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80" yWindow="15" windowWidth="28755" windowHeight="13860"/>
  </bookViews>
  <sheets>
    <sheet name="Updates" sheetId="1" r:id="rId1"/>
    <sheet name="Sheet2" sheetId="2" r:id="rId2"/>
    <sheet name="Sheet3" sheetId="3" r:id="rId3"/>
    <sheet name="Sheet4" sheetId="4" r:id="rId4"/>
    <sheet name="Sheet1" sheetId="5" r:id="rId5"/>
  </sheets>
  <calcPr calcId="125725"/>
</workbook>
</file>

<file path=xl/calcChain.xml><?xml version="1.0" encoding="utf-8"?>
<calcChain xmlns="http://schemas.openxmlformats.org/spreadsheetml/2006/main">
  <c r="R1001" i="1"/>
  <c r="Q1001"/>
  <c r="X1000" i="5"/>
  <c r="V1000"/>
  <c r="W1000" s="1"/>
  <c r="S1000"/>
  <c r="T1000" s="1"/>
  <c r="U1000" s="1"/>
  <c r="O1000"/>
  <c r="N1000"/>
  <c r="M1000"/>
  <c r="K1000"/>
  <c r="L1000" s="1"/>
  <c r="J1000"/>
  <c r="I1000"/>
  <c r="H1000"/>
  <c r="X999"/>
  <c r="V999"/>
  <c r="W999" s="1"/>
  <c r="S999"/>
  <c r="T999" s="1"/>
  <c r="U999" s="1"/>
  <c r="O999"/>
  <c r="N999"/>
  <c r="M999"/>
  <c r="K999"/>
  <c r="L999" s="1"/>
  <c r="J999"/>
  <c r="I999"/>
  <c r="R999" s="1"/>
  <c r="H999"/>
  <c r="X998"/>
  <c r="V998"/>
  <c r="W998" s="1"/>
  <c r="T998"/>
  <c r="U998" s="1"/>
  <c r="S998"/>
  <c r="O998"/>
  <c r="N998"/>
  <c r="M998"/>
  <c r="K998"/>
  <c r="L998" s="1"/>
  <c r="J998"/>
  <c r="I998"/>
  <c r="H998"/>
  <c r="X997"/>
  <c r="V997"/>
  <c r="W997" s="1"/>
  <c r="S997"/>
  <c r="T997" s="1"/>
  <c r="U997" s="1"/>
  <c r="O997"/>
  <c r="N997"/>
  <c r="M997"/>
  <c r="K997"/>
  <c r="L997" s="1"/>
  <c r="J997"/>
  <c r="I997"/>
  <c r="H997"/>
  <c r="X996"/>
  <c r="V996"/>
  <c r="W996" s="1"/>
  <c r="S996"/>
  <c r="T996" s="1"/>
  <c r="U996" s="1"/>
  <c r="O996"/>
  <c r="N996"/>
  <c r="M996"/>
  <c r="K996"/>
  <c r="L996" s="1"/>
  <c r="J996"/>
  <c r="I996"/>
  <c r="H996"/>
  <c r="X995"/>
  <c r="V995"/>
  <c r="W995" s="1"/>
  <c r="S995"/>
  <c r="T995" s="1"/>
  <c r="U995" s="1"/>
  <c r="O995"/>
  <c r="N995"/>
  <c r="M995"/>
  <c r="K995"/>
  <c r="L995" s="1"/>
  <c r="J995"/>
  <c r="I995"/>
  <c r="H995"/>
  <c r="X994"/>
  <c r="V994"/>
  <c r="W994" s="1"/>
  <c r="S994"/>
  <c r="T994" s="1"/>
  <c r="U994" s="1"/>
  <c r="O994"/>
  <c r="N994"/>
  <c r="M994"/>
  <c r="K994"/>
  <c r="L994" s="1"/>
  <c r="J994"/>
  <c r="I994"/>
  <c r="H994"/>
  <c r="X993"/>
  <c r="V993"/>
  <c r="W993" s="1"/>
  <c r="S993"/>
  <c r="T993" s="1"/>
  <c r="U993" s="1"/>
  <c r="O993"/>
  <c r="N993"/>
  <c r="M993"/>
  <c r="K993"/>
  <c r="L993" s="1"/>
  <c r="J993"/>
  <c r="I993"/>
  <c r="H993"/>
  <c r="X992"/>
  <c r="V992"/>
  <c r="W992" s="1"/>
  <c r="S992"/>
  <c r="T992" s="1"/>
  <c r="U992" s="1"/>
  <c r="O992"/>
  <c r="N992"/>
  <c r="M992"/>
  <c r="K992"/>
  <c r="L992" s="1"/>
  <c r="J992"/>
  <c r="I992"/>
  <c r="H992"/>
  <c r="X991"/>
  <c r="W991"/>
  <c r="V991"/>
  <c r="S991"/>
  <c r="T991" s="1"/>
  <c r="U991" s="1"/>
  <c r="O991"/>
  <c r="N991"/>
  <c r="M991"/>
  <c r="K991"/>
  <c r="L991" s="1"/>
  <c r="J991"/>
  <c r="I991"/>
  <c r="R991" s="1"/>
  <c r="H991"/>
  <c r="X990"/>
  <c r="V990"/>
  <c r="W990" s="1"/>
  <c r="T990"/>
  <c r="U990" s="1"/>
  <c r="S990"/>
  <c r="O990"/>
  <c r="N990"/>
  <c r="M990"/>
  <c r="K990"/>
  <c r="L990" s="1"/>
  <c r="J990"/>
  <c r="I990"/>
  <c r="H990"/>
  <c r="X989"/>
  <c r="V989"/>
  <c r="W989" s="1"/>
  <c r="S989"/>
  <c r="T989" s="1"/>
  <c r="U989" s="1"/>
  <c r="O989"/>
  <c r="N989"/>
  <c r="M989"/>
  <c r="K989"/>
  <c r="L989" s="1"/>
  <c r="J989"/>
  <c r="I989"/>
  <c r="H989"/>
  <c r="X988"/>
  <c r="V988"/>
  <c r="W988" s="1"/>
  <c r="S988"/>
  <c r="T988" s="1"/>
  <c r="U988" s="1"/>
  <c r="O988"/>
  <c r="N988"/>
  <c r="M988"/>
  <c r="K988"/>
  <c r="L988" s="1"/>
  <c r="J988"/>
  <c r="I988"/>
  <c r="H988"/>
  <c r="X987"/>
  <c r="V987"/>
  <c r="W987" s="1"/>
  <c r="S987"/>
  <c r="T987" s="1"/>
  <c r="U987" s="1"/>
  <c r="O987"/>
  <c r="N987"/>
  <c r="M987"/>
  <c r="K987"/>
  <c r="L987" s="1"/>
  <c r="J987"/>
  <c r="I987"/>
  <c r="R987" s="1"/>
  <c r="H987"/>
  <c r="X986"/>
  <c r="V986"/>
  <c r="W986" s="1"/>
  <c r="S986"/>
  <c r="T986" s="1"/>
  <c r="U986" s="1"/>
  <c r="O986"/>
  <c r="N986"/>
  <c r="M986"/>
  <c r="K986"/>
  <c r="L986" s="1"/>
  <c r="J986"/>
  <c r="I986"/>
  <c r="H986"/>
  <c r="X985"/>
  <c r="V985"/>
  <c r="W985" s="1"/>
  <c r="S985"/>
  <c r="T985" s="1"/>
  <c r="U985" s="1"/>
  <c r="O985"/>
  <c r="N985"/>
  <c r="M985"/>
  <c r="K985"/>
  <c r="L985" s="1"/>
  <c r="J985"/>
  <c r="I985"/>
  <c r="H985"/>
  <c r="X984"/>
  <c r="V984"/>
  <c r="W984" s="1"/>
  <c r="S984"/>
  <c r="T984" s="1"/>
  <c r="U984" s="1"/>
  <c r="O984"/>
  <c r="N984"/>
  <c r="M984"/>
  <c r="K984"/>
  <c r="L984" s="1"/>
  <c r="J984"/>
  <c r="I984"/>
  <c r="H984"/>
  <c r="X983"/>
  <c r="V983"/>
  <c r="W983" s="1"/>
  <c r="S983"/>
  <c r="T983" s="1"/>
  <c r="U983" s="1"/>
  <c r="O983"/>
  <c r="N983"/>
  <c r="M983"/>
  <c r="K983"/>
  <c r="L983" s="1"/>
  <c r="J983"/>
  <c r="I983"/>
  <c r="H983"/>
  <c r="X982"/>
  <c r="V982"/>
  <c r="W982" s="1"/>
  <c r="S982"/>
  <c r="T982" s="1"/>
  <c r="U982" s="1"/>
  <c r="O982"/>
  <c r="N982"/>
  <c r="M982"/>
  <c r="K982"/>
  <c r="L982" s="1"/>
  <c r="J982"/>
  <c r="I982"/>
  <c r="H982"/>
  <c r="X981"/>
  <c r="V981"/>
  <c r="W981" s="1"/>
  <c r="S981"/>
  <c r="T981" s="1"/>
  <c r="U981" s="1"/>
  <c r="O981"/>
  <c r="N981"/>
  <c r="M981"/>
  <c r="K981"/>
  <c r="L981" s="1"/>
  <c r="J981"/>
  <c r="I981"/>
  <c r="H981"/>
  <c r="X980"/>
  <c r="V980"/>
  <c r="W980" s="1"/>
  <c r="S980"/>
  <c r="T980" s="1"/>
  <c r="U980" s="1"/>
  <c r="O980"/>
  <c r="N980"/>
  <c r="M980"/>
  <c r="K980"/>
  <c r="L980" s="1"/>
  <c r="J980"/>
  <c r="I980"/>
  <c r="H980"/>
  <c r="X979"/>
  <c r="V979"/>
  <c r="W979" s="1"/>
  <c r="S979"/>
  <c r="T979" s="1"/>
  <c r="U979" s="1"/>
  <c r="O979"/>
  <c r="N979"/>
  <c r="M979"/>
  <c r="K979"/>
  <c r="L979" s="1"/>
  <c r="J979"/>
  <c r="I979"/>
  <c r="H979"/>
  <c r="X978"/>
  <c r="V978"/>
  <c r="W978" s="1"/>
  <c r="S978"/>
  <c r="T978" s="1"/>
  <c r="U978" s="1"/>
  <c r="O978"/>
  <c r="N978"/>
  <c r="M978"/>
  <c r="K978"/>
  <c r="L978" s="1"/>
  <c r="J978"/>
  <c r="I978"/>
  <c r="H978"/>
  <c r="R978" s="1"/>
  <c r="X977"/>
  <c r="W977"/>
  <c r="V977"/>
  <c r="T977"/>
  <c r="U977" s="1"/>
  <c r="S977"/>
  <c r="O977"/>
  <c r="N977"/>
  <c r="M977"/>
  <c r="K977"/>
  <c r="L977" s="1"/>
  <c r="J977"/>
  <c r="I977"/>
  <c r="H977"/>
  <c r="X976"/>
  <c r="W976"/>
  <c r="V976"/>
  <c r="S976"/>
  <c r="T976" s="1"/>
  <c r="U976" s="1"/>
  <c r="O976"/>
  <c r="N976"/>
  <c r="M976"/>
  <c r="L976"/>
  <c r="K976"/>
  <c r="J976"/>
  <c r="I976"/>
  <c r="H976"/>
  <c r="X975"/>
  <c r="W975"/>
  <c r="V975"/>
  <c r="S975"/>
  <c r="T975" s="1"/>
  <c r="U975" s="1"/>
  <c r="O975"/>
  <c r="N975"/>
  <c r="M975"/>
  <c r="K975"/>
  <c r="L975" s="1"/>
  <c r="J975"/>
  <c r="I975"/>
  <c r="R975" s="1"/>
  <c r="H975"/>
  <c r="X974"/>
  <c r="V974"/>
  <c r="W974" s="1"/>
  <c r="T974"/>
  <c r="U974" s="1"/>
  <c r="S974"/>
  <c r="O974"/>
  <c r="N974"/>
  <c r="M974"/>
  <c r="K974"/>
  <c r="L974" s="1"/>
  <c r="J974"/>
  <c r="I974"/>
  <c r="H974"/>
  <c r="R974" s="1"/>
  <c r="X973"/>
  <c r="W973"/>
  <c r="V973"/>
  <c r="T973"/>
  <c r="U973" s="1"/>
  <c r="S973"/>
  <c r="O973"/>
  <c r="N973"/>
  <c r="M973"/>
  <c r="K973"/>
  <c r="L973" s="1"/>
  <c r="J973"/>
  <c r="I973"/>
  <c r="H973"/>
  <c r="X972"/>
  <c r="W972"/>
  <c r="V972"/>
  <c r="S972"/>
  <c r="T972" s="1"/>
  <c r="U972" s="1"/>
  <c r="O972"/>
  <c r="N972"/>
  <c r="M972"/>
  <c r="K972"/>
  <c r="L972" s="1"/>
  <c r="J972"/>
  <c r="I972"/>
  <c r="H972"/>
  <c r="X971"/>
  <c r="V971"/>
  <c r="W971" s="1"/>
  <c r="S971"/>
  <c r="T971" s="1"/>
  <c r="U971" s="1"/>
  <c r="O971"/>
  <c r="N971"/>
  <c r="M971"/>
  <c r="K971"/>
  <c r="L971" s="1"/>
  <c r="J971"/>
  <c r="I971"/>
  <c r="H971"/>
  <c r="X970"/>
  <c r="V970"/>
  <c r="W970" s="1"/>
  <c r="S970"/>
  <c r="T970" s="1"/>
  <c r="U970" s="1"/>
  <c r="O970"/>
  <c r="N970"/>
  <c r="M970"/>
  <c r="K970"/>
  <c r="L970" s="1"/>
  <c r="J970"/>
  <c r="I970"/>
  <c r="H970"/>
  <c r="X969"/>
  <c r="V969"/>
  <c r="W969" s="1"/>
  <c r="S969"/>
  <c r="T969" s="1"/>
  <c r="U969" s="1"/>
  <c r="O969"/>
  <c r="N969"/>
  <c r="M969"/>
  <c r="K969"/>
  <c r="L969" s="1"/>
  <c r="J969"/>
  <c r="I969"/>
  <c r="H969"/>
  <c r="X968"/>
  <c r="V968"/>
  <c r="W968" s="1"/>
  <c r="S968"/>
  <c r="T968" s="1"/>
  <c r="U968" s="1"/>
  <c r="O968"/>
  <c r="N968"/>
  <c r="M968"/>
  <c r="K968"/>
  <c r="L968" s="1"/>
  <c r="J968"/>
  <c r="I968"/>
  <c r="H968"/>
  <c r="X967"/>
  <c r="V967"/>
  <c r="W967" s="1"/>
  <c r="S967"/>
  <c r="T967" s="1"/>
  <c r="U967" s="1"/>
  <c r="O967"/>
  <c r="N967"/>
  <c r="M967"/>
  <c r="K967"/>
  <c r="L967" s="1"/>
  <c r="J967"/>
  <c r="I967"/>
  <c r="H967"/>
  <c r="X966"/>
  <c r="V966"/>
  <c r="W966" s="1"/>
  <c r="S966"/>
  <c r="T966" s="1"/>
  <c r="U966" s="1"/>
  <c r="O966"/>
  <c r="N966"/>
  <c r="M966"/>
  <c r="K966"/>
  <c r="L966" s="1"/>
  <c r="J966"/>
  <c r="I966"/>
  <c r="R966" s="1"/>
  <c r="H966"/>
  <c r="X965"/>
  <c r="V965"/>
  <c r="W965" s="1"/>
  <c r="S965"/>
  <c r="T965" s="1"/>
  <c r="U965" s="1"/>
  <c r="O965"/>
  <c r="N965"/>
  <c r="M965"/>
  <c r="K965"/>
  <c r="L965" s="1"/>
  <c r="J965"/>
  <c r="I965"/>
  <c r="H965"/>
  <c r="X964"/>
  <c r="V964"/>
  <c r="W964" s="1"/>
  <c r="S964"/>
  <c r="T964" s="1"/>
  <c r="U964" s="1"/>
  <c r="O964"/>
  <c r="N964"/>
  <c r="M964"/>
  <c r="K964"/>
  <c r="L964" s="1"/>
  <c r="J964"/>
  <c r="I964"/>
  <c r="H964"/>
  <c r="X963"/>
  <c r="V963"/>
  <c r="W963" s="1"/>
  <c r="S963"/>
  <c r="T963" s="1"/>
  <c r="U963" s="1"/>
  <c r="O963"/>
  <c r="N963"/>
  <c r="M963"/>
  <c r="K963"/>
  <c r="L963" s="1"/>
  <c r="J963"/>
  <c r="I963"/>
  <c r="H963"/>
  <c r="X962"/>
  <c r="V962"/>
  <c r="W962" s="1"/>
  <c r="S962"/>
  <c r="T962" s="1"/>
  <c r="U962" s="1"/>
  <c r="O962"/>
  <c r="N962"/>
  <c r="M962"/>
  <c r="K962"/>
  <c r="L962" s="1"/>
  <c r="J962"/>
  <c r="I962"/>
  <c r="R962" s="1"/>
  <c r="H962"/>
  <c r="X961"/>
  <c r="V961"/>
  <c r="W961" s="1"/>
  <c r="S961"/>
  <c r="T961" s="1"/>
  <c r="U961" s="1"/>
  <c r="O961"/>
  <c r="N961"/>
  <c r="M961"/>
  <c r="K961"/>
  <c r="L961" s="1"/>
  <c r="J961"/>
  <c r="I961"/>
  <c r="H961"/>
  <c r="X960"/>
  <c r="W960"/>
  <c r="V960"/>
  <c r="S960"/>
  <c r="T960" s="1"/>
  <c r="U960" s="1"/>
  <c r="O960"/>
  <c r="N960"/>
  <c r="M960"/>
  <c r="K960"/>
  <c r="L960" s="1"/>
  <c r="J960"/>
  <c r="I960"/>
  <c r="H960"/>
  <c r="X959"/>
  <c r="V959"/>
  <c r="W959" s="1"/>
  <c r="S959"/>
  <c r="T959" s="1"/>
  <c r="U959" s="1"/>
  <c r="O959"/>
  <c r="N959"/>
  <c r="M959"/>
  <c r="K959"/>
  <c r="L959" s="1"/>
  <c r="J959"/>
  <c r="I959"/>
  <c r="H959"/>
  <c r="X958"/>
  <c r="V958"/>
  <c r="W958" s="1"/>
  <c r="S958"/>
  <c r="T958" s="1"/>
  <c r="U958" s="1"/>
  <c r="O958"/>
  <c r="N958"/>
  <c r="M958"/>
  <c r="K958"/>
  <c r="L958" s="1"/>
  <c r="J958"/>
  <c r="I958"/>
  <c r="H958"/>
  <c r="X957"/>
  <c r="V957"/>
  <c r="W957" s="1"/>
  <c r="T957"/>
  <c r="U957" s="1"/>
  <c r="S957"/>
  <c r="O957"/>
  <c r="N957"/>
  <c r="M957"/>
  <c r="K957"/>
  <c r="L957" s="1"/>
  <c r="J957"/>
  <c r="I957"/>
  <c r="H957"/>
  <c r="X956"/>
  <c r="V956"/>
  <c r="W956" s="1"/>
  <c r="S956"/>
  <c r="T956" s="1"/>
  <c r="U956" s="1"/>
  <c r="O956"/>
  <c r="N956"/>
  <c r="M956"/>
  <c r="K956"/>
  <c r="L956" s="1"/>
  <c r="J956"/>
  <c r="I956"/>
  <c r="H956"/>
  <c r="X955"/>
  <c r="W955"/>
  <c r="V955"/>
  <c r="S955"/>
  <c r="T955" s="1"/>
  <c r="U955" s="1"/>
  <c r="O955"/>
  <c r="N955"/>
  <c r="M955"/>
  <c r="K955"/>
  <c r="L955" s="1"/>
  <c r="J955"/>
  <c r="I955"/>
  <c r="R955" s="1"/>
  <c r="H955"/>
  <c r="X954"/>
  <c r="V954"/>
  <c r="W954" s="1"/>
  <c r="T954"/>
  <c r="U954" s="1"/>
  <c r="S954"/>
  <c r="O954"/>
  <c r="N954"/>
  <c r="M954"/>
  <c r="K954"/>
  <c r="L954" s="1"/>
  <c r="J954"/>
  <c r="I954"/>
  <c r="H954"/>
  <c r="X953"/>
  <c r="V953"/>
  <c r="W953" s="1"/>
  <c r="S953"/>
  <c r="T953" s="1"/>
  <c r="U953" s="1"/>
  <c r="O953"/>
  <c r="N953"/>
  <c r="M953"/>
  <c r="K953"/>
  <c r="L953" s="1"/>
  <c r="J953"/>
  <c r="I953"/>
  <c r="H953"/>
  <c r="X952"/>
  <c r="V952"/>
  <c r="W952" s="1"/>
  <c r="S952"/>
  <c r="T952" s="1"/>
  <c r="U952" s="1"/>
  <c r="O952"/>
  <c r="N952"/>
  <c r="M952"/>
  <c r="K952"/>
  <c r="L952" s="1"/>
  <c r="J952"/>
  <c r="I952"/>
  <c r="H952"/>
  <c r="X951"/>
  <c r="V951"/>
  <c r="W951" s="1"/>
  <c r="S951"/>
  <c r="T951" s="1"/>
  <c r="U951" s="1"/>
  <c r="O951"/>
  <c r="N951"/>
  <c r="M951"/>
  <c r="K951"/>
  <c r="L951" s="1"/>
  <c r="J951"/>
  <c r="I951"/>
  <c r="H951"/>
  <c r="X950"/>
  <c r="V950"/>
  <c r="W950" s="1"/>
  <c r="S950"/>
  <c r="T950" s="1"/>
  <c r="U950" s="1"/>
  <c r="O950"/>
  <c r="N950"/>
  <c r="M950"/>
  <c r="K950"/>
  <c r="L950" s="1"/>
  <c r="J950"/>
  <c r="I950"/>
  <c r="R950" s="1"/>
  <c r="H950"/>
  <c r="X949"/>
  <c r="V949"/>
  <c r="W949" s="1"/>
  <c r="S949"/>
  <c r="T949" s="1"/>
  <c r="U949" s="1"/>
  <c r="O949"/>
  <c r="N949"/>
  <c r="M949"/>
  <c r="K949"/>
  <c r="L949" s="1"/>
  <c r="J949"/>
  <c r="I949"/>
  <c r="H949"/>
  <c r="X948"/>
  <c r="V948"/>
  <c r="W948" s="1"/>
  <c r="S948"/>
  <c r="T948" s="1"/>
  <c r="U948" s="1"/>
  <c r="O948"/>
  <c r="N948"/>
  <c r="M948"/>
  <c r="K948"/>
  <c r="L948" s="1"/>
  <c r="J948"/>
  <c r="I948"/>
  <c r="H948"/>
  <c r="X947"/>
  <c r="V947"/>
  <c r="W947" s="1"/>
  <c r="S947"/>
  <c r="T947" s="1"/>
  <c r="U947" s="1"/>
  <c r="O947"/>
  <c r="N947"/>
  <c r="M947"/>
  <c r="K947"/>
  <c r="L947" s="1"/>
  <c r="J947"/>
  <c r="I947"/>
  <c r="H947"/>
  <c r="X946"/>
  <c r="V946"/>
  <c r="W946" s="1"/>
  <c r="S946"/>
  <c r="T946" s="1"/>
  <c r="U946" s="1"/>
  <c r="O946"/>
  <c r="N946"/>
  <c r="M946"/>
  <c r="K946"/>
  <c r="L946" s="1"/>
  <c r="J946"/>
  <c r="I946"/>
  <c r="R946" s="1"/>
  <c r="H946"/>
  <c r="X945"/>
  <c r="V945"/>
  <c r="W945" s="1"/>
  <c r="S945"/>
  <c r="T945" s="1"/>
  <c r="U945" s="1"/>
  <c r="O945"/>
  <c r="N945"/>
  <c r="M945"/>
  <c r="K945"/>
  <c r="L945" s="1"/>
  <c r="J945"/>
  <c r="I945"/>
  <c r="H945"/>
  <c r="X944"/>
  <c r="V944"/>
  <c r="W944" s="1"/>
  <c r="S944"/>
  <c r="T944" s="1"/>
  <c r="U944" s="1"/>
  <c r="O944"/>
  <c r="N944"/>
  <c r="M944"/>
  <c r="K944"/>
  <c r="L944" s="1"/>
  <c r="J944"/>
  <c r="I944"/>
  <c r="H944"/>
  <c r="X943"/>
  <c r="W943"/>
  <c r="V943"/>
  <c r="S943"/>
  <c r="T943" s="1"/>
  <c r="U943" s="1"/>
  <c r="O943"/>
  <c r="N943"/>
  <c r="M943"/>
  <c r="K943"/>
  <c r="L943" s="1"/>
  <c r="J943"/>
  <c r="I943"/>
  <c r="R943" s="1"/>
  <c r="H943"/>
  <c r="X942"/>
  <c r="V942"/>
  <c r="W942" s="1"/>
  <c r="T942"/>
  <c r="U942" s="1"/>
  <c r="S942"/>
  <c r="O942"/>
  <c r="N942"/>
  <c r="M942"/>
  <c r="K942"/>
  <c r="L942" s="1"/>
  <c r="J942"/>
  <c r="I942"/>
  <c r="H942"/>
  <c r="R942" s="1"/>
  <c r="X941"/>
  <c r="V941"/>
  <c r="W941" s="1"/>
  <c r="S941"/>
  <c r="T941" s="1"/>
  <c r="U941" s="1"/>
  <c r="O941"/>
  <c r="N941"/>
  <c r="M941"/>
  <c r="K941"/>
  <c r="L941" s="1"/>
  <c r="J941"/>
  <c r="I941"/>
  <c r="H941"/>
  <c r="X940"/>
  <c r="W940"/>
  <c r="V940"/>
  <c r="S940"/>
  <c r="T940" s="1"/>
  <c r="U940" s="1"/>
  <c r="O940"/>
  <c r="N940"/>
  <c r="M940"/>
  <c r="K940"/>
  <c r="L940" s="1"/>
  <c r="J940"/>
  <c r="I940"/>
  <c r="H940"/>
  <c r="X939"/>
  <c r="V939"/>
  <c r="W939" s="1"/>
  <c r="S939"/>
  <c r="T939" s="1"/>
  <c r="U939" s="1"/>
  <c r="O939"/>
  <c r="N939"/>
  <c r="M939"/>
  <c r="K939"/>
  <c r="L939" s="1"/>
  <c r="J939"/>
  <c r="I939"/>
  <c r="H939"/>
  <c r="X938"/>
  <c r="V938"/>
  <c r="W938" s="1"/>
  <c r="S938"/>
  <c r="T938" s="1"/>
  <c r="U938" s="1"/>
  <c r="O938"/>
  <c r="N938"/>
  <c r="M938"/>
  <c r="K938"/>
  <c r="L938" s="1"/>
  <c r="J938"/>
  <c r="I938"/>
  <c r="R938" s="1"/>
  <c r="H938"/>
  <c r="X937"/>
  <c r="V937"/>
  <c r="W937" s="1"/>
  <c r="S937"/>
  <c r="T937" s="1"/>
  <c r="U937" s="1"/>
  <c r="O937"/>
  <c r="N937"/>
  <c r="M937"/>
  <c r="K937"/>
  <c r="L937" s="1"/>
  <c r="J937"/>
  <c r="I937"/>
  <c r="H937"/>
  <c r="X936"/>
  <c r="V936"/>
  <c r="W936" s="1"/>
  <c r="S936"/>
  <c r="T936" s="1"/>
  <c r="U936" s="1"/>
  <c r="O936"/>
  <c r="N936"/>
  <c r="M936"/>
  <c r="K936"/>
  <c r="L936" s="1"/>
  <c r="J936"/>
  <c r="I936"/>
  <c r="H936"/>
  <c r="X935"/>
  <c r="V935"/>
  <c r="W935" s="1"/>
  <c r="S935"/>
  <c r="T935" s="1"/>
  <c r="U935" s="1"/>
  <c r="O935"/>
  <c r="N935"/>
  <c r="M935"/>
  <c r="K935"/>
  <c r="L935" s="1"/>
  <c r="J935"/>
  <c r="I935"/>
  <c r="H935"/>
  <c r="X934"/>
  <c r="V934"/>
  <c r="W934" s="1"/>
  <c r="S934"/>
  <c r="T934" s="1"/>
  <c r="U934" s="1"/>
  <c r="O934"/>
  <c r="N934"/>
  <c r="M934"/>
  <c r="K934"/>
  <c r="L934" s="1"/>
  <c r="J934"/>
  <c r="I934"/>
  <c r="H934"/>
  <c r="X933"/>
  <c r="V933"/>
  <c r="W933" s="1"/>
  <c r="S933"/>
  <c r="T933" s="1"/>
  <c r="U933" s="1"/>
  <c r="O933"/>
  <c r="N933"/>
  <c r="M933"/>
  <c r="K933"/>
  <c r="L933" s="1"/>
  <c r="J933"/>
  <c r="I933"/>
  <c r="H933"/>
  <c r="X932"/>
  <c r="V932"/>
  <c r="W932" s="1"/>
  <c r="S932"/>
  <c r="T932" s="1"/>
  <c r="U932" s="1"/>
  <c r="O932"/>
  <c r="N932"/>
  <c r="M932"/>
  <c r="K932"/>
  <c r="L932" s="1"/>
  <c r="J932"/>
  <c r="I932"/>
  <c r="H932"/>
  <c r="X931"/>
  <c r="V931"/>
  <c r="W931" s="1"/>
  <c r="S931"/>
  <c r="T931" s="1"/>
  <c r="U931" s="1"/>
  <c r="O931"/>
  <c r="N931"/>
  <c r="M931"/>
  <c r="K931"/>
  <c r="L931" s="1"/>
  <c r="J931"/>
  <c r="I931"/>
  <c r="H931"/>
  <c r="X930"/>
  <c r="V930"/>
  <c r="W930" s="1"/>
  <c r="S930"/>
  <c r="T930" s="1"/>
  <c r="U930" s="1"/>
  <c r="O930"/>
  <c r="N930"/>
  <c r="M930"/>
  <c r="K930"/>
  <c r="L930" s="1"/>
  <c r="J930"/>
  <c r="I930"/>
  <c r="R930" s="1"/>
  <c r="H930"/>
  <c r="X929"/>
  <c r="V929"/>
  <c r="W929" s="1"/>
  <c r="S929"/>
  <c r="T929" s="1"/>
  <c r="U929" s="1"/>
  <c r="O929"/>
  <c r="N929"/>
  <c r="M929"/>
  <c r="K929"/>
  <c r="L929" s="1"/>
  <c r="J929"/>
  <c r="I929"/>
  <c r="H929"/>
  <c r="X928"/>
  <c r="V928"/>
  <c r="W928" s="1"/>
  <c r="S928"/>
  <c r="T928" s="1"/>
  <c r="U928" s="1"/>
  <c r="O928"/>
  <c r="N928"/>
  <c r="M928"/>
  <c r="K928"/>
  <c r="L928" s="1"/>
  <c r="J928"/>
  <c r="I928"/>
  <c r="H928"/>
  <c r="X927"/>
  <c r="V927"/>
  <c r="W927" s="1"/>
  <c r="S927"/>
  <c r="T927" s="1"/>
  <c r="U927" s="1"/>
  <c r="O927"/>
  <c r="N927"/>
  <c r="M927"/>
  <c r="K927"/>
  <c r="L927" s="1"/>
  <c r="J927"/>
  <c r="I927"/>
  <c r="H927"/>
  <c r="X926"/>
  <c r="V926"/>
  <c r="W926" s="1"/>
  <c r="S926"/>
  <c r="T926" s="1"/>
  <c r="U926" s="1"/>
  <c r="O926"/>
  <c r="N926"/>
  <c r="M926"/>
  <c r="K926"/>
  <c r="L926" s="1"/>
  <c r="J926"/>
  <c r="I926"/>
  <c r="H926"/>
  <c r="X925"/>
  <c r="V925"/>
  <c r="W925" s="1"/>
  <c r="S925"/>
  <c r="T925" s="1"/>
  <c r="U925" s="1"/>
  <c r="O925"/>
  <c r="N925"/>
  <c r="M925"/>
  <c r="K925"/>
  <c r="L925" s="1"/>
  <c r="J925"/>
  <c r="I925"/>
  <c r="H925"/>
  <c r="X924"/>
  <c r="V924"/>
  <c r="W924" s="1"/>
  <c r="S924"/>
  <c r="T924" s="1"/>
  <c r="U924" s="1"/>
  <c r="O924"/>
  <c r="N924"/>
  <c r="M924"/>
  <c r="K924"/>
  <c r="L924" s="1"/>
  <c r="J924"/>
  <c r="I924"/>
  <c r="H924"/>
  <c r="X923"/>
  <c r="V923"/>
  <c r="W923" s="1"/>
  <c r="S923"/>
  <c r="T923" s="1"/>
  <c r="U923" s="1"/>
  <c r="O923"/>
  <c r="N923"/>
  <c r="M923"/>
  <c r="K923"/>
  <c r="L923" s="1"/>
  <c r="J923"/>
  <c r="I923"/>
  <c r="H923"/>
  <c r="X922"/>
  <c r="V922"/>
  <c r="W922" s="1"/>
  <c r="S922"/>
  <c r="T922" s="1"/>
  <c r="U922" s="1"/>
  <c r="O922"/>
  <c r="N922"/>
  <c r="M922"/>
  <c r="K922"/>
  <c r="L922" s="1"/>
  <c r="J922"/>
  <c r="I922"/>
  <c r="H922"/>
  <c r="X921"/>
  <c r="V921"/>
  <c r="W921" s="1"/>
  <c r="S921"/>
  <c r="T921" s="1"/>
  <c r="U921" s="1"/>
  <c r="O921"/>
  <c r="N921"/>
  <c r="M921"/>
  <c r="K921"/>
  <c r="L921" s="1"/>
  <c r="J921"/>
  <c r="I921"/>
  <c r="H921"/>
  <c r="X920"/>
  <c r="V920"/>
  <c r="W920" s="1"/>
  <c r="S920"/>
  <c r="T920" s="1"/>
  <c r="U920" s="1"/>
  <c r="O920"/>
  <c r="N920"/>
  <c r="M920"/>
  <c r="K920"/>
  <c r="L920" s="1"/>
  <c r="J920"/>
  <c r="I920"/>
  <c r="H920"/>
  <c r="X919"/>
  <c r="V919"/>
  <c r="W919" s="1"/>
  <c r="S919"/>
  <c r="T919" s="1"/>
  <c r="U919" s="1"/>
  <c r="O919"/>
  <c r="N919"/>
  <c r="M919"/>
  <c r="K919"/>
  <c r="L919" s="1"/>
  <c r="J919"/>
  <c r="I919"/>
  <c r="H919"/>
  <c r="X918"/>
  <c r="V918"/>
  <c r="W918" s="1"/>
  <c r="S918"/>
  <c r="T918" s="1"/>
  <c r="U918" s="1"/>
  <c r="O918"/>
  <c r="N918"/>
  <c r="M918"/>
  <c r="K918"/>
  <c r="L918" s="1"/>
  <c r="J918"/>
  <c r="I918"/>
  <c r="H918"/>
  <c r="R918" s="1"/>
  <c r="X917"/>
  <c r="V917"/>
  <c r="W917" s="1"/>
  <c r="S917"/>
  <c r="T917" s="1"/>
  <c r="U917" s="1"/>
  <c r="O917"/>
  <c r="N917"/>
  <c r="M917"/>
  <c r="K917"/>
  <c r="L917" s="1"/>
  <c r="J917"/>
  <c r="I917"/>
  <c r="H917"/>
  <c r="X916"/>
  <c r="V916"/>
  <c r="W916" s="1"/>
  <c r="S916"/>
  <c r="T916" s="1"/>
  <c r="U916" s="1"/>
  <c r="O916"/>
  <c r="N916"/>
  <c r="M916"/>
  <c r="K916"/>
  <c r="L916" s="1"/>
  <c r="J916"/>
  <c r="I916"/>
  <c r="H916"/>
  <c r="X915"/>
  <c r="V915"/>
  <c r="W915" s="1"/>
  <c r="S915"/>
  <c r="T915" s="1"/>
  <c r="U915" s="1"/>
  <c r="O915"/>
  <c r="N915"/>
  <c r="M915"/>
  <c r="K915"/>
  <c r="L915" s="1"/>
  <c r="J915"/>
  <c r="I915"/>
  <c r="H915"/>
  <c r="X914"/>
  <c r="V914"/>
  <c r="W914" s="1"/>
  <c r="S914"/>
  <c r="T914" s="1"/>
  <c r="U914" s="1"/>
  <c r="O914"/>
  <c r="N914"/>
  <c r="M914"/>
  <c r="K914"/>
  <c r="L914" s="1"/>
  <c r="J914"/>
  <c r="I914"/>
  <c r="H914"/>
  <c r="X913"/>
  <c r="V913"/>
  <c r="W913" s="1"/>
  <c r="S913"/>
  <c r="T913" s="1"/>
  <c r="U913" s="1"/>
  <c r="O913"/>
  <c r="N913"/>
  <c r="M913"/>
  <c r="K913"/>
  <c r="L913" s="1"/>
  <c r="J913"/>
  <c r="I913"/>
  <c r="H913"/>
  <c r="X912"/>
  <c r="V912"/>
  <c r="W912" s="1"/>
  <c r="S912"/>
  <c r="T912" s="1"/>
  <c r="U912" s="1"/>
  <c r="O912"/>
  <c r="N912"/>
  <c r="M912"/>
  <c r="K912"/>
  <c r="L912" s="1"/>
  <c r="J912"/>
  <c r="I912"/>
  <c r="H912"/>
  <c r="X911"/>
  <c r="V911"/>
  <c r="W911" s="1"/>
  <c r="S911"/>
  <c r="T911" s="1"/>
  <c r="U911" s="1"/>
  <c r="O911"/>
  <c r="N911"/>
  <c r="M911"/>
  <c r="K911"/>
  <c r="L911" s="1"/>
  <c r="J911"/>
  <c r="I911"/>
  <c r="H911"/>
  <c r="X910"/>
  <c r="V910"/>
  <c r="W910" s="1"/>
  <c r="S910"/>
  <c r="T910" s="1"/>
  <c r="U910" s="1"/>
  <c r="O910"/>
  <c r="N910"/>
  <c r="M910"/>
  <c r="K910"/>
  <c r="L910" s="1"/>
  <c r="J910"/>
  <c r="I910"/>
  <c r="H910"/>
  <c r="X909"/>
  <c r="V909"/>
  <c r="W909" s="1"/>
  <c r="S909"/>
  <c r="T909" s="1"/>
  <c r="U909" s="1"/>
  <c r="O909"/>
  <c r="N909"/>
  <c r="M909"/>
  <c r="K909"/>
  <c r="L909" s="1"/>
  <c r="J909"/>
  <c r="I909"/>
  <c r="H909"/>
  <c r="X908"/>
  <c r="V908"/>
  <c r="W908" s="1"/>
  <c r="S908"/>
  <c r="T908" s="1"/>
  <c r="U908" s="1"/>
  <c r="O908"/>
  <c r="N908"/>
  <c r="M908"/>
  <c r="K908"/>
  <c r="L908" s="1"/>
  <c r="J908"/>
  <c r="I908"/>
  <c r="H908"/>
  <c r="X907"/>
  <c r="V907"/>
  <c r="W907" s="1"/>
  <c r="S907"/>
  <c r="T907" s="1"/>
  <c r="U907" s="1"/>
  <c r="O907"/>
  <c r="N907"/>
  <c r="M907"/>
  <c r="K907"/>
  <c r="L907" s="1"/>
  <c r="J907"/>
  <c r="I907"/>
  <c r="H907"/>
  <c r="X906"/>
  <c r="V906"/>
  <c r="W906" s="1"/>
  <c r="S906"/>
  <c r="T906" s="1"/>
  <c r="U906" s="1"/>
  <c r="O906"/>
  <c r="N906"/>
  <c r="M906"/>
  <c r="K906"/>
  <c r="L906" s="1"/>
  <c r="J906"/>
  <c r="I906"/>
  <c r="H906"/>
  <c r="X905"/>
  <c r="V905"/>
  <c r="W905" s="1"/>
  <c r="S905"/>
  <c r="T905" s="1"/>
  <c r="U905" s="1"/>
  <c r="O905"/>
  <c r="N905"/>
  <c r="M905"/>
  <c r="K905"/>
  <c r="L905" s="1"/>
  <c r="J905"/>
  <c r="I905"/>
  <c r="H905"/>
  <c r="X904"/>
  <c r="V904"/>
  <c r="W904" s="1"/>
  <c r="S904"/>
  <c r="T904" s="1"/>
  <c r="U904" s="1"/>
  <c r="O904"/>
  <c r="N904"/>
  <c r="M904"/>
  <c r="K904"/>
  <c r="L904" s="1"/>
  <c r="J904"/>
  <c r="I904"/>
  <c r="H904"/>
  <c r="X903"/>
  <c r="V903"/>
  <c r="W903" s="1"/>
  <c r="S903"/>
  <c r="T903" s="1"/>
  <c r="U903" s="1"/>
  <c r="O903"/>
  <c r="N903"/>
  <c r="M903"/>
  <c r="K903"/>
  <c r="L903" s="1"/>
  <c r="J903"/>
  <c r="I903"/>
  <c r="H903"/>
  <c r="X902"/>
  <c r="V902"/>
  <c r="W902" s="1"/>
  <c r="S902"/>
  <c r="T902" s="1"/>
  <c r="U902" s="1"/>
  <c r="O902"/>
  <c r="N902"/>
  <c r="M902"/>
  <c r="K902"/>
  <c r="L902" s="1"/>
  <c r="J902"/>
  <c r="I902"/>
  <c r="R902" s="1"/>
  <c r="H902"/>
  <c r="X901"/>
  <c r="V901"/>
  <c r="W901" s="1"/>
  <c r="S901"/>
  <c r="T901" s="1"/>
  <c r="U901" s="1"/>
  <c r="O901"/>
  <c r="N901"/>
  <c r="M901"/>
  <c r="K901"/>
  <c r="L901" s="1"/>
  <c r="J901"/>
  <c r="I901"/>
  <c r="H901"/>
  <c r="X900"/>
  <c r="V900"/>
  <c r="W900" s="1"/>
  <c r="S900"/>
  <c r="T900" s="1"/>
  <c r="U900" s="1"/>
  <c r="O900"/>
  <c r="N900"/>
  <c r="M900"/>
  <c r="L900"/>
  <c r="K900"/>
  <c r="J900"/>
  <c r="I900"/>
  <c r="H900"/>
  <c r="X899"/>
  <c r="V899"/>
  <c r="W899" s="1"/>
  <c r="S899"/>
  <c r="T899" s="1"/>
  <c r="U899" s="1"/>
  <c r="O899"/>
  <c r="N899"/>
  <c r="M899"/>
  <c r="K899"/>
  <c r="L899" s="1"/>
  <c r="J899"/>
  <c r="I899"/>
  <c r="H899"/>
  <c r="X898"/>
  <c r="V898"/>
  <c r="W898" s="1"/>
  <c r="S898"/>
  <c r="T898" s="1"/>
  <c r="U898" s="1"/>
  <c r="O898"/>
  <c r="N898"/>
  <c r="M898"/>
  <c r="K898"/>
  <c r="L898" s="1"/>
  <c r="J898"/>
  <c r="I898"/>
  <c r="H898"/>
  <c r="X897"/>
  <c r="V897"/>
  <c r="W897" s="1"/>
  <c r="S897"/>
  <c r="T897" s="1"/>
  <c r="U897" s="1"/>
  <c r="O897"/>
  <c r="N897"/>
  <c r="M897"/>
  <c r="K897"/>
  <c r="L897" s="1"/>
  <c r="J897"/>
  <c r="I897"/>
  <c r="H897"/>
  <c r="X896"/>
  <c r="V896"/>
  <c r="W896" s="1"/>
  <c r="S896"/>
  <c r="T896" s="1"/>
  <c r="U896" s="1"/>
  <c r="O896"/>
  <c r="N896"/>
  <c r="M896"/>
  <c r="K896"/>
  <c r="L896" s="1"/>
  <c r="J896"/>
  <c r="I896"/>
  <c r="H896"/>
  <c r="X895"/>
  <c r="V895"/>
  <c r="W895" s="1"/>
  <c r="S895"/>
  <c r="T895" s="1"/>
  <c r="U895" s="1"/>
  <c r="O895"/>
  <c r="N895"/>
  <c r="M895"/>
  <c r="K895"/>
  <c r="L895" s="1"/>
  <c r="J895"/>
  <c r="I895"/>
  <c r="H895"/>
  <c r="X894"/>
  <c r="V894"/>
  <c r="W894" s="1"/>
  <c r="S894"/>
  <c r="T894" s="1"/>
  <c r="U894" s="1"/>
  <c r="O894"/>
  <c r="N894"/>
  <c r="M894"/>
  <c r="K894"/>
  <c r="L894" s="1"/>
  <c r="J894"/>
  <c r="I894"/>
  <c r="H894"/>
  <c r="X893"/>
  <c r="V893"/>
  <c r="W893" s="1"/>
  <c r="T893"/>
  <c r="U893" s="1"/>
  <c r="S893"/>
  <c r="O893"/>
  <c r="N893"/>
  <c r="M893"/>
  <c r="K893"/>
  <c r="L893" s="1"/>
  <c r="J893"/>
  <c r="I893"/>
  <c r="H893"/>
  <c r="X892"/>
  <c r="V892"/>
  <c r="W892" s="1"/>
  <c r="S892"/>
  <c r="T892" s="1"/>
  <c r="U892" s="1"/>
  <c r="O892"/>
  <c r="N892"/>
  <c r="M892"/>
  <c r="K892"/>
  <c r="L892" s="1"/>
  <c r="J892"/>
  <c r="I892"/>
  <c r="H892"/>
  <c r="X891"/>
  <c r="V891"/>
  <c r="W891" s="1"/>
  <c r="S891"/>
  <c r="T891" s="1"/>
  <c r="U891" s="1"/>
  <c r="O891"/>
  <c r="N891"/>
  <c r="M891"/>
  <c r="K891"/>
  <c r="L891" s="1"/>
  <c r="J891"/>
  <c r="I891"/>
  <c r="H891"/>
  <c r="X890"/>
  <c r="V890"/>
  <c r="W890" s="1"/>
  <c r="T890"/>
  <c r="U890" s="1"/>
  <c r="S890"/>
  <c r="O890"/>
  <c r="N890"/>
  <c r="M890"/>
  <c r="K890"/>
  <c r="L890" s="1"/>
  <c r="J890"/>
  <c r="I890"/>
  <c r="H890"/>
  <c r="X889"/>
  <c r="V889"/>
  <c r="W889" s="1"/>
  <c r="S889"/>
  <c r="T889" s="1"/>
  <c r="U889" s="1"/>
  <c r="O889"/>
  <c r="N889"/>
  <c r="M889"/>
  <c r="K889"/>
  <c r="L889" s="1"/>
  <c r="J889"/>
  <c r="I889"/>
  <c r="H889"/>
  <c r="X888"/>
  <c r="V888"/>
  <c r="W888" s="1"/>
  <c r="S888"/>
  <c r="T888" s="1"/>
  <c r="U888" s="1"/>
  <c r="O888"/>
  <c r="N888"/>
  <c r="M888"/>
  <c r="K888"/>
  <c r="L888" s="1"/>
  <c r="J888"/>
  <c r="I888"/>
  <c r="H888"/>
  <c r="X887"/>
  <c r="V887"/>
  <c r="W887" s="1"/>
  <c r="G887" i="1" s="1"/>
  <c r="I887" s="1"/>
  <c r="S887" i="5"/>
  <c r="T887" s="1"/>
  <c r="U887" s="1"/>
  <c r="O887"/>
  <c r="N887"/>
  <c r="M887"/>
  <c r="K887"/>
  <c r="L887" s="1"/>
  <c r="J887"/>
  <c r="I887"/>
  <c r="H887"/>
  <c r="X886"/>
  <c r="V886"/>
  <c r="W886" s="1"/>
  <c r="S886"/>
  <c r="T886" s="1"/>
  <c r="U886" s="1"/>
  <c r="O886"/>
  <c r="N886"/>
  <c r="M886"/>
  <c r="K886"/>
  <c r="L886" s="1"/>
  <c r="J886"/>
  <c r="I886"/>
  <c r="H886"/>
  <c r="X885"/>
  <c r="V885"/>
  <c r="W885" s="1"/>
  <c r="S885"/>
  <c r="T885" s="1"/>
  <c r="U885" s="1"/>
  <c r="O885"/>
  <c r="N885"/>
  <c r="M885"/>
  <c r="K885"/>
  <c r="L885" s="1"/>
  <c r="J885"/>
  <c r="I885"/>
  <c r="H885"/>
  <c r="X884"/>
  <c r="W884"/>
  <c r="V884"/>
  <c r="S884"/>
  <c r="T884" s="1"/>
  <c r="U884" s="1"/>
  <c r="O884"/>
  <c r="N884"/>
  <c r="M884"/>
  <c r="K884"/>
  <c r="L884" s="1"/>
  <c r="J884"/>
  <c r="I884"/>
  <c r="H884"/>
  <c r="X883"/>
  <c r="W883"/>
  <c r="V883"/>
  <c r="S883"/>
  <c r="T883" s="1"/>
  <c r="U883" s="1"/>
  <c r="O883"/>
  <c r="N883"/>
  <c r="M883"/>
  <c r="K883"/>
  <c r="L883" s="1"/>
  <c r="J883"/>
  <c r="I883"/>
  <c r="R883" s="1"/>
  <c r="H883"/>
  <c r="X882"/>
  <c r="V882"/>
  <c r="W882" s="1"/>
  <c r="T882"/>
  <c r="U882" s="1"/>
  <c r="S882"/>
  <c r="O882"/>
  <c r="N882"/>
  <c r="M882"/>
  <c r="K882"/>
  <c r="L882" s="1"/>
  <c r="J882"/>
  <c r="I882"/>
  <c r="H882"/>
  <c r="X881"/>
  <c r="V881"/>
  <c r="W881" s="1"/>
  <c r="S881"/>
  <c r="T881" s="1"/>
  <c r="U881" s="1"/>
  <c r="O881"/>
  <c r="N881"/>
  <c r="M881"/>
  <c r="K881"/>
  <c r="L881" s="1"/>
  <c r="J881"/>
  <c r="I881"/>
  <c r="H881"/>
  <c r="X880"/>
  <c r="V880"/>
  <c r="W880" s="1"/>
  <c r="S880"/>
  <c r="T880" s="1"/>
  <c r="U880" s="1"/>
  <c r="O880"/>
  <c r="N880"/>
  <c r="M880"/>
  <c r="K880"/>
  <c r="L880" s="1"/>
  <c r="J880"/>
  <c r="I880"/>
  <c r="H880"/>
  <c r="X879"/>
  <c r="V879"/>
  <c r="W879" s="1"/>
  <c r="S879"/>
  <c r="T879" s="1"/>
  <c r="U879" s="1"/>
  <c r="O879"/>
  <c r="N879"/>
  <c r="M879"/>
  <c r="K879"/>
  <c r="L879" s="1"/>
  <c r="J879"/>
  <c r="I879"/>
  <c r="R879" s="1"/>
  <c r="H879"/>
  <c r="X878"/>
  <c r="V878"/>
  <c r="W878" s="1"/>
  <c r="S878"/>
  <c r="T878" s="1"/>
  <c r="U878" s="1"/>
  <c r="O878"/>
  <c r="N878"/>
  <c r="M878"/>
  <c r="K878"/>
  <c r="L878" s="1"/>
  <c r="J878"/>
  <c r="I878"/>
  <c r="H878"/>
  <c r="X877"/>
  <c r="V877"/>
  <c r="W877" s="1"/>
  <c r="G877" i="1" s="1"/>
  <c r="I877" s="1"/>
  <c r="S877" i="5"/>
  <c r="T877" s="1"/>
  <c r="U877" s="1"/>
  <c r="O877"/>
  <c r="N877"/>
  <c r="M877"/>
  <c r="K877"/>
  <c r="L877" s="1"/>
  <c r="J877"/>
  <c r="I877"/>
  <c r="H877"/>
  <c r="X876"/>
  <c r="V876"/>
  <c r="W876" s="1"/>
  <c r="S876"/>
  <c r="T876" s="1"/>
  <c r="U876" s="1"/>
  <c r="O876"/>
  <c r="N876"/>
  <c r="M876"/>
  <c r="K876"/>
  <c r="L876" s="1"/>
  <c r="J876"/>
  <c r="I876"/>
  <c r="H876"/>
  <c r="X875"/>
  <c r="V875"/>
  <c r="W875" s="1"/>
  <c r="G875" i="1" s="1"/>
  <c r="I875" s="1"/>
  <c r="S875" i="5"/>
  <c r="T875" s="1"/>
  <c r="U875" s="1"/>
  <c r="O875"/>
  <c r="N875"/>
  <c r="M875"/>
  <c r="K875"/>
  <c r="L875" s="1"/>
  <c r="J875"/>
  <c r="I875"/>
  <c r="H875"/>
  <c r="X874"/>
  <c r="V874"/>
  <c r="W874" s="1"/>
  <c r="S874"/>
  <c r="T874" s="1"/>
  <c r="O874"/>
  <c r="N874"/>
  <c r="M874"/>
  <c r="K874"/>
  <c r="L874" s="1"/>
  <c r="J874"/>
  <c r="I874"/>
  <c r="H874"/>
  <c r="R874" s="1"/>
  <c r="X873"/>
  <c r="V873"/>
  <c r="W873" s="1"/>
  <c r="S873"/>
  <c r="T873" s="1"/>
  <c r="U873" s="1"/>
  <c r="O873"/>
  <c r="N873"/>
  <c r="M873"/>
  <c r="K873"/>
  <c r="L873" s="1"/>
  <c r="J873"/>
  <c r="I873"/>
  <c r="H873"/>
  <c r="X872"/>
  <c r="V872"/>
  <c r="W872" s="1"/>
  <c r="G872" i="1" s="1"/>
  <c r="S872" i="5"/>
  <c r="T872" s="1"/>
  <c r="U872" s="1"/>
  <c r="O872"/>
  <c r="N872"/>
  <c r="M872"/>
  <c r="K872"/>
  <c r="L872" s="1"/>
  <c r="J872"/>
  <c r="I872"/>
  <c r="H872"/>
  <c r="X871"/>
  <c r="V871"/>
  <c r="W871" s="1"/>
  <c r="S871"/>
  <c r="T871" s="1"/>
  <c r="U871" s="1"/>
  <c r="O871"/>
  <c r="N871"/>
  <c r="M871"/>
  <c r="K871"/>
  <c r="L871" s="1"/>
  <c r="J871"/>
  <c r="I871"/>
  <c r="H871"/>
  <c r="X870"/>
  <c r="V870"/>
  <c r="W870" s="1"/>
  <c r="S870"/>
  <c r="T870" s="1"/>
  <c r="U870" s="1"/>
  <c r="O870"/>
  <c r="N870"/>
  <c r="M870"/>
  <c r="K870"/>
  <c r="L870" s="1"/>
  <c r="J870"/>
  <c r="I870"/>
  <c r="H870"/>
  <c r="X869"/>
  <c r="V869"/>
  <c r="W869" s="1"/>
  <c r="G869" i="1" s="1"/>
  <c r="S869" i="5"/>
  <c r="T869" s="1"/>
  <c r="U869" s="1"/>
  <c r="O869"/>
  <c r="N869"/>
  <c r="M869"/>
  <c r="K869"/>
  <c r="L869" s="1"/>
  <c r="J869"/>
  <c r="I869"/>
  <c r="H869"/>
  <c r="X868"/>
  <c r="V868"/>
  <c r="W868" s="1"/>
  <c r="S868"/>
  <c r="T868" s="1"/>
  <c r="U868" s="1"/>
  <c r="O868"/>
  <c r="N868"/>
  <c r="M868"/>
  <c r="L868"/>
  <c r="K868"/>
  <c r="J868"/>
  <c r="I868"/>
  <c r="H868"/>
  <c r="X867"/>
  <c r="V867"/>
  <c r="W867" s="1"/>
  <c r="S867"/>
  <c r="T867" s="1"/>
  <c r="U867" s="1"/>
  <c r="O867"/>
  <c r="N867"/>
  <c r="M867"/>
  <c r="K867"/>
  <c r="L867" s="1"/>
  <c r="J867"/>
  <c r="I867"/>
  <c r="H867"/>
  <c r="X866"/>
  <c r="V866"/>
  <c r="W866" s="1"/>
  <c r="S866"/>
  <c r="T866" s="1"/>
  <c r="U866" s="1"/>
  <c r="O866"/>
  <c r="N866"/>
  <c r="M866"/>
  <c r="K866"/>
  <c r="L866" s="1"/>
  <c r="J866"/>
  <c r="I866"/>
  <c r="H866"/>
  <c r="R866" s="1"/>
  <c r="X865"/>
  <c r="V865"/>
  <c r="W865" s="1"/>
  <c r="S865"/>
  <c r="T865" s="1"/>
  <c r="U865" s="1"/>
  <c r="O865"/>
  <c r="N865"/>
  <c r="M865"/>
  <c r="K865"/>
  <c r="L865" s="1"/>
  <c r="J865"/>
  <c r="I865"/>
  <c r="H865"/>
  <c r="X864"/>
  <c r="V864"/>
  <c r="W864" s="1"/>
  <c r="G864" i="1" s="1"/>
  <c r="S864" s="1"/>
  <c r="S864" i="5"/>
  <c r="T864" s="1"/>
  <c r="U864" s="1"/>
  <c r="O864"/>
  <c r="N864"/>
  <c r="M864"/>
  <c r="K864"/>
  <c r="L864" s="1"/>
  <c r="J864"/>
  <c r="I864"/>
  <c r="H864"/>
  <c r="X863"/>
  <c r="V863"/>
  <c r="W863" s="1"/>
  <c r="S863"/>
  <c r="T863" s="1"/>
  <c r="U863" s="1"/>
  <c r="O863"/>
  <c r="N863"/>
  <c r="M863"/>
  <c r="K863"/>
  <c r="L863" s="1"/>
  <c r="J863"/>
  <c r="I863"/>
  <c r="H863"/>
  <c r="X862"/>
  <c r="V862"/>
  <c r="W862" s="1"/>
  <c r="S862"/>
  <c r="T862" s="1"/>
  <c r="U862" s="1"/>
  <c r="O862"/>
  <c r="N862"/>
  <c r="M862"/>
  <c r="K862"/>
  <c r="L862" s="1"/>
  <c r="J862"/>
  <c r="I862"/>
  <c r="H862"/>
  <c r="X861"/>
  <c r="V861"/>
  <c r="W861" s="1"/>
  <c r="G861" i="1" s="1"/>
  <c r="S861" s="1"/>
  <c r="S861" i="5"/>
  <c r="T861" s="1"/>
  <c r="U861" s="1"/>
  <c r="O861"/>
  <c r="N861"/>
  <c r="M861"/>
  <c r="K861"/>
  <c r="L861" s="1"/>
  <c r="J861"/>
  <c r="I861"/>
  <c r="H861"/>
  <c r="X860"/>
  <c r="V860"/>
  <c r="W860" s="1"/>
  <c r="S860"/>
  <c r="T860" s="1"/>
  <c r="U860" s="1"/>
  <c r="O860"/>
  <c r="N860"/>
  <c r="M860"/>
  <c r="K860"/>
  <c r="L860" s="1"/>
  <c r="J860"/>
  <c r="I860"/>
  <c r="H860"/>
  <c r="X859"/>
  <c r="V859"/>
  <c r="W859" s="1"/>
  <c r="S859"/>
  <c r="T859" s="1"/>
  <c r="U859" s="1"/>
  <c r="O859"/>
  <c r="N859"/>
  <c r="M859"/>
  <c r="K859"/>
  <c r="L859" s="1"/>
  <c r="J859"/>
  <c r="I859"/>
  <c r="H859"/>
  <c r="X858"/>
  <c r="V858"/>
  <c r="W858" s="1"/>
  <c r="S858"/>
  <c r="T858" s="1"/>
  <c r="U858" s="1"/>
  <c r="O858"/>
  <c r="N858"/>
  <c r="M858"/>
  <c r="K858"/>
  <c r="L858" s="1"/>
  <c r="J858"/>
  <c r="I858"/>
  <c r="H858"/>
  <c r="X857"/>
  <c r="V857"/>
  <c r="W857" s="1"/>
  <c r="S857"/>
  <c r="T857" s="1"/>
  <c r="U857" s="1"/>
  <c r="O857"/>
  <c r="N857"/>
  <c r="M857"/>
  <c r="K857"/>
  <c r="L857" s="1"/>
  <c r="J857"/>
  <c r="I857"/>
  <c r="H857"/>
  <c r="X856"/>
  <c r="V856"/>
  <c r="W856" s="1"/>
  <c r="S856"/>
  <c r="T856" s="1"/>
  <c r="U856" s="1"/>
  <c r="O856"/>
  <c r="N856"/>
  <c r="M856"/>
  <c r="K856"/>
  <c r="L856" s="1"/>
  <c r="J856"/>
  <c r="I856"/>
  <c r="H856"/>
  <c r="X855"/>
  <c r="V855"/>
  <c r="W855" s="1"/>
  <c r="S855"/>
  <c r="T855" s="1"/>
  <c r="U855" s="1"/>
  <c r="O855"/>
  <c r="N855"/>
  <c r="M855"/>
  <c r="K855"/>
  <c r="L855" s="1"/>
  <c r="J855"/>
  <c r="I855"/>
  <c r="H855"/>
  <c r="X854"/>
  <c r="V854"/>
  <c r="W854" s="1"/>
  <c r="S854"/>
  <c r="T854" s="1"/>
  <c r="U854" s="1"/>
  <c r="O854"/>
  <c r="N854"/>
  <c r="M854"/>
  <c r="K854"/>
  <c r="L854" s="1"/>
  <c r="J854"/>
  <c r="I854"/>
  <c r="H854"/>
  <c r="X853"/>
  <c r="V853"/>
  <c r="W853" s="1"/>
  <c r="S853"/>
  <c r="T853" s="1"/>
  <c r="U853" s="1"/>
  <c r="O853"/>
  <c r="N853"/>
  <c r="M853"/>
  <c r="K853"/>
  <c r="L853" s="1"/>
  <c r="J853"/>
  <c r="I853"/>
  <c r="H853"/>
  <c r="X852"/>
  <c r="V852"/>
  <c r="W852" s="1"/>
  <c r="S852"/>
  <c r="T852" s="1"/>
  <c r="U852" s="1"/>
  <c r="O852"/>
  <c r="N852"/>
  <c r="M852"/>
  <c r="K852"/>
  <c r="L852" s="1"/>
  <c r="J852"/>
  <c r="I852"/>
  <c r="H852"/>
  <c r="X851"/>
  <c r="V851"/>
  <c r="W851" s="1"/>
  <c r="S851"/>
  <c r="T851" s="1"/>
  <c r="U851" s="1"/>
  <c r="O851"/>
  <c r="N851"/>
  <c r="M851"/>
  <c r="K851"/>
  <c r="L851" s="1"/>
  <c r="J851"/>
  <c r="I851"/>
  <c r="H851"/>
  <c r="X850"/>
  <c r="V850"/>
  <c r="W850" s="1"/>
  <c r="S850"/>
  <c r="T850" s="1"/>
  <c r="U850" s="1"/>
  <c r="O850"/>
  <c r="N850"/>
  <c r="M850"/>
  <c r="K850"/>
  <c r="L850" s="1"/>
  <c r="J850"/>
  <c r="I850"/>
  <c r="H850"/>
  <c r="X849"/>
  <c r="V849"/>
  <c r="W849" s="1"/>
  <c r="S849"/>
  <c r="T849" s="1"/>
  <c r="U849" s="1"/>
  <c r="O849"/>
  <c r="N849"/>
  <c r="M849"/>
  <c r="K849"/>
  <c r="L849" s="1"/>
  <c r="J849"/>
  <c r="I849"/>
  <c r="H849"/>
  <c r="X848"/>
  <c r="V848"/>
  <c r="W848" s="1"/>
  <c r="S848"/>
  <c r="T848" s="1"/>
  <c r="U848" s="1"/>
  <c r="O848"/>
  <c r="N848"/>
  <c r="M848"/>
  <c r="K848"/>
  <c r="L848" s="1"/>
  <c r="J848"/>
  <c r="I848"/>
  <c r="R848" s="1"/>
  <c r="H848"/>
  <c r="X847"/>
  <c r="V847"/>
  <c r="W847" s="1"/>
  <c r="T847"/>
  <c r="U847" s="1"/>
  <c r="S847"/>
  <c r="O847"/>
  <c r="N847"/>
  <c r="M847"/>
  <c r="K847"/>
  <c r="L847" s="1"/>
  <c r="J847"/>
  <c r="I847"/>
  <c r="H847"/>
  <c r="X846"/>
  <c r="V846"/>
  <c r="W846" s="1"/>
  <c r="S846"/>
  <c r="T846" s="1"/>
  <c r="U846" s="1"/>
  <c r="O846"/>
  <c r="N846"/>
  <c r="M846"/>
  <c r="K846"/>
  <c r="L846" s="1"/>
  <c r="J846"/>
  <c r="I846"/>
  <c r="H846"/>
  <c r="X845"/>
  <c r="V845"/>
  <c r="W845" s="1"/>
  <c r="S845"/>
  <c r="T845" s="1"/>
  <c r="U845" s="1"/>
  <c r="O845"/>
  <c r="N845"/>
  <c r="M845"/>
  <c r="K845"/>
  <c r="L845" s="1"/>
  <c r="J845"/>
  <c r="I845"/>
  <c r="H845"/>
  <c r="X844"/>
  <c r="V844"/>
  <c r="W844" s="1"/>
  <c r="S844"/>
  <c r="T844" s="1"/>
  <c r="U844" s="1"/>
  <c r="O844"/>
  <c r="N844"/>
  <c r="M844"/>
  <c r="K844"/>
  <c r="L844" s="1"/>
  <c r="J844"/>
  <c r="I844"/>
  <c r="H844"/>
  <c r="X843"/>
  <c r="V843"/>
  <c r="W843" s="1"/>
  <c r="S843"/>
  <c r="T843" s="1"/>
  <c r="O843"/>
  <c r="N843"/>
  <c r="M843"/>
  <c r="K843"/>
  <c r="L843" s="1"/>
  <c r="J843"/>
  <c r="I843"/>
  <c r="H843"/>
  <c r="X842"/>
  <c r="V842"/>
  <c r="W842" s="1"/>
  <c r="S842"/>
  <c r="T842" s="1"/>
  <c r="U842" s="1"/>
  <c r="O842"/>
  <c r="N842"/>
  <c r="M842"/>
  <c r="K842"/>
  <c r="L842" s="1"/>
  <c r="J842"/>
  <c r="I842"/>
  <c r="H842"/>
  <c r="X841"/>
  <c r="V841"/>
  <c r="W841" s="1"/>
  <c r="S841"/>
  <c r="T841" s="1"/>
  <c r="U841" s="1"/>
  <c r="O841"/>
  <c r="N841"/>
  <c r="M841"/>
  <c r="K841"/>
  <c r="L841" s="1"/>
  <c r="J841"/>
  <c r="I841"/>
  <c r="R841" s="1"/>
  <c r="H841"/>
  <c r="X840"/>
  <c r="V840"/>
  <c r="W840" s="1"/>
  <c r="S840"/>
  <c r="T840" s="1"/>
  <c r="U840" s="1"/>
  <c r="O840"/>
  <c r="N840"/>
  <c r="M840"/>
  <c r="K840"/>
  <c r="L840" s="1"/>
  <c r="J840"/>
  <c r="I840"/>
  <c r="H840"/>
  <c r="X839"/>
  <c r="V839"/>
  <c r="W839" s="1"/>
  <c r="S839"/>
  <c r="T839" s="1"/>
  <c r="U839" s="1"/>
  <c r="O839"/>
  <c r="N839"/>
  <c r="M839"/>
  <c r="K839"/>
  <c r="L839" s="1"/>
  <c r="J839"/>
  <c r="I839"/>
  <c r="H839"/>
  <c r="X838"/>
  <c r="V838"/>
  <c r="W838" s="1"/>
  <c r="S838"/>
  <c r="T838" s="1"/>
  <c r="U838" s="1"/>
  <c r="O838"/>
  <c r="N838"/>
  <c r="M838"/>
  <c r="K838"/>
  <c r="L838" s="1"/>
  <c r="J838"/>
  <c r="I838"/>
  <c r="H838"/>
  <c r="X837"/>
  <c r="V837"/>
  <c r="W837" s="1"/>
  <c r="S837"/>
  <c r="T837" s="1"/>
  <c r="U837" s="1"/>
  <c r="O837"/>
  <c r="N837"/>
  <c r="M837"/>
  <c r="K837"/>
  <c r="L837" s="1"/>
  <c r="J837"/>
  <c r="I837"/>
  <c r="R837" s="1"/>
  <c r="H837"/>
  <c r="X836"/>
  <c r="V836"/>
  <c r="W836" s="1"/>
  <c r="S836"/>
  <c r="T836" s="1"/>
  <c r="U836" s="1"/>
  <c r="O836"/>
  <c r="N836"/>
  <c r="M836"/>
  <c r="K836"/>
  <c r="L836" s="1"/>
  <c r="J836"/>
  <c r="I836"/>
  <c r="H836"/>
  <c r="X835"/>
  <c r="V835"/>
  <c r="W835" s="1"/>
  <c r="S835"/>
  <c r="T835" s="1"/>
  <c r="U835" s="1"/>
  <c r="O835"/>
  <c r="N835"/>
  <c r="M835"/>
  <c r="K835"/>
  <c r="L835" s="1"/>
  <c r="J835"/>
  <c r="I835"/>
  <c r="H835"/>
  <c r="X834"/>
  <c r="V834"/>
  <c r="W834" s="1"/>
  <c r="S834"/>
  <c r="T834" s="1"/>
  <c r="U834" s="1"/>
  <c r="O834"/>
  <c r="N834"/>
  <c r="M834"/>
  <c r="K834"/>
  <c r="L834" s="1"/>
  <c r="J834"/>
  <c r="I834"/>
  <c r="H834"/>
  <c r="X833"/>
  <c r="V833"/>
  <c r="W833" s="1"/>
  <c r="S833"/>
  <c r="T833" s="1"/>
  <c r="U833" s="1"/>
  <c r="O833"/>
  <c r="N833"/>
  <c r="M833"/>
  <c r="K833"/>
  <c r="L833" s="1"/>
  <c r="J833"/>
  <c r="I833"/>
  <c r="H833"/>
  <c r="X832"/>
  <c r="V832"/>
  <c r="W832" s="1"/>
  <c r="S832"/>
  <c r="T832" s="1"/>
  <c r="U832" s="1"/>
  <c r="O832"/>
  <c r="N832"/>
  <c r="M832"/>
  <c r="K832"/>
  <c r="L832" s="1"/>
  <c r="J832"/>
  <c r="I832"/>
  <c r="H832"/>
  <c r="X831"/>
  <c r="V831"/>
  <c r="W831" s="1"/>
  <c r="S831"/>
  <c r="T831" s="1"/>
  <c r="O831"/>
  <c r="N831"/>
  <c r="M831"/>
  <c r="K831"/>
  <c r="L831" s="1"/>
  <c r="J831"/>
  <c r="I831"/>
  <c r="H831"/>
  <c r="X830"/>
  <c r="V830"/>
  <c r="W830" s="1"/>
  <c r="S830"/>
  <c r="T830" s="1"/>
  <c r="U830" s="1"/>
  <c r="O830"/>
  <c r="N830"/>
  <c r="M830"/>
  <c r="K830"/>
  <c r="L830" s="1"/>
  <c r="J830"/>
  <c r="I830"/>
  <c r="H830"/>
  <c r="X829"/>
  <c r="V829"/>
  <c r="W829" s="1"/>
  <c r="S829"/>
  <c r="T829" s="1"/>
  <c r="U829" s="1"/>
  <c r="O829"/>
  <c r="N829"/>
  <c r="M829"/>
  <c r="K829"/>
  <c r="L829" s="1"/>
  <c r="J829"/>
  <c r="I829"/>
  <c r="H829"/>
  <c r="X828"/>
  <c r="V828"/>
  <c r="W828" s="1"/>
  <c r="S828"/>
  <c r="T828" s="1"/>
  <c r="U828" s="1"/>
  <c r="O828"/>
  <c r="N828"/>
  <c r="M828"/>
  <c r="K828"/>
  <c r="L828" s="1"/>
  <c r="J828"/>
  <c r="I828"/>
  <c r="H828"/>
  <c r="X827"/>
  <c r="V827"/>
  <c r="W827" s="1"/>
  <c r="S827"/>
  <c r="T827" s="1"/>
  <c r="U827" s="1"/>
  <c r="O827"/>
  <c r="N827"/>
  <c r="M827"/>
  <c r="K827"/>
  <c r="L827" s="1"/>
  <c r="J827"/>
  <c r="I827"/>
  <c r="H827"/>
  <c r="X826"/>
  <c r="W826"/>
  <c r="V826"/>
  <c r="S826"/>
  <c r="T826" s="1"/>
  <c r="U826" s="1"/>
  <c r="O826"/>
  <c r="N826"/>
  <c r="M826"/>
  <c r="K826"/>
  <c r="L826" s="1"/>
  <c r="J826"/>
  <c r="I826"/>
  <c r="R826" s="1"/>
  <c r="H826"/>
  <c r="X825"/>
  <c r="V825"/>
  <c r="W825" s="1"/>
  <c r="S825"/>
  <c r="T825" s="1"/>
  <c r="U825" s="1"/>
  <c r="O825"/>
  <c r="N825"/>
  <c r="M825"/>
  <c r="K825"/>
  <c r="L825" s="1"/>
  <c r="J825"/>
  <c r="I825"/>
  <c r="H825"/>
  <c r="X824"/>
  <c r="V824"/>
  <c r="W824" s="1"/>
  <c r="S824"/>
  <c r="T824" s="1"/>
  <c r="U824" s="1"/>
  <c r="O824"/>
  <c r="N824"/>
  <c r="M824"/>
  <c r="K824"/>
  <c r="L824" s="1"/>
  <c r="J824"/>
  <c r="I824"/>
  <c r="H824"/>
  <c r="X823"/>
  <c r="V823"/>
  <c r="W823" s="1"/>
  <c r="S823"/>
  <c r="T823" s="1"/>
  <c r="U823" s="1"/>
  <c r="O823"/>
  <c r="N823"/>
  <c r="M823"/>
  <c r="L823"/>
  <c r="K823"/>
  <c r="J823"/>
  <c r="I823"/>
  <c r="H823"/>
  <c r="X822"/>
  <c r="V822"/>
  <c r="W822" s="1"/>
  <c r="S822"/>
  <c r="T822" s="1"/>
  <c r="U822" s="1"/>
  <c r="O822"/>
  <c r="N822"/>
  <c r="M822"/>
  <c r="K822"/>
  <c r="L822" s="1"/>
  <c r="J822"/>
  <c r="I822"/>
  <c r="H822"/>
  <c r="X821"/>
  <c r="V821"/>
  <c r="W821" s="1"/>
  <c r="S821"/>
  <c r="T821" s="1"/>
  <c r="U821" s="1"/>
  <c r="O821"/>
  <c r="N821"/>
  <c r="M821"/>
  <c r="K821"/>
  <c r="L821" s="1"/>
  <c r="J821"/>
  <c r="I821"/>
  <c r="H821"/>
  <c r="X820"/>
  <c r="V820"/>
  <c r="W820" s="1"/>
  <c r="S820"/>
  <c r="T820" s="1"/>
  <c r="U820" s="1"/>
  <c r="O820"/>
  <c r="N820"/>
  <c r="M820"/>
  <c r="K820"/>
  <c r="L820" s="1"/>
  <c r="J820"/>
  <c r="I820"/>
  <c r="H820"/>
  <c r="X819"/>
  <c r="V819"/>
  <c r="W819" s="1"/>
  <c r="S819"/>
  <c r="T819" s="1"/>
  <c r="U819" s="1"/>
  <c r="O819"/>
  <c r="N819"/>
  <c r="M819"/>
  <c r="K819"/>
  <c r="L819" s="1"/>
  <c r="J819"/>
  <c r="I819"/>
  <c r="H819"/>
  <c r="X818"/>
  <c r="V818"/>
  <c r="W818" s="1"/>
  <c r="S818"/>
  <c r="T818" s="1"/>
  <c r="U818" s="1"/>
  <c r="O818"/>
  <c r="N818"/>
  <c r="M818"/>
  <c r="K818"/>
  <c r="L818" s="1"/>
  <c r="J818"/>
  <c r="I818"/>
  <c r="H818"/>
  <c r="X817"/>
  <c r="V817"/>
  <c r="W817" s="1"/>
  <c r="S817"/>
  <c r="T817" s="1"/>
  <c r="U817" s="1"/>
  <c r="O817"/>
  <c r="N817"/>
  <c r="M817"/>
  <c r="K817"/>
  <c r="L817" s="1"/>
  <c r="J817"/>
  <c r="I817"/>
  <c r="H817"/>
  <c r="X816"/>
  <c r="V816"/>
  <c r="W816" s="1"/>
  <c r="S816"/>
  <c r="T816" s="1"/>
  <c r="U816" s="1"/>
  <c r="O816"/>
  <c r="N816"/>
  <c r="M816"/>
  <c r="K816"/>
  <c r="L816" s="1"/>
  <c r="J816"/>
  <c r="I816"/>
  <c r="H816"/>
  <c r="X815"/>
  <c r="V815"/>
  <c r="W815" s="1"/>
  <c r="S815"/>
  <c r="T815" s="1"/>
  <c r="U815" s="1"/>
  <c r="O815"/>
  <c r="N815"/>
  <c r="M815"/>
  <c r="K815"/>
  <c r="L815" s="1"/>
  <c r="J815"/>
  <c r="I815"/>
  <c r="H815"/>
  <c r="X814"/>
  <c r="V814"/>
  <c r="W814" s="1"/>
  <c r="S814"/>
  <c r="T814" s="1"/>
  <c r="U814" s="1"/>
  <c r="O814"/>
  <c r="N814"/>
  <c r="M814"/>
  <c r="K814"/>
  <c r="L814" s="1"/>
  <c r="J814"/>
  <c r="I814"/>
  <c r="H814"/>
  <c r="X813"/>
  <c r="V813"/>
  <c r="W813" s="1"/>
  <c r="S813"/>
  <c r="T813" s="1"/>
  <c r="U813" s="1"/>
  <c r="O813"/>
  <c r="N813"/>
  <c r="M813"/>
  <c r="K813"/>
  <c r="L813" s="1"/>
  <c r="J813"/>
  <c r="I813"/>
  <c r="H813"/>
  <c r="X812"/>
  <c r="V812"/>
  <c r="W812" s="1"/>
  <c r="S812"/>
  <c r="T812" s="1"/>
  <c r="U812" s="1"/>
  <c r="O812"/>
  <c r="N812"/>
  <c r="M812"/>
  <c r="K812"/>
  <c r="L812" s="1"/>
  <c r="J812"/>
  <c r="I812"/>
  <c r="H812"/>
  <c r="X811"/>
  <c r="V811"/>
  <c r="W811" s="1"/>
  <c r="S811"/>
  <c r="T811" s="1"/>
  <c r="U811" s="1"/>
  <c r="O811"/>
  <c r="N811"/>
  <c r="M811"/>
  <c r="L811"/>
  <c r="K811"/>
  <c r="J811"/>
  <c r="I811"/>
  <c r="H811"/>
  <c r="X810"/>
  <c r="V810"/>
  <c r="W810" s="1"/>
  <c r="S810"/>
  <c r="T810" s="1"/>
  <c r="U810" s="1"/>
  <c r="O810"/>
  <c r="N810"/>
  <c r="M810"/>
  <c r="K810"/>
  <c r="L810" s="1"/>
  <c r="J810"/>
  <c r="I810"/>
  <c r="H810"/>
  <c r="X809"/>
  <c r="V809"/>
  <c r="W809" s="1"/>
  <c r="S809"/>
  <c r="T809" s="1"/>
  <c r="U809" s="1"/>
  <c r="O809"/>
  <c r="N809"/>
  <c r="M809"/>
  <c r="K809"/>
  <c r="L809" s="1"/>
  <c r="J809"/>
  <c r="I809"/>
  <c r="R809" s="1"/>
  <c r="H809"/>
  <c r="X808"/>
  <c r="V808"/>
  <c r="W808" s="1"/>
  <c r="S808"/>
  <c r="T808" s="1"/>
  <c r="U808" s="1"/>
  <c r="O808"/>
  <c r="N808"/>
  <c r="M808"/>
  <c r="K808"/>
  <c r="L808" s="1"/>
  <c r="J808"/>
  <c r="I808"/>
  <c r="H808"/>
  <c r="X807"/>
  <c r="V807"/>
  <c r="W807" s="1"/>
  <c r="S807"/>
  <c r="T807" s="1"/>
  <c r="U807" s="1"/>
  <c r="O807"/>
  <c r="N807"/>
  <c r="M807"/>
  <c r="K807"/>
  <c r="L807" s="1"/>
  <c r="J807"/>
  <c r="I807"/>
  <c r="H807"/>
  <c r="X806"/>
  <c r="V806"/>
  <c r="W806" s="1"/>
  <c r="S806"/>
  <c r="T806" s="1"/>
  <c r="U806" s="1"/>
  <c r="O806"/>
  <c r="N806"/>
  <c r="M806"/>
  <c r="K806"/>
  <c r="L806" s="1"/>
  <c r="J806"/>
  <c r="I806"/>
  <c r="H806"/>
  <c r="X805"/>
  <c r="V805"/>
  <c r="W805" s="1"/>
  <c r="S805"/>
  <c r="T805" s="1"/>
  <c r="U805" s="1"/>
  <c r="O805"/>
  <c r="N805"/>
  <c r="M805"/>
  <c r="K805"/>
  <c r="L805" s="1"/>
  <c r="J805"/>
  <c r="I805"/>
  <c r="H805"/>
  <c r="X804"/>
  <c r="V804"/>
  <c r="W804" s="1"/>
  <c r="S804"/>
  <c r="T804" s="1"/>
  <c r="U804" s="1"/>
  <c r="O804"/>
  <c r="N804"/>
  <c r="M804"/>
  <c r="K804"/>
  <c r="L804" s="1"/>
  <c r="J804"/>
  <c r="I804"/>
  <c r="H804"/>
  <c r="X803"/>
  <c r="V803"/>
  <c r="W803" s="1"/>
  <c r="S803"/>
  <c r="T803" s="1"/>
  <c r="O803"/>
  <c r="N803"/>
  <c r="M803"/>
  <c r="K803"/>
  <c r="L803" s="1"/>
  <c r="J803"/>
  <c r="I803"/>
  <c r="H803"/>
  <c r="X802"/>
  <c r="V802"/>
  <c r="W802" s="1"/>
  <c r="S802"/>
  <c r="T802" s="1"/>
  <c r="U802" s="1"/>
  <c r="O802"/>
  <c r="N802"/>
  <c r="M802"/>
  <c r="K802"/>
  <c r="L802" s="1"/>
  <c r="J802"/>
  <c r="I802"/>
  <c r="H802"/>
  <c r="X801"/>
  <c r="V801"/>
  <c r="W801" s="1"/>
  <c r="S801"/>
  <c r="T801" s="1"/>
  <c r="U801" s="1"/>
  <c r="O801"/>
  <c r="N801"/>
  <c r="M801"/>
  <c r="K801"/>
  <c r="L801" s="1"/>
  <c r="J801"/>
  <c r="I801"/>
  <c r="H801"/>
  <c r="X800"/>
  <c r="V800"/>
  <c r="W800" s="1"/>
  <c r="S800"/>
  <c r="T800" s="1"/>
  <c r="U800" s="1"/>
  <c r="O800"/>
  <c r="N800"/>
  <c r="M800"/>
  <c r="K800"/>
  <c r="L800" s="1"/>
  <c r="J800"/>
  <c r="I800"/>
  <c r="H800"/>
  <c r="X799"/>
  <c r="V799"/>
  <c r="W799" s="1"/>
  <c r="S799"/>
  <c r="T799" s="1"/>
  <c r="U799" s="1"/>
  <c r="O799"/>
  <c r="N799"/>
  <c r="M799"/>
  <c r="K799"/>
  <c r="L799" s="1"/>
  <c r="J799"/>
  <c r="I799"/>
  <c r="H799"/>
  <c r="X798"/>
  <c r="V798"/>
  <c r="W798" s="1"/>
  <c r="S798"/>
  <c r="T798" s="1"/>
  <c r="U798" s="1"/>
  <c r="O798"/>
  <c r="N798"/>
  <c r="M798"/>
  <c r="K798"/>
  <c r="L798" s="1"/>
  <c r="J798"/>
  <c r="I798"/>
  <c r="H798"/>
  <c r="X797"/>
  <c r="V797"/>
  <c r="W797" s="1"/>
  <c r="S797"/>
  <c r="T797" s="1"/>
  <c r="U797" s="1"/>
  <c r="O797"/>
  <c r="N797"/>
  <c r="M797"/>
  <c r="K797"/>
  <c r="L797" s="1"/>
  <c r="J797"/>
  <c r="I797"/>
  <c r="R797" s="1"/>
  <c r="H797"/>
  <c r="X796"/>
  <c r="V796"/>
  <c r="W796" s="1"/>
  <c r="S796"/>
  <c r="T796" s="1"/>
  <c r="U796" s="1"/>
  <c r="O796"/>
  <c r="N796"/>
  <c r="M796"/>
  <c r="L796"/>
  <c r="K796"/>
  <c r="J796"/>
  <c r="I796"/>
  <c r="R796" s="1"/>
  <c r="H796"/>
  <c r="X795"/>
  <c r="V795"/>
  <c r="W795" s="1"/>
  <c r="T795"/>
  <c r="U795" s="1"/>
  <c r="S795"/>
  <c r="O795"/>
  <c r="N795"/>
  <c r="M795"/>
  <c r="L795"/>
  <c r="K795"/>
  <c r="J795"/>
  <c r="I795"/>
  <c r="H795"/>
  <c r="X794"/>
  <c r="V794"/>
  <c r="W794" s="1"/>
  <c r="S794"/>
  <c r="T794" s="1"/>
  <c r="U794" s="1"/>
  <c r="O794"/>
  <c r="N794"/>
  <c r="M794"/>
  <c r="K794"/>
  <c r="L794" s="1"/>
  <c r="J794"/>
  <c r="I794"/>
  <c r="H794"/>
  <c r="X793"/>
  <c r="V793"/>
  <c r="W793" s="1"/>
  <c r="S793"/>
  <c r="T793" s="1"/>
  <c r="U793" s="1"/>
  <c r="O793"/>
  <c r="N793"/>
  <c r="M793"/>
  <c r="K793"/>
  <c r="L793" s="1"/>
  <c r="J793"/>
  <c r="I793"/>
  <c r="R793" s="1"/>
  <c r="H793"/>
  <c r="X792"/>
  <c r="V792"/>
  <c r="W792" s="1"/>
  <c r="S792"/>
  <c r="T792" s="1"/>
  <c r="U792" s="1"/>
  <c r="O792"/>
  <c r="N792"/>
  <c r="M792"/>
  <c r="L792"/>
  <c r="K792"/>
  <c r="J792"/>
  <c r="I792"/>
  <c r="H792"/>
  <c r="X791"/>
  <c r="V791"/>
  <c r="W791" s="1"/>
  <c r="S791"/>
  <c r="T791" s="1"/>
  <c r="U791" s="1"/>
  <c r="O791"/>
  <c r="N791"/>
  <c r="M791"/>
  <c r="K791"/>
  <c r="L791" s="1"/>
  <c r="J791"/>
  <c r="I791"/>
  <c r="H791"/>
  <c r="X790"/>
  <c r="V790"/>
  <c r="W790" s="1"/>
  <c r="S790"/>
  <c r="T790" s="1"/>
  <c r="U790" s="1"/>
  <c r="O790"/>
  <c r="N790"/>
  <c r="M790"/>
  <c r="K790"/>
  <c r="L790" s="1"/>
  <c r="J790"/>
  <c r="I790"/>
  <c r="H790"/>
  <c r="X789"/>
  <c r="V789"/>
  <c r="W789" s="1"/>
  <c r="S789"/>
  <c r="T789" s="1"/>
  <c r="U789" s="1"/>
  <c r="O789"/>
  <c r="N789"/>
  <c r="M789"/>
  <c r="K789"/>
  <c r="L789" s="1"/>
  <c r="J789"/>
  <c r="I789"/>
  <c r="H789"/>
  <c r="X788"/>
  <c r="V788"/>
  <c r="W788" s="1"/>
  <c r="S788"/>
  <c r="T788" s="1"/>
  <c r="U788" s="1"/>
  <c r="O788"/>
  <c r="N788"/>
  <c r="M788"/>
  <c r="K788"/>
  <c r="L788" s="1"/>
  <c r="J788"/>
  <c r="I788"/>
  <c r="H788"/>
  <c r="X787"/>
  <c r="V787"/>
  <c r="W787" s="1"/>
  <c r="S787"/>
  <c r="T787" s="1"/>
  <c r="U787" s="1"/>
  <c r="O787"/>
  <c r="N787"/>
  <c r="M787"/>
  <c r="K787"/>
  <c r="L787" s="1"/>
  <c r="J787"/>
  <c r="I787"/>
  <c r="H787"/>
  <c r="X786"/>
  <c r="V786"/>
  <c r="W786" s="1"/>
  <c r="S786"/>
  <c r="T786" s="1"/>
  <c r="U786" s="1"/>
  <c r="O786"/>
  <c r="N786"/>
  <c r="M786"/>
  <c r="K786"/>
  <c r="L786" s="1"/>
  <c r="J786"/>
  <c r="I786"/>
  <c r="R786" s="1"/>
  <c r="H786"/>
  <c r="X785"/>
  <c r="V785"/>
  <c r="W785" s="1"/>
  <c r="S785"/>
  <c r="T785" s="1"/>
  <c r="U785" s="1"/>
  <c r="O785"/>
  <c r="N785"/>
  <c r="M785"/>
  <c r="K785"/>
  <c r="L785" s="1"/>
  <c r="J785"/>
  <c r="I785"/>
  <c r="H785"/>
  <c r="X784"/>
  <c r="V784"/>
  <c r="W784" s="1"/>
  <c r="S784"/>
  <c r="T784" s="1"/>
  <c r="U784" s="1"/>
  <c r="O784"/>
  <c r="N784"/>
  <c r="M784"/>
  <c r="K784"/>
  <c r="L784" s="1"/>
  <c r="J784"/>
  <c r="I784"/>
  <c r="R784" s="1"/>
  <c r="H784"/>
  <c r="X783"/>
  <c r="V783"/>
  <c r="W783" s="1"/>
  <c r="S783"/>
  <c r="T783" s="1"/>
  <c r="U783" s="1"/>
  <c r="O783"/>
  <c r="N783"/>
  <c r="M783"/>
  <c r="L783"/>
  <c r="K783"/>
  <c r="J783"/>
  <c r="I783"/>
  <c r="H783"/>
  <c r="X782"/>
  <c r="V782"/>
  <c r="W782" s="1"/>
  <c r="S782"/>
  <c r="T782" s="1"/>
  <c r="U782" s="1"/>
  <c r="O782"/>
  <c r="N782"/>
  <c r="M782"/>
  <c r="K782"/>
  <c r="L782" s="1"/>
  <c r="J782"/>
  <c r="I782"/>
  <c r="H782"/>
  <c r="X781"/>
  <c r="V781"/>
  <c r="W781" s="1"/>
  <c r="S781"/>
  <c r="T781" s="1"/>
  <c r="U781" s="1"/>
  <c r="O781"/>
  <c r="N781"/>
  <c r="M781"/>
  <c r="K781"/>
  <c r="L781" s="1"/>
  <c r="J781"/>
  <c r="I781"/>
  <c r="H781"/>
  <c r="X780"/>
  <c r="V780"/>
  <c r="W780" s="1"/>
  <c r="S780"/>
  <c r="T780" s="1"/>
  <c r="U780" s="1"/>
  <c r="O780"/>
  <c r="N780"/>
  <c r="M780"/>
  <c r="K780"/>
  <c r="L780" s="1"/>
  <c r="J780"/>
  <c r="I780"/>
  <c r="H780"/>
  <c r="X779"/>
  <c r="V779"/>
  <c r="W779" s="1"/>
  <c r="S779"/>
  <c r="T779" s="1"/>
  <c r="U779" s="1"/>
  <c r="O779"/>
  <c r="N779"/>
  <c r="M779"/>
  <c r="K779"/>
  <c r="L779" s="1"/>
  <c r="J779"/>
  <c r="I779"/>
  <c r="H779"/>
  <c r="X778"/>
  <c r="V778"/>
  <c r="W778" s="1"/>
  <c r="S778"/>
  <c r="T778" s="1"/>
  <c r="U778" s="1"/>
  <c r="O778"/>
  <c r="N778"/>
  <c r="M778"/>
  <c r="K778"/>
  <c r="L778" s="1"/>
  <c r="J778"/>
  <c r="I778"/>
  <c r="H778"/>
  <c r="X777"/>
  <c r="V777"/>
  <c r="W777" s="1"/>
  <c r="S777"/>
  <c r="T777" s="1"/>
  <c r="U777" s="1"/>
  <c r="O777"/>
  <c r="N777"/>
  <c r="M777"/>
  <c r="K777"/>
  <c r="L777" s="1"/>
  <c r="J777"/>
  <c r="I777"/>
  <c r="H777"/>
  <c r="X776"/>
  <c r="V776"/>
  <c r="W776" s="1"/>
  <c r="S776"/>
  <c r="T776" s="1"/>
  <c r="U776" s="1"/>
  <c r="O776"/>
  <c r="N776"/>
  <c r="M776"/>
  <c r="K776"/>
  <c r="L776" s="1"/>
  <c r="J776"/>
  <c r="I776"/>
  <c r="H776"/>
  <c r="X775"/>
  <c r="V775"/>
  <c r="W775" s="1"/>
  <c r="S775"/>
  <c r="T775" s="1"/>
  <c r="U775" s="1"/>
  <c r="O775"/>
  <c r="N775"/>
  <c r="M775"/>
  <c r="K775"/>
  <c r="L775" s="1"/>
  <c r="J775"/>
  <c r="I775"/>
  <c r="H775"/>
  <c r="X774"/>
  <c r="V774"/>
  <c r="W774" s="1"/>
  <c r="S774"/>
  <c r="T774" s="1"/>
  <c r="U774" s="1"/>
  <c r="O774"/>
  <c r="N774"/>
  <c r="M774"/>
  <c r="K774"/>
  <c r="L774" s="1"/>
  <c r="J774"/>
  <c r="I774"/>
  <c r="H774"/>
  <c r="X773"/>
  <c r="V773"/>
  <c r="W773" s="1"/>
  <c r="S773"/>
  <c r="T773" s="1"/>
  <c r="U773" s="1"/>
  <c r="O773"/>
  <c r="N773"/>
  <c r="M773"/>
  <c r="K773"/>
  <c r="L773" s="1"/>
  <c r="J773"/>
  <c r="I773"/>
  <c r="H773"/>
  <c r="X772"/>
  <c r="V772"/>
  <c r="W772" s="1"/>
  <c r="S772"/>
  <c r="T772" s="1"/>
  <c r="O772"/>
  <c r="N772"/>
  <c r="M772"/>
  <c r="K772"/>
  <c r="L772" s="1"/>
  <c r="J772"/>
  <c r="I772"/>
  <c r="H772"/>
  <c r="X771"/>
  <c r="V771"/>
  <c r="W771" s="1"/>
  <c r="S771"/>
  <c r="T771" s="1"/>
  <c r="U771" s="1"/>
  <c r="O771"/>
  <c r="N771"/>
  <c r="M771"/>
  <c r="K771"/>
  <c r="L771" s="1"/>
  <c r="J771"/>
  <c r="I771"/>
  <c r="H771"/>
  <c r="X770"/>
  <c r="V770"/>
  <c r="W770" s="1"/>
  <c r="S770"/>
  <c r="T770" s="1"/>
  <c r="U770" s="1"/>
  <c r="O770"/>
  <c r="N770"/>
  <c r="M770"/>
  <c r="K770"/>
  <c r="L770" s="1"/>
  <c r="J770"/>
  <c r="I770"/>
  <c r="H770"/>
  <c r="X769"/>
  <c r="V769"/>
  <c r="W769" s="1"/>
  <c r="S769"/>
  <c r="T769" s="1"/>
  <c r="U769" s="1"/>
  <c r="O769"/>
  <c r="N769"/>
  <c r="M769"/>
  <c r="K769"/>
  <c r="L769" s="1"/>
  <c r="J769"/>
  <c r="I769"/>
  <c r="H769"/>
  <c r="X768"/>
  <c r="V768"/>
  <c r="W768" s="1"/>
  <c r="S768"/>
  <c r="T768" s="1"/>
  <c r="U768" s="1"/>
  <c r="O768"/>
  <c r="N768"/>
  <c r="M768"/>
  <c r="K768"/>
  <c r="L768" s="1"/>
  <c r="J768"/>
  <c r="I768"/>
  <c r="R768" s="1"/>
  <c r="H768"/>
  <c r="X767"/>
  <c r="V767"/>
  <c r="W767" s="1"/>
  <c r="S767"/>
  <c r="T767" s="1"/>
  <c r="O767"/>
  <c r="N767"/>
  <c r="M767"/>
  <c r="K767"/>
  <c r="L767" s="1"/>
  <c r="J767"/>
  <c r="I767"/>
  <c r="H767"/>
  <c r="X766"/>
  <c r="V766"/>
  <c r="W766" s="1"/>
  <c r="S766"/>
  <c r="T766" s="1"/>
  <c r="U766" s="1"/>
  <c r="O766"/>
  <c r="N766"/>
  <c r="M766"/>
  <c r="K766"/>
  <c r="L766" s="1"/>
  <c r="J766"/>
  <c r="I766"/>
  <c r="H766"/>
  <c r="X765"/>
  <c r="V765"/>
  <c r="W765" s="1"/>
  <c r="S765"/>
  <c r="T765" s="1"/>
  <c r="U765" s="1"/>
  <c r="O765"/>
  <c r="N765"/>
  <c r="M765"/>
  <c r="K765"/>
  <c r="L765" s="1"/>
  <c r="J765"/>
  <c r="I765"/>
  <c r="H765"/>
  <c r="X764"/>
  <c r="V764"/>
  <c r="W764" s="1"/>
  <c r="S764"/>
  <c r="T764" s="1"/>
  <c r="U764" s="1"/>
  <c r="O764"/>
  <c r="N764"/>
  <c r="M764"/>
  <c r="K764"/>
  <c r="L764" s="1"/>
  <c r="J764"/>
  <c r="I764"/>
  <c r="H764"/>
  <c r="X763"/>
  <c r="V763"/>
  <c r="W763" s="1"/>
  <c r="S763"/>
  <c r="T763" s="1"/>
  <c r="U763" s="1"/>
  <c r="O763"/>
  <c r="N763"/>
  <c r="M763"/>
  <c r="K763"/>
  <c r="L763" s="1"/>
  <c r="J763"/>
  <c r="I763"/>
  <c r="H763"/>
  <c r="X762"/>
  <c r="V762"/>
  <c r="W762" s="1"/>
  <c r="S762"/>
  <c r="T762" s="1"/>
  <c r="U762" s="1"/>
  <c r="O762"/>
  <c r="N762"/>
  <c r="M762"/>
  <c r="K762"/>
  <c r="L762" s="1"/>
  <c r="J762"/>
  <c r="I762"/>
  <c r="H762"/>
  <c r="X761"/>
  <c r="V761"/>
  <c r="W761" s="1"/>
  <c r="S761"/>
  <c r="T761" s="1"/>
  <c r="U761" s="1"/>
  <c r="O761"/>
  <c r="N761"/>
  <c r="M761"/>
  <c r="K761"/>
  <c r="L761" s="1"/>
  <c r="J761"/>
  <c r="I761"/>
  <c r="H761"/>
  <c r="X760"/>
  <c r="V760"/>
  <c r="W760" s="1"/>
  <c r="S760"/>
  <c r="T760" s="1"/>
  <c r="U760" s="1"/>
  <c r="O760"/>
  <c r="N760"/>
  <c r="M760"/>
  <c r="K760"/>
  <c r="L760" s="1"/>
  <c r="J760"/>
  <c r="I760"/>
  <c r="H760"/>
  <c r="X759"/>
  <c r="V759"/>
  <c r="W759" s="1"/>
  <c r="S759"/>
  <c r="T759" s="1"/>
  <c r="U759" s="1"/>
  <c r="O759"/>
  <c r="N759"/>
  <c r="M759"/>
  <c r="K759"/>
  <c r="L759" s="1"/>
  <c r="J759"/>
  <c r="I759"/>
  <c r="H759"/>
  <c r="X758"/>
  <c r="V758"/>
  <c r="W758" s="1"/>
  <c r="S758"/>
  <c r="T758" s="1"/>
  <c r="U758" s="1"/>
  <c r="O758"/>
  <c r="N758"/>
  <c r="M758"/>
  <c r="K758"/>
  <c r="L758" s="1"/>
  <c r="J758"/>
  <c r="I758"/>
  <c r="H758"/>
  <c r="X757"/>
  <c r="V757"/>
  <c r="W757" s="1"/>
  <c r="S757"/>
  <c r="T757" s="1"/>
  <c r="U757" s="1"/>
  <c r="O757"/>
  <c r="N757"/>
  <c r="M757"/>
  <c r="K757"/>
  <c r="L757" s="1"/>
  <c r="J757"/>
  <c r="I757"/>
  <c r="R757" s="1"/>
  <c r="H757"/>
  <c r="X756"/>
  <c r="V756"/>
  <c r="W756" s="1"/>
  <c r="S756"/>
  <c r="T756" s="1"/>
  <c r="U756" s="1"/>
  <c r="O756"/>
  <c r="N756"/>
  <c r="M756"/>
  <c r="K756"/>
  <c r="L756" s="1"/>
  <c r="J756"/>
  <c r="I756"/>
  <c r="H756"/>
  <c r="X755"/>
  <c r="V755"/>
  <c r="W755" s="1"/>
  <c r="S755"/>
  <c r="T755" s="1"/>
  <c r="U755" s="1"/>
  <c r="O755"/>
  <c r="N755"/>
  <c r="M755"/>
  <c r="K755"/>
  <c r="L755" s="1"/>
  <c r="J755"/>
  <c r="I755"/>
  <c r="H755"/>
  <c r="X754"/>
  <c r="V754"/>
  <c r="W754" s="1"/>
  <c r="G754" i="1" s="1"/>
  <c r="I754" s="1"/>
  <c r="S754" i="5"/>
  <c r="T754" s="1"/>
  <c r="U754" s="1"/>
  <c r="O754"/>
  <c r="N754"/>
  <c r="M754"/>
  <c r="K754"/>
  <c r="L754" s="1"/>
  <c r="J754"/>
  <c r="I754"/>
  <c r="H754"/>
  <c r="X753"/>
  <c r="V753"/>
  <c r="W753" s="1"/>
  <c r="S753"/>
  <c r="T753" s="1"/>
  <c r="U753" s="1"/>
  <c r="O753"/>
  <c r="N753"/>
  <c r="M753"/>
  <c r="K753"/>
  <c r="L753" s="1"/>
  <c r="J753"/>
  <c r="I753"/>
  <c r="H753"/>
  <c r="X752"/>
  <c r="V752"/>
  <c r="W752" s="1"/>
  <c r="S752"/>
  <c r="T752" s="1"/>
  <c r="U752" s="1"/>
  <c r="O752"/>
  <c r="N752"/>
  <c r="M752"/>
  <c r="K752"/>
  <c r="L752" s="1"/>
  <c r="J752"/>
  <c r="I752"/>
  <c r="H752"/>
  <c r="X751"/>
  <c r="V751"/>
  <c r="W751" s="1"/>
  <c r="S751"/>
  <c r="T751" s="1"/>
  <c r="U751" s="1"/>
  <c r="O751"/>
  <c r="N751"/>
  <c r="M751"/>
  <c r="K751"/>
  <c r="L751" s="1"/>
  <c r="J751"/>
  <c r="I751"/>
  <c r="H751"/>
  <c r="X750"/>
  <c r="V750"/>
  <c r="W750" s="1"/>
  <c r="G750" i="1" s="1"/>
  <c r="I750" s="1"/>
  <c r="S750" i="5"/>
  <c r="T750" s="1"/>
  <c r="U750" s="1"/>
  <c r="O750"/>
  <c r="N750"/>
  <c r="M750"/>
  <c r="K750"/>
  <c r="L750" s="1"/>
  <c r="J750"/>
  <c r="I750"/>
  <c r="H750"/>
  <c r="X749"/>
  <c r="V749"/>
  <c r="W749" s="1"/>
  <c r="G749" i="1" s="1"/>
  <c r="I749" s="1"/>
  <c r="S749" i="5"/>
  <c r="T749" s="1"/>
  <c r="U749" s="1"/>
  <c r="O749"/>
  <c r="N749"/>
  <c r="M749"/>
  <c r="K749"/>
  <c r="L749" s="1"/>
  <c r="J749"/>
  <c r="I749"/>
  <c r="H749"/>
  <c r="X748"/>
  <c r="V748"/>
  <c r="W748" s="1"/>
  <c r="S748"/>
  <c r="T748" s="1"/>
  <c r="O748"/>
  <c r="N748"/>
  <c r="M748"/>
  <c r="K748"/>
  <c r="L748" s="1"/>
  <c r="J748"/>
  <c r="I748"/>
  <c r="R748" s="1"/>
  <c r="H748"/>
  <c r="X747"/>
  <c r="V747"/>
  <c r="W747" s="1"/>
  <c r="G747" i="1" s="1"/>
  <c r="I747" s="1"/>
  <c r="S747" i="5"/>
  <c r="T747" s="1"/>
  <c r="U747" s="1"/>
  <c r="O747"/>
  <c r="N747"/>
  <c r="M747"/>
  <c r="K747"/>
  <c r="L747" s="1"/>
  <c r="J747"/>
  <c r="I747"/>
  <c r="H747"/>
  <c r="X746"/>
  <c r="V746"/>
  <c r="W746" s="1"/>
  <c r="S746"/>
  <c r="T746" s="1"/>
  <c r="U746" s="1"/>
  <c r="O746"/>
  <c r="N746"/>
  <c r="M746"/>
  <c r="K746"/>
  <c r="L746" s="1"/>
  <c r="J746"/>
  <c r="I746"/>
  <c r="H746"/>
  <c r="X745"/>
  <c r="V745"/>
  <c r="W745" s="1"/>
  <c r="S745"/>
  <c r="T745" s="1"/>
  <c r="U745" s="1"/>
  <c r="O745"/>
  <c r="N745"/>
  <c r="M745"/>
  <c r="K745"/>
  <c r="L745" s="1"/>
  <c r="J745"/>
  <c r="I745"/>
  <c r="H745"/>
  <c r="X744"/>
  <c r="V744"/>
  <c r="W744" s="1"/>
  <c r="S744"/>
  <c r="T744" s="1"/>
  <c r="U744" s="1"/>
  <c r="O744"/>
  <c r="N744"/>
  <c r="M744"/>
  <c r="K744"/>
  <c r="L744" s="1"/>
  <c r="J744"/>
  <c r="I744"/>
  <c r="H744"/>
  <c r="X743"/>
  <c r="V743"/>
  <c r="W743" s="1"/>
  <c r="S743"/>
  <c r="T743" s="1"/>
  <c r="U743" s="1"/>
  <c r="O743"/>
  <c r="N743"/>
  <c r="M743"/>
  <c r="K743"/>
  <c r="L743" s="1"/>
  <c r="J743"/>
  <c r="I743"/>
  <c r="H743"/>
  <c r="X742"/>
  <c r="V742"/>
  <c r="W742" s="1"/>
  <c r="S742"/>
  <c r="T742" s="1"/>
  <c r="U742" s="1"/>
  <c r="O742"/>
  <c r="N742"/>
  <c r="M742"/>
  <c r="K742"/>
  <c r="L742" s="1"/>
  <c r="J742"/>
  <c r="I742"/>
  <c r="H742"/>
  <c r="X741"/>
  <c r="V741"/>
  <c r="W741" s="1"/>
  <c r="S741"/>
  <c r="T741" s="1"/>
  <c r="U741" s="1"/>
  <c r="O741"/>
  <c r="N741"/>
  <c r="M741"/>
  <c r="K741"/>
  <c r="L741" s="1"/>
  <c r="J741"/>
  <c r="I741"/>
  <c r="H741"/>
  <c r="X740"/>
  <c r="V740"/>
  <c r="W740" s="1"/>
  <c r="S740"/>
  <c r="T740" s="1"/>
  <c r="U740" s="1"/>
  <c r="O740"/>
  <c r="N740"/>
  <c r="M740"/>
  <c r="K740"/>
  <c r="L740" s="1"/>
  <c r="J740"/>
  <c r="I740"/>
  <c r="R740" s="1"/>
  <c r="H740"/>
  <c r="X739"/>
  <c r="V739"/>
  <c r="W739" s="1"/>
  <c r="T739"/>
  <c r="U739" s="1"/>
  <c r="S739"/>
  <c r="O739"/>
  <c r="N739"/>
  <c r="M739"/>
  <c r="K739"/>
  <c r="L739" s="1"/>
  <c r="J739"/>
  <c r="I739"/>
  <c r="H739"/>
  <c r="X738"/>
  <c r="V738"/>
  <c r="W738" s="1"/>
  <c r="S738"/>
  <c r="T738" s="1"/>
  <c r="U738" s="1"/>
  <c r="O738"/>
  <c r="N738"/>
  <c r="M738"/>
  <c r="K738"/>
  <c r="L738" s="1"/>
  <c r="J738"/>
  <c r="I738"/>
  <c r="H738"/>
  <c r="X737"/>
  <c r="V737"/>
  <c r="W737" s="1"/>
  <c r="S737"/>
  <c r="T737" s="1"/>
  <c r="U737" s="1"/>
  <c r="O737"/>
  <c r="N737"/>
  <c r="M737"/>
  <c r="K737"/>
  <c r="L737" s="1"/>
  <c r="J737"/>
  <c r="I737"/>
  <c r="H737"/>
  <c r="X736"/>
  <c r="V736"/>
  <c r="W736" s="1"/>
  <c r="S736"/>
  <c r="T736" s="1"/>
  <c r="U736" s="1"/>
  <c r="O736"/>
  <c r="N736"/>
  <c r="M736"/>
  <c r="K736"/>
  <c r="L736" s="1"/>
  <c r="J736"/>
  <c r="I736"/>
  <c r="H736"/>
  <c r="X735"/>
  <c r="V735"/>
  <c r="W735" s="1"/>
  <c r="S735"/>
  <c r="T735" s="1"/>
  <c r="O735"/>
  <c r="N735"/>
  <c r="M735"/>
  <c r="K735"/>
  <c r="L735" s="1"/>
  <c r="J735"/>
  <c r="I735"/>
  <c r="R735" s="1"/>
  <c r="H735"/>
  <c r="X734"/>
  <c r="V734"/>
  <c r="W734" s="1"/>
  <c r="S734"/>
  <c r="T734" s="1"/>
  <c r="U734" s="1"/>
  <c r="O734"/>
  <c r="N734"/>
  <c r="M734"/>
  <c r="K734"/>
  <c r="L734" s="1"/>
  <c r="J734"/>
  <c r="I734"/>
  <c r="H734"/>
  <c r="X733"/>
  <c r="V733"/>
  <c r="W733" s="1"/>
  <c r="S733"/>
  <c r="T733" s="1"/>
  <c r="U733" s="1"/>
  <c r="O733"/>
  <c r="N733"/>
  <c r="M733"/>
  <c r="K733"/>
  <c r="L733" s="1"/>
  <c r="J733"/>
  <c r="I733"/>
  <c r="R733" s="1"/>
  <c r="H733"/>
  <c r="X732"/>
  <c r="V732"/>
  <c r="W732" s="1"/>
  <c r="S732"/>
  <c r="T732" s="1"/>
  <c r="U732" s="1"/>
  <c r="O732"/>
  <c r="N732"/>
  <c r="M732"/>
  <c r="K732"/>
  <c r="L732" s="1"/>
  <c r="J732"/>
  <c r="I732"/>
  <c r="H732"/>
  <c r="X731"/>
  <c r="V731"/>
  <c r="W731" s="1"/>
  <c r="S731"/>
  <c r="T731" s="1"/>
  <c r="U731" s="1"/>
  <c r="O731"/>
  <c r="N731"/>
  <c r="M731"/>
  <c r="K731"/>
  <c r="L731" s="1"/>
  <c r="J731"/>
  <c r="I731"/>
  <c r="R731" s="1"/>
  <c r="H731"/>
  <c r="X730"/>
  <c r="V730"/>
  <c r="W730" s="1"/>
  <c r="S730"/>
  <c r="T730" s="1"/>
  <c r="U730" s="1"/>
  <c r="O730"/>
  <c r="N730"/>
  <c r="M730"/>
  <c r="K730"/>
  <c r="L730" s="1"/>
  <c r="J730"/>
  <c r="I730"/>
  <c r="H730"/>
  <c r="X729"/>
  <c r="V729"/>
  <c r="W729" s="1"/>
  <c r="S729"/>
  <c r="T729" s="1"/>
  <c r="U729" s="1"/>
  <c r="O729"/>
  <c r="N729"/>
  <c r="M729"/>
  <c r="K729"/>
  <c r="L729" s="1"/>
  <c r="J729"/>
  <c r="I729"/>
  <c r="R729" s="1"/>
  <c r="H729"/>
  <c r="X728"/>
  <c r="V728"/>
  <c r="W728" s="1"/>
  <c r="S728"/>
  <c r="T728" s="1"/>
  <c r="U728" s="1"/>
  <c r="O728"/>
  <c r="N728"/>
  <c r="M728"/>
  <c r="K728"/>
  <c r="L728" s="1"/>
  <c r="J728"/>
  <c r="I728"/>
  <c r="H728"/>
  <c r="X727"/>
  <c r="V727"/>
  <c r="W727" s="1"/>
  <c r="S727"/>
  <c r="T727" s="1"/>
  <c r="U727" s="1"/>
  <c r="O727"/>
  <c r="N727"/>
  <c r="M727"/>
  <c r="K727"/>
  <c r="L727" s="1"/>
  <c r="J727"/>
  <c r="I727"/>
  <c r="H727"/>
  <c r="X726"/>
  <c r="V726"/>
  <c r="W726" s="1"/>
  <c r="S726"/>
  <c r="T726" s="1"/>
  <c r="U726" s="1"/>
  <c r="O726"/>
  <c r="N726"/>
  <c r="M726"/>
  <c r="K726"/>
  <c r="L726" s="1"/>
  <c r="J726"/>
  <c r="I726"/>
  <c r="H726"/>
  <c r="X725"/>
  <c r="V725"/>
  <c r="W725" s="1"/>
  <c r="S725"/>
  <c r="T725" s="1"/>
  <c r="U725" s="1"/>
  <c r="O725"/>
  <c r="N725"/>
  <c r="M725"/>
  <c r="K725"/>
  <c r="L725" s="1"/>
  <c r="J725"/>
  <c r="I725"/>
  <c r="H725"/>
  <c r="X724"/>
  <c r="V724"/>
  <c r="W724" s="1"/>
  <c r="S724"/>
  <c r="T724" s="1"/>
  <c r="U724" s="1"/>
  <c r="O724"/>
  <c r="N724"/>
  <c r="M724"/>
  <c r="K724"/>
  <c r="L724" s="1"/>
  <c r="J724"/>
  <c r="I724"/>
  <c r="R724" s="1"/>
  <c r="H724"/>
  <c r="X723"/>
  <c r="V723"/>
  <c r="W723" s="1"/>
  <c r="T723"/>
  <c r="U723" s="1"/>
  <c r="S723"/>
  <c r="O723"/>
  <c r="N723"/>
  <c r="M723"/>
  <c r="K723"/>
  <c r="L723" s="1"/>
  <c r="J723"/>
  <c r="I723"/>
  <c r="H723"/>
  <c r="X722"/>
  <c r="V722"/>
  <c r="W722" s="1"/>
  <c r="S722"/>
  <c r="T722" s="1"/>
  <c r="U722" s="1"/>
  <c r="O722"/>
  <c r="N722"/>
  <c r="M722"/>
  <c r="K722"/>
  <c r="L722" s="1"/>
  <c r="J722"/>
  <c r="I722"/>
  <c r="H722"/>
  <c r="X721"/>
  <c r="V721"/>
  <c r="W721" s="1"/>
  <c r="S721"/>
  <c r="T721" s="1"/>
  <c r="U721" s="1"/>
  <c r="O721"/>
  <c r="N721"/>
  <c r="M721"/>
  <c r="K721"/>
  <c r="L721" s="1"/>
  <c r="J721"/>
  <c r="I721"/>
  <c r="H721"/>
  <c r="X720"/>
  <c r="V720"/>
  <c r="W720" s="1"/>
  <c r="S720"/>
  <c r="T720" s="1"/>
  <c r="U720" s="1"/>
  <c r="O720"/>
  <c r="N720"/>
  <c r="M720"/>
  <c r="K720"/>
  <c r="L720" s="1"/>
  <c r="J720"/>
  <c r="I720"/>
  <c r="H720"/>
  <c r="X719"/>
  <c r="V719"/>
  <c r="W719" s="1"/>
  <c r="S719"/>
  <c r="T719" s="1"/>
  <c r="U719" s="1"/>
  <c r="O719"/>
  <c r="N719"/>
  <c r="M719"/>
  <c r="K719"/>
  <c r="L719" s="1"/>
  <c r="J719"/>
  <c r="I719"/>
  <c r="H719"/>
  <c r="X718"/>
  <c r="V718"/>
  <c r="W718" s="1"/>
  <c r="S718"/>
  <c r="T718" s="1"/>
  <c r="O718"/>
  <c r="N718"/>
  <c r="M718"/>
  <c r="K718"/>
  <c r="L718" s="1"/>
  <c r="J718"/>
  <c r="I718"/>
  <c r="H718"/>
  <c r="X717"/>
  <c r="V717"/>
  <c r="W717" s="1"/>
  <c r="T717"/>
  <c r="U717" s="1"/>
  <c r="S717"/>
  <c r="O717"/>
  <c r="N717"/>
  <c r="M717"/>
  <c r="K717"/>
  <c r="L717" s="1"/>
  <c r="J717"/>
  <c r="I717"/>
  <c r="H717"/>
  <c r="X716"/>
  <c r="V716"/>
  <c r="W716" s="1"/>
  <c r="S716"/>
  <c r="T716" s="1"/>
  <c r="U716" s="1"/>
  <c r="O716"/>
  <c r="N716"/>
  <c r="M716"/>
  <c r="K716"/>
  <c r="L716" s="1"/>
  <c r="J716"/>
  <c r="I716"/>
  <c r="H716"/>
  <c r="X715"/>
  <c r="V715"/>
  <c r="W715" s="1"/>
  <c r="S715"/>
  <c r="T715" s="1"/>
  <c r="O715"/>
  <c r="N715"/>
  <c r="M715"/>
  <c r="K715"/>
  <c r="L715" s="1"/>
  <c r="J715"/>
  <c r="I715"/>
  <c r="R715" s="1"/>
  <c r="H715"/>
  <c r="X714"/>
  <c r="V714"/>
  <c r="W714" s="1"/>
  <c r="S714"/>
  <c r="T714" s="1"/>
  <c r="U714" s="1"/>
  <c r="O714"/>
  <c r="N714"/>
  <c r="M714"/>
  <c r="K714"/>
  <c r="L714" s="1"/>
  <c r="J714"/>
  <c r="I714"/>
  <c r="H714"/>
  <c r="X713"/>
  <c r="V713"/>
  <c r="W713" s="1"/>
  <c r="S713"/>
  <c r="T713" s="1"/>
  <c r="U713" s="1"/>
  <c r="O713"/>
  <c r="N713"/>
  <c r="M713"/>
  <c r="K713"/>
  <c r="L713" s="1"/>
  <c r="J713"/>
  <c r="I713"/>
  <c r="R713" s="1"/>
  <c r="H713"/>
  <c r="X712"/>
  <c r="V712"/>
  <c r="W712" s="1"/>
  <c r="S712"/>
  <c r="T712" s="1"/>
  <c r="U712" s="1"/>
  <c r="O712"/>
  <c r="N712"/>
  <c r="M712"/>
  <c r="K712"/>
  <c r="L712" s="1"/>
  <c r="J712"/>
  <c r="I712"/>
  <c r="H712"/>
  <c r="X711"/>
  <c r="V711"/>
  <c r="W711" s="1"/>
  <c r="S711"/>
  <c r="T711" s="1"/>
  <c r="U711" s="1"/>
  <c r="O711"/>
  <c r="N711"/>
  <c r="M711"/>
  <c r="K711"/>
  <c r="L711" s="1"/>
  <c r="J711"/>
  <c r="I711"/>
  <c r="R711" s="1"/>
  <c r="H711"/>
  <c r="X710"/>
  <c r="V710"/>
  <c r="W710" s="1"/>
  <c r="S710"/>
  <c r="T710" s="1"/>
  <c r="U710" s="1"/>
  <c r="O710"/>
  <c r="N710"/>
  <c r="M710"/>
  <c r="K710"/>
  <c r="L710" s="1"/>
  <c r="J710"/>
  <c r="I710"/>
  <c r="H710"/>
  <c r="X709"/>
  <c r="V709"/>
  <c r="W709" s="1"/>
  <c r="S709"/>
  <c r="T709" s="1"/>
  <c r="U709" s="1"/>
  <c r="O709"/>
  <c r="N709"/>
  <c r="M709"/>
  <c r="K709"/>
  <c r="L709" s="1"/>
  <c r="J709"/>
  <c r="I709"/>
  <c r="H709"/>
  <c r="X708"/>
  <c r="V708"/>
  <c r="W708" s="1"/>
  <c r="G708" i="1" s="1"/>
  <c r="S708" s="1"/>
  <c r="S708" i="5"/>
  <c r="T708" s="1"/>
  <c r="U708" s="1"/>
  <c r="O708"/>
  <c r="N708"/>
  <c r="M708"/>
  <c r="K708"/>
  <c r="L708" s="1"/>
  <c r="J708"/>
  <c r="I708"/>
  <c r="H708"/>
  <c r="X707"/>
  <c r="V707"/>
  <c r="W707" s="1"/>
  <c r="S707"/>
  <c r="T707" s="1"/>
  <c r="O707"/>
  <c r="N707"/>
  <c r="M707"/>
  <c r="K707"/>
  <c r="L707" s="1"/>
  <c r="J707"/>
  <c r="I707"/>
  <c r="R707" s="1"/>
  <c r="H707"/>
  <c r="X706"/>
  <c r="V706"/>
  <c r="W706" s="1"/>
  <c r="S706"/>
  <c r="T706" s="1"/>
  <c r="U706" s="1"/>
  <c r="O706"/>
  <c r="N706"/>
  <c r="M706"/>
  <c r="L706"/>
  <c r="K706"/>
  <c r="J706"/>
  <c r="I706"/>
  <c r="H706"/>
  <c r="X705"/>
  <c r="V705"/>
  <c r="W705" s="1"/>
  <c r="S705"/>
  <c r="T705" s="1"/>
  <c r="U705" s="1"/>
  <c r="O705"/>
  <c r="N705"/>
  <c r="M705"/>
  <c r="K705"/>
  <c r="L705" s="1"/>
  <c r="J705"/>
  <c r="I705"/>
  <c r="H705"/>
  <c r="X704"/>
  <c r="V704"/>
  <c r="W704" s="1"/>
  <c r="S704"/>
  <c r="T704" s="1"/>
  <c r="U704" s="1"/>
  <c r="O704"/>
  <c r="N704"/>
  <c r="M704"/>
  <c r="K704"/>
  <c r="L704" s="1"/>
  <c r="J704"/>
  <c r="I704"/>
  <c r="H704"/>
  <c r="X703"/>
  <c r="V703"/>
  <c r="W703" s="1"/>
  <c r="S703"/>
  <c r="T703" s="1"/>
  <c r="U703" s="1"/>
  <c r="O703"/>
  <c r="N703"/>
  <c r="M703"/>
  <c r="K703"/>
  <c r="L703" s="1"/>
  <c r="J703"/>
  <c r="I703"/>
  <c r="H703"/>
  <c r="R703" s="1"/>
  <c r="X702"/>
  <c r="V702"/>
  <c r="W702" s="1"/>
  <c r="G702" i="1" s="1"/>
  <c r="S702" s="1"/>
  <c r="S702" i="5"/>
  <c r="T702" s="1"/>
  <c r="U702" s="1"/>
  <c r="O702"/>
  <c r="N702"/>
  <c r="M702"/>
  <c r="K702"/>
  <c r="L702" s="1"/>
  <c r="J702"/>
  <c r="I702"/>
  <c r="H702"/>
  <c r="X701"/>
  <c r="W701"/>
  <c r="V701"/>
  <c r="S701"/>
  <c r="T701" s="1"/>
  <c r="U701" s="1"/>
  <c r="O701"/>
  <c r="N701"/>
  <c r="M701"/>
  <c r="K701"/>
  <c r="L701" s="1"/>
  <c r="J701"/>
  <c r="I701"/>
  <c r="H701"/>
  <c r="R701" s="1"/>
  <c r="X700"/>
  <c r="V700"/>
  <c r="W700" s="1"/>
  <c r="S700"/>
  <c r="T700" s="1"/>
  <c r="U700" s="1"/>
  <c r="G700" i="1" s="1"/>
  <c r="S700" s="1"/>
  <c r="O700" i="5"/>
  <c r="N700"/>
  <c r="M700"/>
  <c r="K700"/>
  <c r="L700" s="1"/>
  <c r="J700"/>
  <c r="I700"/>
  <c r="H700"/>
  <c r="X699"/>
  <c r="V699"/>
  <c r="W699" s="1"/>
  <c r="S699"/>
  <c r="T699" s="1"/>
  <c r="U699" s="1"/>
  <c r="O699"/>
  <c r="N699"/>
  <c r="M699"/>
  <c r="K699"/>
  <c r="L699" s="1"/>
  <c r="J699"/>
  <c r="I699"/>
  <c r="H699"/>
  <c r="X698"/>
  <c r="V698"/>
  <c r="W698" s="1"/>
  <c r="S698"/>
  <c r="T698" s="1"/>
  <c r="U698" s="1"/>
  <c r="O698"/>
  <c r="N698"/>
  <c r="M698"/>
  <c r="K698"/>
  <c r="L698" s="1"/>
  <c r="J698"/>
  <c r="I698"/>
  <c r="H698"/>
  <c r="X697"/>
  <c r="V697"/>
  <c r="W697" s="1"/>
  <c r="S697"/>
  <c r="T697" s="1"/>
  <c r="U697" s="1"/>
  <c r="O697"/>
  <c r="N697"/>
  <c r="M697"/>
  <c r="K697"/>
  <c r="L697" s="1"/>
  <c r="J697"/>
  <c r="I697"/>
  <c r="H697"/>
  <c r="X696"/>
  <c r="V696"/>
  <c r="W696" s="1"/>
  <c r="S696"/>
  <c r="T696" s="1"/>
  <c r="U696" s="1"/>
  <c r="O696"/>
  <c r="N696"/>
  <c r="M696"/>
  <c r="K696"/>
  <c r="L696" s="1"/>
  <c r="J696"/>
  <c r="I696"/>
  <c r="H696"/>
  <c r="X695"/>
  <c r="V695"/>
  <c r="W695" s="1"/>
  <c r="S695"/>
  <c r="T695" s="1"/>
  <c r="U695" s="1"/>
  <c r="O695"/>
  <c r="N695"/>
  <c r="M695"/>
  <c r="K695"/>
  <c r="L695" s="1"/>
  <c r="J695"/>
  <c r="I695"/>
  <c r="H695"/>
  <c r="X694"/>
  <c r="V694"/>
  <c r="W694" s="1"/>
  <c r="S694"/>
  <c r="T694" s="1"/>
  <c r="U694" s="1"/>
  <c r="O694"/>
  <c r="N694"/>
  <c r="M694"/>
  <c r="K694"/>
  <c r="L694" s="1"/>
  <c r="J694"/>
  <c r="I694"/>
  <c r="R694" s="1"/>
  <c r="H694"/>
  <c r="X693"/>
  <c r="V693"/>
  <c r="W693" s="1"/>
  <c r="S693"/>
  <c r="T693" s="1"/>
  <c r="U693" s="1"/>
  <c r="O693"/>
  <c r="N693"/>
  <c r="M693"/>
  <c r="L693"/>
  <c r="K693"/>
  <c r="J693"/>
  <c r="I693"/>
  <c r="H693"/>
  <c r="R693" s="1"/>
  <c r="X692"/>
  <c r="V692"/>
  <c r="W692" s="1"/>
  <c r="S692"/>
  <c r="T692" s="1"/>
  <c r="U692" s="1"/>
  <c r="G692" i="1" s="1"/>
  <c r="S692" s="1"/>
  <c r="O692" i="5"/>
  <c r="N692"/>
  <c r="M692"/>
  <c r="L692"/>
  <c r="K692"/>
  <c r="J692"/>
  <c r="I692"/>
  <c r="H692"/>
  <c r="X691"/>
  <c r="V691"/>
  <c r="W691" s="1"/>
  <c r="S691"/>
  <c r="T691" s="1"/>
  <c r="U691" s="1"/>
  <c r="O691"/>
  <c r="N691"/>
  <c r="M691"/>
  <c r="K691"/>
  <c r="L691" s="1"/>
  <c r="J691"/>
  <c r="I691"/>
  <c r="H691"/>
  <c r="X690"/>
  <c r="V690"/>
  <c r="W690" s="1"/>
  <c r="S690"/>
  <c r="T690" s="1"/>
  <c r="U690" s="1"/>
  <c r="O690"/>
  <c r="N690"/>
  <c r="M690"/>
  <c r="K690"/>
  <c r="L690" s="1"/>
  <c r="J690"/>
  <c r="I690"/>
  <c r="H690"/>
  <c r="X689"/>
  <c r="V689"/>
  <c r="W689" s="1"/>
  <c r="S689"/>
  <c r="T689" s="1"/>
  <c r="U689" s="1"/>
  <c r="O689"/>
  <c r="N689"/>
  <c r="M689"/>
  <c r="K689"/>
  <c r="L689" s="1"/>
  <c r="J689"/>
  <c r="I689"/>
  <c r="H689"/>
  <c r="X688"/>
  <c r="V688"/>
  <c r="W688" s="1"/>
  <c r="S688"/>
  <c r="T688" s="1"/>
  <c r="U688" s="1"/>
  <c r="O688"/>
  <c r="N688"/>
  <c r="M688"/>
  <c r="K688"/>
  <c r="L688" s="1"/>
  <c r="J688"/>
  <c r="I688"/>
  <c r="H688"/>
  <c r="X687"/>
  <c r="V687"/>
  <c r="W687" s="1"/>
  <c r="S687"/>
  <c r="T687" s="1"/>
  <c r="U687" s="1"/>
  <c r="O687"/>
  <c r="N687"/>
  <c r="M687"/>
  <c r="K687"/>
  <c r="L687" s="1"/>
  <c r="J687"/>
  <c r="I687"/>
  <c r="H687"/>
  <c r="X686"/>
  <c r="V686"/>
  <c r="W686" s="1"/>
  <c r="S686"/>
  <c r="T686" s="1"/>
  <c r="U686" s="1"/>
  <c r="O686"/>
  <c r="N686"/>
  <c r="M686"/>
  <c r="L686"/>
  <c r="K686"/>
  <c r="J686"/>
  <c r="I686"/>
  <c r="H686"/>
  <c r="X685"/>
  <c r="V685"/>
  <c r="W685" s="1"/>
  <c r="G685" i="1" s="1"/>
  <c r="S685" s="1"/>
  <c r="S685" i="5"/>
  <c r="T685" s="1"/>
  <c r="U685" s="1"/>
  <c r="O685"/>
  <c r="N685"/>
  <c r="M685"/>
  <c r="K685"/>
  <c r="L685" s="1"/>
  <c r="J685"/>
  <c r="I685"/>
  <c r="R685" s="1"/>
  <c r="H685"/>
  <c r="X684"/>
  <c r="V684"/>
  <c r="W684" s="1"/>
  <c r="S684"/>
  <c r="T684" s="1"/>
  <c r="O684"/>
  <c r="N684"/>
  <c r="M684"/>
  <c r="K684"/>
  <c r="L684" s="1"/>
  <c r="J684"/>
  <c r="I684"/>
  <c r="H684"/>
  <c r="X683"/>
  <c r="V683"/>
  <c r="W683" s="1"/>
  <c r="S683"/>
  <c r="T683" s="1"/>
  <c r="U683" s="1"/>
  <c r="O683"/>
  <c r="N683"/>
  <c r="M683"/>
  <c r="K683"/>
  <c r="L683" s="1"/>
  <c r="J683"/>
  <c r="I683"/>
  <c r="H683"/>
  <c r="X682"/>
  <c r="V682"/>
  <c r="W682" s="1"/>
  <c r="S682"/>
  <c r="T682" s="1"/>
  <c r="U682" s="1"/>
  <c r="O682"/>
  <c r="N682"/>
  <c r="M682"/>
  <c r="K682"/>
  <c r="L682" s="1"/>
  <c r="J682"/>
  <c r="I682"/>
  <c r="H682"/>
  <c r="X681"/>
  <c r="V681"/>
  <c r="W681" s="1"/>
  <c r="S681"/>
  <c r="T681" s="1"/>
  <c r="U681" s="1"/>
  <c r="O681"/>
  <c r="N681"/>
  <c r="M681"/>
  <c r="K681"/>
  <c r="L681" s="1"/>
  <c r="J681"/>
  <c r="I681"/>
  <c r="H681"/>
  <c r="X680"/>
  <c r="V680"/>
  <c r="W680" s="1"/>
  <c r="S680"/>
  <c r="T680" s="1"/>
  <c r="U680" s="1"/>
  <c r="O680"/>
  <c r="N680"/>
  <c r="M680"/>
  <c r="K680"/>
  <c r="L680" s="1"/>
  <c r="J680"/>
  <c r="I680"/>
  <c r="R680" s="1"/>
  <c r="H680"/>
  <c r="X679"/>
  <c r="V679"/>
  <c r="W679" s="1"/>
  <c r="S679"/>
  <c r="T679" s="1"/>
  <c r="U679" s="1"/>
  <c r="O679"/>
  <c r="N679"/>
  <c r="M679"/>
  <c r="K679"/>
  <c r="L679" s="1"/>
  <c r="J679"/>
  <c r="I679"/>
  <c r="H679"/>
  <c r="X678"/>
  <c r="V678"/>
  <c r="W678" s="1"/>
  <c r="S678"/>
  <c r="T678" s="1"/>
  <c r="U678" s="1"/>
  <c r="O678"/>
  <c r="N678"/>
  <c r="M678"/>
  <c r="L678"/>
  <c r="K678"/>
  <c r="J678"/>
  <c r="I678"/>
  <c r="H678"/>
  <c r="R678" s="1"/>
  <c r="X677"/>
  <c r="W677"/>
  <c r="V677"/>
  <c r="S677"/>
  <c r="T677" s="1"/>
  <c r="U677" s="1"/>
  <c r="O677"/>
  <c r="N677"/>
  <c r="M677"/>
  <c r="K677"/>
  <c r="L677" s="1"/>
  <c r="J677"/>
  <c r="I677"/>
  <c r="R677" s="1"/>
  <c r="H677"/>
  <c r="X676"/>
  <c r="V676"/>
  <c r="W676" s="1"/>
  <c r="T676"/>
  <c r="U676" s="1"/>
  <c r="S676"/>
  <c r="O676"/>
  <c r="N676"/>
  <c r="M676"/>
  <c r="K676"/>
  <c r="L676" s="1"/>
  <c r="J676"/>
  <c r="I676"/>
  <c r="H676"/>
  <c r="X675"/>
  <c r="V675"/>
  <c r="W675" s="1"/>
  <c r="S675"/>
  <c r="T675" s="1"/>
  <c r="U675" s="1"/>
  <c r="O675"/>
  <c r="N675"/>
  <c r="M675"/>
  <c r="K675"/>
  <c r="L675" s="1"/>
  <c r="J675"/>
  <c r="I675"/>
  <c r="H675"/>
  <c r="X674"/>
  <c r="V674"/>
  <c r="W674" s="1"/>
  <c r="S674"/>
  <c r="T674" s="1"/>
  <c r="U674" s="1"/>
  <c r="O674"/>
  <c r="N674"/>
  <c r="M674"/>
  <c r="K674"/>
  <c r="L674" s="1"/>
  <c r="J674"/>
  <c r="I674"/>
  <c r="H674"/>
  <c r="X673"/>
  <c r="V673"/>
  <c r="W673" s="1"/>
  <c r="S673"/>
  <c r="T673" s="1"/>
  <c r="U673" s="1"/>
  <c r="O673"/>
  <c r="N673"/>
  <c r="M673"/>
  <c r="K673"/>
  <c r="L673" s="1"/>
  <c r="J673"/>
  <c r="I673"/>
  <c r="H673"/>
  <c r="X672"/>
  <c r="V672"/>
  <c r="W672" s="1"/>
  <c r="S672"/>
  <c r="T672" s="1"/>
  <c r="U672" s="1"/>
  <c r="O672"/>
  <c r="N672"/>
  <c r="M672"/>
  <c r="K672"/>
  <c r="L672" s="1"/>
  <c r="J672"/>
  <c r="I672"/>
  <c r="R672" s="1"/>
  <c r="H672"/>
  <c r="X671"/>
  <c r="V671"/>
  <c r="W671" s="1"/>
  <c r="S671"/>
  <c r="T671" s="1"/>
  <c r="U671" s="1"/>
  <c r="O671"/>
  <c r="N671"/>
  <c r="M671"/>
  <c r="K671"/>
  <c r="L671" s="1"/>
  <c r="J671"/>
  <c r="I671"/>
  <c r="H671"/>
  <c r="X670"/>
  <c r="V670"/>
  <c r="W670" s="1"/>
  <c r="S670"/>
  <c r="T670" s="1"/>
  <c r="U670" s="1"/>
  <c r="O670"/>
  <c r="N670"/>
  <c r="M670"/>
  <c r="L670"/>
  <c r="K670"/>
  <c r="J670"/>
  <c r="I670"/>
  <c r="H670"/>
  <c r="R670" s="1"/>
  <c r="X669"/>
  <c r="W669"/>
  <c r="V669"/>
  <c r="S669"/>
  <c r="T669" s="1"/>
  <c r="U669" s="1"/>
  <c r="O669"/>
  <c r="N669"/>
  <c r="M669"/>
  <c r="K669"/>
  <c r="L669" s="1"/>
  <c r="J669"/>
  <c r="I669"/>
  <c r="R669" s="1"/>
  <c r="H669"/>
  <c r="X668"/>
  <c r="V668"/>
  <c r="W668" s="1"/>
  <c r="T668"/>
  <c r="U668" s="1"/>
  <c r="S668"/>
  <c r="O668"/>
  <c r="N668"/>
  <c r="M668"/>
  <c r="K668"/>
  <c r="L668" s="1"/>
  <c r="J668"/>
  <c r="I668"/>
  <c r="H668"/>
  <c r="X667"/>
  <c r="V667"/>
  <c r="W667" s="1"/>
  <c r="S667"/>
  <c r="T667" s="1"/>
  <c r="U667" s="1"/>
  <c r="O667"/>
  <c r="N667"/>
  <c r="M667"/>
  <c r="K667"/>
  <c r="L667" s="1"/>
  <c r="J667"/>
  <c r="I667"/>
  <c r="H667"/>
  <c r="X666"/>
  <c r="V666"/>
  <c r="W666" s="1"/>
  <c r="S666"/>
  <c r="T666" s="1"/>
  <c r="U666" s="1"/>
  <c r="O666"/>
  <c r="N666"/>
  <c r="M666"/>
  <c r="K666"/>
  <c r="L666" s="1"/>
  <c r="J666"/>
  <c r="I666"/>
  <c r="H666"/>
  <c r="X665"/>
  <c r="V665"/>
  <c r="W665" s="1"/>
  <c r="S665"/>
  <c r="T665" s="1"/>
  <c r="U665" s="1"/>
  <c r="O665"/>
  <c r="N665"/>
  <c r="M665"/>
  <c r="K665"/>
  <c r="L665" s="1"/>
  <c r="J665"/>
  <c r="I665"/>
  <c r="H665"/>
  <c r="X664"/>
  <c r="V664"/>
  <c r="W664" s="1"/>
  <c r="S664"/>
  <c r="T664" s="1"/>
  <c r="U664" s="1"/>
  <c r="O664"/>
  <c r="N664"/>
  <c r="M664"/>
  <c r="K664"/>
  <c r="L664" s="1"/>
  <c r="J664"/>
  <c r="I664"/>
  <c r="R664" s="1"/>
  <c r="H664"/>
  <c r="X663"/>
  <c r="V663"/>
  <c r="W663" s="1"/>
  <c r="S663"/>
  <c r="T663" s="1"/>
  <c r="U663" s="1"/>
  <c r="O663"/>
  <c r="N663"/>
  <c r="M663"/>
  <c r="K663"/>
  <c r="L663" s="1"/>
  <c r="J663"/>
  <c r="I663"/>
  <c r="H663"/>
  <c r="X662"/>
  <c r="V662"/>
  <c r="W662" s="1"/>
  <c r="S662"/>
  <c r="T662" s="1"/>
  <c r="U662" s="1"/>
  <c r="O662"/>
  <c r="N662"/>
  <c r="M662"/>
  <c r="K662"/>
  <c r="L662" s="1"/>
  <c r="J662"/>
  <c r="I662"/>
  <c r="H662"/>
  <c r="R662" s="1"/>
  <c r="X661"/>
  <c r="W661"/>
  <c r="V661"/>
  <c r="S661"/>
  <c r="T661" s="1"/>
  <c r="U661" s="1"/>
  <c r="O661"/>
  <c r="N661"/>
  <c r="M661"/>
  <c r="K661"/>
  <c r="L661" s="1"/>
  <c r="J661"/>
  <c r="I661"/>
  <c r="R661" s="1"/>
  <c r="H661"/>
  <c r="X660"/>
  <c r="V660"/>
  <c r="W660" s="1"/>
  <c r="T660"/>
  <c r="U660" s="1"/>
  <c r="S660"/>
  <c r="O660"/>
  <c r="N660"/>
  <c r="M660"/>
  <c r="K660"/>
  <c r="L660" s="1"/>
  <c r="J660"/>
  <c r="I660"/>
  <c r="H660"/>
  <c r="X659"/>
  <c r="V659"/>
  <c r="W659" s="1"/>
  <c r="S659"/>
  <c r="T659" s="1"/>
  <c r="U659" s="1"/>
  <c r="O659"/>
  <c r="N659"/>
  <c r="M659"/>
  <c r="K659"/>
  <c r="L659" s="1"/>
  <c r="J659"/>
  <c r="I659"/>
  <c r="H659"/>
  <c r="X658"/>
  <c r="V658"/>
  <c r="W658" s="1"/>
  <c r="S658"/>
  <c r="T658" s="1"/>
  <c r="U658" s="1"/>
  <c r="O658"/>
  <c r="N658"/>
  <c r="M658"/>
  <c r="K658"/>
  <c r="L658" s="1"/>
  <c r="J658"/>
  <c r="I658"/>
  <c r="H658"/>
  <c r="X657"/>
  <c r="V657"/>
  <c r="W657" s="1"/>
  <c r="G657" i="1" s="1"/>
  <c r="S657" s="1"/>
  <c r="S657" i="5"/>
  <c r="T657" s="1"/>
  <c r="U657" s="1"/>
  <c r="O657"/>
  <c r="N657"/>
  <c r="M657"/>
  <c r="K657"/>
  <c r="L657" s="1"/>
  <c r="J657"/>
  <c r="I657"/>
  <c r="H657"/>
  <c r="X656"/>
  <c r="V656"/>
  <c r="W656" s="1"/>
  <c r="S656"/>
  <c r="T656" s="1"/>
  <c r="O656"/>
  <c r="N656"/>
  <c r="M656"/>
  <c r="K656"/>
  <c r="L656" s="1"/>
  <c r="J656"/>
  <c r="I656"/>
  <c r="R656" s="1"/>
  <c r="H656"/>
  <c r="X655"/>
  <c r="V655"/>
  <c r="W655" s="1"/>
  <c r="S655"/>
  <c r="T655" s="1"/>
  <c r="U655" s="1"/>
  <c r="O655"/>
  <c r="N655"/>
  <c r="M655"/>
  <c r="K655"/>
  <c r="L655" s="1"/>
  <c r="J655"/>
  <c r="I655"/>
  <c r="H655"/>
  <c r="X654"/>
  <c r="V654"/>
  <c r="W654" s="1"/>
  <c r="S654"/>
  <c r="T654" s="1"/>
  <c r="U654" s="1"/>
  <c r="O654"/>
  <c r="N654"/>
  <c r="M654"/>
  <c r="K654"/>
  <c r="L654" s="1"/>
  <c r="J654"/>
  <c r="I654"/>
  <c r="H654"/>
  <c r="X653"/>
  <c r="V653"/>
  <c r="W653" s="1"/>
  <c r="S653"/>
  <c r="T653" s="1"/>
  <c r="U653" s="1"/>
  <c r="O653"/>
  <c r="N653"/>
  <c r="M653"/>
  <c r="K653"/>
  <c r="L653" s="1"/>
  <c r="J653"/>
  <c r="I653"/>
  <c r="H653"/>
  <c r="X652"/>
  <c r="V652"/>
  <c r="W652" s="1"/>
  <c r="S652"/>
  <c r="T652" s="1"/>
  <c r="U652" s="1"/>
  <c r="O652"/>
  <c r="N652"/>
  <c r="M652"/>
  <c r="K652"/>
  <c r="L652" s="1"/>
  <c r="J652"/>
  <c r="I652"/>
  <c r="R652" s="1"/>
  <c r="H652"/>
  <c r="X651"/>
  <c r="V651"/>
  <c r="W651" s="1"/>
  <c r="S651"/>
  <c r="T651" s="1"/>
  <c r="U651" s="1"/>
  <c r="O651"/>
  <c r="N651"/>
  <c r="M651"/>
  <c r="K651"/>
  <c r="L651" s="1"/>
  <c r="J651"/>
  <c r="I651"/>
  <c r="R651" s="1"/>
  <c r="H651"/>
  <c r="X650"/>
  <c r="V650"/>
  <c r="W650" s="1"/>
  <c r="T650"/>
  <c r="U650" s="1"/>
  <c r="S650"/>
  <c r="O650"/>
  <c r="N650"/>
  <c r="M650"/>
  <c r="K650"/>
  <c r="L650" s="1"/>
  <c r="J650"/>
  <c r="I650"/>
  <c r="H650"/>
  <c r="X649"/>
  <c r="V649"/>
  <c r="W649" s="1"/>
  <c r="S649"/>
  <c r="T649" s="1"/>
  <c r="U649" s="1"/>
  <c r="O649"/>
  <c r="N649"/>
  <c r="M649"/>
  <c r="K649"/>
  <c r="L649" s="1"/>
  <c r="J649"/>
  <c r="I649"/>
  <c r="H649"/>
  <c r="X648"/>
  <c r="V648"/>
  <c r="W648" s="1"/>
  <c r="S648"/>
  <c r="T648" s="1"/>
  <c r="U648" s="1"/>
  <c r="O648"/>
  <c r="N648"/>
  <c r="M648"/>
  <c r="K648"/>
  <c r="L648" s="1"/>
  <c r="J648"/>
  <c r="I648"/>
  <c r="H648"/>
  <c r="X647"/>
  <c r="V647"/>
  <c r="W647" s="1"/>
  <c r="S647"/>
  <c r="T647" s="1"/>
  <c r="U647" s="1"/>
  <c r="O647"/>
  <c r="N647"/>
  <c r="M647"/>
  <c r="K647"/>
  <c r="L647" s="1"/>
  <c r="J647"/>
  <c r="I647"/>
  <c r="H647"/>
  <c r="X646"/>
  <c r="V646"/>
  <c r="W646" s="1"/>
  <c r="S646"/>
  <c r="T646" s="1"/>
  <c r="U646" s="1"/>
  <c r="O646"/>
  <c r="N646"/>
  <c r="M646"/>
  <c r="K646"/>
  <c r="L646" s="1"/>
  <c r="J646"/>
  <c r="I646"/>
  <c r="H646"/>
  <c r="R646" s="1"/>
  <c r="X645"/>
  <c r="V645"/>
  <c r="W645" s="1"/>
  <c r="G645" i="1" s="1"/>
  <c r="S645" s="1"/>
  <c r="S645" i="5"/>
  <c r="T645" s="1"/>
  <c r="U645" s="1"/>
  <c r="O645"/>
  <c r="N645"/>
  <c r="M645"/>
  <c r="K645"/>
  <c r="L645" s="1"/>
  <c r="J645"/>
  <c r="I645"/>
  <c r="R645" s="1"/>
  <c r="H645"/>
  <c r="X644"/>
  <c r="V644"/>
  <c r="W644" s="1"/>
  <c r="S644"/>
  <c r="T644" s="1"/>
  <c r="O644"/>
  <c r="N644"/>
  <c r="M644"/>
  <c r="K644"/>
  <c r="L644" s="1"/>
  <c r="J644"/>
  <c r="I644"/>
  <c r="H644"/>
  <c r="R644" s="1"/>
  <c r="X643"/>
  <c r="W643"/>
  <c r="V643"/>
  <c r="S643"/>
  <c r="T643" s="1"/>
  <c r="U643" s="1"/>
  <c r="O643"/>
  <c r="N643"/>
  <c r="M643"/>
  <c r="K643"/>
  <c r="L643" s="1"/>
  <c r="J643"/>
  <c r="I643"/>
  <c r="H643"/>
  <c r="X642"/>
  <c r="V642"/>
  <c r="W642" s="1"/>
  <c r="S642"/>
  <c r="T642" s="1"/>
  <c r="U642" s="1"/>
  <c r="O642"/>
  <c r="N642"/>
  <c r="M642"/>
  <c r="K642"/>
  <c r="L642" s="1"/>
  <c r="J642"/>
  <c r="I642"/>
  <c r="H642"/>
  <c r="X641"/>
  <c r="V641"/>
  <c r="W641" s="1"/>
  <c r="S641"/>
  <c r="T641" s="1"/>
  <c r="U641" s="1"/>
  <c r="O641"/>
  <c r="N641"/>
  <c r="M641"/>
  <c r="K641"/>
  <c r="L641" s="1"/>
  <c r="J641"/>
  <c r="I641"/>
  <c r="H641"/>
  <c r="X640"/>
  <c r="V640"/>
  <c r="W640" s="1"/>
  <c r="S640"/>
  <c r="T640" s="1"/>
  <c r="U640" s="1"/>
  <c r="O640"/>
  <c r="N640"/>
  <c r="M640"/>
  <c r="K640"/>
  <c r="L640" s="1"/>
  <c r="J640"/>
  <c r="I640"/>
  <c r="H640"/>
  <c r="X639"/>
  <c r="V639"/>
  <c r="W639" s="1"/>
  <c r="S639"/>
  <c r="T639" s="1"/>
  <c r="U639" s="1"/>
  <c r="O639"/>
  <c r="N639"/>
  <c r="M639"/>
  <c r="K639"/>
  <c r="L639" s="1"/>
  <c r="J639"/>
  <c r="I639"/>
  <c r="H639"/>
  <c r="X638"/>
  <c r="V638"/>
  <c r="W638" s="1"/>
  <c r="S638"/>
  <c r="T638" s="1"/>
  <c r="U638" s="1"/>
  <c r="O638"/>
  <c r="N638"/>
  <c r="M638"/>
  <c r="K638"/>
  <c r="L638" s="1"/>
  <c r="J638"/>
  <c r="I638"/>
  <c r="H638"/>
  <c r="X637"/>
  <c r="V637"/>
  <c r="W637" s="1"/>
  <c r="S637"/>
  <c r="T637" s="1"/>
  <c r="U637" s="1"/>
  <c r="O637"/>
  <c r="N637"/>
  <c r="M637"/>
  <c r="K637"/>
  <c r="L637" s="1"/>
  <c r="J637"/>
  <c r="I637"/>
  <c r="R637" s="1"/>
  <c r="H637"/>
  <c r="X636"/>
  <c r="V636"/>
  <c r="W636" s="1"/>
  <c r="S636"/>
  <c r="T636" s="1"/>
  <c r="U636" s="1"/>
  <c r="O636"/>
  <c r="N636"/>
  <c r="M636"/>
  <c r="K636"/>
  <c r="L636" s="1"/>
  <c r="J636"/>
  <c r="I636"/>
  <c r="R636" s="1"/>
  <c r="H636"/>
  <c r="X635"/>
  <c r="V635"/>
  <c r="W635" s="1"/>
  <c r="S635"/>
  <c r="T635" s="1"/>
  <c r="U635" s="1"/>
  <c r="O635"/>
  <c r="N635"/>
  <c r="M635"/>
  <c r="K635"/>
  <c r="L635" s="1"/>
  <c r="J635"/>
  <c r="I635"/>
  <c r="R635" s="1"/>
  <c r="H635"/>
  <c r="X634"/>
  <c r="V634"/>
  <c r="W634" s="1"/>
  <c r="T634"/>
  <c r="U634" s="1"/>
  <c r="S634"/>
  <c r="O634"/>
  <c r="N634"/>
  <c r="M634"/>
  <c r="K634"/>
  <c r="L634" s="1"/>
  <c r="J634"/>
  <c r="I634"/>
  <c r="H634"/>
  <c r="X633"/>
  <c r="V633"/>
  <c r="W633" s="1"/>
  <c r="S633"/>
  <c r="T633" s="1"/>
  <c r="U633" s="1"/>
  <c r="O633"/>
  <c r="N633"/>
  <c r="M633"/>
  <c r="K633"/>
  <c r="L633" s="1"/>
  <c r="J633"/>
  <c r="I633"/>
  <c r="H633"/>
  <c r="X632"/>
  <c r="V632"/>
  <c r="W632" s="1"/>
  <c r="S632"/>
  <c r="T632" s="1"/>
  <c r="U632" s="1"/>
  <c r="O632"/>
  <c r="N632"/>
  <c r="M632"/>
  <c r="K632"/>
  <c r="L632" s="1"/>
  <c r="J632"/>
  <c r="I632"/>
  <c r="H632"/>
  <c r="X631"/>
  <c r="V631"/>
  <c r="W631" s="1"/>
  <c r="S631"/>
  <c r="T631" s="1"/>
  <c r="U631" s="1"/>
  <c r="O631"/>
  <c r="N631"/>
  <c r="M631"/>
  <c r="K631"/>
  <c r="L631" s="1"/>
  <c r="J631"/>
  <c r="I631"/>
  <c r="H631"/>
  <c r="X630"/>
  <c r="V630"/>
  <c r="W630" s="1"/>
  <c r="S630"/>
  <c r="T630" s="1"/>
  <c r="U630" s="1"/>
  <c r="O630"/>
  <c r="N630"/>
  <c r="M630"/>
  <c r="K630"/>
  <c r="L630" s="1"/>
  <c r="J630"/>
  <c r="I630"/>
  <c r="H630"/>
  <c r="R630" s="1"/>
  <c r="X629"/>
  <c r="V629"/>
  <c r="W629" s="1"/>
  <c r="G629" i="1" s="1"/>
  <c r="S629" s="1"/>
  <c r="S629" i="5"/>
  <c r="T629" s="1"/>
  <c r="U629" s="1"/>
  <c r="O629"/>
  <c r="N629"/>
  <c r="M629"/>
  <c r="K629"/>
  <c r="L629" s="1"/>
  <c r="J629"/>
  <c r="I629"/>
  <c r="H629"/>
  <c r="X628"/>
  <c r="V628"/>
  <c r="W628" s="1"/>
  <c r="S628"/>
  <c r="T628" s="1"/>
  <c r="O628"/>
  <c r="N628"/>
  <c r="M628"/>
  <c r="K628"/>
  <c r="L628" s="1"/>
  <c r="J628"/>
  <c r="I628"/>
  <c r="H628"/>
  <c r="X627"/>
  <c r="W627"/>
  <c r="V627"/>
  <c r="S627"/>
  <c r="T627" s="1"/>
  <c r="U627" s="1"/>
  <c r="O627"/>
  <c r="N627"/>
  <c r="M627"/>
  <c r="K627"/>
  <c r="L627" s="1"/>
  <c r="J627"/>
  <c r="I627"/>
  <c r="R627" s="1"/>
  <c r="H627"/>
  <c r="X626"/>
  <c r="V626"/>
  <c r="W626" s="1"/>
  <c r="T626"/>
  <c r="U626" s="1"/>
  <c r="S626"/>
  <c r="O626"/>
  <c r="N626"/>
  <c r="M626"/>
  <c r="K626"/>
  <c r="L626" s="1"/>
  <c r="J626"/>
  <c r="I626"/>
  <c r="H626"/>
  <c r="R626" s="1"/>
  <c r="X625"/>
  <c r="V625"/>
  <c r="W625" s="1"/>
  <c r="G625" i="1" s="1"/>
  <c r="S625" s="1"/>
  <c r="S625" i="5"/>
  <c r="T625" s="1"/>
  <c r="U625" s="1"/>
  <c r="O625"/>
  <c r="N625"/>
  <c r="M625"/>
  <c r="K625"/>
  <c r="L625" s="1"/>
  <c r="J625"/>
  <c r="I625"/>
  <c r="H625"/>
  <c r="X624"/>
  <c r="V624"/>
  <c r="W624" s="1"/>
  <c r="S624"/>
  <c r="T624" s="1"/>
  <c r="U624" s="1"/>
  <c r="O624"/>
  <c r="N624"/>
  <c r="M624"/>
  <c r="K624"/>
  <c r="L624" s="1"/>
  <c r="J624"/>
  <c r="I624"/>
  <c r="R624" s="1"/>
  <c r="H624"/>
  <c r="X623"/>
  <c r="V623"/>
  <c r="W623" s="1"/>
  <c r="S623"/>
  <c r="T623" s="1"/>
  <c r="U623" s="1"/>
  <c r="O623"/>
  <c r="N623"/>
  <c r="M623"/>
  <c r="K623"/>
  <c r="L623" s="1"/>
  <c r="J623"/>
  <c r="I623"/>
  <c r="H623"/>
  <c r="X622"/>
  <c r="V622"/>
  <c r="W622" s="1"/>
  <c r="S622"/>
  <c r="T622" s="1"/>
  <c r="U622" s="1"/>
  <c r="O622"/>
  <c r="N622"/>
  <c r="M622"/>
  <c r="K622"/>
  <c r="L622" s="1"/>
  <c r="J622"/>
  <c r="I622"/>
  <c r="H622"/>
  <c r="X621"/>
  <c r="V621"/>
  <c r="W621" s="1"/>
  <c r="S621"/>
  <c r="T621" s="1"/>
  <c r="U621" s="1"/>
  <c r="O621"/>
  <c r="N621"/>
  <c r="M621"/>
  <c r="K621"/>
  <c r="L621" s="1"/>
  <c r="J621"/>
  <c r="I621"/>
  <c r="H621"/>
  <c r="X620"/>
  <c r="V620"/>
  <c r="W620" s="1"/>
  <c r="S620"/>
  <c r="T620" s="1"/>
  <c r="U620" s="1"/>
  <c r="O620"/>
  <c r="N620"/>
  <c r="M620"/>
  <c r="K620"/>
  <c r="L620" s="1"/>
  <c r="J620"/>
  <c r="I620"/>
  <c r="R620" s="1"/>
  <c r="H620"/>
  <c r="X619"/>
  <c r="V619"/>
  <c r="W619" s="1"/>
  <c r="S619"/>
  <c r="T619" s="1"/>
  <c r="U619" s="1"/>
  <c r="O619"/>
  <c r="N619"/>
  <c r="M619"/>
  <c r="K619"/>
  <c r="L619" s="1"/>
  <c r="J619"/>
  <c r="I619"/>
  <c r="R619" s="1"/>
  <c r="H619"/>
  <c r="X618"/>
  <c r="V618"/>
  <c r="W618" s="1"/>
  <c r="T618"/>
  <c r="U618" s="1"/>
  <c r="S618"/>
  <c r="O618"/>
  <c r="N618"/>
  <c r="M618"/>
  <c r="K618"/>
  <c r="L618" s="1"/>
  <c r="J618"/>
  <c r="I618"/>
  <c r="H618"/>
  <c r="R618" s="1"/>
  <c r="X617"/>
  <c r="V617"/>
  <c r="W617" s="1"/>
  <c r="S617"/>
  <c r="T617" s="1"/>
  <c r="U617" s="1"/>
  <c r="O617"/>
  <c r="N617"/>
  <c r="M617"/>
  <c r="K617"/>
  <c r="L617" s="1"/>
  <c r="J617"/>
  <c r="I617"/>
  <c r="H617"/>
  <c r="X616"/>
  <c r="V616"/>
  <c r="W616" s="1"/>
  <c r="S616"/>
  <c r="T616" s="1"/>
  <c r="U616" s="1"/>
  <c r="O616"/>
  <c r="N616"/>
  <c r="M616"/>
  <c r="K616"/>
  <c r="L616" s="1"/>
  <c r="J616"/>
  <c r="I616"/>
  <c r="H616"/>
  <c r="X615"/>
  <c r="V615"/>
  <c r="W615" s="1"/>
  <c r="S615"/>
  <c r="T615" s="1"/>
  <c r="U615" s="1"/>
  <c r="O615"/>
  <c r="N615"/>
  <c r="M615"/>
  <c r="K615"/>
  <c r="L615" s="1"/>
  <c r="J615"/>
  <c r="I615"/>
  <c r="H615"/>
  <c r="X614"/>
  <c r="V614"/>
  <c r="W614" s="1"/>
  <c r="S614"/>
  <c r="T614" s="1"/>
  <c r="U614" s="1"/>
  <c r="O614"/>
  <c r="N614"/>
  <c r="M614"/>
  <c r="K614"/>
  <c r="L614" s="1"/>
  <c r="J614"/>
  <c r="I614"/>
  <c r="H614"/>
  <c r="R614" s="1"/>
  <c r="X613"/>
  <c r="W613"/>
  <c r="V613"/>
  <c r="S613"/>
  <c r="T613" s="1"/>
  <c r="U613" s="1"/>
  <c r="O613"/>
  <c r="N613"/>
  <c r="M613"/>
  <c r="K613"/>
  <c r="L613" s="1"/>
  <c r="J613"/>
  <c r="I613"/>
  <c r="R613" s="1"/>
  <c r="H613"/>
  <c r="X612"/>
  <c r="V612"/>
  <c r="W612" s="1"/>
  <c r="T612"/>
  <c r="U612" s="1"/>
  <c r="S612"/>
  <c r="O612"/>
  <c r="N612"/>
  <c r="M612"/>
  <c r="K612"/>
  <c r="L612" s="1"/>
  <c r="J612"/>
  <c r="I612"/>
  <c r="H612"/>
  <c r="X611"/>
  <c r="V611"/>
  <c r="W611" s="1"/>
  <c r="S611"/>
  <c r="T611" s="1"/>
  <c r="U611" s="1"/>
  <c r="O611"/>
  <c r="N611"/>
  <c r="M611"/>
  <c r="K611"/>
  <c r="L611" s="1"/>
  <c r="J611"/>
  <c r="I611"/>
  <c r="H611"/>
  <c r="X610"/>
  <c r="V610"/>
  <c r="W610" s="1"/>
  <c r="S610"/>
  <c r="T610" s="1"/>
  <c r="U610" s="1"/>
  <c r="O610"/>
  <c r="N610"/>
  <c r="M610"/>
  <c r="K610"/>
  <c r="L610" s="1"/>
  <c r="J610"/>
  <c r="I610"/>
  <c r="H610"/>
  <c r="X609"/>
  <c r="V609"/>
  <c r="W609" s="1"/>
  <c r="S609"/>
  <c r="T609" s="1"/>
  <c r="U609" s="1"/>
  <c r="O609"/>
  <c r="N609"/>
  <c r="M609"/>
  <c r="K609"/>
  <c r="L609" s="1"/>
  <c r="J609"/>
  <c r="I609"/>
  <c r="H609"/>
  <c r="X608"/>
  <c r="V608"/>
  <c r="W608" s="1"/>
  <c r="S608"/>
  <c r="T608" s="1"/>
  <c r="U608" s="1"/>
  <c r="O608"/>
  <c r="N608"/>
  <c r="M608"/>
  <c r="K608"/>
  <c r="L608" s="1"/>
  <c r="J608"/>
  <c r="I608"/>
  <c r="R608" s="1"/>
  <c r="H608"/>
  <c r="X607"/>
  <c r="V607"/>
  <c r="W607" s="1"/>
  <c r="S607"/>
  <c r="T607" s="1"/>
  <c r="U607" s="1"/>
  <c r="O607"/>
  <c r="N607"/>
  <c r="M607"/>
  <c r="K607"/>
  <c r="L607" s="1"/>
  <c r="J607"/>
  <c r="I607"/>
  <c r="H607"/>
  <c r="X606"/>
  <c r="V606"/>
  <c r="W606" s="1"/>
  <c r="S606"/>
  <c r="T606" s="1"/>
  <c r="U606" s="1"/>
  <c r="O606"/>
  <c r="N606"/>
  <c r="M606"/>
  <c r="K606"/>
  <c r="L606" s="1"/>
  <c r="J606"/>
  <c r="I606"/>
  <c r="H606"/>
  <c r="X605"/>
  <c r="V605"/>
  <c r="W605" s="1"/>
  <c r="S605"/>
  <c r="T605" s="1"/>
  <c r="U605" s="1"/>
  <c r="O605"/>
  <c r="N605"/>
  <c r="M605"/>
  <c r="K605"/>
  <c r="L605" s="1"/>
  <c r="J605"/>
  <c r="I605"/>
  <c r="H605"/>
  <c r="X604"/>
  <c r="V604"/>
  <c r="W604" s="1"/>
  <c r="S604"/>
  <c r="T604" s="1"/>
  <c r="U604" s="1"/>
  <c r="O604"/>
  <c r="N604"/>
  <c r="M604"/>
  <c r="L604"/>
  <c r="K604"/>
  <c r="J604"/>
  <c r="I604"/>
  <c r="H604"/>
  <c r="X603"/>
  <c r="V603"/>
  <c r="W603" s="1"/>
  <c r="S603"/>
  <c r="T603" s="1"/>
  <c r="U603" s="1"/>
  <c r="O603"/>
  <c r="N603"/>
  <c r="M603"/>
  <c r="K603"/>
  <c r="L603" s="1"/>
  <c r="J603"/>
  <c r="I603"/>
  <c r="H603"/>
  <c r="X602"/>
  <c r="V602"/>
  <c r="W602" s="1"/>
  <c r="S602"/>
  <c r="T602" s="1"/>
  <c r="U602" s="1"/>
  <c r="O602"/>
  <c r="N602"/>
  <c r="M602"/>
  <c r="K602"/>
  <c r="L602" s="1"/>
  <c r="J602"/>
  <c r="I602"/>
  <c r="H602"/>
  <c r="X601"/>
  <c r="V601"/>
  <c r="W601" s="1"/>
  <c r="S601"/>
  <c r="T601" s="1"/>
  <c r="U601" s="1"/>
  <c r="O601"/>
  <c r="N601"/>
  <c r="M601"/>
  <c r="K601"/>
  <c r="L601" s="1"/>
  <c r="J601"/>
  <c r="I601"/>
  <c r="H601"/>
  <c r="X600"/>
  <c r="V600"/>
  <c r="W600" s="1"/>
  <c r="S600"/>
  <c r="T600" s="1"/>
  <c r="U600" s="1"/>
  <c r="O600"/>
  <c r="N600"/>
  <c r="M600"/>
  <c r="K600"/>
  <c r="L600" s="1"/>
  <c r="J600"/>
  <c r="I600"/>
  <c r="R600" s="1"/>
  <c r="H600"/>
  <c r="X599"/>
  <c r="V599"/>
  <c r="W599" s="1"/>
  <c r="S599"/>
  <c r="T599" s="1"/>
  <c r="U599" s="1"/>
  <c r="O599"/>
  <c r="N599"/>
  <c r="M599"/>
  <c r="K599"/>
  <c r="L599" s="1"/>
  <c r="J599"/>
  <c r="I599"/>
  <c r="H599"/>
  <c r="X598"/>
  <c r="V598"/>
  <c r="W598" s="1"/>
  <c r="S598"/>
  <c r="T598" s="1"/>
  <c r="U598" s="1"/>
  <c r="O598"/>
  <c r="N598"/>
  <c r="M598"/>
  <c r="K598"/>
  <c r="L598" s="1"/>
  <c r="J598"/>
  <c r="I598"/>
  <c r="H598"/>
  <c r="X597"/>
  <c r="V597"/>
  <c r="W597" s="1"/>
  <c r="S597"/>
  <c r="T597" s="1"/>
  <c r="U597" s="1"/>
  <c r="O597"/>
  <c r="N597"/>
  <c r="M597"/>
  <c r="K597"/>
  <c r="L597" s="1"/>
  <c r="J597"/>
  <c r="I597"/>
  <c r="H597"/>
  <c r="X596"/>
  <c r="V596"/>
  <c r="W596" s="1"/>
  <c r="S596"/>
  <c r="T596" s="1"/>
  <c r="U596" s="1"/>
  <c r="O596"/>
  <c r="N596"/>
  <c r="M596"/>
  <c r="K596"/>
  <c r="L596" s="1"/>
  <c r="J596"/>
  <c r="I596"/>
  <c r="R596" s="1"/>
  <c r="H596"/>
  <c r="X595"/>
  <c r="V595"/>
  <c r="W595" s="1"/>
  <c r="S595"/>
  <c r="T595" s="1"/>
  <c r="U595" s="1"/>
  <c r="O595"/>
  <c r="N595"/>
  <c r="M595"/>
  <c r="K595"/>
  <c r="L595" s="1"/>
  <c r="J595"/>
  <c r="I595"/>
  <c r="R595" s="1"/>
  <c r="H595"/>
  <c r="X594"/>
  <c r="V594"/>
  <c r="W594" s="1"/>
  <c r="T594"/>
  <c r="U594" s="1"/>
  <c r="S594"/>
  <c r="O594"/>
  <c r="N594"/>
  <c r="M594"/>
  <c r="K594"/>
  <c r="L594" s="1"/>
  <c r="J594"/>
  <c r="I594"/>
  <c r="H594"/>
  <c r="X593"/>
  <c r="W593"/>
  <c r="V593"/>
  <c r="S593"/>
  <c r="T593" s="1"/>
  <c r="U593" s="1"/>
  <c r="O593"/>
  <c r="N593"/>
  <c r="M593"/>
  <c r="K593"/>
  <c r="L593" s="1"/>
  <c r="J593"/>
  <c r="I593"/>
  <c r="R593" s="1"/>
  <c r="H593"/>
  <c r="X592"/>
  <c r="V592"/>
  <c r="W592" s="1"/>
  <c r="S592"/>
  <c r="T592" s="1"/>
  <c r="U592" s="1"/>
  <c r="O592"/>
  <c r="N592"/>
  <c r="M592"/>
  <c r="K592"/>
  <c r="L592" s="1"/>
  <c r="J592"/>
  <c r="I592"/>
  <c r="R592" s="1"/>
  <c r="H592"/>
  <c r="X591"/>
  <c r="V591"/>
  <c r="W591" s="1"/>
  <c r="S591"/>
  <c r="T591" s="1"/>
  <c r="U591" s="1"/>
  <c r="O591"/>
  <c r="N591"/>
  <c r="M591"/>
  <c r="K591"/>
  <c r="L591" s="1"/>
  <c r="J591"/>
  <c r="I591"/>
  <c r="H591"/>
  <c r="X590"/>
  <c r="V590"/>
  <c r="W590" s="1"/>
  <c r="T590"/>
  <c r="U590" s="1"/>
  <c r="S590"/>
  <c r="O590"/>
  <c r="N590"/>
  <c r="M590"/>
  <c r="K590"/>
  <c r="L590" s="1"/>
  <c r="J590"/>
  <c r="I590"/>
  <c r="H590"/>
  <c r="X589"/>
  <c r="V589"/>
  <c r="W589" s="1"/>
  <c r="S589"/>
  <c r="T589" s="1"/>
  <c r="U589" s="1"/>
  <c r="O589"/>
  <c r="N589"/>
  <c r="M589"/>
  <c r="K589"/>
  <c r="L589" s="1"/>
  <c r="J589"/>
  <c r="I589"/>
  <c r="H589"/>
  <c r="X588"/>
  <c r="V588"/>
  <c r="W588" s="1"/>
  <c r="S588"/>
  <c r="T588" s="1"/>
  <c r="U588" s="1"/>
  <c r="O588"/>
  <c r="N588"/>
  <c r="M588"/>
  <c r="K588"/>
  <c r="L588" s="1"/>
  <c r="J588"/>
  <c r="I588"/>
  <c r="H588"/>
  <c r="X587"/>
  <c r="V587"/>
  <c r="W587" s="1"/>
  <c r="S587"/>
  <c r="T587" s="1"/>
  <c r="U587" s="1"/>
  <c r="O587"/>
  <c r="N587"/>
  <c r="M587"/>
  <c r="K587"/>
  <c r="L587" s="1"/>
  <c r="J587"/>
  <c r="I587"/>
  <c r="H587"/>
  <c r="X586"/>
  <c r="V586"/>
  <c r="W586" s="1"/>
  <c r="S586"/>
  <c r="T586" s="1"/>
  <c r="U586" s="1"/>
  <c r="O586"/>
  <c r="N586"/>
  <c r="M586"/>
  <c r="K586"/>
  <c r="L586" s="1"/>
  <c r="J586"/>
  <c r="I586"/>
  <c r="H586"/>
  <c r="X585"/>
  <c r="V585"/>
  <c r="W585" s="1"/>
  <c r="S585"/>
  <c r="T585" s="1"/>
  <c r="U585" s="1"/>
  <c r="O585"/>
  <c r="N585"/>
  <c r="M585"/>
  <c r="K585"/>
  <c r="L585" s="1"/>
  <c r="J585"/>
  <c r="I585"/>
  <c r="H585"/>
  <c r="X584"/>
  <c r="V584"/>
  <c r="W584" s="1"/>
  <c r="S584"/>
  <c r="T584" s="1"/>
  <c r="U584" s="1"/>
  <c r="O584"/>
  <c r="N584"/>
  <c r="M584"/>
  <c r="K584"/>
  <c r="L584" s="1"/>
  <c r="J584"/>
  <c r="I584"/>
  <c r="R584" s="1"/>
  <c r="H584"/>
  <c r="X583"/>
  <c r="V583"/>
  <c r="W583" s="1"/>
  <c r="S583"/>
  <c r="T583" s="1"/>
  <c r="U583" s="1"/>
  <c r="O583"/>
  <c r="N583"/>
  <c r="M583"/>
  <c r="L583"/>
  <c r="K583"/>
  <c r="J583"/>
  <c r="I583"/>
  <c r="H583"/>
  <c r="X582"/>
  <c r="V582"/>
  <c r="W582" s="1"/>
  <c r="S582"/>
  <c r="T582" s="1"/>
  <c r="U582" s="1"/>
  <c r="O582"/>
  <c r="N582"/>
  <c r="M582"/>
  <c r="K582"/>
  <c r="L582" s="1"/>
  <c r="J582"/>
  <c r="I582"/>
  <c r="H582"/>
  <c r="X581"/>
  <c r="V581"/>
  <c r="W581" s="1"/>
  <c r="S581"/>
  <c r="T581" s="1"/>
  <c r="U581" s="1"/>
  <c r="O581"/>
  <c r="N581"/>
  <c r="M581"/>
  <c r="K581"/>
  <c r="L581" s="1"/>
  <c r="J581"/>
  <c r="I581"/>
  <c r="H581"/>
  <c r="X580"/>
  <c r="V580"/>
  <c r="W580" s="1"/>
  <c r="S580"/>
  <c r="T580" s="1"/>
  <c r="U580" s="1"/>
  <c r="O580"/>
  <c r="N580"/>
  <c r="M580"/>
  <c r="K580"/>
  <c r="L580" s="1"/>
  <c r="J580"/>
  <c r="I580"/>
  <c r="H580"/>
  <c r="X579"/>
  <c r="V579"/>
  <c r="W579" s="1"/>
  <c r="S579"/>
  <c r="T579" s="1"/>
  <c r="U579" s="1"/>
  <c r="O579"/>
  <c r="N579"/>
  <c r="M579"/>
  <c r="K579"/>
  <c r="L579" s="1"/>
  <c r="J579"/>
  <c r="I579"/>
  <c r="H579"/>
  <c r="X578"/>
  <c r="V578"/>
  <c r="W578" s="1"/>
  <c r="S578"/>
  <c r="T578" s="1"/>
  <c r="U578" s="1"/>
  <c r="O578"/>
  <c r="N578"/>
  <c r="M578"/>
  <c r="K578"/>
  <c r="L578" s="1"/>
  <c r="J578"/>
  <c r="I578"/>
  <c r="H578"/>
  <c r="X577"/>
  <c r="V577"/>
  <c r="W577" s="1"/>
  <c r="S577"/>
  <c r="T577" s="1"/>
  <c r="U577" s="1"/>
  <c r="O577"/>
  <c r="N577"/>
  <c r="M577"/>
  <c r="K577"/>
  <c r="L577" s="1"/>
  <c r="J577"/>
  <c r="I577"/>
  <c r="R577" s="1"/>
  <c r="H577"/>
  <c r="X576"/>
  <c r="V576"/>
  <c r="W576" s="1"/>
  <c r="S576"/>
  <c r="T576" s="1"/>
  <c r="U576" s="1"/>
  <c r="O576"/>
  <c r="N576"/>
  <c r="M576"/>
  <c r="K576"/>
  <c r="L576" s="1"/>
  <c r="J576"/>
  <c r="I576"/>
  <c r="R576" s="1"/>
  <c r="H576"/>
  <c r="X575"/>
  <c r="V575"/>
  <c r="W575" s="1"/>
  <c r="S575"/>
  <c r="T575" s="1"/>
  <c r="U575" s="1"/>
  <c r="O575"/>
  <c r="N575"/>
  <c r="M575"/>
  <c r="L575"/>
  <c r="K575"/>
  <c r="J575"/>
  <c r="I575"/>
  <c r="H575"/>
  <c r="X574"/>
  <c r="V574"/>
  <c r="W574" s="1"/>
  <c r="S574"/>
  <c r="T574" s="1"/>
  <c r="U574" s="1"/>
  <c r="O574"/>
  <c r="N574"/>
  <c r="M574"/>
  <c r="K574"/>
  <c r="L574" s="1"/>
  <c r="J574"/>
  <c r="I574"/>
  <c r="H574"/>
  <c r="X573"/>
  <c r="V573"/>
  <c r="W573" s="1"/>
  <c r="S573"/>
  <c r="T573" s="1"/>
  <c r="U573" s="1"/>
  <c r="O573"/>
  <c r="N573"/>
  <c r="M573"/>
  <c r="K573"/>
  <c r="L573" s="1"/>
  <c r="J573"/>
  <c r="I573"/>
  <c r="H573"/>
  <c r="X572"/>
  <c r="V572"/>
  <c r="W572" s="1"/>
  <c r="S572"/>
  <c r="T572" s="1"/>
  <c r="U572" s="1"/>
  <c r="O572"/>
  <c r="N572"/>
  <c r="M572"/>
  <c r="K572"/>
  <c r="L572" s="1"/>
  <c r="J572"/>
  <c r="I572"/>
  <c r="H572"/>
  <c r="X571"/>
  <c r="V571"/>
  <c r="W571" s="1"/>
  <c r="S571"/>
  <c r="T571" s="1"/>
  <c r="U571" s="1"/>
  <c r="O571"/>
  <c r="N571"/>
  <c r="M571"/>
  <c r="K571"/>
  <c r="L571" s="1"/>
  <c r="J571"/>
  <c r="I571"/>
  <c r="H571"/>
  <c r="X570"/>
  <c r="V570"/>
  <c r="W570" s="1"/>
  <c r="S570"/>
  <c r="T570" s="1"/>
  <c r="U570" s="1"/>
  <c r="O570"/>
  <c r="N570"/>
  <c r="M570"/>
  <c r="K570"/>
  <c r="L570" s="1"/>
  <c r="J570"/>
  <c r="I570"/>
  <c r="H570"/>
  <c r="X569"/>
  <c r="V569"/>
  <c r="W569" s="1"/>
  <c r="S569"/>
  <c r="T569" s="1"/>
  <c r="U569" s="1"/>
  <c r="O569"/>
  <c r="N569"/>
  <c r="M569"/>
  <c r="K569"/>
  <c r="L569" s="1"/>
  <c r="J569"/>
  <c r="I569"/>
  <c r="R569" s="1"/>
  <c r="H569"/>
  <c r="X568"/>
  <c r="V568"/>
  <c r="W568" s="1"/>
  <c r="T568"/>
  <c r="U568" s="1"/>
  <c r="S568"/>
  <c r="O568"/>
  <c r="N568"/>
  <c r="M568"/>
  <c r="K568"/>
  <c r="L568" s="1"/>
  <c r="J568"/>
  <c r="I568"/>
  <c r="H568"/>
  <c r="X567"/>
  <c r="V567"/>
  <c r="W567" s="1"/>
  <c r="S567"/>
  <c r="T567" s="1"/>
  <c r="U567" s="1"/>
  <c r="O567"/>
  <c r="N567"/>
  <c r="M567"/>
  <c r="K567"/>
  <c r="L567" s="1"/>
  <c r="J567"/>
  <c r="I567"/>
  <c r="H567"/>
  <c r="X566"/>
  <c r="V566"/>
  <c r="W566" s="1"/>
  <c r="S566"/>
  <c r="T566" s="1"/>
  <c r="U566" s="1"/>
  <c r="O566"/>
  <c r="N566"/>
  <c r="M566"/>
  <c r="K566"/>
  <c r="L566" s="1"/>
  <c r="J566"/>
  <c r="I566"/>
  <c r="H566"/>
  <c r="X565"/>
  <c r="V565"/>
  <c r="W565" s="1"/>
  <c r="S565"/>
  <c r="T565" s="1"/>
  <c r="U565" s="1"/>
  <c r="O565"/>
  <c r="N565"/>
  <c r="M565"/>
  <c r="K565"/>
  <c r="L565" s="1"/>
  <c r="J565"/>
  <c r="I565"/>
  <c r="H565"/>
  <c r="X564"/>
  <c r="V564"/>
  <c r="W564" s="1"/>
  <c r="S564"/>
  <c r="T564" s="1"/>
  <c r="U564" s="1"/>
  <c r="O564"/>
  <c r="N564"/>
  <c r="M564"/>
  <c r="K564"/>
  <c r="L564" s="1"/>
  <c r="J564"/>
  <c r="I564"/>
  <c r="H564"/>
  <c r="X563"/>
  <c r="V563"/>
  <c r="W563" s="1"/>
  <c r="S563"/>
  <c r="T563" s="1"/>
  <c r="U563" s="1"/>
  <c r="O563"/>
  <c r="N563"/>
  <c r="M563"/>
  <c r="K563"/>
  <c r="L563" s="1"/>
  <c r="J563"/>
  <c r="I563"/>
  <c r="H563"/>
  <c r="X562"/>
  <c r="V562"/>
  <c r="W562" s="1"/>
  <c r="S562"/>
  <c r="T562" s="1"/>
  <c r="U562" s="1"/>
  <c r="O562"/>
  <c r="N562"/>
  <c r="M562"/>
  <c r="K562"/>
  <c r="L562" s="1"/>
  <c r="J562"/>
  <c r="I562"/>
  <c r="H562"/>
  <c r="X561"/>
  <c r="V561"/>
  <c r="W561" s="1"/>
  <c r="S561"/>
  <c r="T561" s="1"/>
  <c r="U561" s="1"/>
  <c r="O561"/>
  <c r="N561"/>
  <c r="M561"/>
  <c r="K561"/>
  <c r="L561" s="1"/>
  <c r="J561"/>
  <c r="I561"/>
  <c r="R561" s="1"/>
  <c r="H561"/>
  <c r="X560"/>
  <c r="V560"/>
  <c r="W560" s="1"/>
  <c r="S560"/>
  <c r="T560" s="1"/>
  <c r="U560" s="1"/>
  <c r="O560"/>
  <c r="N560"/>
  <c r="M560"/>
  <c r="K560"/>
  <c r="L560" s="1"/>
  <c r="J560"/>
  <c r="I560"/>
  <c r="R560" s="1"/>
  <c r="H560"/>
  <c r="X559"/>
  <c r="V559"/>
  <c r="W559" s="1"/>
  <c r="S559"/>
  <c r="T559" s="1"/>
  <c r="U559" s="1"/>
  <c r="O559"/>
  <c r="N559"/>
  <c r="M559"/>
  <c r="L559"/>
  <c r="K559"/>
  <c r="J559"/>
  <c r="I559"/>
  <c r="H559"/>
  <c r="X558"/>
  <c r="V558"/>
  <c r="W558" s="1"/>
  <c r="S558"/>
  <c r="T558" s="1"/>
  <c r="U558" s="1"/>
  <c r="O558"/>
  <c r="N558"/>
  <c r="M558"/>
  <c r="K558"/>
  <c r="L558" s="1"/>
  <c r="J558"/>
  <c r="I558"/>
  <c r="H558"/>
  <c r="X557"/>
  <c r="V557"/>
  <c r="W557" s="1"/>
  <c r="S557"/>
  <c r="T557" s="1"/>
  <c r="U557" s="1"/>
  <c r="O557"/>
  <c r="N557"/>
  <c r="M557"/>
  <c r="K557"/>
  <c r="L557" s="1"/>
  <c r="J557"/>
  <c r="I557"/>
  <c r="H557"/>
  <c r="X556"/>
  <c r="V556"/>
  <c r="W556" s="1"/>
  <c r="S556"/>
  <c r="T556" s="1"/>
  <c r="U556" s="1"/>
  <c r="O556"/>
  <c r="N556"/>
  <c r="M556"/>
  <c r="K556"/>
  <c r="L556" s="1"/>
  <c r="J556"/>
  <c r="I556"/>
  <c r="H556"/>
  <c r="X555"/>
  <c r="V555"/>
  <c r="W555" s="1"/>
  <c r="S555"/>
  <c r="T555" s="1"/>
  <c r="U555" s="1"/>
  <c r="O555"/>
  <c r="N555"/>
  <c r="M555"/>
  <c r="K555"/>
  <c r="L555" s="1"/>
  <c r="J555"/>
  <c r="I555"/>
  <c r="R555" s="1"/>
  <c r="H555"/>
  <c r="X554"/>
  <c r="V554"/>
  <c r="W554" s="1"/>
  <c r="S554"/>
  <c r="T554" s="1"/>
  <c r="U554" s="1"/>
  <c r="O554"/>
  <c r="N554"/>
  <c r="M554"/>
  <c r="K554"/>
  <c r="L554" s="1"/>
  <c r="J554"/>
  <c r="I554"/>
  <c r="R554" s="1"/>
  <c r="H554"/>
  <c r="X553"/>
  <c r="V553"/>
  <c r="W553" s="1"/>
  <c r="S553"/>
  <c r="T553" s="1"/>
  <c r="U553" s="1"/>
  <c r="O553"/>
  <c r="N553"/>
  <c r="M553"/>
  <c r="K553"/>
  <c r="L553" s="1"/>
  <c r="J553"/>
  <c r="I553"/>
  <c r="R553" s="1"/>
  <c r="H553"/>
  <c r="X552"/>
  <c r="V552"/>
  <c r="W552" s="1"/>
  <c r="T552"/>
  <c r="U552" s="1"/>
  <c r="S552"/>
  <c r="O552"/>
  <c r="N552"/>
  <c r="M552"/>
  <c r="K552"/>
  <c r="L552" s="1"/>
  <c r="J552"/>
  <c r="I552"/>
  <c r="H552"/>
  <c r="X551"/>
  <c r="V551"/>
  <c r="W551" s="1"/>
  <c r="S551"/>
  <c r="T551" s="1"/>
  <c r="U551" s="1"/>
  <c r="O551"/>
  <c r="N551"/>
  <c r="M551"/>
  <c r="K551"/>
  <c r="L551" s="1"/>
  <c r="J551"/>
  <c r="I551"/>
  <c r="H551"/>
  <c r="X550"/>
  <c r="V550"/>
  <c r="W550" s="1"/>
  <c r="S550"/>
  <c r="T550" s="1"/>
  <c r="U550" s="1"/>
  <c r="O550"/>
  <c r="N550"/>
  <c r="M550"/>
  <c r="K550"/>
  <c r="L550" s="1"/>
  <c r="J550"/>
  <c r="I550"/>
  <c r="H550"/>
  <c r="X549"/>
  <c r="V549"/>
  <c r="W549" s="1"/>
  <c r="S549"/>
  <c r="T549" s="1"/>
  <c r="U549" s="1"/>
  <c r="O549"/>
  <c r="N549"/>
  <c r="M549"/>
  <c r="K549"/>
  <c r="L549" s="1"/>
  <c r="J549"/>
  <c r="I549"/>
  <c r="R549" s="1"/>
  <c r="H549"/>
  <c r="X548"/>
  <c r="V548"/>
  <c r="W548" s="1"/>
  <c r="S548"/>
  <c r="T548" s="1"/>
  <c r="U548" s="1"/>
  <c r="O548"/>
  <c r="N548"/>
  <c r="M548"/>
  <c r="L548"/>
  <c r="K548"/>
  <c r="J548"/>
  <c r="I548"/>
  <c r="H548"/>
  <c r="X547"/>
  <c r="V547"/>
  <c r="W547" s="1"/>
  <c r="S547"/>
  <c r="T547" s="1"/>
  <c r="U547" s="1"/>
  <c r="O547"/>
  <c r="N547"/>
  <c r="M547"/>
  <c r="K547"/>
  <c r="L547" s="1"/>
  <c r="J547"/>
  <c r="I547"/>
  <c r="H547"/>
  <c r="X546"/>
  <c r="V546"/>
  <c r="W546" s="1"/>
  <c r="S546"/>
  <c r="T546" s="1"/>
  <c r="U546" s="1"/>
  <c r="O546"/>
  <c r="N546"/>
  <c r="M546"/>
  <c r="K546"/>
  <c r="L546" s="1"/>
  <c r="J546"/>
  <c r="I546"/>
  <c r="H546"/>
  <c r="X545"/>
  <c r="V545"/>
  <c r="W545" s="1"/>
  <c r="S545"/>
  <c r="T545" s="1"/>
  <c r="U545" s="1"/>
  <c r="O545"/>
  <c r="N545"/>
  <c r="M545"/>
  <c r="K545"/>
  <c r="L545" s="1"/>
  <c r="J545"/>
  <c r="I545"/>
  <c r="H545"/>
  <c r="X544"/>
  <c r="V544"/>
  <c r="W544" s="1"/>
  <c r="S544"/>
  <c r="T544" s="1"/>
  <c r="U544" s="1"/>
  <c r="O544"/>
  <c r="N544"/>
  <c r="M544"/>
  <c r="K544"/>
  <c r="L544" s="1"/>
  <c r="J544"/>
  <c r="I544"/>
  <c r="H544"/>
  <c r="X543"/>
  <c r="V543"/>
  <c r="W543" s="1"/>
  <c r="S543"/>
  <c r="T543" s="1"/>
  <c r="U543" s="1"/>
  <c r="O543"/>
  <c r="N543"/>
  <c r="M543"/>
  <c r="L543"/>
  <c r="K543"/>
  <c r="J543"/>
  <c r="I543"/>
  <c r="H543"/>
  <c r="X542"/>
  <c r="V542"/>
  <c r="W542" s="1"/>
  <c r="S542"/>
  <c r="T542" s="1"/>
  <c r="U542" s="1"/>
  <c r="O542"/>
  <c r="N542"/>
  <c r="M542"/>
  <c r="K542"/>
  <c r="L542" s="1"/>
  <c r="J542"/>
  <c r="I542"/>
  <c r="H542"/>
  <c r="X541"/>
  <c r="V541"/>
  <c r="W541" s="1"/>
  <c r="S541"/>
  <c r="T541" s="1"/>
  <c r="U541" s="1"/>
  <c r="O541"/>
  <c r="N541"/>
  <c r="M541"/>
  <c r="K541"/>
  <c r="L541" s="1"/>
  <c r="J541"/>
  <c r="I541"/>
  <c r="H541"/>
  <c r="X540"/>
  <c r="V540"/>
  <c r="W540" s="1"/>
  <c r="S540"/>
  <c r="T540" s="1"/>
  <c r="U540" s="1"/>
  <c r="O540"/>
  <c r="N540"/>
  <c r="M540"/>
  <c r="K540"/>
  <c r="L540" s="1"/>
  <c r="J540"/>
  <c r="I540"/>
  <c r="R540" s="1"/>
  <c r="H540"/>
  <c r="X539"/>
  <c r="V539"/>
  <c r="W539" s="1"/>
  <c r="S539"/>
  <c r="T539" s="1"/>
  <c r="U539" s="1"/>
  <c r="O539"/>
  <c r="N539"/>
  <c r="M539"/>
  <c r="K539"/>
  <c r="L539" s="1"/>
  <c r="J539"/>
  <c r="I539"/>
  <c r="R539" s="1"/>
  <c r="H539"/>
  <c r="X538"/>
  <c r="V538"/>
  <c r="W538" s="1"/>
  <c r="S538"/>
  <c r="T538" s="1"/>
  <c r="U538" s="1"/>
  <c r="O538"/>
  <c r="N538"/>
  <c r="M538"/>
  <c r="K538"/>
  <c r="L538" s="1"/>
  <c r="J538"/>
  <c r="I538"/>
  <c r="R538" s="1"/>
  <c r="H538"/>
  <c r="X537"/>
  <c r="V537"/>
  <c r="W537" s="1"/>
  <c r="S537"/>
  <c r="T537" s="1"/>
  <c r="U537" s="1"/>
  <c r="O537"/>
  <c r="N537"/>
  <c r="M537"/>
  <c r="K537"/>
  <c r="L537" s="1"/>
  <c r="J537"/>
  <c r="I537"/>
  <c r="R537" s="1"/>
  <c r="H537"/>
  <c r="X536"/>
  <c r="V536"/>
  <c r="W536" s="1"/>
  <c r="S536"/>
  <c r="T536" s="1"/>
  <c r="U536" s="1"/>
  <c r="O536"/>
  <c r="N536"/>
  <c r="M536"/>
  <c r="K536"/>
  <c r="L536" s="1"/>
  <c r="J536"/>
  <c r="I536"/>
  <c r="R536" s="1"/>
  <c r="H536"/>
  <c r="X535"/>
  <c r="V535"/>
  <c r="W535" s="1"/>
  <c r="S535"/>
  <c r="T535" s="1"/>
  <c r="U535" s="1"/>
  <c r="O535"/>
  <c r="N535"/>
  <c r="M535"/>
  <c r="K535"/>
  <c r="L535" s="1"/>
  <c r="J535"/>
  <c r="I535"/>
  <c r="R535" s="1"/>
  <c r="H535"/>
  <c r="X534"/>
  <c r="V534"/>
  <c r="W534" s="1"/>
  <c r="S534"/>
  <c r="T534" s="1"/>
  <c r="U534" s="1"/>
  <c r="O534"/>
  <c r="N534"/>
  <c r="M534"/>
  <c r="K534"/>
  <c r="L534" s="1"/>
  <c r="J534"/>
  <c r="I534"/>
  <c r="R534" s="1"/>
  <c r="H534"/>
  <c r="X533"/>
  <c r="V533"/>
  <c r="W533" s="1"/>
  <c r="S533"/>
  <c r="T533" s="1"/>
  <c r="U533" s="1"/>
  <c r="O533"/>
  <c r="N533"/>
  <c r="M533"/>
  <c r="K533"/>
  <c r="L533" s="1"/>
  <c r="J533"/>
  <c r="I533"/>
  <c r="R533" s="1"/>
  <c r="H533"/>
  <c r="X532"/>
  <c r="V532"/>
  <c r="W532" s="1"/>
  <c r="S532"/>
  <c r="T532" s="1"/>
  <c r="U532" s="1"/>
  <c r="O532"/>
  <c r="N532"/>
  <c r="M532"/>
  <c r="K532"/>
  <c r="L532" s="1"/>
  <c r="J532"/>
  <c r="I532"/>
  <c r="R532" s="1"/>
  <c r="H532"/>
  <c r="X531"/>
  <c r="V531"/>
  <c r="W531" s="1"/>
  <c r="S531"/>
  <c r="T531" s="1"/>
  <c r="U531" s="1"/>
  <c r="O531"/>
  <c r="N531"/>
  <c r="M531"/>
  <c r="K531"/>
  <c r="L531" s="1"/>
  <c r="J531"/>
  <c r="I531"/>
  <c r="H531"/>
  <c r="X530"/>
  <c r="V530"/>
  <c r="W530" s="1"/>
  <c r="S530"/>
  <c r="T530" s="1"/>
  <c r="U530" s="1"/>
  <c r="O530"/>
  <c r="N530"/>
  <c r="M530"/>
  <c r="K530"/>
  <c r="L530" s="1"/>
  <c r="J530"/>
  <c r="I530"/>
  <c r="H530"/>
  <c r="X529"/>
  <c r="V529"/>
  <c r="W529" s="1"/>
  <c r="S529"/>
  <c r="T529" s="1"/>
  <c r="U529" s="1"/>
  <c r="O529"/>
  <c r="N529"/>
  <c r="M529"/>
  <c r="K529"/>
  <c r="L529" s="1"/>
  <c r="J529"/>
  <c r="I529"/>
  <c r="H529"/>
  <c r="X528"/>
  <c r="V528"/>
  <c r="W528" s="1"/>
  <c r="S528"/>
  <c r="T528" s="1"/>
  <c r="U528" s="1"/>
  <c r="O528"/>
  <c r="N528"/>
  <c r="M528"/>
  <c r="K528"/>
  <c r="L528" s="1"/>
  <c r="J528"/>
  <c r="I528"/>
  <c r="H528"/>
  <c r="X527"/>
  <c r="V527"/>
  <c r="W527" s="1"/>
  <c r="G527" i="1" s="1"/>
  <c r="S527" s="1"/>
  <c r="S527" i="5"/>
  <c r="T527" s="1"/>
  <c r="U527" s="1"/>
  <c r="O527"/>
  <c r="N527"/>
  <c r="M527"/>
  <c r="K527"/>
  <c r="L527" s="1"/>
  <c r="J527"/>
  <c r="I527"/>
  <c r="H527"/>
  <c r="X526"/>
  <c r="V526"/>
  <c r="W526" s="1"/>
  <c r="S526"/>
  <c r="T526" s="1"/>
  <c r="U526" s="1"/>
  <c r="O526"/>
  <c r="N526"/>
  <c r="M526"/>
  <c r="K526"/>
  <c r="L526" s="1"/>
  <c r="J526"/>
  <c r="I526"/>
  <c r="H526"/>
  <c r="X525"/>
  <c r="V525"/>
  <c r="W525" s="1"/>
  <c r="S525"/>
  <c r="T525" s="1"/>
  <c r="U525" s="1"/>
  <c r="O525"/>
  <c r="N525"/>
  <c r="M525"/>
  <c r="K525"/>
  <c r="L525" s="1"/>
  <c r="J525"/>
  <c r="I525"/>
  <c r="H525"/>
  <c r="X524"/>
  <c r="V524"/>
  <c r="W524" s="1"/>
  <c r="S524"/>
  <c r="T524" s="1"/>
  <c r="O524"/>
  <c r="N524"/>
  <c r="M524"/>
  <c r="K524"/>
  <c r="L524" s="1"/>
  <c r="J524"/>
  <c r="I524"/>
  <c r="H524"/>
  <c r="X523"/>
  <c r="V523"/>
  <c r="W523" s="1"/>
  <c r="S523"/>
  <c r="T523" s="1"/>
  <c r="U523" s="1"/>
  <c r="O523"/>
  <c r="N523"/>
  <c r="M523"/>
  <c r="K523"/>
  <c r="L523" s="1"/>
  <c r="J523"/>
  <c r="I523"/>
  <c r="H523"/>
  <c r="X522"/>
  <c r="V522"/>
  <c r="W522" s="1"/>
  <c r="S522"/>
  <c r="T522" s="1"/>
  <c r="U522" s="1"/>
  <c r="O522"/>
  <c r="N522"/>
  <c r="M522"/>
  <c r="K522"/>
  <c r="L522" s="1"/>
  <c r="J522"/>
  <c r="I522"/>
  <c r="H522"/>
  <c r="X521"/>
  <c r="V521"/>
  <c r="W521" s="1"/>
  <c r="S521"/>
  <c r="T521" s="1"/>
  <c r="U521" s="1"/>
  <c r="O521"/>
  <c r="N521"/>
  <c r="M521"/>
  <c r="K521"/>
  <c r="L521" s="1"/>
  <c r="J521"/>
  <c r="I521"/>
  <c r="R521" s="1"/>
  <c r="H521"/>
  <c r="X520"/>
  <c r="V520"/>
  <c r="W520" s="1"/>
  <c r="S520"/>
  <c r="T520" s="1"/>
  <c r="U520" s="1"/>
  <c r="O520"/>
  <c r="N520"/>
  <c r="M520"/>
  <c r="L520"/>
  <c r="K520"/>
  <c r="J520"/>
  <c r="I520"/>
  <c r="H520"/>
  <c r="X519"/>
  <c r="W519"/>
  <c r="V519"/>
  <c r="T519"/>
  <c r="U519" s="1"/>
  <c r="S519"/>
  <c r="O519"/>
  <c r="N519"/>
  <c r="M519"/>
  <c r="K519"/>
  <c r="L519" s="1"/>
  <c r="J519"/>
  <c r="I519"/>
  <c r="H519"/>
  <c r="X518"/>
  <c r="V518"/>
  <c r="W518" s="1"/>
  <c r="S518"/>
  <c r="T518" s="1"/>
  <c r="U518" s="1"/>
  <c r="O518"/>
  <c r="N518"/>
  <c r="M518"/>
  <c r="K518"/>
  <c r="L518" s="1"/>
  <c r="J518"/>
  <c r="I518"/>
  <c r="H518"/>
  <c r="X517"/>
  <c r="V517"/>
  <c r="W517" s="1"/>
  <c r="S517"/>
  <c r="T517" s="1"/>
  <c r="U517" s="1"/>
  <c r="O517"/>
  <c r="N517"/>
  <c r="M517"/>
  <c r="K517"/>
  <c r="L517" s="1"/>
  <c r="J517"/>
  <c r="I517"/>
  <c r="H517"/>
  <c r="X516"/>
  <c r="V516"/>
  <c r="W516" s="1"/>
  <c r="S516"/>
  <c r="T516" s="1"/>
  <c r="U516" s="1"/>
  <c r="O516"/>
  <c r="N516"/>
  <c r="M516"/>
  <c r="K516"/>
  <c r="L516" s="1"/>
  <c r="J516"/>
  <c r="I516"/>
  <c r="H516"/>
  <c r="X515"/>
  <c r="V515"/>
  <c r="W515" s="1"/>
  <c r="S515"/>
  <c r="T515" s="1"/>
  <c r="U515" s="1"/>
  <c r="O515"/>
  <c r="N515"/>
  <c r="M515"/>
  <c r="K515"/>
  <c r="L515" s="1"/>
  <c r="J515"/>
  <c r="I515"/>
  <c r="H515"/>
  <c r="X514"/>
  <c r="V514"/>
  <c r="W514" s="1"/>
  <c r="S514"/>
  <c r="T514" s="1"/>
  <c r="U514" s="1"/>
  <c r="O514"/>
  <c r="N514"/>
  <c r="M514"/>
  <c r="K514"/>
  <c r="L514" s="1"/>
  <c r="J514"/>
  <c r="I514"/>
  <c r="H514"/>
  <c r="X513"/>
  <c r="V513"/>
  <c r="W513" s="1"/>
  <c r="S513"/>
  <c r="T513" s="1"/>
  <c r="U513" s="1"/>
  <c r="O513"/>
  <c r="N513"/>
  <c r="M513"/>
  <c r="K513"/>
  <c r="L513" s="1"/>
  <c r="J513"/>
  <c r="I513"/>
  <c r="H513"/>
  <c r="X512"/>
  <c r="V512"/>
  <c r="W512" s="1"/>
  <c r="S512"/>
  <c r="T512" s="1"/>
  <c r="U512" s="1"/>
  <c r="O512"/>
  <c r="N512"/>
  <c r="M512"/>
  <c r="K512"/>
  <c r="L512" s="1"/>
  <c r="J512"/>
  <c r="I512"/>
  <c r="R512" s="1"/>
  <c r="H512"/>
  <c r="X511"/>
  <c r="V511"/>
  <c r="W511" s="1"/>
  <c r="S511"/>
  <c r="T511" s="1"/>
  <c r="U511" s="1"/>
  <c r="O511"/>
  <c r="N511"/>
  <c r="M511"/>
  <c r="K511"/>
  <c r="L511" s="1"/>
  <c r="J511"/>
  <c r="I511"/>
  <c r="R511" s="1"/>
  <c r="H511"/>
  <c r="X510"/>
  <c r="V510"/>
  <c r="W510" s="1"/>
  <c r="S510"/>
  <c r="T510" s="1"/>
  <c r="U510" s="1"/>
  <c r="O510"/>
  <c r="N510"/>
  <c r="M510"/>
  <c r="K510"/>
  <c r="L510" s="1"/>
  <c r="J510"/>
  <c r="I510"/>
  <c r="R510" s="1"/>
  <c r="H510"/>
  <c r="X509"/>
  <c r="V509"/>
  <c r="W509" s="1"/>
  <c r="S509"/>
  <c r="T509" s="1"/>
  <c r="U509" s="1"/>
  <c r="O509"/>
  <c r="N509"/>
  <c r="M509"/>
  <c r="K509"/>
  <c r="L509" s="1"/>
  <c r="J509"/>
  <c r="I509"/>
  <c r="H509"/>
  <c r="X508"/>
  <c r="V508"/>
  <c r="W508" s="1"/>
  <c r="T508"/>
  <c r="U508" s="1"/>
  <c r="S508"/>
  <c r="O508"/>
  <c r="N508"/>
  <c r="M508"/>
  <c r="K508"/>
  <c r="L508" s="1"/>
  <c r="J508"/>
  <c r="I508"/>
  <c r="H508"/>
  <c r="X507"/>
  <c r="V507"/>
  <c r="W507" s="1"/>
  <c r="S507"/>
  <c r="T507" s="1"/>
  <c r="U507" s="1"/>
  <c r="O507"/>
  <c r="N507"/>
  <c r="M507"/>
  <c r="K507"/>
  <c r="L507" s="1"/>
  <c r="J507"/>
  <c r="I507"/>
  <c r="H507"/>
  <c r="X506"/>
  <c r="V506"/>
  <c r="W506" s="1"/>
  <c r="S506"/>
  <c r="T506" s="1"/>
  <c r="U506" s="1"/>
  <c r="O506"/>
  <c r="N506"/>
  <c r="M506"/>
  <c r="K506"/>
  <c r="L506" s="1"/>
  <c r="J506"/>
  <c r="I506"/>
  <c r="H506"/>
  <c r="X505"/>
  <c r="V505"/>
  <c r="W505" s="1"/>
  <c r="S505"/>
  <c r="T505" s="1"/>
  <c r="U505" s="1"/>
  <c r="O505"/>
  <c r="N505"/>
  <c r="M505"/>
  <c r="K505"/>
  <c r="L505" s="1"/>
  <c r="J505"/>
  <c r="I505"/>
  <c r="H505"/>
  <c r="X504"/>
  <c r="V504"/>
  <c r="W504" s="1"/>
  <c r="S504"/>
  <c r="T504" s="1"/>
  <c r="U504" s="1"/>
  <c r="O504"/>
  <c r="N504"/>
  <c r="M504"/>
  <c r="K504"/>
  <c r="L504" s="1"/>
  <c r="J504"/>
  <c r="I504"/>
  <c r="H504"/>
  <c r="X503"/>
  <c r="V503"/>
  <c r="W503" s="1"/>
  <c r="S503"/>
  <c r="T503" s="1"/>
  <c r="U503" s="1"/>
  <c r="O503"/>
  <c r="N503"/>
  <c r="M503"/>
  <c r="K503"/>
  <c r="L503" s="1"/>
  <c r="J503"/>
  <c r="I503"/>
  <c r="R503" s="1"/>
  <c r="H503"/>
  <c r="X502"/>
  <c r="V502"/>
  <c r="W502" s="1"/>
  <c r="S502"/>
  <c r="T502" s="1"/>
  <c r="U502" s="1"/>
  <c r="O502"/>
  <c r="N502"/>
  <c r="M502"/>
  <c r="K502"/>
  <c r="L502" s="1"/>
  <c r="J502"/>
  <c r="I502"/>
  <c r="R502" s="1"/>
  <c r="H502"/>
  <c r="X501"/>
  <c r="V501"/>
  <c r="W501" s="1"/>
  <c r="S501"/>
  <c r="T501" s="1"/>
  <c r="U501" s="1"/>
  <c r="O501"/>
  <c r="N501"/>
  <c r="M501"/>
  <c r="K501"/>
  <c r="L501" s="1"/>
  <c r="J501"/>
  <c r="I501"/>
  <c r="H501"/>
  <c r="X500"/>
  <c r="V500"/>
  <c r="W500" s="1"/>
  <c r="S500"/>
  <c r="T500" s="1"/>
  <c r="U500" s="1"/>
  <c r="O500"/>
  <c r="N500"/>
  <c r="M500"/>
  <c r="K500"/>
  <c r="L500" s="1"/>
  <c r="J500"/>
  <c r="I500"/>
  <c r="H500"/>
  <c r="X499"/>
  <c r="V499"/>
  <c r="W499" s="1"/>
  <c r="T499"/>
  <c r="U499" s="1"/>
  <c r="S499"/>
  <c r="O499"/>
  <c r="N499"/>
  <c r="M499"/>
  <c r="K499"/>
  <c r="L499" s="1"/>
  <c r="J499"/>
  <c r="I499"/>
  <c r="H499"/>
  <c r="X498"/>
  <c r="V498"/>
  <c r="W498" s="1"/>
  <c r="S498"/>
  <c r="T498" s="1"/>
  <c r="U498" s="1"/>
  <c r="O498"/>
  <c r="N498"/>
  <c r="M498"/>
  <c r="K498"/>
  <c r="L498" s="1"/>
  <c r="J498"/>
  <c r="I498"/>
  <c r="H498"/>
  <c r="X497"/>
  <c r="V497"/>
  <c r="W497" s="1"/>
  <c r="S497"/>
  <c r="T497" s="1"/>
  <c r="U497" s="1"/>
  <c r="O497"/>
  <c r="N497"/>
  <c r="M497"/>
  <c r="K497"/>
  <c r="L497" s="1"/>
  <c r="J497"/>
  <c r="I497"/>
  <c r="H497"/>
  <c r="X496"/>
  <c r="V496"/>
  <c r="W496" s="1"/>
  <c r="S496"/>
  <c r="T496" s="1"/>
  <c r="U496" s="1"/>
  <c r="O496"/>
  <c r="N496"/>
  <c r="M496"/>
  <c r="K496"/>
  <c r="L496" s="1"/>
  <c r="J496"/>
  <c r="I496"/>
  <c r="H496"/>
  <c r="X495"/>
  <c r="V495"/>
  <c r="W495" s="1"/>
  <c r="S495"/>
  <c r="T495" s="1"/>
  <c r="U495" s="1"/>
  <c r="O495"/>
  <c r="N495"/>
  <c r="M495"/>
  <c r="K495"/>
  <c r="L495" s="1"/>
  <c r="J495"/>
  <c r="I495"/>
  <c r="H495"/>
  <c r="X494"/>
  <c r="V494"/>
  <c r="W494" s="1"/>
  <c r="S494"/>
  <c r="T494" s="1"/>
  <c r="U494" s="1"/>
  <c r="O494"/>
  <c r="N494"/>
  <c r="M494"/>
  <c r="K494"/>
  <c r="L494" s="1"/>
  <c r="J494"/>
  <c r="I494"/>
  <c r="H494"/>
  <c r="X493"/>
  <c r="V493"/>
  <c r="W493" s="1"/>
  <c r="S493"/>
  <c r="T493" s="1"/>
  <c r="U493" s="1"/>
  <c r="O493"/>
  <c r="N493"/>
  <c r="M493"/>
  <c r="K493"/>
  <c r="L493" s="1"/>
  <c r="J493"/>
  <c r="I493"/>
  <c r="R493" s="1"/>
  <c r="H493"/>
  <c r="X492"/>
  <c r="V492"/>
  <c r="W492" s="1"/>
  <c r="S492"/>
  <c r="T492" s="1"/>
  <c r="U492" s="1"/>
  <c r="O492"/>
  <c r="N492"/>
  <c r="M492"/>
  <c r="K492"/>
  <c r="L492" s="1"/>
  <c r="J492"/>
  <c r="I492"/>
  <c r="H492"/>
  <c r="X491"/>
  <c r="V491"/>
  <c r="W491" s="1"/>
  <c r="S491"/>
  <c r="T491" s="1"/>
  <c r="U491" s="1"/>
  <c r="O491"/>
  <c r="N491"/>
  <c r="M491"/>
  <c r="K491"/>
  <c r="L491" s="1"/>
  <c r="J491"/>
  <c r="I491"/>
  <c r="H491"/>
  <c r="X490"/>
  <c r="V490"/>
  <c r="W490" s="1"/>
  <c r="S490"/>
  <c r="T490" s="1"/>
  <c r="U490" s="1"/>
  <c r="O490"/>
  <c r="N490"/>
  <c r="M490"/>
  <c r="K490"/>
  <c r="L490" s="1"/>
  <c r="J490"/>
  <c r="I490"/>
  <c r="R490" s="1"/>
  <c r="H490"/>
  <c r="X489"/>
  <c r="V489"/>
  <c r="W489" s="1"/>
  <c r="S489"/>
  <c r="T489" s="1"/>
  <c r="U489" s="1"/>
  <c r="O489"/>
  <c r="N489"/>
  <c r="M489"/>
  <c r="K489"/>
  <c r="L489" s="1"/>
  <c r="J489"/>
  <c r="I489"/>
  <c r="R489" s="1"/>
  <c r="H489"/>
  <c r="X488"/>
  <c r="V488"/>
  <c r="W488" s="1"/>
  <c r="T488"/>
  <c r="U488" s="1"/>
  <c r="S488"/>
  <c r="O488"/>
  <c r="N488"/>
  <c r="M488"/>
  <c r="K488"/>
  <c r="L488" s="1"/>
  <c r="J488"/>
  <c r="I488"/>
  <c r="H488"/>
  <c r="X487"/>
  <c r="V487"/>
  <c r="W487" s="1"/>
  <c r="S487"/>
  <c r="T487" s="1"/>
  <c r="U487" s="1"/>
  <c r="O487"/>
  <c r="N487"/>
  <c r="M487"/>
  <c r="K487"/>
  <c r="L487" s="1"/>
  <c r="J487"/>
  <c r="I487"/>
  <c r="H487"/>
  <c r="X486"/>
  <c r="V486"/>
  <c r="W486" s="1"/>
  <c r="S486"/>
  <c r="T486" s="1"/>
  <c r="U486" s="1"/>
  <c r="O486"/>
  <c r="N486"/>
  <c r="M486"/>
  <c r="K486"/>
  <c r="L486" s="1"/>
  <c r="J486"/>
  <c r="I486"/>
  <c r="H486"/>
  <c r="X485"/>
  <c r="V485"/>
  <c r="W485" s="1"/>
  <c r="S485"/>
  <c r="T485" s="1"/>
  <c r="U485" s="1"/>
  <c r="O485"/>
  <c r="N485"/>
  <c r="M485"/>
  <c r="K485"/>
  <c r="L485" s="1"/>
  <c r="J485"/>
  <c r="I485"/>
  <c r="H485"/>
  <c r="X484"/>
  <c r="V484"/>
  <c r="W484" s="1"/>
  <c r="G484" i="1" s="1"/>
  <c r="S484" s="1"/>
  <c r="S484" i="5"/>
  <c r="T484" s="1"/>
  <c r="U484" s="1"/>
  <c r="O484"/>
  <c r="N484"/>
  <c r="M484"/>
  <c r="K484"/>
  <c r="L484" s="1"/>
  <c r="J484"/>
  <c r="I484"/>
  <c r="H484"/>
  <c r="X483"/>
  <c r="V483"/>
  <c r="W483" s="1"/>
  <c r="S483"/>
  <c r="T483" s="1"/>
  <c r="U483" s="1"/>
  <c r="O483"/>
  <c r="N483"/>
  <c r="M483"/>
  <c r="K483"/>
  <c r="L483" s="1"/>
  <c r="J483"/>
  <c r="I483"/>
  <c r="H483"/>
  <c r="X482"/>
  <c r="V482"/>
  <c r="W482" s="1"/>
  <c r="S482"/>
  <c r="T482" s="1"/>
  <c r="U482" s="1"/>
  <c r="O482"/>
  <c r="N482"/>
  <c r="M482"/>
  <c r="K482"/>
  <c r="L482" s="1"/>
  <c r="J482"/>
  <c r="I482"/>
  <c r="H482"/>
  <c r="X481"/>
  <c r="V481"/>
  <c r="W481" s="1"/>
  <c r="S481"/>
  <c r="T481" s="1"/>
  <c r="U481" s="1"/>
  <c r="O481"/>
  <c r="N481"/>
  <c r="M481"/>
  <c r="K481"/>
  <c r="L481" s="1"/>
  <c r="J481"/>
  <c r="I481"/>
  <c r="H481"/>
  <c r="X480"/>
  <c r="V480"/>
  <c r="W480" s="1"/>
  <c r="S480"/>
  <c r="T480" s="1"/>
  <c r="U480" s="1"/>
  <c r="O480"/>
  <c r="N480"/>
  <c r="M480"/>
  <c r="K480"/>
  <c r="L480" s="1"/>
  <c r="J480"/>
  <c r="I480"/>
  <c r="H480"/>
  <c r="X479"/>
  <c r="V479"/>
  <c r="W479" s="1"/>
  <c r="S479"/>
  <c r="T479" s="1"/>
  <c r="U479" s="1"/>
  <c r="O479"/>
  <c r="N479"/>
  <c r="M479"/>
  <c r="K479"/>
  <c r="L479" s="1"/>
  <c r="J479"/>
  <c r="I479"/>
  <c r="H479"/>
  <c r="X478"/>
  <c r="V478"/>
  <c r="W478" s="1"/>
  <c r="S478"/>
  <c r="T478" s="1"/>
  <c r="U478" s="1"/>
  <c r="O478"/>
  <c r="N478"/>
  <c r="M478"/>
  <c r="K478"/>
  <c r="L478" s="1"/>
  <c r="J478"/>
  <c r="I478"/>
  <c r="H478"/>
  <c r="X477"/>
  <c r="V477"/>
  <c r="W477" s="1"/>
  <c r="S477"/>
  <c r="T477" s="1"/>
  <c r="U477" s="1"/>
  <c r="O477"/>
  <c r="N477"/>
  <c r="M477"/>
  <c r="K477"/>
  <c r="L477" s="1"/>
  <c r="J477"/>
  <c r="I477"/>
  <c r="R477" s="1"/>
  <c r="H477"/>
  <c r="X476"/>
  <c r="V476"/>
  <c r="W476" s="1"/>
  <c r="G476" i="1" s="1"/>
  <c r="S476" s="1"/>
  <c r="S476" i="5"/>
  <c r="T476" s="1"/>
  <c r="U476" s="1"/>
  <c r="O476"/>
  <c r="N476"/>
  <c r="M476"/>
  <c r="K476"/>
  <c r="L476" s="1"/>
  <c r="J476"/>
  <c r="I476"/>
  <c r="H476"/>
  <c r="X475"/>
  <c r="V475"/>
  <c r="W475" s="1"/>
  <c r="S475"/>
  <c r="T475" s="1"/>
  <c r="U475" s="1"/>
  <c r="O475"/>
  <c r="N475"/>
  <c r="M475"/>
  <c r="K475"/>
  <c r="L475" s="1"/>
  <c r="J475"/>
  <c r="I475"/>
  <c r="H475"/>
  <c r="X474"/>
  <c r="V474"/>
  <c r="W474" s="1"/>
  <c r="S474"/>
  <c r="T474" s="1"/>
  <c r="U474" s="1"/>
  <c r="O474"/>
  <c r="N474"/>
  <c r="M474"/>
  <c r="K474"/>
  <c r="L474" s="1"/>
  <c r="J474"/>
  <c r="I474"/>
  <c r="H474"/>
  <c r="X473"/>
  <c r="V473"/>
  <c r="W473" s="1"/>
  <c r="S473"/>
  <c r="T473" s="1"/>
  <c r="U473" s="1"/>
  <c r="O473"/>
  <c r="N473"/>
  <c r="M473"/>
  <c r="K473"/>
  <c r="L473" s="1"/>
  <c r="J473"/>
  <c r="I473"/>
  <c r="H473"/>
  <c r="X472"/>
  <c r="V472"/>
  <c r="W472" s="1"/>
  <c r="S472"/>
  <c r="T472" s="1"/>
  <c r="U472" s="1"/>
  <c r="O472"/>
  <c r="N472"/>
  <c r="M472"/>
  <c r="K472"/>
  <c r="L472" s="1"/>
  <c r="J472"/>
  <c r="I472"/>
  <c r="H472"/>
  <c r="X471"/>
  <c r="V471"/>
  <c r="W471" s="1"/>
  <c r="S471"/>
  <c r="T471" s="1"/>
  <c r="U471" s="1"/>
  <c r="O471"/>
  <c r="N471"/>
  <c r="M471"/>
  <c r="K471"/>
  <c r="L471" s="1"/>
  <c r="J471"/>
  <c r="I471"/>
  <c r="H471"/>
  <c r="X470"/>
  <c r="V470"/>
  <c r="W470" s="1"/>
  <c r="G470" i="1" s="1"/>
  <c r="S470" s="1"/>
  <c r="S470" i="5"/>
  <c r="T470" s="1"/>
  <c r="U470" s="1"/>
  <c r="O470"/>
  <c r="N470"/>
  <c r="M470"/>
  <c r="K470"/>
  <c r="L470" s="1"/>
  <c r="J470"/>
  <c r="I470"/>
  <c r="H470"/>
  <c r="X469"/>
  <c r="V469"/>
  <c r="W469" s="1"/>
  <c r="S469"/>
  <c r="T469" s="1"/>
  <c r="O469"/>
  <c r="N469"/>
  <c r="M469"/>
  <c r="K469"/>
  <c r="L469" s="1"/>
  <c r="J469"/>
  <c r="I469"/>
  <c r="R469" s="1"/>
  <c r="H469"/>
  <c r="X468"/>
  <c r="V468"/>
  <c r="W468" s="1"/>
  <c r="T468"/>
  <c r="U468" s="1"/>
  <c r="S468"/>
  <c r="O468"/>
  <c r="N468"/>
  <c r="M468"/>
  <c r="K468"/>
  <c r="L468" s="1"/>
  <c r="J468"/>
  <c r="I468"/>
  <c r="H468"/>
  <c r="X467"/>
  <c r="V467"/>
  <c r="W467" s="1"/>
  <c r="S467"/>
  <c r="T467" s="1"/>
  <c r="O467"/>
  <c r="N467"/>
  <c r="M467"/>
  <c r="K467"/>
  <c r="L467" s="1"/>
  <c r="J467"/>
  <c r="I467"/>
  <c r="H467"/>
  <c r="X466"/>
  <c r="V466"/>
  <c r="W466" s="1"/>
  <c r="G466" i="1" s="1"/>
  <c r="S466" s="1"/>
  <c r="S466" i="5"/>
  <c r="T466" s="1"/>
  <c r="U466" s="1"/>
  <c r="O466"/>
  <c r="N466"/>
  <c r="M466"/>
  <c r="K466"/>
  <c r="L466" s="1"/>
  <c r="J466"/>
  <c r="I466"/>
  <c r="H466"/>
  <c r="X465"/>
  <c r="V465"/>
  <c r="W465" s="1"/>
  <c r="S465"/>
  <c r="T465" s="1"/>
  <c r="O465"/>
  <c r="N465"/>
  <c r="M465"/>
  <c r="K465"/>
  <c r="L465" s="1"/>
  <c r="J465"/>
  <c r="I465"/>
  <c r="R465" s="1"/>
  <c r="H465"/>
  <c r="X464"/>
  <c r="V464"/>
  <c r="W464" s="1"/>
  <c r="S464"/>
  <c r="T464" s="1"/>
  <c r="U464" s="1"/>
  <c r="O464"/>
  <c r="N464"/>
  <c r="M464"/>
  <c r="K464"/>
  <c r="L464" s="1"/>
  <c r="J464"/>
  <c r="I464"/>
  <c r="H464"/>
  <c r="X463"/>
  <c r="V463"/>
  <c r="W463" s="1"/>
  <c r="S463"/>
  <c r="T463" s="1"/>
  <c r="U463" s="1"/>
  <c r="O463"/>
  <c r="N463"/>
  <c r="M463"/>
  <c r="K463"/>
  <c r="L463" s="1"/>
  <c r="J463"/>
  <c r="I463"/>
  <c r="H463"/>
  <c r="R463" s="1"/>
  <c r="X462"/>
  <c r="V462"/>
  <c r="W462" s="1"/>
  <c r="S462"/>
  <c r="T462" s="1"/>
  <c r="U462" s="1"/>
  <c r="O462"/>
  <c r="N462"/>
  <c r="M462"/>
  <c r="K462"/>
  <c r="L462" s="1"/>
  <c r="J462"/>
  <c r="I462"/>
  <c r="H462"/>
  <c r="X461"/>
  <c r="V461"/>
  <c r="W461" s="1"/>
  <c r="S461"/>
  <c r="T461" s="1"/>
  <c r="U461" s="1"/>
  <c r="O461"/>
  <c r="N461"/>
  <c r="M461"/>
  <c r="K461"/>
  <c r="L461" s="1"/>
  <c r="J461"/>
  <c r="I461"/>
  <c r="H461"/>
  <c r="X460"/>
  <c r="V460"/>
  <c r="W460" s="1"/>
  <c r="S460"/>
  <c r="T460" s="1"/>
  <c r="U460" s="1"/>
  <c r="O460"/>
  <c r="N460"/>
  <c r="M460"/>
  <c r="K460"/>
  <c r="L460" s="1"/>
  <c r="J460"/>
  <c r="I460"/>
  <c r="H460"/>
  <c r="X459"/>
  <c r="V459"/>
  <c r="W459" s="1"/>
  <c r="G459" i="1" s="1"/>
  <c r="S459" s="1"/>
  <c r="S459" i="5"/>
  <c r="T459" s="1"/>
  <c r="U459" s="1"/>
  <c r="O459"/>
  <c r="N459"/>
  <c r="M459"/>
  <c r="L459"/>
  <c r="K459"/>
  <c r="J459"/>
  <c r="I459"/>
  <c r="H459"/>
  <c r="X458"/>
  <c r="V458"/>
  <c r="W458" s="1"/>
  <c r="S458"/>
  <c r="T458" s="1"/>
  <c r="U458" s="1"/>
  <c r="O458"/>
  <c r="N458"/>
  <c r="M458"/>
  <c r="K458"/>
  <c r="L458" s="1"/>
  <c r="J458"/>
  <c r="I458"/>
  <c r="H458"/>
  <c r="X457"/>
  <c r="V457"/>
  <c r="W457" s="1"/>
  <c r="S457"/>
  <c r="T457" s="1"/>
  <c r="U457" s="1"/>
  <c r="O457"/>
  <c r="N457"/>
  <c r="M457"/>
  <c r="K457"/>
  <c r="L457" s="1"/>
  <c r="J457"/>
  <c r="I457"/>
  <c r="H457"/>
  <c r="X456"/>
  <c r="V456"/>
  <c r="W456" s="1"/>
  <c r="S456"/>
  <c r="T456" s="1"/>
  <c r="U456" s="1"/>
  <c r="O456"/>
  <c r="N456"/>
  <c r="M456"/>
  <c r="K456"/>
  <c r="L456" s="1"/>
  <c r="J456"/>
  <c r="I456"/>
  <c r="R456" s="1"/>
  <c r="H456"/>
  <c r="X455"/>
  <c r="V455"/>
  <c r="W455" s="1"/>
  <c r="S455"/>
  <c r="T455" s="1"/>
  <c r="U455" s="1"/>
  <c r="O455"/>
  <c r="N455"/>
  <c r="M455"/>
  <c r="K455"/>
  <c r="L455" s="1"/>
  <c r="J455"/>
  <c r="I455"/>
  <c r="R455" s="1"/>
  <c r="H455"/>
  <c r="X454"/>
  <c r="V454"/>
  <c r="W454" s="1"/>
  <c r="S454"/>
  <c r="T454" s="1"/>
  <c r="U454" s="1"/>
  <c r="O454"/>
  <c r="N454"/>
  <c r="M454"/>
  <c r="K454"/>
  <c r="L454" s="1"/>
  <c r="J454"/>
  <c r="I454"/>
  <c r="H454"/>
  <c r="X453"/>
  <c r="V453"/>
  <c r="W453" s="1"/>
  <c r="S453"/>
  <c r="T453" s="1"/>
  <c r="U453" s="1"/>
  <c r="O453"/>
  <c r="N453"/>
  <c r="M453"/>
  <c r="L453"/>
  <c r="K453"/>
  <c r="J453"/>
  <c r="I453"/>
  <c r="H453"/>
  <c r="R453" s="1"/>
  <c r="X452"/>
  <c r="W452"/>
  <c r="V452"/>
  <c r="S452"/>
  <c r="T452" s="1"/>
  <c r="U452" s="1"/>
  <c r="O452"/>
  <c r="N452"/>
  <c r="M452"/>
  <c r="L452"/>
  <c r="K452"/>
  <c r="J452"/>
  <c r="I452"/>
  <c r="H452"/>
  <c r="X451"/>
  <c r="W451"/>
  <c r="V451"/>
  <c r="T451"/>
  <c r="U451" s="1"/>
  <c r="S451"/>
  <c r="O451"/>
  <c r="N451"/>
  <c r="M451"/>
  <c r="K451"/>
  <c r="L451" s="1"/>
  <c r="J451"/>
  <c r="I451"/>
  <c r="H451"/>
  <c r="X450"/>
  <c r="W450"/>
  <c r="V450"/>
  <c r="S450"/>
  <c r="T450" s="1"/>
  <c r="U450" s="1"/>
  <c r="O450"/>
  <c r="N450"/>
  <c r="M450"/>
  <c r="K450"/>
  <c r="L450" s="1"/>
  <c r="J450"/>
  <c r="I450"/>
  <c r="R450" s="1"/>
  <c r="H450"/>
  <c r="X449"/>
  <c r="V449"/>
  <c r="W449" s="1"/>
  <c r="S449"/>
  <c r="T449" s="1"/>
  <c r="O449"/>
  <c r="N449"/>
  <c r="M449"/>
  <c r="K449"/>
  <c r="L449" s="1"/>
  <c r="J449"/>
  <c r="I449"/>
  <c r="R449" s="1"/>
  <c r="H449"/>
  <c r="X448"/>
  <c r="V448"/>
  <c r="W448" s="1"/>
  <c r="S448"/>
  <c r="T448" s="1"/>
  <c r="U448" s="1"/>
  <c r="O448"/>
  <c r="N448"/>
  <c r="M448"/>
  <c r="K448"/>
  <c r="L448" s="1"/>
  <c r="J448"/>
  <c r="I448"/>
  <c r="H448"/>
  <c r="X447"/>
  <c r="V447"/>
  <c r="W447" s="1"/>
  <c r="S447"/>
  <c r="T447" s="1"/>
  <c r="U447" s="1"/>
  <c r="O447"/>
  <c r="N447"/>
  <c r="M447"/>
  <c r="K447"/>
  <c r="L447" s="1"/>
  <c r="J447"/>
  <c r="I447"/>
  <c r="H447"/>
  <c r="R447" s="1"/>
  <c r="X446"/>
  <c r="V446"/>
  <c r="W446" s="1"/>
  <c r="G446" i="1" s="1"/>
  <c r="S446" s="1"/>
  <c r="S446" i="5"/>
  <c r="T446" s="1"/>
  <c r="U446" s="1"/>
  <c r="O446"/>
  <c r="N446"/>
  <c r="M446"/>
  <c r="K446"/>
  <c r="L446" s="1"/>
  <c r="J446"/>
  <c r="I446"/>
  <c r="H446"/>
  <c r="X445"/>
  <c r="V445"/>
  <c r="W445" s="1"/>
  <c r="S445"/>
  <c r="T445" s="1"/>
  <c r="U445" s="1"/>
  <c r="O445"/>
  <c r="N445"/>
  <c r="M445"/>
  <c r="K445"/>
  <c r="L445" s="1"/>
  <c r="J445"/>
  <c r="I445"/>
  <c r="H445"/>
  <c r="X444"/>
  <c r="V444"/>
  <c r="W444" s="1"/>
  <c r="G444" i="1" s="1"/>
  <c r="S444" s="1"/>
  <c r="S444" i="5"/>
  <c r="T444" s="1"/>
  <c r="U444" s="1"/>
  <c r="O444"/>
  <c r="N444"/>
  <c r="M444"/>
  <c r="K444"/>
  <c r="L444" s="1"/>
  <c r="J444"/>
  <c r="I444"/>
  <c r="H444"/>
  <c r="X443"/>
  <c r="V443"/>
  <c r="W443" s="1"/>
  <c r="S443"/>
  <c r="T443" s="1"/>
  <c r="U443" s="1"/>
  <c r="O443"/>
  <c r="N443"/>
  <c r="M443"/>
  <c r="K443"/>
  <c r="L443" s="1"/>
  <c r="J443"/>
  <c r="I443"/>
  <c r="H443"/>
  <c r="X442"/>
  <c r="V442"/>
  <c r="W442" s="1"/>
  <c r="S442"/>
  <c r="T442" s="1"/>
  <c r="U442" s="1"/>
  <c r="O442"/>
  <c r="N442"/>
  <c r="M442"/>
  <c r="K442"/>
  <c r="L442" s="1"/>
  <c r="J442"/>
  <c r="I442"/>
  <c r="H442"/>
  <c r="X441"/>
  <c r="V441"/>
  <c r="W441" s="1"/>
  <c r="S441"/>
  <c r="T441" s="1"/>
  <c r="U441" s="1"/>
  <c r="O441"/>
  <c r="N441"/>
  <c r="M441"/>
  <c r="K441"/>
  <c r="L441" s="1"/>
  <c r="J441"/>
  <c r="I441"/>
  <c r="H441"/>
  <c r="X440"/>
  <c r="V440"/>
  <c r="W440" s="1"/>
  <c r="S440"/>
  <c r="T440" s="1"/>
  <c r="U440" s="1"/>
  <c r="O440"/>
  <c r="N440"/>
  <c r="M440"/>
  <c r="K440"/>
  <c r="L440" s="1"/>
  <c r="J440"/>
  <c r="I440"/>
  <c r="H440"/>
  <c r="X439"/>
  <c r="V439"/>
  <c r="W439" s="1"/>
  <c r="S439"/>
  <c r="T439" s="1"/>
  <c r="U439" s="1"/>
  <c r="O439"/>
  <c r="N439"/>
  <c r="M439"/>
  <c r="K439"/>
  <c r="L439" s="1"/>
  <c r="J439"/>
  <c r="I439"/>
  <c r="H439"/>
  <c r="X438"/>
  <c r="V438"/>
  <c r="W438" s="1"/>
  <c r="G438" i="1" s="1"/>
  <c r="S438" s="1"/>
  <c r="S438" i="5"/>
  <c r="T438" s="1"/>
  <c r="U438" s="1"/>
  <c r="O438"/>
  <c r="N438"/>
  <c r="M438"/>
  <c r="K438"/>
  <c r="L438" s="1"/>
  <c r="J438"/>
  <c r="I438"/>
  <c r="H438"/>
  <c r="X437"/>
  <c r="V437"/>
  <c r="W437" s="1"/>
  <c r="S437"/>
  <c r="T437" s="1"/>
  <c r="O437"/>
  <c r="N437"/>
  <c r="M437"/>
  <c r="K437"/>
  <c r="L437" s="1"/>
  <c r="J437"/>
  <c r="I437"/>
  <c r="H437"/>
  <c r="X436"/>
  <c r="V436"/>
  <c r="W436" s="1"/>
  <c r="S436"/>
  <c r="T436" s="1"/>
  <c r="U436" s="1"/>
  <c r="O436"/>
  <c r="N436"/>
  <c r="M436"/>
  <c r="L436"/>
  <c r="K436"/>
  <c r="J436"/>
  <c r="I436"/>
  <c r="H436"/>
  <c r="X435"/>
  <c r="V435"/>
  <c r="W435" s="1"/>
  <c r="S435"/>
  <c r="T435" s="1"/>
  <c r="U435" s="1"/>
  <c r="O435"/>
  <c r="N435"/>
  <c r="M435"/>
  <c r="K435"/>
  <c r="L435" s="1"/>
  <c r="J435"/>
  <c r="I435"/>
  <c r="H435"/>
  <c r="X434"/>
  <c r="V434"/>
  <c r="W434" s="1"/>
  <c r="S434"/>
  <c r="T434" s="1"/>
  <c r="U434" s="1"/>
  <c r="O434"/>
  <c r="N434"/>
  <c r="M434"/>
  <c r="K434"/>
  <c r="L434" s="1"/>
  <c r="J434"/>
  <c r="I434"/>
  <c r="R434" s="1"/>
  <c r="H434"/>
  <c r="X433"/>
  <c r="V433"/>
  <c r="W433" s="1"/>
  <c r="S433"/>
  <c r="T433" s="1"/>
  <c r="U433" s="1"/>
  <c r="O433"/>
  <c r="N433"/>
  <c r="M433"/>
  <c r="K433"/>
  <c r="L433" s="1"/>
  <c r="J433"/>
  <c r="I433"/>
  <c r="H433"/>
  <c r="X432"/>
  <c r="V432"/>
  <c r="W432" s="1"/>
  <c r="S432"/>
  <c r="T432" s="1"/>
  <c r="U432" s="1"/>
  <c r="O432"/>
  <c r="N432"/>
  <c r="M432"/>
  <c r="K432"/>
  <c r="L432" s="1"/>
  <c r="J432"/>
  <c r="I432"/>
  <c r="R432" s="1"/>
  <c r="H432"/>
  <c r="X431"/>
  <c r="V431"/>
  <c r="W431" s="1"/>
  <c r="S431"/>
  <c r="T431" s="1"/>
  <c r="U431" s="1"/>
  <c r="O431"/>
  <c r="N431"/>
  <c r="M431"/>
  <c r="L431"/>
  <c r="K431"/>
  <c r="J431"/>
  <c r="I431"/>
  <c r="H431"/>
  <c r="R431" s="1"/>
  <c r="X430"/>
  <c r="V430"/>
  <c r="W430" s="1"/>
  <c r="S430"/>
  <c r="T430" s="1"/>
  <c r="U430" s="1"/>
  <c r="O430"/>
  <c r="N430"/>
  <c r="M430"/>
  <c r="K430"/>
  <c r="L430" s="1"/>
  <c r="J430"/>
  <c r="I430"/>
  <c r="H430"/>
  <c r="X429"/>
  <c r="V429"/>
  <c r="W429" s="1"/>
  <c r="S429"/>
  <c r="T429" s="1"/>
  <c r="U429" s="1"/>
  <c r="O429"/>
  <c r="N429"/>
  <c r="M429"/>
  <c r="K429"/>
  <c r="L429" s="1"/>
  <c r="J429"/>
  <c r="I429"/>
  <c r="H429"/>
  <c r="X428"/>
  <c r="V428"/>
  <c r="W428" s="1"/>
  <c r="S428"/>
  <c r="T428" s="1"/>
  <c r="U428" s="1"/>
  <c r="O428"/>
  <c r="N428"/>
  <c r="M428"/>
  <c r="K428"/>
  <c r="L428" s="1"/>
  <c r="J428"/>
  <c r="I428"/>
  <c r="H428"/>
  <c r="X427"/>
  <c r="W427"/>
  <c r="V427"/>
  <c r="S427"/>
  <c r="T427" s="1"/>
  <c r="U427" s="1"/>
  <c r="O427"/>
  <c r="N427"/>
  <c r="M427"/>
  <c r="K427"/>
  <c r="L427" s="1"/>
  <c r="J427"/>
  <c r="I427"/>
  <c r="H427"/>
  <c r="X426"/>
  <c r="V426"/>
  <c r="W426" s="1"/>
  <c r="S426"/>
  <c r="T426" s="1"/>
  <c r="U426" s="1"/>
  <c r="O426"/>
  <c r="N426"/>
  <c r="M426"/>
  <c r="K426"/>
  <c r="L426" s="1"/>
  <c r="J426"/>
  <c r="I426"/>
  <c r="H426"/>
  <c r="X425"/>
  <c r="V425"/>
  <c r="W425" s="1"/>
  <c r="S425"/>
  <c r="T425" s="1"/>
  <c r="U425" s="1"/>
  <c r="O425"/>
  <c r="N425"/>
  <c r="M425"/>
  <c r="K425"/>
  <c r="L425" s="1"/>
  <c r="J425"/>
  <c r="I425"/>
  <c r="H425"/>
  <c r="X424"/>
  <c r="V424"/>
  <c r="W424" s="1"/>
  <c r="S424"/>
  <c r="T424" s="1"/>
  <c r="O424"/>
  <c r="N424"/>
  <c r="M424"/>
  <c r="K424"/>
  <c r="L424" s="1"/>
  <c r="J424"/>
  <c r="I424"/>
  <c r="H424"/>
  <c r="X423"/>
  <c r="V423"/>
  <c r="W423" s="1"/>
  <c r="G423" i="1" s="1"/>
  <c r="S423" s="1"/>
  <c r="S423" i="5"/>
  <c r="T423" s="1"/>
  <c r="U423" s="1"/>
  <c r="O423"/>
  <c r="N423"/>
  <c r="M423"/>
  <c r="K423"/>
  <c r="L423" s="1"/>
  <c r="J423"/>
  <c r="I423"/>
  <c r="H423"/>
  <c r="X422"/>
  <c r="V422"/>
  <c r="W422" s="1"/>
  <c r="S422"/>
  <c r="T422" s="1"/>
  <c r="U422" s="1"/>
  <c r="O422"/>
  <c r="N422"/>
  <c r="M422"/>
  <c r="K422"/>
  <c r="L422" s="1"/>
  <c r="J422"/>
  <c r="I422"/>
  <c r="H422"/>
  <c r="X421"/>
  <c r="V421"/>
  <c r="W421" s="1"/>
  <c r="S421"/>
  <c r="T421" s="1"/>
  <c r="O421"/>
  <c r="N421"/>
  <c r="M421"/>
  <c r="K421"/>
  <c r="L421" s="1"/>
  <c r="J421"/>
  <c r="I421"/>
  <c r="H421"/>
  <c r="X420"/>
  <c r="V420"/>
  <c r="W420" s="1"/>
  <c r="S420"/>
  <c r="T420" s="1"/>
  <c r="U420" s="1"/>
  <c r="O420"/>
  <c r="N420"/>
  <c r="M420"/>
  <c r="L420"/>
  <c r="K420"/>
  <c r="J420"/>
  <c r="I420"/>
  <c r="H420"/>
  <c r="X419"/>
  <c r="V419"/>
  <c r="W419" s="1"/>
  <c r="S419"/>
  <c r="T419" s="1"/>
  <c r="U419" s="1"/>
  <c r="O419"/>
  <c r="N419"/>
  <c r="M419"/>
  <c r="K419"/>
  <c r="L419" s="1"/>
  <c r="J419"/>
  <c r="I419"/>
  <c r="H419"/>
  <c r="X418"/>
  <c r="V418"/>
  <c r="W418" s="1"/>
  <c r="S418"/>
  <c r="T418" s="1"/>
  <c r="U418" s="1"/>
  <c r="O418"/>
  <c r="N418"/>
  <c r="M418"/>
  <c r="K418"/>
  <c r="L418" s="1"/>
  <c r="J418"/>
  <c r="I418"/>
  <c r="H418"/>
  <c r="X417"/>
  <c r="V417"/>
  <c r="W417" s="1"/>
  <c r="S417"/>
  <c r="T417" s="1"/>
  <c r="O417"/>
  <c r="N417"/>
  <c r="M417"/>
  <c r="K417"/>
  <c r="L417" s="1"/>
  <c r="J417"/>
  <c r="I417"/>
  <c r="H417"/>
  <c r="X416"/>
  <c r="V416"/>
  <c r="W416" s="1"/>
  <c r="G416" i="1" s="1"/>
  <c r="S416" s="1"/>
  <c r="S416" i="5"/>
  <c r="T416" s="1"/>
  <c r="U416" s="1"/>
  <c r="O416"/>
  <c r="N416"/>
  <c r="M416"/>
  <c r="K416"/>
  <c r="L416" s="1"/>
  <c r="J416"/>
  <c r="I416"/>
  <c r="H416"/>
  <c r="X415"/>
  <c r="V415"/>
  <c r="W415" s="1"/>
  <c r="S415"/>
  <c r="T415" s="1"/>
  <c r="U415" s="1"/>
  <c r="O415"/>
  <c r="N415"/>
  <c r="M415"/>
  <c r="K415"/>
  <c r="L415" s="1"/>
  <c r="J415"/>
  <c r="I415"/>
  <c r="H415"/>
  <c r="X414"/>
  <c r="V414"/>
  <c r="W414" s="1"/>
  <c r="S414"/>
  <c r="T414" s="1"/>
  <c r="U414" s="1"/>
  <c r="O414"/>
  <c r="N414"/>
  <c r="M414"/>
  <c r="K414"/>
  <c r="L414" s="1"/>
  <c r="J414"/>
  <c r="I414"/>
  <c r="H414"/>
  <c r="X413"/>
  <c r="V413"/>
  <c r="W413" s="1"/>
  <c r="S413"/>
  <c r="T413" s="1"/>
  <c r="U413" s="1"/>
  <c r="O413"/>
  <c r="N413"/>
  <c r="M413"/>
  <c r="K413"/>
  <c r="L413" s="1"/>
  <c r="J413"/>
  <c r="I413"/>
  <c r="H413"/>
  <c r="X412"/>
  <c r="V412"/>
  <c r="W412" s="1"/>
  <c r="G412" i="1" s="1"/>
  <c r="S412" s="1"/>
  <c r="S412" i="5"/>
  <c r="T412" s="1"/>
  <c r="U412" s="1"/>
  <c r="O412"/>
  <c r="N412"/>
  <c r="M412"/>
  <c r="K412"/>
  <c r="L412" s="1"/>
  <c r="J412"/>
  <c r="I412"/>
  <c r="H412"/>
  <c r="X411"/>
  <c r="V411"/>
  <c r="W411" s="1"/>
  <c r="S411"/>
  <c r="T411" s="1"/>
  <c r="U411" s="1"/>
  <c r="O411"/>
  <c r="N411"/>
  <c r="M411"/>
  <c r="K411"/>
  <c r="L411" s="1"/>
  <c r="J411"/>
  <c r="I411"/>
  <c r="H411"/>
  <c r="X410"/>
  <c r="V410"/>
  <c r="W410" s="1"/>
  <c r="S410"/>
  <c r="T410" s="1"/>
  <c r="O410"/>
  <c r="N410"/>
  <c r="M410"/>
  <c r="K410"/>
  <c r="L410" s="1"/>
  <c r="J410"/>
  <c r="I410"/>
  <c r="H410"/>
  <c r="X409"/>
  <c r="V409"/>
  <c r="W409" s="1"/>
  <c r="S409"/>
  <c r="T409" s="1"/>
  <c r="O409"/>
  <c r="N409"/>
  <c r="M409"/>
  <c r="K409"/>
  <c r="L409" s="1"/>
  <c r="J409"/>
  <c r="I409"/>
  <c r="H409"/>
  <c r="X408"/>
  <c r="V408"/>
  <c r="W408" s="1"/>
  <c r="G408" i="1" s="1"/>
  <c r="S408" s="1"/>
  <c r="S408" i="5"/>
  <c r="T408" s="1"/>
  <c r="U408" s="1"/>
  <c r="O408"/>
  <c r="N408"/>
  <c r="M408"/>
  <c r="K408"/>
  <c r="L408" s="1"/>
  <c r="J408"/>
  <c r="I408"/>
  <c r="H408"/>
  <c r="X407"/>
  <c r="V407"/>
  <c r="W407" s="1"/>
  <c r="S407"/>
  <c r="T407" s="1"/>
  <c r="U407" s="1"/>
  <c r="O407"/>
  <c r="N407"/>
  <c r="M407"/>
  <c r="K407"/>
  <c r="L407" s="1"/>
  <c r="J407"/>
  <c r="I407"/>
  <c r="H407"/>
  <c r="X406"/>
  <c r="V406"/>
  <c r="W406" s="1"/>
  <c r="S406"/>
  <c r="T406" s="1"/>
  <c r="U406" s="1"/>
  <c r="O406"/>
  <c r="N406"/>
  <c r="M406"/>
  <c r="K406"/>
  <c r="L406" s="1"/>
  <c r="J406"/>
  <c r="I406"/>
  <c r="R406" s="1"/>
  <c r="H406"/>
  <c r="X405"/>
  <c r="V405"/>
  <c r="W405" s="1"/>
  <c r="S405"/>
  <c r="T405" s="1"/>
  <c r="O405"/>
  <c r="N405"/>
  <c r="M405"/>
  <c r="K405"/>
  <c r="L405" s="1"/>
  <c r="J405"/>
  <c r="I405"/>
  <c r="H405"/>
  <c r="X404"/>
  <c r="V404"/>
  <c r="W404" s="1"/>
  <c r="S404"/>
  <c r="T404" s="1"/>
  <c r="U404" s="1"/>
  <c r="O404"/>
  <c r="N404"/>
  <c r="M404"/>
  <c r="K404"/>
  <c r="L404" s="1"/>
  <c r="J404"/>
  <c r="I404"/>
  <c r="H404"/>
  <c r="X403"/>
  <c r="V403"/>
  <c r="W403" s="1"/>
  <c r="S403"/>
  <c r="T403" s="1"/>
  <c r="U403" s="1"/>
  <c r="O403"/>
  <c r="N403"/>
  <c r="M403"/>
  <c r="K403"/>
  <c r="L403" s="1"/>
  <c r="J403"/>
  <c r="I403"/>
  <c r="R403" s="1"/>
  <c r="H403"/>
  <c r="X402"/>
  <c r="V402"/>
  <c r="W402" s="1"/>
  <c r="S402"/>
  <c r="T402" s="1"/>
  <c r="U402" s="1"/>
  <c r="O402"/>
  <c r="N402"/>
  <c r="M402"/>
  <c r="K402"/>
  <c r="L402" s="1"/>
  <c r="J402"/>
  <c r="I402"/>
  <c r="R402" s="1"/>
  <c r="H402"/>
  <c r="X401"/>
  <c r="V401"/>
  <c r="W401" s="1"/>
  <c r="S401"/>
  <c r="T401" s="1"/>
  <c r="U401" s="1"/>
  <c r="O401"/>
  <c r="N401"/>
  <c r="M401"/>
  <c r="K401"/>
  <c r="L401" s="1"/>
  <c r="J401"/>
  <c r="I401"/>
  <c r="R401" s="1"/>
  <c r="H401"/>
  <c r="X400"/>
  <c r="V400"/>
  <c r="W400" s="1"/>
  <c r="S400"/>
  <c r="T400" s="1"/>
  <c r="U400" s="1"/>
  <c r="O400"/>
  <c r="N400"/>
  <c r="M400"/>
  <c r="K400"/>
  <c r="L400" s="1"/>
  <c r="J400"/>
  <c r="I400"/>
  <c r="R400" s="1"/>
  <c r="H400"/>
  <c r="X399"/>
  <c r="V399"/>
  <c r="W399" s="1"/>
  <c r="S399"/>
  <c r="T399" s="1"/>
  <c r="U399" s="1"/>
  <c r="O399"/>
  <c r="N399"/>
  <c r="M399"/>
  <c r="K399"/>
  <c r="L399" s="1"/>
  <c r="J399"/>
  <c r="I399"/>
  <c r="R399" s="1"/>
  <c r="H399"/>
  <c r="X398"/>
  <c r="V398"/>
  <c r="W398" s="1"/>
  <c r="S398"/>
  <c r="T398" s="1"/>
  <c r="U398" s="1"/>
  <c r="O398"/>
  <c r="N398"/>
  <c r="M398"/>
  <c r="L398"/>
  <c r="K398"/>
  <c r="J398"/>
  <c r="I398"/>
  <c r="H398"/>
  <c r="X397"/>
  <c r="V397"/>
  <c r="W397" s="1"/>
  <c r="S397"/>
  <c r="T397" s="1"/>
  <c r="U397" s="1"/>
  <c r="O397"/>
  <c r="N397"/>
  <c r="M397"/>
  <c r="K397"/>
  <c r="L397" s="1"/>
  <c r="J397"/>
  <c r="I397"/>
  <c r="H397"/>
  <c r="X396"/>
  <c r="V396"/>
  <c r="W396" s="1"/>
  <c r="S396"/>
  <c r="T396" s="1"/>
  <c r="U396" s="1"/>
  <c r="O396"/>
  <c r="N396"/>
  <c r="M396"/>
  <c r="K396"/>
  <c r="L396" s="1"/>
  <c r="J396"/>
  <c r="I396"/>
  <c r="H396"/>
  <c r="X395"/>
  <c r="V395"/>
  <c r="W395" s="1"/>
  <c r="S395"/>
  <c r="T395" s="1"/>
  <c r="U395" s="1"/>
  <c r="O395"/>
  <c r="N395"/>
  <c r="M395"/>
  <c r="K395"/>
  <c r="L395" s="1"/>
  <c r="J395"/>
  <c r="I395"/>
  <c r="R395" s="1"/>
  <c r="H395"/>
  <c r="X394"/>
  <c r="V394"/>
  <c r="W394" s="1"/>
  <c r="S394"/>
  <c r="T394" s="1"/>
  <c r="U394" s="1"/>
  <c r="O394"/>
  <c r="N394"/>
  <c r="M394"/>
  <c r="K394"/>
  <c r="L394" s="1"/>
  <c r="J394"/>
  <c r="I394"/>
  <c r="H394"/>
  <c r="X393"/>
  <c r="V393"/>
  <c r="W393" s="1"/>
  <c r="G393" i="1" s="1"/>
  <c r="S393" s="1"/>
  <c r="S393" i="5"/>
  <c r="T393" s="1"/>
  <c r="U393" s="1"/>
  <c r="O393"/>
  <c r="N393"/>
  <c r="M393"/>
  <c r="K393"/>
  <c r="L393" s="1"/>
  <c r="J393"/>
  <c r="I393"/>
  <c r="H393"/>
  <c r="X392"/>
  <c r="V392"/>
  <c r="W392" s="1"/>
  <c r="S392"/>
  <c r="T392" s="1"/>
  <c r="U392" s="1"/>
  <c r="O392"/>
  <c r="N392"/>
  <c r="M392"/>
  <c r="K392"/>
  <c r="L392" s="1"/>
  <c r="J392"/>
  <c r="I392"/>
  <c r="H392"/>
  <c r="X391"/>
  <c r="V391"/>
  <c r="W391" s="1"/>
  <c r="S391"/>
  <c r="T391" s="1"/>
  <c r="U391" s="1"/>
  <c r="O391"/>
  <c r="N391"/>
  <c r="M391"/>
  <c r="K391"/>
  <c r="L391" s="1"/>
  <c r="J391"/>
  <c r="I391"/>
  <c r="R391" s="1"/>
  <c r="H391"/>
  <c r="X390"/>
  <c r="V390"/>
  <c r="W390" s="1"/>
  <c r="S390"/>
  <c r="T390" s="1"/>
  <c r="U390" s="1"/>
  <c r="O390"/>
  <c r="N390"/>
  <c r="M390"/>
  <c r="K390"/>
  <c r="L390" s="1"/>
  <c r="J390"/>
  <c r="I390"/>
  <c r="R390" s="1"/>
  <c r="H390"/>
  <c r="X389"/>
  <c r="V389"/>
  <c r="W389" s="1"/>
  <c r="S389"/>
  <c r="T389" s="1"/>
  <c r="U389" s="1"/>
  <c r="O389"/>
  <c r="N389"/>
  <c r="M389"/>
  <c r="K389"/>
  <c r="L389" s="1"/>
  <c r="J389"/>
  <c r="I389"/>
  <c r="R389" s="1"/>
  <c r="H389"/>
  <c r="X388"/>
  <c r="V388"/>
  <c r="W388" s="1"/>
  <c r="S388"/>
  <c r="T388" s="1"/>
  <c r="U388" s="1"/>
  <c r="O388"/>
  <c r="N388"/>
  <c r="M388"/>
  <c r="K388"/>
  <c r="L388" s="1"/>
  <c r="J388"/>
  <c r="I388"/>
  <c r="R388" s="1"/>
  <c r="H388"/>
  <c r="X387"/>
  <c r="V387"/>
  <c r="W387" s="1"/>
  <c r="S387"/>
  <c r="T387" s="1"/>
  <c r="U387" s="1"/>
  <c r="O387"/>
  <c r="N387"/>
  <c r="M387"/>
  <c r="K387"/>
  <c r="L387" s="1"/>
  <c r="J387"/>
  <c r="I387"/>
  <c r="R387" s="1"/>
  <c r="H387"/>
  <c r="X386"/>
  <c r="V386"/>
  <c r="W386" s="1"/>
  <c r="S386"/>
  <c r="T386" s="1"/>
  <c r="O386"/>
  <c r="N386"/>
  <c r="M386"/>
  <c r="K386"/>
  <c r="L386" s="1"/>
  <c r="J386"/>
  <c r="I386"/>
  <c r="H386"/>
  <c r="X385"/>
  <c r="V385"/>
  <c r="W385" s="1"/>
  <c r="G385" i="1" s="1"/>
  <c r="S385" s="1"/>
  <c r="S385" i="5"/>
  <c r="T385" s="1"/>
  <c r="U385" s="1"/>
  <c r="O385"/>
  <c r="N385"/>
  <c r="M385"/>
  <c r="K385"/>
  <c r="L385" s="1"/>
  <c r="J385"/>
  <c r="I385"/>
  <c r="H385"/>
  <c r="X384"/>
  <c r="V384"/>
  <c r="W384" s="1"/>
  <c r="S384"/>
  <c r="T384" s="1"/>
  <c r="U384" s="1"/>
  <c r="O384"/>
  <c r="N384"/>
  <c r="M384"/>
  <c r="K384"/>
  <c r="L384" s="1"/>
  <c r="J384"/>
  <c r="I384"/>
  <c r="H384"/>
  <c r="X383"/>
  <c r="V383"/>
  <c r="W383" s="1"/>
  <c r="S383"/>
  <c r="T383" s="1"/>
  <c r="U383" s="1"/>
  <c r="O383"/>
  <c r="N383"/>
  <c r="M383"/>
  <c r="K383"/>
  <c r="L383" s="1"/>
  <c r="J383"/>
  <c r="I383"/>
  <c r="H383"/>
  <c r="X382"/>
  <c r="V382"/>
  <c r="W382" s="1"/>
  <c r="S382"/>
  <c r="T382" s="1"/>
  <c r="U382" s="1"/>
  <c r="O382"/>
  <c r="N382"/>
  <c r="M382"/>
  <c r="K382"/>
  <c r="L382" s="1"/>
  <c r="J382"/>
  <c r="I382"/>
  <c r="H382"/>
  <c r="X381"/>
  <c r="V381"/>
  <c r="W381" s="1"/>
  <c r="S381"/>
  <c r="T381" s="1"/>
  <c r="U381" s="1"/>
  <c r="O381"/>
  <c r="N381"/>
  <c r="M381"/>
  <c r="K381"/>
  <c r="L381" s="1"/>
  <c r="J381"/>
  <c r="I381"/>
  <c r="H381"/>
  <c r="X380"/>
  <c r="V380"/>
  <c r="W380" s="1"/>
  <c r="S380"/>
  <c r="T380" s="1"/>
  <c r="U380" s="1"/>
  <c r="O380"/>
  <c r="N380"/>
  <c r="M380"/>
  <c r="K380"/>
  <c r="L380" s="1"/>
  <c r="J380"/>
  <c r="I380"/>
  <c r="H380"/>
  <c r="X379"/>
  <c r="V379"/>
  <c r="W379" s="1"/>
  <c r="S379"/>
  <c r="T379" s="1"/>
  <c r="U379" s="1"/>
  <c r="O379"/>
  <c r="N379"/>
  <c r="M379"/>
  <c r="K379"/>
  <c r="L379" s="1"/>
  <c r="J379"/>
  <c r="I379"/>
  <c r="H379"/>
  <c r="X378"/>
  <c r="W378"/>
  <c r="V378"/>
  <c r="S378"/>
  <c r="T378" s="1"/>
  <c r="O378"/>
  <c r="N378"/>
  <c r="M378"/>
  <c r="K378"/>
  <c r="L378" s="1"/>
  <c r="J378"/>
  <c r="I378"/>
  <c r="H378"/>
  <c r="X377"/>
  <c r="V377"/>
  <c r="W377" s="1"/>
  <c r="S377"/>
  <c r="T377" s="1"/>
  <c r="U377" s="1"/>
  <c r="O377"/>
  <c r="N377"/>
  <c r="M377"/>
  <c r="K377"/>
  <c r="L377" s="1"/>
  <c r="J377"/>
  <c r="I377"/>
  <c r="H377"/>
  <c r="X376"/>
  <c r="V376"/>
  <c r="W376" s="1"/>
  <c r="S376"/>
  <c r="T376" s="1"/>
  <c r="U376" s="1"/>
  <c r="O376"/>
  <c r="N376"/>
  <c r="M376"/>
  <c r="K376"/>
  <c r="L376" s="1"/>
  <c r="J376"/>
  <c r="I376"/>
  <c r="H376"/>
  <c r="X375"/>
  <c r="V375"/>
  <c r="W375" s="1"/>
  <c r="S375"/>
  <c r="T375" s="1"/>
  <c r="U375" s="1"/>
  <c r="O375"/>
  <c r="N375"/>
  <c r="M375"/>
  <c r="K375"/>
  <c r="L375" s="1"/>
  <c r="J375"/>
  <c r="I375"/>
  <c r="H375"/>
  <c r="X374"/>
  <c r="V374"/>
  <c r="W374" s="1"/>
  <c r="S374"/>
  <c r="T374" s="1"/>
  <c r="U374" s="1"/>
  <c r="O374"/>
  <c r="N374"/>
  <c r="M374"/>
  <c r="K374"/>
  <c r="L374" s="1"/>
  <c r="J374"/>
  <c r="I374"/>
  <c r="H374"/>
  <c r="X373"/>
  <c r="V373"/>
  <c r="W373" s="1"/>
  <c r="S373"/>
  <c r="T373" s="1"/>
  <c r="U373" s="1"/>
  <c r="O373"/>
  <c r="N373"/>
  <c r="M373"/>
  <c r="K373"/>
  <c r="L373" s="1"/>
  <c r="J373"/>
  <c r="I373"/>
  <c r="H373"/>
  <c r="X372"/>
  <c r="V372"/>
  <c r="W372" s="1"/>
  <c r="G372" i="1" s="1"/>
  <c r="S372" s="1"/>
  <c r="S372" i="5"/>
  <c r="T372" s="1"/>
  <c r="U372" s="1"/>
  <c r="O372"/>
  <c r="N372"/>
  <c r="M372"/>
  <c r="K372"/>
  <c r="L372" s="1"/>
  <c r="J372"/>
  <c r="I372"/>
  <c r="H372"/>
  <c r="X371"/>
  <c r="V371"/>
  <c r="W371" s="1"/>
  <c r="S371"/>
  <c r="T371" s="1"/>
  <c r="U371" s="1"/>
  <c r="O371"/>
  <c r="N371"/>
  <c r="M371"/>
  <c r="K371"/>
  <c r="L371" s="1"/>
  <c r="J371"/>
  <c r="I371"/>
  <c r="H371"/>
  <c r="X370"/>
  <c r="V370"/>
  <c r="W370" s="1"/>
  <c r="S370"/>
  <c r="T370" s="1"/>
  <c r="U370" s="1"/>
  <c r="O370"/>
  <c r="N370"/>
  <c r="M370"/>
  <c r="K370"/>
  <c r="L370" s="1"/>
  <c r="J370"/>
  <c r="I370"/>
  <c r="H370"/>
  <c r="X369"/>
  <c r="V369"/>
  <c r="W369" s="1"/>
  <c r="S369"/>
  <c r="T369" s="1"/>
  <c r="O369"/>
  <c r="N369"/>
  <c r="M369"/>
  <c r="K369"/>
  <c r="L369" s="1"/>
  <c r="J369"/>
  <c r="I369"/>
  <c r="H369"/>
  <c r="X368"/>
  <c r="V368"/>
  <c r="W368" s="1"/>
  <c r="S368"/>
  <c r="T368" s="1"/>
  <c r="U368" s="1"/>
  <c r="O368"/>
  <c r="N368"/>
  <c r="M368"/>
  <c r="K368"/>
  <c r="L368" s="1"/>
  <c r="J368"/>
  <c r="I368"/>
  <c r="H368"/>
  <c r="X367"/>
  <c r="V367"/>
  <c r="W367" s="1"/>
  <c r="S367"/>
  <c r="T367" s="1"/>
  <c r="U367" s="1"/>
  <c r="O367"/>
  <c r="N367"/>
  <c r="M367"/>
  <c r="K367"/>
  <c r="L367" s="1"/>
  <c r="J367"/>
  <c r="I367"/>
  <c r="H367"/>
  <c r="X366"/>
  <c r="V366"/>
  <c r="W366" s="1"/>
  <c r="G366" i="1" s="1"/>
  <c r="S366" s="1"/>
  <c r="S366" i="5"/>
  <c r="T366" s="1"/>
  <c r="U366" s="1"/>
  <c r="O366"/>
  <c r="N366"/>
  <c r="M366"/>
  <c r="K366"/>
  <c r="L366" s="1"/>
  <c r="J366"/>
  <c r="I366"/>
  <c r="H366"/>
  <c r="X365"/>
  <c r="V365"/>
  <c r="W365" s="1"/>
  <c r="S365"/>
  <c r="T365" s="1"/>
  <c r="U365" s="1"/>
  <c r="O365"/>
  <c r="N365"/>
  <c r="M365"/>
  <c r="K365"/>
  <c r="L365" s="1"/>
  <c r="J365"/>
  <c r="I365"/>
  <c r="R365" s="1"/>
  <c r="H365"/>
  <c r="X364"/>
  <c r="V364"/>
  <c r="W364" s="1"/>
  <c r="S364"/>
  <c r="T364" s="1"/>
  <c r="U364" s="1"/>
  <c r="O364"/>
  <c r="N364"/>
  <c r="M364"/>
  <c r="K364"/>
  <c r="L364" s="1"/>
  <c r="J364"/>
  <c r="I364"/>
  <c r="R364" s="1"/>
  <c r="H364"/>
  <c r="X363"/>
  <c r="V363"/>
  <c r="W363" s="1"/>
  <c r="S363"/>
  <c r="T363" s="1"/>
  <c r="U363" s="1"/>
  <c r="O363"/>
  <c r="N363"/>
  <c r="M363"/>
  <c r="K363"/>
  <c r="L363" s="1"/>
  <c r="J363"/>
  <c r="I363"/>
  <c r="R363" s="1"/>
  <c r="H363"/>
  <c r="X362"/>
  <c r="V362"/>
  <c r="W362" s="1"/>
  <c r="S362"/>
  <c r="T362" s="1"/>
  <c r="O362"/>
  <c r="N362"/>
  <c r="M362"/>
  <c r="K362"/>
  <c r="L362" s="1"/>
  <c r="J362"/>
  <c r="I362"/>
  <c r="H362"/>
  <c r="X361"/>
  <c r="V361"/>
  <c r="W361" s="1"/>
  <c r="G361" i="1" s="1"/>
  <c r="S361" s="1"/>
  <c r="S361" i="5"/>
  <c r="T361" s="1"/>
  <c r="U361" s="1"/>
  <c r="O361"/>
  <c r="N361"/>
  <c r="M361"/>
  <c r="K361"/>
  <c r="L361" s="1"/>
  <c r="J361"/>
  <c r="I361"/>
  <c r="H361"/>
  <c r="X360"/>
  <c r="V360"/>
  <c r="W360" s="1"/>
  <c r="S360"/>
  <c r="T360" s="1"/>
  <c r="U360" s="1"/>
  <c r="O360"/>
  <c r="N360"/>
  <c r="M360"/>
  <c r="K360"/>
  <c r="L360" s="1"/>
  <c r="J360"/>
  <c r="I360"/>
  <c r="H360"/>
  <c r="X359"/>
  <c r="V359"/>
  <c r="W359" s="1"/>
  <c r="S359"/>
  <c r="T359" s="1"/>
  <c r="U359" s="1"/>
  <c r="O359"/>
  <c r="N359"/>
  <c r="M359"/>
  <c r="K359"/>
  <c r="L359" s="1"/>
  <c r="J359"/>
  <c r="I359"/>
  <c r="H359"/>
  <c r="X358"/>
  <c r="V358"/>
  <c r="W358" s="1"/>
  <c r="G358" i="1" s="1"/>
  <c r="S358" s="1"/>
  <c r="S358" i="5"/>
  <c r="T358" s="1"/>
  <c r="U358" s="1"/>
  <c r="O358"/>
  <c r="N358"/>
  <c r="M358"/>
  <c r="K358"/>
  <c r="L358" s="1"/>
  <c r="J358"/>
  <c r="I358"/>
  <c r="H358"/>
  <c r="X357"/>
  <c r="V357"/>
  <c r="W357" s="1"/>
  <c r="S357"/>
  <c r="T357" s="1"/>
  <c r="U357" s="1"/>
  <c r="O357"/>
  <c r="N357"/>
  <c r="M357"/>
  <c r="K357"/>
  <c r="L357" s="1"/>
  <c r="J357"/>
  <c r="I357"/>
  <c r="H357"/>
  <c r="X356"/>
  <c r="V356"/>
  <c r="W356" s="1"/>
  <c r="S356"/>
  <c r="T356" s="1"/>
  <c r="U356" s="1"/>
  <c r="O356"/>
  <c r="N356"/>
  <c r="M356"/>
  <c r="K356"/>
  <c r="L356" s="1"/>
  <c r="J356"/>
  <c r="I356"/>
  <c r="H356"/>
  <c r="X355"/>
  <c r="V355"/>
  <c r="W355" s="1"/>
  <c r="T355"/>
  <c r="U355" s="1"/>
  <c r="S355"/>
  <c r="O355"/>
  <c r="N355"/>
  <c r="M355"/>
  <c r="K355"/>
  <c r="L355" s="1"/>
  <c r="J355"/>
  <c r="I355"/>
  <c r="H355"/>
  <c r="X354"/>
  <c r="V354"/>
  <c r="W354" s="1"/>
  <c r="S354"/>
  <c r="T354" s="1"/>
  <c r="U354" s="1"/>
  <c r="O354"/>
  <c r="N354"/>
  <c r="M354"/>
  <c r="L354"/>
  <c r="K354"/>
  <c r="J354"/>
  <c r="I354"/>
  <c r="H354"/>
  <c r="X353"/>
  <c r="V353"/>
  <c r="W353" s="1"/>
  <c r="S353"/>
  <c r="T353" s="1"/>
  <c r="O353"/>
  <c r="N353"/>
  <c r="M353"/>
  <c r="L353"/>
  <c r="K353"/>
  <c r="J353"/>
  <c r="I353"/>
  <c r="H353"/>
  <c r="X352"/>
  <c r="V352"/>
  <c r="W352" s="1"/>
  <c r="S352"/>
  <c r="T352" s="1"/>
  <c r="U352" s="1"/>
  <c r="O352"/>
  <c r="N352"/>
  <c r="M352"/>
  <c r="K352"/>
  <c r="L352" s="1"/>
  <c r="J352"/>
  <c r="I352"/>
  <c r="H352"/>
  <c r="X351"/>
  <c r="V351"/>
  <c r="W351" s="1"/>
  <c r="S351"/>
  <c r="T351" s="1"/>
  <c r="U351" s="1"/>
  <c r="O351"/>
  <c r="N351"/>
  <c r="M351"/>
  <c r="K351"/>
  <c r="L351" s="1"/>
  <c r="J351"/>
  <c r="I351"/>
  <c r="R351" s="1"/>
  <c r="P351" i="1" s="1"/>
  <c r="H351" i="5"/>
  <c r="X350"/>
  <c r="V350"/>
  <c r="W350" s="1"/>
  <c r="S350"/>
  <c r="T350" s="1"/>
  <c r="U350" s="1"/>
  <c r="O350"/>
  <c r="N350"/>
  <c r="M350"/>
  <c r="K350"/>
  <c r="L350" s="1"/>
  <c r="J350"/>
  <c r="I350"/>
  <c r="R350" s="1"/>
  <c r="H350"/>
  <c r="X349"/>
  <c r="V349"/>
  <c r="W349" s="1"/>
  <c r="S349"/>
  <c r="T349" s="1"/>
  <c r="O349"/>
  <c r="N349"/>
  <c r="M349"/>
  <c r="K349"/>
  <c r="L349" s="1"/>
  <c r="J349"/>
  <c r="I349"/>
  <c r="H349"/>
  <c r="X348"/>
  <c r="V348"/>
  <c r="W348" s="1"/>
  <c r="S348"/>
  <c r="T348" s="1"/>
  <c r="U348" s="1"/>
  <c r="O348"/>
  <c r="N348"/>
  <c r="M348"/>
  <c r="K348"/>
  <c r="L348" s="1"/>
  <c r="J348"/>
  <c r="I348"/>
  <c r="H348"/>
  <c r="X347"/>
  <c r="V347"/>
  <c r="W347" s="1"/>
  <c r="S347"/>
  <c r="T347" s="1"/>
  <c r="U347" s="1"/>
  <c r="O347"/>
  <c r="N347"/>
  <c r="M347"/>
  <c r="K347"/>
  <c r="L347" s="1"/>
  <c r="J347"/>
  <c r="I347"/>
  <c r="R347" s="1"/>
  <c r="P347" i="1" s="1"/>
  <c r="H347" i="5"/>
  <c r="X346"/>
  <c r="V346"/>
  <c r="W346" s="1"/>
  <c r="S346"/>
  <c r="T346" s="1"/>
  <c r="U346" s="1"/>
  <c r="O346"/>
  <c r="N346"/>
  <c r="M346"/>
  <c r="K346"/>
  <c r="L346" s="1"/>
  <c r="J346"/>
  <c r="I346"/>
  <c r="H346"/>
  <c r="X345"/>
  <c r="V345"/>
  <c r="W345" s="1"/>
  <c r="S345"/>
  <c r="T345" s="1"/>
  <c r="U345" s="1"/>
  <c r="O345"/>
  <c r="N345"/>
  <c r="M345"/>
  <c r="K345"/>
  <c r="L345" s="1"/>
  <c r="J345"/>
  <c r="I345"/>
  <c r="H345"/>
  <c r="X344"/>
  <c r="V344"/>
  <c r="W344" s="1"/>
  <c r="G344" i="1" s="1"/>
  <c r="I344" s="1"/>
  <c r="S344" i="5"/>
  <c r="T344" s="1"/>
  <c r="U344" s="1"/>
  <c r="O344"/>
  <c r="N344"/>
  <c r="M344"/>
  <c r="K344"/>
  <c r="L344" s="1"/>
  <c r="J344"/>
  <c r="I344"/>
  <c r="H344"/>
  <c r="X343"/>
  <c r="V343"/>
  <c r="W343" s="1"/>
  <c r="S343"/>
  <c r="T343" s="1"/>
  <c r="U343" s="1"/>
  <c r="O343"/>
  <c r="N343"/>
  <c r="M343"/>
  <c r="K343"/>
  <c r="L343" s="1"/>
  <c r="J343"/>
  <c r="I343"/>
  <c r="H343"/>
  <c r="X342"/>
  <c r="V342"/>
  <c r="W342" s="1"/>
  <c r="S342"/>
  <c r="T342" s="1"/>
  <c r="U342" s="1"/>
  <c r="O342"/>
  <c r="N342"/>
  <c r="M342"/>
  <c r="K342"/>
  <c r="L342" s="1"/>
  <c r="J342"/>
  <c r="I342"/>
  <c r="H342"/>
  <c r="X341"/>
  <c r="V341"/>
  <c r="W341" s="1"/>
  <c r="S341"/>
  <c r="T341" s="1"/>
  <c r="U341" s="1"/>
  <c r="O341"/>
  <c r="N341"/>
  <c r="M341"/>
  <c r="K341"/>
  <c r="L341" s="1"/>
  <c r="J341"/>
  <c r="I341"/>
  <c r="H341"/>
  <c r="X340"/>
  <c r="V340"/>
  <c r="W340" s="1"/>
  <c r="S340"/>
  <c r="T340" s="1"/>
  <c r="U340" s="1"/>
  <c r="O340"/>
  <c r="N340"/>
  <c r="M340"/>
  <c r="K340"/>
  <c r="L340" s="1"/>
  <c r="J340"/>
  <c r="I340"/>
  <c r="H340"/>
  <c r="X339"/>
  <c r="V339"/>
  <c r="W339" s="1"/>
  <c r="S339"/>
  <c r="T339" s="1"/>
  <c r="U339" s="1"/>
  <c r="O339"/>
  <c r="N339"/>
  <c r="M339"/>
  <c r="K339"/>
  <c r="L339" s="1"/>
  <c r="J339"/>
  <c r="I339"/>
  <c r="H339"/>
  <c r="X338"/>
  <c r="V338"/>
  <c r="W338" s="1"/>
  <c r="S338"/>
  <c r="T338" s="1"/>
  <c r="U338" s="1"/>
  <c r="O338"/>
  <c r="N338"/>
  <c r="M338"/>
  <c r="K338"/>
  <c r="L338" s="1"/>
  <c r="J338"/>
  <c r="I338"/>
  <c r="R338" s="1"/>
  <c r="H338"/>
  <c r="X337"/>
  <c r="V337"/>
  <c r="W337" s="1"/>
  <c r="S337"/>
  <c r="T337" s="1"/>
  <c r="U337" s="1"/>
  <c r="O337"/>
  <c r="N337"/>
  <c r="M337"/>
  <c r="K337"/>
  <c r="L337" s="1"/>
  <c r="J337"/>
  <c r="I337"/>
  <c r="H337"/>
  <c r="X336"/>
  <c r="V336"/>
  <c r="W336" s="1"/>
  <c r="S336"/>
  <c r="T336" s="1"/>
  <c r="U336" s="1"/>
  <c r="O336"/>
  <c r="N336"/>
  <c r="M336"/>
  <c r="K336"/>
  <c r="L336" s="1"/>
  <c r="J336"/>
  <c r="I336"/>
  <c r="R336" s="1"/>
  <c r="H336"/>
  <c r="X335"/>
  <c r="V335"/>
  <c r="W335" s="1"/>
  <c r="S335"/>
  <c r="T335" s="1"/>
  <c r="U335" s="1"/>
  <c r="O335"/>
  <c r="N335"/>
  <c r="M335"/>
  <c r="K335"/>
  <c r="L335" s="1"/>
  <c r="J335"/>
  <c r="I335"/>
  <c r="H335"/>
  <c r="X334"/>
  <c r="V334"/>
  <c r="W334" s="1"/>
  <c r="T334"/>
  <c r="U334" s="1"/>
  <c r="S334"/>
  <c r="O334"/>
  <c r="N334"/>
  <c r="M334"/>
  <c r="K334"/>
  <c r="L334" s="1"/>
  <c r="J334"/>
  <c r="I334"/>
  <c r="H334"/>
  <c r="X333"/>
  <c r="V333"/>
  <c r="W333" s="1"/>
  <c r="T333"/>
  <c r="U333" s="1"/>
  <c r="S333"/>
  <c r="O333"/>
  <c r="N333"/>
  <c r="M333"/>
  <c r="K333"/>
  <c r="L333" s="1"/>
  <c r="J333"/>
  <c r="I333"/>
  <c r="H333"/>
  <c r="X332"/>
  <c r="W332"/>
  <c r="V332"/>
  <c r="S332"/>
  <c r="T332" s="1"/>
  <c r="U332" s="1"/>
  <c r="O332"/>
  <c r="N332"/>
  <c r="M332"/>
  <c r="K332"/>
  <c r="L332" s="1"/>
  <c r="J332"/>
  <c r="I332"/>
  <c r="H332"/>
  <c r="X331"/>
  <c r="V331"/>
  <c r="W331" s="1"/>
  <c r="T331"/>
  <c r="U331" s="1"/>
  <c r="S331"/>
  <c r="O331"/>
  <c r="N331"/>
  <c r="M331"/>
  <c r="K331"/>
  <c r="L331" s="1"/>
  <c r="J331"/>
  <c r="I331"/>
  <c r="R331" s="1"/>
  <c r="H331"/>
  <c r="X330"/>
  <c r="V330"/>
  <c r="W330" s="1"/>
  <c r="S330"/>
  <c r="T330" s="1"/>
  <c r="U330" s="1"/>
  <c r="O330"/>
  <c r="N330"/>
  <c r="M330"/>
  <c r="K330"/>
  <c r="L330" s="1"/>
  <c r="J330"/>
  <c r="I330"/>
  <c r="H330"/>
  <c r="X329"/>
  <c r="V329"/>
  <c r="W329" s="1"/>
  <c r="S329"/>
  <c r="T329" s="1"/>
  <c r="U329" s="1"/>
  <c r="O329"/>
  <c r="N329"/>
  <c r="M329"/>
  <c r="K329"/>
  <c r="L329" s="1"/>
  <c r="J329"/>
  <c r="I329"/>
  <c r="H329"/>
  <c r="X328"/>
  <c r="V328"/>
  <c r="W328" s="1"/>
  <c r="S328"/>
  <c r="T328" s="1"/>
  <c r="U328" s="1"/>
  <c r="O328"/>
  <c r="N328"/>
  <c r="M328"/>
  <c r="K328"/>
  <c r="L328" s="1"/>
  <c r="J328"/>
  <c r="I328"/>
  <c r="R328" s="1"/>
  <c r="H328"/>
  <c r="X327"/>
  <c r="V327"/>
  <c r="W327" s="1"/>
  <c r="S327"/>
  <c r="T327" s="1"/>
  <c r="U327" s="1"/>
  <c r="O327"/>
  <c r="N327"/>
  <c r="M327"/>
  <c r="K327"/>
  <c r="L327" s="1"/>
  <c r="J327"/>
  <c r="I327"/>
  <c r="R327" s="1"/>
  <c r="H327"/>
  <c r="X326"/>
  <c r="V326"/>
  <c r="W326" s="1"/>
  <c r="S326"/>
  <c r="T326" s="1"/>
  <c r="U326" s="1"/>
  <c r="O326"/>
  <c r="N326"/>
  <c r="M326"/>
  <c r="K326"/>
  <c r="L326" s="1"/>
  <c r="J326"/>
  <c r="I326"/>
  <c r="H326"/>
  <c r="X325"/>
  <c r="V325"/>
  <c r="W325" s="1"/>
  <c r="S325"/>
  <c r="T325" s="1"/>
  <c r="U325" s="1"/>
  <c r="O325"/>
  <c r="N325"/>
  <c r="M325"/>
  <c r="K325"/>
  <c r="L325" s="1"/>
  <c r="J325"/>
  <c r="I325"/>
  <c r="H325"/>
  <c r="X324"/>
  <c r="V324"/>
  <c r="W324" s="1"/>
  <c r="G324" i="1" s="1"/>
  <c r="S324" s="1"/>
  <c r="S324" i="5"/>
  <c r="T324" s="1"/>
  <c r="U324" s="1"/>
  <c r="O324"/>
  <c r="N324"/>
  <c r="M324"/>
  <c r="K324"/>
  <c r="L324" s="1"/>
  <c r="J324"/>
  <c r="I324"/>
  <c r="H324"/>
  <c r="X323"/>
  <c r="V323"/>
  <c r="W323" s="1"/>
  <c r="S323"/>
  <c r="T323" s="1"/>
  <c r="U323" s="1"/>
  <c r="O323"/>
  <c r="N323"/>
  <c r="M323"/>
  <c r="K323"/>
  <c r="L323" s="1"/>
  <c r="J323"/>
  <c r="I323"/>
  <c r="H323"/>
  <c r="X322"/>
  <c r="V322"/>
  <c r="W322" s="1"/>
  <c r="S322"/>
  <c r="T322" s="1"/>
  <c r="U322" s="1"/>
  <c r="O322"/>
  <c r="N322"/>
  <c r="M322"/>
  <c r="K322"/>
  <c r="L322" s="1"/>
  <c r="J322"/>
  <c r="I322"/>
  <c r="H322"/>
  <c r="X321"/>
  <c r="V321"/>
  <c r="W321" s="1"/>
  <c r="S321"/>
  <c r="T321" s="1"/>
  <c r="U321" s="1"/>
  <c r="O321"/>
  <c r="N321"/>
  <c r="M321"/>
  <c r="K321"/>
  <c r="L321" s="1"/>
  <c r="J321"/>
  <c r="I321"/>
  <c r="H321"/>
  <c r="X320"/>
  <c r="V320"/>
  <c r="W320" s="1"/>
  <c r="S320"/>
  <c r="T320" s="1"/>
  <c r="U320" s="1"/>
  <c r="O320"/>
  <c r="N320"/>
  <c r="M320"/>
  <c r="K320"/>
  <c r="L320" s="1"/>
  <c r="J320"/>
  <c r="I320"/>
  <c r="H320"/>
  <c r="X319"/>
  <c r="V319"/>
  <c r="W319" s="1"/>
  <c r="S319"/>
  <c r="T319" s="1"/>
  <c r="U319" s="1"/>
  <c r="O319"/>
  <c r="N319"/>
  <c r="M319"/>
  <c r="K319"/>
  <c r="L319" s="1"/>
  <c r="J319"/>
  <c r="I319"/>
  <c r="R319" s="1"/>
  <c r="P319" i="1" s="1"/>
  <c r="H319" i="5"/>
  <c r="X318"/>
  <c r="V318"/>
  <c r="W318" s="1"/>
  <c r="S318"/>
  <c r="T318" s="1"/>
  <c r="U318" s="1"/>
  <c r="O318"/>
  <c r="N318"/>
  <c r="M318"/>
  <c r="K318"/>
  <c r="L318" s="1"/>
  <c r="J318"/>
  <c r="I318"/>
  <c r="H318"/>
  <c r="X317"/>
  <c r="V317"/>
  <c r="W317" s="1"/>
  <c r="S317"/>
  <c r="T317" s="1"/>
  <c r="U317" s="1"/>
  <c r="O317"/>
  <c r="N317"/>
  <c r="M317"/>
  <c r="K317"/>
  <c r="L317" s="1"/>
  <c r="J317"/>
  <c r="I317"/>
  <c r="H317"/>
  <c r="X316"/>
  <c r="V316"/>
  <c r="W316" s="1"/>
  <c r="S316"/>
  <c r="T316" s="1"/>
  <c r="U316" s="1"/>
  <c r="O316"/>
  <c r="N316"/>
  <c r="M316"/>
  <c r="K316"/>
  <c r="L316" s="1"/>
  <c r="J316"/>
  <c r="I316"/>
  <c r="H316"/>
  <c r="X315"/>
  <c r="V315"/>
  <c r="W315" s="1"/>
  <c r="S315"/>
  <c r="T315" s="1"/>
  <c r="U315" s="1"/>
  <c r="O315"/>
  <c r="N315"/>
  <c r="M315"/>
  <c r="K315"/>
  <c r="L315" s="1"/>
  <c r="J315"/>
  <c r="I315"/>
  <c r="R315" s="1"/>
  <c r="H315"/>
  <c r="X314"/>
  <c r="V314"/>
  <c r="W314" s="1"/>
  <c r="U314"/>
  <c r="S314"/>
  <c r="T314" s="1"/>
  <c r="O314"/>
  <c r="N314"/>
  <c r="M314"/>
  <c r="K314"/>
  <c r="L314" s="1"/>
  <c r="J314"/>
  <c r="I314"/>
  <c r="H314"/>
  <c r="X313"/>
  <c r="V313"/>
  <c r="W313" s="1"/>
  <c r="S313"/>
  <c r="T313" s="1"/>
  <c r="O313"/>
  <c r="N313"/>
  <c r="M313"/>
  <c r="K313"/>
  <c r="L313" s="1"/>
  <c r="J313"/>
  <c r="I313"/>
  <c r="H313"/>
  <c r="X312"/>
  <c r="V312"/>
  <c r="W312" s="1"/>
  <c r="S312"/>
  <c r="T312" s="1"/>
  <c r="U312" s="1"/>
  <c r="O312"/>
  <c r="N312"/>
  <c r="M312"/>
  <c r="K312"/>
  <c r="L312" s="1"/>
  <c r="J312"/>
  <c r="I312"/>
  <c r="R312" s="1"/>
  <c r="H312"/>
  <c r="X311"/>
  <c r="V311"/>
  <c r="W311" s="1"/>
  <c r="S311"/>
  <c r="T311" s="1"/>
  <c r="U311" s="1"/>
  <c r="O311"/>
  <c r="N311"/>
  <c r="M311"/>
  <c r="K311"/>
  <c r="L311" s="1"/>
  <c r="J311"/>
  <c r="I311"/>
  <c r="R311" s="1"/>
  <c r="H311"/>
  <c r="X310"/>
  <c r="V310"/>
  <c r="W310" s="1"/>
  <c r="T310"/>
  <c r="U310" s="1"/>
  <c r="S310"/>
  <c r="O310"/>
  <c r="N310"/>
  <c r="M310"/>
  <c r="K310"/>
  <c r="L310" s="1"/>
  <c r="J310"/>
  <c r="I310"/>
  <c r="H310"/>
  <c r="X309"/>
  <c r="V309"/>
  <c r="W309" s="1"/>
  <c r="S309"/>
  <c r="T309" s="1"/>
  <c r="U309" s="1"/>
  <c r="O309"/>
  <c r="N309"/>
  <c r="M309"/>
  <c r="K309"/>
  <c r="L309" s="1"/>
  <c r="J309"/>
  <c r="I309"/>
  <c r="H309"/>
  <c r="X308"/>
  <c r="W308"/>
  <c r="V308"/>
  <c r="S308"/>
  <c r="T308" s="1"/>
  <c r="U308" s="1"/>
  <c r="O308"/>
  <c r="N308"/>
  <c r="M308"/>
  <c r="K308"/>
  <c r="L308" s="1"/>
  <c r="J308"/>
  <c r="I308"/>
  <c r="R308" s="1"/>
  <c r="H308"/>
  <c r="X307"/>
  <c r="V307"/>
  <c r="W307" s="1"/>
  <c r="S307"/>
  <c r="T307" s="1"/>
  <c r="U307" s="1"/>
  <c r="O307"/>
  <c r="N307"/>
  <c r="M307"/>
  <c r="K307"/>
  <c r="L307" s="1"/>
  <c r="J307"/>
  <c r="I307"/>
  <c r="H307"/>
  <c r="X306"/>
  <c r="V306"/>
  <c r="W306" s="1"/>
  <c r="S306"/>
  <c r="T306" s="1"/>
  <c r="U306" s="1"/>
  <c r="O306"/>
  <c r="N306"/>
  <c r="M306"/>
  <c r="L306"/>
  <c r="K306"/>
  <c r="J306"/>
  <c r="I306"/>
  <c r="H306"/>
  <c r="X305"/>
  <c r="V305"/>
  <c r="W305" s="1"/>
  <c r="S305"/>
  <c r="T305" s="1"/>
  <c r="O305"/>
  <c r="N305"/>
  <c r="M305"/>
  <c r="K305"/>
  <c r="L305" s="1"/>
  <c r="J305"/>
  <c r="I305"/>
  <c r="H305"/>
  <c r="X304"/>
  <c r="V304"/>
  <c r="W304" s="1"/>
  <c r="S304"/>
  <c r="T304" s="1"/>
  <c r="U304" s="1"/>
  <c r="O304"/>
  <c r="N304"/>
  <c r="M304"/>
  <c r="K304"/>
  <c r="L304" s="1"/>
  <c r="J304"/>
  <c r="I304"/>
  <c r="H304"/>
  <c r="X303"/>
  <c r="V303"/>
  <c r="W303" s="1"/>
  <c r="S303"/>
  <c r="T303" s="1"/>
  <c r="U303" s="1"/>
  <c r="O303"/>
  <c r="N303"/>
  <c r="M303"/>
  <c r="K303"/>
  <c r="L303" s="1"/>
  <c r="J303"/>
  <c r="I303"/>
  <c r="R303" s="1"/>
  <c r="H303"/>
  <c r="X302"/>
  <c r="V302"/>
  <c r="W302" s="1"/>
  <c r="S302"/>
  <c r="T302" s="1"/>
  <c r="U302" s="1"/>
  <c r="O302"/>
  <c r="N302"/>
  <c r="M302"/>
  <c r="K302"/>
  <c r="L302" s="1"/>
  <c r="J302"/>
  <c r="I302"/>
  <c r="R302" s="1"/>
  <c r="H302"/>
  <c r="X301"/>
  <c r="V301"/>
  <c r="W301" s="1"/>
  <c r="S301"/>
  <c r="T301" s="1"/>
  <c r="U301" s="1"/>
  <c r="O301"/>
  <c r="N301"/>
  <c r="M301"/>
  <c r="L301"/>
  <c r="K301"/>
  <c r="J301"/>
  <c r="I301"/>
  <c r="H301"/>
  <c r="R301" s="1"/>
  <c r="X300"/>
  <c r="V300"/>
  <c r="W300" s="1"/>
  <c r="S300"/>
  <c r="T300" s="1"/>
  <c r="U300" s="1"/>
  <c r="O300"/>
  <c r="N300"/>
  <c r="M300"/>
  <c r="K300"/>
  <c r="L300" s="1"/>
  <c r="J300"/>
  <c r="I300"/>
  <c r="H300"/>
  <c r="X299"/>
  <c r="V299"/>
  <c r="W299" s="1"/>
  <c r="S299"/>
  <c r="T299" s="1"/>
  <c r="U299" s="1"/>
  <c r="O299"/>
  <c r="N299"/>
  <c r="M299"/>
  <c r="K299"/>
  <c r="L299" s="1"/>
  <c r="J299"/>
  <c r="I299"/>
  <c r="H299"/>
  <c r="X298"/>
  <c r="V298"/>
  <c r="W298" s="1"/>
  <c r="S298"/>
  <c r="T298" s="1"/>
  <c r="U298" s="1"/>
  <c r="O298"/>
  <c r="N298"/>
  <c r="M298"/>
  <c r="K298"/>
  <c r="L298" s="1"/>
  <c r="J298"/>
  <c r="I298"/>
  <c r="H298"/>
  <c r="X297"/>
  <c r="V297"/>
  <c r="W297" s="1"/>
  <c r="S297"/>
  <c r="T297" s="1"/>
  <c r="U297" s="1"/>
  <c r="O297"/>
  <c r="N297"/>
  <c r="M297"/>
  <c r="K297"/>
  <c r="L297" s="1"/>
  <c r="J297"/>
  <c r="I297"/>
  <c r="H297"/>
  <c r="X296"/>
  <c r="V296"/>
  <c r="W296" s="1"/>
  <c r="S296"/>
  <c r="T296" s="1"/>
  <c r="U296" s="1"/>
  <c r="O296"/>
  <c r="N296"/>
  <c r="M296"/>
  <c r="K296"/>
  <c r="L296" s="1"/>
  <c r="J296"/>
  <c r="I296"/>
  <c r="H296"/>
  <c r="X295"/>
  <c r="V295"/>
  <c r="W295" s="1"/>
  <c r="S295"/>
  <c r="T295" s="1"/>
  <c r="U295" s="1"/>
  <c r="O295"/>
  <c r="N295"/>
  <c r="M295"/>
  <c r="K295"/>
  <c r="L295" s="1"/>
  <c r="J295"/>
  <c r="I295"/>
  <c r="H295"/>
  <c r="R295" s="1"/>
  <c r="X294"/>
  <c r="V294"/>
  <c r="W294" s="1"/>
  <c r="S294"/>
  <c r="T294" s="1"/>
  <c r="U294" s="1"/>
  <c r="O294"/>
  <c r="N294"/>
  <c r="M294"/>
  <c r="K294"/>
  <c r="L294" s="1"/>
  <c r="J294"/>
  <c r="I294"/>
  <c r="H294"/>
  <c r="X293"/>
  <c r="V293"/>
  <c r="W293" s="1"/>
  <c r="S293"/>
  <c r="T293" s="1"/>
  <c r="U293" s="1"/>
  <c r="O293"/>
  <c r="N293"/>
  <c r="M293"/>
  <c r="K293"/>
  <c r="L293" s="1"/>
  <c r="J293"/>
  <c r="I293"/>
  <c r="H293"/>
  <c r="X292"/>
  <c r="V292"/>
  <c r="W292" s="1"/>
  <c r="G292" i="1" s="1"/>
  <c r="S292" i="5"/>
  <c r="T292" s="1"/>
  <c r="U292" s="1"/>
  <c r="O292"/>
  <c r="N292"/>
  <c r="M292"/>
  <c r="K292"/>
  <c r="L292" s="1"/>
  <c r="J292"/>
  <c r="I292"/>
  <c r="H292"/>
  <c r="X291"/>
  <c r="V291"/>
  <c r="W291" s="1"/>
  <c r="S291"/>
  <c r="T291" s="1"/>
  <c r="O291"/>
  <c r="N291"/>
  <c r="M291"/>
  <c r="K291"/>
  <c r="L291" s="1"/>
  <c r="J291"/>
  <c r="I291"/>
  <c r="H291"/>
  <c r="X290"/>
  <c r="V290"/>
  <c r="W290" s="1"/>
  <c r="T290"/>
  <c r="U290" s="1"/>
  <c r="S290"/>
  <c r="O290"/>
  <c r="N290"/>
  <c r="M290"/>
  <c r="K290"/>
  <c r="L290" s="1"/>
  <c r="J290"/>
  <c r="I290"/>
  <c r="H290"/>
  <c r="X289"/>
  <c r="V289"/>
  <c r="W289" s="1"/>
  <c r="S289"/>
  <c r="T289" s="1"/>
  <c r="U289" s="1"/>
  <c r="O289"/>
  <c r="N289"/>
  <c r="M289"/>
  <c r="L289"/>
  <c r="K289"/>
  <c r="J289"/>
  <c r="I289"/>
  <c r="H289"/>
  <c r="X288"/>
  <c r="V288"/>
  <c r="W288" s="1"/>
  <c r="S288"/>
  <c r="T288" s="1"/>
  <c r="U288" s="1"/>
  <c r="O288"/>
  <c r="N288"/>
  <c r="M288"/>
  <c r="K288"/>
  <c r="L288" s="1"/>
  <c r="J288"/>
  <c r="I288"/>
  <c r="H288"/>
  <c r="X287"/>
  <c r="V287"/>
  <c r="W287" s="1"/>
  <c r="S287"/>
  <c r="T287" s="1"/>
  <c r="U287" s="1"/>
  <c r="O287"/>
  <c r="N287"/>
  <c r="M287"/>
  <c r="K287"/>
  <c r="L287" s="1"/>
  <c r="J287"/>
  <c r="I287"/>
  <c r="R287" s="1"/>
  <c r="H287"/>
  <c r="X286"/>
  <c r="V286"/>
  <c r="W286" s="1"/>
  <c r="S286"/>
  <c r="T286" s="1"/>
  <c r="U286" s="1"/>
  <c r="O286"/>
  <c r="N286"/>
  <c r="M286"/>
  <c r="L286"/>
  <c r="K286"/>
  <c r="J286"/>
  <c r="I286"/>
  <c r="H286"/>
  <c r="X285"/>
  <c r="V285"/>
  <c r="W285" s="1"/>
  <c r="S285"/>
  <c r="T285" s="1"/>
  <c r="O285"/>
  <c r="N285"/>
  <c r="M285"/>
  <c r="K285"/>
  <c r="L285" s="1"/>
  <c r="J285"/>
  <c r="I285"/>
  <c r="R285" s="1"/>
  <c r="H285"/>
  <c r="X284"/>
  <c r="V284"/>
  <c r="W284" s="1"/>
  <c r="S284"/>
  <c r="T284" s="1"/>
  <c r="U284" s="1"/>
  <c r="O284"/>
  <c r="N284"/>
  <c r="M284"/>
  <c r="K284"/>
  <c r="L284" s="1"/>
  <c r="J284"/>
  <c r="I284"/>
  <c r="H284"/>
  <c r="X283"/>
  <c r="V283"/>
  <c r="W283" s="1"/>
  <c r="S283"/>
  <c r="T283" s="1"/>
  <c r="U283" s="1"/>
  <c r="O283"/>
  <c r="N283"/>
  <c r="M283"/>
  <c r="K283"/>
  <c r="L283" s="1"/>
  <c r="J283"/>
  <c r="I283"/>
  <c r="R283" s="1"/>
  <c r="P283" i="1" s="1"/>
  <c r="H283" i="5"/>
  <c r="X282"/>
  <c r="V282"/>
  <c r="W282" s="1"/>
  <c r="S282"/>
  <c r="T282" s="1"/>
  <c r="U282" s="1"/>
  <c r="O282"/>
  <c r="N282"/>
  <c r="M282"/>
  <c r="K282"/>
  <c r="L282" s="1"/>
  <c r="J282"/>
  <c r="I282"/>
  <c r="H282"/>
  <c r="X281"/>
  <c r="W281"/>
  <c r="V281"/>
  <c r="S281"/>
  <c r="T281" s="1"/>
  <c r="U281" s="1"/>
  <c r="O281"/>
  <c r="N281"/>
  <c r="M281"/>
  <c r="K281"/>
  <c r="L281" s="1"/>
  <c r="J281"/>
  <c r="I281"/>
  <c r="R281" s="1"/>
  <c r="H281"/>
  <c r="X280"/>
  <c r="V280"/>
  <c r="W280" s="1"/>
  <c r="S280"/>
  <c r="T280" s="1"/>
  <c r="U280" s="1"/>
  <c r="O280"/>
  <c r="N280"/>
  <c r="M280"/>
  <c r="K280"/>
  <c r="L280" s="1"/>
  <c r="J280"/>
  <c r="I280"/>
  <c r="H280"/>
  <c r="X279"/>
  <c r="V279"/>
  <c r="W279" s="1"/>
  <c r="S279"/>
  <c r="T279" s="1"/>
  <c r="U279" s="1"/>
  <c r="O279"/>
  <c r="N279"/>
  <c r="M279"/>
  <c r="K279"/>
  <c r="L279" s="1"/>
  <c r="J279"/>
  <c r="I279"/>
  <c r="H279"/>
  <c r="X278"/>
  <c r="V278"/>
  <c r="W278" s="1"/>
  <c r="T278"/>
  <c r="U278" s="1"/>
  <c r="S278"/>
  <c r="O278"/>
  <c r="N278"/>
  <c r="M278"/>
  <c r="K278"/>
  <c r="L278" s="1"/>
  <c r="J278"/>
  <c r="I278"/>
  <c r="H278"/>
  <c r="X277"/>
  <c r="V277"/>
  <c r="W277" s="1"/>
  <c r="S277"/>
  <c r="T277" s="1"/>
  <c r="U277" s="1"/>
  <c r="O277"/>
  <c r="N277"/>
  <c r="M277"/>
  <c r="K277"/>
  <c r="L277" s="1"/>
  <c r="J277"/>
  <c r="I277"/>
  <c r="R277" s="1"/>
  <c r="H277"/>
  <c r="X276"/>
  <c r="V276"/>
  <c r="W276" s="1"/>
  <c r="S276"/>
  <c r="T276" s="1"/>
  <c r="U276" s="1"/>
  <c r="O276"/>
  <c r="N276"/>
  <c r="M276"/>
  <c r="K276"/>
  <c r="L276" s="1"/>
  <c r="J276"/>
  <c r="I276"/>
  <c r="R276" s="1"/>
  <c r="H276"/>
  <c r="X275"/>
  <c r="V275"/>
  <c r="W275" s="1"/>
  <c r="S275"/>
  <c r="T275" s="1"/>
  <c r="U275" s="1"/>
  <c r="O275"/>
  <c r="N275"/>
  <c r="M275"/>
  <c r="K275"/>
  <c r="L275" s="1"/>
  <c r="J275"/>
  <c r="I275"/>
  <c r="H275"/>
  <c r="X274"/>
  <c r="V274"/>
  <c r="W274" s="1"/>
  <c r="S274"/>
  <c r="T274" s="1"/>
  <c r="U274" s="1"/>
  <c r="O274"/>
  <c r="N274"/>
  <c r="M274"/>
  <c r="L274"/>
  <c r="K274"/>
  <c r="J274"/>
  <c r="I274"/>
  <c r="H274"/>
  <c r="X273"/>
  <c r="V273"/>
  <c r="W273" s="1"/>
  <c r="S273"/>
  <c r="T273" s="1"/>
  <c r="U273" s="1"/>
  <c r="O273"/>
  <c r="N273"/>
  <c r="M273"/>
  <c r="K273"/>
  <c r="L273" s="1"/>
  <c r="J273"/>
  <c r="I273"/>
  <c r="H273"/>
  <c r="X272"/>
  <c r="V272"/>
  <c r="W272" s="1"/>
  <c r="S272"/>
  <c r="T272" s="1"/>
  <c r="U272" s="1"/>
  <c r="O272"/>
  <c r="N272"/>
  <c r="M272"/>
  <c r="K272"/>
  <c r="L272" s="1"/>
  <c r="J272"/>
  <c r="I272"/>
  <c r="H272"/>
  <c r="R272" s="1"/>
  <c r="X271"/>
  <c r="V271"/>
  <c r="W271" s="1"/>
  <c r="S271"/>
  <c r="T271" s="1"/>
  <c r="O271"/>
  <c r="N271"/>
  <c r="M271"/>
  <c r="L271"/>
  <c r="K271"/>
  <c r="J271"/>
  <c r="I271"/>
  <c r="H271"/>
  <c r="X270"/>
  <c r="V270"/>
  <c r="W270" s="1"/>
  <c r="S270"/>
  <c r="T270" s="1"/>
  <c r="O270"/>
  <c r="N270"/>
  <c r="M270"/>
  <c r="K270"/>
  <c r="L270" s="1"/>
  <c r="J270"/>
  <c r="I270"/>
  <c r="H270"/>
  <c r="X269"/>
  <c r="V269"/>
  <c r="W269" s="1"/>
  <c r="S269"/>
  <c r="T269" s="1"/>
  <c r="U269" s="1"/>
  <c r="O269"/>
  <c r="N269"/>
  <c r="M269"/>
  <c r="K269"/>
  <c r="L269" s="1"/>
  <c r="J269"/>
  <c r="I269"/>
  <c r="H269"/>
  <c r="X268"/>
  <c r="V268"/>
  <c r="W268" s="1"/>
  <c r="S268"/>
  <c r="T268" s="1"/>
  <c r="U268" s="1"/>
  <c r="O268"/>
  <c r="N268"/>
  <c r="M268"/>
  <c r="K268"/>
  <c r="L268" s="1"/>
  <c r="J268"/>
  <c r="I268"/>
  <c r="H268"/>
  <c r="X267"/>
  <c r="V267"/>
  <c r="W267" s="1"/>
  <c r="S267"/>
  <c r="T267" s="1"/>
  <c r="U267" s="1"/>
  <c r="O267"/>
  <c r="N267"/>
  <c r="M267"/>
  <c r="K267"/>
  <c r="L267" s="1"/>
  <c r="J267"/>
  <c r="I267"/>
  <c r="R267" s="1"/>
  <c r="H267"/>
  <c r="X266"/>
  <c r="V266"/>
  <c r="W266" s="1"/>
  <c r="S266"/>
  <c r="T266" s="1"/>
  <c r="U266" s="1"/>
  <c r="O266"/>
  <c r="N266"/>
  <c r="M266"/>
  <c r="K266"/>
  <c r="L266" s="1"/>
  <c r="J266"/>
  <c r="I266"/>
  <c r="H266"/>
  <c r="X265"/>
  <c r="V265"/>
  <c r="W265" s="1"/>
  <c r="S265"/>
  <c r="T265" s="1"/>
  <c r="U265" s="1"/>
  <c r="O265"/>
  <c r="N265"/>
  <c r="M265"/>
  <c r="K265"/>
  <c r="L265" s="1"/>
  <c r="J265"/>
  <c r="I265"/>
  <c r="H265"/>
  <c r="X264"/>
  <c r="V264"/>
  <c r="W264" s="1"/>
  <c r="S264"/>
  <c r="T264" s="1"/>
  <c r="U264" s="1"/>
  <c r="O264"/>
  <c r="N264"/>
  <c r="M264"/>
  <c r="K264"/>
  <c r="L264" s="1"/>
  <c r="J264"/>
  <c r="I264"/>
  <c r="R264" s="1"/>
  <c r="H264"/>
  <c r="X263"/>
  <c r="V263"/>
  <c r="W263" s="1"/>
  <c r="S263"/>
  <c r="T263" s="1"/>
  <c r="U263" s="1"/>
  <c r="O263"/>
  <c r="N263"/>
  <c r="M263"/>
  <c r="K263"/>
  <c r="L263" s="1"/>
  <c r="J263"/>
  <c r="I263"/>
  <c r="H263"/>
  <c r="X262"/>
  <c r="V262"/>
  <c r="W262" s="1"/>
  <c r="S262"/>
  <c r="T262" s="1"/>
  <c r="U262" s="1"/>
  <c r="O262"/>
  <c r="N262"/>
  <c r="M262"/>
  <c r="K262"/>
  <c r="L262" s="1"/>
  <c r="J262"/>
  <c r="I262"/>
  <c r="R262" s="1"/>
  <c r="H262"/>
  <c r="X261"/>
  <c r="V261"/>
  <c r="W261" s="1"/>
  <c r="S261"/>
  <c r="T261" s="1"/>
  <c r="U261" s="1"/>
  <c r="O261"/>
  <c r="N261"/>
  <c r="M261"/>
  <c r="L261"/>
  <c r="K261"/>
  <c r="J261"/>
  <c r="I261"/>
  <c r="H261"/>
  <c r="X260"/>
  <c r="V260"/>
  <c r="W260" s="1"/>
  <c r="S260"/>
  <c r="T260" s="1"/>
  <c r="U260" s="1"/>
  <c r="O260"/>
  <c r="N260"/>
  <c r="M260"/>
  <c r="K260"/>
  <c r="L260" s="1"/>
  <c r="J260"/>
  <c r="I260"/>
  <c r="H260"/>
  <c r="X259"/>
  <c r="V259"/>
  <c r="W259" s="1"/>
  <c r="S259"/>
  <c r="T259" s="1"/>
  <c r="U259" s="1"/>
  <c r="O259"/>
  <c r="N259"/>
  <c r="M259"/>
  <c r="K259"/>
  <c r="L259" s="1"/>
  <c r="J259"/>
  <c r="I259"/>
  <c r="H259"/>
  <c r="X258"/>
  <c r="V258"/>
  <c r="W258" s="1"/>
  <c r="S258"/>
  <c r="T258" s="1"/>
  <c r="U258" s="1"/>
  <c r="O258"/>
  <c r="N258"/>
  <c r="M258"/>
  <c r="K258"/>
  <c r="L258" s="1"/>
  <c r="J258"/>
  <c r="I258"/>
  <c r="H258"/>
  <c r="X257"/>
  <c r="V257"/>
  <c r="W257" s="1"/>
  <c r="S257"/>
  <c r="T257" s="1"/>
  <c r="U257" s="1"/>
  <c r="O257"/>
  <c r="N257"/>
  <c r="M257"/>
  <c r="K257"/>
  <c r="L257" s="1"/>
  <c r="J257"/>
  <c r="I257"/>
  <c r="R257" s="1"/>
  <c r="H257"/>
  <c r="X256"/>
  <c r="V256"/>
  <c r="W256" s="1"/>
  <c r="S256"/>
  <c r="T256" s="1"/>
  <c r="U256" s="1"/>
  <c r="O256"/>
  <c r="N256"/>
  <c r="M256"/>
  <c r="K256"/>
  <c r="L256" s="1"/>
  <c r="J256"/>
  <c r="I256"/>
  <c r="H256"/>
  <c r="X255"/>
  <c r="V255"/>
  <c r="W255" s="1"/>
  <c r="S255"/>
  <c r="T255" s="1"/>
  <c r="U255" s="1"/>
  <c r="O255"/>
  <c r="N255"/>
  <c r="M255"/>
  <c r="K255"/>
  <c r="L255" s="1"/>
  <c r="J255"/>
  <c r="I255"/>
  <c r="R255" s="1"/>
  <c r="H255"/>
  <c r="X254"/>
  <c r="V254"/>
  <c r="W254" s="1"/>
  <c r="S254"/>
  <c r="T254" s="1"/>
  <c r="U254" s="1"/>
  <c r="O254"/>
  <c r="N254"/>
  <c r="M254"/>
  <c r="L254"/>
  <c r="K254"/>
  <c r="J254"/>
  <c r="I254"/>
  <c r="H254"/>
  <c r="X253"/>
  <c r="V253"/>
  <c r="W253" s="1"/>
  <c r="S253"/>
  <c r="T253" s="1"/>
  <c r="U253" s="1"/>
  <c r="O253"/>
  <c r="N253"/>
  <c r="M253"/>
  <c r="K253"/>
  <c r="L253" s="1"/>
  <c r="J253"/>
  <c r="I253"/>
  <c r="H253"/>
  <c r="X252"/>
  <c r="V252"/>
  <c r="W252" s="1"/>
  <c r="S252"/>
  <c r="T252" s="1"/>
  <c r="U252" s="1"/>
  <c r="O252"/>
  <c r="N252"/>
  <c r="M252"/>
  <c r="K252"/>
  <c r="L252" s="1"/>
  <c r="J252"/>
  <c r="I252"/>
  <c r="H252"/>
  <c r="X251"/>
  <c r="V251"/>
  <c r="W251" s="1"/>
  <c r="S251"/>
  <c r="T251" s="1"/>
  <c r="U251" s="1"/>
  <c r="O251"/>
  <c r="N251"/>
  <c r="M251"/>
  <c r="K251"/>
  <c r="L251" s="1"/>
  <c r="J251"/>
  <c r="I251"/>
  <c r="H251"/>
  <c r="X250"/>
  <c r="V250"/>
  <c r="W250" s="1"/>
  <c r="S250"/>
  <c r="T250" s="1"/>
  <c r="U250" s="1"/>
  <c r="O250"/>
  <c r="N250"/>
  <c r="M250"/>
  <c r="K250"/>
  <c r="L250" s="1"/>
  <c r="J250"/>
  <c r="I250"/>
  <c r="R250" s="1"/>
  <c r="H250"/>
  <c r="X249"/>
  <c r="V249"/>
  <c r="W249" s="1"/>
  <c r="S249"/>
  <c r="T249" s="1"/>
  <c r="U249" s="1"/>
  <c r="O249"/>
  <c r="N249"/>
  <c r="M249"/>
  <c r="L249"/>
  <c r="K249"/>
  <c r="J249"/>
  <c r="I249"/>
  <c r="H249"/>
  <c r="X248"/>
  <c r="V248"/>
  <c r="W248" s="1"/>
  <c r="S248"/>
  <c r="T248" s="1"/>
  <c r="U248" s="1"/>
  <c r="O248"/>
  <c r="N248"/>
  <c r="M248"/>
  <c r="K248"/>
  <c r="L248" s="1"/>
  <c r="J248"/>
  <c r="I248"/>
  <c r="H248"/>
  <c r="X247"/>
  <c r="V247"/>
  <c r="W247" s="1"/>
  <c r="S247"/>
  <c r="T247" s="1"/>
  <c r="U247" s="1"/>
  <c r="O247"/>
  <c r="N247"/>
  <c r="M247"/>
  <c r="K247"/>
  <c r="L247" s="1"/>
  <c r="J247"/>
  <c r="I247"/>
  <c r="R247" s="1"/>
  <c r="P247" i="1" s="1"/>
  <c r="H247" i="5"/>
  <c r="X246"/>
  <c r="V246"/>
  <c r="W246" s="1"/>
  <c r="S246"/>
  <c r="T246" s="1"/>
  <c r="U246" s="1"/>
  <c r="O246"/>
  <c r="N246"/>
  <c r="M246"/>
  <c r="K246"/>
  <c r="L246" s="1"/>
  <c r="J246"/>
  <c r="I246"/>
  <c r="H246"/>
  <c r="X245"/>
  <c r="V245"/>
  <c r="W245" s="1"/>
  <c r="G245" i="1" s="1"/>
  <c r="S245" s="1"/>
  <c r="S245" i="5"/>
  <c r="T245" s="1"/>
  <c r="U245" s="1"/>
  <c r="O245"/>
  <c r="N245"/>
  <c r="M245"/>
  <c r="K245"/>
  <c r="L245" s="1"/>
  <c r="J245"/>
  <c r="I245"/>
  <c r="H245"/>
  <c r="X244"/>
  <c r="V244"/>
  <c r="W244" s="1"/>
  <c r="S244"/>
  <c r="T244" s="1"/>
  <c r="U244" s="1"/>
  <c r="O244"/>
  <c r="N244"/>
  <c r="M244"/>
  <c r="K244"/>
  <c r="L244" s="1"/>
  <c r="J244"/>
  <c r="I244"/>
  <c r="H244"/>
  <c r="X243"/>
  <c r="V243"/>
  <c r="W243" s="1"/>
  <c r="S243"/>
  <c r="T243" s="1"/>
  <c r="U243" s="1"/>
  <c r="O243"/>
  <c r="N243"/>
  <c r="M243"/>
  <c r="K243"/>
  <c r="L243" s="1"/>
  <c r="J243"/>
  <c r="I243"/>
  <c r="R243" s="1"/>
  <c r="H243"/>
  <c r="X242"/>
  <c r="V242"/>
  <c r="W242" s="1"/>
  <c r="S242"/>
  <c r="T242" s="1"/>
  <c r="U242" s="1"/>
  <c r="O242"/>
  <c r="N242"/>
  <c r="M242"/>
  <c r="K242"/>
  <c r="L242" s="1"/>
  <c r="J242"/>
  <c r="I242"/>
  <c r="R242" s="1"/>
  <c r="H242"/>
  <c r="X241"/>
  <c r="V241"/>
  <c r="W241" s="1"/>
  <c r="S241"/>
  <c r="T241" s="1"/>
  <c r="U241" s="1"/>
  <c r="O241"/>
  <c r="N241"/>
  <c r="M241"/>
  <c r="L241"/>
  <c r="K241"/>
  <c r="J241"/>
  <c r="I241"/>
  <c r="H241"/>
  <c r="X240"/>
  <c r="V240"/>
  <c r="W240" s="1"/>
  <c r="S240"/>
  <c r="T240" s="1"/>
  <c r="U240" s="1"/>
  <c r="O240"/>
  <c r="N240"/>
  <c r="M240"/>
  <c r="K240"/>
  <c r="L240" s="1"/>
  <c r="J240"/>
  <c r="I240"/>
  <c r="H240"/>
  <c r="X239"/>
  <c r="V239"/>
  <c r="W239" s="1"/>
  <c r="S239"/>
  <c r="T239" s="1"/>
  <c r="U239" s="1"/>
  <c r="O239"/>
  <c r="N239"/>
  <c r="M239"/>
  <c r="K239"/>
  <c r="L239" s="1"/>
  <c r="J239"/>
  <c r="I239"/>
  <c r="R239" s="1"/>
  <c r="P239" i="1" s="1"/>
  <c r="H239" i="5"/>
  <c r="X238"/>
  <c r="V238"/>
  <c r="W238" s="1"/>
  <c r="S238"/>
  <c r="T238" s="1"/>
  <c r="U238" s="1"/>
  <c r="O238"/>
  <c r="N238"/>
  <c r="M238"/>
  <c r="K238"/>
  <c r="L238" s="1"/>
  <c r="J238"/>
  <c r="I238"/>
  <c r="H238"/>
  <c r="X237"/>
  <c r="V237"/>
  <c r="W237" s="1"/>
  <c r="G237" i="1" s="1"/>
  <c r="S237" s="1"/>
  <c r="S237" i="5"/>
  <c r="T237" s="1"/>
  <c r="U237" s="1"/>
  <c r="O237"/>
  <c r="N237"/>
  <c r="M237"/>
  <c r="K237"/>
  <c r="L237" s="1"/>
  <c r="J237"/>
  <c r="I237"/>
  <c r="H237"/>
  <c r="X236"/>
  <c r="V236"/>
  <c r="W236" s="1"/>
  <c r="S236"/>
  <c r="T236" s="1"/>
  <c r="U236" s="1"/>
  <c r="O236"/>
  <c r="N236"/>
  <c r="M236"/>
  <c r="K236"/>
  <c r="L236" s="1"/>
  <c r="J236"/>
  <c r="I236"/>
  <c r="H236"/>
  <c r="X235"/>
  <c r="V235"/>
  <c r="W235" s="1"/>
  <c r="S235"/>
  <c r="T235" s="1"/>
  <c r="U235" s="1"/>
  <c r="O235"/>
  <c r="N235"/>
  <c r="M235"/>
  <c r="K235"/>
  <c r="L235" s="1"/>
  <c r="J235"/>
  <c r="I235"/>
  <c r="H235"/>
  <c r="X234"/>
  <c r="V234"/>
  <c r="W234" s="1"/>
  <c r="S234"/>
  <c r="T234" s="1"/>
  <c r="U234" s="1"/>
  <c r="O234"/>
  <c r="N234"/>
  <c r="M234"/>
  <c r="K234"/>
  <c r="L234" s="1"/>
  <c r="J234"/>
  <c r="I234"/>
  <c r="R234" s="1"/>
  <c r="H234"/>
  <c r="X233"/>
  <c r="V233"/>
  <c r="W233" s="1"/>
  <c r="S233"/>
  <c r="T233" s="1"/>
  <c r="U233" s="1"/>
  <c r="O233"/>
  <c r="N233"/>
  <c r="M233"/>
  <c r="K233"/>
  <c r="L233" s="1"/>
  <c r="J233"/>
  <c r="I233"/>
  <c r="H233"/>
  <c r="X232"/>
  <c r="V232"/>
  <c r="W232" s="1"/>
  <c r="S232"/>
  <c r="T232" s="1"/>
  <c r="U232" s="1"/>
  <c r="O232"/>
  <c r="N232"/>
  <c r="M232"/>
  <c r="K232"/>
  <c r="L232" s="1"/>
  <c r="J232"/>
  <c r="I232"/>
  <c r="R232" s="1"/>
  <c r="H232"/>
  <c r="X231"/>
  <c r="V231"/>
  <c r="W231" s="1"/>
  <c r="S231"/>
  <c r="T231" s="1"/>
  <c r="U231" s="1"/>
  <c r="O231"/>
  <c r="N231"/>
  <c r="M231"/>
  <c r="K231"/>
  <c r="L231" s="1"/>
  <c r="J231"/>
  <c r="I231"/>
  <c r="H231"/>
  <c r="X230"/>
  <c r="V230"/>
  <c r="W230" s="1"/>
  <c r="T230"/>
  <c r="U230" s="1"/>
  <c r="S230"/>
  <c r="O230"/>
  <c r="N230"/>
  <c r="M230"/>
  <c r="K230"/>
  <c r="L230" s="1"/>
  <c r="J230"/>
  <c r="I230"/>
  <c r="H230"/>
  <c r="X229"/>
  <c r="V229"/>
  <c r="W229" s="1"/>
  <c r="S229"/>
  <c r="T229" s="1"/>
  <c r="U229" s="1"/>
  <c r="O229"/>
  <c r="N229"/>
  <c r="M229"/>
  <c r="K229"/>
  <c r="L229" s="1"/>
  <c r="J229"/>
  <c r="I229"/>
  <c r="H229"/>
  <c r="X228"/>
  <c r="V228"/>
  <c r="W228" s="1"/>
  <c r="S228"/>
  <c r="T228" s="1"/>
  <c r="U228" s="1"/>
  <c r="O228"/>
  <c r="N228"/>
  <c r="M228"/>
  <c r="K228"/>
  <c r="L228" s="1"/>
  <c r="J228"/>
  <c r="I228"/>
  <c r="H228"/>
  <c r="X227"/>
  <c r="V227"/>
  <c r="W227" s="1"/>
  <c r="S227"/>
  <c r="T227" s="1"/>
  <c r="O227"/>
  <c r="N227"/>
  <c r="M227"/>
  <c r="K227"/>
  <c r="L227" s="1"/>
  <c r="J227"/>
  <c r="I227"/>
  <c r="R227" s="1"/>
  <c r="H227"/>
  <c r="X226"/>
  <c r="V226"/>
  <c r="W226" s="1"/>
  <c r="S226"/>
  <c r="T226" s="1"/>
  <c r="U226" s="1"/>
  <c r="O226"/>
  <c r="N226"/>
  <c r="M226"/>
  <c r="K226"/>
  <c r="L226" s="1"/>
  <c r="J226"/>
  <c r="I226"/>
  <c r="R226" s="1"/>
  <c r="H226"/>
  <c r="X225"/>
  <c r="V225"/>
  <c r="W225" s="1"/>
  <c r="S225"/>
  <c r="T225" s="1"/>
  <c r="U225" s="1"/>
  <c r="O225"/>
  <c r="N225"/>
  <c r="M225"/>
  <c r="L225"/>
  <c r="K225"/>
  <c r="J225"/>
  <c r="I225"/>
  <c r="H225"/>
  <c r="R225" s="1"/>
  <c r="X224"/>
  <c r="W224"/>
  <c r="V224"/>
  <c r="S224"/>
  <c r="T224" s="1"/>
  <c r="U224" s="1"/>
  <c r="O224"/>
  <c r="N224"/>
  <c r="M224"/>
  <c r="K224"/>
  <c r="L224" s="1"/>
  <c r="J224"/>
  <c r="I224"/>
  <c r="R224" s="1"/>
  <c r="H224"/>
  <c r="X223"/>
  <c r="V223"/>
  <c r="W223" s="1"/>
  <c r="S223"/>
  <c r="T223" s="1"/>
  <c r="U223" s="1"/>
  <c r="O223"/>
  <c r="N223"/>
  <c r="M223"/>
  <c r="K223"/>
  <c r="L223" s="1"/>
  <c r="J223"/>
  <c r="I223"/>
  <c r="R223" s="1"/>
  <c r="H223"/>
  <c r="X222"/>
  <c r="V222"/>
  <c r="W222" s="1"/>
  <c r="G222" i="1" s="1"/>
  <c r="S222" s="1"/>
  <c r="S222" i="5"/>
  <c r="T222" s="1"/>
  <c r="U222" s="1"/>
  <c r="O222"/>
  <c r="N222"/>
  <c r="M222"/>
  <c r="K222"/>
  <c r="L222" s="1"/>
  <c r="J222"/>
  <c r="I222"/>
  <c r="H222"/>
  <c r="X221"/>
  <c r="V221"/>
  <c r="W221" s="1"/>
  <c r="S221"/>
  <c r="T221" s="1"/>
  <c r="U221" s="1"/>
  <c r="O221"/>
  <c r="N221"/>
  <c r="M221"/>
  <c r="K221"/>
  <c r="L221" s="1"/>
  <c r="J221"/>
  <c r="I221"/>
  <c r="H221"/>
  <c r="X220"/>
  <c r="V220"/>
  <c r="W220" s="1"/>
  <c r="S220"/>
  <c r="T220" s="1"/>
  <c r="U220" s="1"/>
  <c r="O220"/>
  <c r="N220"/>
  <c r="M220"/>
  <c r="K220"/>
  <c r="L220" s="1"/>
  <c r="J220"/>
  <c r="I220"/>
  <c r="H220"/>
  <c r="X219"/>
  <c r="V219"/>
  <c r="W219" s="1"/>
  <c r="S219"/>
  <c r="T219" s="1"/>
  <c r="U219" s="1"/>
  <c r="O219"/>
  <c r="N219"/>
  <c r="M219"/>
  <c r="K219"/>
  <c r="L219" s="1"/>
  <c r="J219"/>
  <c r="I219"/>
  <c r="H219"/>
  <c r="X218"/>
  <c r="V218"/>
  <c r="W218" s="1"/>
  <c r="G218" i="1" s="1"/>
  <c r="S218" s="1"/>
  <c r="T218" i="5"/>
  <c r="U218" s="1"/>
  <c r="S218"/>
  <c r="O218"/>
  <c r="N218"/>
  <c r="M218"/>
  <c r="K218"/>
  <c r="L218" s="1"/>
  <c r="J218"/>
  <c r="I218"/>
  <c r="H218"/>
  <c r="X217"/>
  <c r="V217"/>
  <c r="W217" s="1"/>
  <c r="G217" i="1" s="1"/>
  <c r="S217" s="1"/>
  <c r="S217" i="5"/>
  <c r="T217" s="1"/>
  <c r="U217" s="1"/>
  <c r="O217"/>
  <c r="N217"/>
  <c r="M217"/>
  <c r="L217"/>
  <c r="K217"/>
  <c r="J217"/>
  <c r="I217"/>
  <c r="H217"/>
  <c r="X216"/>
  <c r="V216"/>
  <c r="W216" s="1"/>
  <c r="G216" i="1" s="1"/>
  <c r="S216" s="1"/>
  <c r="S216" i="5"/>
  <c r="T216" s="1"/>
  <c r="U216" s="1"/>
  <c r="O216"/>
  <c r="N216"/>
  <c r="M216"/>
  <c r="K216"/>
  <c r="L216" s="1"/>
  <c r="J216"/>
  <c r="I216"/>
  <c r="H216"/>
  <c r="X215"/>
  <c r="V215"/>
  <c r="W215" s="1"/>
  <c r="S215"/>
  <c r="T215" s="1"/>
  <c r="O215"/>
  <c r="N215"/>
  <c r="M215"/>
  <c r="K215"/>
  <c r="L215" s="1"/>
  <c r="J215"/>
  <c r="I215"/>
  <c r="H215"/>
  <c r="X214"/>
  <c r="V214"/>
  <c r="W214" s="1"/>
  <c r="T214"/>
  <c r="U214" s="1"/>
  <c r="S214"/>
  <c r="O214"/>
  <c r="N214"/>
  <c r="M214"/>
  <c r="K214"/>
  <c r="L214" s="1"/>
  <c r="J214"/>
  <c r="I214"/>
  <c r="H214"/>
  <c r="X213"/>
  <c r="V213"/>
  <c r="W213" s="1"/>
  <c r="S213"/>
  <c r="T213" s="1"/>
  <c r="U213" s="1"/>
  <c r="O213"/>
  <c r="N213"/>
  <c r="M213"/>
  <c r="K213"/>
  <c r="L213" s="1"/>
  <c r="J213"/>
  <c r="I213"/>
  <c r="H213"/>
  <c r="X212"/>
  <c r="V212"/>
  <c r="W212" s="1"/>
  <c r="S212"/>
  <c r="T212" s="1"/>
  <c r="U212" s="1"/>
  <c r="O212"/>
  <c r="N212"/>
  <c r="M212"/>
  <c r="K212"/>
  <c r="L212" s="1"/>
  <c r="J212"/>
  <c r="I212"/>
  <c r="R212" s="1"/>
  <c r="H212"/>
  <c r="X211"/>
  <c r="V211"/>
  <c r="W211" s="1"/>
  <c r="S211"/>
  <c r="T211" s="1"/>
  <c r="U211" s="1"/>
  <c r="O211"/>
  <c r="N211"/>
  <c r="M211"/>
  <c r="K211"/>
  <c r="L211" s="1"/>
  <c r="J211"/>
  <c r="I211"/>
  <c r="H211"/>
  <c r="X210"/>
  <c r="V210"/>
  <c r="W210" s="1"/>
  <c r="S210"/>
  <c r="T210" s="1"/>
  <c r="U210" s="1"/>
  <c r="O210"/>
  <c r="N210"/>
  <c r="M210"/>
  <c r="K210"/>
  <c r="L210" s="1"/>
  <c r="J210"/>
  <c r="I210"/>
  <c r="H210"/>
  <c r="X209"/>
  <c r="V209"/>
  <c r="W209" s="1"/>
  <c r="S209"/>
  <c r="T209" s="1"/>
  <c r="U209" s="1"/>
  <c r="O209"/>
  <c r="N209"/>
  <c r="M209"/>
  <c r="K209"/>
  <c r="L209" s="1"/>
  <c r="J209"/>
  <c r="I209"/>
  <c r="H209"/>
  <c r="X208"/>
  <c r="V208"/>
  <c r="W208" s="1"/>
  <c r="S208"/>
  <c r="T208" s="1"/>
  <c r="U208" s="1"/>
  <c r="O208"/>
  <c r="N208"/>
  <c r="M208"/>
  <c r="K208"/>
  <c r="L208" s="1"/>
  <c r="J208"/>
  <c r="I208"/>
  <c r="H208"/>
  <c r="X207"/>
  <c r="V207"/>
  <c r="W207" s="1"/>
  <c r="S207"/>
  <c r="T207" s="1"/>
  <c r="U207" s="1"/>
  <c r="O207"/>
  <c r="N207"/>
  <c r="M207"/>
  <c r="K207"/>
  <c r="L207" s="1"/>
  <c r="J207"/>
  <c r="I207"/>
  <c r="H207"/>
  <c r="X206"/>
  <c r="V206"/>
  <c r="W206" s="1"/>
  <c r="G206" i="1" s="1"/>
  <c r="I206" s="1"/>
  <c r="S206" i="5"/>
  <c r="T206" s="1"/>
  <c r="U206" s="1"/>
  <c r="O206"/>
  <c r="N206"/>
  <c r="M206"/>
  <c r="K206"/>
  <c r="L206" s="1"/>
  <c r="J206"/>
  <c r="I206"/>
  <c r="H206"/>
  <c r="X205"/>
  <c r="V205"/>
  <c r="W205" s="1"/>
  <c r="S205"/>
  <c r="T205" s="1"/>
  <c r="U205" s="1"/>
  <c r="O205"/>
  <c r="N205"/>
  <c r="M205"/>
  <c r="K205"/>
  <c r="L205" s="1"/>
  <c r="J205"/>
  <c r="I205"/>
  <c r="H205"/>
  <c r="X204"/>
  <c r="V204"/>
  <c r="W204" s="1"/>
  <c r="S204"/>
  <c r="T204" s="1"/>
  <c r="U204" s="1"/>
  <c r="O204"/>
  <c r="N204"/>
  <c r="M204"/>
  <c r="K204"/>
  <c r="L204" s="1"/>
  <c r="J204"/>
  <c r="I204"/>
  <c r="R204" s="1"/>
  <c r="H204"/>
  <c r="X203"/>
  <c r="V203"/>
  <c r="W203" s="1"/>
  <c r="S203"/>
  <c r="T203" s="1"/>
  <c r="U203" s="1"/>
  <c r="O203"/>
  <c r="N203"/>
  <c r="M203"/>
  <c r="K203"/>
  <c r="L203" s="1"/>
  <c r="J203"/>
  <c r="I203"/>
  <c r="H203"/>
  <c r="X202"/>
  <c r="V202"/>
  <c r="W202" s="1"/>
  <c r="G202" i="1" s="1"/>
  <c r="I202" s="1"/>
  <c r="T202" i="5"/>
  <c r="U202" s="1"/>
  <c r="S202"/>
  <c r="O202"/>
  <c r="N202"/>
  <c r="M202"/>
  <c r="K202"/>
  <c r="L202" s="1"/>
  <c r="J202"/>
  <c r="I202"/>
  <c r="H202"/>
  <c r="X201"/>
  <c r="V201"/>
  <c r="W201" s="1"/>
  <c r="G201" i="1" s="1"/>
  <c r="I201" s="1"/>
  <c r="S201" i="5"/>
  <c r="T201" s="1"/>
  <c r="U201" s="1"/>
  <c r="O201"/>
  <c r="N201"/>
  <c r="M201"/>
  <c r="L201"/>
  <c r="K201"/>
  <c r="J201"/>
  <c r="I201"/>
  <c r="H201"/>
  <c r="X200"/>
  <c r="V200"/>
  <c r="W200" s="1"/>
  <c r="S200"/>
  <c r="T200" s="1"/>
  <c r="U200" s="1"/>
  <c r="O200"/>
  <c r="N200"/>
  <c r="M200"/>
  <c r="K200"/>
  <c r="L200" s="1"/>
  <c r="J200"/>
  <c r="I200"/>
  <c r="H200"/>
  <c r="X199"/>
  <c r="V199"/>
  <c r="W199" s="1"/>
  <c r="S199"/>
  <c r="T199" s="1"/>
  <c r="U199" s="1"/>
  <c r="O199"/>
  <c r="N199"/>
  <c r="M199"/>
  <c r="K199"/>
  <c r="L199" s="1"/>
  <c r="J199"/>
  <c r="I199"/>
  <c r="H199"/>
  <c r="R199" s="1"/>
  <c r="X198"/>
  <c r="V198"/>
  <c r="W198" s="1"/>
  <c r="S198"/>
  <c r="T198" s="1"/>
  <c r="O198"/>
  <c r="N198"/>
  <c r="M198"/>
  <c r="K198"/>
  <c r="L198" s="1"/>
  <c r="J198"/>
  <c r="I198"/>
  <c r="H198"/>
  <c r="X197"/>
  <c r="V197"/>
  <c r="W197" s="1"/>
  <c r="S197"/>
  <c r="T197" s="1"/>
  <c r="U197" s="1"/>
  <c r="O197"/>
  <c r="N197"/>
  <c r="M197"/>
  <c r="K197"/>
  <c r="L197" s="1"/>
  <c r="J197"/>
  <c r="I197"/>
  <c r="H197"/>
  <c r="X196"/>
  <c r="V196"/>
  <c r="W196" s="1"/>
  <c r="S196"/>
  <c r="T196" s="1"/>
  <c r="U196" s="1"/>
  <c r="O196"/>
  <c r="N196"/>
  <c r="M196"/>
  <c r="K196"/>
  <c r="L196" s="1"/>
  <c r="J196"/>
  <c r="I196"/>
  <c r="H196"/>
  <c r="X195"/>
  <c r="V195"/>
  <c r="W195" s="1"/>
  <c r="S195"/>
  <c r="T195" s="1"/>
  <c r="U195" s="1"/>
  <c r="O195"/>
  <c r="N195"/>
  <c r="M195"/>
  <c r="K195"/>
  <c r="L195" s="1"/>
  <c r="J195"/>
  <c r="I195"/>
  <c r="R195" s="1"/>
  <c r="H195"/>
  <c r="X194"/>
  <c r="V194"/>
  <c r="W194" s="1"/>
  <c r="T194"/>
  <c r="U194" s="1"/>
  <c r="S194"/>
  <c r="O194"/>
  <c r="N194"/>
  <c r="M194"/>
  <c r="K194"/>
  <c r="L194" s="1"/>
  <c r="J194"/>
  <c r="I194"/>
  <c r="H194"/>
  <c r="X193"/>
  <c r="V193"/>
  <c r="W193" s="1"/>
  <c r="S193"/>
  <c r="T193" s="1"/>
  <c r="U193" s="1"/>
  <c r="O193"/>
  <c r="N193"/>
  <c r="M193"/>
  <c r="K193"/>
  <c r="L193" s="1"/>
  <c r="J193"/>
  <c r="I193"/>
  <c r="H193"/>
  <c r="R193" s="1"/>
  <c r="X192"/>
  <c r="V192"/>
  <c r="W192" s="1"/>
  <c r="S192"/>
  <c r="T192" s="1"/>
  <c r="U192" s="1"/>
  <c r="O192"/>
  <c r="N192"/>
  <c r="M192"/>
  <c r="K192"/>
  <c r="L192" s="1"/>
  <c r="J192"/>
  <c r="I192"/>
  <c r="H192"/>
  <c r="X191"/>
  <c r="V191"/>
  <c r="W191" s="1"/>
  <c r="S191"/>
  <c r="T191" s="1"/>
  <c r="U191" s="1"/>
  <c r="O191"/>
  <c r="N191"/>
  <c r="M191"/>
  <c r="K191"/>
  <c r="L191" s="1"/>
  <c r="J191"/>
  <c r="I191"/>
  <c r="H191"/>
  <c r="R191" s="1"/>
  <c r="X190"/>
  <c r="W190"/>
  <c r="V190"/>
  <c r="S190"/>
  <c r="T190" s="1"/>
  <c r="U190" s="1"/>
  <c r="O190"/>
  <c r="N190"/>
  <c r="M190"/>
  <c r="K190"/>
  <c r="L190" s="1"/>
  <c r="J190"/>
  <c r="I190"/>
  <c r="R190" s="1"/>
  <c r="H190"/>
  <c r="X189"/>
  <c r="V189"/>
  <c r="W189" s="1"/>
  <c r="S189"/>
  <c r="T189" s="1"/>
  <c r="U189" s="1"/>
  <c r="O189"/>
  <c r="N189"/>
  <c r="M189"/>
  <c r="K189"/>
  <c r="L189" s="1"/>
  <c r="J189"/>
  <c r="I189"/>
  <c r="H189"/>
  <c r="X188"/>
  <c r="V188"/>
  <c r="W188" s="1"/>
  <c r="S188"/>
  <c r="T188" s="1"/>
  <c r="U188" s="1"/>
  <c r="O188"/>
  <c r="N188"/>
  <c r="M188"/>
  <c r="K188"/>
  <c r="L188" s="1"/>
  <c r="J188"/>
  <c r="I188"/>
  <c r="H188"/>
  <c r="X187"/>
  <c r="V187"/>
  <c r="W187" s="1"/>
  <c r="S187"/>
  <c r="T187" s="1"/>
  <c r="U187" s="1"/>
  <c r="O187"/>
  <c r="N187"/>
  <c r="M187"/>
  <c r="K187"/>
  <c r="L187" s="1"/>
  <c r="J187"/>
  <c r="I187"/>
  <c r="R187" s="1"/>
  <c r="H187"/>
  <c r="X186"/>
  <c r="V186"/>
  <c r="W186" s="1"/>
  <c r="T186"/>
  <c r="U186" s="1"/>
  <c r="S186"/>
  <c r="O186"/>
  <c r="N186"/>
  <c r="M186"/>
  <c r="K186"/>
  <c r="L186" s="1"/>
  <c r="J186"/>
  <c r="I186"/>
  <c r="H186"/>
  <c r="X185"/>
  <c r="V185"/>
  <c r="W185" s="1"/>
  <c r="S185"/>
  <c r="T185" s="1"/>
  <c r="U185" s="1"/>
  <c r="O185"/>
  <c r="N185"/>
  <c r="M185"/>
  <c r="K185"/>
  <c r="L185" s="1"/>
  <c r="J185"/>
  <c r="I185"/>
  <c r="H185"/>
  <c r="X184"/>
  <c r="V184"/>
  <c r="W184" s="1"/>
  <c r="S184"/>
  <c r="T184" s="1"/>
  <c r="U184" s="1"/>
  <c r="O184"/>
  <c r="N184"/>
  <c r="M184"/>
  <c r="K184"/>
  <c r="L184" s="1"/>
  <c r="J184"/>
  <c r="I184"/>
  <c r="H184"/>
  <c r="X183"/>
  <c r="V183"/>
  <c r="W183" s="1"/>
  <c r="S183"/>
  <c r="T183" s="1"/>
  <c r="U183" s="1"/>
  <c r="O183"/>
  <c r="N183"/>
  <c r="M183"/>
  <c r="L183"/>
  <c r="K183"/>
  <c r="J183"/>
  <c r="I183"/>
  <c r="H183"/>
  <c r="R183" s="1"/>
  <c r="X182"/>
  <c r="W182"/>
  <c r="V182"/>
  <c r="S182"/>
  <c r="T182" s="1"/>
  <c r="O182"/>
  <c r="N182"/>
  <c r="M182"/>
  <c r="K182"/>
  <c r="L182" s="1"/>
  <c r="J182"/>
  <c r="I182"/>
  <c r="H182"/>
  <c r="X181"/>
  <c r="V181"/>
  <c r="W181" s="1"/>
  <c r="G181" i="1" s="1"/>
  <c r="I181" s="1"/>
  <c r="S181" i="5"/>
  <c r="T181" s="1"/>
  <c r="U181" s="1"/>
  <c r="O181"/>
  <c r="N181"/>
  <c r="M181"/>
  <c r="K181"/>
  <c r="L181" s="1"/>
  <c r="J181"/>
  <c r="I181"/>
  <c r="H181"/>
  <c r="X180"/>
  <c r="W180"/>
  <c r="V180"/>
  <c r="S180"/>
  <c r="T180" s="1"/>
  <c r="U180" s="1"/>
  <c r="O180"/>
  <c r="N180"/>
  <c r="M180"/>
  <c r="K180"/>
  <c r="L180" s="1"/>
  <c r="J180"/>
  <c r="I180"/>
  <c r="R180" s="1"/>
  <c r="H180"/>
  <c r="X179"/>
  <c r="V179"/>
  <c r="W179" s="1"/>
  <c r="S179"/>
  <c r="T179" s="1"/>
  <c r="U179" s="1"/>
  <c r="O179"/>
  <c r="N179"/>
  <c r="M179"/>
  <c r="K179"/>
  <c r="L179" s="1"/>
  <c r="J179"/>
  <c r="I179"/>
  <c r="R179" s="1"/>
  <c r="H179"/>
  <c r="X178"/>
  <c r="V178"/>
  <c r="W178" s="1"/>
  <c r="S178"/>
  <c r="T178" s="1"/>
  <c r="O178"/>
  <c r="N178"/>
  <c r="M178"/>
  <c r="K178"/>
  <c r="L178" s="1"/>
  <c r="J178"/>
  <c r="I178"/>
  <c r="H178"/>
  <c r="X177"/>
  <c r="V177"/>
  <c r="W177" s="1"/>
  <c r="S177"/>
  <c r="T177" s="1"/>
  <c r="U177" s="1"/>
  <c r="O177"/>
  <c r="N177"/>
  <c r="M177"/>
  <c r="K177"/>
  <c r="L177" s="1"/>
  <c r="J177"/>
  <c r="I177"/>
  <c r="H177"/>
  <c r="R177" s="1"/>
  <c r="X176"/>
  <c r="V176"/>
  <c r="W176" s="1"/>
  <c r="S176"/>
  <c r="T176" s="1"/>
  <c r="U176" s="1"/>
  <c r="O176"/>
  <c r="N176"/>
  <c r="M176"/>
  <c r="K176"/>
  <c r="L176" s="1"/>
  <c r="J176"/>
  <c r="I176"/>
  <c r="H176"/>
  <c r="X175"/>
  <c r="V175"/>
  <c r="W175" s="1"/>
  <c r="S175"/>
  <c r="T175" s="1"/>
  <c r="U175" s="1"/>
  <c r="O175"/>
  <c r="N175"/>
  <c r="M175"/>
  <c r="K175"/>
  <c r="L175" s="1"/>
  <c r="J175"/>
  <c r="I175"/>
  <c r="H175"/>
  <c r="X174"/>
  <c r="V174"/>
  <c r="W174" s="1"/>
  <c r="S174"/>
  <c r="T174" s="1"/>
  <c r="U174" s="1"/>
  <c r="O174"/>
  <c r="N174"/>
  <c r="M174"/>
  <c r="K174"/>
  <c r="L174" s="1"/>
  <c r="J174"/>
  <c r="I174"/>
  <c r="H174"/>
  <c r="X173"/>
  <c r="V173"/>
  <c r="W173" s="1"/>
  <c r="G173" i="1" s="1"/>
  <c r="I173" s="1"/>
  <c r="S173" i="5"/>
  <c r="T173" s="1"/>
  <c r="U173" s="1"/>
  <c r="O173"/>
  <c r="N173"/>
  <c r="M173"/>
  <c r="K173"/>
  <c r="L173" s="1"/>
  <c r="J173"/>
  <c r="I173"/>
  <c r="H173"/>
  <c r="X172"/>
  <c r="V172"/>
  <c r="W172" s="1"/>
  <c r="S172"/>
  <c r="T172" s="1"/>
  <c r="U172" s="1"/>
  <c r="O172"/>
  <c r="N172"/>
  <c r="M172"/>
  <c r="K172"/>
  <c r="L172" s="1"/>
  <c r="J172"/>
  <c r="I172"/>
  <c r="H172"/>
  <c r="X171"/>
  <c r="V171"/>
  <c r="W171" s="1"/>
  <c r="S171"/>
  <c r="T171" s="1"/>
  <c r="U171" s="1"/>
  <c r="O171"/>
  <c r="N171"/>
  <c r="M171"/>
  <c r="K171"/>
  <c r="L171" s="1"/>
  <c r="J171"/>
  <c r="I171"/>
  <c r="R171" s="1"/>
  <c r="H171"/>
  <c r="X170"/>
  <c r="V170"/>
  <c r="W170" s="1"/>
  <c r="S170"/>
  <c r="T170" s="1"/>
  <c r="U170" s="1"/>
  <c r="O170"/>
  <c r="N170"/>
  <c r="M170"/>
  <c r="K170"/>
  <c r="L170" s="1"/>
  <c r="J170"/>
  <c r="I170"/>
  <c r="R170" s="1"/>
  <c r="H170"/>
  <c r="X169"/>
  <c r="V169"/>
  <c r="W169" s="1"/>
  <c r="S169"/>
  <c r="T169" s="1"/>
  <c r="U169" s="1"/>
  <c r="O169"/>
  <c r="N169"/>
  <c r="M169"/>
  <c r="K169"/>
  <c r="L169" s="1"/>
  <c r="J169"/>
  <c r="I169"/>
  <c r="H169"/>
  <c r="X168"/>
  <c r="V168"/>
  <c r="W168" s="1"/>
  <c r="S168"/>
  <c r="T168" s="1"/>
  <c r="U168" s="1"/>
  <c r="O168"/>
  <c r="N168"/>
  <c r="M168"/>
  <c r="K168"/>
  <c r="L168" s="1"/>
  <c r="J168"/>
  <c r="I168"/>
  <c r="H168"/>
  <c r="X167"/>
  <c r="V167"/>
  <c r="W167" s="1"/>
  <c r="S167"/>
  <c r="T167" s="1"/>
  <c r="U167" s="1"/>
  <c r="O167"/>
  <c r="N167"/>
  <c r="M167"/>
  <c r="L167"/>
  <c r="K167"/>
  <c r="J167"/>
  <c r="I167"/>
  <c r="H167"/>
  <c r="R167" s="1"/>
  <c r="X166"/>
  <c r="W166"/>
  <c r="V166"/>
  <c r="S166"/>
  <c r="T166" s="1"/>
  <c r="U166" s="1"/>
  <c r="O166"/>
  <c r="N166"/>
  <c r="M166"/>
  <c r="L166"/>
  <c r="K166"/>
  <c r="J166"/>
  <c r="I166"/>
  <c r="H166"/>
  <c r="X165"/>
  <c r="W165"/>
  <c r="V165"/>
  <c r="T165"/>
  <c r="U165" s="1"/>
  <c r="S165"/>
  <c r="O165"/>
  <c r="N165"/>
  <c r="M165"/>
  <c r="K165"/>
  <c r="L165" s="1"/>
  <c r="J165"/>
  <c r="I165"/>
  <c r="H165"/>
  <c r="X164"/>
  <c r="V164"/>
  <c r="W164" s="1"/>
  <c r="S164"/>
  <c r="T164" s="1"/>
  <c r="U164" s="1"/>
  <c r="O164"/>
  <c r="N164"/>
  <c r="M164"/>
  <c r="K164"/>
  <c r="L164" s="1"/>
  <c r="J164"/>
  <c r="I164"/>
  <c r="H164"/>
  <c r="X163"/>
  <c r="V163"/>
  <c r="W163" s="1"/>
  <c r="S163"/>
  <c r="T163" s="1"/>
  <c r="U163" s="1"/>
  <c r="O163"/>
  <c r="N163"/>
  <c r="M163"/>
  <c r="K163"/>
  <c r="L163" s="1"/>
  <c r="J163"/>
  <c r="I163"/>
  <c r="H163"/>
  <c r="X162"/>
  <c r="V162"/>
  <c r="W162" s="1"/>
  <c r="S162"/>
  <c r="T162" s="1"/>
  <c r="U162" s="1"/>
  <c r="O162"/>
  <c r="N162"/>
  <c r="M162"/>
  <c r="K162"/>
  <c r="L162" s="1"/>
  <c r="J162"/>
  <c r="I162"/>
  <c r="R162" s="1"/>
  <c r="H162"/>
  <c r="X161"/>
  <c r="V161"/>
  <c r="W161" s="1"/>
  <c r="S161"/>
  <c r="T161" s="1"/>
  <c r="U161" s="1"/>
  <c r="O161"/>
  <c r="N161"/>
  <c r="M161"/>
  <c r="L161"/>
  <c r="K161"/>
  <c r="J161"/>
  <c r="I161"/>
  <c r="H161"/>
  <c r="X160"/>
  <c r="V160"/>
  <c r="W160" s="1"/>
  <c r="S160"/>
  <c r="T160" s="1"/>
  <c r="U160" s="1"/>
  <c r="O160"/>
  <c r="N160"/>
  <c r="M160"/>
  <c r="K160"/>
  <c r="L160" s="1"/>
  <c r="J160"/>
  <c r="I160"/>
  <c r="H160"/>
  <c r="X159"/>
  <c r="V159"/>
  <c r="W159" s="1"/>
  <c r="S159"/>
  <c r="T159" s="1"/>
  <c r="U159" s="1"/>
  <c r="O159"/>
  <c r="N159"/>
  <c r="M159"/>
  <c r="K159"/>
  <c r="L159" s="1"/>
  <c r="J159"/>
  <c r="I159"/>
  <c r="R159" s="1"/>
  <c r="H159"/>
  <c r="X158"/>
  <c r="V158"/>
  <c r="W158" s="1"/>
  <c r="S158"/>
  <c r="T158" s="1"/>
  <c r="U158" s="1"/>
  <c r="O158"/>
  <c r="N158"/>
  <c r="M158"/>
  <c r="K158"/>
  <c r="L158" s="1"/>
  <c r="J158"/>
  <c r="I158"/>
  <c r="H158"/>
  <c r="X157"/>
  <c r="V157"/>
  <c r="W157" s="1"/>
  <c r="G157" i="1" s="1"/>
  <c r="I157" s="1"/>
  <c r="S157" i="5"/>
  <c r="T157" s="1"/>
  <c r="U157" s="1"/>
  <c r="O157"/>
  <c r="N157"/>
  <c r="M157"/>
  <c r="K157"/>
  <c r="L157" s="1"/>
  <c r="J157"/>
  <c r="I157"/>
  <c r="H157"/>
  <c r="X156"/>
  <c r="V156"/>
  <c r="W156" s="1"/>
  <c r="S156"/>
  <c r="T156" s="1"/>
  <c r="U156" s="1"/>
  <c r="O156"/>
  <c r="N156"/>
  <c r="M156"/>
  <c r="K156"/>
  <c r="L156" s="1"/>
  <c r="J156"/>
  <c r="I156"/>
  <c r="H156"/>
  <c r="X155"/>
  <c r="V155"/>
  <c r="W155" s="1"/>
  <c r="S155"/>
  <c r="T155" s="1"/>
  <c r="U155" s="1"/>
  <c r="O155"/>
  <c r="N155"/>
  <c r="M155"/>
  <c r="K155"/>
  <c r="L155" s="1"/>
  <c r="J155"/>
  <c r="I155"/>
  <c r="H155"/>
  <c r="R155" s="1"/>
  <c r="X154"/>
  <c r="W154"/>
  <c r="V154"/>
  <c r="S154"/>
  <c r="T154" s="1"/>
  <c r="U154" s="1"/>
  <c r="O154"/>
  <c r="N154"/>
  <c r="M154"/>
  <c r="K154"/>
  <c r="L154" s="1"/>
  <c r="J154"/>
  <c r="I154"/>
  <c r="H154"/>
  <c r="X153"/>
  <c r="V153"/>
  <c r="W153" s="1"/>
  <c r="G153" i="1" s="1"/>
  <c r="I153" s="1"/>
  <c r="S153" i="5"/>
  <c r="T153" s="1"/>
  <c r="U153" s="1"/>
  <c r="O153"/>
  <c r="N153"/>
  <c r="M153"/>
  <c r="K153"/>
  <c r="L153" s="1"/>
  <c r="J153"/>
  <c r="I153"/>
  <c r="H153"/>
  <c r="X152"/>
  <c r="V152"/>
  <c r="W152" s="1"/>
  <c r="S152"/>
  <c r="T152" s="1"/>
  <c r="U152" s="1"/>
  <c r="O152"/>
  <c r="N152"/>
  <c r="M152"/>
  <c r="K152"/>
  <c r="L152" s="1"/>
  <c r="J152"/>
  <c r="I152"/>
  <c r="H152"/>
  <c r="X151"/>
  <c r="V151"/>
  <c r="W151" s="1"/>
  <c r="S151"/>
  <c r="T151" s="1"/>
  <c r="U151" s="1"/>
  <c r="O151"/>
  <c r="N151"/>
  <c r="M151"/>
  <c r="K151"/>
  <c r="L151" s="1"/>
  <c r="J151"/>
  <c r="I151"/>
  <c r="H151"/>
  <c r="R151" s="1"/>
  <c r="X150"/>
  <c r="V150"/>
  <c r="W150" s="1"/>
  <c r="S150"/>
  <c r="T150" s="1"/>
  <c r="O150"/>
  <c r="N150"/>
  <c r="M150"/>
  <c r="K150"/>
  <c r="L150" s="1"/>
  <c r="J150"/>
  <c r="I150"/>
  <c r="H150"/>
  <c r="X149"/>
  <c r="V149"/>
  <c r="W149" s="1"/>
  <c r="S149"/>
  <c r="T149" s="1"/>
  <c r="U149" s="1"/>
  <c r="O149"/>
  <c r="N149"/>
  <c r="M149"/>
  <c r="K149"/>
  <c r="L149" s="1"/>
  <c r="J149"/>
  <c r="I149"/>
  <c r="H149"/>
  <c r="X148"/>
  <c r="V148"/>
  <c r="W148" s="1"/>
  <c r="S148"/>
  <c r="T148" s="1"/>
  <c r="U148" s="1"/>
  <c r="O148"/>
  <c r="N148"/>
  <c r="M148"/>
  <c r="K148"/>
  <c r="L148" s="1"/>
  <c r="J148"/>
  <c r="I148"/>
  <c r="R148" s="1"/>
  <c r="H148"/>
  <c r="X147"/>
  <c r="V147"/>
  <c r="W147" s="1"/>
  <c r="S147"/>
  <c r="T147" s="1"/>
  <c r="U147" s="1"/>
  <c r="O147"/>
  <c r="N147"/>
  <c r="M147"/>
  <c r="K147"/>
  <c r="L147" s="1"/>
  <c r="J147"/>
  <c r="I147"/>
  <c r="R147" s="1"/>
  <c r="H147"/>
  <c r="X146"/>
  <c r="V146"/>
  <c r="W146" s="1"/>
  <c r="S146"/>
  <c r="T146" s="1"/>
  <c r="U146" s="1"/>
  <c r="O146"/>
  <c r="N146"/>
  <c r="M146"/>
  <c r="K146"/>
  <c r="L146" s="1"/>
  <c r="J146"/>
  <c r="I146"/>
  <c r="H146"/>
  <c r="X145"/>
  <c r="V145"/>
  <c r="W145" s="1"/>
  <c r="S145"/>
  <c r="T145" s="1"/>
  <c r="U145" s="1"/>
  <c r="O145"/>
  <c r="N145"/>
  <c r="M145"/>
  <c r="K145"/>
  <c r="L145" s="1"/>
  <c r="J145"/>
  <c r="I145"/>
  <c r="H145"/>
  <c r="X144"/>
  <c r="V144"/>
  <c r="W144" s="1"/>
  <c r="S144"/>
  <c r="T144" s="1"/>
  <c r="U144" s="1"/>
  <c r="O144"/>
  <c r="N144"/>
  <c r="M144"/>
  <c r="K144"/>
  <c r="L144" s="1"/>
  <c r="J144"/>
  <c r="I144"/>
  <c r="H144"/>
  <c r="X143"/>
  <c r="V143"/>
  <c r="W143" s="1"/>
  <c r="S143"/>
  <c r="T143" s="1"/>
  <c r="U143" s="1"/>
  <c r="O143"/>
  <c r="N143"/>
  <c r="M143"/>
  <c r="K143"/>
  <c r="L143" s="1"/>
  <c r="J143"/>
  <c r="I143"/>
  <c r="R143" s="1"/>
  <c r="H143"/>
  <c r="X142"/>
  <c r="V142"/>
  <c r="W142" s="1"/>
  <c r="S142"/>
  <c r="T142" s="1"/>
  <c r="U142" s="1"/>
  <c r="O142"/>
  <c r="N142"/>
  <c r="M142"/>
  <c r="K142"/>
  <c r="L142" s="1"/>
  <c r="J142"/>
  <c r="I142"/>
  <c r="H142"/>
  <c r="X141"/>
  <c r="V141"/>
  <c r="W141" s="1"/>
  <c r="S141"/>
  <c r="T141" s="1"/>
  <c r="U141" s="1"/>
  <c r="O141"/>
  <c r="N141"/>
  <c r="M141"/>
  <c r="L141"/>
  <c r="K141"/>
  <c r="J141"/>
  <c r="I141"/>
  <c r="H141"/>
  <c r="X140"/>
  <c r="V140"/>
  <c r="W140" s="1"/>
  <c r="S140"/>
  <c r="T140" s="1"/>
  <c r="U140" s="1"/>
  <c r="O140"/>
  <c r="N140"/>
  <c r="M140"/>
  <c r="K140"/>
  <c r="L140" s="1"/>
  <c r="J140"/>
  <c r="I140"/>
  <c r="H140"/>
  <c r="X139"/>
  <c r="V139"/>
  <c r="W139" s="1"/>
  <c r="S139"/>
  <c r="T139" s="1"/>
  <c r="U139" s="1"/>
  <c r="O139"/>
  <c r="N139"/>
  <c r="M139"/>
  <c r="K139"/>
  <c r="L139" s="1"/>
  <c r="J139"/>
  <c r="I139"/>
  <c r="H139"/>
  <c r="X138"/>
  <c r="V138"/>
  <c r="W138" s="1"/>
  <c r="S138"/>
  <c r="T138" s="1"/>
  <c r="O138"/>
  <c r="N138"/>
  <c r="M138"/>
  <c r="K138"/>
  <c r="L138" s="1"/>
  <c r="J138"/>
  <c r="I138"/>
  <c r="H138"/>
  <c r="X137"/>
  <c r="V137"/>
  <c r="W137" s="1"/>
  <c r="S137"/>
  <c r="T137" s="1"/>
  <c r="U137" s="1"/>
  <c r="O137"/>
  <c r="N137"/>
  <c r="M137"/>
  <c r="K137"/>
  <c r="L137" s="1"/>
  <c r="J137"/>
  <c r="I137"/>
  <c r="H137"/>
  <c r="X136"/>
  <c r="V136"/>
  <c r="W136" s="1"/>
  <c r="S136"/>
  <c r="T136" s="1"/>
  <c r="U136" s="1"/>
  <c r="O136"/>
  <c r="N136"/>
  <c r="M136"/>
  <c r="K136"/>
  <c r="L136" s="1"/>
  <c r="J136"/>
  <c r="I136"/>
  <c r="H136"/>
  <c r="X135"/>
  <c r="V135"/>
  <c r="W135" s="1"/>
  <c r="S135"/>
  <c r="T135" s="1"/>
  <c r="U135" s="1"/>
  <c r="O135"/>
  <c r="N135"/>
  <c r="M135"/>
  <c r="K135"/>
  <c r="L135" s="1"/>
  <c r="J135"/>
  <c r="I135"/>
  <c r="H135"/>
  <c r="X134"/>
  <c r="V134"/>
  <c r="W134" s="1"/>
  <c r="G134" i="1" s="1"/>
  <c r="I134" s="1"/>
  <c r="S134" i="5"/>
  <c r="T134" s="1"/>
  <c r="U134" s="1"/>
  <c r="O134"/>
  <c r="N134"/>
  <c r="M134"/>
  <c r="K134"/>
  <c r="L134" s="1"/>
  <c r="J134"/>
  <c r="I134"/>
  <c r="H134"/>
  <c r="X133"/>
  <c r="V133"/>
  <c r="W133" s="1"/>
  <c r="T133"/>
  <c r="U133" s="1"/>
  <c r="S133"/>
  <c r="O133"/>
  <c r="N133"/>
  <c r="M133"/>
  <c r="K133"/>
  <c r="L133" s="1"/>
  <c r="J133"/>
  <c r="I133"/>
  <c r="H133"/>
  <c r="X132"/>
  <c r="V132"/>
  <c r="W132" s="1"/>
  <c r="S132"/>
  <c r="T132" s="1"/>
  <c r="U132" s="1"/>
  <c r="O132"/>
  <c r="N132"/>
  <c r="M132"/>
  <c r="K132"/>
  <c r="L132" s="1"/>
  <c r="J132"/>
  <c r="I132"/>
  <c r="H132"/>
  <c r="X131"/>
  <c r="V131"/>
  <c r="W131" s="1"/>
  <c r="S131"/>
  <c r="T131" s="1"/>
  <c r="U131" s="1"/>
  <c r="O131"/>
  <c r="N131"/>
  <c r="M131"/>
  <c r="K131"/>
  <c r="L131" s="1"/>
  <c r="J131"/>
  <c r="I131"/>
  <c r="H131"/>
  <c r="X130"/>
  <c r="V130"/>
  <c r="W130" s="1"/>
  <c r="S130"/>
  <c r="T130" s="1"/>
  <c r="U130" s="1"/>
  <c r="O130"/>
  <c r="N130"/>
  <c r="M130"/>
  <c r="K130"/>
  <c r="L130" s="1"/>
  <c r="J130"/>
  <c r="I130"/>
  <c r="H130"/>
  <c r="X129"/>
  <c r="V129"/>
  <c r="W129" s="1"/>
  <c r="G129" i="1" s="1"/>
  <c r="I129" s="1"/>
  <c r="S129" i="5"/>
  <c r="T129" s="1"/>
  <c r="U129" s="1"/>
  <c r="O129"/>
  <c r="N129"/>
  <c r="M129"/>
  <c r="L129"/>
  <c r="K129"/>
  <c r="J129"/>
  <c r="I129"/>
  <c r="H129"/>
  <c r="X128"/>
  <c r="V128"/>
  <c r="W128" s="1"/>
  <c r="S128"/>
  <c r="T128" s="1"/>
  <c r="U128" s="1"/>
  <c r="O128"/>
  <c r="N128"/>
  <c r="M128"/>
  <c r="K128"/>
  <c r="L128" s="1"/>
  <c r="J128"/>
  <c r="I128"/>
  <c r="R128" s="1"/>
  <c r="H128"/>
  <c r="X127"/>
  <c r="V127"/>
  <c r="W127" s="1"/>
  <c r="S127"/>
  <c r="T127" s="1"/>
  <c r="U127" s="1"/>
  <c r="O127"/>
  <c r="N127"/>
  <c r="M127"/>
  <c r="L127"/>
  <c r="K127"/>
  <c r="J127"/>
  <c r="I127"/>
  <c r="R127" s="1"/>
  <c r="P127" i="1" s="1"/>
  <c r="H127" i="5"/>
  <c r="X126"/>
  <c r="V126"/>
  <c r="W126" s="1"/>
  <c r="T126"/>
  <c r="U126" s="1"/>
  <c r="S126"/>
  <c r="O126"/>
  <c r="N126"/>
  <c r="M126"/>
  <c r="K126"/>
  <c r="L126" s="1"/>
  <c r="J126"/>
  <c r="I126"/>
  <c r="H126"/>
  <c r="X125"/>
  <c r="V125"/>
  <c r="W125" s="1"/>
  <c r="S125"/>
  <c r="T125" s="1"/>
  <c r="O125"/>
  <c r="N125"/>
  <c r="M125"/>
  <c r="K125"/>
  <c r="L125" s="1"/>
  <c r="J125"/>
  <c r="I125"/>
  <c r="H125"/>
  <c r="X124"/>
  <c r="V124"/>
  <c r="W124" s="1"/>
  <c r="S124"/>
  <c r="T124" s="1"/>
  <c r="U124" s="1"/>
  <c r="O124"/>
  <c r="N124"/>
  <c r="M124"/>
  <c r="K124"/>
  <c r="L124" s="1"/>
  <c r="J124"/>
  <c r="I124"/>
  <c r="H124"/>
  <c r="X123"/>
  <c r="V123"/>
  <c r="W123" s="1"/>
  <c r="S123"/>
  <c r="T123" s="1"/>
  <c r="O123"/>
  <c r="N123"/>
  <c r="M123"/>
  <c r="K123"/>
  <c r="L123" s="1"/>
  <c r="J123"/>
  <c r="I123"/>
  <c r="R123" s="1"/>
  <c r="H123"/>
  <c r="X122"/>
  <c r="V122"/>
  <c r="W122" s="1"/>
  <c r="S122"/>
  <c r="T122" s="1"/>
  <c r="U122" s="1"/>
  <c r="O122"/>
  <c r="N122"/>
  <c r="M122"/>
  <c r="K122"/>
  <c r="L122" s="1"/>
  <c r="J122"/>
  <c r="I122"/>
  <c r="H122"/>
  <c r="X121"/>
  <c r="V121"/>
  <c r="W121" s="1"/>
  <c r="S121"/>
  <c r="T121" s="1"/>
  <c r="U121" s="1"/>
  <c r="G121" i="1" s="1"/>
  <c r="O121" i="5"/>
  <c r="N121"/>
  <c r="M121"/>
  <c r="K121"/>
  <c r="L121" s="1"/>
  <c r="J121"/>
  <c r="I121"/>
  <c r="H121"/>
  <c r="X120"/>
  <c r="V120"/>
  <c r="W120" s="1"/>
  <c r="S120"/>
  <c r="T120" s="1"/>
  <c r="O120"/>
  <c r="N120"/>
  <c r="M120"/>
  <c r="K120"/>
  <c r="L120" s="1"/>
  <c r="J120"/>
  <c r="I120"/>
  <c r="H120"/>
  <c r="X119"/>
  <c r="V119"/>
  <c r="W119" s="1"/>
  <c r="S119"/>
  <c r="T119" s="1"/>
  <c r="O119"/>
  <c r="N119"/>
  <c r="M119"/>
  <c r="K119"/>
  <c r="L119" s="1"/>
  <c r="J119"/>
  <c r="I119"/>
  <c r="R119" s="1"/>
  <c r="H119"/>
  <c r="X118"/>
  <c r="V118"/>
  <c r="W118" s="1"/>
  <c r="S118"/>
  <c r="T118" s="1"/>
  <c r="U118" s="1"/>
  <c r="O118"/>
  <c r="N118"/>
  <c r="M118"/>
  <c r="K118"/>
  <c r="L118" s="1"/>
  <c r="J118"/>
  <c r="I118"/>
  <c r="H118"/>
  <c r="X117"/>
  <c r="V117"/>
  <c r="W117" s="1"/>
  <c r="S117"/>
  <c r="T117" s="1"/>
  <c r="U117" s="1"/>
  <c r="G117" i="1" s="1"/>
  <c r="O117" i="5"/>
  <c r="N117"/>
  <c r="M117"/>
  <c r="K117"/>
  <c r="L117" s="1"/>
  <c r="J117"/>
  <c r="I117"/>
  <c r="H117"/>
  <c r="X116"/>
  <c r="V116"/>
  <c r="W116" s="1"/>
  <c r="S116"/>
  <c r="T116" s="1"/>
  <c r="O116"/>
  <c r="N116"/>
  <c r="M116"/>
  <c r="K116"/>
  <c r="L116" s="1"/>
  <c r="J116"/>
  <c r="I116"/>
  <c r="R116" s="1"/>
  <c r="H116"/>
  <c r="X115"/>
  <c r="V115"/>
  <c r="W115" s="1"/>
  <c r="S115"/>
  <c r="T115" s="1"/>
  <c r="O115"/>
  <c r="N115"/>
  <c r="M115"/>
  <c r="K115"/>
  <c r="L115" s="1"/>
  <c r="J115"/>
  <c r="I115"/>
  <c r="H115"/>
  <c r="X114"/>
  <c r="V114"/>
  <c r="W114" s="1"/>
  <c r="S114"/>
  <c r="T114" s="1"/>
  <c r="U114" s="1"/>
  <c r="O114"/>
  <c r="N114"/>
  <c r="M114"/>
  <c r="K114"/>
  <c r="L114" s="1"/>
  <c r="J114"/>
  <c r="I114"/>
  <c r="R114" s="1"/>
  <c r="P114" i="1" s="1"/>
  <c r="H114" i="5"/>
  <c r="X113"/>
  <c r="V113"/>
  <c r="W113" s="1"/>
  <c r="S113"/>
  <c r="T113" s="1"/>
  <c r="U113" s="1"/>
  <c r="O113"/>
  <c r="N113"/>
  <c r="M113"/>
  <c r="K113"/>
  <c r="L113" s="1"/>
  <c r="J113"/>
  <c r="I113"/>
  <c r="R113" s="1"/>
  <c r="P113" i="1" s="1"/>
  <c r="H113" i="5"/>
  <c r="X112"/>
  <c r="V112"/>
  <c r="W112" s="1"/>
  <c r="S112"/>
  <c r="T112" s="1"/>
  <c r="O112"/>
  <c r="N112"/>
  <c r="M112"/>
  <c r="K112"/>
  <c r="L112" s="1"/>
  <c r="J112"/>
  <c r="I112"/>
  <c r="R112" s="1"/>
  <c r="H112"/>
  <c r="X111"/>
  <c r="V111"/>
  <c r="W111" s="1"/>
  <c r="S111"/>
  <c r="T111" s="1"/>
  <c r="O111"/>
  <c r="N111"/>
  <c r="M111"/>
  <c r="K111"/>
  <c r="L111" s="1"/>
  <c r="J111"/>
  <c r="I111"/>
  <c r="H111"/>
  <c r="X110"/>
  <c r="V110"/>
  <c r="W110" s="1"/>
  <c r="S110"/>
  <c r="T110" s="1"/>
  <c r="U110" s="1"/>
  <c r="O110"/>
  <c r="N110"/>
  <c r="M110"/>
  <c r="K110"/>
  <c r="L110" s="1"/>
  <c r="J110"/>
  <c r="I110"/>
  <c r="R110" s="1"/>
  <c r="P110" i="1" s="1"/>
  <c r="H110" i="5"/>
  <c r="X109"/>
  <c r="V109"/>
  <c r="W109" s="1"/>
  <c r="S109"/>
  <c r="T109" s="1"/>
  <c r="U109" s="1"/>
  <c r="O109"/>
  <c r="N109"/>
  <c r="M109"/>
  <c r="K109"/>
  <c r="L109" s="1"/>
  <c r="J109"/>
  <c r="I109"/>
  <c r="R109" s="1"/>
  <c r="P109" i="1" s="1"/>
  <c r="H109" i="5"/>
  <c r="X108"/>
  <c r="V108"/>
  <c r="W108" s="1"/>
  <c r="S108"/>
  <c r="T108" s="1"/>
  <c r="O108"/>
  <c r="N108"/>
  <c r="M108"/>
  <c r="K108"/>
  <c r="L108" s="1"/>
  <c r="J108"/>
  <c r="I108"/>
  <c r="H108"/>
  <c r="X107"/>
  <c r="V107"/>
  <c r="W107" s="1"/>
  <c r="S107"/>
  <c r="T107" s="1"/>
  <c r="O107"/>
  <c r="N107"/>
  <c r="M107"/>
  <c r="K107"/>
  <c r="L107" s="1"/>
  <c r="J107"/>
  <c r="I107"/>
  <c r="H107"/>
  <c r="X106"/>
  <c r="V106"/>
  <c r="W106" s="1"/>
  <c r="S106"/>
  <c r="T106" s="1"/>
  <c r="U106" s="1"/>
  <c r="O106"/>
  <c r="N106"/>
  <c r="M106"/>
  <c r="L106"/>
  <c r="K106"/>
  <c r="J106"/>
  <c r="I106"/>
  <c r="H106"/>
  <c r="X105"/>
  <c r="V105"/>
  <c r="W105" s="1"/>
  <c r="S105"/>
  <c r="T105" s="1"/>
  <c r="U105" s="1"/>
  <c r="O105"/>
  <c r="N105"/>
  <c r="M105"/>
  <c r="K105"/>
  <c r="L105" s="1"/>
  <c r="J105"/>
  <c r="I105"/>
  <c r="H105"/>
  <c r="X104"/>
  <c r="V104"/>
  <c r="W104" s="1"/>
  <c r="S104"/>
  <c r="T104" s="1"/>
  <c r="O104"/>
  <c r="N104"/>
  <c r="M104"/>
  <c r="K104"/>
  <c r="L104" s="1"/>
  <c r="J104"/>
  <c r="I104"/>
  <c r="H104"/>
  <c r="X103"/>
  <c r="V103"/>
  <c r="W103" s="1"/>
  <c r="S103"/>
  <c r="T103" s="1"/>
  <c r="O103"/>
  <c r="N103"/>
  <c r="M103"/>
  <c r="K103"/>
  <c r="L103" s="1"/>
  <c r="J103"/>
  <c r="I103"/>
  <c r="H103"/>
  <c r="X102"/>
  <c r="V102"/>
  <c r="W102" s="1"/>
  <c r="S102"/>
  <c r="T102" s="1"/>
  <c r="U102" s="1"/>
  <c r="O102"/>
  <c r="N102"/>
  <c r="M102"/>
  <c r="K102"/>
  <c r="L102" s="1"/>
  <c r="J102"/>
  <c r="I102"/>
  <c r="H102"/>
  <c r="X101"/>
  <c r="V101"/>
  <c r="W101" s="1"/>
  <c r="S101"/>
  <c r="T101" s="1"/>
  <c r="U101" s="1"/>
  <c r="O101"/>
  <c r="N101"/>
  <c r="M101"/>
  <c r="K101"/>
  <c r="L101" s="1"/>
  <c r="J101"/>
  <c r="I101"/>
  <c r="H101"/>
  <c r="X100"/>
  <c r="V100"/>
  <c r="W100" s="1"/>
  <c r="S100"/>
  <c r="T100" s="1"/>
  <c r="O100"/>
  <c r="N100"/>
  <c r="M100"/>
  <c r="K100"/>
  <c r="L100" s="1"/>
  <c r="J100"/>
  <c r="I100"/>
  <c r="H100"/>
  <c r="X99"/>
  <c r="V99"/>
  <c r="W99" s="1"/>
  <c r="S99"/>
  <c r="T99" s="1"/>
  <c r="O99"/>
  <c r="N99"/>
  <c r="M99"/>
  <c r="K99"/>
  <c r="L99" s="1"/>
  <c r="J99"/>
  <c r="I99"/>
  <c r="H99"/>
  <c r="X98"/>
  <c r="V98"/>
  <c r="W98" s="1"/>
  <c r="S98"/>
  <c r="T98" s="1"/>
  <c r="U98" s="1"/>
  <c r="O98"/>
  <c r="N98"/>
  <c r="M98"/>
  <c r="K98"/>
  <c r="L98" s="1"/>
  <c r="J98"/>
  <c r="I98"/>
  <c r="H98"/>
  <c r="X97"/>
  <c r="V97"/>
  <c r="W97" s="1"/>
  <c r="S97"/>
  <c r="T97" s="1"/>
  <c r="U97" s="1"/>
  <c r="O97"/>
  <c r="N97"/>
  <c r="M97"/>
  <c r="K97"/>
  <c r="L97" s="1"/>
  <c r="J97"/>
  <c r="I97"/>
  <c r="H97"/>
  <c r="X96"/>
  <c r="V96"/>
  <c r="W96" s="1"/>
  <c r="S96"/>
  <c r="T96" s="1"/>
  <c r="O96"/>
  <c r="N96"/>
  <c r="M96"/>
  <c r="K96"/>
  <c r="L96" s="1"/>
  <c r="J96"/>
  <c r="I96"/>
  <c r="H96"/>
  <c r="X95"/>
  <c r="V95"/>
  <c r="W95" s="1"/>
  <c r="S95"/>
  <c r="T95" s="1"/>
  <c r="O95"/>
  <c r="N95"/>
  <c r="M95"/>
  <c r="K95"/>
  <c r="L95" s="1"/>
  <c r="J95"/>
  <c r="I95"/>
  <c r="H95"/>
  <c r="X94"/>
  <c r="V94"/>
  <c r="W94" s="1"/>
  <c r="S94"/>
  <c r="T94" s="1"/>
  <c r="O94"/>
  <c r="N94"/>
  <c r="M94"/>
  <c r="K94"/>
  <c r="L94" s="1"/>
  <c r="J94"/>
  <c r="I94"/>
  <c r="H94"/>
  <c r="X93"/>
  <c r="V93"/>
  <c r="W93" s="1"/>
  <c r="S93"/>
  <c r="T93" s="1"/>
  <c r="U93" s="1"/>
  <c r="O93"/>
  <c r="N93"/>
  <c r="M93"/>
  <c r="K93"/>
  <c r="L93" s="1"/>
  <c r="J93"/>
  <c r="I93"/>
  <c r="H93"/>
  <c r="X92"/>
  <c r="V92"/>
  <c r="W92" s="1"/>
  <c r="S92"/>
  <c r="T92" s="1"/>
  <c r="O92"/>
  <c r="N92"/>
  <c r="M92"/>
  <c r="K92"/>
  <c r="L92" s="1"/>
  <c r="J92"/>
  <c r="I92"/>
  <c r="H92"/>
  <c r="X91"/>
  <c r="V91"/>
  <c r="W91" s="1"/>
  <c r="S91"/>
  <c r="T91" s="1"/>
  <c r="O91"/>
  <c r="N91"/>
  <c r="M91"/>
  <c r="K91"/>
  <c r="L91" s="1"/>
  <c r="J91"/>
  <c r="I91"/>
  <c r="H91"/>
  <c r="X90"/>
  <c r="V90"/>
  <c r="W90" s="1"/>
  <c r="S90"/>
  <c r="T90" s="1"/>
  <c r="U90" s="1"/>
  <c r="O90"/>
  <c r="N90"/>
  <c r="M90"/>
  <c r="K90"/>
  <c r="L90" s="1"/>
  <c r="J90"/>
  <c r="I90"/>
  <c r="H90"/>
  <c r="X89"/>
  <c r="V89"/>
  <c r="W89" s="1"/>
  <c r="S89"/>
  <c r="T89" s="1"/>
  <c r="O89"/>
  <c r="N89"/>
  <c r="M89"/>
  <c r="K89"/>
  <c r="L89" s="1"/>
  <c r="J89"/>
  <c r="I89"/>
  <c r="H89"/>
  <c r="X88"/>
  <c r="V88"/>
  <c r="W88" s="1"/>
  <c r="S88"/>
  <c r="T88" s="1"/>
  <c r="O88"/>
  <c r="N88"/>
  <c r="M88"/>
  <c r="K88"/>
  <c r="L88" s="1"/>
  <c r="J88"/>
  <c r="I88"/>
  <c r="H88"/>
  <c r="X87"/>
  <c r="V87"/>
  <c r="W87" s="1"/>
  <c r="S87"/>
  <c r="T87" s="1"/>
  <c r="U87" s="1"/>
  <c r="O87"/>
  <c r="N87"/>
  <c r="M87"/>
  <c r="K87"/>
  <c r="L87" s="1"/>
  <c r="J87"/>
  <c r="I87"/>
  <c r="H87"/>
  <c r="X86"/>
  <c r="V86"/>
  <c r="W86" s="1"/>
  <c r="S86"/>
  <c r="T86" s="1"/>
  <c r="U86" s="1"/>
  <c r="O86"/>
  <c r="N86"/>
  <c r="M86"/>
  <c r="K86"/>
  <c r="L86" s="1"/>
  <c r="J86"/>
  <c r="I86"/>
  <c r="R86" s="1"/>
  <c r="P86" i="1" s="1"/>
  <c r="H86" i="5"/>
  <c r="X85"/>
  <c r="V85"/>
  <c r="W85" s="1"/>
  <c r="S85"/>
  <c r="T85" s="1"/>
  <c r="U85" s="1"/>
  <c r="O85"/>
  <c r="N85"/>
  <c r="M85"/>
  <c r="L85"/>
  <c r="K85"/>
  <c r="J85"/>
  <c r="I85"/>
  <c r="H85"/>
  <c r="X84"/>
  <c r="V84"/>
  <c r="W84" s="1"/>
  <c r="S84"/>
  <c r="T84" s="1"/>
  <c r="O84"/>
  <c r="N84"/>
  <c r="M84"/>
  <c r="K84"/>
  <c r="L84" s="1"/>
  <c r="J84"/>
  <c r="I84"/>
  <c r="H84"/>
  <c r="X83"/>
  <c r="V83"/>
  <c r="W83" s="1"/>
  <c r="S83"/>
  <c r="T83" s="1"/>
  <c r="U83" s="1"/>
  <c r="O83"/>
  <c r="N83"/>
  <c r="M83"/>
  <c r="K83"/>
  <c r="L83" s="1"/>
  <c r="J83"/>
  <c r="I83"/>
  <c r="H83"/>
  <c r="X82"/>
  <c r="V82"/>
  <c r="W82" s="1"/>
  <c r="S82"/>
  <c r="T82" s="1"/>
  <c r="U82" s="1"/>
  <c r="O82"/>
  <c r="N82"/>
  <c r="M82"/>
  <c r="K82"/>
  <c r="L82" s="1"/>
  <c r="J82"/>
  <c r="I82"/>
  <c r="H82"/>
  <c r="X81"/>
  <c r="V81"/>
  <c r="W81" s="1"/>
  <c r="S81"/>
  <c r="T81" s="1"/>
  <c r="U81" s="1"/>
  <c r="O81"/>
  <c r="N81"/>
  <c r="M81"/>
  <c r="K81"/>
  <c r="L81" s="1"/>
  <c r="J81"/>
  <c r="I81"/>
  <c r="R81" s="1"/>
  <c r="P81" i="1" s="1"/>
  <c r="H81" i="5"/>
  <c r="X80"/>
  <c r="V80"/>
  <c r="W80" s="1"/>
  <c r="S80"/>
  <c r="T80" s="1"/>
  <c r="O80"/>
  <c r="N80"/>
  <c r="M80"/>
  <c r="K80"/>
  <c r="L80" s="1"/>
  <c r="J80"/>
  <c r="I80"/>
  <c r="H80"/>
  <c r="X79"/>
  <c r="V79"/>
  <c r="W79" s="1"/>
  <c r="S79"/>
  <c r="T79" s="1"/>
  <c r="U79" s="1"/>
  <c r="O79"/>
  <c r="N79"/>
  <c r="M79"/>
  <c r="K79"/>
  <c r="L79" s="1"/>
  <c r="J79"/>
  <c r="I79"/>
  <c r="R79" s="1"/>
  <c r="H79"/>
  <c r="X78"/>
  <c r="V78"/>
  <c r="W78" s="1"/>
  <c r="S78"/>
  <c r="T78" s="1"/>
  <c r="U78" s="1"/>
  <c r="O78"/>
  <c r="N78"/>
  <c r="M78"/>
  <c r="K78"/>
  <c r="L78" s="1"/>
  <c r="J78"/>
  <c r="I78"/>
  <c r="H78"/>
  <c r="X77"/>
  <c r="V77"/>
  <c r="W77" s="1"/>
  <c r="S77"/>
  <c r="T77" s="1"/>
  <c r="U77" s="1"/>
  <c r="G77" i="1" s="1"/>
  <c r="I77" s="1"/>
  <c r="O77" i="5"/>
  <c r="N77"/>
  <c r="M77"/>
  <c r="L77"/>
  <c r="K77"/>
  <c r="J77"/>
  <c r="I77"/>
  <c r="H77"/>
  <c r="X76"/>
  <c r="V76"/>
  <c r="W76" s="1"/>
  <c r="S76"/>
  <c r="T76" s="1"/>
  <c r="O76"/>
  <c r="N76"/>
  <c r="M76"/>
  <c r="K76"/>
  <c r="L76" s="1"/>
  <c r="J76"/>
  <c r="I76"/>
  <c r="H76"/>
  <c r="X75"/>
  <c r="V75"/>
  <c r="W75" s="1"/>
  <c r="G75" i="1" s="1"/>
  <c r="I75" s="1"/>
  <c r="S75" i="5"/>
  <c r="T75" s="1"/>
  <c r="U75" s="1"/>
  <c r="O75"/>
  <c r="N75"/>
  <c r="M75"/>
  <c r="K75"/>
  <c r="L75" s="1"/>
  <c r="J75"/>
  <c r="I75"/>
  <c r="H75"/>
  <c r="X74"/>
  <c r="V74"/>
  <c r="W74" s="1"/>
  <c r="S74"/>
  <c r="T74" s="1"/>
  <c r="U74" s="1"/>
  <c r="O74"/>
  <c r="N74"/>
  <c r="M74"/>
  <c r="K74"/>
  <c r="L74" s="1"/>
  <c r="J74"/>
  <c r="I74"/>
  <c r="H74"/>
  <c r="X73"/>
  <c r="V73"/>
  <c r="W73" s="1"/>
  <c r="S73"/>
  <c r="T73" s="1"/>
  <c r="U73" s="1"/>
  <c r="O73"/>
  <c r="N73"/>
  <c r="M73"/>
  <c r="K73"/>
  <c r="L73" s="1"/>
  <c r="J73"/>
  <c r="I73"/>
  <c r="H73"/>
  <c r="X72"/>
  <c r="V72"/>
  <c r="W72" s="1"/>
  <c r="S72"/>
  <c r="T72" s="1"/>
  <c r="O72"/>
  <c r="N72"/>
  <c r="M72"/>
  <c r="K72"/>
  <c r="L72" s="1"/>
  <c r="J72"/>
  <c r="I72"/>
  <c r="R72" s="1"/>
  <c r="H72"/>
  <c r="X71"/>
  <c r="V71"/>
  <c r="W71" s="1"/>
  <c r="S71"/>
  <c r="T71" s="1"/>
  <c r="U71" s="1"/>
  <c r="O71"/>
  <c r="N71"/>
  <c r="M71"/>
  <c r="K71"/>
  <c r="L71" s="1"/>
  <c r="J71"/>
  <c r="I71"/>
  <c r="H71"/>
  <c r="X70"/>
  <c r="V70"/>
  <c r="W70" s="1"/>
  <c r="S70"/>
  <c r="T70" s="1"/>
  <c r="U70" s="1"/>
  <c r="O70"/>
  <c r="N70"/>
  <c r="M70"/>
  <c r="K70"/>
  <c r="L70" s="1"/>
  <c r="J70"/>
  <c r="I70"/>
  <c r="H70"/>
  <c r="X69"/>
  <c r="V69"/>
  <c r="W69" s="1"/>
  <c r="S69"/>
  <c r="T69" s="1"/>
  <c r="U69" s="1"/>
  <c r="O69"/>
  <c r="N69"/>
  <c r="M69"/>
  <c r="K69"/>
  <c r="L69" s="1"/>
  <c r="J69"/>
  <c r="I69"/>
  <c r="H69"/>
  <c r="X68"/>
  <c r="V68"/>
  <c r="W68" s="1"/>
  <c r="S68"/>
  <c r="T68" s="1"/>
  <c r="O68"/>
  <c r="N68"/>
  <c r="M68"/>
  <c r="K68"/>
  <c r="L68" s="1"/>
  <c r="J68"/>
  <c r="I68"/>
  <c r="H68"/>
  <c r="X67"/>
  <c r="V67"/>
  <c r="W67" s="1"/>
  <c r="S67"/>
  <c r="T67" s="1"/>
  <c r="U67" s="1"/>
  <c r="O67"/>
  <c r="N67"/>
  <c r="M67"/>
  <c r="K67"/>
  <c r="L67" s="1"/>
  <c r="J67"/>
  <c r="I67"/>
  <c r="R67" s="1"/>
  <c r="H67"/>
  <c r="X66"/>
  <c r="V66"/>
  <c r="W66" s="1"/>
  <c r="G66" i="1" s="1"/>
  <c r="I66" s="1"/>
  <c r="S66" i="5"/>
  <c r="T66" s="1"/>
  <c r="U66" s="1"/>
  <c r="O66"/>
  <c r="N66"/>
  <c r="M66"/>
  <c r="K66"/>
  <c r="L66" s="1"/>
  <c r="J66"/>
  <c r="I66"/>
  <c r="H66"/>
  <c r="X65"/>
  <c r="V65"/>
  <c r="W65" s="1"/>
  <c r="S65"/>
  <c r="T65" s="1"/>
  <c r="U65" s="1"/>
  <c r="O65"/>
  <c r="N65"/>
  <c r="M65"/>
  <c r="K65"/>
  <c r="L65" s="1"/>
  <c r="J65"/>
  <c r="I65"/>
  <c r="H65"/>
  <c r="X64"/>
  <c r="V64"/>
  <c r="W64" s="1"/>
  <c r="S64"/>
  <c r="T64" s="1"/>
  <c r="O64"/>
  <c r="N64"/>
  <c r="M64"/>
  <c r="K64"/>
  <c r="L64" s="1"/>
  <c r="J64"/>
  <c r="I64"/>
  <c r="H64"/>
  <c r="X63"/>
  <c r="V63"/>
  <c r="W63" s="1"/>
  <c r="S63"/>
  <c r="T63" s="1"/>
  <c r="U63" s="1"/>
  <c r="O63"/>
  <c r="N63"/>
  <c r="M63"/>
  <c r="K63"/>
  <c r="L63" s="1"/>
  <c r="J63"/>
  <c r="I63"/>
  <c r="H63"/>
  <c r="R63" s="1"/>
  <c r="X62"/>
  <c r="V62"/>
  <c r="W62" s="1"/>
  <c r="G62" i="1" s="1"/>
  <c r="I62" s="1"/>
  <c r="S62" i="5"/>
  <c r="T62" s="1"/>
  <c r="U62" s="1"/>
  <c r="O62"/>
  <c r="N62"/>
  <c r="M62"/>
  <c r="K62"/>
  <c r="L62" s="1"/>
  <c r="J62"/>
  <c r="I62"/>
  <c r="H62"/>
  <c r="X61"/>
  <c r="W61"/>
  <c r="V61"/>
  <c r="S61"/>
  <c r="T61" s="1"/>
  <c r="U61" s="1"/>
  <c r="G61" i="1" s="1"/>
  <c r="I61" s="1"/>
  <c r="O61" i="5"/>
  <c r="N61"/>
  <c r="M61"/>
  <c r="K61"/>
  <c r="L61" s="1"/>
  <c r="J61"/>
  <c r="I61"/>
  <c r="R61" s="1"/>
  <c r="P61" i="1" s="1"/>
  <c r="H61" i="5"/>
  <c r="X60"/>
  <c r="V60"/>
  <c r="W60" s="1"/>
  <c r="S60"/>
  <c r="T60" s="1"/>
  <c r="O60"/>
  <c r="N60"/>
  <c r="M60"/>
  <c r="K60"/>
  <c r="L60" s="1"/>
  <c r="J60"/>
  <c r="I60"/>
  <c r="H60"/>
  <c r="X59"/>
  <c r="V59"/>
  <c r="W59" s="1"/>
  <c r="S59"/>
  <c r="T59" s="1"/>
  <c r="U59" s="1"/>
  <c r="O59"/>
  <c r="N59"/>
  <c r="M59"/>
  <c r="L59"/>
  <c r="K59"/>
  <c r="J59"/>
  <c r="I59"/>
  <c r="H59"/>
  <c r="X58"/>
  <c r="W58"/>
  <c r="V58"/>
  <c r="S58"/>
  <c r="T58" s="1"/>
  <c r="U58" s="1"/>
  <c r="O58"/>
  <c r="N58"/>
  <c r="M58"/>
  <c r="L58"/>
  <c r="K58"/>
  <c r="J58"/>
  <c r="I58"/>
  <c r="H58"/>
  <c r="X57"/>
  <c r="V57"/>
  <c r="W57" s="1"/>
  <c r="S57"/>
  <c r="T57" s="1"/>
  <c r="U57" s="1"/>
  <c r="O57"/>
  <c r="N57"/>
  <c r="M57"/>
  <c r="K57"/>
  <c r="L57" s="1"/>
  <c r="J57"/>
  <c r="I57"/>
  <c r="H57"/>
  <c r="X56"/>
  <c r="V56"/>
  <c r="W56" s="1"/>
  <c r="S56"/>
  <c r="T56" s="1"/>
  <c r="O56"/>
  <c r="N56"/>
  <c r="M56"/>
  <c r="K56"/>
  <c r="L56" s="1"/>
  <c r="J56"/>
  <c r="I56"/>
  <c r="H56"/>
  <c r="X55"/>
  <c r="V55"/>
  <c r="W55" s="1"/>
  <c r="S55"/>
  <c r="T55" s="1"/>
  <c r="U55" s="1"/>
  <c r="O55"/>
  <c r="N55"/>
  <c r="M55"/>
  <c r="K55"/>
  <c r="L55" s="1"/>
  <c r="J55"/>
  <c r="I55"/>
  <c r="H55"/>
  <c r="X54"/>
  <c r="V54"/>
  <c r="W54" s="1"/>
  <c r="S54"/>
  <c r="T54" s="1"/>
  <c r="U54" s="1"/>
  <c r="O54"/>
  <c r="N54"/>
  <c r="M54"/>
  <c r="K54"/>
  <c r="L54" s="1"/>
  <c r="J54"/>
  <c r="I54"/>
  <c r="H54"/>
  <c r="X53"/>
  <c r="V53"/>
  <c r="W53" s="1"/>
  <c r="S53"/>
  <c r="T53" s="1"/>
  <c r="U53" s="1"/>
  <c r="O53"/>
  <c r="N53"/>
  <c r="M53"/>
  <c r="K53"/>
  <c r="L53" s="1"/>
  <c r="J53"/>
  <c r="I53"/>
  <c r="H53"/>
  <c r="X52"/>
  <c r="V52"/>
  <c r="W52" s="1"/>
  <c r="S52"/>
  <c r="T52" s="1"/>
  <c r="O52"/>
  <c r="N52"/>
  <c r="M52"/>
  <c r="K52"/>
  <c r="L52" s="1"/>
  <c r="J52"/>
  <c r="I52"/>
  <c r="H52"/>
  <c r="X51"/>
  <c r="V51"/>
  <c r="W51" s="1"/>
  <c r="S51"/>
  <c r="T51" s="1"/>
  <c r="U51" s="1"/>
  <c r="O51"/>
  <c r="N51"/>
  <c r="M51"/>
  <c r="K51"/>
  <c r="L51" s="1"/>
  <c r="J51"/>
  <c r="I51"/>
  <c r="R51" s="1"/>
  <c r="H51"/>
  <c r="X50"/>
  <c r="V50"/>
  <c r="W50" s="1"/>
  <c r="G50" i="1" s="1"/>
  <c r="I50" s="1"/>
  <c r="S50" i="5"/>
  <c r="T50" s="1"/>
  <c r="U50" s="1"/>
  <c r="O50"/>
  <c r="N50"/>
  <c r="M50"/>
  <c r="K50"/>
  <c r="L50" s="1"/>
  <c r="J50"/>
  <c r="I50"/>
  <c r="H50"/>
  <c r="X49"/>
  <c r="V49"/>
  <c r="W49" s="1"/>
  <c r="S49"/>
  <c r="T49" s="1"/>
  <c r="U49" s="1"/>
  <c r="O49"/>
  <c r="N49"/>
  <c r="M49"/>
  <c r="K49"/>
  <c r="L49" s="1"/>
  <c r="J49"/>
  <c r="I49"/>
  <c r="H49"/>
  <c r="X48"/>
  <c r="V48"/>
  <c r="W48" s="1"/>
  <c r="S48"/>
  <c r="T48" s="1"/>
  <c r="O48"/>
  <c r="N48"/>
  <c r="M48"/>
  <c r="K48"/>
  <c r="L48" s="1"/>
  <c r="J48"/>
  <c r="I48"/>
  <c r="H48"/>
  <c r="X47"/>
  <c r="V47"/>
  <c r="W47" s="1"/>
  <c r="S47"/>
  <c r="T47" s="1"/>
  <c r="U47" s="1"/>
  <c r="O47"/>
  <c r="N47"/>
  <c r="M47"/>
  <c r="K47"/>
  <c r="L47" s="1"/>
  <c r="J47"/>
  <c r="I47"/>
  <c r="H47"/>
  <c r="X46"/>
  <c r="V46"/>
  <c r="W46" s="1"/>
  <c r="S46"/>
  <c r="T46" s="1"/>
  <c r="U46" s="1"/>
  <c r="O46"/>
  <c r="N46"/>
  <c r="M46"/>
  <c r="K46"/>
  <c r="L46" s="1"/>
  <c r="J46"/>
  <c r="I46"/>
  <c r="R46" s="1"/>
  <c r="P46" i="1" s="1"/>
  <c r="H46" i="5"/>
  <c r="X45"/>
  <c r="V45"/>
  <c r="W45" s="1"/>
  <c r="S45"/>
  <c r="T45" s="1"/>
  <c r="U45" s="1"/>
  <c r="O45"/>
  <c r="N45"/>
  <c r="M45"/>
  <c r="K45"/>
  <c r="L45" s="1"/>
  <c r="J45"/>
  <c r="I45"/>
  <c r="R45" s="1"/>
  <c r="P45" i="1" s="1"/>
  <c r="H45" i="5"/>
  <c r="X44"/>
  <c r="V44"/>
  <c r="W44" s="1"/>
  <c r="S44"/>
  <c r="T44" s="1"/>
  <c r="O44"/>
  <c r="N44"/>
  <c r="M44"/>
  <c r="K44"/>
  <c r="L44" s="1"/>
  <c r="J44"/>
  <c r="I44"/>
  <c r="R44" s="1"/>
  <c r="H44"/>
  <c r="X43"/>
  <c r="V43"/>
  <c r="W43" s="1"/>
  <c r="S43"/>
  <c r="T43" s="1"/>
  <c r="O43"/>
  <c r="N43"/>
  <c r="M43"/>
  <c r="K43"/>
  <c r="L43" s="1"/>
  <c r="J43"/>
  <c r="I43"/>
  <c r="R43" s="1"/>
  <c r="H43"/>
  <c r="X42"/>
  <c r="V42"/>
  <c r="W42" s="1"/>
  <c r="T42"/>
  <c r="U42" s="1"/>
  <c r="S42"/>
  <c r="O42"/>
  <c r="N42"/>
  <c r="M42"/>
  <c r="K42"/>
  <c r="L42" s="1"/>
  <c r="J42"/>
  <c r="I42"/>
  <c r="H42"/>
  <c r="X41"/>
  <c r="W41"/>
  <c r="V41"/>
  <c r="S41"/>
  <c r="T41" s="1"/>
  <c r="U41" s="1"/>
  <c r="G41" i="1" s="1"/>
  <c r="I41" s="1"/>
  <c r="O41" i="5"/>
  <c r="N41"/>
  <c r="M41"/>
  <c r="L41"/>
  <c r="K41"/>
  <c r="J41"/>
  <c r="I41"/>
  <c r="H41"/>
  <c r="X40"/>
  <c r="W40"/>
  <c r="V40"/>
  <c r="S40"/>
  <c r="T40" s="1"/>
  <c r="O40"/>
  <c r="N40"/>
  <c r="M40"/>
  <c r="K40"/>
  <c r="L40" s="1"/>
  <c r="J40"/>
  <c r="I40"/>
  <c r="H40"/>
  <c r="X39"/>
  <c r="V39"/>
  <c r="W39" s="1"/>
  <c r="S39"/>
  <c r="T39" s="1"/>
  <c r="U39" s="1"/>
  <c r="O39"/>
  <c r="N39"/>
  <c r="M39"/>
  <c r="K39"/>
  <c r="L39" s="1"/>
  <c r="J39"/>
  <c r="I39"/>
  <c r="R39" s="1"/>
  <c r="H39"/>
  <c r="X38"/>
  <c r="V38"/>
  <c r="W38" s="1"/>
  <c r="S38"/>
  <c r="T38" s="1"/>
  <c r="U38" s="1"/>
  <c r="O38"/>
  <c r="N38"/>
  <c r="M38"/>
  <c r="L38"/>
  <c r="K38"/>
  <c r="J38"/>
  <c r="I38"/>
  <c r="H38"/>
  <c r="X37"/>
  <c r="V37"/>
  <c r="W37" s="1"/>
  <c r="S37"/>
  <c r="T37" s="1"/>
  <c r="U37" s="1"/>
  <c r="O37"/>
  <c r="N37"/>
  <c r="M37"/>
  <c r="K37"/>
  <c r="L37" s="1"/>
  <c r="J37"/>
  <c r="I37"/>
  <c r="H37"/>
  <c r="X36"/>
  <c r="V36"/>
  <c r="W36" s="1"/>
  <c r="S36"/>
  <c r="T36" s="1"/>
  <c r="O36"/>
  <c r="N36"/>
  <c r="M36"/>
  <c r="K36"/>
  <c r="L36" s="1"/>
  <c r="J36"/>
  <c r="I36"/>
  <c r="H36"/>
  <c r="X35"/>
  <c r="V35"/>
  <c r="W35" s="1"/>
  <c r="S35"/>
  <c r="T35" s="1"/>
  <c r="U35" s="1"/>
  <c r="O35"/>
  <c r="N35"/>
  <c r="M35"/>
  <c r="K35"/>
  <c r="L35" s="1"/>
  <c r="J35"/>
  <c r="I35"/>
  <c r="H35"/>
  <c r="X34"/>
  <c r="V34"/>
  <c r="W34" s="1"/>
  <c r="S34"/>
  <c r="T34" s="1"/>
  <c r="U34" s="1"/>
  <c r="O34"/>
  <c r="N34"/>
  <c r="M34"/>
  <c r="L34"/>
  <c r="K34"/>
  <c r="J34"/>
  <c r="I34"/>
  <c r="H34"/>
  <c r="X33"/>
  <c r="V33"/>
  <c r="W33" s="1"/>
  <c r="S33"/>
  <c r="T33" s="1"/>
  <c r="U33" s="1"/>
  <c r="O33"/>
  <c r="N33"/>
  <c r="M33"/>
  <c r="L33"/>
  <c r="K33"/>
  <c r="J33"/>
  <c r="I33"/>
  <c r="H33"/>
  <c r="X32"/>
  <c r="V32"/>
  <c r="W32" s="1"/>
  <c r="S32"/>
  <c r="T32" s="1"/>
  <c r="O32"/>
  <c r="N32"/>
  <c r="M32"/>
  <c r="K32"/>
  <c r="L32" s="1"/>
  <c r="J32"/>
  <c r="I32"/>
  <c r="H32"/>
  <c r="X31"/>
  <c r="V31"/>
  <c r="W31" s="1"/>
  <c r="S31"/>
  <c r="T31" s="1"/>
  <c r="O31"/>
  <c r="N31"/>
  <c r="M31"/>
  <c r="K31"/>
  <c r="L31" s="1"/>
  <c r="J31"/>
  <c r="I31"/>
  <c r="H31"/>
  <c r="X30"/>
  <c r="V30"/>
  <c r="W30" s="1"/>
  <c r="S30"/>
  <c r="T30" s="1"/>
  <c r="U30" s="1"/>
  <c r="O30"/>
  <c r="N30"/>
  <c r="M30"/>
  <c r="K30"/>
  <c r="L30" s="1"/>
  <c r="J30"/>
  <c r="I30"/>
  <c r="R30" s="1"/>
  <c r="P30" i="1" s="1"/>
  <c r="H30" i="5"/>
  <c r="X29"/>
  <c r="V29"/>
  <c r="W29" s="1"/>
  <c r="S29"/>
  <c r="T29" s="1"/>
  <c r="U29" s="1"/>
  <c r="O29"/>
  <c r="N29"/>
  <c r="M29"/>
  <c r="K29"/>
  <c r="L29" s="1"/>
  <c r="J29"/>
  <c r="I29"/>
  <c r="R29" s="1"/>
  <c r="P29" i="1" s="1"/>
  <c r="H29" i="5"/>
  <c r="X28"/>
  <c r="V28"/>
  <c r="W28" s="1"/>
  <c r="S28"/>
  <c r="T28" s="1"/>
  <c r="O28"/>
  <c r="N28"/>
  <c r="M28"/>
  <c r="K28"/>
  <c r="L28" s="1"/>
  <c r="J28"/>
  <c r="I28"/>
  <c r="R28" s="1"/>
  <c r="H28"/>
  <c r="X27"/>
  <c r="V27"/>
  <c r="W27" s="1"/>
  <c r="S27"/>
  <c r="T27" s="1"/>
  <c r="O27"/>
  <c r="N27"/>
  <c r="M27"/>
  <c r="K27"/>
  <c r="L27" s="1"/>
  <c r="J27"/>
  <c r="I27"/>
  <c r="H27"/>
  <c r="X26"/>
  <c r="V26"/>
  <c r="W26" s="1"/>
  <c r="T26"/>
  <c r="U26" s="1"/>
  <c r="S26"/>
  <c r="O26"/>
  <c r="N26"/>
  <c r="M26"/>
  <c r="K26"/>
  <c r="L26" s="1"/>
  <c r="J26"/>
  <c r="I26"/>
  <c r="H26"/>
  <c r="X25"/>
  <c r="W25"/>
  <c r="V25"/>
  <c r="S25"/>
  <c r="T25" s="1"/>
  <c r="U25" s="1"/>
  <c r="O25"/>
  <c r="N25"/>
  <c r="M25"/>
  <c r="L25"/>
  <c r="K25"/>
  <c r="J25"/>
  <c r="I25"/>
  <c r="H25"/>
  <c r="X24"/>
  <c r="W24"/>
  <c r="V24"/>
  <c r="S24"/>
  <c r="T24" s="1"/>
  <c r="O24"/>
  <c r="N24"/>
  <c r="M24"/>
  <c r="K24"/>
  <c r="L24" s="1"/>
  <c r="J24"/>
  <c r="I24"/>
  <c r="H24"/>
  <c r="X23"/>
  <c r="V23"/>
  <c r="W23" s="1"/>
  <c r="S23"/>
  <c r="T23" s="1"/>
  <c r="U23" s="1"/>
  <c r="O23"/>
  <c r="N23"/>
  <c r="M23"/>
  <c r="L23"/>
  <c r="K23"/>
  <c r="J23"/>
  <c r="I23"/>
  <c r="H23"/>
  <c r="R23" s="1"/>
  <c r="X22"/>
  <c r="W22"/>
  <c r="V22"/>
  <c r="S22"/>
  <c r="T22" s="1"/>
  <c r="U22" s="1"/>
  <c r="O22"/>
  <c r="N22"/>
  <c r="M22"/>
  <c r="L22"/>
  <c r="K22"/>
  <c r="J22"/>
  <c r="I22"/>
  <c r="H22"/>
  <c r="X21"/>
  <c r="V21"/>
  <c r="W21" s="1"/>
  <c r="T21"/>
  <c r="U21" s="1"/>
  <c r="S21"/>
  <c r="O21"/>
  <c r="N21"/>
  <c r="M21"/>
  <c r="K21"/>
  <c r="L21" s="1"/>
  <c r="J21"/>
  <c r="I21"/>
  <c r="H21"/>
  <c r="X20"/>
  <c r="V20"/>
  <c r="W20" s="1"/>
  <c r="S20"/>
  <c r="T20" s="1"/>
  <c r="O20"/>
  <c r="N20"/>
  <c r="M20"/>
  <c r="K20"/>
  <c r="L20" s="1"/>
  <c r="J20"/>
  <c r="I20"/>
  <c r="H20"/>
  <c r="X19"/>
  <c r="V19"/>
  <c r="W19" s="1"/>
  <c r="S19"/>
  <c r="T19" s="1"/>
  <c r="O19"/>
  <c r="N19"/>
  <c r="M19"/>
  <c r="K19"/>
  <c r="L19" s="1"/>
  <c r="J19"/>
  <c r="I19"/>
  <c r="R19" s="1"/>
  <c r="H19"/>
  <c r="X18"/>
  <c r="V18"/>
  <c r="W18" s="1"/>
  <c r="S18"/>
  <c r="T18" s="1"/>
  <c r="U18" s="1"/>
  <c r="O18"/>
  <c r="N18"/>
  <c r="M18"/>
  <c r="K18"/>
  <c r="L18" s="1"/>
  <c r="J18"/>
  <c r="I18"/>
  <c r="H18"/>
  <c r="X17"/>
  <c r="V17"/>
  <c r="W17" s="1"/>
  <c r="S17"/>
  <c r="T17" s="1"/>
  <c r="O17"/>
  <c r="N17"/>
  <c r="M17"/>
  <c r="K17"/>
  <c r="L17" s="1"/>
  <c r="J17"/>
  <c r="I17"/>
  <c r="H17"/>
  <c r="X16"/>
  <c r="V16"/>
  <c r="W16" s="1"/>
  <c r="S16"/>
  <c r="T16" s="1"/>
  <c r="O16"/>
  <c r="N16"/>
  <c r="M16"/>
  <c r="K16"/>
  <c r="L16" s="1"/>
  <c r="J16"/>
  <c r="I16"/>
  <c r="H16"/>
  <c r="X15"/>
  <c r="V15"/>
  <c r="W15" s="1"/>
  <c r="S15"/>
  <c r="T15" s="1"/>
  <c r="O15"/>
  <c r="N15"/>
  <c r="M15"/>
  <c r="K15"/>
  <c r="L15" s="1"/>
  <c r="J15"/>
  <c r="I15"/>
  <c r="H15"/>
  <c r="X14"/>
  <c r="V14"/>
  <c r="W14" s="1"/>
  <c r="S14"/>
  <c r="T14" s="1"/>
  <c r="U14" s="1"/>
  <c r="O14"/>
  <c r="N14"/>
  <c r="M14"/>
  <c r="K14"/>
  <c r="L14" s="1"/>
  <c r="J14"/>
  <c r="I14"/>
  <c r="H14"/>
  <c r="X13"/>
  <c r="V13"/>
  <c r="W13" s="1"/>
  <c r="S13"/>
  <c r="T13" s="1"/>
  <c r="U13" s="1"/>
  <c r="O13"/>
  <c r="N13"/>
  <c r="M13"/>
  <c r="K13"/>
  <c r="L13" s="1"/>
  <c r="J13"/>
  <c r="I13"/>
  <c r="H13"/>
  <c r="X12"/>
  <c r="V12"/>
  <c r="W12" s="1"/>
  <c r="S12"/>
  <c r="T12" s="1"/>
  <c r="O12"/>
  <c r="N12"/>
  <c r="M12"/>
  <c r="K12"/>
  <c r="L12" s="1"/>
  <c r="J12"/>
  <c r="I12"/>
  <c r="H12"/>
  <c r="X11"/>
  <c r="V11"/>
  <c r="W11" s="1"/>
  <c r="S11"/>
  <c r="T11" s="1"/>
  <c r="O11"/>
  <c r="N11"/>
  <c r="M11"/>
  <c r="K11"/>
  <c r="L11" s="1"/>
  <c r="J11"/>
  <c r="I11"/>
  <c r="H11"/>
  <c r="X10"/>
  <c r="V10"/>
  <c r="W10" s="1"/>
  <c r="S10"/>
  <c r="T10" s="1"/>
  <c r="U10" s="1"/>
  <c r="O10"/>
  <c r="N10"/>
  <c r="M10"/>
  <c r="K10"/>
  <c r="L10" s="1"/>
  <c r="J10"/>
  <c r="I10"/>
  <c r="H10"/>
  <c r="X9"/>
  <c r="V9"/>
  <c r="W9" s="1"/>
  <c r="S9"/>
  <c r="T9" s="1"/>
  <c r="U9" s="1"/>
  <c r="O9"/>
  <c r="N9"/>
  <c r="M9"/>
  <c r="K9"/>
  <c r="L9" s="1"/>
  <c r="J9"/>
  <c r="I9"/>
  <c r="H9"/>
  <c r="X8"/>
  <c r="V8"/>
  <c r="W8" s="1"/>
  <c r="S8"/>
  <c r="T8" s="1"/>
  <c r="O8"/>
  <c r="N8"/>
  <c r="M8"/>
  <c r="K8"/>
  <c r="L8" s="1"/>
  <c r="J8"/>
  <c r="I8"/>
  <c r="H8"/>
  <c r="X7"/>
  <c r="V7"/>
  <c r="W7" s="1"/>
  <c r="S7"/>
  <c r="T7" s="1"/>
  <c r="U7" s="1"/>
  <c r="O7"/>
  <c r="N7"/>
  <c r="M7"/>
  <c r="K7"/>
  <c r="L7" s="1"/>
  <c r="J7"/>
  <c r="I7"/>
  <c r="R7" s="1"/>
  <c r="H7"/>
  <c r="X6"/>
  <c r="V6"/>
  <c r="W6" s="1"/>
  <c r="S6"/>
  <c r="T6" s="1"/>
  <c r="U6" s="1"/>
  <c r="O6"/>
  <c r="N6"/>
  <c r="M6"/>
  <c r="L6"/>
  <c r="K6"/>
  <c r="J6"/>
  <c r="I6"/>
  <c r="H6"/>
  <c r="X5"/>
  <c r="V5"/>
  <c r="W5" s="1"/>
  <c r="S5"/>
  <c r="T5" s="1"/>
  <c r="O5"/>
  <c r="N5"/>
  <c r="M5"/>
  <c r="K5"/>
  <c r="L5" s="1"/>
  <c r="J5"/>
  <c r="I5"/>
  <c r="H5"/>
  <c r="X4"/>
  <c r="V4"/>
  <c r="W4" s="1"/>
  <c r="S4"/>
  <c r="T4" s="1"/>
  <c r="O4"/>
  <c r="N4"/>
  <c r="M4"/>
  <c r="K4"/>
  <c r="L4" s="1"/>
  <c r="J4"/>
  <c r="I4"/>
  <c r="H4"/>
  <c r="X3"/>
  <c r="V3"/>
  <c r="W3" s="1"/>
  <c r="S3"/>
  <c r="T3" s="1"/>
  <c r="U3" s="1"/>
  <c r="O3"/>
  <c r="N3"/>
  <c r="M3"/>
  <c r="K3"/>
  <c r="L3" s="1"/>
  <c r="J3"/>
  <c r="I3"/>
  <c r="H3"/>
  <c r="G1000"/>
  <c r="G999"/>
  <c r="G998"/>
  <c r="G997"/>
  <c r="G996"/>
  <c r="G995"/>
  <c r="G994"/>
  <c r="G993"/>
  <c r="G992"/>
  <c r="G991"/>
  <c r="G990"/>
  <c r="G989"/>
  <c r="G988"/>
  <c r="G987"/>
  <c r="G986"/>
  <c r="G985"/>
  <c r="G984"/>
  <c r="G983"/>
  <c r="G982"/>
  <c r="G981"/>
  <c r="G980"/>
  <c r="G979"/>
  <c r="G978"/>
  <c r="G977"/>
  <c r="G976"/>
  <c r="G975"/>
  <c r="G974"/>
  <c r="G973"/>
  <c r="G972"/>
  <c r="G971"/>
  <c r="G970"/>
  <c r="G969"/>
  <c r="G968"/>
  <c r="G967"/>
  <c r="G966"/>
  <c r="G965"/>
  <c r="G964"/>
  <c r="G963"/>
  <c r="G962"/>
  <c r="G961"/>
  <c r="G960"/>
  <c r="G959"/>
  <c r="G958"/>
  <c r="G957"/>
  <c r="G956"/>
  <c r="G955"/>
  <c r="G954"/>
  <c r="G953"/>
  <c r="G952"/>
  <c r="G951"/>
  <c r="G950"/>
  <c r="G949"/>
  <c r="G948"/>
  <c r="G947"/>
  <c r="G946"/>
  <c r="G945"/>
  <c r="G944"/>
  <c r="G943"/>
  <c r="G942"/>
  <c r="G941"/>
  <c r="G940"/>
  <c r="G939"/>
  <c r="G938"/>
  <c r="G937"/>
  <c r="G936"/>
  <c r="G935"/>
  <c r="G934"/>
  <c r="G933"/>
  <c r="G932"/>
  <c r="G931"/>
  <c r="G930"/>
  <c r="G929"/>
  <c r="G928"/>
  <c r="G927"/>
  <c r="G926"/>
  <c r="G925"/>
  <c r="G924"/>
  <c r="G923"/>
  <c r="G922"/>
  <c r="G921"/>
  <c r="G920"/>
  <c r="G919"/>
  <c r="G918"/>
  <c r="G917"/>
  <c r="G916"/>
  <c r="G915"/>
  <c r="G914"/>
  <c r="G913"/>
  <c r="G912"/>
  <c r="G911"/>
  <c r="G910"/>
  <c r="G909"/>
  <c r="G908"/>
  <c r="G907"/>
  <c r="G906"/>
  <c r="G905"/>
  <c r="G904"/>
  <c r="G903"/>
  <c r="G902"/>
  <c r="G901"/>
  <c r="G900"/>
  <c r="G899"/>
  <c r="G898"/>
  <c r="G897"/>
  <c r="G896"/>
  <c r="G895"/>
  <c r="G894"/>
  <c r="G893"/>
  <c r="G892"/>
  <c r="G891"/>
  <c r="G890"/>
  <c r="G889"/>
  <c r="G888"/>
  <c r="G887"/>
  <c r="G886"/>
  <c r="G885"/>
  <c r="G884"/>
  <c r="G883"/>
  <c r="G882"/>
  <c r="G881"/>
  <c r="G880"/>
  <c r="G879"/>
  <c r="G878"/>
  <c r="G877"/>
  <c r="G876"/>
  <c r="G875"/>
  <c r="G874"/>
  <c r="G873"/>
  <c r="G872"/>
  <c r="G871"/>
  <c r="G870"/>
  <c r="G869"/>
  <c r="G868"/>
  <c r="G867"/>
  <c r="G866"/>
  <c r="G865"/>
  <c r="G864"/>
  <c r="G863"/>
  <c r="G862"/>
  <c r="G861"/>
  <c r="G860"/>
  <c r="G859"/>
  <c r="G858"/>
  <c r="G857"/>
  <c r="G856"/>
  <c r="G855"/>
  <c r="G854"/>
  <c r="G853"/>
  <c r="G852"/>
  <c r="G851"/>
  <c r="G850"/>
  <c r="G849"/>
  <c r="G848"/>
  <c r="G847"/>
  <c r="G846"/>
  <c r="G845"/>
  <c r="G844"/>
  <c r="G843"/>
  <c r="G842"/>
  <c r="G841"/>
  <c r="G840"/>
  <c r="G839"/>
  <c r="G838"/>
  <c r="G837"/>
  <c r="G836"/>
  <c r="G835"/>
  <c r="G834"/>
  <c r="G833"/>
  <c r="G832"/>
  <c r="G831"/>
  <c r="G830"/>
  <c r="G829"/>
  <c r="G828"/>
  <c r="G827"/>
  <c r="G826"/>
  <c r="G825"/>
  <c r="G824"/>
  <c r="G823"/>
  <c r="G822"/>
  <c r="G821"/>
  <c r="G820"/>
  <c r="G819"/>
  <c r="G818"/>
  <c r="G817"/>
  <c r="G816"/>
  <c r="G815"/>
  <c r="G814"/>
  <c r="G813"/>
  <c r="G812"/>
  <c r="G811"/>
  <c r="G810"/>
  <c r="G809"/>
  <c r="G808"/>
  <c r="G807"/>
  <c r="G806"/>
  <c r="G805"/>
  <c r="G804"/>
  <c r="G803"/>
  <c r="G802"/>
  <c r="G801"/>
  <c r="G800"/>
  <c r="G799"/>
  <c r="G798"/>
  <c r="G797"/>
  <c r="G796"/>
  <c r="G795"/>
  <c r="G794"/>
  <c r="G793"/>
  <c r="G792"/>
  <c r="G791"/>
  <c r="G790"/>
  <c r="G789"/>
  <c r="G788"/>
  <c r="G787"/>
  <c r="G786"/>
  <c r="G785"/>
  <c r="G784"/>
  <c r="G783"/>
  <c r="G782"/>
  <c r="G781"/>
  <c r="G780"/>
  <c r="G779"/>
  <c r="G778"/>
  <c r="G777"/>
  <c r="G776"/>
  <c r="G775"/>
  <c r="G774"/>
  <c r="G773"/>
  <c r="G772"/>
  <c r="G771"/>
  <c r="G770"/>
  <c r="G769"/>
  <c r="G768"/>
  <c r="G767"/>
  <c r="G766"/>
  <c r="G765"/>
  <c r="G764"/>
  <c r="G763"/>
  <c r="G762"/>
  <c r="G761"/>
  <c r="G760"/>
  <c r="G759"/>
  <c r="G758"/>
  <c r="G757"/>
  <c r="G756"/>
  <c r="G755"/>
  <c r="G754"/>
  <c r="G753"/>
  <c r="G752"/>
  <c r="G751"/>
  <c r="G750"/>
  <c r="G749"/>
  <c r="G748"/>
  <c r="G747"/>
  <c r="G746"/>
  <c r="G745"/>
  <c r="G744"/>
  <c r="G743"/>
  <c r="G742"/>
  <c r="G741"/>
  <c r="G740"/>
  <c r="G739"/>
  <c r="G738"/>
  <c r="G737"/>
  <c r="G736"/>
  <c r="G735"/>
  <c r="G734"/>
  <c r="G733"/>
  <c r="G732"/>
  <c r="G731"/>
  <c r="G730"/>
  <c r="G729"/>
  <c r="G728"/>
  <c r="G727"/>
  <c r="G726"/>
  <c r="G725"/>
  <c r="G724"/>
  <c r="G723"/>
  <c r="G722"/>
  <c r="G721"/>
  <c r="G720"/>
  <c r="G719"/>
  <c r="G718"/>
  <c r="G717"/>
  <c r="G716"/>
  <c r="G715"/>
  <c r="G714"/>
  <c r="G713"/>
  <c r="G712"/>
  <c r="G711"/>
  <c r="G710"/>
  <c r="G709"/>
  <c r="G708"/>
  <c r="G707"/>
  <c r="G706"/>
  <c r="G705"/>
  <c r="G704"/>
  <c r="G703"/>
  <c r="G702"/>
  <c r="G701"/>
  <c r="G700"/>
  <c r="G699"/>
  <c r="G698"/>
  <c r="G697"/>
  <c r="G696"/>
  <c r="G695"/>
  <c r="G694"/>
  <c r="G693"/>
  <c r="G692"/>
  <c r="G691"/>
  <c r="G690"/>
  <c r="G689"/>
  <c r="G688"/>
  <c r="G687"/>
  <c r="G686"/>
  <c r="G685"/>
  <c r="G684"/>
  <c r="G683"/>
  <c r="G682"/>
  <c r="G681"/>
  <c r="G680"/>
  <c r="G679"/>
  <c r="G678"/>
  <c r="G677"/>
  <c r="G676"/>
  <c r="G675"/>
  <c r="G674"/>
  <c r="G673"/>
  <c r="G672"/>
  <c r="G671"/>
  <c r="G670"/>
  <c r="G669"/>
  <c r="G668"/>
  <c r="G667"/>
  <c r="G666"/>
  <c r="G665"/>
  <c r="G664"/>
  <c r="G663"/>
  <c r="G662"/>
  <c r="G661"/>
  <c r="G660"/>
  <c r="G659"/>
  <c r="G658"/>
  <c r="G657"/>
  <c r="G656"/>
  <c r="G655"/>
  <c r="G654"/>
  <c r="G653"/>
  <c r="G652"/>
  <c r="G651"/>
  <c r="G650"/>
  <c r="G649"/>
  <c r="G648"/>
  <c r="G647"/>
  <c r="G646"/>
  <c r="G645"/>
  <c r="G644"/>
  <c r="G643"/>
  <c r="G642"/>
  <c r="G641"/>
  <c r="G640"/>
  <c r="G639"/>
  <c r="G638"/>
  <c r="G637"/>
  <c r="G636"/>
  <c r="G635"/>
  <c r="G634"/>
  <c r="G633"/>
  <c r="G632"/>
  <c r="G631"/>
  <c r="G630"/>
  <c r="G629"/>
  <c r="G628"/>
  <c r="G627"/>
  <c r="G626"/>
  <c r="G625"/>
  <c r="G624"/>
  <c r="G623"/>
  <c r="G622"/>
  <c r="G621"/>
  <c r="G620"/>
  <c r="G619"/>
  <c r="G618"/>
  <c r="G617"/>
  <c r="G616"/>
  <c r="G615"/>
  <c r="G614"/>
  <c r="G613"/>
  <c r="G612"/>
  <c r="G611"/>
  <c r="G610"/>
  <c r="G609"/>
  <c r="G608"/>
  <c r="G607"/>
  <c r="G606"/>
  <c r="G605"/>
  <c r="G604"/>
  <c r="G603"/>
  <c r="G602"/>
  <c r="G601"/>
  <c r="G600"/>
  <c r="G599"/>
  <c r="G598"/>
  <c r="G597"/>
  <c r="G596"/>
  <c r="G595"/>
  <c r="G594"/>
  <c r="G593"/>
  <c r="G592"/>
  <c r="G591"/>
  <c r="G590"/>
  <c r="G589"/>
  <c r="G588"/>
  <c r="G587"/>
  <c r="G586"/>
  <c r="G585"/>
  <c r="G584"/>
  <c r="G583"/>
  <c r="G582"/>
  <c r="G581"/>
  <c r="G580"/>
  <c r="G579"/>
  <c r="G578"/>
  <c r="G577"/>
  <c r="G576"/>
  <c r="G575"/>
  <c r="G574"/>
  <c r="G573"/>
  <c r="G572"/>
  <c r="G571"/>
  <c r="G570"/>
  <c r="G569"/>
  <c r="G568"/>
  <c r="G567"/>
  <c r="G566"/>
  <c r="G565"/>
  <c r="G564"/>
  <c r="G563"/>
  <c r="G562"/>
  <c r="G561"/>
  <c r="G560"/>
  <c r="G559"/>
  <c r="G558"/>
  <c r="G557"/>
  <c r="G556"/>
  <c r="G555"/>
  <c r="G554"/>
  <c r="G553"/>
  <c r="G552"/>
  <c r="G551"/>
  <c r="G550"/>
  <c r="G549"/>
  <c r="G548"/>
  <c r="G547"/>
  <c r="G546"/>
  <c r="G545"/>
  <c r="G544"/>
  <c r="G543"/>
  <c r="G542"/>
  <c r="G541"/>
  <c r="G540"/>
  <c r="G539"/>
  <c r="G538"/>
  <c r="G537"/>
  <c r="G536"/>
  <c r="G535"/>
  <c r="G534"/>
  <c r="G533"/>
  <c r="G532"/>
  <c r="G531"/>
  <c r="G530"/>
  <c r="G529"/>
  <c r="G528"/>
  <c r="G527"/>
  <c r="G526"/>
  <c r="G525"/>
  <c r="G524"/>
  <c r="G523"/>
  <c r="G522"/>
  <c r="G521"/>
  <c r="G520"/>
  <c r="G519"/>
  <c r="G518"/>
  <c r="G517"/>
  <c r="G516"/>
  <c r="G515"/>
  <c r="G514"/>
  <c r="G513"/>
  <c r="G512"/>
  <c r="G511"/>
  <c r="G510"/>
  <c r="G509"/>
  <c r="G508"/>
  <c r="G507"/>
  <c r="G506"/>
  <c r="G505"/>
  <c r="G504"/>
  <c r="G503"/>
  <c r="G502"/>
  <c r="G501"/>
  <c r="G500"/>
  <c r="G499"/>
  <c r="G498"/>
  <c r="G497"/>
  <c r="G496"/>
  <c r="G495"/>
  <c r="G494"/>
  <c r="G493"/>
  <c r="G492"/>
  <c r="G491"/>
  <c r="G490"/>
  <c r="G489"/>
  <c r="G488"/>
  <c r="G487"/>
  <c r="G486"/>
  <c r="G485"/>
  <c r="G484"/>
  <c r="G483"/>
  <c r="G482"/>
  <c r="G481"/>
  <c r="G480"/>
  <c r="G479"/>
  <c r="G478"/>
  <c r="G477"/>
  <c r="G476"/>
  <c r="G475"/>
  <c r="G474"/>
  <c r="G473"/>
  <c r="G472"/>
  <c r="G471"/>
  <c r="G470"/>
  <c r="G469"/>
  <c r="G468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46"/>
  <c r="G445"/>
  <c r="G444"/>
  <c r="G443"/>
  <c r="G442"/>
  <c r="G441"/>
  <c r="G440"/>
  <c r="G439"/>
  <c r="G438"/>
  <c r="G437"/>
  <c r="G436"/>
  <c r="G435"/>
  <c r="G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D1000"/>
  <c r="F1000" s="1"/>
  <c r="D999"/>
  <c r="F999" s="1"/>
  <c r="D998"/>
  <c r="F998" s="1"/>
  <c r="D997"/>
  <c r="F997" s="1"/>
  <c r="D996"/>
  <c r="F996" s="1"/>
  <c r="D995"/>
  <c r="F995" s="1"/>
  <c r="D994"/>
  <c r="F994" s="1"/>
  <c r="D993"/>
  <c r="F993" s="1"/>
  <c r="D992"/>
  <c r="F992" s="1"/>
  <c r="D991"/>
  <c r="F991" s="1"/>
  <c r="D990"/>
  <c r="F990" s="1"/>
  <c r="D989"/>
  <c r="F989" s="1"/>
  <c r="D988"/>
  <c r="F988" s="1"/>
  <c r="D987"/>
  <c r="F987" s="1"/>
  <c r="D986"/>
  <c r="F986" s="1"/>
  <c r="D985"/>
  <c r="F985" s="1"/>
  <c r="D984"/>
  <c r="F984" s="1"/>
  <c r="D983"/>
  <c r="F983" s="1"/>
  <c r="D982"/>
  <c r="F982" s="1"/>
  <c r="D981"/>
  <c r="F981" s="1"/>
  <c r="D980"/>
  <c r="F980" s="1"/>
  <c r="D979"/>
  <c r="F979" s="1"/>
  <c r="D978"/>
  <c r="F978" s="1"/>
  <c r="D977"/>
  <c r="F977" s="1"/>
  <c r="D976"/>
  <c r="F976" s="1"/>
  <c r="D975"/>
  <c r="F975" s="1"/>
  <c r="D974"/>
  <c r="F974" s="1"/>
  <c r="D973"/>
  <c r="F973" s="1"/>
  <c r="D972"/>
  <c r="F972" s="1"/>
  <c r="D971"/>
  <c r="F971" s="1"/>
  <c r="D970"/>
  <c r="F970" s="1"/>
  <c r="D969"/>
  <c r="F969" s="1"/>
  <c r="D968"/>
  <c r="F968" s="1"/>
  <c r="D967"/>
  <c r="F967" s="1"/>
  <c r="D966"/>
  <c r="F966" s="1"/>
  <c r="D965"/>
  <c r="F965" s="1"/>
  <c r="D964"/>
  <c r="F964" s="1"/>
  <c r="D963"/>
  <c r="F963" s="1"/>
  <c r="D962"/>
  <c r="F962" s="1"/>
  <c r="D961"/>
  <c r="F961" s="1"/>
  <c r="D960"/>
  <c r="F960" s="1"/>
  <c r="D959"/>
  <c r="F959" s="1"/>
  <c r="D958"/>
  <c r="F958" s="1"/>
  <c r="D957"/>
  <c r="F957" s="1"/>
  <c r="D956"/>
  <c r="F956" s="1"/>
  <c r="D955"/>
  <c r="F955" s="1"/>
  <c r="D954"/>
  <c r="F954" s="1"/>
  <c r="D953"/>
  <c r="F953" s="1"/>
  <c r="D952"/>
  <c r="F952" s="1"/>
  <c r="D951"/>
  <c r="F951" s="1"/>
  <c r="D950"/>
  <c r="F950" s="1"/>
  <c r="D949"/>
  <c r="F949" s="1"/>
  <c r="D948"/>
  <c r="F948" s="1"/>
  <c r="D947"/>
  <c r="F947" s="1"/>
  <c r="D946"/>
  <c r="F946" s="1"/>
  <c r="D945"/>
  <c r="F945" s="1"/>
  <c r="D944"/>
  <c r="F944" s="1"/>
  <c r="D943"/>
  <c r="F943" s="1"/>
  <c r="D942"/>
  <c r="F942" s="1"/>
  <c r="D941"/>
  <c r="F941" s="1"/>
  <c r="D940"/>
  <c r="F940" s="1"/>
  <c r="D939"/>
  <c r="F939" s="1"/>
  <c r="D938"/>
  <c r="F938" s="1"/>
  <c r="D937"/>
  <c r="F937" s="1"/>
  <c r="D936"/>
  <c r="F936" s="1"/>
  <c r="D935"/>
  <c r="F935" s="1"/>
  <c r="D934"/>
  <c r="F934" s="1"/>
  <c r="D933"/>
  <c r="F933" s="1"/>
  <c r="D932"/>
  <c r="F932" s="1"/>
  <c r="D931"/>
  <c r="F931" s="1"/>
  <c r="D930"/>
  <c r="F930" s="1"/>
  <c r="D929"/>
  <c r="F929" s="1"/>
  <c r="D928"/>
  <c r="F928" s="1"/>
  <c r="D927"/>
  <c r="F927" s="1"/>
  <c r="D926"/>
  <c r="F926" s="1"/>
  <c r="D925"/>
  <c r="F925" s="1"/>
  <c r="D924"/>
  <c r="F924" s="1"/>
  <c r="D923"/>
  <c r="F923" s="1"/>
  <c r="D922"/>
  <c r="F922" s="1"/>
  <c r="D921"/>
  <c r="F921" s="1"/>
  <c r="D920"/>
  <c r="F920" s="1"/>
  <c r="D919"/>
  <c r="F919" s="1"/>
  <c r="D918"/>
  <c r="F918" s="1"/>
  <c r="D917"/>
  <c r="F917" s="1"/>
  <c r="D916"/>
  <c r="F916" s="1"/>
  <c r="D915"/>
  <c r="F915" s="1"/>
  <c r="D914"/>
  <c r="F914" s="1"/>
  <c r="D913"/>
  <c r="F913" s="1"/>
  <c r="D912"/>
  <c r="F912" s="1"/>
  <c r="D911"/>
  <c r="F911" s="1"/>
  <c r="D910"/>
  <c r="F910" s="1"/>
  <c r="D909"/>
  <c r="F909" s="1"/>
  <c r="D908"/>
  <c r="F908" s="1"/>
  <c r="D907"/>
  <c r="F907" s="1"/>
  <c r="D906"/>
  <c r="F906" s="1"/>
  <c r="D905"/>
  <c r="F905" s="1"/>
  <c r="D904"/>
  <c r="F904" s="1"/>
  <c r="D903"/>
  <c r="F903" s="1"/>
  <c r="D902"/>
  <c r="F902" s="1"/>
  <c r="D901"/>
  <c r="F901" s="1"/>
  <c r="D900"/>
  <c r="F900" s="1"/>
  <c r="D899"/>
  <c r="F899" s="1"/>
  <c r="D898"/>
  <c r="F898" s="1"/>
  <c r="D897"/>
  <c r="F897" s="1"/>
  <c r="D896"/>
  <c r="F896" s="1"/>
  <c r="D895"/>
  <c r="F895" s="1"/>
  <c r="D894"/>
  <c r="F894" s="1"/>
  <c r="D893"/>
  <c r="F893" s="1"/>
  <c r="D892"/>
  <c r="F892" s="1"/>
  <c r="D891"/>
  <c r="F891" s="1"/>
  <c r="D890"/>
  <c r="F890" s="1"/>
  <c r="D889"/>
  <c r="F889" s="1"/>
  <c r="D888"/>
  <c r="F888" s="1"/>
  <c r="D887"/>
  <c r="F887" s="1"/>
  <c r="D886"/>
  <c r="F886" s="1"/>
  <c r="D885"/>
  <c r="F885" s="1"/>
  <c r="D884"/>
  <c r="F884" s="1"/>
  <c r="D883"/>
  <c r="F883" s="1"/>
  <c r="D882"/>
  <c r="F882" s="1"/>
  <c r="D881"/>
  <c r="F881" s="1"/>
  <c r="D880"/>
  <c r="F880" s="1"/>
  <c r="D879"/>
  <c r="F879" s="1"/>
  <c r="D878"/>
  <c r="F878" s="1"/>
  <c r="D877"/>
  <c r="F877" s="1"/>
  <c r="D876"/>
  <c r="F876" s="1"/>
  <c r="D875"/>
  <c r="F875" s="1"/>
  <c r="D874"/>
  <c r="F874" s="1"/>
  <c r="D873"/>
  <c r="F873" s="1"/>
  <c r="D872"/>
  <c r="F872" s="1"/>
  <c r="D871"/>
  <c r="F871" s="1"/>
  <c r="D870"/>
  <c r="F870" s="1"/>
  <c r="D869"/>
  <c r="F869" s="1"/>
  <c r="D868"/>
  <c r="F868" s="1"/>
  <c r="D867"/>
  <c r="F867" s="1"/>
  <c r="D866"/>
  <c r="F866" s="1"/>
  <c r="D865"/>
  <c r="F865" s="1"/>
  <c r="D864"/>
  <c r="F864" s="1"/>
  <c r="D863"/>
  <c r="F863" s="1"/>
  <c r="D862"/>
  <c r="F862" s="1"/>
  <c r="D861"/>
  <c r="F861" s="1"/>
  <c r="D860"/>
  <c r="F860" s="1"/>
  <c r="D859"/>
  <c r="F859" s="1"/>
  <c r="D858"/>
  <c r="F858" s="1"/>
  <c r="D857"/>
  <c r="F857" s="1"/>
  <c r="D856"/>
  <c r="F856" s="1"/>
  <c r="D855"/>
  <c r="F855" s="1"/>
  <c r="D854"/>
  <c r="F854" s="1"/>
  <c r="D853"/>
  <c r="F853" s="1"/>
  <c r="D852"/>
  <c r="F852" s="1"/>
  <c r="D851"/>
  <c r="F851" s="1"/>
  <c r="D850"/>
  <c r="F850" s="1"/>
  <c r="D849"/>
  <c r="F849" s="1"/>
  <c r="D848"/>
  <c r="F848" s="1"/>
  <c r="D847"/>
  <c r="F847" s="1"/>
  <c r="D846"/>
  <c r="F846" s="1"/>
  <c r="D845"/>
  <c r="F845" s="1"/>
  <c r="D844"/>
  <c r="F844" s="1"/>
  <c r="D843"/>
  <c r="F843" s="1"/>
  <c r="D842"/>
  <c r="F842" s="1"/>
  <c r="D841"/>
  <c r="F841" s="1"/>
  <c r="D840"/>
  <c r="F840" s="1"/>
  <c r="D839"/>
  <c r="F839" s="1"/>
  <c r="D838"/>
  <c r="F838" s="1"/>
  <c r="D837"/>
  <c r="F837" s="1"/>
  <c r="D836"/>
  <c r="F836" s="1"/>
  <c r="D835"/>
  <c r="F835" s="1"/>
  <c r="D834"/>
  <c r="F834" s="1"/>
  <c r="D833"/>
  <c r="F833" s="1"/>
  <c r="D832"/>
  <c r="F832" s="1"/>
  <c r="D831"/>
  <c r="F831" s="1"/>
  <c r="D830"/>
  <c r="F830" s="1"/>
  <c r="D829"/>
  <c r="F829" s="1"/>
  <c r="D828"/>
  <c r="F828" s="1"/>
  <c r="D827"/>
  <c r="F827" s="1"/>
  <c r="D826"/>
  <c r="F826" s="1"/>
  <c r="D825"/>
  <c r="F825" s="1"/>
  <c r="D824"/>
  <c r="F824" s="1"/>
  <c r="D823"/>
  <c r="F823" s="1"/>
  <c r="D822"/>
  <c r="F822" s="1"/>
  <c r="D821"/>
  <c r="F821" s="1"/>
  <c r="D820"/>
  <c r="F820" s="1"/>
  <c r="D819"/>
  <c r="F819" s="1"/>
  <c r="D818"/>
  <c r="F818" s="1"/>
  <c r="D817"/>
  <c r="F817" s="1"/>
  <c r="D816"/>
  <c r="F816" s="1"/>
  <c r="D815"/>
  <c r="F815" s="1"/>
  <c r="D814"/>
  <c r="F814" s="1"/>
  <c r="D813"/>
  <c r="F813" s="1"/>
  <c r="D812"/>
  <c r="F812" s="1"/>
  <c r="D811"/>
  <c r="F811" s="1"/>
  <c r="D810"/>
  <c r="F810" s="1"/>
  <c r="D809"/>
  <c r="F809" s="1"/>
  <c r="D808"/>
  <c r="F808" s="1"/>
  <c r="D807"/>
  <c r="F807" s="1"/>
  <c r="D806"/>
  <c r="F806" s="1"/>
  <c r="D805"/>
  <c r="F805" s="1"/>
  <c r="D804"/>
  <c r="F804" s="1"/>
  <c r="D803"/>
  <c r="F803" s="1"/>
  <c r="D802"/>
  <c r="F802" s="1"/>
  <c r="D801"/>
  <c r="F801" s="1"/>
  <c r="D800"/>
  <c r="F800" s="1"/>
  <c r="D799"/>
  <c r="F799" s="1"/>
  <c r="D798"/>
  <c r="F798" s="1"/>
  <c r="D797"/>
  <c r="F797" s="1"/>
  <c r="D796"/>
  <c r="F796" s="1"/>
  <c r="D795"/>
  <c r="F795" s="1"/>
  <c r="D794"/>
  <c r="F794" s="1"/>
  <c r="D793"/>
  <c r="F793" s="1"/>
  <c r="D792"/>
  <c r="F792" s="1"/>
  <c r="D791"/>
  <c r="F791" s="1"/>
  <c r="D790"/>
  <c r="F790" s="1"/>
  <c r="D789"/>
  <c r="F789" s="1"/>
  <c r="D788"/>
  <c r="F788" s="1"/>
  <c r="D787"/>
  <c r="F787" s="1"/>
  <c r="D786"/>
  <c r="F786" s="1"/>
  <c r="D785"/>
  <c r="F785" s="1"/>
  <c r="D784"/>
  <c r="F784" s="1"/>
  <c r="D783"/>
  <c r="F783" s="1"/>
  <c r="D782"/>
  <c r="F782" s="1"/>
  <c r="D781"/>
  <c r="F781" s="1"/>
  <c r="D780"/>
  <c r="F780" s="1"/>
  <c r="D779"/>
  <c r="F779" s="1"/>
  <c r="D778"/>
  <c r="F778" s="1"/>
  <c r="D777"/>
  <c r="F777" s="1"/>
  <c r="D776"/>
  <c r="F776" s="1"/>
  <c r="D775"/>
  <c r="F775" s="1"/>
  <c r="D774"/>
  <c r="F774" s="1"/>
  <c r="D773"/>
  <c r="F773" s="1"/>
  <c r="D772"/>
  <c r="F772" s="1"/>
  <c r="D771"/>
  <c r="F771" s="1"/>
  <c r="D770"/>
  <c r="F770" s="1"/>
  <c r="D769"/>
  <c r="F769" s="1"/>
  <c r="D768"/>
  <c r="F768" s="1"/>
  <c r="D767"/>
  <c r="F767" s="1"/>
  <c r="D766"/>
  <c r="F766" s="1"/>
  <c r="D765"/>
  <c r="F765" s="1"/>
  <c r="D764"/>
  <c r="F764" s="1"/>
  <c r="D763"/>
  <c r="F763" s="1"/>
  <c r="D762"/>
  <c r="F762" s="1"/>
  <c r="D761"/>
  <c r="F761" s="1"/>
  <c r="D760"/>
  <c r="F760" s="1"/>
  <c r="D759"/>
  <c r="F759" s="1"/>
  <c r="D758"/>
  <c r="F758" s="1"/>
  <c r="D757"/>
  <c r="F757" s="1"/>
  <c r="D756"/>
  <c r="F756" s="1"/>
  <c r="D755"/>
  <c r="F755" s="1"/>
  <c r="D754"/>
  <c r="F754" s="1"/>
  <c r="D753"/>
  <c r="F753" s="1"/>
  <c r="D752"/>
  <c r="F752" s="1"/>
  <c r="D751"/>
  <c r="F751" s="1"/>
  <c r="D750"/>
  <c r="F750" s="1"/>
  <c r="D749"/>
  <c r="F749" s="1"/>
  <c r="D748"/>
  <c r="F748" s="1"/>
  <c r="D747"/>
  <c r="F747" s="1"/>
  <c r="D746"/>
  <c r="F746" s="1"/>
  <c r="D745"/>
  <c r="F745" s="1"/>
  <c r="D744"/>
  <c r="F744" s="1"/>
  <c r="D743"/>
  <c r="F743" s="1"/>
  <c r="D742"/>
  <c r="F742" s="1"/>
  <c r="D741"/>
  <c r="F741" s="1"/>
  <c r="D740"/>
  <c r="F740" s="1"/>
  <c r="D739"/>
  <c r="F739" s="1"/>
  <c r="D738"/>
  <c r="F738" s="1"/>
  <c r="D737"/>
  <c r="F737" s="1"/>
  <c r="D736"/>
  <c r="F736" s="1"/>
  <c r="D735"/>
  <c r="F735" s="1"/>
  <c r="D734"/>
  <c r="F734" s="1"/>
  <c r="D733"/>
  <c r="F733" s="1"/>
  <c r="D732"/>
  <c r="F732" s="1"/>
  <c r="D731"/>
  <c r="F731" s="1"/>
  <c r="D730"/>
  <c r="F730" s="1"/>
  <c r="D729"/>
  <c r="F729" s="1"/>
  <c r="D728"/>
  <c r="F728" s="1"/>
  <c r="D727"/>
  <c r="F727" s="1"/>
  <c r="D726"/>
  <c r="F726" s="1"/>
  <c r="D725"/>
  <c r="F725" s="1"/>
  <c r="D724"/>
  <c r="F724" s="1"/>
  <c r="D723"/>
  <c r="F723" s="1"/>
  <c r="D722"/>
  <c r="F722" s="1"/>
  <c r="D721"/>
  <c r="F721" s="1"/>
  <c r="D720"/>
  <c r="F720" s="1"/>
  <c r="D719"/>
  <c r="F719" s="1"/>
  <c r="D718"/>
  <c r="F718" s="1"/>
  <c r="D717"/>
  <c r="F717" s="1"/>
  <c r="D716"/>
  <c r="F716" s="1"/>
  <c r="D715"/>
  <c r="F715" s="1"/>
  <c r="D714"/>
  <c r="F714" s="1"/>
  <c r="D713"/>
  <c r="F713" s="1"/>
  <c r="D712"/>
  <c r="F712" s="1"/>
  <c r="D711"/>
  <c r="F711" s="1"/>
  <c r="D710"/>
  <c r="F710" s="1"/>
  <c r="D709"/>
  <c r="F709" s="1"/>
  <c r="D708"/>
  <c r="F708" s="1"/>
  <c r="D707"/>
  <c r="F707" s="1"/>
  <c r="D706"/>
  <c r="F706" s="1"/>
  <c r="D705"/>
  <c r="F705" s="1"/>
  <c r="D704"/>
  <c r="F704" s="1"/>
  <c r="D703"/>
  <c r="F703" s="1"/>
  <c r="D702"/>
  <c r="F702" s="1"/>
  <c r="D701"/>
  <c r="F701" s="1"/>
  <c r="D700"/>
  <c r="F700" s="1"/>
  <c r="D699"/>
  <c r="F699" s="1"/>
  <c r="D698"/>
  <c r="F698" s="1"/>
  <c r="D697"/>
  <c r="F697" s="1"/>
  <c r="D696"/>
  <c r="F696" s="1"/>
  <c r="D695"/>
  <c r="F695" s="1"/>
  <c r="D694"/>
  <c r="F694" s="1"/>
  <c r="D693"/>
  <c r="F693" s="1"/>
  <c r="D692"/>
  <c r="F692" s="1"/>
  <c r="D691"/>
  <c r="F691" s="1"/>
  <c r="D690"/>
  <c r="F690" s="1"/>
  <c r="D689"/>
  <c r="F689" s="1"/>
  <c r="D688"/>
  <c r="F688" s="1"/>
  <c r="D687"/>
  <c r="F687" s="1"/>
  <c r="D686"/>
  <c r="F686" s="1"/>
  <c r="D685"/>
  <c r="F685" s="1"/>
  <c r="D684"/>
  <c r="F684" s="1"/>
  <c r="D683"/>
  <c r="F683" s="1"/>
  <c r="D682"/>
  <c r="F682" s="1"/>
  <c r="D681"/>
  <c r="F681" s="1"/>
  <c r="D680"/>
  <c r="F680" s="1"/>
  <c r="D679"/>
  <c r="F679" s="1"/>
  <c r="D678"/>
  <c r="F678" s="1"/>
  <c r="D677"/>
  <c r="F677" s="1"/>
  <c r="D676"/>
  <c r="F676" s="1"/>
  <c r="D675"/>
  <c r="F675" s="1"/>
  <c r="D674"/>
  <c r="F674" s="1"/>
  <c r="D673"/>
  <c r="F673" s="1"/>
  <c r="D672"/>
  <c r="F672" s="1"/>
  <c r="D671"/>
  <c r="F671" s="1"/>
  <c r="D670"/>
  <c r="F670" s="1"/>
  <c r="D669"/>
  <c r="F669" s="1"/>
  <c r="D668"/>
  <c r="F668" s="1"/>
  <c r="D667"/>
  <c r="F667" s="1"/>
  <c r="D666"/>
  <c r="F666" s="1"/>
  <c r="D665"/>
  <c r="F665" s="1"/>
  <c r="D664"/>
  <c r="F664" s="1"/>
  <c r="D663"/>
  <c r="F663" s="1"/>
  <c r="D662"/>
  <c r="F662" s="1"/>
  <c r="D661"/>
  <c r="F661" s="1"/>
  <c r="D660"/>
  <c r="F660" s="1"/>
  <c r="D659"/>
  <c r="F659" s="1"/>
  <c r="D658"/>
  <c r="F658" s="1"/>
  <c r="D657"/>
  <c r="F657" s="1"/>
  <c r="D656"/>
  <c r="F656" s="1"/>
  <c r="D655"/>
  <c r="F655" s="1"/>
  <c r="D654"/>
  <c r="F654" s="1"/>
  <c r="D653"/>
  <c r="F653" s="1"/>
  <c r="D652"/>
  <c r="F652" s="1"/>
  <c r="D651"/>
  <c r="F651" s="1"/>
  <c r="D650"/>
  <c r="F650" s="1"/>
  <c r="D649"/>
  <c r="F649" s="1"/>
  <c r="D648"/>
  <c r="F648" s="1"/>
  <c r="D647"/>
  <c r="F647" s="1"/>
  <c r="D646"/>
  <c r="F646" s="1"/>
  <c r="D645"/>
  <c r="F645" s="1"/>
  <c r="D644"/>
  <c r="F644" s="1"/>
  <c r="D643"/>
  <c r="F643" s="1"/>
  <c r="D642"/>
  <c r="F642" s="1"/>
  <c r="D641"/>
  <c r="F641" s="1"/>
  <c r="D640"/>
  <c r="F640" s="1"/>
  <c r="D639"/>
  <c r="F639" s="1"/>
  <c r="D638"/>
  <c r="F638" s="1"/>
  <c r="D637"/>
  <c r="F637" s="1"/>
  <c r="D636"/>
  <c r="F636" s="1"/>
  <c r="D635"/>
  <c r="F635" s="1"/>
  <c r="D634"/>
  <c r="F634" s="1"/>
  <c r="D633"/>
  <c r="F633" s="1"/>
  <c r="D632"/>
  <c r="F632" s="1"/>
  <c r="D631"/>
  <c r="F631" s="1"/>
  <c r="D630"/>
  <c r="F630" s="1"/>
  <c r="D629"/>
  <c r="F629" s="1"/>
  <c r="D628"/>
  <c r="F628" s="1"/>
  <c r="D627"/>
  <c r="F627" s="1"/>
  <c r="D626"/>
  <c r="F626" s="1"/>
  <c r="D625"/>
  <c r="F625" s="1"/>
  <c r="D624"/>
  <c r="F624" s="1"/>
  <c r="D623"/>
  <c r="F623" s="1"/>
  <c r="D622"/>
  <c r="F622" s="1"/>
  <c r="D621"/>
  <c r="F621" s="1"/>
  <c r="D620"/>
  <c r="F620" s="1"/>
  <c r="D619"/>
  <c r="F619" s="1"/>
  <c r="D618"/>
  <c r="F618" s="1"/>
  <c r="D617"/>
  <c r="F617" s="1"/>
  <c r="D616"/>
  <c r="F616" s="1"/>
  <c r="D615"/>
  <c r="F615" s="1"/>
  <c r="D614"/>
  <c r="F614" s="1"/>
  <c r="D613"/>
  <c r="F613" s="1"/>
  <c r="D612"/>
  <c r="F612" s="1"/>
  <c r="D611"/>
  <c r="F611" s="1"/>
  <c r="D610"/>
  <c r="F610" s="1"/>
  <c r="D609"/>
  <c r="F609" s="1"/>
  <c r="D608"/>
  <c r="F608" s="1"/>
  <c r="D607"/>
  <c r="F607" s="1"/>
  <c r="D606"/>
  <c r="F606" s="1"/>
  <c r="D605"/>
  <c r="F605" s="1"/>
  <c r="D604"/>
  <c r="F604" s="1"/>
  <c r="D603"/>
  <c r="F603" s="1"/>
  <c r="D602"/>
  <c r="F602" s="1"/>
  <c r="D601"/>
  <c r="F601" s="1"/>
  <c r="D600"/>
  <c r="F600" s="1"/>
  <c r="D599"/>
  <c r="F599" s="1"/>
  <c r="D598"/>
  <c r="F598" s="1"/>
  <c r="D597"/>
  <c r="F597" s="1"/>
  <c r="D596"/>
  <c r="F596" s="1"/>
  <c r="D595"/>
  <c r="F595" s="1"/>
  <c r="D594"/>
  <c r="F594" s="1"/>
  <c r="D593"/>
  <c r="F593" s="1"/>
  <c r="D592"/>
  <c r="F592" s="1"/>
  <c r="D591"/>
  <c r="F591" s="1"/>
  <c r="D590"/>
  <c r="F590" s="1"/>
  <c r="D589"/>
  <c r="F589" s="1"/>
  <c r="D588"/>
  <c r="F588" s="1"/>
  <c r="D587"/>
  <c r="F587" s="1"/>
  <c r="D586"/>
  <c r="F586" s="1"/>
  <c r="D585"/>
  <c r="F585" s="1"/>
  <c r="D584"/>
  <c r="F584" s="1"/>
  <c r="D583"/>
  <c r="F583" s="1"/>
  <c r="D582"/>
  <c r="F582" s="1"/>
  <c r="D581"/>
  <c r="F581" s="1"/>
  <c r="D580"/>
  <c r="F580" s="1"/>
  <c r="D579"/>
  <c r="F579" s="1"/>
  <c r="D578"/>
  <c r="F578" s="1"/>
  <c r="D577"/>
  <c r="F577" s="1"/>
  <c r="D576"/>
  <c r="F576" s="1"/>
  <c r="D575"/>
  <c r="F575" s="1"/>
  <c r="D574"/>
  <c r="F574" s="1"/>
  <c r="D573"/>
  <c r="F573" s="1"/>
  <c r="D572"/>
  <c r="F572" s="1"/>
  <c r="D571"/>
  <c r="F571" s="1"/>
  <c r="D570"/>
  <c r="F570" s="1"/>
  <c r="D569"/>
  <c r="F569" s="1"/>
  <c r="D568"/>
  <c r="F568" s="1"/>
  <c r="D567"/>
  <c r="F567" s="1"/>
  <c r="D566"/>
  <c r="F566" s="1"/>
  <c r="D565"/>
  <c r="F565" s="1"/>
  <c r="D564"/>
  <c r="F564" s="1"/>
  <c r="D563"/>
  <c r="F563" s="1"/>
  <c r="D562"/>
  <c r="F562" s="1"/>
  <c r="D561"/>
  <c r="F561" s="1"/>
  <c r="D560"/>
  <c r="F560" s="1"/>
  <c r="D559"/>
  <c r="F559" s="1"/>
  <c r="D558"/>
  <c r="F558" s="1"/>
  <c r="D557"/>
  <c r="F557" s="1"/>
  <c r="D556"/>
  <c r="F556" s="1"/>
  <c r="D555"/>
  <c r="F555" s="1"/>
  <c r="D554"/>
  <c r="F554" s="1"/>
  <c r="D553"/>
  <c r="F553" s="1"/>
  <c r="D552"/>
  <c r="F552" s="1"/>
  <c r="D551"/>
  <c r="F551" s="1"/>
  <c r="D550"/>
  <c r="F550" s="1"/>
  <c r="D549"/>
  <c r="F549" s="1"/>
  <c r="D548"/>
  <c r="F548" s="1"/>
  <c r="D547"/>
  <c r="F547" s="1"/>
  <c r="D546"/>
  <c r="F546" s="1"/>
  <c r="D545"/>
  <c r="F545" s="1"/>
  <c r="D544"/>
  <c r="F544" s="1"/>
  <c r="D543"/>
  <c r="F543" s="1"/>
  <c r="D542"/>
  <c r="F542" s="1"/>
  <c r="D541"/>
  <c r="F541" s="1"/>
  <c r="D540"/>
  <c r="F540" s="1"/>
  <c r="D539"/>
  <c r="F539" s="1"/>
  <c r="D538"/>
  <c r="F538" s="1"/>
  <c r="D537"/>
  <c r="F537" s="1"/>
  <c r="D536"/>
  <c r="F536" s="1"/>
  <c r="D535"/>
  <c r="F535" s="1"/>
  <c r="D534"/>
  <c r="F534" s="1"/>
  <c r="D533"/>
  <c r="F533" s="1"/>
  <c r="D532"/>
  <c r="F532" s="1"/>
  <c r="D531"/>
  <c r="F531" s="1"/>
  <c r="D530"/>
  <c r="F530" s="1"/>
  <c r="D529"/>
  <c r="F529" s="1"/>
  <c r="D528"/>
  <c r="F528" s="1"/>
  <c r="D527"/>
  <c r="F527" s="1"/>
  <c r="D526"/>
  <c r="F526" s="1"/>
  <c r="D525"/>
  <c r="F525" s="1"/>
  <c r="D524"/>
  <c r="F524" s="1"/>
  <c r="D523"/>
  <c r="F523" s="1"/>
  <c r="D522"/>
  <c r="F522" s="1"/>
  <c r="D521"/>
  <c r="F521" s="1"/>
  <c r="D520"/>
  <c r="F520" s="1"/>
  <c r="D519"/>
  <c r="F519" s="1"/>
  <c r="D518"/>
  <c r="F518" s="1"/>
  <c r="D517"/>
  <c r="F517" s="1"/>
  <c r="D516"/>
  <c r="F516" s="1"/>
  <c r="D515"/>
  <c r="F515" s="1"/>
  <c r="D514"/>
  <c r="F514" s="1"/>
  <c r="D513"/>
  <c r="F513" s="1"/>
  <c r="D512"/>
  <c r="F512" s="1"/>
  <c r="D511"/>
  <c r="F511" s="1"/>
  <c r="D510"/>
  <c r="F510" s="1"/>
  <c r="D509"/>
  <c r="F509" s="1"/>
  <c r="D508"/>
  <c r="F508" s="1"/>
  <c r="D507"/>
  <c r="F507" s="1"/>
  <c r="D506"/>
  <c r="F506" s="1"/>
  <c r="D505"/>
  <c r="F505" s="1"/>
  <c r="D504"/>
  <c r="F504" s="1"/>
  <c r="D503"/>
  <c r="F503" s="1"/>
  <c r="D502"/>
  <c r="F502" s="1"/>
  <c r="D501"/>
  <c r="F501" s="1"/>
  <c r="D500"/>
  <c r="F500" s="1"/>
  <c r="D499"/>
  <c r="F499" s="1"/>
  <c r="D498"/>
  <c r="F498" s="1"/>
  <c r="D497"/>
  <c r="F497" s="1"/>
  <c r="D496"/>
  <c r="F496" s="1"/>
  <c r="D495"/>
  <c r="F495" s="1"/>
  <c r="D494"/>
  <c r="F494" s="1"/>
  <c r="D493"/>
  <c r="F493" s="1"/>
  <c r="D492"/>
  <c r="F492" s="1"/>
  <c r="D491"/>
  <c r="F491" s="1"/>
  <c r="D490"/>
  <c r="F490" s="1"/>
  <c r="D489"/>
  <c r="F489" s="1"/>
  <c r="D488"/>
  <c r="F488" s="1"/>
  <c r="D487"/>
  <c r="F487" s="1"/>
  <c r="D486"/>
  <c r="F486" s="1"/>
  <c r="D485"/>
  <c r="F485" s="1"/>
  <c r="D484"/>
  <c r="F484" s="1"/>
  <c r="D483"/>
  <c r="F483" s="1"/>
  <c r="D482"/>
  <c r="F482" s="1"/>
  <c r="D481"/>
  <c r="F481" s="1"/>
  <c r="D480"/>
  <c r="F480" s="1"/>
  <c r="D479"/>
  <c r="F479" s="1"/>
  <c r="D478"/>
  <c r="F478" s="1"/>
  <c r="D477"/>
  <c r="F477" s="1"/>
  <c r="D476"/>
  <c r="F476" s="1"/>
  <c r="D475"/>
  <c r="F475" s="1"/>
  <c r="D474"/>
  <c r="F474" s="1"/>
  <c r="D473"/>
  <c r="F473" s="1"/>
  <c r="D472"/>
  <c r="F472" s="1"/>
  <c r="D471"/>
  <c r="F471" s="1"/>
  <c r="D470"/>
  <c r="F470" s="1"/>
  <c r="D469"/>
  <c r="F469" s="1"/>
  <c r="D468"/>
  <c r="F468" s="1"/>
  <c r="D467"/>
  <c r="F467" s="1"/>
  <c r="D466"/>
  <c r="F466" s="1"/>
  <c r="D465"/>
  <c r="F465" s="1"/>
  <c r="D464"/>
  <c r="F464" s="1"/>
  <c r="D463"/>
  <c r="F463" s="1"/>
  <c r="D462"/>
  <c r="F462" s="1"/>
  <c r="D461"/>
  <c r="F461" s="1"/>
  <c r="D460"/>
  <c r="F460" s="1"/>
  <c r="D459"/>
  <c r="F459" s="1"/>
  <c r="D458"/>
  <c r="F458" s="1"/>
  <c r="D457"/>
  <c r="F457" s="1"/>
  <c r="D456"/>
  <c r="F456" s="1"/>
  <c r="D455"/>
  <c r="F455" s="1"/>
  <c r="D454"/>
  <c r="F454" s="1"/>
  <c r="D453"/>
  <c r="F453" s="1"/>
  <c r="D452"/>
  <c r="F452" s="1"/>
  <c r="D451"/>
  <c r="F451" s="1"/>
  <c r="D450"/>
  <c r="F450" s="1"/>
  <c r="D449"/>
  <c r="F449" s="1"/>
  <c r="D448"/>
  <c r="F448" s="1"/>
  <c r="D447"/>
  <c r="F447" s="1"/>
  <c r="D446"/>
  <c r="F446" s="1"/>
  <c r="D445"/>
  <c r="F445" s="1"/>
  <c r="D444"/>
  <c r="F444" s="1"/>
  <c r="D443"/>
  <c r="F443" s="1"/>
  <c r="D442"/>
  <c r="F442" s="1"/>
  <c r="D441"/>
  <c r="F441" s="1"/>
  <c r="D440"/>
  <c r="F440" s="1"/>
  <c r="D439"/>
  <c r="F439" s="1"/>
  <c r="D438"/>
  <c r="F438" s="1"/>
  <c r="D437"/>
  <c r="F437" s="1"/>
  <c r="D436"/>
  <c r="F436" s="1"/>
  <c r="D435"/>
  <c r="F435" s="1"/>
  <c r="D434"/>
  <c r="F434" s="1"/>
  <c r="D433"/>
  <c r="F433" s="1"/>
  <c r="D432"/>
  <c r="F432" s="1"/>
  <c r="D431"/>
  <c r="F431" s="1"/>
  <c r="D430"/>
  <c r="F430" s="1"/>
  <c r="D429"/>
  <c r="F429" s="1"/>
  <c r="D428"/>
  <c r="F428" s="1"/>
  <c r="D427"/>
  <c r="F427" s="1"/>
  <c r="D426"/>
  <c r="F426" s="1"/>
  <c r="D425"/>
  <c r="F425" s="1"/>
  <c r="D424"/>
  <c r="F424" s="1"/>
  <c r="D423"/>
  <c r="F423" s="1"/>
  <c r="D422"/>
  <c r="F422" s="1"/>
  <c r="D421"/>
  <c r="F421" s="1"/>
  <c r="D420"/>
  <c r="F420" s="1"/>
  <c r="D419"/>
  <c r="F419" s="1"/>
  <c r="D418"/>
  <c r="F418" s="1"/>
  <c r="D417"/>
  <c r="F417" s="1"/>
  <c r="D416"/>
  <c r="F416" s="1"/>
  <c r="D415"/>
  <c r="F415" s="1"/>
  <c r="D414"/>
  <c r="F414" s="1"/>
  <c r="D413"/>
  <c r="F413" s="1"/>
  <c r="D412"/>
  <c r="F412" s="1"/>
  <c r="D411"/>
  <c r="F411" s="1"/>
  <c r="D410"/>
  <c r="F410" s="1"/>
  <c r="D409"/>
  <c r="F409" s="1"/>
  <c r="D408"/>
  <c r="F408" s="1"/>
  <c r="D407"/>
  <c r="F407" s="1"/>
  <c r="D406"/>
  <c r="F406" s="1"/>
  <c r="D405"/>
  <c r="F405" s="1"/>
  <c r="D404"/>
  <c r="F404" s="1"/>
  <c r="D403"/>
  <c r="F403" s="1"/>
  <c r="D402"/>
  <c r="F402" s="1"/>
  <c r="D401"/>
  <c r="F401" s="1"/>
  <c r="D400"/>
  <c r="F400" s="1"/>
  <c r="D399"/>
  <c r="F399" s="1"/>
  <c r="D398"/>
  <c r="F398" s="1"/>
  <c r="D397"/>
  <c r="F397" s="1"/>
  <c r="D396"/>
  <c r="F396" s="1"/>
  <c r="D395"/>
  <c r="F395" s="1"/>
  <c r="D394"/>
  <c r="F394" s="1"/>
  <c r="D393"/>
  <c r="F393" s="1"/>
  <c r="D392"/>
  <c r="F392" s="1"/>
  <c r="D391"/>
  <c r="F391" s="1"/>
  <c r="D390"/>
  <c r="F390" s="1"/>
  <c r="D389"/>
  <c r="F389" s="1"/>
  <c r="D388"/>
  <c r="F388" s="1"/>
  <c r="D387"/>
  <c r="F387" s="1"/>
  <c r="D386"/>
  <c r="F386" s="1"/>
  <c r="D385"/>
  <c r="F385" s="1"/>
  <c r="D384"/>
  <c r="F384" s="1"/>
  <c r="D383"/>
  <c r="F383" s="1"/>
  <c r="D382"/>
  <c r="F382" s="1"/>
  <c r="D381"/>
  <c r="F381" s="1"/>
  <c r="D380"/>
  <c r="F380" s="1"/>
  <c r="D379"/>
  <c r="F379" s="1"/>
  <c r="D378"/>
  <c r="F378" s="1"/>
  <c r="D377"/>
  <c r="F377" s="1"/>
  <c r="D376"/>
  <c r="F376" s="1"/>
  <c r="D375"/>
  <c r="F375" s="1"/>
  <c r="D374"/>
  <c r="F374" s="1"/>
  <c r="D373"/>
  <c r="F373" s="1"/>
  <c r="D372"/>
  <c r="F372" s="1"/>
  <c r="D371"/>
  <c r="F371" s="1"/>
  <c r="D370"/>
  <c r="F370" s="1"/>
  <c r="D369"/>
  <c r="F369" s="1"/>
  <c r="D368"/>
  <c r="F368" s="1"/>
  <c r="D367"/>
  <c r="F367" s="1"/>
  <c r="D366"/>
  <c r="F366" s="1"/>
  <c r="D365"/>
  <c r="F365" s="1"/>
  <c r="D364"/>
  <c r="F364" s="1"/>
  <c r="D363"/>
  <c r="F363" s="1"/>
  <c r="D362"/>
  <c r="F362" s="1"/>
  <c r="D361"/>
  <c r="F361" s="1"/>
  <c r="D360"/>
  <c r="F360" s="1"/>
  <c r="D359"/>
  <c r="F359" s="1"/>
  <c r="D358"/>
  <c r="F358" s="1"/>
  <c r="D357"/>
  <c r="F357" s="1"/>
  <c r="D356"/>
  <c r="F356" s="1"/>
  <c r="D355"/>
  <c r="F355" s="1"/>
  <c r="D354"/>
  <c r="F354" s="1"/>
  <c r="D353"/>
  <c r="F353" s="1"/>
  <c r="D352"/>
  <c r="F352" s="1"/>
  <c r="D351"/>
  <c r="F351" s="1"/>
  <c r="D350"/>
  <c r="F350" s="1"/>
  <c r="D349"/>
  <c r="F349" s="1"/>
  <c r="D348"/>
  <c r="F348" s="1"/>
  <c r="D347"/>
  <c r="F347" s="1"/>
  <c r="D346"/>
  <c r="F346" s="1"/>
  <c r="D345"/>
  <c r="F345" s="1"/>
  <c r="D344"/>
  <c r="F344" s="1"/>
  <c r="D343"/>
  <c r="F343" s="1"/>
  <c r="D342"/>
  <c r="F342" s="1"/>
  <c r="D341"/>
  <c r="F341" s="1"/>
  <c r="D340"/>
  <c r="F340" s="1"/>
  <c r="D339"/>
  <c r="F339" s="1"/>
  <c r="D338"/>
  <c r="F338" s="1"/>
  <c r="D337"/>
  <c r="F337" s="1"/>
  <c r="D336"/>
  <c r="F336" s="1"/>
  <c r="D335"/>
  <c r="F335" s="1"/>
  <c r="D334"/>
  <c r="F334" s="1"/>
  <c r="D333"/>
  <c r="F333" s="1"/>
  <c r="D332"/>
  <c r="F332" s="1"/>
  <c r="D331"/>
  <c r="F331" s="1"/>
  <c r="D330"/>
  <c r="F330" s="1"/>
  <c r="D329"/>
  <c r="F329" s="1"/>
  <c r="D328"/>
  <c r="F328" s="1"/>
  <c r="D327"/>
  <c r="F327" s="1"/>
  <c r="D326"/>
  <c r="F326" s="1"/>
  <c r="D325"/>
  <c r="F325" s="1"/>
  <c r="D324"/>
  <c r="F324" s="1"/>
  <c r="D323"/>
  <c r="F323" s="1"/>
  <c r="D322"/>
  <c r="F322" s="1"/>
  <c r="D321"/>
  <c r="F321" s="1"/>
  <c r="D320"/>
  <c r="F320" s="1"/>
  <c r="D319"/>
  <c r="F319" s="1"/>
  <c r="D318"/>
  <c r="F318" s="1"/>
  <c r="D317"/>
  <c r="F317" s="1"/>
  <c r="D316"/>
  <c r="F316" s="1"/>
  <c r="D315"/>
  <c r="F315" s="1"/>
  <c r="D314"/>
  <c r="F314" s="1"/>
  <c r="D313"/>
  <c r="F313" s="1"/>
  <c r="D312"/>
  <c r="F312" s="1"/>
  <c r="D311"/>
  <c r="F311" s="1"/>
  <c r="D310"/>
  <c r="F310" s="1"/>
  <c r="D309"/>
  <c r="F309" s="1"/>
  <c r="D308"/>
  <c r="F308" s="1"/>
  <c r="D307"/>
  <c r="F307" s="1"/>
  <c r="D306"/>
  <c r="F306" s="1"/>
  <c r="D305"/>
  <c r="F305" s="1"/>
  <c r="D304"/>
  <c r="F304" s="1"/>
  <c r="D303"/>
  <c r="F303" s="1"/>
  <c r="D302"/>
  <c r="F302" s="1"/>
  <c r="D301"/>
  <c r="F301" s="1"/>
  <c r="D300"/>
  <c r="F300" s="1"/>
  <c r="D299"/>
  <c r="F299" s="1"/>
  <c r="D298"/>
  <c r="F298" s="1"/>
  <c r="D297"/>
  <c r="F297" s="1"/>
  <c r="D296"/>
  <c r="F296" s="1"/>
  <c r="D295"/>
  <c r="F295" s="1"/>
  <c r="D294"/>
  <c r="F294" s="1"/>
  <c r="D293"/>
  <c r="F293" s="1"/>
  <c r="D292"/>
  <c r="F292" s="1"/>
  <c r="D291"/>
  <c r="F291" s="1"/>
  <c r="D290"/>
  <c r="F290" s="1"/>
  <c r="D289"/>
  <c r="F289" s="1"/>
  <c r="D288"/>
  <c r="F288" s="1"/>
  <c r="D287"/>
  <c r="F287" s="1"/>
  <c r="D286"/>
  <c r="F286" s="1"/>
  <c r="D285"/>
  <c r="F285" s="1"/>
  <c r="D284"/>
  <c r="F284" s="1"/>
  <c r="D283"/>
  <c r="F283" s="1"/>
  <c r="D282"/>
  <c r="F282" s="1"/>
  <c r="D281"/>
  <c r="F281" s="1"/>
  <c r="D280"/>
  <c r="F280" s="1"/>
  <c r="D279"/>
  <c r="F279" s="1"/>
  <c r="D278"/>
  <c r="F278" s="1"/>
  <c r="D277"/>
  <c r="F277" s="1"/>
  <c r="D276"/>
  <c r="F276" s="1"/>
  <c r="D275"/>
  <c r="F275" s="1"/>
  <c r="D274"/>
  <c r="F274" s="1"/>
  <c r="D273"/>
  <c r="F273" s="1"/>
  <c r="D272"/>
  <c r="F272" s="1"/>
  <c r="D271"/>
  <c r="F271" s="1"/>
  <c r="D270"/>
  <c r="F270" s="1"/>
  <c r="D269"/>
  <c r="F269" s="1"/>
  <c r="D268"/>
  <c r="F268" s="1"/>
  <c r="D267"/>
  <c r="F267" s="1"/>
  <c r="D266"/>
  <c r="F266" s="1"/>
  <c r="D265"/>
  <c r="F265" s="1"/>
  <c r="D264"/>
  <c r="F264" s="1"/>
  <c r="D263"/>
  <c r="F263" s="1"/>
  <c r="D262"/>
  <c r="F262" s="1"/>
  <c r="D261"/>
  <c r="F261" s="1"/>
  <c r="D260"/>
  <c r="F260" s="1"/>
  <c r="D259"/>
  <c r="F259" s="1"/>
  <c r="D258"/>
  <c r="F258" s="1"/>
  <c r="D257"/>
  <c r="F257" s="1"/>
  <c r="D256"/>
  <c r="F256" s="1"/>
  <c r="D255"/>
  <c r="F255" s="1"/>
  <c r="D254"/>
  <c r="F254" s="1"/>
  <c r="D253"/>
  <c r="F253" s="1"/>
  <c r="D252"/>
  <c r="F252" s="1"/>
  <c r="D251"/>
  <c r="F251" s="1"/>
  <c r="D250"/>
  <c r="F250" s="1"/>
  <c r="D249"/>
  <c r="F249" s="1"/>
  <c r="D248"/>
  <c r="F248" s="1"/>
  <c r="D247"/>
  <c r="F247" s="1"/>
  <c r="D246"/>
  <c r="F246" s="1"/>
  <c r="D245"/>
  <c r="F245" s="1"/>
  <c r="D244"/>
  <c r="F244" s="1"/>
  <c r="D243"/>
  <c r="F243" s="1"/>
  <c r="D242"/>
  <c r="F242" s="1"/>
  <c r="D241"/>
  <c r="F241" s="1"/>
  <c r="D240"/>
  <c r="F240" s="1"/>
  <c r="D239"/>
  <c r="F239" s="1"/>
  <c r="D238"/>
  <c r="F238" s="1"/>
  <c r="D237"/>
  <c r="F237" s="1"/>
  <c r="D236"/>
  <c r="F236" s="1"/>
  <c r="D235"/>
  <c r="F235" s="1"/>
  <c r="D234"/>
  <c r="F234" s="1"/>
  <c r="D233"/>
  <c r="F233" s="1"/>
  <c r="D232"/>
  <c r="F232" s="1"/>
  <c r="D231"/>
  <c r="F231" s="1"/>
  <c r="D230"/>
  <c r="F230" s="1"/>
  <c r="D229"/>
  <c r="F229" s="1"/>
  <c r="D228"/>
  <c r="F228" s="1"/>
  <c r="D227"/>
  <c r="F227" s="1"/>
  <c r="D226"/>
  <c r="F226" s="1"/>
  <c r="D225"/>
  <c r="F225" s="1"/>
  <c r="D224"/>
  <c r="F224" s="1"/>
  <c r="D223"/>
  <c r="F223" s="1"/>
  <c r="D222"/>
  <c r="F222" s="1"/>
  <c r="D221"/>
  <c r="F221" s="1"/>
  <c r="D220"/>
  <c r="F220" s="1"/>
  <c r="D219"/>
  <c r="F219" s="1"/>
  <c r="D218"/>
  <c r="F218" s="1"/>
  <c r="D217"/>
  <c r="F217" s="1"/>
  <c r="D216"/>
  <c r="F216" s="1"/>
  <c r="D215"/>
  <c r="F215" s="1"/>
  <c r="D214"/>
  <c r="F214" s="1"/>
  <c r="D213"/>
  <c r="F213" s="1"/>
  <c r="D212"/>
  <c r="F212" s="1"/>
  <c r="D211"/>
  <c r="F211" s="1"/>
  <c r="D210"/>
  <c r="F210" s="1"/>
  <c r="D209"/>
  <c r="F209" s="1"/>
  <c r="D208"/>
  <c r="F208" s="1"/>
  <c r="D207"/>
  <c r="F207" s="1"/>
  <c r="D206"/>
  <c r="F206" s="1"/>
  <c r="D205"/>
  <c r="F205" s="1"/>
  <c r="D204"/>
  <c r="F204" s="1"/>
  <c r="D203"/>
  <c r="F203" s="1"/>
  <c r="D202"/>
  <c r="F202" s="1"/>
  <c r="D201"/>
  <c r="F201" s="1"/>
  <c r="D200"/>
  <c r="F200" s="1"/>
  <c r="D199"/>
  <c r="F199" s="1"/>
  <c r="D198"/>
  <c r="F198" s="1"/>
  <c r="D197"/>
  <c r="F197" s="1"/>
  <c r="D196"/>
  <c r="F196" s="1"/>
  <c r="D195"/>
  <c r="F195" s="1"/>
  <c r="D194"/>
  <c r="F194" s="1"/>
  <c r="D193"/>
  <c r="F193" s="1"/>
  <c r="D192"/>
  <c r="F192" s="1"/>
  <c r="D191"/>
  <c r="F191" s="1"/>
  <c r="D190"/>
  <c r="F190" s="1"/>
  <c r="D189"/>
  <c r="F189" s="1"/>
  <c r="D188"/>
  <c r="F188" s="1"/>
  <c r="D187"/>
  <c r="F187" s="1"/>
  <c r="D186"/>
  <c r="F186" s="1"/>
  <c r="D185"/>
  <c r="F185" s="1"/>
  <c r="D184"/>
  <c r="F184" s="1"/>
  <c r="D183"/>
  <c r="F183" s="1"/>
  <c r="D182"/>
  <c r="F182" s="1"/>
  <c r="D181"/>
  <c r="F181" s="1"/>
  <c r="D180"/>
  <c r="F180" s="1"/>
  <c r="D179"/>
  <c r="F179" s="1"/>
  <c r="D178"/>
  <c r="F178" s="1"/>
  <c r="D177"/>
  <c r="F177" s="1"/>
  <c r="D176"/>
  <c r="F176" s="1"/>
  <c r="D175"/>
  <c r="F175" s="1"/>
  <c r="D174"/>
  <c r="F174" s="1"/>
  <c r="D173"/>
  <c r="F173" s="1"/>
  <c r="D172"/>
  <c r="F172" s="1"/>
  <c r="D171"/>
  <c r="F171" s="1"/>
  <c r="D170"/>
  <c r="F170" s="1"/>
  <c r="D169"/>
  <c r="F169" s="1"/>
  <c r="D168"/>
  <c r="F168" s="1"/>
  <c r="D167"/>
  <c r="F167" s="1"/>
  <c r="D166"/>
  <c r="F166" s="1"/>
  <c r="D165"/>
  <c r="F165" s="1"/>
  <c r="D164"/>
  <c r="F164" s="1"/>
  <c r="D163"/>
  <c r="F163" s="1"/>
  <c r="D162"/>
  <c r="F162" s="1"/>
  <c r="D161"/>
  <c r="F161" s="1"/>
  <c r="D160"/>
  <c r="F160" s="1"/>
  <c r="D159"/>
  <c r="F159" s="1"/>
  <c r="D158"/>
  <c r="F158" s="1"/>
  <c r="D157"/>
  <c r="F157" s="1"/>
  <c r="D156"/>
  <c r="F156" s="1"/>
  <c r="D155"/>
  <c r="F155" s="1"/>
  <c r="D154"/>
  <c r="F154" s="1"/>
  <c r="D153"/>
  <c r="F153" s="1"/>
  <c r="D152"/>
  <c r="F152" s="1"/>
  <c r="D151"/>
  <c r="F151" s="1"/>
  <c r="D150"/>
  <c r="F150" s="1"/>
  <c r="D149"/>
  <c r="F149" s="1"/>
  <c r="D148"/>
  <c r="F148" s="1"/>
  <c r="D147"/>
  <c r="F147" s="1"/>
  <c r="D146"/>
  <c r="F146" s="1"/>
  <c r="D145"/>
  <c r="F145" s="1"/>
  <c r="D144"/>
  <c r="F144" s="1"/>
  <c r="D143"/>
  <c r="F143" s="1"/>
  <c r="D142"/>
  <c r="F142" s="1"/>
  <c r="D141"/>
  <c r="F141" s="1"/>
  <c r="D140"/>
  <c r="F140" s="1"/>
  <c r="D139"/>
  <c r="F139" s="1"/>
  <c r="D138"/>
  <c r="F138" s="1"/>
  <c r="D137"/>
  <c r="F137" s="1"/>
  <c r="D136"/>
  <c r="F136" s="1"/>
  <c r="D135"/>
  <c r="F135" s="1"/>
  <c r="D134"/>
  <c r="F134" s="1"/>
  <c r="D133"/>
  <c r="F133" s="1"/>
  <c r="D132"/>
  <c r="F132" s="1"/>
  <c r="D131"/>
  <c r="F131" s="1"/>
  <c r="D130"/>
  <c r="F130" s="1"/>
  <c r="D129"/>
  <c r="F129" s="1"/>
  <c r="D128"/>
  <c r="F128" s="1"/>
  <c r="D127"/>
  <c r="F127" s="1"/>
  <c r="D126"/>
  <c r="F126" s="1"/>
  <c r="D125"/>
  <c r="F125" s="1"/>
  <c r="D124"/>
  <c r="F124" s="1"/>
  <c r="D123"/>
  <c r="F123" s="1"/>
  <c r="D122"/>
  <c r="F122" s="1"/>
  <c r="D121"/>
  <c r="F121" s="1"/>
  <c r="D120"/>
  <c r="F120" s="1"/>
  <c r="D119"/>
  <c r="F119" s="1"/>
  <c r="D118"/>
  <c r="F118" s="1"/>
  <c r="D117"/>
  <c r="F117" s="1"/>
  <c r="D116"/>
  <c r="F116" s="1"/>
  <c r="D115"/>
  <c r="F115" s="1"/>
  <c r="D114"/>
  <c r="F114" s="1"/>
  <c r="D113"/>
  <c r="F113" s="1"/>
  <c r="D112"/>
  <c r="F112" s="1"/>
  <c r="D111"/>
  <c r="F111" s="1"/>
  <c r="D110"/>
  <c r="F110" s="1"/>
  <c r="D109"/>
  <c r="F109" s="1"/>
  <c r="D108"/>
  <c r="F108" s="1"/>
  <c r="D107"/>
  <c r="F107" s="1"/>
  <c r="D106"/>
  <c r="F106" s="1"/>
  <c r="D105"/>
  <c r="F105" s="1"/>
  <c r="D104"/>
  <c r="F104" s="1"/>
  <c r="D103"/>
  <c r="F103" s="1"/>
  <c r="D102"/>
  <c r="F102" s="1"/>
  <c r="D101"/>
  <c r="F101" s="1"/>
  <c r="D100"/>
  <c r="F100" s="1"/>
  <c r="D99"/>
  <c r="F99" s="1"/>
  <c r="D98"/>
  <c r="F98" s="1"/>
  <c r="D97"/>
  <c r="F97" s="1"/>
  <c r="D96"/>
  <c r="F96" s="1"/>
  <c r="D95"/>
  <c r="F95" s="1"/>
  <c r="D94"/>
  <c r="F94" s="1"/>
  <c r="D93"/>
  <c r="F93" s="1"/>
  <c r="D92"/>
  <c r="F92" s="1"/>
  <c r="D91"/>
  <c r="F91" s="1"/>
  <c r="D90"/>
  <c r="F90" s="1"/>
  <c r="D89"/>
  <c r="F89" s="1"/>
  <c r="D88"/>
  <c r="F88" s="1"/>
  <c r="D87"/>
  <c r="F87" s="1"/>
  <c r="D86"/>
  <c r="F86" s="1"/>
  <c r="D85"/>
  <c r="F85" s="1"/>
  <c r="D84"/>
  <c r="F84" s="1"/>
  <c r="D83"/>
  <c r="F83" s="1"/>
  <c r="D82"/>
  <c r="F82" s="1"/>
  <c r="D81"/>
  <c r="F81" s="1"/>
  <c r="D80"/>
  <c r="F80" s="1"/>
  <c r="D79"/>
  <c r="F79" s="1"/>
  <c r="D78"/>
  <c r="F78" s="1"/>
  <c r="D77"/>
  <c r="F77" s="1"/>
  <c r="D76"/>
  <c r="F76" s="1"/>
  <c r="D75"/>
  <c r="F75" s="1"/>
  <c r="D74"/>
  <c r="F74" s="1"/>
  <c r="D73"/>
  <c r="F73" s="1"/>
  <c r="D72"/>
  <c r="F72" s="1"/>
  <c r="D71"/>
  <c r="F71" s="1"/>
  <c r="D70"/>
  <c r="F70" s="1"/>
  <c r="D69"/>
  <c r="F69" s="1"/>
  <c r="D68"/>
  <c r="F68" s="1"/>
  <c r="D67"/>
  <c r="F67" s="1"/>
  <c r="D66"/>
  <c r="F66" s="1"/>
  <c r="D65"/>
  <c r="F65" s="1"/>
  <c r="D64"/>
  <c r="F64" s="1"/>
  <c r="D63"/>
  <c r="F63" s="1"/>
  <c r="D62"/>
  <c r="F62" s="1"/>
  <c r="D61"/>
  <c r="F61" s="1"/>
  <c r="D60"/>
  <c r="F60" s="1"/>
  <c r="D59"/>
  <c r="F59" s="1"/>
  <c r="D58"/>
  <c r="F58" s="1"/>
  <c r="D57"/>
  <c r="F57" s="1"/>
  <c r="D56"/>
  <c r="F56" s="1"/>
  <c r="D55"/>
  <c r="F55" s="1"/>
  <c r="D54"/>
  <c r="F54" s="1"/>
  <c r="D53"/>
  <c r="F53" s="1"/>
  <c r="D52"/>
  <c r="F52" s="1"/>
  <c r="D51"/>
  <c r="F51" s="1"/>
  <c r="D50"/>
  <c r="F50" s="1"/>
  <c r="D49"/>
  <c r="F49" s="1"/>
  <c r="D48"/>
  <c r="F48" s="1"/>
  <c r="D47"/>
  <c r="F47" s="1"/>
  <c r="D46"/>
  <c r="F46" s="1"/>
  <c r="D45"/>
  <c r="F45" s="1"/>
  <c r="D44"/>
  <c r="F44" s="1"/>
  <c r="D43"/>
  <c r="F43" s="1"/>
  <c r="D42"/>
  <c r="F42" s="1"/>
  <c r="D41"/>
  <c r="F41" s="1"/>
  <c r="D40"/>
  <c r="F40" s="1"/>
  <c r="D39"/>
  <c r="F39" s="1"/>
  <c r="D38"/>
  <c r="F38" s="1"/>
  <c r="D37"/>
  <c r="F37" s="1"/>
  <c r="D36"/>
  <c r="F36" s="1"/>
  <c r="D35"/>
  <c r="F35" s="1"/>
  <c r="D34"/>
  <c r="F34" s="1"/>
  <c r="D33"/>
  <c r="F33" s="1"/>
  <c r="D32"/>
  <c r="F32" s="1"/>
  <c r="D31"/>
  <c r="F31" s="1"/>
  <c r="D30"/>
  <c r="F30" s="1"/>
  <c r="D29"/>
  <c r="F29" s="1"/>
  <c r="D28"/>
  <c r="F28" s="1"/>
  <c r="D27"/>
  <c r="F27" s="1"/>
  <c r="D26"/>
  <c r="F26" s="1"/>
  <c r="D25"/>
  <c r="F25" s="1"/>
  <c r="D24"/>
  <c r="F24" s="1"/>
  <c r="D23"/>
  <c r="F23" s="1"/>
  <c r="D22"/>
  <c r="F22" s="1"/>
  <c r="D21"/>
  <c r="F21" s="1"/>
  <c r="D20"/>
  <c r="F20" s="1"/>
  <c r="D19"/>
  <c r="F19" s="1"/>
  <c r="D18"/>
  <c r="F18" s="1"/>
  <c r="D17"/>
  <c r="F17" s="1"/>
  <c r="D16"/>
  <c r="F16" s="1"/>
  <c r="D15"/>
  <c r="F15" s="1"/>
  <c r="D14"/>
  <c r="F14" s="1"/>
  <c r="D13"/>
  <c r="F13" s="1"/>
  <c r="D12"/>
  <c r="F12" s="1"/>
  <c r="D11"/>
  <c r="F11" s="1"/>
  <c r="D10"/>
  <c r="F10" s="1"/>
  <c r="D9"/>
  <c r="F9" s="1"/>
  <c r="D8"/>
  <c r="F8" s="1"/>
  <c r="D7"/>
  <c r="F7" s="1"/>
  <c r="D6"/>
  <c r="F6" s="1"/>
  <c r="D5"/>
  <c r="F5" s="1"/>
  <c r="D4"/>
  <c r="F4" s="1"/>
  <c r="D3"/>
  <c r="F3" s="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B1000"/>
  <c r="B999"/>
  <c r="B998"/>
  <c r="B997"/>
  <c r="B996"/>
  <c r="B995"/>
  <c r="B994"/>
  <c r="B993"/>
  <c r="B992"/>
  <c r="B991"/>
  <c r="B990"/>
  <c r="B989"/>
  <c r="B988"/>
  <c r="B987"/>
  <c r="B986"/>
  <c r="B985"/>
  <c r="B984"/>
  <c r="B983"/>
  <c r="B982"/>
  <c r="B981"/>
  <c r="B980"/>
  <c r="B979"/>
  <c r="B978"/>
  <c r="B977"/>
  <c r="B976"/>
  <c r="B975"/>
  <c r="B974"/>
  <c r="B973"/>
  <c r="B972"/>
  <c r="B971"/>
  <c r="B970"/>
  <c r="B969"/>
  <c r="B968"/>
  <c r="B967"/>
  <c r="B966"/>
  <c r="B965"/>
  <c r="B964"/>
  <c r="B963"/>
  <c r="B962"/>
  <c r="B961"/>
  <c r="B960"/>
  <c r="B959"/>
  <c r="B958"/>
  <c r="B957"/>
  <c r="B956"/>
  <c r="B955"/>
  <c r="B954"/>
  <c r="B953"/>
  <c r="B952"/>
  <c r="B951"/>
  <c r="B950"/>
  <c r="B949"/>
  <c r="B948"/>
  <c r="B947"/>
  <c r="B946"/>
  <c r="B945"/>
  <c r="B944"/>
  <c r="B943"/>
  <c r="B942"/>
  <c r="B941"/>
  <c r="B940"/>
  <c r="B939"/>
  <c r="B938"/>
  <c r="B937"/>
  <c r="B936"/>
  <c r="B935"/>
  <c r="B934"/>
  <c r="B933"/>
  <c r="B932"/>
  <c r="B931"/>
  <c r="B930"/>
  <c r="B929"/>
  <c r="B928"/>
  <c r="B927"/>
  <c r="B926"/>
  <c r="B925"/>
  <c r="B924"/>
  <c r="B923"/>
  <c r="B922"/>
  <c r="B921"/>
  <c r="B920"/>
  <c r="B919"/>
  <c r="B918"/>
  <c r="B917"/>
  <c r="B916"/>
  <c r="B915"/>
  <c r="B914"/>
  <c r="B913"/>
  <c r="B912"/>
  <c r="B911"/>
  <c r="B910"/>
  <c r="B909"/>
  <c r="B908"/>
  <c r="B907"/>
  <c r="B906"/>
  <c r="B905"/>
  <c r="B904"/>
  <c r="B903"/>
  <c r="B902"/>
  <c r="B901"/>
  <c r="B900"/>
  <c r="B899"/>
  <c r="B898"/>
  <c r="B897"/>
  <c r="B896"/>
  <c r="B895"/>
  <c r="B894"/>
  <c r="B893"/>
  <c r="B892"/>
  <c r="B891"/>
  <c r="B890"/>
  <c r="B889"/>
  <c r="B888"/>
  <c r="B887"/>
  <c r="B886"/>
  <c r="B885"/>
  <c r="B884"/>
  <c r="B883"/>
  <c r="B882"/>
  <c r="B881"/>
  <c r="B880"/>
  <c r="B879"/>
  <c r="B878"/>
  <c r="B877"/>
  <c r="B876"/>
  <c r="B875"/>
  <c r="B874"/>
  <c r="B873"/>
  <c r="B872"/>
  <c r="B871"/>
  <c r="B870"/>
  <c r="B869"/>
  <c r="B868"/>
  <c r="B867"/>
  <c r="B866"/>
  <c r="B865"/>
  <c r="B864"/>
  <c r="B863"/>
  <c r="B862"/>
  <c r="B861"/>
  <c r="B860"/>
  <c r="B859"/>
  <c r="B858"/>
  <c r="B857"/>
  <c r="B856"/>
  <c r="B855"/>
  <c r="B854"/>
  <c r="B853"/>
  <c r="B852"/>
  <c r="B851"/>
  <c r="B850"/>
  <c r="B849"/>
  <c r="B848"/>
  <c r="B847"/>
  <c r="B846"/>
  <c r="B845"/>
  <c r="B844"/>
  <c r="B843"/>
  <c r="B842"/>
  <c r="B841"/>
  <c r="B840"/>
  <c r="B839"/>
  <c r="B838"/>
  <c r="B837"/>
  <c r="B836"/>
  <c r="B835"/>
  <c r="B834"/>
  <c r="B833"/>
  <c r="B832"/>
  <c r="B831"/>
  <c r="B830"/>
  <c r="B829"/>
  <c r="B828"/>
  <c r="B827"/>
  <c r="B826"/>
  <c r="B825"/>
  <c r="B824"/>
  <c r="B823"/>
  <c r="B822"/>
  <c r="B821"/>
  <c r="B820"/>
  <c r="B819"/>
  <c r="B818"/>
  <c r="B817"/>
  <c r="B816"/>
  <c r="B815"/>
  <c r="B814"/>
  <c r="B813"/>
  <c r="B812"/>
  <c r="B811"/>
  <c r="B810"/>
  <c r="B809"/>
  <c r="B808"/>
  <c r="B807"/>
  <c r="B806"/>
  <c r="B805"/>
  <c r="B804"/>
  <c r="B803"/>
  <c r="B802"/>
  <c r="B801"/>
  <c r="B800"/>
  <c r="B799"/>
  <c r="B798"/>
  <c r="B797"/>
  <c r="B796"/>
  <c r="B795"/>
  <c r="B794"/>
  <c r="B793"/>
  <c r="B792"/>
  <c r="B791"/>
  <c r="B790"/>
  <c r="B789"/>
  <c r="B788"/>
  <c r="B787"/>
  <c r="B786"/>
  <c r="B785"/>
  <c r="B784"/>
  <c r="B783"/>
  <c r="B782"/>
  <c r="B781"/>
  <c r="B780"/>
  <c r="B779"/>
  <c r="B778"/>
  <c r="B777"/>
  <c r="B776"/>
  <c r="B775"/>
  <c r="B774"/>
  <c r="B773"/>
  <c r="B772"/>
  <c r="B771"/>
  <c r="B770"/>
  <c r="B769"/>
  <c r="B768"/>
  <c r="B767"/>
  <c r="B766"/>
  <c r="B765"/>
  <c r="B764"/>
  <c r="B763"/>
  <c r="B762"/>
  <c r="B761"/>
  <c r="B760"/>
  <c r="B759"/>
  <c r="B758"/>
  <c r="B757"/>
  <c r="B756"/>
  <c r="B755"/>
  <c r="B754"/>
  <c r="B753"/>
  <c r="B752"/>
  <c r="B751"/>
  <c r="B750"/>
  <c r="B749"/>
  <c r="B748"/>
  <c r="B747"/>
  <c r="B746"/>
  <c r="B745"/>
  <c r="B744"/>
  <c r="B743"/>
  <c r="B742"/>
  <c r="B741"/>
  <c r="B740"/>
  <c r="B739"/>
  <c r="B738"/>
  <c r="B737"/>
  <c r="B736"/>
  <c r="B735"/>
  <c r="B734"/>
  <c r="B733"/>
  <c r="B732"/>
  <c r="B731"/>
  <c r="B730"/>
  <c r="B729"/>
  <c r="B728"/>
  <c r="B727"/>
  <c r="B726"/>
  <c r="B725"/>
  <c r="B724"/>
  <c r="B723"/>
  <c r="B722"/>
  <c r="B721"/>
  <c r="B720"/>
  <c r="B719"/>
  <c r="B718"/>
  <c r="B717"/>
  <c r="B716"/>
  <c r="B715"/>
  <c r="B714"/>
  <c r="B713"/>
  <c r="B712"/>
  <c r="B711"/>
  <c r="B710"/>
  <c r="B709"/>
  <c r="B708"/>
  <c r="B707"/>
  <c r="B706"/>
  <c r="B705"/>
  <c r="B704"/>
  <c r="B703"/>
  <c r="B702"/>
  <c r="B701"/>
  <c r="B700"/>
  <c r="B699"/>
  <c r="B698"/>
  <c r="B697"/>
  <c r="B696"/>
  <c r="B695"/>
  <c r="B694"/>
  <c r="B693"/>
  <c r="B692"/>
  <c r="B691"/>
  <c r="B690"/>
  <c r="B689"/>
  <c r="B688"/>
  <c r="B687"/>
  <c r="B686"/>
  <c r="B685"/>
  <c r="B684"/>
  <c r="B683"/>
  <c r="B682"/>
  <c r="B681"/>
  <c r="B680"/>
  <c r="B679"/>
  <c r="B678"/>
  <c r="B677"/>
  <c r="B676"/>
  <c r="B675"/>
  <c r="B674"/>
  <c r="B673"/>
  <c r="B672"/>
  <c r="B671"/>
  <c r="B670"/>
  <c r="B669"/>
  <c r="B668"/>
  <c r="B667"/>
  <c r="B666"/>
  <c r="B665"/>
  <c r="B664"/>
  <c r="B663"/>
  <c r="B662"/>
  <c r="B661"/>
  <c r="B660"/>
  <c r="B659"/>
  <c r="B658"/>
  <c r="B657"/>
  <c r="B656"/>
  <c r="B655"/>
  <c r="B654"/>
  <c r="B653"/>
  <c r="B652"/>
  <c r="B651"/>
  <c r="B650"/>
  <c r="B649"/>
  <c r="B648"/>
  <c r="B647"/>
  <c r="B646"/>
  <c r="B645"/>
  <c r="B644"/>
  <c r="B643"/>
  <c r="B642"/>
  <c r="B641"/>
  <c r="B640"/>
  <c r="B639"/>
  <c r="B638"/>
  <c r="B637"/>
  <c r="B636"/>
  <c r="B635"/>
  <c r="B634"/>
  <c r="B633"/>
  <c r="B632"/>
  <c r="B631"/>
  <c r="B630"/>
  <c r="B629"/>
  <c r="B628"/>
  <c r="B627"/>
  <c r="B626"/>
  <c r="B625"/>
  <c r="B624"/>
  <c r="B623"/>
  <c r="B622"/>
  <c r="B621"/>
  <c r="B620"/>
  <c r="B619"/>
  <c r="B618"/>
  <c r="B617"/>
  <c r="B616"/>
  <c r="B615"/>
  <c r="B614"/>
  <c r="B613"/>
  <c r="B612"/>
  <c r="B611"/>
  <c r="B610"/>
  <c r="B609"/>
  <c r="B608"/>
  <c r="B607"/>
  <c r="B606"/>
  <c r="B605"/>
  <c r="B604"/>
  <c r="B603"/>
  <c r="B602"/>
  <c r="B601"/>
  <c r="B600"/>
  <c r="B599"/>
  <c r="B598"/>
  <c r="B597"/>
  <c r="B596"/>
  <c r="B595"/>
  <c r="B594"/>
  <c r="B593"/>
  <c r="B592"/>
  <c r="B591"/>
  <c r="B590"/>
  <c r="B589"/>
  <c r="B588"/>
  <c r="B587"/>
  <c r="B586"/>
  <c r="B585"/>
  <c r="B584"/>
  <c r="B583"/>
  <c r="B582"/>
  <c r="B581"/>
  <c r="B580"/>
  <c r="B579"/>
  <c r="B578"/>
  <c r="B577"/>
  <c r="B576"/>
  <c r="B575"/>
  <c r="B574"/>
  <c r="B573"/>
  <c r="B572"/>
  <c r="B571"/>
  <c r="B570"/>
  <c r="B569"/>
  <c r="B568"/>
  <c r="B567"/>
  <c r="B566"/>
  <c r="B565"/>
  <c r="B564"/>
  <c r="B563"/>
  <c r="B562"/>
  <c r="B561"/>
  <c r="B560"/>
  <c r="B559"/>
  <c r="B558"/>
  <c r="B557"/>
  <c r="B556"/>
  <c r="B555"/>
  <c r="B554"/>
  <c r="B553"/>
  <c r="B552"/>
  <c r="B551"/>
  <c r="B550"/>
  <c r="B549"/>
  <c r="B548"/>
  <c r="B547"/>
  <c r="B546"/>
  <c r="B545"/>
  <c r="B544"/>
  <c r="B543"/>
  <c r="B542"/>
  <c r="B541"/>
  <c r="B540"/>
  <c r="B539"/>
  <c r="B538"/>
  <c r="B537"/>
  <c r="B536"/>
  <c r="B535"/>
  <c r="B534"/>
  <c r="B533"/>
  <c r="B532"/>
  <c r="B531"/>
  <c r="B530"/>
  <c r="B529"/>
  <c r="B528"/>
  <c r="B527"/>
  <c r="B526"/>
  <c r="B525"/>
  <c r="B524"/>
  <c r="B523"/>
  <c r="B522"/>
  <c r="B521"/>
  <c r="B520"/>
  <c r="B519"/>
  <c r="B518"/>
  <c r="B517"/>
  <c r="B516"/>
  <c r="B515"/>
  <c r="B514"/>
  <c r="B513"/>
  <c r="B512"/>
  <c r="B511"/>
  <c r="B510"/>
  <c r="B509"/>
  <c r="B508"/>
  <c r="B507"/>
  <c r="B506"/>
  <c r="B505"/>
  <c r="B504"/>
  <c r="B503"/>
  <c r="B502"/>
  <c r="B501"/>
  <c r="B500"/>
  <c r="B499"/>
  <c r="B498"/>
  <c r="B497"/>
  <c r="B496"/>
  <c r="B495"/>
  <c r="B494"/>
  <c r="B493"/>
  <c r="B492"/>
  <c r="B491"/>
  <c r="B490"/>
  <c r="B489"/>
  <c r="B488"/>
  <c r="B487"/>
  <c r="B486"/>
  <c r="B485"/>
  <c r="B484"/>
  <c r="B483"/>
  <c r="B482"/>
  <c r="B481"/>
  <c r="B480"/>
  <c r="B479"/>
  <c r="B478"/>
  <c r="B477"/>
  <c r="B476"/>
  <c r="B475"/>
  <c r="B474"/>
  <c r="B473"/>
  <c r="B472"/>
  <c r="B471"/>
  <c r="B470"/>
  <c r="B469"/>
  <c r="B468"/>
  <c r="B467"/>
  <c r="B466"/>
  <c r="B465"/>
  <c r="B464"/>
  <c r="B463"/>
  <c r="B462"/>
  <c r="B461"/>
  <c r="B460"/>
  <c r="B459"/>
  <c r="B458"/>
  <c r="B457"/>
  <c r="B456"/>
  <c r="B455"/>
  <c r="B454"/>
  <c r="B453"/>
  <c r="B452"/>
  <c r="B451"/>
  <c r="B450"/>
  <c r="B449"/>
  <c r="B448"/>
  <c r="B447"/>
  <c r="B446"/>
  <c r="B445"/>
  <c r="B444"/>
  <c r="B443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A1000"/>
  <c r="A999"/>
  <c r="A998"/>
  <c r="A997"/>
  <c r="A996"/>
  <c r="A995"/>
  <c r="A994"/>
  <c r="A993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E1000"/>
  <c r="N1000" i="1" s="1"/>
  <c r="P999"/>
  <c r="E998" i="5"/>
  <c r="N998" i="1" s="1"/>
  <c r="E997" i="5"/>
  <c r="N997" i="1" s="1"/>
  <c r="E996" i="5"/>
  <c r="N996" i="1" s="1"/>
  <c r="E994" i="5"/>
  <c r="N994" i="1" s="1"/>
  <c r="E993" i="5"/>
  <c r="E992"/>
  <c r="N992" i="1" s="1"/>
  <c r="P991"/>
  <c r="E990" i="5"/>
  <c r="N990" i="1" s="1"/>
  <c r="E989" i="5"/>
  <c r="E988"/>
  <c r="N988" i="1" s="1"/>
  <c r="P987"/>
  <c r="E986" i="5"/>
  <c r="N986" i="1" s="1"/>
  <c r="E985" i="5"/>
  <c r="N985" i="1" s="1"/>
  <c r="E984" i="5"/>
  <c r="N984" i="1" s="1"/>
  <c r="E982" i="5"/>
  <c r="N982" i="1" s="1"/>
  <c r="E981" i="5"/>
  <c r="N981" i="1" s="1"/>
  <c r="E980" i="5"/>
  <c r="N980" i="1" s="1"/>
  <c r="P978"/>
  <c r="E978" i="5"/>
  <c r="N978" i="1" s="1"/>
  <c r="U977"/>
  <c r="AA977" s="1"/>
  <c r="E977" i="5"/>
  <c r="N977" i="1" s="1"/>
  <c r="J976"/>
  <c r="E976" i="5"/>
  <c r="N976" i="1" s="1"/>
  <c r="Y1001"/>
  <c r="W1001"/>
  <c r="X1001" s="1"/>
  <c r="U1001"/>
  <c r="AA1001" s="1"/>
  <c r="T1001"/>
  <c r="P1001"/>
  <c r="O1001"/>
  <c r="N1001"/>
  <c r="M1001"/>
  <c r="AB1001" s="1"/>
  <c r="L1001"/>
  <c r="K1001"/>
  <c r="J1001"/>
  <c r="G1001"/>
  <c r="S1001" s="1"/>
  <c r="F1001"/>
  <c r="W1000"/>
  <c r="X1000" s="1"/>
  <c r="U1000"/>
  <c r="AA1000" s="1"/>
  <c r="T1000"/>
  <c r="L1000"/>
  <c r="J1000"/>
  <c r="W999"/>
  <c r="X999" s="1"/>
  <c r="U999"/>
  <c r="AA999" s="1"/>
  <c r="T999"/>
  <c r="L999"/>
  <c r="J999"/>
  <c r="W998"/>
  <c r="X998" s="1"/>
  <c r="U998"/>
  <c r="AA998" s="1"/>
  <c r="T998"/>
  <c r="L998"/>
  <c r="J998"/>
  <c r="W997"/>
  <c r="X997" s="1"/>
  <c r="U997"/>
  <c r="AA997" s="1"/>
  <c r="T997"/>
  <c r="L997"/>
  <c r="J997"/>
  <c r="W996"/>
  <c r="X996" s="1"/>
  <c r="U996"/>
  <c r="AA996" s="1"/>
  <c r="T996"/>
  <c r="L996"/>
  <c r="J996"/>
  <c r="W995"/>
  <c r="X995" s="1"/>
  <c r="U995"/>
  <c r="AA995" s="1"/>
  <c r="T995"/>
  <c r="L995"/>
  <c r="J995"/>
  <c r="W994"/>
  <c r="X994" s="1"/>
  <c r="U994"/>
  <c r="AA994" s="1"/>
  <c r="T994"/>
  <c r="L994"/>
  <c r="J994"/>
  <c r="W993"/>
  <c r="X993" s="1"/>
  <c r="U993"/>
  <c r="AA993" s="1"/>
  <c r="T993"/>
  <c r="N993"/>
  <c r="L993"/>
  <c r="J993"/>
  <c r="W992"/>
  <c r="X992" s="1"/>
  <c r="U992"/>
  <c r="AA992" s="1"/>
  <c r="T992"/>
  <c r="L992"/>
  <c r="J992"/>
  <c r="W991"/>
  <c r="X991" s="1"/>
  <c r="U991"/>
  <c r="AA991" s="1"/>
  <c r="T991"/>
  <c r="L991"/>
  <c r="J991"/>
  <c r="W990"/>
  <c r="X990" s="1"/>
  <c r="U990"/>
  <c r="AA990" s="1"/>
  <c r="T990"/>
  <c r="L990"/>
  <c r="J990"/>
  <c r="W989"/>
  <c r="X989" s="1"/>
  <c r="U989"/>
  <c r="AA989" s="1"/>
  <c r="T989"/>
  <c r="N989"/>
  <c r="L989"/>
  <c r="J989"/>
  <c r="W988"/>
  <c r="X988" s="1"/>
  <c r="U988"/>
  <c r="AA988" s="1"/>
  <c r="T988"/>
  <c r="L988"/>
  <c r="J988"/>
  <c r="W987"/>
  <c r="X987" s="1"/>
  <c r="U987"/>
  <c r="AA987" s="1"/>
  <c r="T987"/>
  <c r="L987"/>
  <c r="J987"/>
  <c r="W986"/>
  <c r="X986" s="1"/>
  <c r="U986"/>
  <c r="AA986" s="1"/>
  <c r="T986"/>
  <c r="L986"/>
  <c r="J986"/>
  <c r="W985"/>
  <c r="X985" s="1"/>
  <c r="U985"/>
  <c r="AA985" s="1"/>
  <c r="T985"/>
  <c r="L985"/>
  <c r="J985"/>
  <c r="W984"/>
  <c r="X984" s="1"/>
  <c r="U984"/>
  <c r="AA984" s="1"/>
  <c r="T984"/>
  <c r="L984"/>
  <c r="J984"/>
  <c r="W983"/>
  <c r="X983" s="1"/>
  <c r="U983"/>
  <c r="AA983" s="1"/>
  <c r="T983"/>
  <c r="L983"/>
  <c r="J983"/>
  <c r="W982"/>
  <c r="X982" s="1"/>
  <c r="U982"/>
  <c r="AA982" s="1"/>
  <c r="T982"/>
  <c r="L982"/>
  <c r="J982"/>
  <c r="W981"/>
  <c r="X981" s="1"/>
  <c r="U981"/>
  <c r="AA981" s="1"/>
  <c r="T981"/>
  <c r="L981"/>
  <c r="J981"/>
  <c r="W980"/>
  <c r="X980" s="1"/>
  <c r="U980"/>
  <c r="AA980" s="1"/>
  <c r="T980"/>
  <c r="L980"/>
  <c r="J980"/>
  <c r="W979"/>
  <c r="X979" s="1"/>
  <c r="U979"/>
  <c r="AA979" s="1"/>
  <c r="T979"/>
  <c r="L979"/>
  <c r="J979"/>
  <c r="W978"/>
  <c r="X978" s="1"/>
  <c r="U978"/>
  <c r="AA978" s="1"/>
  <c r="T978"/>
  <c r="L978"/>
  <c r="J978"/>
  <c r="T977"/>
  <c r="L977"/>
  <c r="J977"/>
  <c r="W976"/>
  <c r="X976" s="1"/>
  <c r="U976"/>
  <c r="AA976" s="1"/>
  <c r="T976"/>
  <c r="L976"/>
  <c r="W975"/>
  <c r="X975" s="1"/>
  <c r="U975"/>
  <c r="AA975" s="1"/>
  <c r="T975"/>
  <c r="P975"/>
  <c r="L975"/>
  <c r="J975"/>
  <c r="G975"/>
  <c r="S975" s="1"/>
  <c r="F975"/>
  <c r="W974"/>
  <c r="X974" s="1"/>
  <c r="U974"/>
  <c r="AA974" s="1"/>
  <c r="T974"/>
  <c r="P974"/>
  <c r="L974"/>
  <c r="J974"/>
  <c r="G974"/>
  <c r="S974" s="1"/>
  <c r="F974"/>
  <c r="W973"/>
  <c r="X973" s="1"/>
  <c r="U973"/>
  <c r="AA973" s="1"/>
  <c r="T973"/>
  <c r="L973"/>
  <c r="J973"/>
  <c r="G973"/>
  <c r="S973" s="1"/>
  <c r="F973"/>
  <c r="W972"/>
  <c r="X972" s="1"/>
  <c r="U972"/>
  <c r="AA972" s="1"/>
  <c r="T972"/>
  <c r="L972"/>
  <c r="J972"/>
  <c r="G972"/>
  <c r="S972" s="1"/>
  <c r="F972"/>
  <c r="W971"/>
  <c r="X971" s="1"/>
  <c r="U971"/>
  <c r="AA971" s="1"/>
  <c r="T971"/>
  <c r="L971"/>
  <c r="J971"/>
  <c r="G971"/>
  <c r="S971" s="1"/>
  <c r="F971"/>
  <c r="W970"/>
  <c r="X970" s="1"/>
  <c r="U970"/>
  <c r="AA970" s="1"/>
  <c r="T970"/>
  <c r="L970"/>
  <c r="J970"/>
  <c r="G970"/>
  <c r="S970" s="1"/>
  <c r="F970"/>
  <c r="W969"/>
  <c r="X969" s="1"/>
  <c r="U969"/>
  <c r="AA969" s="1"/>
  <c r="T969"/>
  <c r="L969"/>
  <c r="J969"/>
  <c r="G969"/>
  <c r="S969" s="1"/>
  <c r="F969"/>
  <c r="W968"/>
  <c r="X968" s="1"/>
  <c r="U968"/>
  <c r="AA968" s="1"/>
  <c r="T968"/>
  <c r="L968"/>
  <c r="J968"/>
  <c r="G968"/>
  <c r="S968" s="1"/>
  <c r="F968"/>
  <c r="W967"/>
  <c r="X967" s="1"/>
  <c r="U967"/>
  <c r="AA967" s="1"/>
  <c r="T967"/>
  <c r="L967"/>
  <c r="J967"/>
  <c r="G967"/>
  <c r="S967" s="1"/>
  <c r="F967"/>
  <c r="W966"/>
  <c r="X966" s="1"/>
  <c r="U966"/>
  <c r="AA966" s="1"/>
  <c r="T966"/>
  <c r="P966"/>
  <c r="L966"/>
  <c r="J966"/>
  <c r="G966"/>
  <c r="S966" s="1"/>
  <c r="F966"/>
  <c r="W965"/>
  <c r="X965" s="1"/>
  <c r="U965"/>
  <c r="AA965" s="1"/>
  <c r="T965"/>
  <c r="L965"/>
  <c r="J965"/>
  <c r="G965"/>
  <c r="S965" s="1"/>
  <c r="F965"/>
  <c r="W964"/>
  <c r="X964" s="1"/>
  <c r="U964"/>
  <c r="AA964" s="1"/>
  <c r="T964"/>
  <c r="L964"/>
  <c r="J964"/>
  <c r="G964"/>
  <c r="S964" s="1"/>
  <c r="F964"/>
  <c r="W963"/>
  <c r="X963" s="1"/>
  <c r="U963"/>
  <c r="AA963" s="1"/>
  <c r="T963"/>
  <c r="L963"/>
  <c r="J963"/>
  <c r="G963"/>
  <c r="S963" s="1"/>
  <c r="F963"/>
  <c r="W962"/>
  <c r="X962" s="1"/>
  <c r="U962"/>
  <c r="AA962" s="1"/>
  <c r="T962"/>
  <c r="P962"/>
  <c r="L962"/>
  <c r="J962"/>
  <c r="G962"/>
  <c r="S962" s="1"/>
  <c r="F962"/>
  <c r="W961"/>
  <c r="X961" s="1"/>
  <c r="U961"/>
  <c r="AA961" s="1"/>
  <c r="T961"/>
  <c r="L961"/>
  <c r="J961"/>
  <c r="G961"/>
  <c r="S961" s="1"/>
  <c r="F961"/>
  <c r="W960"/>
  <c r="X960" s="1"/>
  <c r="U960"/>
  <c r="AA960" s="1"/>
  <c r="T960"/>
  <c r="L960"/>
  <c r="J960"/>
  <c r="G960"/>
  <c r="S960" s="1"/>
  <c r="F960"/>
  <c r="W959"/>
  <c r="X959" s="1"/>
  <c r="U959"/>
  <c r="AA959" s="1"/>
  <c r="T959"/>
  <c r="L959"/>
  <c r="J959"/>
  <c r="G959"/>
  <c r="S959" s="1"/>
  <c r="F959"/>
  <c r="W958"/>
  <c r="X958" s="1"/>
  <c r="U958"/>
  <c r="AA958" s="1"/>
  <c r="T958"/>
  <c r="L958"/>
  <c r="J958"/>
  <c r="G958"/>
  <c r="S958" s="1"/>
  <c r="F958"/>
  <c r="W957"/>
  <c r="X957" s="1"/>
  <c r="U957"/>
  <c r="AA957" s="1"/>
  <c r="T957"/>
  <c r="L957"/>
  <c r="J957"/>
  <c r="G957"/>
  <c r="S957" s="1"/>
  <c r="F957"/>
  <c r="W956"/>
  <c r="X956" s="1"/>
  <c r="U956"/>
  <c r="AA956" s="1"/>
  <c r="T956"/>
  <c r="L956"/>
  <c r="J956"/>
  <c r="G956"/>
  <c r="S956" s="1"/>
  <c r="F956"/>
  <c r="W955"/>
  <c r="X955" s="1"/>
  <c r="U955"/>
  <c r="AA955" s="1"/>
  <c r="T955"/>
  <c r="P955"/>
  <c r="L955"/>
  <c r="J955"/>
  <c r="G955"/>
  <c r="S955" s="1"/>
  <c r="F955"/>
  <c r="W954"/>
  <c r="X954" s="1"/>
  <c r="U954"/>
  <c r="AA954" s="1"/>
  <c r="T954"/>
  <c r="L954"/>
  <c r="J954"/>
  <c r="G954"/>
  <c r="S954" s="1"/>
  <c r="F954"/>
  <c r="W953"/>
  <c r="X953" s="1"/>
  <c r="U953"/>
  <c r="AA953" s="1"/>
  <c r="T953"/>
  <c r="L953"/>
  <c r="J953"/>
  <c r="G953"/>
  <c r="S953" s="1"/>
  <c r="F953"/>
  <c r="W952"/>
  <c r="X952" s="1"/>
  <c r="U952"/>
  <c r="AA952" s="1"/>
  <c r="T952"/>
  <c r="L952"/>
  <c r="J952"/>
  <c r="G952"/>
  <c r="S952" s="1"/>
  <c r="F952"/>
  <c r="W951"/>
  <c r="X951" s="1"/>
  <c r="U951"/>
  <c r="AA951" s="1"/>
  <c r="T951"/>
  <c r="L951"/>
  <c r="J951"/>
  <c r="G951"/>
  <c r="S951" s="1"/>
  <c r="F951"/>
  <c r="W950"/>
  <c r="X950" s="1"/>
  <c r="U950"/>
  <c r="AA950" s="1"/>
  <c r="T950"/>
  <c r="P950"/>
  <c r="L950"/>
  <c r="J950"/>
  <c r="G950"/>
  <c r="S950" s="1"/>
  <c r="F950"/>
  <c r="W949"/>
  <c r="X949" s="1"/>
  <c r="U949"/>
  <c r="AA949" s="1"/>
  <c r="T949"/>
  <c r="L949"/>
  <c r="J949"/>
  <c r="G949"/>
  <c r="S949" s="1"/>
  <c r="F949"/>
  <c r="W948"/>
  <c r="X948" s="1"/>
  <c r="U948"/>
  <c r="AA948" s="1"/>
  <c r="T948"/>
  <c r="L948"/>
  <c r="J948"/>
  <c r="G948"/>
  <c r="S948" s="1"/>
  <c r="F948"/>
  <c r="W947"/>
  <c r="X947" s="1"/>
  <c r="U947"/>
  <c r="AA947" s="1"/>
  <c r="T947"/>
  <c r="L947"/>
  <c r="J947"/>
  <c r="G947"/>
  <c r="S947" s="1"/>
  <c r="F947"/>
  <c r="W946"/>
  <c r="X946" s="1"/>
  <c r="U946"/>
  <c r="AA946" s="1"/>
  <c r="T946"/>
  <c r="P946"/>
  <c r="L946"/>
  <c r="J946"/>
  <c r="G946"/>
  <c r="S946" s="1"/>
  <c r="F946"/>
  <c r="W945"/>
  <c r="X945" s="1"/>
  <c r="U945"/>
  <c r="AA945" s="1"/>
  <c r="T945"/>
  <c r="L945"/>
  <c r="J945"/>
  <c r="G945"/>
  <c r="S945" s="1"/>
  <c r="F945"/>
  <c r="W944"/>
  <c r="X944" s="1"/>
  <c r="U944"/>
  <c r="AA944" s="1"/>
  <c r="T944"/>
  <c r="L944"/>
  <c r="J944"/>
  <c r="G944"/>
  <c r="S944" s="1"/>
  <c r="F944"/>
  <c r="W943"/>
  <c r="X943" s="1"/>
  <c r="U943"/>
  <c r="AA943" s="1"/>
  <c r="T943"/>
  <c r="P943"/>
  <c r="L943"/>
  <c r="J943"/>
  <c r="G943"/>
  <c r="S943" s="1"/>
  <c r="F943"/>
  <c r="W942"/>
  <c r="X942" s="1"/>
  <c r="U942"/>
  <c r="AA942" s="1"/>
  <c r="T942"/>
  <c r="P942"/>
  <c r="L942"/>
  <c r="J942"/>
  <c r="G942"/>
  <c r="S942" s="1"/>
  <c r="F942"/>
  <c r="W941"/>
  <c r="X941" s="1"/>
  <c r="U941"/>
  <c r="AA941" s="1"/>
  <c r="T941"/>
  <c r="L941"/>
  <c r="J941"/>
  <c r="G941"/>
  <c r="S941" s="1"/>
  <c r="F941"/>
  <c r="W940"/>
  <c r="X940" s="1"/>
  <c r="U940"/>
  <c r="AA940" s="1"/>
  <c r="T940"/>
  <c r="L940"/>
  <c r="J940"/>
  <c r="G940"/>
  <c r="S940" s="1"/>
  <c r="F940"/>
  <c r="W939"/>
  <c r="X939" s="1"/>
  <c r="U939"/>
  <c r="AA939" s="1"/>
  <c r="T939"/>
  <c r="L939"/>
  <c r="J939"/>
  <c r="G939"/>
  <c r="S939" s="1"/>
  <c r="F939"/>
  <c r="W938"/>
  <c r="X938" s="1"/>
  <c r="U938"/>
  <c r="AA938" s="1"/>
  <c r="T938"/>
  <c r="P938"/>
  <c r="L938"/>
  <c r="J938"/>
  <c r="G938"/>
  <c r="S938" s="1"/>
  <c r="F938"/>
  <c r="W937"/>
  <c r="X937" s="1"/>
  <c r="U937"/>
  <c r="AA937" s="1"/>
  <c r="T937"/>
  <c r="L937"/>
  <c r="J937"/>
  <c r="G937"/>
  <c r="S937" s="1"/>
  <c r="F937"/>
  <c r="W936"/>
  <c r="X936" s="1"/>
  <c r="U936"/>
  <c r="AA936" s="1"/>
  <c r="T936"/>
  <c r="L936"/>
  <c r="J936"/>
  <c r="G936"/>
  <c r="S936" s="1"/>
  <c r="F936"/>
  <c r="W935"/>
  <c r="X935" s="1"/>
  <c r="U935"/>
  <c r="AA935" s="1"/>
  <c r="T935"/>
  <c r="L935"/>
  <c r="J935"/>
  <c r="G935"/>
  <c r="S935" s="1"/>
  <c r="F935"/>
  <c r="W934"/>
  <c r="X934" s="1"/>
  <c r="U934"/>
  <c r="AA934" s="1"/>
  <c r="T934"/>
  <c r="L934"/>
  <c r="J934"/>
  <c r="G934"/>
  <c r="S934" s="1"/>
  <c r="F934"/>
  <c r="W933"/>
  <c r="X933" s="1"/>
  <c r="U933"/>
  <c r="AA933" s="1"/>
  <c r="T933"/>
  <c r="L933"/>
  <c r="J933"/>
  <c r="G933"/>
  <c r="S933" s="1"/>
  <c r="F933"/>
  <c r="W932"/>
  <c r="X932" s="1"/>
  <c r="U932"/>
  <c r="AA932" s="1"/>
  <c r="T932"/>
  <c r="L932"/>
  <c r="J932"/>
  <c r="G932"/>
  <c r="S932" s="1"/>
  <c r="F932"/>
  <c r="W931"/>
  <c r="X931" s="1"/>
  <c r="U931"/>
  <c r="AA931" s="1"/>
  <c r="T931"/>
  <c r="L931"/>
  <c r="J931"/>
  <c r="G931"/>
  <c r="S931" s="1"/>
  <c r="F931"/>
  <c r="W930"/>
  <c r="X930" s="1"/>
  <c r="U930"/>
  <c r="AA930" s="1"/>
  <c r="T930"/>
  <c r="P930"/>
  <c r="L930"/>
  <c r="J930"/>
  <c r="G930"/>
  <c r="S930" s="1"/>
  <c r="F930"/>
  <c r="W929"/>
  <c r="X929" s="1"/>
  <c r="U929"/>
  <c r="AA929" s="1"/>
  <c r="T929"/>
  <c r="L929"/>
  <c r="J929"/>
  <c r="G929"/>
  <c r="S929" s="1"/>
  <c r="F929"/>
  <c r="W928"/>
  <c r="X928" s="1"/>
  <c r="U928"/>
  <c r="AA928" s="1"/>
  <c r="T928"/>
  <c r="L928"/>
  <c r="J928"/>
  <c r="G928"/>
  <c r="S928" s="1"/>
  <c r="F928"/>
  <c r="W927"/>
  <c r="X927" s="1"/>
  <c r="U927"/>
  <c r="AA927" s="1"/>
  <c r="T927"/>
  <c r="L927"/>
  <c r="J927"/>
  <c r="G927"/>
  <c r="S927" s="1"/>
  <c r="F927"/>
  <c r="W926"/>
  <c r="X926" s="1"/>
  <c r="U926"/>
  <c r="AA926" s="1"/>
  <c r="T926"/>
  <c r="L926"/>
  <c r="J926"/>
  <c r="G926"/>
  <c r="S926" s="1"/>
  <c r="F926"/>
  <c r="W925"/>
  <c r="X925" s="1"/>
  <c r="U925"/>
  <c r="AA925" s="1"/>
  <c r="T925"/>
  <c r="L925"/>
  <c r="J925"/>
  <c r="G925"/>
  <c r="S925" s="1"/>
  <c r="F925"/>
  <c r="W924"/>
  <c r="X924" s="1"/>
  <c r="U924"/>
  <c r="AA924" s="1"/>
  <c r="T924"/>
  <c r="L924"/>
  <c r="J924"/>
  <c r="G924"/>
  <c r="S924" s="1"/>
  <c r="F924"/>
  <c r="W923"/>
  <c r="X923" s="1"/>
  <c r="U923"/>
  <c r="AA923" s="1"/>
  <c r="T923"/>
  <c r="L923"/>
  <c r="J923"/>
  <c r="G923"/>
  <c r="S923" s="1"/>
  <c r="F923"/>
  <c r="W922"/>
  <c r="X922" s="1"/>
  <c r="U922"/>
  <c r="AA922" s="1"/>
  <c r="T922"/>
  <c r="L922"/>
  <c r="J922"/>
  <c r="G922"/>
  <c r="S922" s="1"/>
  <c r="F922"/>
  <c r="W921"/>
  <c r="X921" s="1"/>
  <c r="U921"/>
  <c r="AA921" s="1"/>
  <c r="T921"/>
  <c r="L921"/>
  <c r="J921"/>
  <c r="G921"/>
  <c r="S921" s="1"/>
  <c r="F921"/>
  <c r="W920"/>
  <c r="X920" s="1"/>
  <c r="U920"/>
  <c r="AA920" s="1"/>
  <c r="T920"/>
  <c r="L920"/>
  <c r="J920"/>
  <c r="G920"/>
  <c r="S920" s="1"/>
  <c r="F920"/>
  <c r="W919"/>
  <c r="X919" s="1"/>
  <c r="U919"/>
  <c r="AA919" s="1"/>
  <c r="T919"/>
  <c r="L919"/>
  <c r="J919"/>
  <c r="G919"/>
  <c r="S919" s="1"/>
  <c r="F919"/>
  <c r="W918"/>
  <c r="X918" s="1"/>
  <c r="U918"/>
  <c r="AA918" s="1"/>
  <c r="T918"/>
  <c r="P918"/>
  <c r="L918"/>
  <c r="J918"/>
  <c r="G918"/>
  <c r="S918" s="1"/>
  <c r="F918"/>
  <c r="W917"/>
  <c r="X917" s="1"/>
  <c r="U917"/>
  <c r="AA917" s="1"/>
  <c r="T917"/>
  <c r="L917"/>
  <c r="J917"/>
  <c r="G917"/>
  <c r="S917" s="1"/>
  <c r="F917"/>
  <c r="W916"/>
  <c r="X916" s="1"/>
  <c r="U916"/>
  <c r="AA916" s="1"/>
  <c r="T916"/>
  <c r="L916"/>
  <c r="J916"/>
  <c r="G916"/>
  <c r="S916" s="1"/>
  <c r="F916"/>
  <c r="W915"/>
  <c r="X915" s="1"/>
  <c r="U915"/>
  <c r="AA915" s="1"/>
  <c r="T915"/>
  <c r="L915"/>
  <c r="J915"/>
  <c r="G915"/>
  <c r="S915" s="1"/>
  <c r="F915"/>
  <c r="W914"/>
  <c r="X914" s="1"/>
  <c r="U914"/>
  <c r="AA914" s="1"/>
  <c r="T914"/>
  <c r="L914"/>
  <c r="J914"/>
  <c r="G914"/>
  <c r="S914" s="1"/>
  <c r="F914"/>
  <c r="W913"/>
  <c r="X913" s="1"/>
  <c r="U913"/>
  <c r="AA913" s="1"/>
  <c r="T913"/>
  <c r="L913"/>
  <c r="J913"/>
  <c r="G913"/>
  <c r="S913" s="1"/>
  <c r="F913"/>
  <c r="W912"/>
  <c r="X912" s="1"/>
  <c r="U912"/>
  <c r="AA912" s="1"/>
  <c r="T912"/>
  <c r="L912"/>
  <c r="J912"/>
  <c r="G912"/>
  <c r="F912"/>
  <c r="W911"/>
  <c r="X911" s="1"/>
  <c r="U911"/>
  <c r="AA911" s="1"/>
  <c r="T911"/>
  <c r="L911"/>
  <c r="J911"/>
  <c r="G911"/>
  <c r="S911" s="1"/>
  <c r="F911"/>
  <c r="W910"/>
  <c r="X910" s="1"/>
  <c r="U910"/>
  <c r="AA910" s="1"/>
  <c r="T910"/>
  <c r="L910"/>
  <c r="J910"/>
  <c r="G910"/>
  <c r="S910" s="1"/>
  <c r="F910"/>
  <c r="W909"/>
  <c r="X909" s="1"/>
  <c r="U909"/>
  <c r="AA909" s="1"/>
  <c r="T909"/>
  <c r="L909"/>
  <c r="J909"/>
  <c r="G909"/>
  <c r="S909" s="1"/>
  <c r="F909"/>
  <c r="W908"/>
  <c r="X908" s="1"/>
  <c r="U908"/>
  <c r="AA908" s="1"/>
  <c r="T908"/>
  <c r="L908"/>
  <c r="J908"/>
  <c r="G908"/>
  <c r="S908" s="1"/>
  <c r="F908"/>
  <c r="W907"/>
  <c r="X907" s="1"/>
  <c r="U907"/>
  <c r="AA907" s="1"/>
  <c r="T907"/>
  <c r="L907"/>
  <c r="J907"/>
  <c r="G907"/>
  <c r="S907" s="1"/>
  <c r="F907"/>
  <c r="W906"/>
  <c r="X906" s="1"/>
  <c r="U906"/>
  <c r="AA906" s="1"/>
  <c r="T906"/>
  <c r="L906"/>
  <c r="J906"/>
  <c r="H906"/>
  <c r="G906"/>
  <c r="S906" s="1"/>
  <c r="F906"/>
  <c r="W905"/>
  <c r="X905" s="1"/>
  <c r="U905"/>
  <c r="AA905" s="1"/>
  <c r="T905"/>
  <c r="L905"/>
  <c r="J905"/>
  <c r="G905"/>
  <c r="S905" s="1"/>
  <c r="F905"/>
  <c r="W904"/>
  <c r="X904" s="1"/>
  <c r="U904"/>
  <c r="AA904" s="1"/>
  <c r="T904"/>
  <c r="L904"/>
  <c r="J904"/>
  <c r="G904"/>
  <c r="S904" s="1"/>
  <c r="F904"/>
  <c r="W903"/>
  <c r="X903" s="1"/>
  <c r="U903"/>
  <c r="AA903" s="1"/>
  <c r="T903"/>
  <c r="L903"/>
  <c r="J903"/>
  <c r="G903"/>
  <c r="F903"/>
  <c r="W902"/>
  <c r="X902" s="1"/>
  <c r="U902"/>
  <c r="AA902" s="1"/>
  <c r="T902"/>
  <c r="P902"/>
  <c r="L902"/>
  <c r="J902"/>
  <c r="G902"/>
  <c r="S902" s="1"/>
  <c r="F902"/>
  <c r="W901"/>
  <c r="X901" s="1"/>
  <c r="U901"/>
  <c r="AA901" s="1"/>
  <c r="T901"/>
  <c r="L901"/>
  <c r="J901"/>
  <c r="G901"/>
  <c r="S901" s="1"/>
  <c r="F901"/>
  <c r="W900"/>
  <c r="X900" s="1"/>
  <c r="U900"/>
  <c r="AA900" s="1"/>
  <c r="T900"/>
  <c r="L900"/>
  <c r="J900"/>
  <c r="G900"/>
  <c r="S900" s="1"/>
  <c r="F900"/>
  <c r="W899"/>
  <c r="X899" s="1"/>
  <c r="U899"/>
  <c r="AA899" s="1"/>
  <c r="T899"/>
  <c r="L899"/>
  <c r="J899"/>
  <c r="G899"/>
  <c r="S899" s="1"/>
  <c r="F899"/>
  <c r="W898"/>
  <c r="X898" s="1"/>
  <c r="U898"/>
  <c r="AA898" s="1"/>
  <c r="T898"/>
  <c r="L898"/>
  <c r="J898"/>
  <c r="G898"/>
  <c r="S898" s="1"/>
  <c r="F898"/>
  <c r="W897"/>
  <c r="X897" s="1"/>
  <c r="U897"/>
  <c r="AA897" s="1"/>
  <c r="T897"/>
  <c r="L897"/>
  <c r="J897"/>
  <c r="G897"/>
  <c r="S897" s="1"/>
  <c r="F897"/>
  <c r="W896"/>
  <c r="X896" s="1"/>
  <c r="U896"/>
  <c r="AA896" s="1"/>
  <c r="T896"/>
  <c r="L896"/>
  <c r="J896"/>
  <c r="G896"/>
  <c r="S896" s="1"/>
  <c r="F896"/>
  <c r="W895"/>
  <c r="X895" s="1"/>
  <c r="U895"/>
  <c r="AA895" s="1"/>
  <c r="T895"/>
  <c r="L895"/>
  <c r="J895"/>
  <c r="G895"/>
  <c r="F895"/>
  <c r="W894"/>
  <c r="X894" s="1"/>
  <c r="U894"/>
  <c r="AA894" s="1"/>
  <c r="T894"/>
  <c r="L894"/>
  <c r="J894"/>
  <c r="G894"/>
  <c r="S894" s="1"/>
  <c r="F894"/>
  <c r="W893"/>
  <c r="X893" s="1"/>
  <c r="U893"/>
  <c r="AA893" s="1"/>
  <c r="T893"/>
  <c r="L893"/>
  <c r="J893"/>
  <c r="G893"/>
  <c r="I893" s="1"/>
  <c r="F893"/>
  <c r="W892"/>
  <c r="X892" s="1"/>
  <c r="U892"/>
  <c r="AA892" s="1"/>
  <c r="T892"/>
  <c r="L892"/>
  <c r="J892"/>
  <c r="G892"/>
  <c r="F892"/>
  <c r="W891"/>
  <c r="X891" s="1"/>
  <c r="U891"/>
  <c r="AA891" s="1"/>
  <c r="T891"/>
  <c r="L891"/>
  <c r="J891"/>
  <c r="G891"/>
  <c r="I891" s="1"/>
  <c r="F891"/>
  <c r="W890"/>
  <c r="X890" s="1"/>
  <c r="U890"/>
  <c r="AA890" s="1"/>
  <c r="T890"/>
  <c r="L890"/>
  <c r="J890"/>
  <c r="G890"/>
  <c r="I890" s="1"/>
  <c r="F890"/>
  <c r="W889"/>
  <c r="X889" s="1"/>
  <c r="U889"/>
  <c r="AA889" s="1"/>
  <c r="T889"/>
  <c r="L889"/>
  <c r="J889"/>
  <c r="G889"/>
  <c r="I889" s="1"/>
  <c r="F889"/>
  <c r="W888"/>
  <c r="X888" s="1"/>
  <c r="U888"/>
  <c r="AA888" s="1"/>
  <c r="T888"/>
  <c r="L888"/>
  <c r="J888"/>
  <c r="G888"/>
  <c r="I888" s="1"/>
  <c r="F888"/>
  <c r="W887"/>
  <c r="X887" s="1"/>
  <c r="U887"/>
  <c r="AA887" s="1"/>
  <c r="T887"/>
  <c r="L887"/>
  <c r="J887"/>
  <c r="F887"/>
  <c r="W886"/>
  <c r="X886" s="1"/>
  <c r="U886"/>
  <c r="AA886" s="1"/>
  <c r="T886"/>
  <c r="L886"/>
  <c r="J886"/>
  <c r="G886"/>
  <c r="I886" s="1"/>
  <c r="F886"/>
  <c r="W885"/>
  <c r="X885" s="1"/>
  <c r="U885"/>
  <c r="AA885" s="1"/>
  <c r="T885"/>
  <c r="L885"/>
  <c r="J885"/>
  <c r="G885"/>
  <c r="I885" s="1"/>
  <c r="F885"/>
  <c r="W884"/>
  <c r="X884" s="1"/>
  <c r="U884"/>
  <c r="AA884" s="1"/>
  <c r="T884"/>
  <c r="L884"/>
  <c r="J884"/>
  <c r="G884"/>
  <c r="I884" s="1"/>
  <c r="F884"/>
  <c r="W883"/>
  <c r="X883" s="1"/>
  <c r="U883"/>
  <c r="AA883" s="1"/>
  <c r="T883"/>
  <c r="P883"/>
  <c r="L883"/>
  <c r="J883"/>
  <c r="G883"/>
  <c r="I883" s="1"/>
  <c r="F883"/>
  <c r="W882"/>
  <c r="X882" s="1"/>
  <c r="U882"/>
  <c r="AA882" s="1"/>
  <c r="T882"/>
  <c r="L882"/>
  <c r="J882"/>
  <c r="G882"/>
  <c r="F882"/>
  <c r="W881"/>
  <c r="X881" s="1"/>
  <c r="U881"/>
  <c r="AA881" s="1"/>
  <c r="T881"/>
  <c r="L881"/>
  <c r="J881"/>
  <c r="G881"/>
  <c r="I881" s="1"/>
  <c r="F881"/>
  <c r="W880"/>
  <c r="X880" s="1"/>
  <c r="U880"/>
  <c r="AA880" s="1"/>
  <c r="T880"/>
  <c r="L880"/>
  <c r="J880"/>
  <c r="G880"/>
  <c r="I880" s="1"/>
  <c r="F880"/>
  <c r="W879"/>
  <c r="X879" s="1"/>
  <c r="U879"/>
  <c r="AA879" s="1"/>
  <c r="T879"/>
  <c r="P879"/>
  <c r="L879"/>
  <c r="J879"/>
  <c r="G879"/>
  <c r="I879" s="1"/>
  <c r="F879"/>
  <c r="W878"/>
  <c r="X878" s="1"/>
  <c r="U878"/>
  <c r="AA878" s="1"/>
  <c r="T878"/>
  <c r="L878"/>
  <c r="J878"/>
  <c r="G878"/>
  <c r="I878" s="1"/>
  <c r="F878"/>
  <c r="W877"/>
  <c r="X877" s="1"/>
  <c r="U877"/>
  <c r="AA877" s="1"/>
  <c r="T877"/>
  <c r="L877"/>
  <c r="J877"/>
  <c r="F877"/>
  <c r="W876"/>
  <c r="X876" s="1"/>
  <c r="U876"/>
  <c r="AA876" s="1"/>
  <c r="T876"/>
  <c r="L876"/>
  <c r="J876"/>
  <c r="G876"/>
  <c r="F876"/>
  <c r="W875"/>
  <c r="X875" s="1"/>
  <c r="U875"/>
  <c r="AA875" s="1"/>
  <c r="T875"/>
  <c r="L875"/>
  <c r="J875"/>
  <c r="F875"/>
  <c r="W874"/>
  <c r="X874" s="1"/>
  <c r="U874"/>
  <c r="AA874" s="1"/>
  <c r="T874"/>
  <c r="P874"/>
  <c r="L874"/>
  <c r="J874"/>
  <c r="W873"/>
  <c r="X873" s="1"/>
  <c r="U873"/>
  <c r="AA873" s="1"/>
  <c r="T873"/>
  <c r="L873"/>
  <c r="J873"/>
  <c r="I873"/>
  <c r="G873"/>
  <c r="S873" s="1"/>
  <c r="F873"/>
  <c r="W872"/>
  <c r="X872" s="1"/>
  <c r="U872"/>
  <c r="AA872" s="1"/>
  <c r="T872"/>
  <c r="L872"/>
  <c r="J872"/>
  <c r="F872"/>
  <c r="W871"/>
  <c r="X871" s="1"/>
  <c r="U871"/>
  <c r="AA871" s="1"/>
  <c r="T871"/>
  <c r="L871"/>
  <c r="J871"/>
  <c r="G871"/>
  <c r="S871" s="1"/>
  <c r="F871"/>
  <c r="W870"/>
  <c r="X870" s="1"/>
  <c r="U870"/>
  <c r="AA870" s="1"/>
  <c r="T870"/>
  <c r="L870"/>
  <c r="J870"/>
  <c r="G870"/>
  <c r="S870" s="1"/>
  <c r="F870"/>
  <c r="W869"/>
  <c r="X869" s="1"/>
  <c r="U869"/>
  <c r="AA869" s="1"/>
  <c r="T869"/>
  <c r="L869"/>
  <c r="J869"/>
  <c r="F869"/>
  <c r="W868"/>
  <c r="X868" s="1"/>
  <c r="U868"/>
  <c r="AA868" s="1"/>
  <c r="T868"/>
  <c r="L868"/>
  <c r="J868"/>
  <c r="G868"/>
  <c r="S868" s="1"/>
  <c r="F868"/>
  <c r="W867"/>
  <c r="X867" s="1"/>
  <c r="U867"/>
  <c r="AA867" s="1"/>
  <c r="T867"/>
  <c r="L867"/>
  <c r="J867"/>
  <c r="G867"/>
  <c r="S867" s="1"/>
  <c r="F867"/>
  <c r="W866"/>
  <c r="X866" s="1"/>
  <c r="U866"/>
  <c r="AA866" s="1"/>
  <c r="T866"/>
  <c r="P866"/>
  <c r="L866"/>
  <c r="J866"/>
  <c r="H866"/>
  <c r="G866"/>
  <c r="S866" s="1"/>
  <c r="F866"/>
  <c r="W865"/>
  <c r="X865" s="1"/>
  <c r="U865"/>
  <c r="AA865" s="1"/>
  <c r="T865"/>
  <c r="L865"/>
  <c r="J865"/>
  <c r="I865"/>
  <c r="H865"/>
  <c r="G865"/>
  <c r="S865" s="1"/>
  <c r="F865"/>
  <c r="W864"/>
  <c r="X864" s="1"/>
  <c r="U864"/>
  <c r="AA864" s="1"/>
  <c r="T864"/>
  <c r="L864"/>
  <c r="J864"/>
  <c r="F864"/>
  <c r="W863"/>
  <c r="X863" s="1"/>
  <c r="U863"/>
  <c r="AA863" s="1"/>
  <c r="T863"/>
  <c r="L863"/>
  <c r="J863"/>
  <c r="G863"/>
  <c r="S863" s="1"/>
  <c r="F863"/>
  <c r="W862"/>
  <c r="X862" s="1"/>
  <c r="U862"/>
  <c r="AA862" s="1"/>
  <c r="T862"/>
  <c r="L862"/>
  <c r="J862"/>
  <c r="H862"/>
  <c r="G862"/>
  <c r="S862" s="1"/>
  <c r="F862"/>
  <c r="W861"/>
  <c r="X861" s="1"/>
  <c r="U861"/>
  <c r="AA861" s="1"/>
  <c r="T861"/>
  <c r="L861"/>
  <c r="J861"/>
  <c r="F861"/>
  <c r="W860"/>
  <c r="X860" s="1"/>
  <c r="U860"/>
  <c r="AA860" s="1"/>
  <c r="T860"/>
  <c r="L860"/>
  <c r="J860"/>
  <c r="G860"/>
  <c r="S860" s="1"/>
  <c r="F860"/>
  <c r="W859"/>
  <c r="X859" s="1"/>
  <c r="U859"/>
  <c r="AA859" s="1"/>
  <c r="T859"/>
  <c r="L859"/>
  <c r="J859"/>
  <c r="G859"/>
  <c r="S859" s="1"/>
  <c r="F859"/>
  <c r="W858"/>
  <c r="X858" s="1"/>
  <c r="U858"/>
  <c r="AA858" s="1"/>
  <c r="T858"/>
  <c r="L858"/>
  <c r="J858"/>
  <c r="G858"/>
  <c r="S858" s="1"/>
  <c r="F858"/>
  <c r="W857"/>
  <c r="X857" s="1"/>
  <c r="U857"/>
  <c r="AA857" s="1"/>
  <c r="T857"/>
  <c r="L857"/>
  <c r="J857"/>
  <c r="G857"/>
  <c r="S857" s="1"/>
  <c r="F857"/>
  <c r="W856"/>
  <c r="X856" s="1"/>
  <c r="U856"/>
  <c r="AA856" s="1"/>
  <c r="T856"/>
  <c r="L856"/>
  <c r="J856"/>
  <c r="G856"/>
  <c r="S856" s="1"/>
  <c r="F856"/>
  <c r="W855"/>
  <c r="X855" s="1"/>
  <c r="U855"/>
  <c r="AA855" s="1"/>
  <c r="T855"/>
  <c r="L855"/>
  <c r="J855"/>
  <c r="G855"/>
  <c r="S855" s="1"/>
  <c r="F855"/>
  <c r="W854"/>
  <c r="X854" s="1"/>
  <c r="U854"/>
  <c r="AA854" s="1"/>
  <c r="T854"/>
  <c r="L854"/>
  <c r="J854"/>
  <c r="G854"/>
  <c r="S854" s="1"/>
  <c r="F854"/>
  <c r="W853"/>
  <c r="X853" s="1"/>
  <c r="U853"/>
  <c r="AA853" s="1"/>
  <c r="T853"/>
  <c r="L853"/>
  <c r="J853"/>
  <c r="G853"/>
  <c r="S853" s="1"/>
  <c r="F853"/>
  <c r="X852"/>
  <c r="W852"/>
  <c r="U852"/>
  <c r="AA852" s="1"/>
  <c r="T852"/>
  <c r="L852"/>
  <c r="J852"/>
  <c r="G852"/>
  <c r="S852" s="1"/>
  <c r="F852"/>
  <c r="W851"/>
  <c r="X851" s="1"/>
  <c r="U851"/>
  <c r="AA851" s="1"/>
  <c r="T851"/>
  <c r="L851"/>
  <c r="J851"/>
  <c r="G851"/>
  <c r="S851" s="1"/>
  <c r="F851"/>
  <c r="W850"/>
  <c r="X850" s="1"/>
  <c r="U850"/>
  <c r="AA850" s="1"/>
  <c r="T850"/>
  <c r="L850"/>
  <c r="J850"/>
  <c r="G850"/>
  <c r="S850" s="1"/>
  <c r="F850"/>
  <c r="W849"/>
  <c r="X849" s="1"/>
  <c r="U849"/>
  <c r="AA849" s="1"/>
  <c r="T849"/>
  <c r="L849"/>
  <c r="J849"/>
  <c r="G849"/>
  <c r="S849" s="1"/>
  <c r="F849"/>
  <c r="W848"/>
  <c r="X848" s="1"/>
  <c r="U848"/>
  <c r="AA848" s="1"/>
  <c r="T848"/>
  <c r="P848"/>
  <c r="L848"/>
  <c r="J848"/>
  <c r="G848"/>
  <c r="S848" s="1"/>
  <c r="F848"/>
  <c r="W847"/>
  <c r="X847" s="1"/>
  <c r="U847"/>
  <c r="AA847" s="1"/>
  <c r="T847"/>
  <c r="L847"/>
  <c r="J847"/>
  <c r="G847"/>
  <c r="S847" s="1"/>
  <c r="F847"/>
  <c r="W846"/>
  <c r="X846" s="1"/>
  <c r="U846"/>
  <c r="AA846" s="1"/>
  <c r="T846"/>
  <c r="L846"/>
  <c r="J846"/>
  <c r="G846"/>
  <c r="S846" s="1"/>
  <c r="F846"/>
  <c r="W845"/>
  <c r="X845" s="1"/>
  <c r="U845"/>
  <c r="AA845" s="1"/>
  <c r="T845"/>
  <c r="L845"/>
  <c r="J845"/>
  <c r="G845"/>
  <c r="S845" s="1"/>
  <c r="F845"/>
  <c r="W844"/>
  <c r="X844" s="1"/>
  <c r="U844"/>
  <c r="AA844" s="1"/>
  <c r="T844"/>
  <c r="L844"/>
  <c r="J844"/>
  <c r="G844"/>
  <c r="S844" s="1"/>
  <c r="F844"/>
  <c r="W843"/>
  <c r="X843" s="1"/>
  <c r="U843"/>
  <c r="AA843" s="1"/>
  <c r="T843"/>
  <c r="L843"/>
  <c r="J843"/>
  <c r="W842"/>
  <c r="X842" s="1"/>
  <c r="U842"/>
  <c r="AA842" s="1"/>
  <c r="T842"/>
  <c r="L842"/>
  <c r="J842"/>
  <c r="G842"/>
  <c r="S842" s="1"/>
  <c r="F842"/>
  <c r="W841"/>
  <c r="X841" s="1"/>
  <c r="U841"/>
  <c r="AA841" s="1"/>
  <c r="T841"/>
  <c r="P841"/>
  <c r="L841"/>
  <c r="J841"/>
  <c r="G841"/>
  <c r="S841" s="1"/>
  <c r="F841"/>
  <c r="W840"/>
  <c r="X840" s="1"/>
  <c r="U840"/>
  <c r="AA840" s="1"/>
  <c r="T840"/>
  <c r="L840"/>
  <c r="J840"/>
  <c r="H840"/>
  <c r="G840"/>
  <c r="S840" s="1"/>
  <c r="F840"/>
  <c r="W839"/>
  <c r="X839" s="1"/>
  <c r="U839"/>
  <c r="AA839" s="1"/>
  <c r="T839"/>
  <c r="L839"/>
  <c r="J839"/>
  <c r="I839"/>
  <c r="H839"/>
  <c r="G839"/>
  <c r="S839" s="1"/>
  <c r="F839"/>
  <c r="W838"/>
  <c r="X838" s="1"/>
  <c r="U838"/>
  <c r="AA838" s="1"/>
  <c r="T838"/>
  <c r="L838"/>
  <c r="J838"/>
  <c r="G838"/>
  <c r="S838" s="1"/>
  <c r="F838"/>
  <c r="W837"/>
  <c r="X837" s="1"/>
  <c r="U837"/>
  <c r="AA837" s="1"/>
  <c r="T837"/>
  <c r="P837"/>
  <c r="L837"/>
  <c r="J837"/>
  <c r="I837"/>
  <c r="H837"/>
  <c r="G837"/>
  <c r="S837" s="1"/>
  <c r="F837"/>
  <c r="W836"/>
  <c r="X836" s="1"/>
  <c r="U836"/>
  <c r="AA836" s="1"/>
  <c r="T836"/>
  <c r="L836"/>
  <c r="J836"/>
  <c r="G836"/>
  <c r="S836" s="1"/>
  <c r="F836"/>
  <c r="W835"/>
  <c r="X835" s="1"/>
  <c r="U835"/>
  <c r="AA835" s="1"/>
  <c r="T835"/>
  <c r="L835"/>
  <c r="J835"/>
  <c r="G835"/>
  <c r="S835" s="1"/>
  <c r="F835"/>
  <c r="W834"/>
  <c r="X834" s="1"/>
  <c r="U834"/>
  <c r="AA834" s="1"/>
  <c r="T834"/>
  <c r="L834"/>
  <c r="J834"/>
  <c r="G834"/>
  <c r="S834" s="1"/>
  <c r="F834"/>
  <c r="W833"/>
  <c r="X833" s="1"/>
  <c r="U833"/>
  <c r="AA833" s="1"/>
  <c r="T833"/>
  <c r="L833"/>
  <c r="J833"/>
  <c r="G833"/>
  <c r="S833" s="1"/>
  <c r="F833"/>
  <c r="W832"/>
  <c r="X832" s="1"/>
  <c r="U832"/>
  <c r="AA832" s="1"/>
  <c r="T832"/>
  <c r="L832"/>
  <c r="J832"/>
  <c r="G832"/>
  <c r="S832" s="1"/>
  <c r="F832"/>
  <c r="W831"/>
  <c r="X831" s="1"/>
  <c r="U831"/>
  <c r="AA831" s="1"/>
  <c r="T831"/>
  <c r="L831"/>
  <c r="J831"/>
  <c r="W830"/>
  <c r="X830" s="1"/>
  <c r="U830"/>
  <c r="AA830" s="1"/>
  <c r="T830"/>
  <c r="L830"/>
  <c r="J830"/>
  <c r="G830"/>
  <c r="S830" s="1"/>
  <c r="F830"/>
  <c r="W829"/>
  <c r="X829" s="1"/>
  <c r="U829"/>
  <c r="AA829" s="1"/>
  <c r="T829"/>
  <c r="L829"/>
  <c r="J829"/>
  <c r="G829"/>
  <c r="S829" s="1"/>
  <c r="F829"/>
  <c r="W828"/>
  <c r="X828" s="1"/>
  <c r="U828"/>
  <c r="AA828" s="1"/>
  <c r="T828"/>
  <c r="L828"/>
  <c r="J828"/>
  <c r="G828"/>
  <c r="S828" s="1"/>
  <c r="F828"/>
  <c r="W827"/>
  <c r="X827" s="1"/>
  <c r="U827"/>
  <c r="AA827" s="1"/>
  <c r="T827"/>
  <c r="L827"/>
  <c r="J827"/>
  <c r="G827"/>
  <c r="S827" s="1"/>
  <c r="F827"/>
  <c r="W826"/>
  <c r="X826" s="1"/>
  <c r="U826"/>
  <c r="AA826" s="1"/>
  <c r="T826"/>
  <c r="P826"/>
  <c r="L826"/>
  <c r="J826"/>
  <c r="G826"/>
  <c r="S826" s="1"/>
  <c r="F826"/>
  <c r="W825"/>
  <c r="X825" s="1"/>
  <c r="U825"/>
  <c r="AA825" s="1"/>
  <c r="T825"/>
  <c r="L825"/>
  <c r="J825"/>
  <c r="G825"/>
  <c r="S825" s="1"/>
  <c r="F825"/>
  <c r="W824"/>
  <c r="X824" s="1"/>
  <c r="U824"/>
  <c r="AA824" s="1"/>
  <c r="T824"/>
  <c r="L824"/>
  <c r="J824"/>
  <c r="G824"/>
  <c r="S824" s="1"/>
  <c r="F824"/>
  <c r="W823"/>
  <c r="X823" s="1"/>
  <c r="U823"/>
  <c r="AA823" s="1"/>
  <c r="T823"/>
  <c r="L823"/>
  <c r="J823"/>
  <c r="G823"/>
  <c r="S823" s="1"/>
  <c r="F823"/>
  <c r="W822"/>
  <c r="X822" s="1"/>
  <c r="U822"/>
  <c r="AA822" s="1"/>
  <c r="T822"/>
  <c r="L822"/>
  <c r="J822"/>
  <c r="G822"/>
  <c r="S822" s="1"/>
  <c r="F822"/>
  <c r="W821"/>
  <c r="X821" s="1"/>
  <c r="U821"/>
  <c r="AA821" s="1"/>
  <c r="T821"/>
  <c r="L821"/>
  <c r="J821"/>
  <c r="G821"/>
  <c r="S821" s="1"/>
  <c r="F821"/>
  <c r="W820"/>
  <c r="X820" s="1"/>
  <c r="U820"/>
  <c r="AA820" s="1"/>
  <c r="T820"/>
  <c r="L820"/>
  <c r="J820"/>
  <c r="G820"/>
  <c r="S820" s="1"/>
  <c r="F820"/>
  <c r="W819"/>
  <c r="X819" s="1"/>
  <c r="U819"/>
  <c r="AA819" s="1"/>
  <c r="T819"/>
  <c r="L819"/>
  <c r="J819"/>
  <c r="G819"/>
  <c r="S819" s="1"/>
  <c r="F819"/>
  <c r="W818"/>
  <c r="X818" s="1"/>
  <c r="U818"/>
  <c r="AA818" s="1"/>
  <c r="T818"/>
  <c r="L818"/>
  <c r="J818"/>
  <c r="H818"/>
  <c r="G818"/>
  <c r="S818" s="1"/>
  <c r="F818"/>
  <c r="W817"/>
  <c r="X817" s="1"/>
  <c r="U817"/>
  <c r="AA817" s="1"/>
  <c r="T817"/>
  <c r="L817"/>
  <c r="J817"/>
  <c r="G817"/>
  <c r="S817" s="1"/>
  <c r="F817"/>
  <c r="W816"/>
  <c r="X816" s="1"/>
  <c r="U816"/>
  <c r="AA816" s="1"/>
  <c r="T816"/>
  <c r="L816"/>
  <c r="J816"/>
  <c r="G816"/>
  <c r="S816" s="1"/>
  <c r="F816"/>
  <c r="W815"/>
  <c r="X815" s="1"/>
  <c r="U815"/>
  <c r="AA815" s="1"/>
  <c r="T815"/>
  <c r="L815"/>
  <c r="J815"/>
  <c r="G815"/>
  <c r="S815" s="1"/>
  <c r="F815"/>
  <c r="W814"/>
  <c r="X814" s="1"/>
  <c r="U814"/>
  <c r="AA814" s="1"/>
  <c r="T814"/>
  <c r="L814"/>
  <c r="J814"/>
  <c r="G814"/>
  <c r="S814" s="1"/>
  <c r="F814"/>
  <c r="W813"/>
  <c r="X813" s="1"/>
  <c r="U813"/>
  <c r="AA813" s="1"/>
  <c r="T813"/>
  <c r="L813"/>
  <c r="J813"/>
  <c r="G813"/>
  <c r="S813" s="1"/>
  <c r="F813"/>
  <c r="W812"/>
  <c r="X812" s="1"/>
  <c r="U812"/>
  <c r="AA812" s="1"/>
  <c r="T812"/>
  <c r="L812"/>
  <c r="J812"/>
  <c r="G812"/>
  <c r="S812" s="1"/>
  <c r="F812"/>
  <c r="W811"/>
  <c r="X811" s="1"/>
  <c r="U811"/>
  <c r="AA811" s="1"/>
  <c r="T811"/>
  <c r="L811"/>
  <c r="J811"/>
  <c r="G811"/>
  <c r="S811" s="1"/>
  <c r="F811"/>
  <c r="W810"/>
  <c r="X810" s="1"/>
  <c r="U810"/>
  <c r="AA810" s="1"/>
  <c r="T810"/>
  <c r="L810"/>
  <c r="J810"/>
  <c r="G810"/>
  <c r="S810" s="1"/>
  <c r="F810"/>
  <c r="W809"/>
  <c r="X809" s="1"/>
  <c r="U809"/>
  <c r="AA809" s="1"/>
  <c r="T809"/>
  <c r="P809"/>
  <c r="L809"/>
  <c r="J809"/>
  <c r="G809"/>
  <c r="S809" s="1"/>
  <c r="F809"/>
  <c r="W808"/>
  <c r="X808" s="1"/>
  <c r="U808"/>
  <c r="AA808" s="1"/>
  <c r="T808"/>
  <c r="L808"/>
  <c r="J808"/>
  <c r="G808"/>
  <c r="S808" s="1"/>
  <c r="F808"/>
  <c r="W807"/>
  <c r="X807" s="1"/>
  <c r="U807"/>
  <c r="AA807" s="1"/>
  <c r="T807"/>
  <c r="L807"/>
  <c r="J807"/>
  <c r="G807"/>
  <c r="S807" s="1"/>
  <c r="F807"/>
  <c r="W806"/>
  <c r="X806" s="1"/>
  <c r="U806"/>
  <c r="AA806" s="1"/>
  <c r="T806"/>
  <c r="L806"/>
  <c r="J806"/>
  <c r="G806"/>
  <c r="S806" s="1"/>
  <c r="F806"/>
  <c r="W805"/>
  <c r="X805" s="1"/>
  <c r="U805"/>
  <c r="AA805" s="1"/>
  <c r="T805"/>
  <c r="L805"/>
  <c r="J805"/>
  <c r="G805"/>
  <c r="S805" s="1"/>
  <c r="F805"/>
  <c r="W804"/>
  <c r="X804" s="1"/>
  <c r="U804"/>
  <c r="AA804" s="1"/>
  <c r="T804"/>
  <c r="L804"/>
  <c r="J804"/>
  <c r="G804"/>
  <c r="S804" s="1"/>
  <c r="F804"/>
  <c r="W803"/>
  <c r="X803" s="1"/>
  <c r="U803"/>
  <c r="AA803" s="1"/>
  <c r="T803"/>
  <c r="L803"/>
  <c r="J803"/>
  <c r="W802"/>
  <c r="X802" s="1"/>
  <c r="U802"/>
  <c r="AA802" s="1"/>
  <c r="T802"/>
  <c r="L802"/>
  <c r="J802"/>
  <c r="G802"/>
  <c r="S802" s="1"/>
  <c r="F802"/>
  <c r="W801"/>
  <c r="X801" s="1"/>
  <c r="U801"/>
  <c r="AA801" s="1"/>
  <c r="T801"/>
  <c r="L801"/>
  <c r="J801"/>
  <c r="G801"/>
  <c r="S801" s="1"/>
  <c r="F801"/>
  <c r="W800"/>
  <c r="X800" s="1"/>
  <c r="U800"/>
  <c r="AA800" s="1"/>
  <c r="T800"/>
  <c r="L800"/>
  <c r="J800"/>
  <c r="G800"/>
  <c r="S800" s="1"/>
  <c r="F800"/>
  <c r="W799"/>
  <c r="X799" s="1"/>
  <c r="U799"/>
  <c r="AA799" s="1"/>
  <c r="T799"/>
  <c r="L799"/>
  <c r="J799"/>
  <c r="G799"/>
  <c r="S799" s="1"/>
  <c r="F799"/>
  <c r="W798"/>
  <c r="X798" s="1"/>
  <c r="U798"/>
  <c r="AA798" s="1"/>
  <c r="T798"/>
  <c r="L798"/>
  <c r="J798"/>
  <c r="G798"/>
  <c r="S798" s="1"/>
  <c r="F798"/>
  <c r="W797"/>
  <c r="X797" s="1"/>
  <c r="U797"/>
  <c r="AA797" s="1"/>
  <c r="T797"/>
  <c r="P797"/>
  <c r="L797"/>
  <c r="J797"/>
  <c r="G797"/>
  <c r="S797" s="1"/>
  <c r="F797"/>
  <c r="W796"/>
  <c r="X796" s="1"/>
  <c r="U796"/>
  <c r="AA796" s="1"/>
  <c r="T796"/>
  <c r="P796"/>
  <c r="L796"/>
  <c r="J796"/>
  <c r="G796"/>
  <c r="S796" s="1"/>
  <c r="F796"/>
  <c r="W795"/>
  <c r="X795" s="1"/>
  <c r="U795"/>
  <c r="AA795" s="1"/>
  <c r="T795"/>
  <c r="L795"/>
  <c r="J795"/>
  <c r="G795"/>
  <c r="S795" s="1"/>
  <c r="F795"/>
  <c r="W794"/>
  <c r="X794" s="1"/>
  <c r="U794"/>
  <c r="AA794" s="1"/>
  <c r="T794"/>
  <c r="L794"/>
  <c r="J794"/>
  <c r="G794"/>
  <c r="S794" s="1"/>
  <c r="F794"/>
  <c r="W793"/>
  <c r="X793" s="1"/>
  <c r="U793"/>
  <c r="AA793" s="1"/>
  <c r="T793"/>
  <c r="P793"/>
  <c r="L793"/>
  <c r="J793"/>
  <c r="G793"/>
  <c r="S793" s="1"/>
  <c r="F793"/>
  <c r="W792"/>
  <c r="X792" s="1"/>
  <c r="U792"/>
  <c r="AA792" s="1"/>
  <c r="T792"/>
  <c r="L792"/>
  <c r="J792"/>
  <c r="G792"/>
  <c r="I792" s="1"/>
  <c r="F792"/>
  <c r="W791"/>
  <c r="X791" s="1"/>
  <c r="U791"/>
  <c r="AA791" s="1"/>
  <c r="T791"/>
  <c r="L791"/>
  <c r="J791"/>
  <c r="G791"/>
  <c r="I791" s="1"/>
  <c r="F791"/>
  <c r="W790"/>
  <c r="X790" s="1"/>
  <c r="U790"/>
  <c r="AA790" s="1"/>
  <c r="T790"/>
  <c r="L790"/>
  <c r="J790"/>
  <c r="G790"/>
  <c r="I790" s="1"/>
  <c r="F790"/>
  <c r="W789"/>
  <c r="X789" s="1"/>
  <c r="U789"/>
  <c r="AA789" s="1"/>
  <c r="T789"/>
  <c r="L789"/>
  <c r="J789"/>
  <c r="G789"/>
  <c r="I789" s="1"/>
  <c r="F789"/>
  <c r="W788"/>
  <c r="X788" s="1"/>
  <c r="U788"/>
  <c r="AA788" s="1"/>
  <c r="T788"/>
  <c r="L788"/>
  <c r="J788"/>
  <c r="G788"/>
  <c r="I788" s="1"/>
  <c r="F788"/>
  <c r="W787"/>
  <c r="X787" s="1"/>
  <c r="U787"/>
  <c r="AA787" s="1"/>
  <c r="T787"/>
  <c r="L787"/>
  <c r="J787"/>
  <c r="G787"/>
  <c r="I787" s="1"/>
  <c r="F787"/>
  <c r="W786"/>
  <c r="X786" s="1"/>
  <c r="U786"/>
  <c r="AA786" s="1"/>
  <c r="T786"/>
  <c r="P786"/>
  <c r="L786"/>
  <c r="J786"/>
  <c r="G786"/>
  <c r="I786" s="1"/>
  <c r="F786"/>
  <c r="W785"/>
  <c r="X785" s="1"/>
  <c r="U785"/>
  <c r="AA785" s="1"/>
  <c r="T785"/>
  <c r="L785"/>
  <c r="J785"/>
  <c r="G785"/>
  <c r="I785" s="1"/>
  <c r="F785"/>
  <c r="W784"/>
  <c r="X784" s="1"/>
  <c r="U784"/>
  <c r="AA784" s="1"/>
  <c r="T784"/>
  <c r="P784"/>
  <c r="L784"/>
  <c r="J784"/>
  <c r="G784"/>
  <c r="I784" s="1"/>
  <c r="F784"/>
  <c r="W783"/>
  <c r="X783" s="1"/>
  <c r="U783"/>
  <c r="AA783" s="1"/>
  <c r="T783"/>
  <c r="L783"/>
  <c r="J783"/>
  <c r="G783"/>
  <c r="I783" s="1"/>
  <c r="F783"/>
  <c r="W782"/>
  <c r="X782" s="1"/>
  <c r="U782"/>
  <c r="AA782" s="1"/>
  <c r="T782"/>
  <c r="L782"/>
  <c r="J782"/>
  <c r="G782"/>
  <c r="I782" s="1"/>
  <c r="F782"/>
  <c r="W781"/>
  <c r="X781" s="1"/>
  <c r="U781"/>
  <c r="AA781" s="1"/>
  <c r="T781"/>
  <c r="L781"/>
  <c r="J781"/>
  <c r="G781"/>
  <c r="I781" s="1"/>
  <c r="F781"/>
  <c r="W780"/>
  <c r="X780" s="1"/>
  <c r="U780"/>
  <c r="AA780" s="1"/>
  <c r="T780"/>
  <c r="L780"/>
  <c r="J780"/>
  <c r="G780"/>
  <c r="I780" s="1"/>
  <c r="F780"/>
  <c r="W779"/>
  <c r="X779" s="1"/>
  <c r="U779"/>
  <c r="AA779" s="1"/>
  <c r="T779"/>
  <c r="L779"/>
  <c r="J779"/>
  <c r="G779"/>
  <c r="I779" s="1"/>
  <c r="F779"/>
  <c r="W778"/>
  <c r="X778" s="1"/>
  <c r="U778"/>
  <c r="AA778" s="1"/>
  <c r="T778"/>
  <c r="L778"/>
  <c r="J778"/>
  <c r="G778"/>
  <c r="I778" s="1"/>
  <c r="F778"/>
  <c r="W777"/>
  <c r="X777" s="1"/>
  <c r="U777"/>
  <c r="AA777" s="1"/>
  <c r="T777"/>
  <c r="L777"/>
  <c r="J777"/>
  <c r="G777"/>
  <c r="I777" s="1"/>
  <c r="F777"/>
  <c r="W776"/>
  <c r="X776" s="1"/>
  <c r="U776"/>
  <c r="AA776" s="1"/>
  <c r="T776"/>
  <c r="L776"/>
  <c r="J776"/>
  <c r="G776"/>
  <c r="I776" s="1"/>
  <c r="F776"/>
  <c r="W775"/>
  <c r="X775" s="1"/>
  <c r="U775"/>
  <c r="AA775" s="1"/>
  <c r="T775"/>
  <c r="L775"/>
  <c r="J775"/>
  <c r="G775"/>
  <c r="I775" s="1"/>
  <c r="F775"/>
  <c r="W774"/>
  <c r="X774" s="1"/>
  <c r="U774"/>
  <c r="AA774" s="1"/>
  <c r="T774"/>
  <c r="L774"/>
  <c r="J774"/>
  <c r="G774"/>
  <c r="I774" s="1"/>
  <c r="F774"/>
  <c r="W773"/>
  <c r="X773" s="1"/>
  <c r="U773"/>
  <c r="AA773" s="1"/>
  <c r="T773"/>
  <c r="L773"/>
  <c r="J773"/>
  <c r="G773"/>
  <c r="I773" s="1"/>
  <c r="F773"/>
  <c r="W772"/>
  <c r="X772" s="1"/>
  <c r="U772"/>
  <c r="AA772" s="1"/>
  <c r="T772"/>
  <c r="L772"/>
  <c r="J772"/>
  <c r="W771"/>
  <c r="X771" s="1"/>
  <c r="U771"/>
  <c r="AA771" s="1"/>
  <c r="T771"/>
  <c r="L771"/>
  <c r="J771"/>
  <c r="G771"/>
  <c r="I771" s="1"/>
  <c r="F771"/>
  <c r="W770"/>
  <c r="X770" s="1"/>
  <c r="U770"/>
  <c r="AA770" s="1"/>
  <c r="T770"/>
  <c r="L770"/>
  <c r="J770"/>
  <c r="G770"/>
  <c r="I770" s="1"/>
  <c r="F770"/>
  <c r="W769"/>
  <c r="X769" s="1"/>
  <c r="U769"/>
  <c r="AA769" s="1"/>
  <c r="T769"/>
  <c r="L769"/>
  <c r="J769"/>
  <c r="G769"/>
  <c r="I769" s="1"/>
  <c r="F769"/>
  <c r="W768"/>
  <c r="X768" s="1"/>
  <c r="U768"/>
  <c r="AA768" s="1"/>
  <c r="T768"/>
  <c r="P768"/>
  <c r="L768"/>
  <c r="J768"/>
  <c r="G768"/>
  <c r="I768" s="1"/>
  <c r="F768"/>
  <c r="W767"/>
  <c r="X767" s="1"/>
  <c r="U767"/>
  <c r="AA767" s="1"/>
  <c r="T767"/>
  <c r="L767"/>
  <c r="J767"/>
  <c r="W766"/>
  <c r="X766" s="1"/>
  <c r="U766"/>
  <c r="AA766" s="1"/>
  <c r="T766"/>
  <c r="L766"/>
  <c r="J766"/>
  <c r="G766"/>
  <c r="I766" s="1"/>
  <c r="F766"/>
  <c r="W765"/>
  <c r="X765" s="1"/>
  <c r="U765"/>
  <c r="AA765" s="1"/>
  <c r="T765"/>
  <c r="L765"/>
  <c r="J765"/>
  <c r="G765"/>
  <c r="I765" s="1"/>
  <c r="F765"/>
  <c r="W764"/>
  <c r="X764" s="1"/>
  <c r="U764"/>
  <c r="AA764" s="1"/>
  <c r="T764"/>
  <c r="L764"/>
  <c r="J764"/>
  <c r="G764"/>
  <c r="I764" s="1"/>
  <c r="F764"/>
  <c r="W763"/>
  <c r="X763" s="1"/>
  <c r="U763"/>
  <c r="AA763" s="1"/>
  <c r="T763"/>
  <c r="L763"/>
  <c r="J763"/>
  <c r="G763"/>
  <c r="I763" s="1"/>
  <c r="F763"/>
  <c r="W762"/>
  <c r="X762" s="1"/>
  <c r="U762"/>
  <c r="AA762" s="1"/>
  <c r="T762"/>
  <c r="L762"/>
  <c r="J762"/>
  <c r="G762"/>
  <c r="I762" s="1"/>
  <c r="F762"/>
  <c r="W761"/>
  <c r="X761" s="1"/>
  <c r="U761"/>
  <c r="AA761" s="1"/>
  <c r="T761"/>
  <c r="L761"/>
  <c r="J761"/>
  <c r="G761"/>
  <c r="I761" s="1"/>
  <c r="F761"/>
  <c r="W760"/>
  <c r="X760" s="1"/>
  <c r="U760"/>
  <c r="AA760" s="1"/>
  <c r="T760"/>
  <c r="L760"/>
  <c r="J760"/>
  <c r="G760"/>
  <c r="I760" s="1"/>
  <c r="F760"/>
  <c r="W759"/>
  <c r="X759" s="1"/>
  <c r="U759"/>
  <c r="AA759" s="1"/>
  <c r="T759"/>
  <c r="L759"/>
  <c r="J759"/>
  <c r="G759"/>
  <c r="I759" s="1"/>
  <c r="F759"/>
  <c r="W758"/>
  <c r="X758" s="1"/>
  <c r="U758"/>
  <c r="AA758" s="1"/>
  <c r="T758"/>
  <c r="L758"/>
  <c r="J758"/>
  <c r="G758"/>
  <c r="I758" s="1"/>
  <c r="F758"/>
  <c r="W757"/>
  <c r="X757" s="1"/>
  <c r="U757"/>
  <c r="AA757" s="1"/>
  <c r="T757"/>
  <c r="P757"/>
  <c r="L757"/>
  <c r="J757"/>
  <c r="G757"/>
  <c r="I757" s="1"/>
  <c r="F757"/>
  <c r="W756"/>
  <c r="X756" s="1"/>
  <c r="U756"/>
  <c r="AA756" s="1"/>
  <c r="T756"/>
  <c r="L756"/>
  <c r="J756"/>
  <c r="G756"/>
  <c r="I756" s="1"/>
  <c r="F756"/>
  <c r="W755"/>
  <c r="X755" s="1"/>
  <c r="U755"/>
  <c r="AA755" s="1"/>
  <c r="T755"/>
  <c r="L755"/>
  <c r="J755"/>
  <c r="G755"/>
  <c r="I755" s="1"/>
  <c r="F755"/>
  <c r="W754"/>
  <c r="X754" s="1"/>
  <c r="U754"/>
  <c r="AA754" s="1"/>
  <c r="T754"/>
  <c r="L754"/>
  <c r="J754"/>
  <c r="F754"/>
  <c r="W753"/>
  <c r="X753" s="1"/>
  <c r="U753"/>
  <c r="AA753" s="1"/>
  <c r="T753"/>
  <c r="L753"/>
  <c r="J753"/>
  <c r="G753"/>
  <c r="I753" s="1"/>
  <c r="F753"/>
  <c r="W752"/>
  <c r="X752" s="1"/>
  <c r="U752"/>
  <c r="AA752" s="1"/>
  <c r="T752"/>
  <c r="L752"/>
  <c r="J752"/>
  <c r="G752"/>
  <c r="I752" s="1"/>
  <c r="F752"/>
  <c r="W751"/>
  <c r="X751" s="1"/>
  <c r="U751"/>
  <c r="AA751" s="1"/>
  <c r="T751"/>
  <c r="L751"/>
  <c r="J751"/>
  <c r="G751"/>
  <c r="I751" s="1"/>
  <c r="F751"/>
  <c r="W750"/>
  <c r="X750" s="1"/>
  <c r="U750"/>
  <c r="AA750" s="1"/>
  <c r="T750"/>
  <c r="L750"/>
  <c r="J750"/>
  <c r="F750"/>
  <c r="W749"/>
  <c r="X749" s="1"/>
  <c r="U749"/>
  <c r="AA749" s="1"/>
  <c r="T749"/>
  <c r="L749"/>
  <c r="J749"/>
  <c r="F749"/>
  <c r="W748"/>
  <c r="X748" s="1"/>
  <c r="U748"/>
  <c r="AA748" s="1"/>
  <c r="T748"/>
  <c r="P748"/>
  <c r="L748"/>
  <c r="J748"/>
  <c r="W747"/>
  <c r="X747" s="1"/>
  <c r="U747"/>
  <c r="AA747" s="1"/>
  <c r="T747"/>
  <c r="L747"/>
  <c r="J747"/>
  <c r="F747"/>
  <c r="W746"/>
  <c r="X746" s="1"/>
  <c r="U746"/>
  <c r="AA746" s="1"/>
  <c r="T746"/>
  <c r="L746"/>
  <c r="J746"/>
  <c r="G746"/>
  <c r="I746" s="1"/>
  <c r="F746"/>
  <c r="W745"/>
  <c r="X745" s="1"/>
  <c r="U745"/>
  <c r="AA745" s="1"/>
  <c r="T745"/>
  <c r="L745"/>
  <c r="J745"/>
  <c r="G745"/>
  <c r="I745" s="1"/>
  <c r="F745"/>
  <c r="W744"/>
  <c r="X744" s="1"/>
  <c r="U744"/>
  <c r="AA744" s="1"/>
  <c r="T744"/>
  <c r="L744"/>
  <c r="J744"/>
  <c r="G744"/>
  <c r="I744" s="1"/>
  <c r="F744"/>
  <c r="W743"/>
  <c r="X743" s="1"/>
  <c r="U743"/>
  <c r="AA743" s="1"/>
  <c r="T743"/>
  <c r="L743"/>
  <c r="J743"/>
  <c r="G743"/>
  <c r="I743" s="1"/>
  <c r="F743"/>
  <c r="W742"/>
  <c r="X742" s="1"/>
  <c r="U742"/>
  <c r="AA742" s="1"/>
  <c r="T742"/>
  <c r="L742"/>
  <c r="J742"/>
  <c r="G742"/>
  <c r="I742" s="1"/>
  <c r="F742"/>
  <c r="W741"/>
  <c r="X741" s="1"/>
  <c r="U741"/>
  <c r="AA741" s="1"/>
  <c r="T741"/>
  <c r="L741"/>
  <c r="J741"/>
  <c r="G741"/>
  <c r="I741" s="1"/>
  <c r="F741"/>
  <c r="W740"/>
  <c r="X740" s="1"/>
  <c r="U740"/>
  <c r="AA740" s="1"/>
  <c r="T740"/>
  <c r="P740"/>
  <c r="L740"/>
  <c r="J740"/>
  <c r="G740"/>
  <c r="I740" s="1"/>
  <c r="F740"/>
  <c r="W739"/>
  <c r="X739" s="1"/>
  <c r="U739"/>
  <c r="AA739" s="1"/>
  <c r="T739"/>
  <c r="L739"/>
  <c r="J739"/>
  <c r="G739"/>
  <c r="I739" s="1"/>
  <c r="F739"/>
  <c r="W738"/>
  <c r="X738" s="1"/>
  <c r="U738"/>
  <c r="AA738" s="1"/>
  <c r="T738"/>
  <c r="L738"/>
  <c r="J738"/>
  <c r="G738"/>
  <c r="I738" s="1"/>
  <c r="F738"/>
  <c r="W737"/>
  <c r="X737" s="1"/>
  <c r="U737"/>
  <c r="AA737" s="1"/>
  <c r="T737"/>
  <c r="L737"/>
  <c r="J737"/>
  <c r="G737"/>
  <c r="I737" s="1"/>
  <c r="F737"/>
  <c r="W736"/>
  <c r="X736" s="1"/>
  <c r="U736"/>
  <c r="AA736" s="1"/>
  <c r="T736"/>
  <c r="L736"/>
  <c r="J736"/>
  <c r="G736"/>
  <c r="I736" s="1"/>
  <c r="F736"/>
  <c r="W735"/>
  <c r="X735" s="1"/>
  <c r="U735"/>
  <c r="AA735" s="1"/>
  <c r="T735"/>
  <c r="P735"/>
  <c r="L735"/>
  <c r="J735"/>
  <c r="W734"/>
  <c r="X734" s="1"/>
  <c r="U734"/>
  <c r="AA734" s="1"/>
  <c r="T734"/>
  <c r="L734"/>
  <c r="J734"/>
  <c r="G734"/>
  <c r="I734" s="1"/>
  <c r="F734"/>
  <c r="W733"/>
  <c r="X733" s="1"/>
  <c r="U733"/>
  <c r="AA733" s="1"/>
  <c r="T733"/>
  <c r="P733"/>
  <c r="L733"/>
  <c r="J733"/>
  <c r="G733"/>
  <c r="I733" s="1"/>
  <c r="F733"/>
  <c r="W732"/>
  <c r="X732" s="1"/>
  <c r="U732"/>
  <c r="AA732" s="1"/>
  <c r="T732"/>
  <c r="L732"/>
  <c r="J732"/>
  <c r="G732"/>
  <c r="I732" s="1"/>
  <c r="F732"/>
  <c r="W731"/>
  <c r="X731" s="1"/>
  <c r="U731"/>
  <c r="AA731" s="1"/>
  <c r="T731"/>
  <c r="P731"/>
  <c r="L731"/>
  <c r="J731"/>
  <c r="G731"/>
  <c r="I731" s="1"/>
  <c r="F731"/>
  <c r="W730"/>
  <c r="X730" s="1"/>
  <c r="U730"/>
  <c r="AA730" s="1"/>
  <c r="T730"/>
  <c r="L730"/>
  <c r="J730"/>
  <c r="G730"/>
  <c r="I730" s="1"/>
  <c r="F730"/>
  <c r="W729"/>
  <c r="X729" s="1"/>
  <c r="U729"/>
  <c r="AA729" s="1"/>
  <c r="T729"/>
  <c r="P729"/>
  <c r="L729"/>
  <c r="J729"/>
  <c r="G729"/>
  <c r="I729" s="1"/>
  <c r="F729"/>
  <c r="W728"/>
  <c r="X728" s="1"/>
  <c r="U728"/>
  <c r="AA728" s="1"/>
  <c r="T728"/>
  <c r="L728"/>
  <c r="J728"/>
  <c r="G728"/>
  <c r="I728" s="1"/>
  <c r="F728"/>
  <c r="W727"/>
  <c r="X727" s="1"/>
  <c r="U727"/>
  <c r="AA727" s="1"/>
  <c r="T727"/>
  <c r="L727"/>
  <c r="J727"/>
  <c r="G727"/>
  <c r="I727" s="1"/>
  <c r="F727"/>
  <c r="W726"/>
  <c r="X726" s="1"/>
  <c r="U726"/>
  <c r="AA726" s="1"/>
  <c r="T726"/>
  <c r="L726"/>
  <c r="J726"/>
  <c r="G726"/>
  <c r="I726" s="1"/>
  <c r="F726"/>
  <c r="W725"/>
  <c r="X725" s="1"/>
  <c r="U725"/>
  <c r="AA725" s="1"/>
  <c r="T725"/>
  <c r="L725"/>
  <c r="J725"/>
  <c r="G725"/>
  <c r="I725" s="1"/>
  <c r="F725"/>
  <c r="W724"/>
  <c r="X724" s="1"/>
  <c r="U724"/>
  <c r="AA724" s="1"/>
  <c r="T724"/>
  <c r="P724"/>
  <c r="L724"/>
  <c r="J724"/>
  <c r="G724"/>
  <c r="I724" s="1"/>
  <c r="F724"/>
  <c r="W723"/>
  <c r="X723" s="1"/>
  <c r="U723"/>
  <c r="AA723" s="1"/>
  <c r="T723"/>
  <c r="L723"/>
  <c r="J723"/>
  <c r="G723"/>
  <c r="I723" s="1"/>
  <c r="F723"/>
  <c r="W722"/>
  <c r="X722" s="1"/>
  <c r="U722"/>
  <c r="AA722" s="1"/>
  <c r="T722"/>
  <c r="L722"/>
  <c r="J722"/>
  <c r="G722"/>
  <c r="I722" s="1"/>
  <c r="F722"/>
  <c r="W721"/>
  <c r="X721" s="1"/>
  <c r="U721"/>
  <c r="AA721" s="1"/>
  <c r="T721"/>
  <c r="L721"/>
  <c r="J721"/>
  <c r="G721"/>
  <c r="I721" s="1"/>
  <c r="F721"/>
  <c r="W720"/>
  <c r="X720" s="1"/>
  <c r="U720"/>
  <c r="AA720" s="1"/>
  <c r="T720"/>
  <c r="L720"/>
  <c r="J720"/>
  <c r="G720"/>
  <c r="I720" s="1"/>
  <c r="F720"/>
  <c r="W719"/>
  <c r="X719" s="1"/>
  <c r="U719"/>
  <c r="AA719" s="1"/>
  <c r="T719"/>
  <c r="L719"/>
  <c r="J719"/>
  <c r="G719"/>
  <c r="I719" s="1"/>
  <c r="F719"/>
  <c r="W718"/>
  <c r="X718" s="1"/>
  <c r="U718"/>
  <c r="AA718" s="1"/>
  <c r="T718"/>
  <c r="L718"/>
  <c r="J718"/>
  <c r="W717"/>
  <c r="X717" s="1"/>
  <c r="U717"/>
  <c r="AA717" s="1"/>
  <c r="T717"/>
  <c r="L717"/>
  <c r="J717"/>
  <c r="G717"/>
  <c r="I717" s="1"/>
  <c r="F717"/>
  <c r="W716"/>
  <c r="X716" s="1"/>
  <c r="U716"/>
  <c r="AA716" s="1"/>
  <c r="T716"/>
  <c r="L716"/>
  <c r="J716"/>
  <c r="G716"/>
  <c r="I716" s="1"/>
  <c r="F716"/>
  <c r="W715"/>
  <c r="X715" s="1"/>
  <c r="U715"/>
  <c r="AA715" s="1"/>
  <c r="T715"/>
  <c r="P715"/>
  <c r="L715"/>
  <c r="J715"/>
  <c r="W714"/>
  <c r="X714" s="1"/>
  <c r="U714"/>
  <c r="AA714" s="1"/>
  <c r="T714"/>
  <c r="L714"/>
  <c r="J714"/>
  <c r="G714"/>
  <c r="I714" s="1"/>
  <c r="F714"/>
  <c r="W713"/>
  <c r="X713" s="1"/>
  <c r="U713"/>
  <c r="AA713" s="1"/>
  <c r="T713"/>
  <c r="P713"/>
  <c r="L713"/>
  <c r="J713"/>
  <c r="G713"/>
  <c r="I713" s="1"/>
  <c r="F713"/>
  <c r="W712"/>
  <c r="X712" s="1"/>
  <c r="U712"/>
  <c r="AA712" s="1"/>
  <c r="T712"/>
  <c r="L712"/>
  <c r="J712"/>
  <c r="G712"/>
  <c r="I712" s="1"/>
  <c r="F712"/>
  <c r="W711"/>
  <c r="X711" s="1"/>
  <c r="U711"/>
  <c r="AA711" s="1"/>
  <c r="T711"/>
  <c r="P711"/>
  <c r="L711"/>
  <c r="J711"/>
  <c r="G711"/>
  <c r="S711" s="1"/>
  <c r="F711"/>
  <c r="W710"/>
  <c r="X710" s="1"/>
  <c r="U710"/>
  <c r="AA710" s="1"/>
  <c r="T710"/>
  <c r="L710"/>
  <c r="J710"/>
  <c r="G710"/>
  <c r="S710" s="1"/>
  <c r="F710"/>
  <c r="W709"/>
  <c r="X709" s="1"/>
  <c r="U709"/>
  <c r="AA709" s="1"/>
  <c r="T709"/>
  <c r="L709"/>
  <c r="J709"/>
  <c r="G709"/>
  <c r="S709" s="1"/>
  <c r="F709"/>
  <c r="W708"/>
  <c r="X708" s="1"/>
  <c r="U708"/>
  <c r="AA708" s="1"/>
  <c r="T708"/>
  <c r="L708"/>
  <c r="J708"/>
  <c r="F708"/>
  <c r="W707"/>
  <c r="X707" s="1"/>
  <c r="U707"/>
  <c r="AA707" s="1"/>
  <c r="T707"/>
  <c r="P707"/>
  <c r="L707"/>
  <c r="J707"/>
  <c r="W706"/>
  <c r="X706" s="1"/>
  <c r="U706"/>
  <c r="AA706" s="1"/>
  <c r="T706"/>
  <c r="L706"/>
  <c r="J706"/>
  <c r="G706"/>
  <c r="S706" s="1"/>
  <c r="F706"/>
  <c r="W705"/>
  <c r="X705" s="1"/>
  <c r="U705"/>
  <c r="AA705" s="1"/>
  <c r="T705"/>
  <c r="L705"/>
  <c r="J705"/>
  <c r="G705"/>
  <c r="S705" s="1"/>
  <c r="F705"/>
  <c r="W704"/>
  <c r="X704" s="1"/>
  <c r="U704"/>
  <c r="AA704" s="1"/>
  <c r="T704"/>
  <c r="L704"/>
  <c r="J704"/>
  <c r="G704"/>
  <c r="S704" s="1"/>
  <c r="F704"/>
  <c r="W703"/>
  <c r="X703" s="1"/>
  <c r="U703"/>
  <c r="AA703" s="1"/>
  <c r="T703"/>
  <c r="P703"/>
  <c r="L703"/>
  <c r="J703"/>
  <c r="G703"/>
  <c r="S703" s="1"/>
  <c r="F703"/>
  <c r="W702"/>
  <c r="X702" s="1"/>
  <c r="U702"/>
  <c r="AA702" s="1"/>
  <c r="T702"/>
  <c r="L702"/>
  <c r="J702"/>
  <c r="F702"/>
  <c r="W701"/>
  <c r="X701" s="1"/>
  <c r="U701"/>
  <c r="AA701" s="1"/>
  <c r="T701"/>
  <c r="P701"/>
  <c r="L701"/>
  <c r="J701"/>
  <c r="G701"/>
  <c r="S701" s="1"/>
  <c r="F701"/>
  <c r="W700"/>
  <c r="X700" s="1"/>
  <c r="U700"/>
  <c r="AA700" s="1"/>
  <c r="T700"/>
  <c r="L700"/>
  <c r="J700"/>
  <c r="F700"/>
  <c r="W699"/>
  <c r="X699" s="1"/>
  <c r="U699"/>
  <c r="AA699" s="1"/>
  <c r="T699"/>
  <c r="L699"/>
  <c r="J699"/>
  <c r="G699"/>
  <c r="S699" s="1"/>
  <c r="F699"/>
  <c r="W698"/>
  <c r="X698" s="1"/>
  <c r="U698"/>
  <c r="AA698" s="1"/>
  <c r="T698"/>
  <c r="L698"/>
  <c r="J698"/>
  <c r="G698"/>
  <c r="S698" s="1"/>
  <c r="F698"/>
  <c r="W697"/>
  <c r="X697" s="1"/>
  <c r="U697"/>
  <c r="AA697" s="1"/>
  <c r="T697"/>
  <c r="L697"/>
  <c r="J697"/>
  <c r="G697"/>
  <c r="S697" s="1"/>
  <c r="F697"/>
  <c r="W696"/>
  <c r="X696" s="1"/>
  <c r="U696"/>
  <c r="AA696" s="1"/>
  <c r="T696"/>
  <c r="L696"/>
  <c r="J696"/>
  <c r="G696"/>
  <c r="S696" s="1"/>
  <c r="F696"/>
  <c r="W695"/>
  <c r="X695" s="1"/>
  <c r="U695"/>
  <c r="AA695" s="1"/>
  <c r="T695"/>
  <c r="L695"/>
  <c r="J695"/>
  <c r="G695"/>
  <c r="S695" s="1"/>
  <c r="F695"/>
  <c r="W694"/>
  <c r="X694" s="1"/>
  <c r="U694"/>
  <c r="AA694" s="1"/>
  <c r="T694"/>
  <c r="P694"/>
  <c r="L694"/>
  <c r="J694"/>
  <c r="G694"/>
  <c r="S694" s="1"/>
  <c r="F694"/>
  <c r="W693"/>
  <c r="X693" s="1"/>
  <c r="U693"/>
  <c r="AA693" s="1"/>
  <c r="T693"/>
  <c r="P693"/>
  <c r="L693"/>
  <c r="J693"/>
  <c r="G693"/>
  <c r="S693" s="1"/>
  <c r="F693"/>
  <c r="W692"/>
  <c r="X692" s="1"/>
  <c r="U692"/>
  <c r="AA692" s="1"/>
  <c r="T692"/>
  <c r="L692"/>
  <c r="J692"/>
  <c r="F692"/>
  <c r="W691"/>
  <c r="X691" s="1"/>
  <c r="U691"/>
  <c r="AA691" s="1"/>
  <c r="T691"/>
  <c r="L691"/>
  <c r="J691"/>
  <c r="G691"/>
  <c r="S691" s="1"/>
  <c r="F691"/>
  <c r="W690"/>
  <c r="X690" s="1"/>
  <c r="U690"/>
  <c r="AA690" s="1"/>
  <c r="T690"/>
  <c r="L690"/>
  <c r="J690"/>
  <c r="G690"/>
  <c r="S690" s="1"/>
  <c r="F690"/>
  <c r="W689"/>
  <c r="X689" s="1"/>
  <c r="U689"/>
  <c r="AA689" s="1"/>
  <c r="T689"/>
  <c r="L689"/>
  <c r="J689"/>
  <c r="G689"/>
  <c r="S689" s="1"/>
  <c r="F689"/>
  <c r="W688"/>
  <c r="X688" s="1"/>
  <c r="U688"/>
  <c r="AA688" s="1"/>
  <c r="T688"/>
  <c r="L688"/>
  <c r="J688"/>
  <c r="G688"/>
  <c r="S688" s="1"/>
  <c r="F688"/>
  <c r="W687"/>
  <c r="X687" s="1"/>
  <c r="U687"/>
  <c r="AA687" s="1"/>
  <c r="T687"/>
  <c r="L687"/>
  <c r="J687"/>
  <c r="G687"/>
  <c r="S687" s="1"/>
  <c r="F687"/>
  <c r="W686"/>
  <c r="X686" s="1"/>
  <c r="U686"/>
  <c r="AA686" s="1"/>
  <c r="T686"/>
  <c r="L686"/>
  <c r="J686"/>
  <c r="G686"/>
  <c r="S686" s="1"/>
  <c r="F686"/>
  <c r="W685"/>
  <c r="X685" s="1"/>
  <c r="U685"/>
  <c r="AA685" s="1"/>
  <c r="T685"/>
  <c r="P685"/>
  <c r="L685"/>
  <c r="J685"/>
  <c r="F685"/>
  <c r="W684"/>
  <c r="X684" s="1"/>
  <c r="U684"/>
  <c r="AA684" s="1"/>
  <c r="T684"/>
  <c r="L684"/>
  <c r="J684"/>
  <c r="W683"/>
  <c r="X683" s="1"/>
  <c r="U683"/>
  <c r="AA683" s="1"/>
  <c r="T683"/>
  <c r="L683"/>
  <c r="J683"/>
  <c r="G683"/>
  <c r="S683" s="1"/>
  <c r="F683"/>
  <c r="W682"/>
  <c r="X682" s="1"/>
  <c r="U682"/>
  <c r="AA682" s="1"/>
  <c r="T682"/>
  <c r="L682"/>
  <c r="J682"/>
  <c r="G682"/>
  <c r="S682" s="1"/>
  <c r="F682"/>
  <c r="W681"/>
  <c r="X681" s="1"/>
  <c r="U681"/>
  <c r="AA681" s="1"/>
  <c r="T681"/>
  <c r="L681"/>
  <c r="J681"/>
  <c r="G681"/>
  <c r="S681" s="1"/>
  <c r="F681"/>
  <c r="X680"/>
  <c r="W680"/>
  <c r="U680"/>
  <c r="AA680" s="1"/>
  <c r="T680"/>
  <c r="P680"/>
  <c r="L680"/>
  <c r="J680"/>
  <c r="G680"/>
  <c r="S680" s="1"/>
  <c r="F680"/>
  <c r="W679"/>
  <c r="X679" s="1"/>
  <c r="U679"/>
  <c r="AA679" s="1"/>
  <c r="T679"/>
  <c r="L679"/>
  <c r="J679"/>
  <c r="G679"/>
  <c r="S679" s="1"/>
  <c r="F679"/>
  <c r="X678"/>
  <c r="W678"/>
  <c r="U678"/>
  <c r="AA678" s="1"/>
  <c r="T678"/>
  <c r="P678"/>
  <c r="L678"/>
  <c r="J678"/>
  <c r="G678"/>
  <c r="S678" s="1"/>
  <c r="F678"/>
  <c r="W677"/>
  <c r="X677" s="1"/>
  <c r="U677"/>
  <c r="AA677" s="1"/>
  <c r="T677"/>
  <c r="P677"/>
  <c r="L677"/>
  <c r="J677"/>
  <c r="G677"/>
  <c r="S677" s="1"/>
  <c r="F677"/>
  <c r="W676"/>
  <c r="X676" s="1"/>
  <c r="U676"/>
  <c r="AA676" s="1"/>
  <c r="T676"/>
  <c r="L676"/>
  <c r="J676"/>
  <c r="G676"/>
  <c r="S676" s="1"/>
  <c r="F676"/>
  <c r="W675"/>
  <c r="X675" s="1"/>
  <c r="U675"/>
  <c r="AA675" s="1"/>
  <c r="T675"/>
  <c r="L675"/>
  <c r="J675"/>
  <c r="G675"/>
  <c r="S675" s="1"/>
  <c r="F675"/>
  <c r="W674"/>
  <c r="X674" s="1"/>
  <c r="U674"/>
  <c r="AA674" s="1"/>
  <c r="T674"/>
  <c r="L674"/>
  <c r="J674"/>
  <c r="G674"/>
  <c r="S674" s="1"/>
  <c r="F674"/>
  <c r="W673"/>
  <c r="X673" s="1"/>
  <c r="U673"/>
  <c r="AA673" s="1"/>
  <c r="T673"/>
  <c r="L673"/>
  <c r="J673"/>
  <c r="G673"/>
  <c r="S673" s="1"/>
  <c r="F673"/>
  <c r="W672"/>
  <c r="X672" s="1"/>
  <c r="U672"/>
  <c r="AA672" s="1"/>
  <c r="T672"/>
  <c r="P672"/>
  <c r="L672"/>
  <c r="J672"/>
  <c r="G672"/>
  <c r="S672" s="1"/>
  <c r="F672"/>
  <c r="W671"/>
  <c r="X671" s="1"/>
  <c r="U671"/>
  <c r="AA671" s="1"/>
  <c r="T671"/>
  <c r="L671"/>
  <c r="J671"/>
  <c r="G671"/>
  <c r="S671" s="1"/>
  <c r="F671"/>
  <c r="W670"/>
  <c r="X670" s="1"/>
  <c r="U670"/>
  <c r="AA670" s="1"/>
  <c r="T670"/>
  <c r="P670"/>
  <c r="L670"/>
  <c r="J670"/>
  <c r="G670"/>
  <c r="S670" s="1"/>
  <c r="F670"/>
  <c r="W669"/>
  <c r="X669" s="1"/>
  <c r="U669"/>
  <c r="AA669" s="1"/>
  <c r="T669"/>
  <c r="P669"/>
  <c r="L669"/>
  <c r="J669"/>
  <c r="G669"/>
  <c r="S669" s="1"/>
  <c r="F669"/>
  <c r="W668"/>
  <c r="X668" s="1"/>
  <c r="U668"/>
  <c r="AA668" s="1"/>
  <c r="T668"/>
  <c r="L668"/>
  <c r="J668"/>
  <c r="G668"/>
  <c r="S668" s="1"/>
  <c r="F668"/>
  <c r="W667"/>
  <c r="X667" s="1"/>
  <c r="U667"/>
  <c r="AA667" s="1"/>
  <c r="T667"/>
  <c r="L667"/>
  <c r="J667"/>
  <c r="G667"/>
  <c r="S667" s="1"/>
  <c r="F667"/>
  <c r="X666"/>
  <c r="W666"/>
  <c r="U666"/>
  <c r="AA666" s="1"/>
  <c r="T666"/>
  <c r="L666"/>
  <c r="J666"/>
  <c r="G666"/>
  <c r="S666" s="1"/>
  <c r="F666"/>
  <c r="W665"/>
  <c r="X665" s="1"/>
  <c r="U665"/>
  <c r="AA665" s="1"/>
  <c r="T665"/>
  <c r="L665"/>
  <c r="J665"/>
  <c r="G665"/>
  <c r="S665" s="1"/>
  <c r="F665"/>
  <c r="W664"/>
  <c r="X664" s="1"/>
  <c r="U664"/>
  <c r="AA664" s="1"/>
  <c r="T664"/>
  <c r="P664"/>
  <c r="L664"/>
  <c r="J664"/>
  <c r="G664"/>
  <c r="S664" s="1"/>
  <c r="F664"/>
  <c r="W663"/>
  <c r="X663" s="1"/>
  <c r="U663"/>
  <c r="AA663" s="1"/>
  <c r="T663"/>
  <c r="L663"/>
  <c r="J663"/>
  <c r="G663"/>
  <c r="S663" s="1"/>
  <c r="F663"/>
  <c r="W662"/>
  <c r="X662" s="1"/>
  <c r="U662"/>
  <c r="AA662" s="1"/>
  <c r="T662"/>
  <c r="P662"/>
  <c r="L662"/>
  <c r="J662"/>
  <c r="G662"/>
  <c r="S662" s="1"/>
  <c r="F662"/>
  <c r="W661"/>
  <c r="X661" s="1"/>
  <c r="U661"/>
  <c r="AA661" s="1"/>
  <c r="T661"/>
  <c r="P661"/>
  <c r="L661"/>
  <c r="J661"/>
  <c r="G661"/>
  <c r="S661" s="1"/>
  <c r="F661"/>
  <c r="W660"/>
  <c r="X660" s="1"/>
  <c r="U660"/>
  <c r="AA660" s="1"/>
  <c r="T660"/>
  <c r="L660"/>
  <c r="J660"/>
  <c r="G660"/>
  <c r="S660" s="1"/>
  <c r="F660"/>
  <c r="W659"/>
  <c r="X659" s="1"/>
  <c r="U659"/>
  <c r="AA659" s="1"/>
  <c r="T659"/>
  <c r="L659"/>
  <c r="J659"/>
  <c r="G659"/>
  <c r="S659" s="1"/>
  <c r="F659"/>
  <c r="W658"/>
  <c r="X658" s="1"/>
  <c r="U658"/>
  <c r="AA658" s="1"/>
  <c r="T658"/>
  <c r="L658"/>
  <c r="J658"/>
  <c r="G658"/>
  <c r="S658" s="1"/>
  <c r="F658"/>
  <c r="W657"/>
  <c r="X657" s="1"/>
  <c r="U657"/>
  <c r="AA657" s="1"/>
  <c r="T657"/>
  <c r="L657"/>
  <c r="J657"/>
  <c r="F657"/>
  <c r="X656"/>
  <c r="W656"/>
  <c r="U656"/>
  <c r="AA656" s="1"/>
  <c r="T656"/>
  <c r="P656"/>
  <c r="L656"/>
  <c r="J656"/>
  <c r="W655"/>
  <c r="X655" s="1"/>
  <c r="U655"/>
  <c r="AA655" s="1"/>
  <c r="T655"/>
  <c r="L655"/>
  <c r="J655"/>
  <c r="G655"/>
  <c r="S655" s="1"/>
  <c r="F655"/>
  <c r="W654"/>
  <c r="X654" s="1"/>
  <c r="U654"/>
  <c r="AA654" s="1"/>
  <c r="T654"/>
  <c r="L654"/>
  <c r="J654"/>
  <c r="G654"/>
  <c r="S654" s="1"/>
  <c r="F654"/>
  <c r="W653"/>
  <c r="X653" s="1"/>
  <c r="U653"/>
  <c r="AA653" s="1"/>
  <c r="T653"/>
  <c r="L653"/>
  <c r="J653"/>
  <c r="G653"/>
  <c r="S653" s="1"/>
  <c r="F653"/>
  <c r="W652"/>
  <c r="X652" s="1"/>
  <c r="U652"/>
  <c r="AA652" s="1"/>
  <c r="T652"/>
  <c r="P652"/>
  <c r="L652"/>
  <c r="J652"/>
  <c r="G652"/>
  <c r="S652" s="1"/>
  <c r="F652"/>
  <c r="W651"/>
  <c r="X651" s="1"/>
  <c r="U651"/>
  <c r="AA651" s="1"/>
  <c r="T651"/>
  <c r="P651"/>
  <c r="L651"/>
  <c r="J651"/>
  <c r="G651"/>
  <c r="S651" s="1"/>
  <c r="F651"/>
  <c r="X650"/>
  <c r="W650"/>
  <c r="U650"/>
  <c r="AA650" s="1"/>
  <c r="T650"/>
  <c r="L650"/>
  <c r="J650"/>
  <c r="G650"/>
  <c r="S650" s="1"/>
  <c r="F650"/>
  <c r="W649"/>
  <c r="X649" s="1"/>
  <c r="U649"/>
  <c r="AA649" s="1"/>
  <c r="T649"/>
  <c r="L649"/>
  <c r="J649"/>
  <c r="G649"/>
  <c r="S649" s="1"/>
  <c r="F649"/>
  <c r="W648"/>
  <c r="X648" s="1"/>
  <c r="U648"/>
  <c r="AA648" s="1"/>
  <c r="T648"/>
  <c r="L648"/>
  <c r="J648"/>
  <c r="G648"/>
  <c r="S648" s="1"/>
  <c r="F648"/>
  <c r="W647"/>
  <c r="X647" s="1"/>
  <c r="U647"/>
  <c r="AA647" s="1"/>
  <c r="T647"/>
  <c r="L647"/>
  <c r="J647"/>
  <c r="G647"/>
  <c r="S647" s="1"/>
  <c r="F647"/>
  <c r="W646"/>
  <c r="X646" s="1"/>
  <c r="U646"/>
  <c r="AA646" s="1"/>
  <c r="T646"/>
  <c r="P646"/>
  <c r="L646"/>
  <c r="J646"/>
  <c r="G646"/>
  <c r="S646" s="1"/>
  <c r="F646"/>
  <c r="W645"/>
  <c r="X645" s="1"/>
  <c r="U645"/>
  <c r="AA645" s="1"/>
  <c r="T645"/>
  <c r="P645"/>
  <c r="L645"/>
  <c r="J645"/>
  <c r="F645"/>
  <c r="W644"/>
  <c r="X644" s="1"/>
  <c r="U644"/>
  <c r="AA644" s="1"/>
  <c r="T644"/>
  <c r="P644"/>
  <c r="L644"/>
  <c r="J644"/>
  <c r="W643"/>
  <c r="X643" s="1"/>
  <c r="U643"/>
  <c r="AA643" s="1"/>
  <c r="T643"/>
  <c r="L643"/>
  <c r="J643"/>
  <c r="G643"/>
  <c r="S643" s="1"/>
  <c r="F643"/>
  <c r="W642"/>
  <c r="X642" s="1"/>
  <c r="U642"/>
  <c r="AA642" s="1"/>
  <c r="T642"/>
  <c r="L642"/>
  <c r="J642"/>
  <c r="G642"/>
  <c r="S642" s="1"/>
  <c r="F642"/>
  <c r="W641"/>
  <c r="X641" s="1"/>
  <c r="U641"/>
  <c r="AA641" s="1"/>
  <c r="T641"/>
  <c r="L641"/>
  <c r="J641"/>
  <c r="G641"/>
  <c r="S641" s="1"/>
  <c r="F641"/>
  <c r="W640"/>
  <c r="X640" s="1"/>
  <c r="U640"/>
  <c r="AA640" s="1"/>
  <c r="T640"/>
  <c r="L640"/>
  <c r="J640"/>
  <c r="G640"/>
  <c r="S640" s="1"/>
  <c r="F640"/>
  <c r="W639"/>
  <c r="X639" s="1"/>
  <c r="U639"/>
  <c r="AA639" s="1"/>
  <c r="T639"/>
  <c r="L639"/>
  <c r="J639"/>
  <c r="G639"/>
  <c r="S639" s="1"/>
  <c r="F639"/>
  <c r="W638"/>
  <c r="X638" s="1"/>
  <c r="U638"/>
  <c r="AA638" s="1"/>
  <c r="T638"/>
  <c r="L638"/>
  <c r="J638"/>
  <c r="G638"/>
  <c r="S638" s="1"/>
  <c r="F638"/>
  <c r="W637"/>
  <c r="X637" s="1"/>
  <c r="U637"/>
  <c r="AA637" s="1"/>
  <c r="T637"/>
  <c r="P637"/>
  <c r="L637"/>
  <c r="J637"/>
  <c r="G637"/>
  <c r="S637" s="1"/>
  <c r="F637"/>
  <c r="W636"/>
  <c r="X636" s="1"/>
  <c r="U636"/>
  <c r="AA636" s="1"/>
  <c r="T636"/>
  <c r="P636"/>
  <c r="L636"/>
  <c r="J636"/>
  <c r="G636"/>
  <c r="S636" s="1"/>
  <c r="F636"/>
  <c r="W635"/>
  <c r="X635" s="1"/>
  <c r="U635"/>
  <c r="AA635" s="1"/>
  <c r="T635"/>
  <c r="P635"/>
  <c r="L635"/>
  <c r="J635"/>
  <c r="G635"/>
  <c r="S635" s="1"/>
  <c r="F635"/>
  <c r="W634"/>
  <c r="X634" s="1"/>
  <c r="U634"/>
  <c r="AA634" s="1"/>
  <c r="T634"/>
  <c r="L634"/>
  <c r="J634"/>
  <c r="G634"/>
  <c r="S634" s="1"/>
  <c r="F634"/>
  <c r="W633"/>
  <c r="X633" s="1"/>
  <c r="U633"/>
  <c r="AA633" s="1"/>
  <c r="T633"/>
  <c r="L633"/>
  <c r="J633"/>
  <c r="G633"/>
  <c r="S633" s="1"/>
  <c r="F633"/>
  <c r="W632"/>
  <c r="X632" s="1"/>
  <c r="U632"/>
  <c r="AA632" s="1"/>
  <c r="T632"/>
  <c r="L632"/>
  <c r="J632"/>
  <c r="G632"/>
  <c r="S632" s="1"/>
  <c r="F632"/>
  <c r="W631"/>
  <c r="X631" s="1"/>
  <c r="U631"/>
  <c r="AA631" s="1"/>
  <c r="T631"/>
  <c r="L631"/>
  <c r="J631"/>
  <c r="G631"/>
  <c r="S631" s="1"/>
  <c r="F631"/>
  <c r="W630"/>
  <c r="X630" s="1"/>
  <c r="U630"/>
  <c r="AA630" s="1"/>
  <c r="T630"/>
  <c r="P630"/>
  <c r="L630"/>
  <c r="J630"/>
  <c r="G630"/>
  <c r="S630" s="1"/>
  <c r="F630"/>
  <c r="W629"/>
  <c r="X629" s="1"/>
  <c r="U629"/>
  <c r="AA629" s="1"/>
  <c r="T629"/>
  <c r="L629"/>
  <c r="J629"/>
  <c r="F629"/>
  <c r="W628"/>
  <c r="X628" s="1"/>
  <c r="U628"/>
  <c r="AA628" s="1"/>
  <c r="T628"/>
  <c r="L628"/>
  <c r="J628"/>
  <c r="W627"/>
  <c r="X627" s="1"/>
  <c r="U627"/>
  <c r="AA627" s="1"/>
  <c r="T627"/>
  <c r="P627"/>
  <c r="L627"/>
  <c r="J627"/>
  <c r="G627"/>
  <c r="S627" s="1"/>
  <c r="F627"/>
  <c r="W626"/>
  <c r="X626" s="1"/>
  <c r="U626"/>
  <c r="AA626" s="1"/>
  <c r="T626"/>
  <c r="P626"/>
  <c r="L626"/>
  <c r="J626"/>
  <c r="G626"/>
  <c r="S626" s="1"/>
  <c r="F626"/>
  <c r="W625"/>
  <c r="X625" s="1"/>
  <c r="U625"/>
  <c r="AA625" s="1"/>
  <c r="T625"/>
  <c r="L625"/>
  <c r="J625"/>
  <c r="F625"/>
  <c r="W624"/>
  <c r="X624" s="1"/>
  <c r="U624"/>
  <c r="AA624" s="1"/>
  <c r="T624"/>
  <c r="P624"/>
  <c r="L624"/>
  <c r="J624"/>
  <c r="G624"/>
  <c r="S624" s="1"/>
  <c r="F624"/>
  <c r="W623"/>
  <c r="X623" s="1"/>
  <c r="U623"/>
  <c r="AA623" s="1"/>
  <c r="T623"/>
  <c r="L623"/>
  <c r="J623"/>
  <c r="G623"/>
  <c r="S623" s="1"/>
  <c r="F623"/>
  <c r="W622"/>
  <c r="X622" s="1"/>
  <c r="U622"/>
  <c r="AA622" s="1"/>
  <c r="T622"/>
  <c r="L622"/>
  <c r="J622"/>
  <c r="G622"/>
  <c r="S622" s="1"/>
  <c r="F622"/>
  <c r="W621"/>
  <c r="X621" s="1"/>
  <c r="U621"/>
  <c r="AA621" s="1"/>
  <c r="T621"/>
  <c r="L621"/>
  <c r="J621"/>
  <c r="G621"/>
  <c r="S621" s="1"/>
  <c r="F621"/>
  <c r="W620"/>
  <c r="X620" s="1"/>
  <c r="U620"/>
  <c r="AA620" s="1"/>
  <c r="T620"/>
  <c r="P620"/>
  <c r="L620"/>
  <c r="J620"/>
  <c r="G620"/>
  <c r="S620" s="1"/>
  <c r="F620"/>
  <c r="W619"/>
  <c r="X619" s="1"/>
  <c r="U619"/>
  <c r="AA619" s="1"/>
  <c r="T619"/>
  <c r="P619"/>
  <c r="L619"/>
  <c r="J619"/>
  <c r="G619"/>
  <c r="S619" s="1"/>
  <c r="F619"/>
  <c r="W618"/>
  <c r="X618" s="1"/>
  <c r="U618"/>
  <c r="AA618" s="1"/>
  <c r="T618"/>
  <c r="P618"/>
  <c r="L618"/>
  <c r="J618"/>
  <c r="G618"/>
  <c r="S618" s="1"/>
  <c r="F618"/>
  <c r="W617"/>
  <c r="X617" s="1"/>
  <c r="U617"/>
  <c r="AA617" s="1"/>
  <c r="T617"/>
  <c r="L617"/>
  <c r="J617"/>
  <c r="G617"/>
  <c r="S617" s="1"/>
  <c r="F617"/>
  <c r="W616"/>
  <c r="X616" s="1"/>
  <c r="U616"/>
  <c r="AA616" s="1"/>
  <c r="T616"/>
  <c r="L616"/>
  <c r="J616"/>
  <c r="G616"/>
  <c r="S616" s="1"/>
  <c r="F616"/>
  <c r="W615"/>
  <c r="X615" s="1"/>
  <c r="U615"/>
  <c r="AA615" s="1"/>
  <c r="T615"/>
  <c r="L615"/>
  <c r="J615"/>
  <c r="G615"/>
  <c r="S615" s="1"/>
  <c r="F615"/>
  <c r="W614"/>
  <c r="X614" s="1"/>
  <c r="U614"/>
  <c r="AA614" s="1"/>
  <c r="T614"/>
  <c r="P614"/>
  <c r="L614"/>
  <c r="J614"/>
  <c r="G614"/>
  <c r="S614" s="1"/>
  <c r="F614"/>
  <c r="W613"/>
  <c r="X613" s="1"/>
  <c r="U613"/>
  <c r="AA613" s="1"/>
  <c r="T613"/>
  <c r="P613"/>
  <c r="L613"/>
  <c r="J613"/>
  <c r="G613"/>
  <c r="S613" s="1"/>
  <c r="F613"/>
  <c r="W612"/>
  <c r="X612" s="1"/>
  <c r="U612"/>
  <c r="AA612" s="1"/>
  <c r="T612"/>
  <c r="L612"/>
  <c r="J612"/>
  <c r="G612"/>
  <c r="S612" s="1"/>
  <c r="F612"/>
  <c r="W611"/>
  <c r="X611" s="1"/>
  <c r="U611"/>
  <c r="AA611" s="1"/>
  <c r="T611"/>
  <c r="L611"/>
  <c r="J611"/>
  <c r="G611"/>
  <c r="S611" s="1"/>
  <c r="F611"/>
  <c r="W610"/>
  <c r="X610" s="1"/>
  <c r="U610"/>
  <c r="AA610" s="1"/>
  <c r="T610"/>
  <c r="L610"/>
  <c r="J610"/>
  <c r="G610"/>
  <c r="S610" s="1"/>
  <c r="F610"/>
  <c r="W609"/>
  <c r="X609" s="1"/>
  <c r="U609"/>
  <c r="AA609" s="1"/>
  <c r="T609"/>
  <c r="L609"/>
  <c r="J609"/>
  <c r="G609"/>
  <c r="S609" s="1"/>
  <c r="F609"/>
  <c r="W608"/>
  <c r="X608" s="1"/>
  <c r="U608"/>
  <c r="AA608" s="1"/>
  <c r="T608"/>
  <c r="P608"/>
  <c r="L608"/>
  <c r="J608"/>
  <c r="G608"/>
  <c r="S608" s="1"/>
  <c r="F608"/>
  <c r="W607"/>
  <c r="X607" s="1"/>
  <c r="U607"/>
  <c r="AA607" s="1"/>
  <c r="T607"/>
  <c r="L607"/>
  <c r="J607"/>
  <c r="G607"/>
  <c r="S607" s="1"/>
  <c r="F607"/>
  <c r="W606"/>
  <c r="X606" s="1"/>
  <c r="U606"/>
  <c r="AA606" s="1"/>
  <c r="T606"/>
  <c r="L606"/>
  <c r="J606"/>
  <c r="G606"/>
  <c r="S606" s="1"/>
  <c r="F606"/>
  <c r="W605"/>
  <c r="X605" s="1"/>
  <c r="U605"/>
  <c r="AA605" s="1"/>
  <c r="T605"/>
  <c r="L605"/>
  <c r="J605"/>
  <c r="G605"/>
  <c r="S605" s="1"/>
  <c r="F605"/>
  <c r="W604"/>
  <c r="X604" s="1"/>
  <c r="U604"/>
  <c r="AA604" s="1"/>
  <c r="T604"/>
  <c r="L604"/>
  <c r="J604"/>
  <c r="G604"/>
  <c r="S604" s="1"/>
  <c r="F604"/>
  <c r="W603"/>
  <c r="X603" s="1"/>
  <c r="U603"/>
  <c r="AA603" s="1"/>
  <c r="T603"/>
  <c r="L603"/>
  <c r="J603"/>
  <c r="G603"/>
  <c r="S603" s="1"/>
  <c r="F603"/>
  <c r="W602"/>
  <c r="X602" s="1"/>
  <c r="U602"/>
  <c r="AA602" s="1"/>
  <c r="T602"/>
  <c r="L602"/>
  <c r="J602"/>
  <c r="G602"/>
  <c r="S602" s="1"/>
  <c r="F602"/>
  <c r="W601"/>
  <c r="X601" s="1"/>
  <c r="U601"/>
  <c r="AA601" s="1"/>
  <c r="T601"/>
  <c r="L601"/>
  <c r="J601"/>
  <c r="G601"/>
  <c r="S601" s="1"/>
  <c r="F601"/>
  <c r="W600"/>
  <c r="X600" s="1"/>
  <c r="U600"/>
  <c r="AA600" s="1"/>
  <c r="T600"/>
  <c r="P600"/>
  <c r="L600"/>
  <c r="J600"/>
  <c r="G600"/>
  <c r="S600" s="1"/>
  <c r="F600"/>
  <c r="W599"/>
  <c r="X599" s="1"/>
  <c r="U599"/>
  <c r="AA599" s="1"/>
  <c r="T599"/>
  <c r="L599"/>
  <c r="J599"/>
  <c r="G599"/>
  <c r="S599" s="1"/>
  <c r="F599"/>
  <c r="W598"/>
  <c r="X598" s="1"/>
  <c r="U598"/>
  <c r="AA598" s="1"/>
  <c r="T598"/>
  <c r="L598"/>
  <c r="J598"/>
  <c r="G598"/>
  <c r="S598" s="1"/>
  <c r="F598"/>
  <c r="W597"/>
  <c r="X597" s="1"/>
  <c r="U597"/>
  <c r="AA597" s="1"/>
  <c r="T597"/>
  <c r="L597"/>
  <c r="J597"/>
  <c r="G597"/>
  <c r="S597" s="1"/>
  <c r="F597"/>
  <c r="W596"/>
  <c r="X596" s="1"/>
  <c r="U596"/>
  <c r="AA596" s="1"/>
  <c r="T596"/>
  <c r="P596"/>
  <c r="L596"/>
  <c r="J596"/>
  <c r="G596"/>
  <c r="S596" s="1"/>
  <c r="F596"/>
  <c r="W595"/>
  <c r="X595" s="1"/>
  <c r="U595"/>
  <c r="AA595" s="1"/>
  <c r="T595"/>
  <c r="P595"/>
  <c r="L595"/>
  <c r="J595"/>
  <c r="G595"/>
  <c r="S595" s="1"/>
  <c r="F595"/>
  <c r="W594"/>
  <c r="X594" s="1"/>
  <c r="U594"/>
  <c r="AA594" s="1"/>
  <c r="T594"/>
  <c r="L594"/>
  <c r="J594"/>
  <c r="G594"/>
  <c r="S594" s="1"/>
  <c r="F594"/>
  <c r="W593"/>
  <c r="X593" s="1"/>
  <c r="U593"/>
  <c r="AA593" s="1"/>
  <c r="T593"/>
  <c r="P593"/>
  <c r="L593"/>
  <c r="J593"/>
  <c r="G593"/>
  <c r="S593" s="1"/>
  <c r="F593"/>
  <c r="W592"/>
  <c r="X592" s="1"/>
  <c r="U592"/>
  <c r="AA592" s="1"/>
  <c r="T592"/>
  <c r="P592"/>
  <c r="L592"/>
  <c r="J592"/>
  <c r="G592"/>
  <c r="S592" s="1"/>
  <c r="F592"/>
  <c r="W591"/>
  <c r="X591" s="1"/>
  <c r="U591"/>
  <c r="AA591" s="1"/>
  <c r="T591"/>
  <c r="L591"/>
  <c r="J591"/>
  <c r="G591"/>
  <c r="S591" s="1"/>
  <c r="F591"/>
  <c r="W590"/>
  <c r="X590" s="1"/>
  <c r="U590"/>
  <c r="AA590" s="1"/>
  <c r="T590"/>
  <c r="L590"/>
  <c r="J590"/>
  <c r="G590"/>
  <c r="S590" s="1"/>
  <c r="F590"/>
  <c r="W589"/>
  <c r="X589" s="1"/>
  <c r="U589"/>
  <c r="AA589" s="1"/>
  <c r="T589"/>
  <c r="L589"/>
  <c r="J589"/>
  <c r="G589"/>
  <c r="S589" s="1"/>
  <c r="F589"/>
  <c r="W588"/>
  <c r="X588" s="1"/>
  <c r="U588"/>
  <c r="AA588" s="1"/>
  <c r="T588"/>
  <c r="L588"/>
  <c r="J588"/>
  <c r="G588"/>
  <c r="I588" s="1"/>
  <c r="F588"/>
  <c r="W587"/>
  <c r="X587" s="1"/>
  <c r="U587"/>
  <c r="AA587" s="1"/>
  <c r="T587"/>
  <c r="L587"/>
  <c r="J587"/>
  <c r="G587"/>
  <c r="I587" s="1"/>
  <c r="F587"/>
  <c r="W586"/>
  <c r="X586" s="1"/>
  <c r="U586"/>
  <c r="AA586" s="1"/>
  <c r="T586"/>
  <c r="L586"/>
  <c r="J586"/>
  <c r="G586"/>
  <c r="I586" s="1"/>
  <c r="F586"/>
  <c r="W585"/>
  <c r="X585" s="1"/>
  <c r="U585"/>
  <c r="AA585" s="1"/>
  <c r="T585"/>
  <c r="L585"/>
  <c r="J585"/>
  <c r="G585"/>
  <c r="I585" s="1"/>
  <c r="F585"/>
  <c r="W584"/>
  <c r="X584" s="1"/>
  <c r="U584"/>
  <c r="AA584" s="1"/>
  <c r="T584"/>
  <c r="P584"/>
  <c r="L584"/>
  <c r="J584"/>
  <c r="G584"/>
  <c r="I584" s="1"/>
  <c r="F584"/>
  <c r="W583"/>
  <c r="X583" s="1"/>
  <c r="U583"/>
  <c r="AA583" s="1"/>
  <c r="T583"/>
  <c r="L583"/>
  <c r="J583"/>
  <c r="G583"/>
  <c r="I583" s="1"/>
  <c r="F583"/>
  <c r="W582"/>
  <c r="X582" s="1"/>
  <c r="U582"/>
  <c r="AA582" s="1"/>
  <c r="T582"/>
  <c r="L582"/>
  <c r="J582"/>
  <c r="G582"/>
  <c r="I582" s="1"/>
  <c r="F582"/>
  <c r="W581"/>
  <c r="X581" s="1"/>
  <c r="U581"/>
  <c r="AA581" s="1"/>
  <c r="T581"/>
  <c r="L581"/>
  <c r="J581"/>
  <c r="G581"/>
  <c r="I581" s="1"/>
  <c r="F581"/>
  <c r="W580"/>
  <c r="X580" s="1"/>
  <c r="U580"/>
  <c r="AA580" s="1"/>
  <c r="T580"/>
  <c r="L580"/>
  <c r="J580"/>
  <c r="G580"/>
  <c r="I580" s="1"/>
  <c r="F580"/>
  <c r="W579"/>
  <c r="X579" s="1"/>
  <c r="U579"/>
  <c r="AA579" s="1"/>
  <c r="T579"/>
  <c r="L579"/>
  <c r="J579"/>
  <c r="G579"/>
  <c r="I579" s="1"/>
  <c r="F579"/>
  <c r="W578"/>
  <c r="X578" s="1"/>
  <c r="U578"/>
  <c r="AA578" s="1"/>
  <c r="T578"/>
  <c r="L578"/>
  <c r="J578"/>
  <c r="G578"/>
  <c r="I578" s="1"/>
  <c r="F578"/>
  <c r="W577"/>
  <c r="X577" s="1"/>
  <c r="U577"/>
  <c r="AA577" s="1"/>
  <c r="T577"/>
  <c r="P577"/>
  <c r="L577"/>
  <c r="J577"/>
  <c r="G577"/>
  <c r="I577" s="1"/>
  <c r="F577"/>
  <c r="W576"/>
  <c r="X576" s="1"/>
  <c r="U576"/>
  <c r="AA576" s="1"/>
  <c r="T576"/>
  <c r="P576"/>
  <c r="L576"/>
  <c r="J576"/>
  <c r="G576"/>
  <c r="I576" s="1"/>
  <c r="F576"/>
  <c r="W575"/>
  <c r="X575" s="1"/>
  <c r="U575"/>
  <c r="AA575" s="1"/>
  <c r="T575"/>
  <c r="L575"/>
  <c r="J575"/>
  <c r="G575"/>
  <c r="I575" s="1"/>
  <c r="F575"/>
  <c r="W574"/>
  <c r="X574" s="1"/>
  <c r="U574"/>
  <c r="AA574" s="1"/>
  <c r="T574"/>
  <c r="L574"/>
  <c r="J574"/>
  <c r="G574"/>
  <c r="S574" s="1"/>
  <c r="F574"/>
  <c r="W573"/>
  <c r="X573" s="1"/>
  <c r="U573"/>
  <c r="AA573" s="1"/>
  <c r="T573"/>
  <c r="L573"/>
  <c r="J573"/>
  <c r="G573"/>
  <c r="S573" s="1"/>
  <c r="F573"/>
  <c r="W572"/>
  <c r="X572" s="1"/>
  <c r="U572"/>
  <c r="AA572" s="1"/>
  <c r="T572"/>
  <c r="L572"/>
  <c r="J572"/>
  <c r="G572"/>
  <c r="S572" s="1"/>
  <c r="F572"/>
  <c r="W571"/>
  <c r="X571" s="1"/>
  <c r="U571"/>
  <c r="AA571" s="1"/>
  <c r="T571"/>
  <c r="L571"/>
  <c r="J571"/>
  <c r="G571"/>
  <c r="S571" s="1"/>
  <c r="F571"/>
  <c r="W570"/>
  <c r="X570" s="1"/>
  <c r="U570"/>
  <c r="AA570" s="1"/>
  <c r="T570"/>
  <c r="L570"/>
  <c r="J570"/>
  <c r="G570"/>
  <c r="S570" s="1"/>
  <c r="F570"/>
  <c r="X569"/>
  <c r="W569"/>
  <c r="U569"/>
  <c r="AA569" s="1"/>
  <c r="T569"/>
  <c r="P569"/>
  <c r="L569"/>
  <c r="J569"/>
  <c r="G569"/>
  <c r="S569" s="1"/>
  <c r="F569"/>
  <c r="W568"/>
  <c r="X568" s="1"/>
  <c r="U568"/>
  <c r="AA568" s="1"/>
  <c r="T568"/>
  <c r="L568"/>
  <c r="J568"/>
  <c r="G568"/>
  <c r="S568" s="1"/>
  <c r="F568"/>
  <c r="W567"/>
  <c r="X567" s="1"/>
  <c r="U567"/>
  <c r="AA567" s="1"/>
  <c r="T567"/>
  <c r="L567"/>
  <c r="J567"/>
  <c r="G567"/>
  <c r="S567" s="1"/>
  <c r="F567"/>
  <c r="W566"/>
  <c r="X566" s="1"/>
  <c r="U566"/>
  <c r="AA566" s="1"/>
  <c r="T566"/>
  <c r="L566"/>
  <c r="J566"/>
  <c r="G566"/>
  <c r="S566" s="1"/>
  <c r="F566"/>
  <c r="W565"/>
  <c r="X565" s="1"/>
  <c r="U565"/>
  <c r="AA565" s="1"/>
  <c r="T565"/>
  <c r="L565"/>
  <c r="J565"/>
  <c r="G565"/>
  <c r="S565" s="1"/>
  <c r="F565"/>
  <c r="W564"/>
  <c r="X564" s="1"/>
  <c r="U564"/>
  <c r="AA564" s="1"/>
  <c r="T564"/>
  <c r="L564"/>
  <c r="J564"/>
  <c r="G564"/>
  <c r="S564" s="1"/>
  <c r="F564"/>
  <c r="W563"/>
  <c r="X563" s="1"/>
  <c r="U563"/>
  <c r="AA563" s="1"/>
  <c r="T563"/>
  <c r="L563"/>
  <c r="J563"/>
  <c r="G563"/>
  <c r="S563" s="1"/>
  <c r="F563"/>
  <c r="W562"/>
  <c r="X562" s="1"/>
  <c r="U562"/>
  <c r="AA562" s="1"/>
  <c r="T562"/>
  <c r="L562"/>
  <c r="J562"/>
  <c r="G562"/>
  <c r="S562" s="1"/>
  <c r="F562"/>
  <c r="W561"/>
  <c r="X561" s="1"/>
  <c r="U561"/>
  <c r="AA561" s="1"/>
  <c r="T561"/>
  <c r="P561"/>
  <c r="L561"/>
  <c r="J561"/>
  <c r="G561"/>
  <c r="S561" s="1"/>
  <c r="F561"/>
  <c r="W560"/>
  <c r="X560" s="1"/>
  <c r="U560"/>
  <c r="AA560" s="1"/>
  <c r="T560"/>
  <c r="P560"/>
  <c r="L560"/>
  <c r="J560"/>
  <c r="G560"/>
  <c r="S560" s="1"/>
  <c r="F560"/>
  <c r="W559"/>
  <c r="X559" s="1"/>
  <c r="U559"/>
  <c r="AA559" s="1"/>
  <c r="T559"/>
  <c r="L559"/>
  <c r="J559"/>
  <c r="G559"/>
  <c r="S559" s="1"/>
  <c r="F559"/>
  <c r="W558"/>
  <c r="X558" s="1"/>
  <c r="U558"/>
  <c r="AA558" s="1"/>
  <c r="T558"/>
  <c r="L558"/>
  <c r="J558"/>
  <c r="G558"/>
  <c r="S558" s="1"/>
  <c r="F558"/>
  <c r="X557"/>
  <c r="W557"/>
  <c r="U557"/>
  <c r="AA557" s="1"/>
  <c r="T557"/>
  <c r="L557"/>
  <c r="J557"/>
  <c r="G557"/>
  <c r="S557" s="1"/>
  <c r="F557"/>
  <c r="W556"/>
  <c r="X556" s="1"/>
  <c r="U556"/>
  <c r="AA556" s="1"/>
  <c r="T556"/>
  <c r="L556"/>
  <c r="J556"/>
  <c r="G556"/>
  <c r="S556" s="1"/>
  <c r="F556"/>
  <c r="W555"/>
  <c r="X555" s="1"/>
  <c r="U555"/>
  <c r="AA555" s="1"/>
  <c r="T555"/>
  <c r="P555"/>
  <c r="L555"/>
  <c r="J555"/>
  <c r="G555"/>
  <c r="S555" s="1"/>
  <c r="F555"/>
  <c r="W554"/>
  <c r="X554" s="1"/>
  <c r="U554"/>
  <c r="AA554" s="1"/>
  <c r="T554"/>
  <c r="P554"/>
  <c r="L554"/>
  <c r="J554"/>
  <c r="G554"/>
  <c r="S554" s="1"/>
  <c r="F554"/>
  <c r="W553"/>
  <c r="X553" s="1"/>
  <c r="U553"/>
  <c r="AA553" s="1"/>
  <c r="T553"/>
  <c r="P553"/>
  <c r="L553"/>
  <c r="J553"/>
  <c r="G553"/>
  <c r="S553" s="1"/>
  <c r="F553"/>
  <c r="W552"/>
  <c r="X552" s="1"/>
  <c r="U552"/>
  <c r="AA552" s="1"/>
  <c r="T552"/>
  <c r="L552"/>
  <c r="J552"/>
  <c r="G552"/>
  <c r="S552" s="1"/>
  <c r="F552"/>
  <c r="W551"/>
  <c r="X551" s="1"/>
  <c r="U551"/>
  <c r="AA551" s="1"/>
  <c r="T551"/>
  <c r="L551"/>
  <c r="J551"/>
  <c r="G551"/>
  <c r="S551" s="1"/>
  <c r="F551"/>
  <c r="X550"/>
  <c r="W550"/>
  <c r="U550"/>
  <c r="AA550" s="1"/>
  <c r="T550"/>
  <c r="L550"/>
  <c r="J550"/>
  <c r="G550"/>
  <c r="S550" s="1"/>
  <c r="F550"/>
  <c r="W549"/>
  <c r="X549" s="1"/>
  <c r="U549"/>
  <c r="AA549" s="1"/>
  <c r="T549"/>
  <c r="P549"/>
  <c r="L549"/>
  <c r="J549"/>
  <c r="G549"/>
  <c r="S549" s="1"/>
  <c r="F549"/>
  <c r="W548"/>
  <c r="X548" s="1"/>
  <c r="U548"/>
  <c r="AA548" s="1"/>
  <c r="T548"/>
  <c r="L548"/>
  <c r="J548"/>
  <c r="G548"/>
  <c r="S548" s="1"/>
  <c r="F548"/>
  <c r="W547"/>
  <c r="X547" s="1"/>
  <c r="U547"/>
  <c r="AA547" s="1"/>
  <c r="T547"/>
  <c r="L547"/>
  <c r="J547"/>
  <c r="G547"/>
  <c r="S547" s="1"/>
  <c r="F547"/>
  <c r="W546"/>
  <c r="X546" s="1"/>
  <c r="U546"/>
  <c r="AA546" s="1"/>
  <c r="T546"/>
  <c r="L546"/>
  <c r="J546"/>
  <c r="G546"/>
  <c r="S546" s="1"/>
  <c r="F546"/>
  <c r="W545"/>
  <c r="X545" s="1"/>
  <c r="U545"/>
  <c r="AA545" s="1"/>
  <c r="T545"/>
  <c r="L545"/>
  <c r="J545"/>
  <c r="G545"/>
  <c r="S545" s="1"/>
  <c r="F545"/>
  <c r="W544"/>
  <c r="X544" s="1"/>
  <c r="U544"/>
  <c r="AA544" s="1"/>
  <c r="T544"/>
  <c r="L544"/>
  <c r="J544"/>
  <c r="G544"/>
  <c r="S544" s="1"/>
  <c r="F544"/>
  <c r="W543"/>
  <c r="X543" s="1"/>
  <c r="U543"/>
  <c r="AA543" s="1"/>
  <c r="T543"/>
  <c r="L543"/>
  <c r="J543"/>
  <c r="G543"/>
  <c r="S543" s="1"/>
  <c r="F543"/>
  <c r="W542"/>
  <c r="X542" s="1"/>
  <c r="U542"/>
  <c r="AA542" s="1"/>
  <c r="T542"/>
  <c r="L542"/>
  <c r="J542"/>
  <c r="G542"/>
  <c r="S542" s="1"/>
  <c r="F542"/>
  <c r="W541"/>
  <c r="X541" s="1"/>
  <c r="U541"/>
  <c r="AA541" s="1"/>
  <c r="T541"/>
  <c r="L541"/>
  <c r="J541"/>
  <c r="G541"/>
  <c r="S541" s="1"/>
  <c r="F541"/>
  <c r="W540"/>
  <c r="X540" s="1"/>
  <c r="U540"/>
  <c r="AA540" s="1"/>
  <c r="T540"/>
  <c r="P540"/>
  <c r="L540"/>
  <c r="J540"/>
  <c r="G540"/>
  <c r="S540" s="1"/>
  <c r="F540"/>
  <c r="W539"/>
  <c r="X539" s="1"/>
  <c r="U539"/>
  <c r="AA539" s="1"/>
  <c r="T539"/>
  <c r="P539"/>
  <c r="L539"/>
  <c r="J539"/>
  <c r="G539"/>
  <c r="S539" s="1"/>
  <c r="F539"/>
  <c r="W538"/>
  <c r="X538" s="1"/>
  <c r="U538"/>
  <c r="AA538" s="1"/>
  <c r="T538"/>
  <c r="P538"/>
  <c r="L538"/>
  <c r="J538"/>
  <c r="G538"/>
  <c r="S538" s="1"/>
  <c r="F538"/>
  <c r="W537"/>
  <c r="X537" s="1"/>
  <c r="U537"/>
  <c r="AA537" s="1"/>
  <c r="T537"/>
  <c r="P537"/>
  <c r="L537"/>
  <c r="J537"/>
  <c r="G537"/>
  <c r="S537" s="1"/>
  <c r="F537"/>
  <c r="W536"/>
  <c r="X536" s="1"/>
  <c r="U536"/>
  <c r="AA536" s="1"/>
  <c r="T536"/>
  <c r="P536"/>
  <c r="L536"/>
  <c r="J536"/>
  <c r="G536"/>
  <c r="S536" s="1"/>
  <c r="F536"/>
  <c r="W535"/>
  <c r="X535" s="1"/>
  <c r="U535"/>
  <c r="AA535" s="1"/>
  <c r="T535"/>
  <c r="P535"/>
  <c r="L535"/>
  <c r="J535"/>
  <c r="G535"/>
  <c r="S535" s="1"/>
  <c r="F535"/>
  <c r="W534"/>
  <c r="X534" s="1"/>
  <c r="U534"/>
  <c r="AA534" s="1"/>
  <c r="T534"/>
  <c r="P534"/>
  <c r="L534"/>
  <c r="J534"/>
  <c r="G534"/>
  <c r="S534" s="1"/>
  <c r="F534"/>
  <c r="W533"/>
  <c r="X533" s="1"/>
  <c r="U533"/>
  <c r="AA533" s="1"/>
  <c r="T533"/>
  <c r="P533"/>
  <c r="L533"/>
  <c r="J533"/>
  <c r="G533"/>
  <c r="S533" s="1"/>
  <c r="F533"/>
  <c r="W532"/>
  <c r="X532" s="1"/>
  <c r="U532"/>
  <c r="AA532" s="1"/>
  <c r="T532"/>
  <c r="P532"/>
  <c r="L532"/>
  <c r="J532"/>
  <c r="G532"/>
  <c r="S532" s="1"/>
  <c r="F532"/>
  <c r="W531"/>
  <c r="X531" s="1"/>
  <c r="U531"/>
  <c r="AA531" s="1"/>
  <c r="T531"/>
  <c r="L531"/>
  <c r="J531"/>
  <c r="G531"/>
  <c r="S531" s="1"/>
  <c r="F531"/>
  <c r="W530"/>
  <c r="X530" s="1"/>
  <c r="U530"/>
  <c r="AA530" s="1"/>
  <c r="T530"/>
  <c r="L530"/>
  <c r="J530"/>
  <c r="G530"/>
  <c r="S530" s="1"/>
  <c r="F530"/>
  <c r="X529"/>
  <c r="W529"/>
  <c r="U529"/>
  <c r="AA529" s="1"/>
  <c r="T529"/>
  <c r="L529"/>
  <c r="J529"/>
  <c r="G529"/>
  <c r="S529" s="1"/>
  <c r="F529"/>
  <c r="W528"/>
  <c r="X528" s="1"/>
  <c r="U528"/>
  <c r="AA528" s="1"/>
  <c r="T528"/>
  <c r="L528"/>
  <c r="J528"/>
  <c r="G528"/>
  <c r="S528" s="1"/>
  <c r="F528"/>
  <c r="W527"/>
  <c r="X527" s="1"/>
  <c r="U527"/>
  <c r="AA527" s="1"/>
  <c r="T527"/>
  <c r="L527"/>
  <c r="J527"/>
  <c r="F527"/>
  <c r="X526"/>
  <c r="W526"/>
  <c r="U526"/>
  <c r="AA526" s="1"/>
  <c r="T526"/>
  <c r="L526"/>
  <c r="J526"/>
  <c r="G526"/>
  <c r="S526" s="1"/>
  <c r="F526"/>
  <c r="W525"/>
  <c r="X525" s="1"/>
  <c r="U525"/>
  <c r="AA525" s="1"/>
  <c r="T525"/>
  <c r="L525"/>
  <c r="J525"/>
  <c r="G525"/>
  <c r="S525" s="1"/>
  <c r="F525"/>
  <c r="W524"/>
  <c r="X524" s="1"/>
  <c r="U524"/>
  <c r="AA524" s="1"/>
  <c r="T524"/>
  <c r="L524"/>
  <c r="J524"/>
  <c r="W523"/>
  <c r="X523" s="1"/>
  <c r="U523"/>
  <c r="AA523" s="1"/>
  <c r="T523"/>
  <c r="L523"/>
  <c r="J523"/>
  <c r="G523"/>
  <c r="S523" s="1"/>
  <c r="F523"/>
  <c r="W522"/>
  <c r="X522" s="1"/>
  <c r="U522"/>
  <c r="AA522" s="1"/>
  <c r="T522"/>
  <c r="L522"/>
  <c r="J522"/>
  <c r="G522"/>
  <c r="S522" s="1"/>
  <c r="F522"/>
  <c r="W521"/>
  <c r="X521" s="1"/>
  <c r="U521"/>
  <c r="AA521" s="1"/>
  <c r="T521"/>
  <c r="P521"/>
  <c r="L521"/>
  <c r="J521"/>
  <c r="G521"/>
  <c r="S521" s="1"/>
  <c r="F521"/>
  <c r="W520"/>
  <c r="X520" s="1"/>
  <c r="U520"/>
  <c r="AA520" s="1"/>
  <c r="T520"/>
  <c r="L520"/>
  <c r="J520"/>
  <c r="G520"/>
  <c r="S520" s="1"/>
  <c r="F520"/>
  <c r="W519"/>
  <c r="X519" s="1"/>
  <c r="U519"/>
  <c r="AA519" s="1"/>
  <c r="T519"/>
  <c r="L519"/>
  <c r="J519"/>
  <c r="G519"/>
  <c r="S519" s="1"/>
  <c r="F519"/>
  <c r="W518"/>
  <c r="X518" s="1"/>
  <c r="U518"/>
  <c r="AA518" s="1"/>
  <c r="T518"/>
  <c r="L518"/>
  <c r="J518"/>
  <c r="G518"/>
  <c r="S518" s="1"/>
  <c r="F518"/>
  <c r="W517"/>
  <c r="X517" s="1"/>
  <c r="U517"/>
  <c r="AA517" s="1"/>
  <c r="T517"/>
  <c r="L517"/>
  <c r="J517"/>
  <c r="G517"/>
  <c r="S517" s="1"/>
  <c r="F517"/>
  <c r="W516"/>
  <c r="X516" s="1"/>
  <c r="U516"/>
  <c r="AA516" s="1"/>
  <c r="T516"/>
  <c r="L516"/>
  <c r="J516"/>
  <c r="G516"/>
  <c r="S516" s="1"/>
  <c r="F516"/>
  <c r="W515"/>
  <c r="X515" s="1"/>
  <c r="U515"/>
  <c r="AA515" s="1"/>
  <c r="T515"/>
  <c r="L515"/>
  <c r="J515"/>
  <c r="G515"/>
  <c r="S515" s="1"/>
  <c r="F515"/>
  <c r="W514"/>
  <c r="X514" s="1"/>
  <c r="U514"/>
  <c r="AA514" s="1"/>
  <c r="T514"/>
  <c r="L514"/>
  <c r="J514"/>
  <c r="G514"/>
  <c r="S514" s="1"/>
  <c r="F514"/>
  <c r="W513"/>
  <c r="X513" s="1"/>
  <c r="U513"/>
  <c r="AA513" s="1"/>
  <c r="T513"/>
  <c r="L513"/>
  <c r="J513"/>
  <c r="G513"/>
  <c r="S513" s="1"/>
  <c r="F513"/>
  <c r="W512"/>
  <c r="X512" s="1"/>
  <c r="U512"/>
  <c r="AA512" s="1"/>
  <c r="T512"/>
  <c r="P512"/>
  <c r="L512"/>
  <c r="J512"/>
  <c r="G512"/>
  <c r="S512" s="1"/>
  <c r="F512"/>
  <c r="W511"/>
  <c r="X511" s="1"/>
  <c r="U511"/>
  <c r="AA511" s="1"/>
  <c r="T511"/>
  <c r="P511"/>
  <c r="L511"/>
  <c r="J511"/>
  <c r="G511"/>
  <c r="S511" s="1"/>
  <c r="F511"/>
  <c r="W510"/>
  <c r="X510" s="1"/>
  <c r="U510"/>
  <c r="AA510" s="1"/>
  <c r="T510"/>
  <c r="P510"/>
  <c r="L510"/>
  <c r="J510"/>
  <c r="G510"/>
  <c r="S510" s="1"/>
  <c r="F510"/>
  <c r="W509"/>
  <c r="X509" s="1"/>
  <c r="U509"/>
  <c r="AA509" s="1"/>
  <c r="T509"/>
  <c r="L509"/>
  <c r="J509"/>
  <c r="G509"/>
  <c r="S509" s="1"/>
  <c r="F509"/>
  <c r="W508"/>
  <c r="X508" s="1"/>
  <c r="U508"/>
  <c r="AA508" s="1"/>
  <c r="T508"/>
  <c r="L508"/>
  <c r="J508"/>
  <c r="G508"/>
  <c r="S508" s="1"/>
  <c r="F508"/>
  <c r="W507"/>
  <c r="X507" s="1"/>
  <c r="U507"/>
  <c r="AA507" s="1"/>
  <c r="T507"/>
  <c r="L507"/>
  <c r="J507"/>
  <c r="G507"/>
  <c r="S507" s="1"/>
  <c r="F507"/>
  <c r="W506"/>
  <c r="X506" s="1"/>
  <c r="U506"/>
  <c r="AA506" s="1"/>
  <c r="T506"/>
  <c r="L506"/>
  <c r="J506"/>
  <c r="G506"/>
  <c r="S506" s="1"/>
  <c r="F506"/>
  <c r="W505"/>
  <c r="X505" s="1"/>
  <c r="U505"/>
  <c r="AA505" s="1"/>
  <c r="T505"/>
  <c r="L505"/>
  <c r="J505"/>
  <c r="G505"/>
  <c r="S505" s="1"/>
  <c r="F505"/>
  <c r="W504"/>
  <c r="X504" s="1"/>
  <c r="U504"/>
  <c r="AA504" s="1"/>
  <c r="T504"/>
  <c r="L504"/>
  <c r="J504"/>
  <c r="G504"/>
  <c r="S504" s="1"/>
  <c r="F504"/>
  <c r="W503"/>
  <c r="X503" s="1"/>
  <c r="U503"/>
  <c r="AA503" s="1"/>
  <c r="T503"/>
  <c r="P503"/>
  <c r="L503"/>
  <c r="J503"/>
  <c r="G503"/>
  <c r="S503" s="1"/>
  <c r="F503"/>
  <c r="W502"/>
  <c r="X502" s="1"/>
  <c r="U502"/>
  <c r="AA502" s="1"/>
  <c r="T502"/>
  <c r="P502"/>
  <c r="L502"/>
  <c r="J502"/>
  <c r="G502"/>
  <c r="S502" s="1"/>
  <c r="F502"/>
  <c r="W501"/>
  <c r="X501" s="1"/>
  <c r="U501"/>
  <c r="AA501" s="1"/>
  <c r="T501"/>
  <c r="L501"/>
  <c r="J501"/>
  <c r="G501"/>
  <c r="S501" s="1"/>
  <c r="F501"/>
  <c r="W500"/>
  <c r="X500" s="1"/>
  <c r="U500"/>
  <c r="AA500" s="1"/>
  <c r="T500"/>
  <c r="L500"/>
  <c r="J500"/>
  <c r="G500"/>
  <c r="S500" s="1"/>
  <c r="F500"/>
  <c r="W499"/>
  <c r="X499" s="1"/>
  <c r="U499"/>
  <c r="AA499" s="1"/>
  <c r="T499"/>
  <c r="L499"/>
  <c r="J499"/>
  <c r="G499"/>
  <c r="S499" s="1"/>
  <c r="F499"/>
  <c r="W498"/>
  <c r="X498" s="1"/>
  <c r="U498"/>
  <c r="AA498" s="1"/>
  <c r="T498"/>
  <c r="L498"/>
  <c r="J498"/>
  <c r="G498"/>
  <c r="S498" s="1"/>
  <c r="F498"/>
  <c r="W497"/>
  <c r="X497" s="1"/>
  <c r="U497"/>
  <c r="AA497" s="1"/>
  <c r="T497"/>
  <c r="L497"/>
  <c r="J497"/>
  <c r="G497"/>
  <c r="S497" s="1"/>
  <c r="F497"/>
  <c r="W496"/>
  <c r="X496" s="1"/>
  <c r="U496"/>
  <c r="AA496" s="1"/>
  <c r="T496"/>
  <c r="L496"/>
  <c r="J496"/>
  <c r="G496"/>
  <c r="S496" s="1"/>
  <c r="F496"/>
  <c r="W495"/>
  <c r="X495" s="1"/>
  <c r="U495"/>
  <c r="AA495" s="1"/>
  <c r="T495"/>
  <c r="L495"/>
  <c r="J495"/>
  <c r="G495"/>
  <c r="S495" s="1"/>
  <c r="F495"/>
  <c r="W494"/>
  <c r="X494" s="1"/>
  <c r="U494"/>
  <c r="AA494" s="1"/>
  <c r="T494"/>
  <c r="L494"/>
  <c r="J494"/>
  <c r="G494"/>
  <c r="S494" s="1"/>
  <c r="F494"/>
  <c r="W493"/>
  <c r="X493" s="1"/>
  <c r="U493"/>
  <c r="AA493" s="1"/>
  <c r="T493"/>
  <c r="P493"/>
  <c r="L493"/>
  <c r="J493"/>
  <c r="G493"/>
  <c r="S493" s="1"/>
  <c r="F493"/>
  <c r="W492"/>
  <c r="X492" s="1"/>
  <c r="U492"/>
  <c r="AA492" s="1"/>
  <c r="T492"/>
  <c r="L492"/>
  <c r="J492"/>
  <c r="G492"/>
  <c r="S492" s="1"/>
  <c r="F492"/>
  <c r="W491"/>
  <c r="X491" s="1"/>
  <c r="U491"/>
  <c r="AA491" s="1"/>
  <c r="T491"/>
  <c r="L491"/>
  <c r="J491"/>
  <c r="G491"/>
  <c r="S491" s="1"/>
  <c r="F491"/>
  <c r="W490"/>
  <c r="X490" s="1"/>
  <c r="U490"/>
  <c r="AA490" s="1"/>
  <c r="T490"/>
  <c r="P490"/>
  <c r="L490"/>
  <c r="J490"/>
  <c r="G490"/>
  <c r="S490" s="1"/>
  <c r="F490"/>
  <c r="W489"/>
  <c r="X489" s="1"/>
  <c r="U489"/>
  <c r="AA489" s="1"/>
  <c r="T489"/>
  <c r="P489"/>
  <c r="L489"/>
  <c r="J489"/>
  <c r="G489"/>
  <c r="S489" s="1"/>
  <c r="F489"/>
  <c r="W488"/>
  <c r="X488" s="1"/>
  <c r="U488"/>
  <c r="AA488" s="1"/>
  <c r="T488"/>
  <c r="L488"/>
  <c r="J488"/>
  <c r="G488"/>
  <c r="S488" s="1"/>
  <c r="F488"/>
  <c r="W487"/>
  <c r="X487" s="1"/>
  <c r="U487"/>
  <c r="AA487" s="1"/>
  <c r="T487"/>
  <c r="L487"/>
  <c r="J487"/>
  <c r="G487"/>
  <c r="S487" s="1"/>
  <c r="F487"/>
  <c r="W486"/>
  <c r="X486" s="1"/>
  <c r="U486"/>
  <c r="AA486" s="1"/>
  <c r="T486"/>
  <c r="L486"/>
  <c r="J486"/>
  <c r="G486"/>
  <c r="S486" s="1"/>
  <c r="F486"/>
  <c r="X485"/>
  <c r="W485"/>
  <c r="U485"/>
  <c r="AA485" s="1"/>
  <c r="T485"/>
  <c r="L485"/>
  <c r="J485"/>
  <c r="G485"/>
  <c r="S485" s="1"/>
  <c r="F485"/>
  <c r="X484"/>
  <c r="W484"/>
  <c r="U484"/>
  <c r="AA484" s="1"/>
  <c r="T484"/>
  <c r="L484"/>
  <c r="J484"/>
  <c r="F484"/>
  <c r="W483"/>
  <c r="X483" s="1"/>
  <c r="U483"/>
  <c r="AA483" s="1"/>
  <c r="T483"/>
  <c r="L483"/>
  <c r="J483"/>
  <c r="G483"/>
  <c r="S483" s="1"/>
  <c r="F483"/>
  <c r="X482"/>
  <c r="W482"/>
  <c r="U482"/>
  <c r="AA482" s="1"/>
  <c r="T482"/>
  <c r="L482"/>
  <c r="J482"/>
  <c r="G482"/>
  <c r="S482" s="1"/>
  <c r="F482"/>
  <c r="W481"/>
  <c r="X481" s="1"/>
  <c r="U481"/>
  <c r="AA481" s="1"/>
  <c r="T481"/>
  <c r="L481"/>
  <c r="J481"/>
  <c r="G481"/>
  <c r="S481" s="1"/>
  <c r="F481"/>
  <c r="W480"/>
  <c r="X480" s="1"/>
  <c r="U480"/>
  <c r="AA480" s="1"/>
  <c r="T480"/>
  <c r="L480"/>
  <c r="J480"/>
  <c r="G480"/>
  <c r="S480" s="1"/>
  <c r="F480"/>
  <c r="W479"/>
  <c r="X479" s="1"/>
  <c r="U479"/>
  <c r="AA479" s="1"/>
  <c r="T479"/>
  <c r="L479"/>
  <c r="J479"/>
  <c r="G479"/>
  <c r="S479" s="1"/>
  <c r="F479"/>
  <c r="W478"/>
  <c r="X478" s="1"/>
  <c r="U478"/>
  <c r="AA478" s="1"/>
  <c r="T478"/>
  <c r="L478"/>
  <c r="J478"/>
  <c r="G478"/>
  <c r="S478" s="1"/>
  <c r="F478"/>
  <c r="X477"/>
  <c r="W477"/>
  <c r="U477"/>
  <c r="AA477" s="1"/>
  <c r="T477"/>
  <c r="P477"/>
  <c r="L477"/>
  <c r="J477"/>
  <c r="G477"/>
  <c r="S477" s="1"/>
  <c r="F477"/>
  <c r="W476"/>
  <c r="X476" s="1"/>
  <c r="U476"/>
  <c r="AA476" s="1"/>
  <c r="T476"/>
  <c r="L476"/>
  <c r="J476"/>
  <c r="F476"/>
  <c r="W475"/>
  <c r="X475" s="1"/>
  <c r="U475"/>
  <c r="AA475" s="1"/>
  <c r="T475"/>
  <c r="L475"/>
  <c r="J475"/>
  <c r="G475"/>
  <c r="S475" s="1"/>
  <c r="F475"/>
  <c r="W474"/>
  <c r="X474" s="1"/>
  <c r="U474"/>
  <c r="AA474" s="1"/>
  <c r="T474"/>
  <c r="L474"/>
  <c r="J474"/>
  <c r="G474"/>
  <c r="S474" s="1"/>
  <c r="F474"/>
  <c r="W473"/>
  <c r="X473" s="1"/>
  <c r="U473"/>
  <c r="AA473" s="1"/>
  <c r="T473"/>
  <c r="L473"/>
  <c r="J473"/>
  <c r="G473"/>
  <c r="S473" s="1"/>
  <c r="F473"/>
  <c r="W472"/>
  <c r="X472" s="1"/>
  <c r="U472"/>
  <c r="AA472" s="1"/>
  <c r="T472"/>
  <c r="L472"/>
  <c r="J472"/>
  <c r="G472"/>
  <c r="S472" s="1"/>
  <c r="F472"/>
  <c r="W471"/>
  <c r="X471" s="1"/>
  <c r="U471"/>
  <c r="AA471" s="1"/>
  <c r="T471"/>
  <c r="L471"/>
  <c r="J471"/>
  <c r="G471"/>
  <c r="S471" s="1"/>
  <c r="F471"/>
  <c r="W470"/>
  <c r="X470" s="1"/>
  <c r="U470"/>
  <c r="AA470" s="1"/>
  <c r="T470"/>
  <c r="L470"/>
  <c r="J470"/>
  <c r="F470"/>
  <c r="X469"/>
  <c r="W469"/>
  <c r="U469"/>
  <c r="AA469" s="1"/>
  <c r="T469"/>
  <c r="P469"/>
  <c r="L469"/>
  <c r="J469"/>
  <c r="W468"/>
  <c r="X468" s="1"/>
  <c r="U468"/>
  <c r="AA468" s="1"/>
  <c r="T468"/>
  <c r="L468"/>
  <c r="J468"/>
  <c r="G468"/>
  <c r="S468" s="1"/>
  <c r="F468"/>
  <c r="X467"/>
  <c r="W467"/>
  <c r="U467"/>
  <c r="AA467" s="1"/>
  <c r="T467"/>
  <c r="L467"/>
  <c r="J467"/>
  <c r="W466"/>
  <c r="X466" s="1"/>
  <c r="U466"/>
  <c r="AA466" s="1"/>
  <c r="T466"/>
  <c r="L466"/>
  <c r="J466"/>
  <c r="F466"/>
  <c r="X465"/>
  <c r="W465"/>
  <c r="U465"/>
  <c r="AA465" s="1"/>
  <c r="T465"/>
  <c r="P465"/>
  <c r="L465"/>
  <c r="J465"/>
  <c r="W464"/>
  <c r="X464" s="1"/>
  <c r="U464"/>
  <c r="AA464" s="1"/>
  <c r="T464"/>
  <c r="L464"/>
  <c r="J464"/>
  <c r="G464"/>
  <c r="S464" s="1"/>
  <c r="F464"/>
  <c r="W463"/>
  <c r="X463" s="1"/>
  <c r="U463"/>
  <c r="AA463" s="1"/>
  <c r="T463"/>
  <c r="P463"/>
  <c r="L463"/>
  <c r="J463"/>
  <c r="G463"/>
  <c r="S463" s="1"/>
  <c r="F463"/>
  <c r="W462"/>
  <c r="X462" s="1"/>
  <c r="U462"/>
  <c r="AA462" s="1"/>
  <c r="T462"/>
  <c r="L462"/>
  <c r="J462"/>
  <c r="G462"/>
  <c r="S462" s="1"/>
  <c r="F462"/>
  <c r="W461"/>
  <c r="X461" s="1"/>
  <c r="U461"/>
  <c r="AA461" s="1"/>
  <c r="T461"/>
  <c r="L461"/>
  <c r="J461"/>
  <c r="G461"/>
  <c r="S461" s="1"/>
  <c r="F461"/>
  <c r="W460"/>
  <c r="X460" s="1"/>
  <c r="U460"/>
  <c r="AA460" s="1"/>
  <c r="T460"/>
  <c r="L460"/>
  <c r="J460"/>
  <c r="G460"/>
  <c r="S460" s="1"/>
  <c r="F460"/>
  <c r="W459"/>
  <c r="X459" s="1"/>
  <c r="U459"/>
  <c r="AA459" s="1"/>
  <c r="T459"/>
  <c r="L459"/>
  <c r="J459"/>
  <c r="F459"/>
  <c r="W458"/>
  <c r="X458" s="1"/>
  <c r="U458"/>
  <c r="AA458" s="1"/>
  <c r="T458"/>
  <c r="L458"/>
  <c r="J458"/>
  <c r="G458"/>
  <c r="S458" s="1"/>
  <c r="F458"/>
  <c r="W457"/>
  <c r="X457" s="1"/>
  <c r="U457"/>
  <c r="AA457" s="1"/>
  <c r="T457"/>
  <c r="L457"/>
  <c r="J457"/>
  <c r="G457"/>
  <c r="S457" s="1"/>
  <c r="F457"/>
  <c r="W456"/>
  <c r="X456" s="1"/>
  <c r="U456"/>
  <c r="AA456" s="1"/>
  <c r="T456"/>
  <c r="P456"/>
  <c r="L456"/>
  <c r="J456"/>
  <c r="G456"/>
  <c r="S456" s="1"/>
  <c r="F456"/>
  <c r="W455"/>
  <c r="X455" s="1"/>
  <c r="U455"/>
  <c r="AA455" s="1"/>
  <c r="T455"/>
  <c r="P455"/>
  <c r="L455"/>
  <c r="J455"/>
  <c r="G455"/>
  <c r="S455" s="1"/>
  <c r="F455"/>
  <c r="W454"/>
  <c r="X454" s="1"/>
  <c r="U454"/>
  <c r="AA454" s="1"/>
  <c r="T454"/>
  <c r="L454"/>
  <c r="J454"/>
  <c r="G454"/>
  <c r="S454" s="1"/>
  <c r="F454"/>
  <c r="W453"/>
  <c r="X453" s="1"/>
  <c r="U453"/>
  <c r="AA453" s="1"/>
  <c r="T453"/>
  <c r="P453"/>
  <c r="L453"/>
  <c r="J453"/>
  <c r="G453"/>
  <c r="S453" s="1"/>
  <c r="F453"/>
  <c r="W452"/>
  <c r="X452" s="1"/>
  <c r="U452"/>
  <c r="AA452" s="1"/>
  <c r="T452"/>
  <c r="L452"/>
  <c r="J452"/>
  <c r="G452"/>
  <c r="S452" s="1"/>
  <c r="F452"/>
  <c r="W451"/>
  <c r="X451" s="1"/>
  <c r="U451"/>
  <c r="AA451" s="1"/>
  <c r="T451"/>
  <c r="L451"/>
  <c r="J451"/>
  <c r="G451"/>
  <c r="S451" s="1"/>
  <c r="F451"/>
  <c r="W450"/>
  <c r="X450" s="1"/>
  <c r="U450"/>
  <c r="AA450" s="1"/>
  <c r="T450"/>
  <c r="P450"/>
  <c r="L450"/>
  <c r="J450"/>
  <c r="G450"/>
  <c r="S450" s="1"/>
  <c r="F450"/>
  <c r="W449"/>
  <c r="X449" s="1"/>
  <c r="U449"/>
  <c r="AA449" s="1"/>
  <c r="T449"/>
  <c r="P449"/>
  <c r="L449"/>
  <c r="J449"/>
  <c r="W448"/>
  <c r="X448" s="1"/>
  <c r="U448"/>
  <c r="AA448" s="1"/>
  <c r="T448"/>
  <c r="L448"/>
  <c r="J448"/>
  <c r="G448"/>
  <c r="S448" s="1"/>
  <c r="F448"/>
  <c r="W447"/>
  <c r="X447" s="1"/>
  <c r="U447"/>
  <c r="AA447" s="1"/>
  <c r="T447"/>
  <c r="P447"/>
  <c r="L447"/>
  <c r="J447"/>
  <c r="G447"/>
  <c r="S447" s="1"/>
  <c r="F447"/>
  <c r="W446"/>
  <c r="X446" s="1"/>
  <c r="U446"/>
  <c r="AA446" s="1"/>
  <c r="T446"/>
  <c r="L446"/>
  <c r="J446"/>
  <c r="F446"/>
  <c r="W445"/>
  <c r="X445" s="1"/>
  <c r="U445"/>
  <c r="AA445" s="1"/>
  <c r="T445"/>
  <c r="L445"/>
  <c r="J445"/>
  <c r="G445"/>
  <c r="S445" s="1"/>
  <c r="F445"/>
  <c r="W444"/>
  <c r="X444" s="1"/>
  <c r="U444"/>
  <c r="AA444" s="1"/>
  <c r="T444"/>
  <c r="L444"/>
  <c r="J444"/>
  <c r="F444"/>
  <c r="W443"/>
  <c r="X443" s="1"/>
  <c r="U443"/>
  <c r="AA443" s="1"/>
  <c r="T443"/>
  <c r="L443"/>
  <c r="J443"/>
  <c r="G443"/>
  <c r="S443" s="1"/>
  <c r="F443"/>
  <c r="W442"/>
  <c r="X442" s="1"/>
  <c r="U442"/>
  <c r="AA442" s="1"/>
  <c r="T442"/>
  <c r="L442"/>
  <c r="J442"/>
  <c r="G442"/>
  <c r="S442" s="1"/>
  <c r="F442"/>
  <c r="W441"/>
  <c r="X441" s="1"/>
  <c r="U441"/>
  <c r="AA441" s="1"/>
  <c r="T441"/>
  <c r="L441"/>
  <c r="J441"/>
  <c r="G441"/>
  <c r="S441" s="1"/>
  <c r="F441"/>
  <c r="W440"/>
  <c r="X440" s="1"/>
  <c r="U440"/>
  <c r="AA440" s="1"/>
  <c r="T440"/>
  <c r="L440"/>
  <c r="J440"/>
  <c r="G440"/>
  <c r="S440" s="1"/>
  <c r="F440"/>
  <c r="W439"/>
  <c r="X439" s="1"/>
  <c r="U439"/>
  <c r="AA439" s="1"/>
  <c r="T439"/>
  <c r="L439"/>
  <c r="J439"/>
  <c r="G439"/>
  <c r="S439" s="1"/>
  <c r="F439"/>
  <c r="W438"/>
  <c r="X438" s="1"/>
  <c r="U438"/>
  <c r="AA438" s="1"/>
  <c r="T438"/>
  <c r="L438"/>
  <c r="J438"/>
  <c r="F438"/>
  <c r="W437"/>
  <c r="X437" s="1"/>
  <c r="U437"/>
  <c r="AA437" s="1"/>
  <c r="T437"/>
  <c r="L437"/>
  <c r="J437"/>
  <c r="W436"/>
  <c r="X436" s="1"/>
  <c r="U436"/>
  <c r="AA436" s="1"/>
  <c r="T436"/>
  <c r="L436"/>
  <c r="J436"/>
  <c r="G436"/>
  <c r="S436" s="1"/>
  <c r="F436"/>
  <c r="W435"/>
  <c r="X435" s="1"/>
  <c r="U435"/>
  <c r="AA435" s="1"/>
  <c r="T435"/>
  <c r="L435"/>
  <c r="J435"/>
  <c r="G435"/>
  <c r="S435" s="1"/>
  <c r="F435"/>
  <c r="W434"/>
  <c r="X434" s="1"/>
  <c r="U434"/>
  <c r="AA434" s="1"/>
  <c r="T434"/>
  <c r="P434"/>
  <c r="L434"/>
  <c r="J434"/>
  <c r="G434"/>
  <c r="S434" s="1"/>
  <c r="F434"/>
  <c r="W433"/>
  <c r="X433" s="1"/>
  <c r="U433"/>
  <c r="AA433" s="1"/>
  <c r="T433"/>
  <c r="L433"/>
  <c r="J433"/>
  <c r="G433"/>
  <c r="S433" s="1"/>
  <c r="F433"/>
  <c r="W432"/>
  <c r="X432" s="1"/>
  <c r="U432"/>
  <c r="AA432" s="1"/>
  <c r="T432"/>
  <c r="P432"/>
  <c r="L432"/>
  <c r="J432"/>
  <c r="G432"/>
  <c r="S432" s="1"/>
  <c r="F432"/>
  <c r="W431"/>
  <c r="X431" s="1"/>
  <c r="U431"/>
  <c r="AA431" s="1"/>
  <c r="T431"/>
  <c r="P431"/>
  <c r="L431"/>
  <c r="J431"/>
  <c r="G431"/>
  <c r="S431" s="1"/>
  <c r="F431"/>
  <c r="W430"/>
  <c r="X430" s="1"/>
  <c r="U430"/>
  <c r="AA430" s="1"/>
  <c r="T430"/>
  <c r="L430"/>
  <c r="J430"/>
  <c r="G430"/>
  <c r="S430" s="1"/>
  <c r="F430"/>
  <c r="W429"/>
  <c r="X429" s="1"/>
  <c r="U429"/>
  <c r="AA429" s="1"/>
  <c r="T429"/>
  <c r="L429"/>
  <c r="J429"/>
  <c r="G429"/>
  <c r="S429" s="1"/>
  <c r="F429"/>
  <c r="W428"/>
  <c r="X428" s="1"/>
  <c r="U428"/>
  <c r="AA428" s="1"/>
  <c r="T428"/>
  <c r="L428"/>
  <c r="J428"/>
  <c r="G428"/>
  <c r="S428" s="1"/>
  <c r="F428"/>
  <c r="W427"/>
  <c r="X427" s="1"/>
  <c r="U427"/>
  <c r="AA427" s="1"/>
  <c r="T427"/>
  <c r="L427"/>
  <c r="J427"/>
  <c r="G427"/>
  <c r="S427" s="1"/>
  <c r="F427"/>
  <c r="W426"/>
  <c r="X426" s="1"/>
  <c r="U426"/>
  <c r="AA426" s="1"/>
  <c r="T426"/>
  <c r="L426"/>
  <c r="J426"/>
  <c r="G426"/>
  <c r="S426" s="1"/>
  <c r="F426"/>
  <c r="W425"/>
  <c r="X425" s="1"/>
  <c r="U425"/>
  <c r="AA425" s="1"/>
  <c r="T425"/>
  <c r="L425"/>
  <c r="J425"/>
  <c r="G425"/>
  <c r="S425" s="1"/>
  <c r="F425"/>
  <c r="W424"/>
  <c r="X424" s="1"/>
  <c r="U424"/>
  <c r="AA424" s="1"/>
  <c r="T424"/>
  <c r="L424"/>
  <c r="J424"/>
  <c r="W423"/>
  <c r="X423" s="1"/>
  <c r="U423"/>
  <c r="AA423" s="1"/>
  <c r="T423"/>
  <c r="L423"/>
  <c r="J423"/>
  <c r="F423"/>
  <c r="W422"/>
  <c r="X422" s="1"/>
  <c r="U422"/>
  <c r="AA422" s="1"/>
  <c r="T422"/>
  <c r="L422"/>
  <c r="J422"/>
  <c r="G422"/>
  <c r="S422" s="1"/>
  <c r="F422"/>
  <c r="W421"/>
  <c r="X421" s="1"/>
  <c r="U421"/>
  <c r="AA421" s="1"/>
  <c r="T421"/>
  <c r="L421"/>
  <c r="J421"/>
  <c r="W420"/>
  <c r="X420" s="1"/>
  <c r="U420"/>
  <c r="AA420" s="1"/>
  <c r="T420"/>
  <c r="L420"/>
  <c r="J420"/>
  <c r="G420"/>
  <c r="S420" s="1"/>
  <c r="F420"/>
  <c r="W419"/>
  <c r="X419" s="1"/>
  <c r="U419"/>
  <c r="AA419" s="1"/>
  <c r="T419"/>
  <c r="L419"/>
  <c r="J419"/>
  <c r="G419"/>
  <c r="S419" s="1"/>
  <c r="F419"/>
  <c r="W418"/>
  <c r="X418" s="1"/>
  <c r="U418"/>
  <c r="AA418" s="1"/>
  <c r="T418"/>
  <c r="L418"/>
  <c r="J418"/>
  <c r="G418"/>
  <c r="S418" s="1"/>
  <c r="F418"/>
  <c r="W417"/>
  <c r="X417" s="1"/>
  <c r="U417"/>
  <c r="AA417" s="1"/>
  <c r="T417"/>
  <c r="L417"/>
  <c r="J417"/>
  <c r="W416"/>
  <c r="X416" s="1"/>
  <c r="U416"/>
  <c r="AA416" s="1"/>
  <c r="T416"/>
  <c r="L416"/>
  <c r="J416"/>
  <c r="F416"/>
  <c r="W415"/>
  <c r="X415" s="1"/>
  <c r="U415"/>
  <c r="AA415" s="1"/>
  <c r="T415"/>
  <c r="L415"/>
  <c r="J415"/>
  <c r="G415"/>
  <c r="S415" s="1"/>
  <c r="F415"/>
  <c r="W414"/>
  <c r="X414" s="1"/>
  <c r="U414"/>
  <c r="AA414" s="1"/>
  <c r="T414"/>
  <c r="L414"/>
  <c r="J414"/>
  <c r="G414"/>
  <c r="S414" s="1"/>
  <c r="F414"/>
  <c r="W413"/>
  <c r="X413" s="1"/>
  <c r="U413"/>
  <c r="AA413" s="1"/>
  <c r="T413"/>
  <c r="L413"/>
  <c r="J413"/>
  <c r="G413"/>
  <c r="S413" s="1"/>
  <c r="F413"/>
  <c r="W412"/>
  <c r="X412" s="1"/>
  <c r="U412"/>
  <c r="AA412" s="1"/>
  <c r="T412"/>
  <c r="L412"/>
  <c r="J412"/>
  <c r="F412"/>
  <c r="W411"/>
  <c r="X411" s="1"/>
  <c r="U411"/>
  <c r="AA411" s="1"/>
  <c r="T411"/>
  <c r="L411"/>
  <c r="J411"/>
  <c r="G411"/>
  <c r="S411" s="1"/>
  <c r="F411"/>
  <c r="W410"/>
  <c r="X410" s="1"/>
  <c r="U410"/>
  <c r="AA410" s="1"/>
  <c r="T410"/>
  <c r="L410"/>
  <c r="J410"/>
  <c r="W409"/>
  <c r="X409" s="1"/>
  <c r="U409"/>
  <c r="AA409" s="1"/>
  <c r="T409"/>
  <c r="L409"/>
  <c r="J409"/>
  <c r="W408"/>
  <c r="X408" s="1"/>
  <c r="U408"/>
  <c r="AA408" s="1"/>
  <c r="T408"/>
  <c r="L408"/>
  <c r="J408"/>
  <c r="F408"/>
  <c r="W407"/>
  <c r="X407" s="1"/>
  <c r="U407"/>
  <c r="AA407" s="1"/>
  <c r="T407"/>
  <c r="L407"/>
  <c r="J407"/>
  <c r="G407"/>
  <c r="S407" s="1"/>
  <c r="F407"/>
  <c r="W406"/>
  <c r="X406" s="1"/>
  <c r="U406"/>
  <c r="AA406" s="1"/>
  <c r="T406"/>
  <c r="P406"/>
  <c r="L406"/>
  <c r="J406"/>
  <c r="G406"/>
  <c r="S406" s="1"/>
  <c r="F406"/>
  <c r="W405"/>
  <c r="X405" s="1"/>
  <c r="U405"/>
  <c r="AA405" s="1"/>
  <c r="T405"/>
  <c r="L405"/>
  <c r="J405"/>
  <c r="W404"/>
  <c r="X404" s="1"/>
  <c r="U404"/>
  <c r="AA404" s="1"/>
  <c r="T404"/>
  <c r="L404"/>
  <c r="J404"/>
  <c r="G404"/>
  <c r="S404" s="1"/>
  <c r="F404"/>
  <c r="W403"/>
  <c r="X403" s="1"/>
  <c r="U403"/>
  <c r="AA403" s="1"/>
  <c r="T403"/>
  <c r="P403"/>
  <c r="L403"/>
  <c r="J403"/>
  <c r="G403"/>
  <c r="S403" s="1"/>
  <c r="F403"/>
  <c r="W402"/>
  <c r="X402" s="1"/>
  <c r="U402"/>
  <c r="AA402" s="1"/>
  <c r="T402"/>
  <c r="P402"/>
  <c r="L402"/>
  <c r="J402"/>
  <c r="G402"/>
  <c r="S402" s="1"/>
  <c r="F402"/>
  <c r="W401"/>
  <c r="X401" s="1"/>
  <c r="U401"/>
  <c r="AA401" s="1"/>
  <c r="T401"/>
  <c r="P401"/>
  <c r="L401"/>
  <c r="J401"/>
  <c r="G401"/>
  <c r="S401" s="1"/>
  <c r="F401"/>
  <c r="W400"/>
  <c r="X400" s="1"/>
  <c r="U400"/>
  <c r="AA400" s="1"/>
  <c r="T400"/>
  <c r="P400"/>
  <c r="L400"/>
  <c r="J400"/>
  <c r="G400"/>
  <c r="S400" s="1"/>
  <c r="F400"/>
  <c r="W399"/>
  <c r="X399" s="1"/>
  <c r="U399"/>
  <c r="AA399" s="1"/>
  <c r="T399"/>
  <c r="P399"/>
  <c r="L399"/>
  <c r="J399"/>
  <c r="G399"/>
  <c r="S399" s="1"/>
  <c r="F399"/>
  <c r="W398"/>
  <c r="X398" s="1"/>
  <c r="U398"/>
  <c r="AA398" s="1"/>
  <c r="T398"/>
  <c r="L398"/>
  <c r="J398"/>
  <c r="G398"/>
  <c r="S398" s="1"/>
  <c r="F398"/>
  <c r="W397"/>
  <c r="X397" s="1"/>
  <c r="U397"/>
  <c r="AA397" s="1"/>
  <c r="T397"/>
  <c r="L397"/>
  <c r="J397"/>
  <c r="G397"/>
  <c r="S397" s="1"/>
  <c r="F397"/>
  <c r="W396"/>
  <c r="X396" s="1"/>
  <c r="U396"/>
  <c r="AA396" s="1"/>
  <c r="T396"/>
  <c r="L396"/>
  <c r="J396"/>
  <c r="G396"/>
  <c r="S396" s="1"/>
  <c r="F396"/>
  <c r="W395"/>
  <c r="X395" s="1"/>
  <c r="U395"/>
  <c r="AA395" s="1"/>
  <c r="T395"/>
  <c r="P395"/>
  <c r="L395"/>
  <c r="J395"/>
  <c r="G395"/>
  <c r="S395" s="1"/>
  <c r="F395"/>
  <c r="W394"/>
  <c r="X394" s="1"/>
  <c r="U394"/>
  <c r="AA394" s="1"/>
  <c r="T394"/>
  <c r="L394"/>
  <c r="J394"/>
  <c r="G394"/>
  <c r="S394" s="1"/>
  <c r="F394"/>
  <c r="W393"/>
  <c r="X393" s="1"/>
  <c r="U393"/>
  <c r="AA393" s="1"/>
  <c r="T393"/>
  <c r="L393"/>
  <c r="J393"/>
  <c r="F393"/>
  <c r="W392"/>
  <c r="X392" s="1"/>
  <c r="U392"/>
  <c r="AA392" s="1"/>
  <c r="T392"/>
  <c r="L392"/>
  <c r="J392"/>
  <c r="G392"/>
  <c r="S392" s="1"/>
  <c r="F392"/>
  <c r="W391"/>
  <c r="X391" s="1"/>
  <c r="U391"/>
  <c r="AA391" s="1"/>
  <c r="T391"/>
  <c r="P391"/>
  <c r="L391"/>
  <c r="J391"/>
  <c r="G391"/>
  <c r="S391" s="1"/>
  <c r="F391"/>
  <c r="W390"/>
  <c r="X390" s="1"/>
  <c r="U390"/>
  <c r="AA390" s="1"/>
  <c r="T390"/>
  <c r="P390"/>
  <c r="L390"/>
  <c r="J390"/>
  <c r="G390"/>
  <c r="S390" s="1"/>
  <c r="F390"/>
  <c r="W389"/>
  <c r="X389" s="1"/>
  <c r="U389"/>
  <c r="AA389" s="1"/>
  <c r="T389"/>
  <c r="P389"/>
  <c r="L389"/>
  <c r="J389"/>
  <c r="G389"/>
  <c r="S389" s="1"/>
  <c r="F389"/>
  <c r="W388"/>
  <c r="X388" s="1"/>
  <c r="U388"/>
  <c r="AA388" s="1"/>
  <c r="T388"/>
  <c r="P388"/>
  <c r="L388"/>
  <c r="J388"/>
  <c r="G388"/>
  <c r="S388" s="1"/>
  <c r="F388"/>
  <c r="W387"/>
  <c r="X387" s="1"/>
  <c r="U387"/>
  <c r="AA387" s="1"/>
  <c r="T387"/>
  <c r="P387"/>
  <c r="L387"/>
  <c r="J387"/>
  <c r="G387"/>
  <c r="S387" s="1"/>
  <c r="F387"/>
  <c r="W386"/>
  <c r="X386" s="1"/>
  <c r="U386"/>
  <c r="AA386" s="1"/>
  <c r="T386"/>
  <c r="L386"/>
  <c r="J386"/>
  <c r="W385"/>
  <c r="X385" s="1"/>
  <c r="U385"/>
  <c r="AA385" s="1"/>
  <c r="T385"/>
  <c r="L385"/>
  <c r="J385"/>
  <c r="F385"/>
  <c r="W384"/>
  <c r="X384" s="1"/>
  <c r="U384"/>
  <c r="AA384" s="1"/>
  <c r="T384"/>
  <c r="L384"/>
  <c r="J384"/>
  <c r="G384"/>
  <c r="S384" s="1"/>
  <c r="F384"/>
  <c r="W383"/>
  <c r="X383" s="1"/>
  <c r="U383"/>
  <c r="AA383" s="1"/>
  <c r="T383"/>
  <c r="L383"/>
  <c r="J383"/>
  <c r="G383"/>
  <c r="S383" s="1"/>
  <c r="F383"/>
  <c r="W382"/>
  <c r="X382" s="1"/>
  <c r="U382"/>
  <c r="AA382" s="1"/>
  <c r="T382"/>
  <c r="L382"/>
  <c r="J382"/>
  <c r="G382"/>
  <c r="S382" s="1"/>
  <c r="F382"/>
  <c r="W381"/>
  <c r="X381" s="1"/>
  <c r="U381"/>
  <c r="AA381" s="1"/>
  <c r="T381"/>
  <c r="L381"/>
  <c r="J381"/>
  <c r="G381"/>
  <c r="S381" s="1"/>
  <c r="F381"/>
  <c r="W380"/>
  <c r="X380" s="1"/>
  <c r="U380"/>
  <c r="AA380" s="1"/>
  <c r="T380"/>
  <c r="L380"/>
  <c r="J380"/>
  <c r="G380"/>
  <c r="S380" s="1"/>
  <c r="F380"/>
  <c r="W379"/>
  <c r="X379" s="1"/>
  <c r="U379"/>
  <c r="AA379" s="1"/>
  <c r="T379"/>
  <c r="L379"/>
  <c r="J379"/>
  <c r="G379"/>
  <c r="S379" s="1"/>
  <c r="F379"/>
  <c r="W378"/>
  <c r="X378" s="1"/>
  <c r="U378"/>
  <c r="AA378" s="1"/>
  <c r="T378"/>
  <c r="L378"/>
  <c r="J378"/>
  <c r="W377"/>
  <c r="X377" s="1"/>
  <c r="U377"/>
  <c r="AA377" s="1"/>
  <c r="T377"/>
  <c r="L377"/>
  <c r="J377"/>
  <c r="G377"/>
  <c r="S377" s="1"/>
  <c r="F377"/>
  <c r="W376"/>
  <c r="X376" s="1"/>
  <c r="U376"/>
  <c r="AA376" s="1"/>
  <c r="T376"/>
  <c r="L376"/>
  <c r="J376"/>
  <c r="G376"/>
  <c r="S376" s="1"/>
  <c r="F376"/>
  <c r="W375"/>
  <c r="X375" s="1"/>
  <c r="U375"/>
  <c r="AA375" s="1"/>
  <c r="T375"/>
  <c r="L375"/>
  <c r="J375"/>
  <c r="G375"/>
  <c r="S375" s="1"/>
  <c r="F375"/>
  <c r="W374"/>
  <c r="X374" s="1"/>
  <c r="U374"/>
  <c r="AA374" s="1"/>
  <c r="T374"/>
  <c r="L374"/>
  <c r="J374"/>
  <c r="G374"/>
  <c r="F374"/>
  <c r="W373"/>
  <c r="X373" s="1"/>
  <c r="U373"/>
  <c r="AA373" s="1"/>
  <c r="T373"/>
  <c r="L373"/>
  <c r="J373"/>
  <c r="G373"/>
  <c r="S373" s="1"/>
  <c r="F373"/>
  <c r="W372"/>
  <c r="X372" s="1"/>
  <c r="U372"/>
  <c r="AA372" s="1"/>
  <c r="T372"/>
  <c r="L372"/>
  <c r="J372"/>
  <c r="F372"/>
  <c r="W371"/>
  <c r="X371" s="1"/>
  <c r="U371"/>
  <c r="AA371" s="1"/>
  <c r="T371"/>
  <c r="L371"/>
  <c r="J371"/>
  <c r="G371"/>
  <c r="S371" s="1"/>
  <c r="F371"/>
  <c r="W370"/>
  <c r="X370" s="1"/>
  <c r="U370"/>
  <c r="AA370" s="1"/>
  <c r="T370"/>
  <c r="L370"/>
  <c r="J370"/>
  <c r="G370"/>
  <c r="S370" s="1"/>
  <c r="F370"/>
  <c r="W369"/>
  <c r="X369" s="1"/>
  <c r="U369"/>
  <c r="AA369" s="1"/>
  <c r="T369"/>
  <c r="L369"/>
  <c r="J369"/>
  <c r="W368"/>
  <c r="X368" s="1"/>
  <c r="U368"/>
  <c r="AA368" s="1"/>
  <c r="T368"/>
  <c r="L368"/>
  <c r="J368"/>
  <c r="G368"/>
  <c r="S368" s="1"/>
  <c r="F368"/>
  <c r="W367"/>
  <c r="X367" s="1"/>
  <c r="U367"/>
  <c r="AA367" s="1"/>
  <c r="T367"/>
  <c r="L367"/>
  <c r="J367"/>
  <c r="G367"/>
  <c r="S367" s="1"/>
  <c r="F367"/>
  <c r="X366"/>
  <c r="W366"/>
  <c r="U366"/>
  <c r="AA366" s="1"/>
  <c r="T366"/>
  <c r="L366"/>
  <c r="J366"/>
  <c r="F366"/>
  <c r="W365"/>
  <c r="X365" s="1"/>
  <c r="U365"/>
  <c r="AA365" s="1"/>
  <c r="T365"/>
  <c r="P365"/>
  <c r="L365"/>
  <c r="J365"/>
  <c r="G365"/>
  <c r="S365" s="1"/>
  <c r="F365"/>
  <c r="W364"/>
  <c r="X364" s="1"/>
  <c r="U364"/>
  <c r="AA364" s="1"/>
  <c r="T364"/>
  <c r="P364"/>
  <c r="L364"/>
  <c r="J364"/>
  <c r="G364"/>
  <c r="S364" s="1"/>
  <c r="F364"/>
  <c r="W363"/>
  <c r="X363" s="1"/>
  <c r="U363"/>
  <c r="AA363" s="1"/>
  <c r="T363"/>
  <c r="P363"/>
  <c r="L363"/>
  <c r="J363"/>
  <c r="G363"/>
  <c r="S363" s="1"/>
  <c r="F363"/>
  <c r="W362"/>
  <c r="X362" s="1"/>
  <c r="U362"/>
  <c r="AA362" s="1"/>
  <c r="T362"/>
  <c r="L362"/>
  <c r="J362"/>
  <c r="W361"/>
  <c r="X361" s="1"/>
  <c r="U361"/>
  <c r="AA361" s="1"/>
  <c r="T361"/>
  <c r="L361"/>
  <c r="J361"/>
  <c r="F361"/>
  <c r="W360"/>
  <c r="X360" s="1"/>
  <c r="U360"/>
  <c r="AA360" s="1"/>
  <c r="T360"/>
  <c r="L360"/>
  <c r="J360"/>
  <c r="G360"/>
  <c r="S360" s="1"/>
  <c r="F360"/>
  <c r="W359"/>
  <c r="X359" s="1"/>
  <c r="U359"/>
  <c r="AA359" s="1"/>
  <c r="T359"/>
  <c r="L359"/>
  <c r="J359"/>
  <c r="G359"/>
  <c r="S359" s="1"/>
  <c r="F359"/>
  <c r="W358"/>
  <c r="X358" s="1"/>
  <c r="U358"/>
  <c r="AA358" s="1"/>
  <c r="T358"/>
  <c r="L358"/>
  <c r="J358"/>
  <c r="F358"/>
  <c r="W357"/>
  <c r="X357" s="1"/>
  <c r="U357"/>
  <c r="AA357" s="1"/>
  <c r="T357"/>
  <c r="L357"/>
  <c r="J357"/>
  <c r="G357"/>
  <c r="S357" s="1"/>
  <c r="F357"/>
  <c r="W356"/>
  <c r="X356" s="1"/>
  <c r="U356"/>
  <c r="AA356" s="1"/>
  <c r="T356"/>
  <c r="L356"/>
  <c r="J356"/>
  <c r="G356"/>
  <c r="S356" s="1"/>
  <c r="F356"/>
  <c r="W355"/>
  <c r="X355" s="1"/>
  <c r="U355"/>
  <c r="AA355" s="1"/>
  <c r="T355"/>
  <c r="L355"/>
  <c r="J355"/>
  <c r="G355"/>
  <c r="S355" s="1"/>
  <c r="F355"/>
  <c r="W354"/>
  <c r="X354" s="1"/>
  <c r="U354"/>
  <c r="AA354" s="1"/>
  <c r="T354"/>
  <c r="L354"/>
  <c r="J354"/>
  <c r="G354"/>
  <c r="F354"/>
  <c r="W353"/>
  <c r="X353" s="1"/>
  <c r="U353"/>
  <c r="AA353" s="1"/>
  <c r="T353"/>
  <c r="L353"/>
  <c r="J353"/>
  <c r="W352"/>
  <c r="X352" s="1"/>
  <c r="U352"/>
  <c r="AA352" s="1"/>
  <c r="T352"/>
  <c r="L352"/>
  <c r="J352"/>
  <c r="G352"/>
  <c r="I352" s="1"/>
  <c r="F352"/>
  <c r="W351"/>
  <c r="X351" s="1"/>
  <c r="U351"/>
  <c r="AA351" s="1"/>
  <c r="T351"/>
  <c r="L351"/>
  <c r="J351"/>
  <c r="G351"/>
  <c r="I351" s="1"/>
  <c r="F351"/>
  <c r="W350"/>
  <c r="X350" s="1"/>
  <c r="U350"/>
  <c r="AA350" s="1"/>
  <c r="T350"/>
  <c r="P350"/>
  <c r="L350"/>
  <c r="J350"/>
  <c r="G350"/>
  <c r="I350" s="1"/>
  <c r="F350"/>
  <c r="W349"/>
  <c r="X349" s="1"/>
  <c r="U349"/>
  <c r="AA349" s="1"/>
  <c r="T349"/>
  <c r="L349"/>
  <c r="J349"/>
  <c r="W348"/>
  <c r="X348" s="1"/>
  <c r="U348"/>
  <c r="AA348" s="1"/>
  <c r="T348"/>
  <c r="L348"/>
  <c r="J348"/>
  <c r="G348"/>
  <c r="I348" s="1"/>
  <c r="F348"/>
  <c r="W347"/>
  <c r="X347" s="1"/>
  <c r="U347"/>
  <c r="AA347" s="1"/>
  <c r="T347"/>
  <c r="L347"/>
  <c r="J347"/>
  <c r="G347"/>
  <c r="I347" s="1"/>
  <c r="F347"/>
  <c r="W346"/>
  <c r="X346" s="1"/>
  <c r="U346"/>
  <c r="AA346" s="1"/>
  <c r="T346"/>
  <c r="L346"/>
  <c r="J346"/>
  <c r="G346"/>
  <c r="I346" s="1"/>
  <c r="F346"/>
  <c r="W345"/>
  <c r="X345" s="1"/>
  <c r="U345"/>
  <c r="AA345" s="1"/>
  <c r="T345"/>
  <c r="L345"/>
  <c r="J345"/>
  <c r="G345"/>
  <c r="I345" s="1"/>
  <c r="F345"/>
  <c r="W344"/>
  <c r="X344" s="1"/>
  <c r="U344"/>
  <c r="AA344" s="1"/>
  <c r="T344"/>
  <c r="L344"/>
  <c r="J344"/>
  <c r="F344"/>
  <c r="W343"/>
  <c r="X343" s="1"/>
  <c r="U343"/>
  <c r="AA343" s="1"/>
  <c r="T343"/>
  <c r="L343"/>
  <c r="J343"/>
  <c r="G343"/>
  <c r="I343" s="1"/>
  <c r="F343"/>
  <c r="X342"/>
  <c r="W342"/>
  <c r="U342"/>
  <c r="AA342" s="1"/>
  <c r="T342"/>
  <c r="L342"/>
  <c r="J342"/>
  <c r="G342"/>
  <c r="I342" s="1"/>
  <c r="F342"/>
  <c r="W341"/>
  <c r="X341" s="1"/>
  <c r="U341"/>
  <c r="AA341" s="1"/>
  <c r="T341"/>
  <c r="L341"/>
  <c r="J341"/>
  <c r="G341"/>
  <c r="I341" s="1"/>
  <c r="F341"/>
  <c r="W340"/>
  <c r="X340" s="1"/>
  <c r="U340"/>
  <c r="AA340" s="1"/>
  <c r="T340"/>
  <c r="L340"/>
  <c r="J340"/>
  <c r="G340"/>
  <c r="I340" s="1"/>
  <c r="F340"/>
  <c r="X339"/>
  <c r="W339"/>
  <c r="U339"/>
  <c r="AA339" s="1"/>
  <c r="T339"/>
  <c r="L339"/>
  <c r="J339"/>
  <c r="G339"/>
  <c r="I339" s="1"/>
  <c r="F339"/>
  <c r="W338"/>
  <c r="X338" s="1"/>
  <c r="U338"/>
  <c r="AA338" s="1"/>
  <c r="T338"/>
  <c r="P338"/>
  <c r="L338"/>
  <c r="J338"/>
  <c r="G338"/>
  <c r="F338"/>
  <c r="W337"/>
  <c r="X337" s="1"/>
  <c r="U337"/>
  <c r="AA337" s="1"/>
  <c r="T337"/>
  <c r="L337"/>
  <c r="J337"/>
  <c r="G337"/>
  <c r="I337" s="1"/>
  <c r="F337"/>
  <c r="W336"/>
  <c r="X336" s="1"/>
  <c r="U336"/>
  <c r="AA336" s="1"/>
  <c r="T336"/>
  <c r="P336"/>
  <c r="L336"/>
  <c r="J336"/>
  <c r="G336"/>
  <c r="I336" s="1"/>
  <c r="F336"/>
  <c r="W335"/>
  <c r="X335" s="1"/>
  <c r="U335"/>
  <c r="AA335" s="1"/>
  <c r="T335"/>
  <c r="L335"/>
  <c r="J335"/>
  <c r="G335"/>
  <c r="I335" s="1"/>
  <c r="F335"/>
  <c r="W334"/>
  <c r="X334" s="1"/>
  <c r="U334"/>
  <c r="AA334" s="1"/>
  <c r="T334"/>
  <c r="L334"/>
  <c r="J334"/>
  <c r="G334"/>
  <c r="I334" s="1"/>
  <c r="F334"/>
  <c r="W333"/>
  <c r="X333" s="1"/>
  <c r="U333"/>
  <c r="AA333" s="1"/>
  <c r="T333"/>
  <c r="L333"/>
  <c r="J333"/>
  <c r="G333"/>
  <c r="F333"/>
  <c r="W332"/>
  <c r="X332" s="1"/>
  <c r="U332"/>
  <c r="AA332" s="1"/>
  <c r="T332"/>
  <c r="L332"/>
  <c r="J332"/>
  <c r="G332"/>
  <c r="I332" s="1"/>
  <c r="F332"/>
  <c r="W331"/>
  <c r="X331" s="1"/>
  <c r="U331"/>
  <c r="AA331" s="1"/>
  <c r="T331"/>
  <c r="P331"/>
  <c r="L331"/>
  <c r="J331"/>
  <c r="G331"/>
  <c r="I331" s="1"/>
  <c r="F331"/>
  <c r="W330"/>
  <c r="X330" s="1"/>
  <c r="U330"/>
  <c r="AA330" s="1"/>
  <c r="T330"/>
  <c r="L330"/>
  <c r="J330"/>
  <c r="G330"/>
  <c r="I330" s="1"/>
  <c r="F330"/>
  <c r="W329"/>
  <c r="X329" s="1"/>
  <c r="U329"/>
  <c r="AA329" s="1"/>
  <c r="T329"/>
  <c r="L329"/>
  <c r="J329"/>
  <c r="G329"/>
  <c r="I329" s="1"/>
  <c r="F329"/>
  <c r="W328"/>
  <c r="X328" s="1"/>
  <c r="U328"/>
  <c r="AA328" s="1"/>
  <c r="T328"/>
  <c r="P328"/>
  <c r="L328"/>
  <c r="J328"/>
  <c r="G328"/>
  <c r="I328" s="1"/>
  <c r="F328"/>
  <c r="W327"/>
  <c r="X327" s="1"/>
  <c r="U327"/>
  <c r="AA327" s="1"/>
  <c r="T327"/>
  <c r="P327"/>
  <c r="L327"/>
  <c r="J327"/>
  <c r="G327"/>
  <c r="I327" s="1"/>
  <c r="F327"/>
  <c r="X326"/>
  <c r="W326"/>
  <c r="U326"/>
  <c r="AA326" s="1"/>
  <c r="T326"/>
  <c r="L326"/>
  <c r="J326"/>
  <c r="G326"/>
  <c r="I326" s="1"/>
  <c r="F326"/>
  <c r="W325"/>
  <c r="X325" s="1"/>
  <c r="U325"/>
  <c r="AA325" s="1"/>
  <c r="T325"/>
  <c r="L325"/>
  <c r="J325"/>
  <c r="G325"/>
  <c r="S325" s="1"/>
  <c r="F325"/>
  <c r="W324"/>
  <c r="X324" s="1"/>
  <c r="U324"/>
  <c r="AA324" s="1"/>
  <c r="T324"/>
  <c r="L324"/>
  <c r="J324"/>
  <c r="F324"/>
  <c r="W323"/>
  <c r="X323" s="1"/>
  <c r="U323"/>
  <c r="AA323" s="1"/>
  <c r="T323"/>
  <c r="L323"/>
  <c r="J323"/>
  <c r="G323"/>
  <c r="S323" s="1"/>
  <c r="F323"/>
  <c r="W322"/>
  <c r="X322" s="1"/>
  <c r="U322"/>
  <c r="AA322" s="1"/>
  <c r="T322"/>
  <c r="L322"/>
  <c r="J322"/>
  <c r="G322"/>
  <c r="S322" s="1"/>
  <c r="F322"/>
  <c r="W321"/>
  <c r="X321" s="1"/>
  <c r="U321"/>
  <c r="AA321" s="1"/>
  <c r="T321"/>
  <c r="L321"/>
  <c r="J321"/>
  <c r="G321"/>
  <c r="S321" s="1"/>
  <c r="F321"/>
  <c r="W320"/>
  <c r="X320" s="1"/>
  <c r="U320"/>
  <c r="AA320" s="1"/>
  <c r="T320"/>
  <c r="L320"/>
  <c r="J320"/>
  <c r="G320"/>
  <c r="F320"/>
  <c r="W319"/>
  <c r="X319" s="1"/>
  <c r="U319"/>
  <c r="AA319" s="1"/>
  <c r="T319"/>
  <c r="L319"/>
  <c r="J319"/>
  <c r="G319"/>
  <c r="S319" s="1"/>
  <c r="F319"/>
  <c r="W318"/>
  <c r="X318" s="1"/>
  <c r="U318"/>
  <c r="AA318" s="1"/>
  <c r="T318"/>
  <c r="L318"/>
  <c r="J318"/>
  <c r="G318"/>
  <c r="S318" s="1"/>
  <c r="F318"/>
  <c r="W317"/>
  <c r="X317" s="1"/>
  <c r="U317"/>
  <c r="AA317" s="1"/>
  <c r="T317"/>
  <c r="L317"/>
  <c r="J317"/>
  <c r="G317"/>
  <c r="S317" s="1"/>
  <c r="F317"/>
  <c r="W316"/>
  <c r="X316" s="1"/>
  <c r="U316"/>
  <c r="AA316" s="1"/>
  <c r="T316"/>
  <c r="L316"/>
  <c r="J316"/>
  <c r="G316"/>
  <c r="F316"/>
  <c r="W315"/>
  <c r="X315" s="1"/>
  <c r="U315"/>
  <c r="AA315" s="1"/>
  <c r="T315"/>
  <c r="P315"/>
  <c r="L315"/>
  <c r="J315"/>
  <c r="G315"/>
  <c r="S315" s="1"/>
  <c r="F315"/>
  <c r="W314"/>
  <c r="X314" s="1"/>
  <c r="U314"/>
  <c r="AA314" s="1"/>
  <c r="T314"/>
  <c r="L314"/>
  <c r="J314"/>
  <c r="G314"/>
  <c r="S314" s="1"/>
  <c r="F314"/>
  <c r="W313"/>
  <c r="X313" s="1"/>
  <c r="U313"/>
  <c r="AA313" s="1"/>
  <c r="T313"/>
  <c r="L313"/>
  <c r="J313"/>
  <c r="W312"/>
  <c r="X312" s="1"/>
  <c r="U312"/>
  <c r="AA312" s="1"/>
  <c r="T312"/>
  <c r="P312"/>
  <c r="L312"/>
  <c r="J312"/>
  <c r="G312"/>
  <c r="F312"/>
  <c r="W311"/>
  <c r="X311" s="1"/>
  <c r="U311"/>
  <c r="AA311" s="1"/>
  <c r="T311"/>
  <c r="P311"/>
  <c r="L311"/>
  <c r="J311"/>
  <c r="G311"/>
  <c r="S311" s="1"/>
  <c r="F311"/>
  <c r="W310"/>
  <c r="X310" s="1"/>
  <c r="U310"/>
  <c r="AA310" s="1"/>
  <c r="T310"/>
  <c r="L310"/>
  <c r="J310"/>
  <c r="G310"/>
  <c r="S310" s="1"/>
  <c r="F310"/>
  <c r="W309"/>
  <c r="X309" s="1"/>
  <c r="U309"/>
  <c r="AA309" s="1"/>
  <c r="T309"/>
  <c r="L309"/>
  <c r="J309"/>
  <c r="G309"/>
  <c r="S309" s="1"/>
  <c r="F309"/>
  <c r="W308"/>
  <c r="X308" s="1"/>
  <c r="U308"/>
  <c r="AA308" s="1"/>
  <c r="T308"/>
  <c r="P308"/>
  <c r="L308"/>
  <c r="J308"/>
  <c r="G308"/>
  <c r="F308"/>
  <c r="W307"/>
  <c r="X307" s="1"/>
  <c r="U307"/>
  <c r="AA307" s="1"/>
  <c r="T307"/>
  <c r="L307"/>
  <c r="J307"/>
  <c r="G307"/>
  <c r="S307" s="1"/>
  <c r="F307"/>
  <c r="W306"/>
  <c r="X306" s="1"/>
  <c r="U306"/>
  <c r="AA306" s="1"/>
  <c r="T306"/>
  <c r="L306"/>
  <c r="J306"/>
  <c r="G306"/>
  <c r="S306" s="1"/>
  <c r="F306"/>
  <c r="W305"/>
  <c r="X305" s="1"/>
  <c r="U305"/>
  <c r="AA305" s="1"/>
  <c r="T305"/>
  <c r="L305"/>
  <c r="J305"/>
  <c r="W304"/>
  <c r="X304" s="1"/>
  <c r="U304"/>
  <c r="AA304" s="1"/>
  <c r="T304"/>
  <c r="L304"/>
  <c r="J304"/>
  <c r="G304"/>
  <c r="F304"/>
  <c r="W303"/>
  <c r="X303" s="1"/>
  <c r="U303"/>
  <c r="AA303" s="1"/>
  <c r="T303"/>
  <c r="P303"/>
  <c r="L303"/>
  <c r="J303"/>
  <c r="G303"/>
  <c r="S303" s="1"/>
  <c r="F303"/>
  <c r="W302"/>
  <c r="X302" s="1"/>
  <c r="U302"/>
  <c r="AA302" s="1"/>
  <c r="T302"/>
  <c r="P302"/>
  <c r="L302"/>
  <c r="J302"/>
  <c r="G302"/>
  <c r="S302" s="1"/>
  <c r="F302"/>
  <c r="W301"/>
  <c r="X301" s="1"/>
  <c r="U301"/>
  <c r="AA301" s="1"/>
  <c r="T301"/>
  <c r="P301"/>
  <c r="L301"/>
  <c r="J301"/>
  <c r="G301"/>
  <c r="S301" s="1"/>
  <c r="F301"/>
  <c r="W300"/>
  <c r="X300" s="1"/>
  <c r="U300"/>
  <c r="AA300" s="1"/>
  <c r="T300"/>
  <c r="L300"/>
  <c r="J300"/>
  <c r="G300"/>
  <c r="F300"/>
  <c r="W299"/>
  <c r="X299" s="1"/>
  <c r="U299"/>
  <c r="AA299" s="1"/>
  <c r="T299"/>
  <c r="L299"/>
  <c r="J299"/>
  <c r="G299"/>
  <c r="S299" s="1"/>
  <c r="F299"/>
  <c r="W298"/>
  <c r="X298" s="1"/>
  <c r="U298"/>
  <c r="AA298" s="1"/>
  <c r="T298"/>
  <c r="L298"/>
  <c r="J298"/>
  <c r="G298"/>
  <c r="S298" s="1"/>
  <c r="F298"/>
  <c r="W297"/>
  <c r="X297" s="1"/>
  <c r="U297"/>
  <c r="AA297" s="1"/>
  <c r="T297"/>
  <c r="L297"/>
  <c r="J297"/>
  <c r="G297"/>
  <c r="S297" s="1"/>
  <c r="F297"/>
  <c r="W296"/>
  <c r="X296" s="1"/>
  <c r="U296"/>
  <c r="AA296" s="1"/>
  <c r="T296"/>
  <c r="L296"/>
  <c r="J296"/>
  <c r="G296"/>
  <c r="F296"/>
  <c r="W295"/>
  <c r="X295" s="1"/>
  <c r="U295"/>
  <c r="AA295" s="1"/>
  <c r="T295"/>
  <c r="P295"/>
  <c r="L295"/>
  <c r="J295"/>
  <c r="G295"/>
  <c r="S295" s="1"/>
  <c r="F295"/>
  <c r="W294"/>
  <c r="X294" s="1"/>
  <c r="U294"/>
  <c r="AA294" s="1"/>
  <c r="T294"/>
  <c r="L294"/>
  <c r="J294"/>
  <c r="G294"/>
  <c r="S294" s="1"/>
  <c r="F294"/>
  <c r="W293"/>
  <c r="X293" s="1"/>
  <c r="U293"/>
  <c r="AA293" s="1"/>
  <c r="T293"/>
  <c r="L293"/>
  <c r="J293"/>
  <c r="G293"/>
  <c r="S293" s="1"/>
  <c r="F293"/>
  <c r="W292"/>
  <c r="X292" s="1"/>
  <c r="U292"/>
  <c r="AA292" s="1"/>
  <c r="T292"/>
  <c r="L292"/>
  <c r="J292"/>
  <c r="F292"/>
  <c r="W291"/>
  <c r="X291" s="1"/>
  <c r="U291"/>
  <c r="AA291" s="1"/>
  <c r="T291"/>
  <c r="L291"/>
  <c r="J291"/>
  <c r="W290"/>
  <c r="X290" s="1"/>
  <c r="U290"/>
  <c r="AA290" s="1"/>
  <c r="T290"/>
  <c r="L290"/>
  <c r="J290"/>
  <c r="G290"/>
  <c r="F290"/>
  <c r="W289"/>
  <c r="X289" s="1"/>
  <c r="U289"/>
  <c r="AA289" s="1"/>
  <c r="T289"/>
  <c r="L289"/>
  <c r="J289"/>
  <c r="G289"/>
  <c r="S289" s="1"/>
  <c r="F289"/>
  <c r="W288"/>
  <c r="X288" s="1"/>
  <c r="U288"/>
  <c r="AA288" s="1"/>
  <c r="T288"/>
  <c r="L288"/>
  <c r="J288"/>
  <c r="G288"/>
  <c r="S288" s="1"/>
  <c r="F288"/>
  <c r="W287"/>
  <c r="X287" s="1"/>
  <c r="U287"/>
  <c r="AA287" s="1"/>
  <c r="T287"/>
  <c r="P287"/>
  <c r="L287"/>
  <c r="J287"/>
  <c r="G287"/>
  <c r="F287"/>
  <c r="W286"/>
  <c r="X286" s="1"/>
  <c r="U286"/>
  <c r="AA286" s="1"/>
  <c r="T286"/>
  <c r="L286"/>
  <c r="J286"/>
  <c r="G286"/>
  <c r="S286" s="1"/>
  <c r="F286"/>
  <c r="W285"/>
  <c r="X285" s="1"/>
  <c r="U285"/>
  <c r="AA285" s="1"/>
  <c r="T285"/>
  <c r="P285"/>
  <c r="L285"/>
  <c r="J285"/>
  <c r="W284"/>
  <c r="X284" s="1"/>
  <c r="U284"/>
  <c r="AA284" s="1"/>
  <c r="T284"/>
  <c r="L284"/>
  <c r="J284"/>
  <c r="G284"/>
  <c r="S284" s="1"/>
  <c r="F284"/>
  <c r="W283"/>
  <c r="X283" s="1"/>
  <c r="U283"/>
  <c r="AA283" s="1"/>
  <c r="T283"/>
  <c r="L283"/>
  <c r="J283"/>
  <c r="G283"/>
  <c r="S283" s="1"/>
  <c r="F283"/>
  <c r="W282"/>
  <c r="X282" s="1"/>
  <c r="U282"/>
  <c r="AA282" s="1"/>
  <c r="T282"/>
  <c r="L282"/>
  <c r="J282"/>
  <c r="G282"/>
  <c r="F282"/>
  <c r="W281"/>
  <c r="X281" s="1"/>
  <c r="U281"/>
  <c r="AA281" s="1"/>
  <c r="T281"/>
  <c r="P281"/>
  <c r="L281"/>
  <c r="J281"/>
  <c r="H281"/>
  <c r="G281"/>
  <c r="S281" s="1"/>
  <c r="F281"/>
  <c r="W280"/>
  <c r="X280" s="1"/>
  <c r="U280"/>
  <c r="AA280" s="1"/>
  <c r="T280"/>
  <c r="L280"/>
  <c r="J280"/>
  <c r="G280"/>
  <c r="S280" s="1"/>
  <c r="F280"/>
  <c r="W279"/>
  <c r="X279" s="1"/>
  <c r="U279"/>
  <c r="AA279" s="1"/>
  <c r="T279"/>
  <c r="L279"/>
  <c r="J279"/>
  <c r="G279"/>
  <c r="S279" s="1"/>
  <c r="F279"/>
  <c r="W278"/>
  <c r="X278" s="1"/>
  <c r="U278"/>
  <c r="AA278" s="1"/>
  <c r="T278"/>
  <c r="L278"/>
  <c r="J278"/>
  <c r="G278"/>
  <c r="S278" s="1"/>
  <c r="F278"/>
  <c r="W277"/>
  <c r="X277" s="1"/>
  <c r="U277"/>
  <c r="AA277" s="1"/>
  <c r="T277"/>
  <c r="P277"/>
  <c r="L277"/>
  <c r="J277"/>
  <c r="G277"/>
  <c r="S277" s="1"/>
  <c r="F277"/>
  <c r="W276"/>
  <c r="X276" s="1"/>
  <c r="U276"/>
  <c r="AA276" s="1"/>
  <c r="T276"/>
  <c r="P276"/>
  <c r="L276"/>
  <c r="J276"/>
  <c r="G276"/>
  <c r="S276" s="1"/>
  <c r="F276"/>
  <c r="W275"/>
  <c r="X275" s="1"/>
  <c r="U275"/>
  <c r="AA275" s="1"/>
  <c r="T275"/>
  <c r="L275"/>
  <c r="J275"/>
  <c r="G275"/>
  <c r="S275" s="1"/>
  <c r="F275"/>
  <c r="W274"/>
  <c r="X274" s="1"/>
  <c r="U274"/>
  <c r="AA274" s="1"/>
  <c r="T274"/>
  <c r="L274"/>
  <c r="J274"/>
  <c r="G274"/>
  <c r="S274" s="1"/>
  <c r="F274"/>
  <c r="W273"/>
  <c r="X273" s="1"/>
  <c r="U273"/>
  <c r="AA273" s="1"/>
  <c r="T273"/>
  <c r="L273"/>
  <c r="J273"/>
  <c r="G273"/>
  <c r="S273" s="1"/>
  <c r="F273"/>
  <c r="W272"/>
  <c r="X272" s="1"/>
  <c r="U272"/>
  <c r="AA272" s="1"/>
  <c r="T272"/>
  <c r="P272"/>
  <c r="L272"/>
  <c r="J272"/>
  <c r="G272"/>
  <c r="S272" s="1"/>
  <c r="F272"/>
  <c r="W271"/>
  <c r="X271" s="1"/>
  <c r="U271"/>
  <c r="AA271" s="1"/>
  <c r="T271"/>
  <c r="L271"/>
  <c r="J271"/>
  <c r="W270"/>
  <c r="X270" s="1"/>
  <c r="U270"/>
  <c r="AA270" s="1"/>
  <c r="T270"/>
  <c r="L270"/>
  <c r="J270"/>
  <c r="W269"/>
  <c r="X269" s="1"/>
  <c r="U269"/>
  <c r="AA269" s="1"/>
  <c r="T269"/>
  <c r="L269"/>
  <c r="J269"/>
  <c r="G269"/>
  <c r="S269" s="1"/>
  <c r="F269"/>
  <c r="W268"/>
  <c r="X268" s="1"/>
  <c r="U268"/>
  <c r="AA268" s="1"/>
  <c r="T268"/>
  <c r="L268"/>
  <c r="J268"/>
  <c r="G268"/>
  <c r="S268" s="1"/>
  <c r="F268"/>
  <c r="W267"/>
  <c r="X267" s="1"/>
  <c r="U267"/>
  <c r="AA267" s="1"/>
  <c r="T267"/>
  <c r="P267"/>
  <c r="L267"/>
  <c r="J267"/>
  <c r="G267"/>
  <c r="S267" s="1"/>
  <c r="F267"/>
  <c r="W266"/>
  <c r="X266" s="1"/>
  <c r="U266"/>
  <c r="AA266" s="1"/>
  <c r="T266"/>
  <c r="L266"/>
  <c r="J266"/>
  <c r="G266"/>
  <c r="S266" s="1"/>
  <c r="F266"/>
  <c r="W265"/>
  <c r="X265" s="1"/>
  <c r="U265"/>
  <c r="AA265" s="1"/>
  <c r="T265"/>
  <c r="L265"/>
  <c r="J265"/>
  <c r="G265"/>
  <c r="S265" s="1"/>
  <c r="F265"/>
  <c r="W264"/>
  <c r="X264" s="1"/>
  <c r="U264"/>
  <c r="AA264" s="1"/>
  <c r="T264"/>
  <c r="P264"/>
  <c r="L264"/>
  <c r="J264"/>
  <c r="G264"/>
  <c r="S264" s="1"/>
  <c r="F264"/>
  <c r="W263"/>
  <c r="X263" s="1"/>
  <c r="U263"/>
  <c r="AA263" s="1"/>
  <c r="T263"/>
  <c r="L263"/>
  <c r="J263"/>
  <c r="G263"/>
  <c r="S263" s="1"/>
  <c r="F263"/>
  <c r="W262"/>
  <c r="X262" s="1"/>
  <c r="U262"/>
  <c r="AA262" s="1"/>
  <c r="T262"/>
  <c r="P262"/>
  <c r="L262"/>
  <c r="J262"/>
  <c r="G262"/>
  <c r="S262" s="1"/>
  <c r="F262"/>
  <c r="W261"/>
  <c r="X261" s="1"/>
  <c r="U261"/>
  <c r="AA261" s="1"/>
  <c r="T261"/>
  <c r="L261"/>
  <c r="J261"/>
  <c r="G261"/>
  <c r="S261" s="1"/>
  <c r="F261"/>
  <c r="W260"/>
  <c r="X260" s="1"/>
  <c r="U260"/>
  <c r="AA260" s="1"/>
  <c r="T260"/>
  <c r="L260"/>
  <c r="J260"/>
  <c r="G260"/>
  <c r="S260" s="1"/>
  <c r="F260"/>
  <c r="W259"/>
  <c r="X259" s="1"/>
  <c r="U259"/>
  <c r="AA259" s="1"/>
  <c r="T259"/>
  <c r="L259"/>
  <c r="J259"/>
  <c r="G259"/>
  <c r="S259" s="1"/>
  <c r="F259"/>
  <c r="W258"/>
  <c r="X258" s="1"/>
  <c r="U258"/>
  <c r="AA258" s="1"/>
  <c r="T258"/>
  <c r="L258"/>
  <c r="J258"/>
  <c r="G258"/>
  <c r="S258" s="1"/>
  <c r="F258"/>
  <c r="W257"/>
  <c r="X257" s="1"/>
  <c r="U257"/>
  <c r="AA257" s="1"/>
  <c r="T257"/>
  <c r="P257"/>
  <c r="L257"/>
  <c r="J257"/>
  <c r="G257"/>
  <c r="S257" s="1"/>
  <c r="F257"/>
  <c r="W256"/>
  <c r="X256" s="1"/>
  <c r="U256"/>
  <c r="AA256" s="1"/>
  <c r="T256"/>
  <c r="L256"/>
  <c r="J256"/>
  <c r="G256"/>
  <c r="S256" s="1"/>
  <c r="F256"/>
  <c r="W255"/>
  <c r="X255" s="1"/>
  <c r="U255"/>
  <c r="AA255" s="1"/>
  <c r="T255"/>
  <c r="P255"/>
  <c r="L255"/>
  <c r="J255"/>
  <c r="G255"/>
  <c r="S255" s="1"/>
  <c r="F255"/>
  <c r="W254"/>
  <c r="X254" s="1"/>
  <c r="U254"/>
  <c r="AA254" s="1"/>
  <c r="T254"/>
  <c r="L254"/>
  <c r="J254"/>
  <c r="G254"/>
  <c r="S254" s="1"/>
  <c r="F254"/>
  <c r="W253"/>
  <c r="X253" s="1"/>
  <c r="U253"/>
  <c r="AA253" s="1"/>
  <c r="T253"/>
  <c r="L253"/>
  <c r="J253"/>
  <c r="G253"/>
  <c r="S253" s="1"/>
  <c r="F253"/>
  <c r="W252"/>
  <c r="X252" s="1"/>
  <c r="U252"/>
  <c r="AA252" s="1"/>
  <c r="T252"/>
  <c r="L252"/>
  <c r="J252"/>
  <c r="G252"/>
  <c r="S252" s="1"/>
  <c r="F252"/>
  <c r="W251"/>
  <c r="X251" s="1"/>
  <c r="U251"/>
  <c r="AA251" s="1"/>
  <c r="T251"/>
  <c r="L251"/>
  <c r="J251"/>
  <c r="G251"/>
  <c r="S251" s="1"/>
  <c r="F251"/>
  <c r="W250"/>
  <c r="X250" s="1"/>
  <c r="U250"/>
  <c r="AA250" s="1"/>
  <c r="T250"/>
  <c r="P250"/>
  <c r="L250"/>
  <c r="J250"/>
  <c r="G250"/>
  <c r="S250" s="1"/>
  <c r="F250"/>
  <c r="W249"/>
  <c r="X249" s="1"/>
  <c r="U249"/>
  <c r="AA249" s="1"/>
  <c r="T249"/>
  <c r="L249"/>
  <c r="J249"/>
  <c r="G249"/>
  <c r="S249" s="1"/>
  <c r="F249"/>
  <c r="W248"/>
  <c r="X248" s="1"/>
  <c r="U248"/>
  <c r="AA248" s="1"/>
  <c r="T248"/>
  <c r="L248"/>
  <c r="J248"/>
  <c r="G248"/>
  <c r="F248"/>
  <c r="W247"/>
  <c r="X247" s="1"/>
  <c r="U247"/>
  <c r="AA247" s="1"/>
  <c r="T247"/>
  <c r="L247"/>
  <c r="J247"/>
  <c r="G247"/>
  <c r="F247"/>
  <c r="W246"/>
  <c r="X246" s="1"/>
  <c r="U246"/>
  <c r="AA246" s="1"/>
  <c r="T246"/>
  <c r="L246"/>
  <c r="J246"/>
  <c r="G246"/>
  <c r="S246" s="1"/>
  <c r="F246"/>
  <c r="W245"/>
  <c r="X245" s="1"/>
  <c r="U245"/>
  <c r="AA245" s="1"/>
  <c r="T245"/>
  <c r="L245"/>
  <c r="J245"/>
  <c r="F245"/>
  <c r="W244"/>
  <c r="X244" s="1"/>
  <c r="U244"/>
  <c r="AA244" s="1"/>
  <c r="T244"/>
  <c r="L244"/>
  <c r="J244"/>
  <c r="G244"/>
  <c r="S244" s="1"/>
  <c r="F244"/>
  <c r="W243"/>
  <c r="X243" s="1"/>
  <c r="U243"/>
  <c r="AA243" s="1"/>
  <c r="T243"/>
  <c r="P243"/>
  <c r="L243"/>
  <c r="J243"/>
  <c r="G243"/>
  <c r="S243" s="1"/>
  <c r="F243"/>
  <c r="W242"/>
  <c r="X242" s="1"/>
  <c r="U242"/>
  <c r="AA242" s="1"/>
  <c r="T242"/>
  <c r="P242"/>
  <c r="L242"/>
  <c r="J242"/>
  <c r="G242"/>
  <c r="S242" s="1"/>
  <c r="F242"/>
  <c r="W241"/>
  <c r="X241" s="1"/>
  <c r="U241"/>
  <c r="AA241" s="1"/>
  <c r="T241"/>
  <c r="L241"/>
  <c r="J241"/>
  <c r="G241"/>
  <c r="S241" s="1"/>
  <c r="F241"/>
  <c r="W240"/>
  <c r="X240" s="1"/>
  <c r="U240"/>
  <c r="AA240" s="1"/>
  <c r="T240"/>
  <c r="L240"/>
  <c r="J240"/>
  <c r="G240"/>
  <c r="S240" s="1"/>
  <c r="F240"/>
  <c r="W239"/>
  <c r="X239" s="1"/>
  <c r="U239"/>
  <c r="AA239" s="1"/>
  <c r="T239"/>
  <c r="L239"/>
  <c r="J239"/>
  <c r="G239"/>
  <c r="S239" s="1"/>
  <c r="F239"/>
  <c r="W238"/>
  <c r="X238" s="1"/>
  <c r="U238"/>
  <c r="AA238" s="1"/>
  <c r="T238"/>
  <c r="L238"/>
  <c r="J238"/>
  <c r="G238"/>
  <c r="S238" s="1"/>
  <c r="F238"/>
  <c r="W237"/>
  <c r="X237" s="1"/>
  <c r="U237"/>
  <c r="AA237" s="1"/>
  <c r="T237"/>
  <c r="L237"/>
  <c r="J237"/>
  <c r="F237"/>
  <c r="W236"/>
  <c r="X236" s="1"/>
  <c r="U236"/>
  <c r="AA236" s="1"/>
  <c r="T236"/>
  <c r="L236"/>
  <c r="J236"/>
  <c r="G236"/>
  <c r="S236" s="1"/>
  <c r="F236"/>
  <c r="W235"/>
  <c r="X235" s="1"/>
  <c r="U235"/>
  <c r="AA235" s="1"/>
  <c r="T235"/>
  <c r="L235"/>
  <c r="J235"/>
  <c r="G235"/>
  <c r="S235" s="1"/>
  <c r="F235"/>
  <c r="W234"/>
  <c r="X234" s="1"/>
  <c r="U234"/>
  <c r="AA234" s="1"/>
  <c r="T234"/>
  <c r="P234"/>
  <c r="L234"/>
  <c r="J234"/>
  <c r="G234"/>
  <c r="S234" s="1"/>
  <c r="F234"/>
  <c r="W233"/>
  <c r="X233" s="1"/>
  <c r="U233"/>
  <c r="AA233" s="1"/>
  <c r="T233"/>
  <c r="L233"/>
  <c r="J233"/>
  <c r="G233"/>
  <c r="S233" s="1"/>
  <c r="F233"/>
  <c r="W232"/>
  <c r="X232" s="1"/>
  <c r="U232"/>
  <c r="AA232" s="1"/>
  <c r="T232"/>
  <c r="P232"/>
  <c r="L232"/>
  <c r="J232"/>
  <c r="G232"/>
  <c r="S232" s="1"/>
  <c r="F232"/>
  <c r="W231"/>
  <c r="X231" s="1"/>
  <c r="U231"/>
  <c r="AA231" s="1"/>
  <c r="T231"/>
  <c r="L231"/>
  <c r="J231"/>
  <c r="G231"/>
  <c r="S231" s="1"/>
  <c r="F231"/>
  <c r="W230"/>
  <c r="X230" s="1"/>
  <c r="U230"/>
  <c r="AA230" s="1"/>
  <c r="T230"/>
  <c r="L230"/>
  <c r="J230"/>
  <c r="G230"/>
  <c r="S230" s="1"/>
  <c r="F230"/>
  <c r="W229"/>
  <c r="X229" s="1"/>
  <c r="U229"/>
  <c r="AA229" s="1"/>
  <c r="T229"/>
  <c r="L229"/>
  <c r="J229"/>
  <c r="G229"/>
  <c r="S229" s="1"/>
  <c r="F229"/>
  <c r="W228"/>
  <c r="X228" s="1"/>
  <c r="U228"/>
  <c r="AA228" s="1"/>
  <c r="T228"/>
  <c r="L228"/>
  <c r="J228"/>
  <c r="G228"/>
  <c r="S228" s="1"/>
  <c r="F228"/>
  <c r="W227"/>
  <c r="X227" s="1"/>
  <c r="U227"/>
  <c r="AA227" s="1"/>
  <c r="T227"/>
  <c r="P227"/>
  <c r="L227"/>
  <c r="J227"/>
  <c r="W226"/>
  <c r="X226" s="1"/>
  <c r="U226"/>
  <c r="AA226" s="1"/>
  <c r="T226"/>
  <c r="P226"/>
  <c r="L226"/>
  <c r="J226"/>
  <c r="G226"/>
  <c r="S226" s="1"/>
  <c r="F226"/>
  <c r="W225"/>
  <c r="X225" s="1"/>
  <c r="U225"/>
  <c r="AA225" s="1"/>
  <c r="T225"/>
  <c r="P225"/>
  <c r="L225"/>
  <c r="J225"/>
  <c r="G225"/>
  <c r="S225" s="1"/>
  <c r="F225"/>
  <c r="W224"/>
  <c r="X224" s="1"/>
  <c r="U224"/>
  <c r="AA224" s="1"/>
  <c r="T224"/>
  <c r="P224"/>
  <c r="L224"/>
  <c r="J224"/>
  <c r="G224"/>
  <c r="S224" s="1"/>
  <c r="F224"/>
  <c r="W223"/>
  <c r="X223" s="1"/>
  <c r="U223"/>
  <c r="AA223" s="1"/>
  <c r="T223"/>
  <c r="P223"/>
  <c r="L223"/>
  <c r="J223"/>
  <c r="G223"/>
  <c r="S223" s="1"/>
  <c r="F223"/>
  <c r="W222"/>
  <c r="X222" s="1"/>
  <c r="U222"/>
  <c r="AA222" s="1"/>
  <c r="T222"/>
  <c r="L222"/>
  <c r="J222"/>
  <c r="F222"/>
  <c r="W221"/>
  <c r="X221" s="1"/>
  <c r="U221"/>
  <c r="AA221" s="1"/>
  <c r="T221"/>
  <c r="L221"/>
  <c r="J221"/>
  <c r="G221"/>
  <c r="S221" s="1"/>
  <c r="F221"/>
  <c r="W220"/>
  <c r="X220" s="1"/>
  <c r="U220"/>
  <c r="AA220" s="1"/>
  <c r="T220"/>
  <c r="L220"/>
  <c r="J220"/>
  <c r="G220"/>
  <c r="S220" s="1"/>
  <c r="F220"/>
  <c r="W219"/>
  <c r="X219" s="1"/>
  <c r="U219"/>
  <c r="AA219" s="1"/>
  <c r="T219"/>
  <c r="L219"/>
  <c r="J219"/>
  <c r="G219"/>
  <c r="S219" s="1"/>
  <c r="F219"/>
  <c r="W218"/>
  <c r="X218" s="1"/>
  <c r="U218"/>
  <c r="AA218" s="1"/>
  <c r="T218"/>
  <c r="L218"/>
  <c r="J218"/>
  <c r="F218"/>
  <c r="W217"/>
  <c r="X217" s="1"/>
  <c r="U217"/>
  <c r="AA217" s="1"/>
  <c r="T217"/>
  <c r="L217"/>
  <c r="J217"/>
  <c r="F217"/>
  <c r="W216"/>
  <c r="X216" s="1"/>
  <c r="U216"/>
  <c r="AA216" s="1"/>
  <c r="T216"/>
  <c r="L216"/>
  <c r="J216"/>
  <c r="F216"/>
  <c r="W215"/>
  <c r="X215" s="1"/>
  <c r="U215"/>
  <c r="AA215" s="1"/>
  <c r="T215"/>
  <c r="L215"/>
  <c r="J215"/>
  <c r="W214"/>
  <c r="X214" s="1"/>
  <c r="U214"/>
  <c r="AA214" s="1"/>
  <c r="T214"/>
  <c r="L214"/>
  <c r="J214"/>
  <c r="G214"/>
  <c r="S214" s="1"/>
  <c r="F214"/>
  <c r="W213"/>
  <c r="X213" s="1"/>
  <c r="U213"/>
  <c r="AA213" s="1"/>
  <c r="T213"/>
  <c r="L213"/>
  <c r="J213"/>
  <c r="G213"/>
  <c r="S213" s="1"/>
  <c r="F213"/>
  <c r="W212"/>
  <c r="X212" s="1"/>
  <c r="U212"/>
  <c r="AA212" s="1"/>
  <c r="T212"/>
  <c r="P212"/>
  <c r="L212"/>
  <c r="J212"/>
  <c r="G212"/>
  <c r="S212" s="1"/>
  <c r="F212"/>
  <c r="W211"/>
  <c r="X211" s="1"/>
  <c r="U211"/>
  <c r="AA211" s="1"/>
  <c r="T211"/>
  <c r="L211"/>
  <c r="J211"/>
  <c r="G211"/>
  <c r="S211" s="1"/>
  <c r="F211"/>
  <c r="W210"/>
  <c r="X210" s="1"/>
  <c r="U210"/>
  <c r="AA210" s="1"/>
  <c r="T210"/>
  <c r="L210"/>
  <c r="J210"/>
  <c r="G210"/>
  <c r="I210" s="1"/>
  <c r="F210"/>
  <c r="W209"/>
  <c r="X209" s="1"/>
  <c r="U209"/>
  <c r="AA209" s="1"/>
  <c r="T209"/>
  <c r="L209"/>
  <c r="J209"/>
  <c r="G209"/>
  <c r="I209" s="1"/>
  <c r="F209"/>
  <c r="W208"/>
  <c r="X208" s="1"/>
  <c r="U208"/>
  <c r="AA208" s="1"/>
  <c r="T208"/>
  <c r="L208"/>
  <c r="J208"/>
  <c r="G208"/>
  <c r="I208" s="1"/>
  <c r="F208"/>
  <c r="W207"/>
  <c r="X207" s="1"/>
  <c r="U207"/>
  <c r="AA207" s="1"/>
  <c r="T207"/>
  <c r="L207"/>
  <c r="J207"/>
  <c r="G207"/>
  <c r="I207" s="1"/>
  <c r="F207"/>
  <c r="W206"/>
  <c r="X206" s="1"/>
  <c r="U206"/>
  <c r="AA206" s="1"/>
  <c r="T206"/>
  <c r="L206"/>
  <c r="J206"/>
  <c r="F206"/>
  <c r="W205"/>
  <c r="X205" s="1"/>
  <c r="U205"/>
  <c r="AA205" s="1"/>
  <c r="T205"/>
  <c r="L205"/>
  <c r="J205"/>
  <c r="G205"/>
  <c r="I205" s="1"/>
  <c r="F205"/>
  <c r="W204"/>
  <c r="X204" s="1"/>
  <c r="U204"/>
  <c r="AA204" s="1"/>
  <c r="T204"/>
  <c r="P204"/>
  <c r="L204"/>
  <c r="J204"/>
  <c r="G204"/>
  <c r="F204"/>
  <c r="W203"/>
  <c r="X203" s="1"/>
  <c r="U203"/>
  <c r="AA203" s="1"/>
  <c r="T203"/>
  <c r="L203"/>
  <c r="J203"/>
  <c r="G203"/>
  <c r="I203" s="1"/>
  <c r="F203"/>
  <c r="W202"/>
  <c r="X202" s="1"/>
  <c r="U202"/>
  <c r="AA202" s="1"/>
  <c r="T202"/>
  <c r="L202"/>
  <c r="J202"/>
  <c r="F202"/>
  <c r="W201"/>
  <c r="X201" s="1"/>
  <c r="U201"/>
  <c r="AA201" s="1"/>
  <c r="T201"/>
  <c r="L201"/>
  <c r="J201"/>
  <c r="F201"/>
  <c r="W200"/>
  <c r="X200" s="1"/>
  <c r="U200"/>
  <c r="AA200" s="1"/>
  <c r="T200"/>
  <c r="L200"/>
  <c r="J200"/>
  <c r="G200"/>
  <c r="I200" s="1"/>
  <c r="F200"/>
  <c r="W199"/>
  <c r="X199" s="1"/>
  <c r="U199"/>
  <c r="AA199" s="1"/>
  <c r="T199"/>
  <c r="P199"/>
  <c r="L199"/>
  <c r="J199"/>
  <c r="G199"/>
  <c r="I199" s="1"/>
  <c r="F199"/>
  <c r="W198"/>
  <c r="X198" s="1"/>
  <c r="U198"/>
  <c r="AA198" s="1"/>
  <c r="T198"/>
  <c r="L198"/>
  <c r="J198"/>
  <c r="W197"/>
  <c r="X197" s="1"/>
  <c r="U197"/>
  <c r="AA197" s="1"/>
  <c r="T197"/>
  <c r="L197"/>
  <c r="J197"/>
  <c r="G197"/>
  <c r="I197" s="1"/>
  <c r="F197"/>
  <c r="W196"/>
  <c r="X196" s="1"/>
  <c r="U196"/>
  <c r="AA196" s="1"/>
  <c r="T196"/>
  <c r="L196"/>
  <c r="J196"/>
  <c r="G196"/>
  <c r="F196"/>
  <c r="W195"/>
  <c r="X195" s="1"/>
  <c r="U195"/>
  <c r="AA195" s="1"/>
  <c r="T195"/>
  <c r="P195"/>
  <c r="L195"/>
  <c r="J195"/>
  <c r="G195"/>
  <c r="I195" s="1"/>
  <c r="F195"/>
  <c r="W194"/>
  <c r="X194" s="1"/>
  <c r="U194"/>
  <c r="AA194" s="1"/>
  <c r="T194"/>
  <c r="L194"/>
  <c r="J194"/>
  <c r="G194"/>
  <c r="I194" s="1"/>
  <c r="F194"/>
  <c r="W193"/>
  <c r="X193" s="1"/>
  <c r="U193"/>
  <c r="AA193" s="1"/>
  <c r="T193"/>
  <c r="P193"/>
  <c r="L193"/>
  <c r="J193"/>
  <c r="G193"/>
  <c r="I193" s="1"/>
  <c r="F193"/>
  <c r="W192"/>
  <c r="X192" s="1"/>
  <c r="U192"/>
  <c r="AA192" s="1"/>
  <c r="T192"/>
  <c r="L192"/>
  <c r="J192"/>
  <c r="G192"/>
  <c r="I192" s="1"/>
  <c r="F192"/>
  <c r="W191"/>
  <c r="X191" s="1"/>
  <c r="U191"/>
  <c r="AA191" s="1"/>
  <c r="T191"/>
  <c r="P191"/>
  <c r="L191"/>
  <c r="J191"/>
  <c r="G191"/>
  <c r="I191" s="1"/>
  <c r="F191"/>
  <c r="W190"/>
  <c r="X190" s="1"/>
  <c r="U190"/>
  <c r="AA190" s="1"/>
  <c r="T190"/>
  <c r="P190"/>
  <c r="L190"/>
  <c r="J190"/>
  <c r="G190"/>
  <c r="I190" s="1"/>
  <c r="F190"/>
  <c r="W189"/>
  <c r="X189" s="1"/>
  <c r="U189"/>
  <c r="AA189" s="1"/>
  <c r="T189"/>
  <c r="L189"/>
  <c r="J189"/>
  <c r="G189"/>
  <c r="I189" s="1"/>
  <c r="F189"/>
  <c r="W188"/>
  <c r="X188" s="1"/>
  <c r="U188"/>
  <c r="AA188" s="1"/>
  <c r="T188"/>
  <c r="L188"/>
  <c r="J188"/>
  <c r="G188"/>
  <c r="F188"/>
  <c r="W187"/>
  <c r="X187" s="1"/>
  <c r="U187"/>
  <c r="AA187" s="1"/>
  <c r="T187"/>
  <c r="P187"/>
  <c r="L187"/>
  <c r="J187"/>
  <c r="G187"/>
  <c r="I187" s="1"/>
  <c r="F187"/>
  <c r="W186"/>
  <c r="X186" s="1"/>
  <c r="U186"/>
  <c r="AA186" s="1"/>
  <c r="T186"/>
  <c r="L186"/>
  <c r="J186"/>
  <c r="G186"/>
  <c r="I186" s="1"/>
  <c r="F186"/>
  <c r="W185"/>
  <c r="X185" s="1"/>
  <c r="U185"/>
  <c r="AA185" s="1"/>
  <c r="T185"/>
  <c r="L185"/>
  <c r="J185"/>
  <c r="G185"/>
  <c r="I185" s="1"/>
  <c r="F185"/>
  <c r="W184"/>
  <c r="X184" s="1"/>
  <c r="U184"/>
  <c r="AA184" s="1"/>
  <c r="T184"/>
  <c r="L184"/>
  <c r="J184"/>
  <c r="G184"/>
  <c r="I184" s="1"/>
  <c r="F184"/>
  <c r="W183"/>
  <c r="X183" s="1"/>
  <c r="U183"/>
  <c r="AA183" s="1"/>
  <c r="T183"/>
  <c r="P183"/>
  <c r="L183"/>
  <c r="J183"/>
  <c r="G183"/>
  <c r="I183" s="1"/>
  <c r="F183"/>
  <c r="W182"/>
  <c r="X182" s="1"/>
  <c r="U182"/>
  <c r="AA182" s="1"/>
  <c r="T182"/>
  <c r="L182"/>
  <c r="J182"/>
  <c r="W181"/>
  <c r="X181" s="1"/>
  <c r="U181"/>
  <c r="AA181" s="1"/>
  <c r="T181"/>
  <c r="L181"/>
  <c r="J181"/>
  <c r="F181"/>
  <c r="W180"/>
  <c r="X180" s="1"/>
  <c r="U180"/>
  <c r="AA180" s="1"/>
  <c r="T180"/>
  <c r="P180"/>
  <c r="L180"/>
  <c r="J180"/>
  <c r="G180"/>
  <c r="F180"/>
  <c r="W179"/>
  <c r="X179" s="1"/>
  <c r="U179"/>
  <c r="AA179" s="1"/>
  <c r="T179"/>
  <c r="P179"/>
  <c r="L179"/>
  <c r="J179"/>
  <c r="G179"/>
  <c r="I179" s="1"/>
  <c r="F179"/>
  <c r="W178"/>
  <c r="X178" s="1"/>
  <c r="U178"/>
  <c r="AA178" s="1"/>
  <c r="T178"/>
  <c r="L178"/>
  <c r="J178"/>
  <c r="W177"/>
  <c r="X177" s="1"/>
  <c r="U177"/>
  <c r="AA177" s="1"/>
  <c r="T177"/>
  <c r="P177"/>
  <c r="L177"/>
  <c r="J177"/>
  <c r="G177"/>
  <c r="I177" s="1"/>
  <c r="F177"/>
  <c r="W176"/>
  <c r="X176" s="1"/>
  <c r="U176"/>
  <c r="AA176" s="1"/>
  <c r="T176"/>
  <c r="L176"/>
  <c r="J176"/>
  <c r="G176"/>
  <c r="I176" s="1"/>
  <c r="F176"/>
  <c r="W175"/>
  <c r="X175" s="1"/>
  <c r="U175"/>
  <c r="AA175" s="1"/>
  <c r="T175"/>
  <c r="L175"/>
  <c r="J175"/>
  <c r="G175"/>
  <c r="I175" s="1"/>
  <c r="F175"/>
  <c r="W174"/>
  <c r="X174" s="1"/>
  <c r="U174"/>
  <c r="AA174" s="1"/>
  <c r="T174"/>
  <c r="L174"/>
  <c r="J174"/>
  <c r="G174"/>
  <c r="I174" s="1"/>
  <c r="F174"/>
  <c r="W173"/>
  <c r="X173" s="1"/>
  <c r="U173"/>
  <c r="AA173" s="1"/>
  <c r="T173"/>
  <c r="L173"/>
  <c r="J173"/>
  <c r="F173"/>
  <c r="W172"/>
  <c r="X172" s="1"/>
  <c r="U172"/>
  <c r="AA172" s="1"/>
  <c r="T172"/>
  <c r="L172"/>
  <c r="J172"/>
  <c r="G172"/>
  <c r="F172"/>
  <c r="W171"/>
  <c r="X171" s="1"/>
  <c r="U171"/>
  <c r="AA171" s="1"/>
  <c r="T171"/>
  <c r="P171"/>
  <c r="L171"/>
  <c r="J171"/>
  <c r="G171"/>
  <c r="I171" s="1"/>
  <c r="F171"/>
  <c r="W170"/>
  <c r="X170" s="1"/>
  <c r="U170"/>
  <c r="AA170" s="1"/>
  <c r="T170"/>
  <c r="P170"/>
  <c r="L170"/>
  <c r="J170"/>
  <c r="G170"/>
  <c r="I170" s="1"/>
  <c r="F170"/>
  <c r="W169"/>
  <c r="X169" s="1"/>
  <c r="U169"/>
  <c r="AA169" s="1"/>
  <c r="T169"/>
  <c r="L169"/>
  <c r="J169"/>
  <c r="G169"/>
  <c r="I169" s="1"/>
  <c r="F169"/>
  <c r="W168"/>
  <c r="X168" s="1"/>
  <c r="U168"/>
  <c r="AA168" s="1"/>
  <c r="T168"/>
  <c r="L168"/>
  <c r="J168"/>
  <c r="G168"/>
  <c r="I168" s="1"/>
  <c r="F168"/>
  <c r="W167"/>
  <c r="X167" s="1"/>
  <c r="U167"/>
  <c r="AA167" s="1"/>
  <c r="T167"/>
  <c r="P167"/>
  <c r="L167"/>
  <c r="J167"/>
  <c r="G167"/>
  <c r="I167" s="1"/>
  <c r="F167"/>
  <c r="W166"/>
  <c r="X166" s="1"/>
  <c r="U166"/>
  <c r="AA166" s="1"/>
  <c r="T166"/>
  <c r="L166"/>
  <c r="J166"/>
  <c r="G166"/>
  <c r="I166" s="1"/>
  <c r="F166"/>
  <c r="W165"/>
  <c r="X165" s="1"/>
  <c r="U165"/>
  <c r="AA165" s="1"/>
  <c r="T165"/>
  <c r="L165"/>
  <c r="J165"/>
  <c r="G165"/>
  <c r="I165" s="1"/>
  <c r="F165"/>
  <c r="W164"/>
  <c r="X164" s="1"/>
  <c r="U164"/>
  <c r="AA164" s="1"/>
  <c r="T164"/>
  <c r="L164"/>
  <c r="J164"/>
  <c r="G164"/>
  <c r="F164"/>
  <c r="W163"/>
  <c r="X163" s="1"/>
  <c r="U163"/>
  <c r="AA163" s="1"/>
  <c r="T163"/>
  <c r="L163"/>
  <c r="J163"/>
  <c r="G163"/>
  <c r="I163" s="1"/>
  <c r="F163"/>
  <c r="W162"/>
  <c r="X162" s="1"/>
  <c r="U162"/>
  <c r="AA162" s="1"/>
  <c r="T162"/>
  <c r="P162"/>
  <c r="L162"/>
  <c r="J162"/>
  <c r="G162"/>
  <c r="I162" s="1"/>
  <c r="F162"/>
  <c r="W161"/>
  <c r="X161" s="1"/>
  <c r="U161"/>
  <c r="AA161" s="1"/>
  <c r="T161"/>
  <c r="L161"/>
  <c r="J161"/>
  <c r="G161"/>
  <c r="I161" s="1"/>
  <c r="F161"/>
  <c r="W160"/>
  <c r="X160" s="1"/>
  <c r="U160"/>
  <c r="AA160" s="1"/>
  <c r="T160"/>
  <c r="L160"/>
  <c r="J160"/>
  <c r="G160"/>
  <c r="I160" s="1"/>
  <c r="F160"/>
  <c r="W159"/>
  <c r="X159" s="1"/>
  <c r="U159"/>
  <c r="AA159" s="1"/>
  <c r="T159"/>
  <c r="P159"/>
  <c r="L159"/>
  <c r="J159"/>
  <c r="G159"/>
  <c r="I159" s="1"/>
  <c r="F159"/>
  <c r="W158"/>
  <c r="X158" s="1"/>
  <c r="U158"/>
  <c r="AA158" s="1"/>
  <c r="T158"/>
  <c r="L158"/>
  <c r="J158"/>
  <c r="G158"/>
  <c r="I158" s="1"/>
  <c r="F158"/>
  <c r="W157"/>
  <c r="X157" s="1"/>
  <c r="U157"/>
  <c r="AA157" s="1"/>
  <c r="T157"/>
  <c r="L157"/>
  <c r="J157"/>
  <c r="F157"/>
  <c r="W156"/>
  <c r="X156" s="1"/>
  <c r="U156"/>
  <c r="AA156" s="1"/>
  <c r="T156"/>
  <c r="L156"/>
  <c r="J156"/>
  <c r="G156"/>
  <c r="F156"/>
  <c r="W155"/>
  <c r="X155" s="1"/>
  <c r="U155"/>
  <c r="AA155" s="1"/>
  <c r="T155"/>
  <c r="P155"/>
  <c r="L155"/>
  <c r="J155"/>
  <c r="G155"/>
  <c r="I155" s="1"/>
  <c r="F155"/>
  <c r="W154"/>
  <c r="X154" s="1"/>
  <c r="U154"/>
  <c r="AA154" s="1"/>
  <c r="T154"/>
  <c r="L154"/>
  <c r="J154"/>
  <c r="G154"/>
  <c r="I154" s="1"/>
  <c r="F154"/>
  <c r="W153"/>
  <c r="X153" s="1"/>
  <c r="U153"/>
  <c r="AA153" s="1"/>
  <c r="T153"/>
  <c r="L153"/>
  <c r="J153"/>
  <c r="F153"/>
  <c r="W152"/>
  <c r="X152" s="1"/>
  <c r="U152"/>
  <c r="AA152" s="1"/>
  <c r="T152"/>
  <c r="L152"/>
  <c r="J152"/>
  <c r="G152"/>
  <c r="I152" s="1"/>
  <c r="F152"/>
  <c r="W151"/>
  <c r="X151" s="1"/>
  <c r="U151"/>
  <c r="AA151" s="1"/>
  <c r="T151"/>
  <c r="P151"/>
  <c r="L151"/>
  <c r="J151"/>
  <c r="G151"/>
  <c r="I151" s="1"/>
  <c r="F151"/>
  <c r="W150"/>
  <c r="X150" s="1"/>
  <c r="U150"/>
  <c r="AA150" s="1"/>
  <c r="T150"/>
  <c r="L150"/>
  <c r="J150"/>
  <c r="W149"/>
  <c r="X149" s="1"/>
  <c r="U149"/>
  <c r="AA149" s="1"/>
  <c r="T149"/>
  <c r="L149"/>
  <c r="J149"/>
  <c r="H149"/>
  <c r="G149"/>
  <c r="I149" s="1"/>
  <c r="F149"/>
  <c r="W148"/>
  <c r="X148" s="1"/>
  <c r="U148"/>
  <c r="AA148" s="1"/>
  <c r="T148"/>
  <c r="P148"/>
  <c r="L148"/>
  <c r="J148"/>
  <c r="G148"/>
  <c r="F148"/>
  <c r="W147"/>
  <c r="X147" s="1"/>
  <c r="U147"/>
  <c r="AA147" s="1"/>
  <c r="T147"/>
  <c r="P147"/>
  <c r="L147"/>
  <c r="J147"/>
  <c r="G147"/>
  <c r="I147" s="1"/>
  <c r="F147"/>
  <c r="W146"/>
  <c r="X146" s="1"/>
  <c r="U146"/>
  <c r="AA146" s="1"/>
  <c r="T146"/>
  <c r="L146"/>
  <c r="J146"/>
  <c r="G146"/>
  <c r="I146" s="1"/>
  <c r="F146"/>
  <c r="W145"/>
  <c r="X145" s="1"/>
  <c r="U145"/>
  <c r="AA145" s="1"/>
  <c r="T145"/>
  <c r="L145"/>
  <c r="J145"/>
  <c r="G145"/>
  <c r="I145" s="1"/>
  <c r="F145"/>
  <c r="W144"/>
  <c r="X144" s="1"/>
  <c r="U144"/>
  <c r="AA144" s="1"/>
  <c r="T144"/>
  <c r="L144"/>
  <c r="J144"/>
  <c r="G144"/>
  <c r="F144"/>
  <c r="W143"/>
  <c r="X143" s="1"/>
  <c r="U143"/>
  <c r="AA143" s="1"/>
  <c r="T143"/>
  <c r="P143"/>
  <c r="L143"/>
  <c r="J143"/>
  <c r="G143"/>
  <c r="I143" s="1"/>
  <c r="F143"/>
  <c r="W142"/>
  <c r="X142" s="1"/>
  <c r="U142"/>
  <c r="AA142" s="1"/>
  <c r="T142"/>
  <c r="L142"/>
  <c r="J142"/>
  <c r="G142"/>
  <c r="I142" s="1"/>
  <c r="F142"/>
  <c r="W141"/>
  <c r="X141" s="1"/>
  <c r="U141"/>
  <c r="AA141" s="1"/>
  <c r="T141"/>
  <c r="L141"/>
  <c r="J141"/>
  <c r="G141"/>
  <c r="I141" s="1"/>
  <c r="F141"/>
  <c r="W140"/>
  <c r="X140" s="1"/>
  <c r="U140"/>
  <c r="AA140" s="1"/>
  <c r="T140"/>
  <c r="L140"/>
  <c r="J140"/>
  <c r="G140"/>
  <c r="F140"/>
  <c r="W139"/>
  <c r="X139" s="1"/>
  <c r="U139"/>
  <c r="AA139" s="1"/>
  <c r="T139"/>
  <c r="L139"/>
  <c r="J139"/>
  <c r="G139"/>
  <c r="I139" s="1"/>
  <c r="F139"/>
  <c r="W138"/>
  <c r="X138" s="1"/>
  <c r="U138"/>
  <c r="AA138" s="1"/>
  <c r="T138"/>
  <c r="L138"/>
  <c r="J138"/>
  <c r="W137"/>
  <c r="X137" s="1"/>
  <c r="U137"/>
  <c r="AA137" s="1"/>
  <c r="T137"/>
  <c r="L137"/>
  <c r="J137"/>
  <c r="G137"/>
  <c r="I137" s="1"/>
  <c r="F137"/>
  <c r="W136"/>
  <c r="X136" s="1"/>
  <c r="U136"/>
  <c r="AA136" s="1"/>
  <c r="T136"/>
  <c r="L136"/>
  <c r="J136"/>
  <c r="G136"/>
  <c r="F136"/>
  <c r="W135"/>
  <c r="X135" s="1"/>
  <c r="U135"/>
  <c r="AA135" s="1"/>
  <c r="T135"/>
  <c r="L135"/>
  <c r="J135"/>
  <c r="G135"/>
  <c r="I135" s="1"/>
  <c r="F135"/>
  <c r="W134"/>
  <c r="X134" s="1"/>
  <c r="U134"/>
  <c r="AA134" s="1"/>
  <c r="T134"/>
  <c r="L134"/>
  <c r="J134"/>
  <c r="F134"/>
  <c r="W133"/>
  <c r="X133" s="1"/>
  <c r="U133"/>
  <c r="AA133" s="1"/>
  <c r="T133"/>
  <c r="L133"/>
  <c r="J133"/>
  <c r="G133"/>
  <c r="F133"/>
  <c r="W132"/>
  <c r="X132" s="1"/>
  <c r="U132"/>
  <c r="AA132" s="1"/>
  <c r="T132"/>
  <c r="L132"/>
  <c r="J132"/>
  <c r="F132"/>
  <c r="W131"/>
  <c r="X131" s="1"/>
  <c r="U131"/>
  <c r="AA131" s="1"/>
  <c r="T131"/>
  <c r="L131"/>
  <c r="J131"/>
  <c r="G131"/>
  <c r="I131" s="1"/>
  <c r="F131"/>
  <c r="W130"/>
  <c r="X130" s="1"/>
  <c r="U130"/>
  <c r="AA130" s="1"/>
  <c r="T130"/>
  <c r="L130"/>
  <c r="J130"/>
  <c r="G130"/>
  <c r="I130" s="1"/>
  <c r="F130"/>
  <c r="W129"/>
  <c r="X129" s="1"/>
  <c r="U129"/>
  <c r="AA129" s="1"/>
  <c r="T129"/>
  <c r="L129"/>
  <c r="J129"/>
  <c r="F129"/>
  <c r="W128"/>
  <c r="X128" s="1"/>
  <c r="U128"/>
  <c r="AA128" s="1"/>
  <c r="T128"/>
  <c r="P128"/>
  <c r="L128"/>
  <c r="J128"/>
  <c r="F128"/>
  <c r="W127"/>
  <c r="X127" s="1"/>
  <c r="U127"/>
  <c r="AA127" s="1"/>
  <c r="T127"/>
  <c r="L127"/>
  <c r="J127"/>
  <c r="G127"/>
  <c r="I127" s="1"/>
  <c r="F127"/>
  <c r="W126"/>
  <c r="X126" s="1"/>
  <c r="U126"/>
  <c r="AA126" s="1"/>
  <c r="T126"/>
  <c r="L126"/>
  <c r="J126"/>
  <c r="F126"/>
  <c r="W125"/>
  <c r="X125" s="1"/>
  <c r="U125"/>
  <c r="AA125" s="1"/>
  <c r="T125"/>
  <c r="L125"/>
  <c r="J125"/>
  <c r="W124"/>
  <c r="X124" s="1"/>
  <c r="U124"/>
  <c r="AA124" s="1"/>
  <c r="T124"/>
  <c r="L124"/>
  <c r="J124"/>
  <c r="F124"/>
  <c r="W123"/>
  <c r="X123" s="1"/>
  <c r="U123"/>
  <c r="AA123" s="1"/>
  <c r="T123"/>
  <c r="P123"/>
  <c r="L123"/>
  <c r="J123"/>
  <c r="W122"/>
  <c r="X122" s="1"/>
  <c r="U122"/>
  <c r="AA122" s="1"/>
  <c r="T122"/>
  <c r="L122"/>
  <c r="J122"/>
  <c r="F122"/>
  <c r="W121"/>
  <c r="X121" s="1"/>
  <c r="U121"/>
  <c r="AA121" s="1"/>
  <c r="T121"/>
  <c r="L121"/>
  <c r="J121"/>
  <c r="F121"/>
  <c r="W120"/>
  <c r="X120" s="1"/>
  <c r="U120"/>
  <c r="AA120" s="1"/>
  <c r="T120"/>
  <c r="L120"/>
  <c r="J120"/>
  <c r="W119"/>
  <c r="X119" s="1"/>
  <c r="U119"/>
  <c r="AA119" s="1"/>
  <c r="T119"/>
  <c r="P119"/>
  <c r="L119"/>
  <c r="J119"/>
  <c r="W118"/>
  <c r="X118" s="1"/>
  <c r="U118"/>
  <c r="AA118" s="1"/>
  <c r="T118"/>
  <c r="L118"/>
  <c r="J118"/>
  <c r="F118"/>
  <c r="W117"/>
  <c r="X117" s="1"/>
  <c r="U117"/>
  <c r="AA117" s="1"/>
  <c r="T117"/>
  <c r="L117"/>
  <c r="J117"/>
  <c r="F117"/>
  <c r="W116"/>
  <c r="X116" s="1"/>
  <c r="U116"/>
  <c r="AA116" s="1"/>
  <c r="T116"/>
  <c r="P116"/>
  <c r="L116"/>
  <c r="J116"/>
  <c r="W115"/>
  <c r="X115" s="1"/>
  <c r="U115"/>
  <c r="AA115" s="1"/>
  <c r="T115"/>
  <c r="L115"/>
  <c r="J115"/>
  <c r="W114"/>
  <c r="X114" s="1"/>
  <c r="U114"/>
  <c r="AA114" s="1"/>
  <c r="T114"/>
  <c r="L114"/>
  <c r="J114"/>
  <c r="F114"/>
  <c r="W113"/>
  <c r="X113" s="1"/>
  <c r="U113"/>
  <c r="AA113" s="1"/>
  <c r="T113"/>
  <c r="L113"/>
  <c r="J113"/>
  <c r="F113"/>
  <c r="W112"/>
  <c r="X112" s="1"/>
  <c r="U112"/>
  <c r="AA112" s="1"/>
  <c r="T112"/>
  <c r="P112"/>
  <c r="L112"/>
  <c r="J112"/>
  <c r="W111"/>
  <c r="X111" s="1"/>
  <c r="U111"/>
  <c r="AA111" s="1"/>
  <c r="T111"/>
  <c r="L111"/>
  <c r="J111"/>
  <c r="W110"/>
  <c r="X110" s="1"/>
  <c r="U110"/>
  <c r="AA110" s="1"/>
  <c r="T110"/>
  <c r="L110"/>
  <c r="J110"/>
  <c r="F110"/>
  <c r="W109"/>
  <c r="X109" s="1"/>
  <c r="U109"/>
  <c r="AA109" s="1"/>
  <c r="T109"/>
  <c r="L109"/>
  <c r="J109"/>
  <c r="F109"/>
  <c r="W108"/>
  <c r="X108" s="1"/>
  <c r="U108"/>
  <c r="AA108" s="1"/>
  <c r="T108"/>
  <c r="L108"/>
  <c r="J108"/>
  <c r="W107"/>
  <c r="X107" s="1"/>
  <c r="U107"/>
  <c r="AA107" s="1"/>
  <c r="T107"/>
  <c r="L107"/>
  <c r="J107"/>
  <c r="W106"/>
  <c r="X106" s="1"/>
  <c r="U106"/>
  <c r="AA106" s="1"/>
  <c r="T106"/>
  <c r="L106"/>
  <c r="J106"/>
  <c r="F106"/>
  <c r="W105"/>
  <c r="X105" s="1"/>
  <c r="U105"/>
  <c r="AA105" s="1"/>
  <c r="T105"/>
  <c r="L105"/>
  <c r="J105"/>
  <c r="F105"/>
  <c r="W104"/>
  <c r="X104" s="1"/>
  <c r="U104"/>
  <c r="AA104" s="1"/>
  <c r="T104"/>
  <c r="L104"/>
  <c r="J104"/>
  <c r="W103"/>
  <c r="X103" s="1"/>
  <c r="U103"/>
  <c r="AA103" s="1"/>
  <c r="T103"/>
  <c r="L103"/>
  <c r="J103"/>
  <c r="W102"/>
  <c r="X102" s="1"/>
  <c r="U102"/>
  <c r="AA102" s="1"/>
  <c r="T102"/>
  <c r="L102"/>
  <c r="J102"/>
  <c r="F102"/>
  <c r="W101"/>
  <c r="X101" s="1"/>
  <c r="U101"/>
  <c r="AA101" s="1"/>
  <c r="T101"/>
  <c r="L101"/>
  <c r="J101"/>
  <c r="F101"/>
  <c r="W100"/>
  <c r="X100" s="1"/>
  <c r="U100"/>
  <c r="AA100" s="1"/>
  <c r="T100"/>
  <c r="L100"/>
  <c r="J100"/>
  <c r="W99"/>
  <c r="X99" s="1"/>
  <c r="U99"/>
  <c r="AA99" s="1"/>
  <c r="T99"/>
  <c r="L99"/>
  <c r="J99"/>
  <c r="W98"/>
  <c r="X98" s="1"/>
  <c r="U98"/>
  <c r="AA98" s="1"/>
  <c r="T98"/>
  <c r="L98"/>
  <c r="J98"/>
  <c r="F98"/>
  <c r="W97"/>
  <c r="X97" s="1"/>
  <c r="U97"/>
  <c r="AA97" s="1"/>
  <c r="T97"/>
  <c r="L97"/>
  <c r="J97"/>
  <c r="F97"/>
  <c r="W96"/>
  <c r="X96" s="1"/>
  <c r="U96"/>
  <c r="AA96" s="1"/>
  <c r="T96"/>
  <c r="L96"/>
  <c r="J96"/>
  <c r="W95"/>
  <c r="X95" s="1"/>
  <c r="U95"/>
  <c r="AA95" s="1"/>
  <c r="T95"/>
  <c r="L95"/>
  <c r="J95"/>
  <c r="W94"/>
  <c r="X94" s="1"/>
  <c r="U94"/>
  <c r="AA94" s="1"/>
  <c r="T94"/>
  <c r="L94"/>
  <c r="J94"/>
  <c r="W93"/>
  <c r="X93" s="1"/>
  <c r="U93"/>
  <c r="AA93" s="1"/>
  <c r="T93"/>
  <c r="L93"/>
  <c r="J93"/>
  <c r="F93"/>
  <c r="W92"/>
  <c r="X92" s="1"/>
  <c r="U92"/>
  <c r="AA92" s="1"/>
  <c r="T92"/>
  <c r="L92"/>
  <c r="J92"/>
  <c r="W91"/>
  <c r="X91" s="1"/>
  <c r="U91"/>
  <c r="AA91" s="1"/>
  <c r="T91"/>
  <c r="L91"/>
  <c r="J91"/>
  <c r="W90"/>
  <c r="X90" s="1"/>
  <c r="U90"/>
  <c r="AA90" s="1"/>
  <c r="T90"/>
  <c r="L90"/>
  <c r="J90"/>
  <c r="F90"/>
  <c r="W89"/>
  <c r="X89" s="1"/>
  <c r="U89"/>
  <c r="AA89" s="1"/>
  <c r="T89"/>
  <c r="L89"/>
  <c r="J89"/>
  <c r="W88"/>
  <c r="X88" s="1"/>
  <c r="U88"/>
  <c r="AA88" s="1"/>
  <c r="T88"/>
  <c r="L88"/>
  <c r="J88"/>
  <c r="W87"/>
  <c r="X87" s="1"/>
  <c r="U87"/>
  <c r="AA87" s="1"/>
  <c r="T87"/>
  <c r="L87"/>
  <c r="J87"/>
  <c r="F87"/>
  <c r="W86"/>
  <c r="X86" s="1"/>
  <c r="U86"/>
  <c r="AA86" s="1"/>
  <c r="T86"/>
  <c r="L86"/>
  <c r="J86"/>
  <c r="F86"/>
  <c r="W85"/>
  <c r="X85" s="1"/>
  <c r="U85"/>
  <c r="AA85" s="1"/>
  <c r="T85"/>
  <c r="L85"/>
  <c r="J85"/>
  <c r="F85"/>
  <c r="W84"/>
  <c r="X84" s="1"/>
  <c r="U84"/>
  <c r="AA84" s="1"/>
  <c r="T84"/>
  <c r="L84"/>
  <c r="J84"/>
  <c r="W83"/>
  <c r="X83" s="1"/>
  <c r="U83"/>
  <c r="AA83" s="1"/>
  <c r="T83"/>
  <c r="L83"/>
  <c r="J83"/>
  <c r="F83"/>
  <c r="W82"/>
  <c r="X82" s="1"/>
  <c r="U82"/>
  <c r="AA82" s="1"/>
  <c r="T82"/>
  <c r="L82"/>
  <c r="J82"/>
  <c r="F82"/>
  <c r="W81"/>
  <c r="X81" s="1"/>
  <c r="U81"/>
  <c r="AA81" s="1"/>
  <c r="T81"/>
  <c r="L81"/>
  <c r="J81"/>
  <c r="F81"/>
  <c r="W80"/>
  <c r="X80" s="1"/>
  <c r="U80"/>
  <c r="AA80" s="1"/>
  <c r="T80"/>
  <c r="L80"/>
  <c r="J80"/>
  <c r="W79"/>
  <c r="X79" s="1"/>
  <c r="U79"/>
  <c r="AA79" s="1"/>
  <c r="T79"/>
  <c r="P79"/>
  <c r="L79"/>
  <c r="J79"/>
  <c r="F79"/>
  <c r="W78"/>
  <c r="X78" s="1"/>
  <c r="U78"/>
  <c r="AA78" s="1"/>
  <c r="T78"/>
  <c r="L78"/>
  <c r="J78"/>
  <c r="F78"/>
  <c r="W77"/>
  <c r="X77" s="1"/>
  <c r="U77"/>
  <c r="AA77" s="1"/>
  <c r="T77"/>
  <c r="L77"/>
  <c r="J77"/>
  <c r="F77"/>
  <c r="W76"/>
  <c r="X76" s="1"/>
  <c r="U76"/>
  <c r="AA76" s="1"/>
  <c r="T76"/>
  <c r="L76"/>
  <c r="J76"/>
  <c r="W75"/>
  <c r="X75" s="1"/>
  <c r="U75"/>
  <c r="AA75" s="1"/>
  <c r="T75"/>
  <c r="L75"/>
  <c r="J75"/>
  <c r="F75"/>
  <c r="W74"/>
  <c r="X74" s="1"/>
  <c r="U74"/>
  <c r="AA74" s="1"/>
  <c r="T74"/>
  <c r="L74"/>
  <c r="J74"/>
  <c r="F74"/>
  <c r="W73"/>
  <c r="X73" s="1"/>
  <c r="U73"/>
  <c r="AA73" s="1"/>
  <c r="T73"/>
  <c r="L73"/>
  <c r="J73"/>
  <c r="F73"/>
  <c r="W72"/>
  <c r="X72" s="1"/>
  <c r="U72"/>
  <c r="AA72" s="1"/>
  <c r="T72"/>
  <c r="P72"/>
  <c r="L72"/>
  <c r="J72"/>
  <c r="W71"/>
  <c r="X71" s="1"/>
  <c r="U71"/>
  <c r="AA71" s="1"/>
  <c r="T71"/>
  <c r="L71"/>
  <c r="J71"/>
  <c r="F71"/>
  <c r="W70"/>
  <c r="X70" s="1"/>
  <c r="U70"/>
  <c r="AA70" s="1"/>
  <c r="T70"/>
  <c r="L70"/>
  <c r="J70"/>
  <c r="G70"/>
  <c r="I70" s="1"/>
  <c r="F70"/>
  <c r="W69"/>
  <c r="X69" s="1"/>
  <c r="U69"/>
  <c r="AA69" s="1"/>
  <c r="T69"/>
  <c r="L69"/>
  <c r="J69"/>
  <c r="F69"/>
  <c r="W68"/>
  <c r="X68" s="1"/>
  <c r="U68"/>
  <c r="AA68" s="1"/>
  <c r="T68"/>
  <c r="L68"/>
  <c r="J68"/>
  <c r="W67"/>
  <c r="X67" s="1"/>
  <c r="U67"/>
  <c r="AA67" s="1"/>
  <c r="T67"/>
  <c r="P67"/>
  <c r="L67"/>
  <c r="J67"/>
  <c r="F67"/>
  <c r="W66"/>
  <c r="X66" s="1"/>
  <c r="U66"/>
  <c r="AA66" s="1"/>
  <c r="T66"/>
  <c r="L66"/>
  <c r="J66"/>
  <c r="F66"/>
  <c r="W65"/>
  <c r="X65" s="1"/>
  <c r="U65"/>
  <c r="AA65" s="1"/>
  <c r="T65"/>
  <c r="L65"/>
  <c r="J65"/>
  <c r="F65"/>
  <c r="W64"/>
  <c r="X64" s="1"/>
  <c r="U64"/>
  <c r="AA64" s="1"/>
  <c r="T64"/>
  <c r="L64"/>
  <c r="J64"/>
  <c r="W63"/>
  <c r="X63" s="1"/>
  <c r="U63"/>
  <c r="AA63" s="1"/>
  <c r="T63"/>
  <c r="P63"/>
  <c r="L63"/>
  <c r="J63"/>
  <c r="F63"/>
  <c r="W62"/>
  <c r="X62" s="1"/>
  <c r="U62"/>
  <c r="AA62" s="1"/>
  <c r="T62"/>
  <c r="L62"/>
  <c r="J62"/>
  <c r="F62"/>
  <c r="W61"/>
  <c r="X61" s="1"/>
  <c r="U61"/>
  <c r="AA61" s="1"/>
  <c r="T61"/>
  <c r="L61"/>
  <c r="J61"/>
  <c r="F61"/>
  <c r="W60"/>
  <c r="X60" s="1"/>
  <c r="U60"/>
  <c r="AA60" s="1"/>
  <c r="T60"/>
  <c r="L60"/>
  <c r="J60"/>
  <c r="W59"/>
  <c r="X59" s="1"/>
  <c r="U59"/>
  <c r="AA59" s="1"/>
  <c r="T59"/>
  <c r="L59"/>
  <c r="J59"/>
  <c r="F59"/>
  <c r="W58"/>
  <c r="X58" s="1"/>
  <c r="U58"/>
  <c r="AA58" s="1"/>
  <c r="T58"/>
  <c r="L58"/>
  <c r="J58"/>
  <c r="G58"/>
  <c r="I58" s="1"/>
  <c r="F58"/>
  <c r="W57"/>
  <c r="X57" s="1"/>
  <c r="U57"/>
  <c r="AA57" s="1"/>
  <c r="T57"/>
  <c r="L57"/>
  <c r="J57"/>
  <c r="F57"/>
  <c r="W56"/>
  <c r="X56" s="1"/>
  <c r="U56"/>
  <c r="AA56" s="1"/>
  <c r="T56"/>
  <c r="L56"/>
  <c r="J56"/>
  <c r="W55"/>
  <c r="X55" s="1"/>
  <c r="U55"/>
  <c r="AA55" s="1"/>
  <c r="T55"/>
  <c r="L55"/>
  <c r="J55"/>
  <c r="F55"/>
  <c r="W54"/>
  <c r="X54" s="1"/>
  <c r="U54"/>
  <c r="AA54" s="1"/>
  <c r="T54"/>
  <c r="L54"/>
  <c r="J54"/>
  <c r="G54"/>
  <c r="I54" s="1"/>
  <c r="F54"/>
  <c r="W53"/>
  <c r="X53" s="1"/>
  <c r="U53"/>
  <c r="AA53" s="1"/>
  <c r="T53"/>
  <c r="L53"/>
  <c r="J53"/>
  <c r="F53"/>
  <c r="W52"/>
  <c r="X52" s="1"/>
  <c r="U52"/>
  <c r="AA52" s="1"/>
  <c r="T52"/>
  <c r="L52"/>
  <c r="J52"/>
  <c r="W51"/>
  <c r="X51" s="1"/>
  <c r="U51"/>
  <c r="AA51" s="1"/>
  <c r="T51"/>
  <c r="P51"/>
  <c r="L51"/>
  <c r="J51"/>
  <c r="F51"/>
  <c r="W50"/>
  <c r="X50" s="1"/>
  <c r="U50"/>
  <c r="AA50" s="1"/>
  <c r="T50"/>
  <c r="L50"/>
  <c r="J50"/>
  <c r="F50"/>
  <c r="W49"/>
  <c r="X49" s="1"/>
  <c r="U49"/>
  <c r="AA49" s="1"/>
  <c r="T49"/>
  <c r="L49"/>
  <c r="J49"/>
  <c r="F49"/>
  <c r="W48"/>
  <c r="X48" s="1"/>
  <c r="U48"/>
  <c r="AA48" s="1"/>
  <c r="T48"/>
  <c r="L48"/>
  <c r="J48"/>
  <c r="W47"/>
  <c r="X47" s="1"/>
  <c r="U47"/>
  <c r="AA47" s="1"/>
  <c r="T47"/>
  <c r="L47"/>
  <c r="J47"/>
  <c r="F47"/>
  <c r="W46"/>
  <c r="X46" s="1"/>
  <c r="U46"/>
  <c r="AA46" s="1"/>
  <c r="T46"/>
  <c r="L46"/>
  <c r="J46"/>
  <c r="F46"/>
  <c r="W45"/>
  <c r="X45" s="1"/>
  <c r="U45"/>
  <c r="AA45" s="1"/>
  <c r="T45"/>
  <c r="L45"/>
  <c r="J45"/>
  <c r="F45"/>
  <c r="W44"/>
  <c r="X44" s="1"/>
  <c r="U44"/>
  <c r="AA44" s="1"/>
  <c r="T44"/>
  <c r="P44"/>
  <c r="L44"/>
  <c r="J44"/>
  <c r="W43"/>
  <c r="X43" s="1"/>
  <c r="U43"/>
  <c r="AA43" s="1"/>
  <c r="T43"/>
  <c r="P43"/>
  <c r="L43"/>
  <c r="J43"/>
  <c r="W42"/>
  <c r="X42" s="1"/>
  <c r="U42"/>
  <c r="AA42" s="1"/>
  <c r="T42"/>
  <c r="L42"/>
  <c r="J42"/>
  <c r="F42"/>
  <c r="W41"/>
  <c r="X41" s="1"/>
  <c r="U41"/>
  <c r="AA41" s="1"/>
  <c r="T41"/>
  <c r="L41"/>
  <c r="J41"/>
  <c r="F41"/>
  <c r="W40"/>
  <c r="X40" s="1"/>
  <c r="U40"/>
  <c r="AA40" s="1"/>
  <c r="T40"/>
  <c r="L40"/>
  <c r="J40"/>
  <c r="W39"/>
  <c r="X39" s="1"/>
  <c r="U39"/>
  <c r="AA39" s="1"/>
  <c r="T39"/>
  <c r="P39"/>
  <c r="L39"/>
  <c r="J39"/>
  <c r="F39"/>
  <c r="W38"/>
  <c r="X38" s="1"/>
  <c r="U38"/>
  <c r="AA38" s="1"/>
  <c r="T38"/>
  <c r="L38"/>
  <c r="J38"/>
  <c r="F38"/>
  <c r="W37"/>
  <c r="X37" s="1"/>
  <c r="U37"/>
  <c r="AA37" s="1"/>
  <c r="T37"/>
  <c r="L37"/>
  <c r="J37"/>
  <c r="F37"/>
  <c r="W36"/>
  <c r="X36" s="1"/>
  <c r="U36"/>
  <c r="AA36" s="1"/>
  <c r="T36"/>
  <c r="L36"/>
  <c r="J36"/>
  <c r="W35"/>
  <c r="X35" s="1"/>
  <c r="U35"/>
  <c r="AA35" s="1"/>
  <c r="T35"/>
  <c r="L35"/>
  <c r="J35"/>
  <c r="F35"/>
  <c r="W34"/>
  <c r="X34" s="1"/>
  <c r="U34"/>
  <c r="AA34" s="1"/>
  <c r="T34"/>
  <c r="L34"/>
  <c r="J34"/>
  <c r="F34"/>
  <c r="W33"/>
  <c r="X33" s="1"/>
  <c r="U33"/>
  <c r="AA33" s="1"/>
  <c r="T33"/>
  <c r="L33"/>
  <c r="J33"/>
  <c r="F33"/>
  <c r="W32"/>
  <c r="X32" s="1"/>
  <c r="U32"/>
  <c r="AA32" s="1"/>
  <c r="T32"/>
  <c r="L32"/>
  <c r="J32"/>
  <c r="W31"/>
  <c r="X31" s="1"/>
  <c r="U31"/>
  <c r="AA31" s="1"/>
  <c r="T31"/>
  <c r="L31"/>
  <c r="J31"/>
  <c r="W30"/>
  <c r="X30" s="1"/>
  <c r="U30"/>
  <c r="AA30" s="1"/>
  <c r="T30"/>
  <c r="L30"/>
  <c r="J30"/>
  <c r="F30"/>
  <c r="W29"/>
  <c r="X29" s="1"/>
  <c r="U29"/>
  <c r="AA29" s="1"/>
  <c r="T29"/>
  <c r="L29"/>
  <c r="J29"/>
  <c r="F29"/>
  <c r="W28"/>
  <c r="X28" s="1"/>
  <c r="U28"/>
  <c r="AA28" s="1"/>
  <c r="T28"/>
  <c r="P28"/>
  <c r="L28"/>
  <c r="J28"/>
  <c r="W27"/>
  <c r="X27" s="1"/>
  <c r="U27"/>
  <c r="AA27" s="1"/>
  <c r="T27"/>
  <c r="L27"/>
  <c r="J27"/>
  <c r="W26"/>
  <c r="X26" s="1"/>
  <c r="U26"/>
  <c r="AA26" s="1"/>
  <c r="T26"/>
  <c r="L26"/>
  <c r="J26"/>
  <c r="F26"/>
  <c r="W25"/>
  <c r="X25" s="1"/>
  <c r="U25"/>
  <c r="AA25" s="1"/>
  <c r="T25"/>
  <c r="L25"/>
  <c r="J25"/>
  <c r="F25"/>
  <c r="W24"/>
  <c r="X24" s="1"/>
  <c r="U24"/>
  <c r="AA24" s="1"/>
  <c r="T24"/>
  <c r="L24"/>
  <c r="J24"/>
  <c r="W23"/>
  <c r="X23" s="1"/>
  <c r="U23"/>
  <c r="AA23" s="1"/>
  <c r="T23"/>
  <c r="P23"/>
  <c r="L23"/>
  <c r="J23"/>
  <c r="F23"/>
  <c r="W22"/>
  <c r="X22" s="1"/>
  <c r="U22"/>
  <c r="AA22" s="1"/>
  <c r="T22"/>
  <c r="L22"/>
  <c r="J22"/>
  <c r="G22"/>
  <c r="I22" s="1"/>
  <c r="F22"/>
  <c r="W21"/>
  <c r="X21" s="1"/>
  <c r="U21"/>
  <c r="AA21" s="1"/>
  <c r="T21"/>
  <c r="L21"/>
  <c r="J21"/>
  <c r="F21"/>
  <c r="W20"/>
  <c r="X20" s="1"/>
  <c r="U20"/>
  <c r="AA20" s="1"/>
  <c r="T20"/>
  <c r="L20"/>
  <c r="J20"/>
  <c r="W19"/>
  <c r="X19" s="1"/>
  <c r="U19"/>
  <c r="AA19" s="1"/>
  <c r="T19"/>
  <c r="P19"/>
  <c r="L19"/>
  <c r="J19"/>
  <c r="W18"/>
  <c r="X18" s="1"/>
  <c r="U18"/>
  <c r="AA18" s="1"/>
  <c r="T18"/>
  <c r="L18"/>
  <c r="J18"/>
  <c r="F18"/>
  <c r="W17"/>
  <c r="X17" s="1"/>
  <c r="U17"/>
  <c r="AA17" s="1"/>
  <c r="T17"/>
  <c r="L17"/>
  <c r="J17"/>
  <c r="W16"/>
  <c r="X16" s="1"/>
  <c r="U16"/>
  <c r="AA16" s="1"/>
  <c r="T16"/>
  <c r="L16"/>
  <c r="J16"/>
  <c r="W15"/>
  <c r="X15" s="1"/>
  <c r="U15"/>
  <c r="AA15" s="1"/>
  <c r="T15"/>
  <c r="L15"/>
  <c r="J15"/>
  <c r="W14"/>
  <c r="X14" s="1"/>
  <c r="U14"/>
  <c r="AA14" s="1"/>
  <c r="T14"/>
  <c r="L14"/>
  <c r="J14"/>
  <c r="F14"/>
  <c r="W13"/>
  <c r="X13" s="1"/>
  <c r="U13"/>
  <c r="AA13" s="1"/>
  <c r="T13"/>
  <c r="L13"/>
  <c r="J13"/>
  <c r="F13"/>
  <c r="W12"/>
  <c r="X12" s="1"/>
  <c r="U12"/>
  <c r="AA12" s="1"/>
  <c r="T12"/>
  <c r="L12"/>
  <c r="J12"/>
  <c r="W11"/>
  <c r="X11" s="1"/>
  <c r="U11"/>
  <c r="AA11" s="1"/>
  <c r="T11"/>
  <c r="L11"/>
  <c r="J11"/>
  <c r="W10"/>
  <c r="X10" s="1"/>
  <c r="U10"/>
  <c r="AA10" s="1"/>
  <c r="T10"/>
  <c r="L10"/>
  <c r="J10"/>
  <c r="F10"/>
  <c r="W9"/>
  <c r="X9" s="1"/>
  <c r="U9"/>
  <c r="AA9" s="1"/>
  <c r="T9"/>
  <c r="L9"/>
  <c r="J9"/>
  <c r="F9"/>
  <c r="W8"/>
  <c r="X8" s="1"/>
  <c r="U8"/>
  <c r="AA8" s="1"/>
  <c r="T8"/>
  <c r="L8"/>
  <c r="J8"/>
  <c r="W7"/>
  <c r="X7" s="1"/>
  <c r="U7"/>
  <c r="AA7" s="1"/>
  <c r="T7"/>
  <c r="P7"/>
  <c r="L7"/>
  <c r="J7"/>
  <c r="F7"/>
  <c r="W6"/>
  <c r="X6" s="1"/>
  <c r="U6"/>
  <c r="AA6" s="1"/>
  <c r="T6"/>
  <c r="L6"/>
  <c r="J6"/>
  <c r="F6"/>
  <c r="V2" i="5"/>
  <c r="W2" s="1"/>
  <c r="T5" i="1"/>
  <c r="T4"/>
  <c r="T3"/>
  <c r="X2" i="5"/>
  <c r="T2" i="1" s="1"/>
  <c r="B2" i="5"/>
  <c r="J5" i="1"/>
  <c r="J4"/>
  <c r="F3"/>
  <c r="J3"/>
  <c r="S2" i="5"/>
  <c r="G2"/>
  <c r="L5" i="1"/>
  <c r="L4"/>
  <c r="L3"/>
  <c r="N2" i="5"/>
  <c r="L2" i="1" s="1"/>
  <c r="M2" i="5"/>
  <c r="W2" i="1" s="1"/>
  <c r="X2" s="1"/>
  <c r="AA2" i="5"/>
  <c r="AB2" s="1"/>
  <c r="Y2" i="1" s="1"/>
  <c r="AA1000" i="5"/>
  <c r="AB1000" s="1"/>
  <c r="AA999"/>
  <c r="AB999" s="1"/>
  <c r="AA998"/>
  <c r="AB998" s="1"/>
  <c r="AA997"/>
  <c r="AB997" s="1"/>
  <c r="AA996"/>
  <c r="AB996" s="1"/>
  <c r="AA995"/>
  <c r="AB995" s="1"/>
  <c r="AA994"/>
  <c r="AB994" s="1"/>
  <c r="AA993"/>
  <c r="AB993" s="1"/>
  <c r="AA992"/>
  <c r="AB992" s="1"/>
  <c r="AA991"/>
  <c r="AB991" s="1"/>
  <c r="AA990"/>
  <c r="AB990" s="1"/>
  <c r="AA989"/>
  <c r="AB989" s="1"/>
  <c r="AA988"/>
  <c r="AB988" s="1"/>
  <c r="AA987"/>
  <c r="AB987" s="1"/>
  <c r="AA986"/>
  <c r="AB986" s="1"/>
  <c r="AA985"/>
  <c r="AB985" s="1"/>
  <c r="AA984"/>
  <c r="AB984" s="1"/>
  <c r="AA983"/>
  <c r="AB983" s="1"/>
  <c r="AA982"/>
  <c r="AB982" s="1"/>
  <c r="AA981"/>
  <c r="AB981" s="1"/>
  <c r="AA980"/>
  <c r="AB980" s="1"/>
  <c r="AA979"/>
  <c r="AB979" s="1"/>
  <c r="AA978"/>
  <c r="AB978" s="1"/>
  <c r="AA977"/>
  <c r="AB977" s="1"/>
  <c r="AA976"/>
  <c r="AB976" s="1"/>
  <c r="AA975"/>
  <c r="AB975" s="1"/>
  <c r="AA974"/>
  <c r="AB974" s="1"/>
  <c r="AA973"/>
  <c r="AB973" s="1"/>
  <c r="AA972"/>
  <c r="AB972" s="1"/>
  <c r="AA971"/>
  <c r="AB971" s="1"/>
  <c r="AA970"/>
  <c r="AB970" s="1"/>
  <c r="AA969"/>
  <c r="AB969" s="1"/>
  <c r="AA968"/>
  <c r="AB968" s="1"/>
  <c r="AA967"/>
  <c r="AB967" s="1"/>
  <c r="AA966"/>
  <c r="AB966" s="1"/>
  <c r="AA965"/>
  <c r="AB965" s="1"/>
  <c r="AA964"/>
  <c r="AB964" s="1"/>
  <c r="AA963"/>
  <c r="AB963" s="1"/>
  <c r="AA962"/>
  <c r="AB962" s="1"/>
  <c r="AA961"/>
  <c r="AB961" s="1"/>
  <c r="AA960"/>
  <c r="AB960" s="1"/>
  <c r="AA959"/>
  <c r="AB959" s="1"/>
  <c r="AA958"/>
  <c r="AB958" s="1"/>
  <c r="AA957"/>
  <c r="AB957" s="1"/>
  <c r="AA956"/>
  <c r="AB956" s="1"/>
  <c r="AA955"/>
  <c r="AB955" s="1"/>
  <c r="AA954"/>
  <c r="AB954" s="1"/>
  <c r="AA953"/>
  <c r="AB953" s="1"/>
  <c r="AA952"/>
  <c r="AB952" s="1"/>
  <c r="AA951"/>
  <c r="AB951" s="1"/>
  <c r="AA950"/>
  <c r="AB950" s="1"/>
  <c r="AA949"/>
  <c r="AB949" s="1"/>
  <c r="AA948"/>
  <c r="AB948" s="1"/>
  <c r="AA947"/>
  <c r="AB947" s="1"/>
  <c r="AA946"/>
  <c r="AB946" s="1"/>
  <c r="AA945"/>
  <c r="AB945" s="1"/>
  <c r="AA944"/>
  <c r="AB944" s="1"/>
  <c r="AA943"/>
  <c r="AB943" s="1"/>
  <c r="AA942"/>
  <c r="AB942" s="1"/>
  <c r="AA941"/>
  <c r="AB941" s="1"/>
  <c r="AA940"/>
  <c r="AB940" s="1"/>
  <c r="AA939"/>
  <c r="AB939" s="1"/>
  <c r="AA938"/>
  <c r="AB938" s="1"/>
  <c r="AA937"/>
  <c r="AB937" s="1"/>
  <c r="AA936"/>
  <c r="AB936" s="1"/>
  <c r="AA935"/>
  <c r="AB935" s="1"/>
  <c r="AA934"/>
  <c r="AB934" s="1"/>
  <c r="AA933"/>
  <c r="AB933" s="1"/>
  <c r="AA932"/>
  <c r="AB932" s="1"/>
  <c r="AA931"/>
  <c r="AB931" s="1"/>
  <c r="AA930"/>
  <c r="AB930" s="1"/>
  <c r="AA929"/>
  <c r="AB929" s="1"/>
  <c r="AA928"/>
  <c r="AB928" s="1"/>
  <c r="AA927"/>
  <c r="AB927" s="1"/>
  <c r="AA926"/>
  <c r="AB926" s="1"/>
  <c r="AA925"/>
  <c r="AB925" s="1"/>
  <c r="AA924"/>
  <c r="AB924" s="1"/>
  <c r="AA923"/>
  <c r="AB923" s="1"/>
  <c r="AA922"/>
  <c r="AB922" s="1"/>
  <c r="AA921"/>
  <c r="AB921" s="1"/>
  <c r="AA920"/>
  <c r="AB920" s="1"/>
  <c r="AA919"/>
  <c r="AB919" s="1"/>
  <c r="AA918"/>
  <c r="AB918" s="1"/>
  <c r="AA917"/>
  <c r="AB917" s="1"/>
  <c r="AA916"/>
  <c r="AB916" s="1"/>
  <c r="AA915"/>
  <c r="AB915" s="1"/>
  <c r="AA914"/>
  <c r="AB914" s="1"/>
  <c r="AA913"/>
  <c r="AB913" s="1"/>
  <c r="AA912"/>
  <c r="AB912" s="1"/>
  <c r="AA911"/>
  <c r="AB911" s="1"/>
  <c r="AA910"/>
  <c r="AB910" s="1"/>
  <c r="AA909"/>
  <c r="AB909" s="1"/>
  <c r="AA908"/>
  <c r="AB908" s="1"/>
  <c r="AA907"/>
  <c r="AB907" s="1"/>
  <c r="AA906"/>
  <c r="AB906" s="1"/>
  <c r="AA905"/>
  <c r="AB905" s="1"/>
  <c r="AA904"/>
  <c r="AB904" s="1"/>
  <c r="AA903"/>
  <c r="AB903" s="1"/>
  <c r="AA902"/>
  <c r="AB902" s="1"/>
  <c r="AA901"/>
  <c r="AB901" s="1"/>
  <c r="AA900"/>
  <c r="AB900" s="1"/>
  <c r="AA899"/>
  <c r="AB899" s="1"/>
  <c r="AA898"/>
  <c r="AB898" s="1"/>
  <c r="AA897"/>
  <c r="AB897" s="1"/>
  <c r="AA896"/>
  <c r="AB896" s="1"/>
  <c r="AA895"/>
  <c r="AB895" s="1"/>
  <c r="AA894"/>
  <c r="AB894" s="1"/>
  <c r="AA893"/>
  <c r="AB893" s="1"/>
  <c r="AA892"/>
  <c r="AB892" s="1"/>
  <c r="AA891"/>
  <c r="AB891" s="1"/>
  <c r="AA890"/>
  <c r="AB890" s="1"/>
  <c r="AA889"/>
  <c r="AB889" s="1"/>
  <c r="AA888"/>
  <c r="AB888" s="1"/>
  <c r="AA887"/>
  <c r="AB887" s="1"/>
  <c r="AA886"/>
  <c r="AB886" s="1"/>
  <c r="AA885"/>
  <c r="AB885" s="1"/>
  <c r="AA884"/>
  <c r="AB884" s="1"/>
  <c r="AA883"/>
  <c r="AB883" s="1"/>
  <c r="AA882"/>
  <c r="AB882" s="1"/>
  <c r="AA881"/>
  <c r="AB881" s="1"/>
  <c r="AA880"/>
  <c r="AB880" s="1"/>
  <c r="AA879"/>
  <c r="AB879" s="1"/>
  <c r="AA878"/>
  <c r="AB878" s="1"/>
  <c r="AA877"/>
  <c r="AB877" s="1"/>
  <c r="AA876"/>
  <c r="AB876" s="1"/>
  <c r="AA875"/>
  <c r="AB875" s="1"/>
  <c r="AA874"/>
  <c r="AB874" s="1"/>
  <c r="AA873"/>
  <c r="AB873" s="1"/>
  <c r="AA872"/>
  <c r="AB872" s="1"/>
  <c r="AA871"/>
  <c r="AB871" s="1"/>
  <c r="AA870"/>
  <c r="AB870" s="1"/>
  <c r="AA869"/>
  <c r="AB869" s="1"/>
  <c r="AA868"/>
  <c r="AB868" s="1"/>
  <c r="AA867"/>
  <c r="AB867" s="1"/>
  <c r="AA866"/>
  <c r="AB866" s="1"/>
  <c r="AA865"/>
  <c r="AB865" s="1"/>
  <c r="AA864"/>
  <c r="AB864" s="1"/>
  <c r="AA863"/>
  <c r="AB863" s="1"/>
  <c r="AA862"/>
  <c r="AB862" s="1"/>
  <c r="AA861"/>
  <c r="AB861" s="1"/>
  <c r="AA860"/>
  <c r="AB860" s="1"/>
  <c r="AA859"/>
  <c r="AB859" s="1"/>
  <c r="AA858"/>
  <c r="AB858" s="1"/>
  <c r="AA857"/>
  <c r="AB857" s="1"/>
  <c r="AA856"/>
  <c r="AB856" s="1"/>
  <c r="AA855"/>
  <c r="AB855" s="1"/>
  <c r="AA854"/>
  <c r="AB854" s="1"/>
  <c r="AA853"/>
  <c r="AB853" s="1"/>
  <c r="AA852"/>
  <c r="AB852" s="1"/>
  <c r="AA851"/>
  <c r="AB851" s="1"/>
  <c r="AA850"/>
  <c r="AB850" s="1"/>
  <c r="AA849"/>
  <c r="AB849" s="1"/>
  <c r="AA848"/>
  <c r="AB848" s="1"/>
  <c r="AA847"/>
  <c r="AB847" s="1"/>
  <c r="AA846"/>
  <c r="AB846" s="1"/>
  <c r="AA845"/>
  <c r="AB845" s="1"/>
  <c r="AA844"/>
  <c r="AB844" s="1"/>
  <c r="AA843"/>
  <c r="AB843" s="1"/>
  <c r="AA842"/>
  <c r="AB842" s="1"/>
  <c r="AA841"/>
  <c r="AB841" s="1"/>
  <c r="AA840"/>
  <c r="AB840" s="1"/>
  <c r="AA839"/>
  <c r="AB839" s="1"/>
  <c r="AA838"/>
  <c r="AB838" s="1"/>
  <c r="AA837"/>
  <c r="AB837" s="1"/>
  <c r="AA836"/>
  <c r="AB836" s="1"/>
  <c r="AA835"/>
  <c r="AB835" s="1"/>
  <c r="AA834"/>
  <c r="AB834" s="1"/>
  <c r="AA833"/>
  <c r="AB833" s="1"/>
  <c r="AA832"/>
  <c r="AB832" s="1"/>
  <c r="AA831"/>
  <c r="AB831" s="1"/>
  <c r="AA830"/>
  <c r="AB830" s="1"/>
  <c r="AA829"/>
  <c r="AB829" s="1"/>
  <c r="AA828"/>
  <c r="AB828" s="1"/>
  <c r="AA827"/>
  <c r="AB827" s="1"/>
  <c r="AA826"/>
  <c r="AB826" s="1"/>
  <c r="AA825"/>
  <c r="AB825" s="1"/>
  <c r="AA824"/>
  <c r="AB824" s="1"/>
  <c r="AA823"/>
  <c r="AB823" s="1"/>
  <c r="AA822"/>
  <c r="AB822" s="1"/>
  <c r="AA821"/>
  <c r="AB821" s="1"/>
  <c r="AA820"/>
  <c r="AB820" s="1"/>
  <c r="AA819"/>
  <c r="AB819" s="1"/>
  <c r="AA818"/>
  <c r="AB818" s="1"/>
  <c r="AA817"/>
  <c r="AB817" s="1"/>
  <c r="AA816"/>
  <c r="AB816" s="1"/>
  <c r="AA815"/>
  <c r="AB815" s="1"/>
  <c r="AA814"/>
  <c r="AB814" s="1"/>
  <c r="AA813"/>
  <c r="AB813" s="1"/>
  <c r="AA812"/>
  <c r="AB812" s="1"/>
  <c r="AA811"/>
  <c r="AB811" s="1"/>
  <c r="AA810"/>
  <c r="AB810" s="1"/>
  <c r="AA809"/>
  <c r="AB809" s="1"/>
  <c r="AA808"/>
  <c r="AB808" s="1"/>
  <c r="AA807"/>
  <c r="AB807" s="1"/>
  <c r="AA806"/>
  <c r="AB806" s="1"/>
  <c r="AA805"/>
  <c r="AB805" s="1"/>
  <c r="AA804"/>
  <c r="AB804" s="1"/>
  <c r="AA803"/>
  <c r="AB803" s="1"/>
  <c r="AA802"/>
  <c r="AB802" s="1"/>
  <c r="AA801"/>
  <c r="AB801" s="1"/>
  <c r="AA800"/>
  <c r="AB800" s="1"/>
  <c r="AA799"/>
  <c r="AB799" s="1"/>
  <c r="AA798"/>
  <c r="AB798" s="1"/>
  <c r="AA797"/>
  <c r="AB797" s="1"/>
  <c r="AA796"/>
  <c r="AB796" s="1"/>
  <c r="AA795"/>
  <c r="AB795" s="1"/>
  <c r="AA794"/>
  <c r="AB794" s="1"/>
  <c r="AA793"/>
  <c r="AB793" s="1"/>
  <c r="AA792"/>
  <c r="AB792" s="1"/>
  <c r="AA791"/>
  <c r="AB791" s="1"/>
  <c r="AA790"/>
  <c r="AB790" s="1"/>
  <c r="AA789"/>
  <c r="AB789" s="1"/>
  <c r="AA788"/>
  <c r="AB788" s="1"/>
  <c r="AA787"/>
  <c r="AB787" s="1"/>
  <c r="AA786"/>
  <c r="AB786" s="1"/>
  <c r="AA785"/>
  <c r="AB785" s="1"/>
  <c r="AA784"/>
  <c r="AB784" s="1"/>
  <c r="AA783"/>
  <c r="AB783" s="1"/>
  <c r="AA782"/>
  <c r="AB782" s="1"/>
  <c r="AA781"/>
  <c r="AB781" s="1"/>
  <c r="AA780"/>
  <c r="AB780" s="1"/>
  <c r="AA779"/>
  <c r="AB779" s="1"/>
  <c r="AA778"/>
  <c r="AB778" s="1"/>
  <c r="AA777"/>
  <c r="AB777" s="1"/>
  <c r="AA776"/>
  <c r="AB776" s="1"/>
  <c r="AA775"/>
  <c r="AB775" s="1"/>
  <c r="AA774"/>
  <c r="AB774" s="1"/>
  <c r="AA773"/>
  <c r="AB773" s="1"/>
  <c r="AA772"/>
  <c r="AB772" s="1"/>
  <c r="AA771"/>
  <c r="AB771" s="1"/>
  <c r="AA770"/>
  <c r="AB770" s="1"/>
  <c r="AA769"/>
  <c r="AB769" s="1"/>
  <c r="AA768"/>
  <c r="AB768" s="1"/>
  <c r="AA767"/>
  <c r="AB767" s="1"/>
  <c r="AA766"/>
  <c r="AB766" s="1"/>
  <c r="AA765"/>
  <c r="AB765" s="1"/>
  <c r="AA764"/>
  <c r="AB764" s="1"/>
  <c r="AA763"/>
  <c r="AB763" s="1"/>
  <c r="AA762"/>
  <c r="AB762" s="1"/>
  <c r="AA761"/>
  <c r="AB761" s="1"/>
  <c r="AA760"/>
  <c r="AB760" s="1"/>
  <c r="AA759"/>
  <c r="AB759" s="1"/>
  <c r="AA758"/>
  <c r="AB758" s="1"/>
  <c r="AA757"/>
  <c r="AB757" s="1"/>
  <c r="AA756"/>
  <c r="AB756" s="1"/>
  <c r="AA755"/>
  <c r="AB755" s="1"/>
  <c r="AA754"/>
  <c r="AB754" s="1"/>
  <c r="AA753"/>
  <c r="AB753" s="1"/>
  <c r="AA752"/>
  <c r="AB752" s="1"/>
  <c r="AA751"/>
  <c r="AB751" s="1"/>
  <c r="AA750"/>
  <c r="AB750" s="1"/>
  <c r="AA749"/>
  <c r="AB749" s="1"/>
  <c r="AA748"/>
  <c r="AB748" s="1"/>
  <c r="AA747"/>
  <c r="AB747" s="1"/>
  <c r="AA746"/>
  <c r="AB746" s="1"/>
  <c r="AA745"/>
  <c r="AB745" s="1"/>
  <c r="AA744"/>
  <c r="AB744" s="1"/>
  <c r="AA743"/>
  <c r="AB743" s="1"/>
  <c r="AA742"/>
  <c r="AB742" s="1"/>
  <c r="AA741"/>
  <c r="AB741" s="1"/>
  <c r="AA740"/>
  <c r="AB740" s="1"/>
  <c r="AA739"/>
  <c r="AB739" s="1"/>
  <c r="AA738"/>
  <c r="AB738" s="1"/>
  <c r="AA737"/>
  <c r="AB737" s="1"/>
  <c r="AA736"/>
  <c r="AB736" s="1"/>
  <c r="AA735"/>
  <c r="AB735" s="1"/>
  <c r="AA734"/>
  <c r="AB734" s="1"/>
  <c r="AA733"/>
  <c r="AB733" s="1"/>
  <c r="AA732"/>
  <c r="AB732" s="1"/>
  <c r="AA731"/>
  <c r="AB731" s="1"/>
  <c r="AA730"/>
  <c r="AB730" s="1"/>
  <c r="AA729"/>
  <c r="AB729" s="1"/>
  <c r="AA728"/>
  <c r="AB728" s="1"/>
  <c r="AA727"/>
  <c r="AB727" s="1"/>
  <c r="AA726"/>
  <c r="AB726" s="1"/>
  <c r="AA725"/>
  <c r="AB725" s="1"/>
  <c r="AA724"/>
  <c r="AB724" s="1"/>
  <c r="AA723"/>
  <c r="AB723" s="1"/>
  <c r="AA722"/>
  <c r="AB722" s="1"/>
  <c r="AA721"/>
  <c r="AB721" s="1"/>
  <c r="AA720"/>
  <c r="AB720" s="1"/>
  <c r="AA719"/>
  <c r="AB719" s="1"/>
  <c r="AA718"/>
  <c r="AB718" s="1"/>
  <c r="AA717"/>
  <c r="AB717" s="1"/>
  <c r="AA716"/>
  <c r="AB716" s="1"/>
  <c r="AA715"/>
  <c r="AB715" s="1"/>
  <c r="AA714"/>
  <c r="AB714" s="1"/>
  <c r="AA713"/>
  <c r="AB713" s="1"/>
  <c r="AA712"/>
  <c r="AB712" s="1"/>
  <c r="AA711"/>
  <c r="AB711" s="1"/>
  <c r="AA710"/>
  <c r="AB710" s="1"/>
  <c r="AA709"/>
  <c r="AB709" s="1"/>
  <c r="AA708"/>
  <c r="AB708" s="1"/>
  <c r="AA707"/>
  <c r="AB707" s="1"/>
  <c r="AA706"/>
  <c r="AB706" s="1"/>
  <c r="AA705"/>
  <c r="AB705" s="1"/>
  <c r="AA704"/>
  <c r="AB704" s="1"/>
  <c r="AA703"/>
  <c r="AB703" s="1"/>
  <c r="AA702"/>
  <c r="AB702" s="1"/>
  <c r="AA701"/>
  <c r="AB701" s="1"/>
  <c r="AA700"/>
  <c r="AB700" s="1"/>
  <c r="AA699"/>
  <c r="AB699" s="1"/>
  <c r="AA698"/>
  <c r="AB698" s="1"/>
  <c r="AA697"/>
  <c r="AB697" s="1"/>
  <c r="AA696"/>
  <c r="AB696" s="1"/>
  <c r="AA695"/>
  <c r="AB695" s="1"/>
  <c r="AA694"/>
  <c r="AB694" s="1"/>
  <c r="AA693"/>
  <c r="AB693" s="1"/>
  <c r="AA692"/>
  <c r="AB692" s="1"/>
  <c r="AA691"/>
  <c r="AB691" s="1"/>
  <c r="AA690"/>
  <c r="AB690" s="1"/>
  <c r="AA689"/>
  <c r="AB689" s="1"/>
  <c r="AA688"/>
  <c r="AB688" s="1"/>
  <c r="AA687"/>
  <c r="AB687" s="1"/>
  <c r="AA686"/>
  <c r="AB686" s="1"/>
  <c r="AA685"/>
  <c r="AB685" s="1"/>
  <c r="AA684"/>
  <c r="AB684" s="1"/>
  <c r="AA683"/>
  <c r="AB683" s="1"/>
  <c r="AA682"/>
  <c r="AB682" s="1"/>
  <c r="AA681"/>
  <c r="AB681" s="1"/>
  <c r="AA680"/>
  <c r="AB680" s="1"/>
  <c r="AA679"/>
  <c r="AB679" s="1"/>
  <c r="AA678"/>
  <c r="AB678" s="1"/>
  <c r="AA677"/>
  <c r="AB677" s="1"/>
  <c r="AA676"/>
  <c r="AB676" s="1"/>
  <c r="AA675"/>
  <c r="AB675" s="1"/>
  <c r="AA674"/>
  <c r="AB674" s="1"/>
  <c r="AA673"/>
  <c r="AB673" s="1"/>
  <c r="AA672"/>
  <c r="AB672" s="1"/>
  <c r="AA671"/>
  <c r="AB671" s="1"/>
  <c r="AA670"/>
  <c r="AB670" s="1"/>
  <c r="AA669"/>
  <c r="AB669" s="1"/>
  <c r="AA668"/>
  <c r="AB668" s="1"/>
  <c r="AA667"/>
  <c r="AB667" s="1"/>
  <c r="AA666"/>
  <c r="AB666" s="1"/>
  <c r="AA665"/>
  <c r="AB665" s="1"/>
  <c r="AA664"/>
  <c r="AB664" s="1"/>
  <c r="AA663"/>
  <c r="AB663" s="1"/>
  <c r="AA662"/>
  <c r="AB662" s="1"/>
  <c r="AA661"/>
  <c r="AB661" s="1"/>
  <c r="AA660"/>
  <c r="AB660" s="1"/>
  <c r="AA659"/>
  <c r="AB659" s="1"/>
  <c r="AA658"/>
  <c r="AB658" s="1"/>
  <c r="AA657"/>
  <c r="AB657" s="1"/>
  <c r="AA656"/>
  <c r="AB656" s="1"/>
  <c r="AA655"/>
  <c r="AB655" s="1"/>
  <c r="AA654"/>
  <c r="AB654" s="1"/>
  <c r="AA653"/>
  <c r="AB653" s="1"/>
  <c r="AA652"/>
  <c r="AB652" s="1"/>
  <c r="AA651"/>
  <c r="AB651" s="1"/>
  <c r="AA650"/>
  <c r="AB650" s="1"/>
  <c r="AA649"/>
  <c r="AB649" s="1"/>
  <c r="AA648"/>
  <c r="AB648" s="1"/>
  <c r="AA647"/>
  <c r="AB647" s="1"/>
  <c r="AA646"/>
  <c r="AB646" s="1"/>
  <c r="AA645"/>
  <c r="AB645" s="1"/>
  <c r="AA644"/>
  <c r="AB644" s="1"/>
  <c r="AA643"/>
  <c r="AB643" s="1"/>
  <c r="AA642"/>
  <c r="AB642" s="1"/>
  <c r="AA641"/>
  <c r="AB641" s="1"/>
  <c r="AA640"/>
  <c r="AB640" s="1"/>
  <c r="AA639"/>
  <c r="AB639" s="1"/>
  <c r="AA638"/>
  <c r="AB638" s="1"/>
  <c r="AA637"/>
  <c r="AB637" s="1"/>
  <c r="AA636"/>
  <c r="AB636" s="1"/>
  <c r="AA635"/>
  <c r="AB635" s="1"/>
  <c r="AA634"/>
  <c r="AB634" s="1"/>
  <c r="AA633"/>
  <c r="AB633" s="1"/>
  <c r="AA632"/>
  <c r="AB632" s="1"/>
  <c r="AA631"/>
  <c r="AB631" s="1"/>
  <c r="AA630"/>
  <c r="AB630" s="1"/>
  <c r="AA629"/>
  <c r="AB629" s="1"/>
  <c r="AA628"/>
  <c r="AB628" s="1"/>
  <c r="AA627"/>
  <c r="AB627" s="1"/>
  <c r="AA626"/>
  <c r="AB626" s="1"/>
  <c r="AA625"/>
  <c r="AB625" s="1"/>
  <c r="AA624"/>
  <c r="AB624" s="1"/>
  <c r="AA623"/>
  <c r="AB623" s="1"/>
  <c r="AA622"/>
  <c r="AB622" s="1"/>
  <c r="AA621"/>
  <c r="AB621" s="1"/>
  <c r="AA620"/>
  <c r="AB620" s="1"/>
  <c r="AA619"/>
  <c r="AB619" s="1"/>
  <c r="AA618"/>
  <c r="AB618" s="1"/>
  <c r="AA617"/>
  <c r="AB617" s="1"/>
  <c r="AA616"/>
  <c r="AB616" s="1"/>
  <c r="AA615"/>
  <c r="AB615" s="1"/>
  <c r="AA614"/>
  <c r="AB614" s="1"/>
  <c r="AA613"/>
  <c r="AB613" s="1"/>
  <c r="AA612"/>
  <c r="AB612" s="1"/>
  <c r="AA611"/>
  <c r="AB611" s="1"/>
  <c r="AA610"/>
  <c r="AB610" s="1"/>
  <c r="AA609"/>
  <c r="AB609" s="1"/>
  <c r="AA608"/>
  <c r="AB608" s="1"/>
  <c r="AA607"/>
  <c r="AB607" s="1"/>
  <c r="AA606"/>
  <c r="AB606" s="1"/>
  <c r="AA605"/>
  <c r="AB605" s="1"/>
  <c r="AA604"/>
  <c r="AB604" s="1"/>
  <c r="AA603"/>
  <c r="AB603" s="1"/>
  <c r="AA602"/>
  <c r="AB602" s="1"/>
  <c r="AA601"/>
  <c r="AB601" s="1"/>
  <c r="AA600"/>
  <c r="AB600" s="1"/>
  <c r="AA599"/>
  <c r="AB599" s="1"/>
  <c r="AA598"/>
  <c r="AB598" s="1"/>
  <c r="AA597"/>
  <c r="AB597" s="1"/>
  <c r="AA596"/>
  <c r="AB596" s="1"/>
  <c r="AA595"/>
  <c r="AB595" s="1"/>
  <c r="AA594"/>
  <c r="AB594" s="1"/>
  <c r="AA593"/>
  <c r="AB593" s="1"/>
  <c r="AA592"/>
  <c r="AB592" s="1"/>
  <c r="AA591"/>
  <c r="AB591" s="1"/>
  <c r="AA590"/>
  <c r="AB590" s="1"/>
  <c r="AA589"/>
  <c r="AB589" s="1"/>
  <c r="AA588"/>
  <c r="AB588" s="1"/>
  <c r="AA587"/>
  <c r="AB587" s="1"/>
  <c r="AA586"/>
  <c r="AB586" s="1"/>
  <c r="AA585"/>
  <c r="AB585" s="1"/>
  <c r="AA584"/>
  <c r="AB584" s="1"/>
  <c r="AA583"/>
  <c r="AB583" s="1"/>
  <c r="AA582"/>
  <c r="AB582" s="1"/>
  <c r="AA581"/>
  <c r="AB581" s="1"/>
  <c r="AA580"/>
  <c r="AB580" s="1"/>
  <c r="AA579"/>
  <c r="AB579" s="1"/>
  <c r="AA578"/>
  <c r="AB578" s="1"/>
  <c r="AA577"/>
  <c r="AB577" s="1"/>
  <c r="AA576"/>
  <c r="AB576" s="1"/>
  <c r="AA575"/>
  <c r="AB575" s="1"/>
  <c r="AA574"/>
  <c r="AB574" s="1"/>
  <c r="AA573"/>
  <c r="AB573" s="1"/>
  <c r="AA572"/>
  <c r="AB572" s="1"/>
  <c r="AA571"/>
  <c r="AB571" s="1"/>
  <c r="AA570"/>
  <c r="AB570" s="1"/>
  <c r="AA569"/>
  <c r="AB569" s="1"/>
  <c r="AA568"/>
  <c r="AB568" s="1"/>
  <c r="AA567"/>
  <c r="AB567" s="1"/>
  <c r="AA566"/>
  <c r="AB566" s="1"/>
  <c r="AA565"/>
  <c r="AB565" s="1"/>
  <c r="AA564"/>
  <c r="AB564" s="1"/>
  <c r="AA563"/>
  <c r="AB563" s="1"/>
  <c r="AA562"/>
  <c r="AB562" s="1"/>
  <c r="AA561"/>
  <c r="AB561" s="1"/>
  <c r="AA560"/>
  <c r="AB560" s="1"/>
  <c r="AA559"/>
  <c r="AB559" s="1"/>
  <c r="AA558"/>
  <c r="AB558" s="1"/>
  <c r="AA557"/>
  <c r="AB557" s="1"/>
  <c r="AA556"/>
  <c r="AB556" s="1"/>
  <c r="AA555"/>
  <c r="AB555" s="1"/>
  <c r="AA554"/>
  <c r="AB554" s="1"/>
  <c r="AA553"/>
  <c r="AB553" s="1"/>
  <c r="AA552"/>
  <c r="AB552" s="1"/>
  <c r="AA551"/>
  <c r="AB551" s="1"/>
  <c r="AA550"/>
  <c r="AB550" s="1"/>
  <c r="AA549"/>
  <c r="AB549" s="1"/>
  <c r="AA548"/>
  <c r="AB548" s="1"/>
  <c r="AA547"/>
  <c r="AB547" s="1"/>
  <c r="AA546"/>
  <c r="AB546" s="1"/>
  <c r="AA545"/>
  <c r="AB545" s="1"/>
  <c r="AA544"/>
  <c r="AB544" s="1"/>
  <c r="AA543"/>
  <c r="AB543" s="1"/>
  <c r="AA542"/>
  <c r="AB542" s="1"/>
  <c r="AA541"/>
  <c r="AB541" s="1"/>
  <c r="AA540"/>
  <c r="AB540" s="1"/>
  <c r="AA539"/>
  <c r="AB539" s="1"/>
  <c r="AA538"/>
  <c r="AB538" s="1"/>
  <c r="AA537"/>
  <c r="AB537" s="1"/>
  <c r="AA536"/>
  <c r="AB536" s="1"/>
  <c r="AA535"/>
  <c r="AB535" s="1"/>
  <c r="AA534"/>
  <c r="AB534" s="1"/>
  <c r="AA533"/>
  <c r="AB533" s="1"/>
  <c r="AA532"/>
  <c r="AB532" s="1"/>
  <c r="AA531"/>
  <c r="AB531" s="1"/>
  <c r="AA530"/>
  <c r="AB530" s="1"/>
  <c r="AA529"/>
  <c r="AB529" s="1"/>
  <c r="AA528"/>
  <c r="AB528" s="1"/>
  <c r="AA527"/>
  <c r="AB527" s="1"/>
  <c r="AA526"/>
  <c r="AB526" s="1"/>
  <c r="AA525"/>
  <c r="AB525" s="1"/>
  <c r="AA524"/>
  <c r="AB524" s="1"/>
  <c r="AA523"/>
  <c r="AB523" s="1"/>
  <c r="AA522"/>
  <c r="AB522" s="1"/>
  <c r="AA521"/>
  <c r="AB521" s="1"/>
  <c r="AA520"/>
  <c r="AB520" s="1"/>
  <c r="AA519"/>
  <c r="AB519" s="1"/>
  <c r="AA518"/>
  <c r="AB518" s="1"/>
  <c r="AA517"/>
  <c r="AB517" s="1"/>
  <c r="AA516"/>
  <c r="AB516" s="1"/>
  <c r="AA515"/>
  <c r="AB515" s="1"/>
  <c r="AA514"/>
  <c r="AB514" s="1"/>
  <c r="AA513"/>
  <c r="AB513" s="1"/>
  <c r="AA512"/>
  <c r="AB512" s="1"/>
  <c r="AA511"/>
  <c r="AB511" s="1"/>
  <c r="AA510"/>
  <c r="AB510" s="1"/>
  <c r="AA509"/>
  <c r="AB509" s="1"/>
  <c r="AA508"/>
  <c r="AB508" s="1"/>
  <c r="AA507"/>
  <c r="AB507" s="1"/>
  <c r="AA506"/>
  <c r="AB506" s="1"/>
  <c r="AA505"/>
  <c r="AB505" s="1"/>
  <c r="AA504"/>
  <c r="AB504" s="1"/>
  <c r="AA503"/>
  <c r="AB503" s="1"/>
  <c r="AA502"/>
  <c r="AB502" s="1"/>
  <c r="AA501"/>
  <c r="AB501" s="1"/>
  <c r="AA500"/>
  <c r="AB500" s="1"/>
  <c r="AA499"/>
  <c r="AB499" s="1"/>
  <c r="AA498"/>
  <c r="AB498" s="1"/>
  <c r="AA497"/>
  <c r="AB497" s="1"/>
  <c r="AA496"/>
  <c r="AB496" s="1"/>
  <c r="AA495"/>
  <c r="AB495" s="1"/>
  <c r="AA494"/>
  <c r="AB494" s="1"/>
  <c r="AA493"/>
  <c r="AB493" s="1"/>
  <c r="AA492"/>
  <c r="AB492" s="1"/>
  <c r="AA491"/>
  <c r="AB491" s="1"/>
  <c r="AA490"/>
  <c r="AB490" s="1"/>
  <c r="AA489"/>
  <c r="AB489" s="1"/>
  <c r="AA488"/>
  <c r="AB488" s="1"/>
  <c r="AA487"/>
  <c r="AB487" s="1"/>
  <c r="AA486"/>
  <c r="AB486" s="1"/>
  <c r="AA485"/>
  <c r="AB485" s="1"/>
  <c r="AA484"/>
  <c r="AB484" s="1"/>
  <c r="AA483"/>
  <c r="AB483" s="1"/>
  <c r="AA482"/>
  <c r="AB482" s="1"/>
  <c r="AA481"/>
  <c r="AB481" s="1"/>
  <c r="AA480"/>
  <c r="AB480" s="1"/>
  <c r="AA479"/>
  <c r="AB479" s="1"/>
  <c r="AA478"/>
  <c r="AB478" s="1"/>
  <c r="AA477"/>
  <c r="AB477" s="1"/>
  <c r="AA476"/>
  <c r="AB476" s="1"/>
  <c r="AA475"/>
  <c r="AB475" s="1"/>
  <c r="AA474"/>
  <c r="AB474" s="1"/>
  <c r="AA473"/>
  <c r="AB473" s="1"/>
  <c r="AA472"/>
  <c r="AB472" s="1"/>
  <c r="AA471"/>
  <c r="AB471" s="1"/>
  <c r="AA470"/>
  <c r="AB470" s="1"/>
  <c r="AA469"/>
  <c r="AB469" s="1"/>
  <c r="AA468"/>
  <c r="AB468" s="1"/>
  <c r="AA467"/>
  <c r="AB467" s="1"/>
  <c r="AA466"/>
  <c r="AB466" s="1"/>
  <c r="AA465"/>
  <c r="AB465" s="1"/>
  <c r="AA464"/>
  <c r="AB464" s="1"/>
  <c r="AA463"/>
  <c r="AB463" s="1"/>
  <c r="AA462"/>
  <c r="AB462" s="1"/>
  <c r="AA461"/>
  <c r="AB461" s="1"/>
  <c r="AA460"/>
  <c r="AB460" s="1"/>
  <c r="AA459"/>
  <c r="AB459" s="1"/>
  <c r="AA458"/>
  <c r="AB458" s="1"/>
  <c r="AA457"/>
  <c r="AB457" s="1"/>
  <c r="AA456"/>
  <c r="AB456" s="1"/>
  <c r="AA455"/>
  <c r="AB455" s="1"/>
  <c r="AA454"/>
  <c r="AB454" s="1"/>
  <c r="AA453"/>
  <c r="AB453" s="1"/>
  <c r="AA452"/>
  <c r="AB452" s="1"/>
  <c r="AA451"/>
  <c r="AB451" s="1"/>
  <c r="AA450"/>
  <c r="AB450" s="1"/>
  <c r="AA449"/>
  <c r="AB449" s="1"/>
  <c r="AA448"/>
  <c r="AB448" s="1"/>
  <c r="AA447"/>
  <c r="AB447" s="1"/>
  <c r="AA446"/>
  <c r="AB446" s="1"/>
  <c r="AA445"/>
  <c r="AB445" s="1"/>
  <c r="AA444"/>
  <c r="AB444" s="1"/>
  <c r="AA443"/>
  <c r="AB443" s="1"/>
  <c r="AA442"/>
  <c r="AB442" s="1"/>
  <c r="AA441"/>
  <c r="AB441" s="1"/>
  <c r="AA440"/>
  <c r="AB440" s="1"/>
  <c r="AA439"/>
  <c r="AB439" s="1"/>
  <c r="AA438"/>
  <c r="AB438" s="1"/>
  <c r="AA437"/>
  <c r="AB437" s="1"/>
  <c r="AA436"/>
  <c r="AB436" s="1"/>
  <c r="AA435"/>
  <c r="AB435" s="1"/>
  <c r="AA434"/>
  <c r="AB434" s="1"/>
  <c r="AA433"/>
  <c r="AB433" s="1"/>
  <c r="AA432"/>
  <c r="AB432" s="1"/>
  <c r="AA431"/>
  <c r="AB431" s="1"/>
  <c r="AA430"/>
  <c r="AB430" s="1"/>
  <c r="AA429"/>
  <c r="AB429" s="1"/>
  <c r="AA428"/>
  <c r="AB428" s="1"/>
  <c r="AA427"/>
  <c r="AB427" s="1"/>
  <c r="AA426"/>
  <c r="AB426" s="1"/>
  <c r="AA425"/>
  <c r="AB425" s="1"/>
  <c r="AA424"/>
  <c r="AB424" s="1"/>
  <c r="AA423"/>
  <c r="AB423" s="1"/>
  <c r="AA422"/>
  <c r="AB422" s="1"/>
  <c r="AA421"/>
  <c r="AB421" s="1"/>
  <c r="AA420"/>
  <c r="AB420" s="1"/>
  <c r="AA419"/>
  <c r="AB419" s="1"/>
  <c r="AA418"/>
  <c r="AB418" s="1"/>
  <c r="AA417"/>
  <c r="AB417" s="1"/>
  <c r="AA416"/>
  <c r="AB416" s="1"/>
  <c r="AA415"/>
  <c r="AB415" s="1"/>
  <c r="AA414"/>
  <c r="AB414" s="1"/>
  <c r="AA413"/>
  <c r="AB413" s="1"/>
  <c r="AA412"/>
  <c r="AB412" s="1"/>
  <c r="AA411"/>
  <c r="AB411" s="1"/>
  <c r="AA410"/>
  <c r="AB410" s="1"/>
  <c r="AA409"/>
  <c r="AB409" s="1"/>
  <c r="AA408"/>
  <c r="AB408" s="1"/>
  <c r="AA407"/>
  <c r="AB407" s="1"/>
  <c r="AA406"/>
  <c r="AB406" s="1"/>
  <c r="AA405"/>
  <c r="AB405" s="1"/>
  <c r="AA404"/>
  <c r="AB404" s="1"/>
  <c r="AA403"/>
  <c r="AB403" s="1"/>
  <c r="AA402"/>
  <c r="AB402" s="1"/>
  <c r="AA401"/>
  <c r="AB401" s="1"/>
  <c r="AA400"/>
  <c r="AB400" s="1"/>
  <c r="AA399"/>
  <c r="AB399" s="1"/>
  <c r="AA398"/>
  <c r="AB398" s="1"/>
  <c r="AA397"/>
  <c r="AB397" s="1"/>
  <c r="AA396"/>
  <c r="AB396" s="1"/>
  <c r="AA395"/>
  <c r="AB395" s="1"/>
  <c r="AA394"/>
  <c r="AB394" s="1"/>
  <c r="AA393"/>
  <c r="AB393" s="1"/>
  <c r="AA392"/>
  <c r="AB392" s="1"/>
  <c r="AA391"/>
  <c r="AB391" s="1"/>
  <c r="AA390"/>
  <c r="AB390" s="1"/>
  <c r="AA389"/>
  <c r="AB389" s="1"/>
  <c r="AA388"/>
  <c r="AB388" s="1"/>
  <c r="AA387"/>
  <c r="AB387" s="1"/>
  <c r="AA386"/>
  <c r="AB386" s="1"/>
  <c r="AA385"/>
  <c r="AB385" s="1"/>
  <c r="AA384"/>
  <c r="AB384" s="1"/>
  <c r="AA383"/>
  <c r="AB383" s="1"/>
  <c r="AA382"/>
  <c r="AB382" s="1"/>
  <c r="AA381"/>
  <c r="AB381" s="1"/>
  <c r="AA380"/>
  <c r="AB380" s="1"/>
  <c r="AA379"/>
  <c r="AB379" s="1"/>
  <c r="AA378"/>
  <c r="AB378" s="1"/>
  <c r="AA377"/>
  <c r="AB377" s="1"/>
  <c r="AA376"/>
  <c r="AB376" s="1"/>
  <c r="AA375"/>
  <c r="AB375" s="1"/>
  <c r="AA374"/>
  <c r="AB374" s="1"/>
  <c r="AA373"/>
  <c r="AB373" s="1"/>
  <c r="AA372"/>
  <c r="AB372" s="1"/>
  <c r="AA371"/>
  <c r="AB371" s="1"/>
  <c r="AA370"/>
  <c r="AB370" s="1"/>
  <c r="AA369"/>
  <c r="AB369" s="1"/>
  <c r="AA368"/>
  <c r="AB368" s="1"/>
  <c r="AA367"/>
  <c r="AB367" s="1"/>
  <c r="AA366"/>
  <c r="AB366" s="1"/>
  <c r="AA365"/>
  <c r="AB365" s="1"/>
  <c r="AA364"/>
  <c r="AB364" s="1"/>
  <c r="AA363"/>
  <c r="AB363" s="1"/>
  <c r="AA362"/>
  <c r="AB362" s="1"/>
  <c r="AA361"/>
  <c r="AB361" s="1"/>
  <c r="AA360"/>
  <c r="AB360" s="1"/>
  <c r="AA359"/>
  <c r="AB359" s="1"/>
  <c r="AA358"/>
  <c r="AB358" s="1"/>
  <c r="AA357"/>
  <c r="AB357" s="1"/>
  <c r="AA356"/>
  <c r="AB356" s="1"/>
  <c r="AA355"/>
  <c r="AB355" s="1"/>
  <c r="AA354"/>
  <c r="AB354" s="1"/>
  <c r="AA353"/>
  <c r="AB353" s="1"/>
  <c r="AA352"/>
  <c r="AB352" s="1"/>
  <c r="AA351"/>
  <c r="AB351" s="1"/>
  <c r="AA350"/>
  <c r="AB350" s="1"/>
  <c r="AA349"/>
  <c r="AB349" s="1"/>
  <c r="AA348"/>
  <c r="AB348" s="1"/>
  <c r="AA347"/>
  <c r="AB347" s="1"/>
  <c r="AA346"/>
  <c r="AB346" s="1"/>
  <c r="AA345"/>
  <c r="AB345" s="1"/>
  <c r="AA344"/>
  <c r="AB344" s="1"/>
  <c r="AA343"/>
  <c r="AB343" s="1"/>
  <c r="AA342"/>
  <c r="AB342" s="1"/>
  <c r="AA341"/>
  <c r="AB341" s="1"/>
  <c r="AA340"/>
  <c r="AB340" s="1"/>
  <c r="AA339"/>
  <c r="AB339" s="1"/>
  <c r="AA338"/>
  <c r="AB338" s="1"/>
  <c r="AA337"/>
  <c r="AB337" s="1"/>
  <c r="AA336"/>
  <c r="AB336" s="1"/>
  <c r="AA335"/>
  <c r="AB335" s="1"/>
  <c r="AA334"/>
  <c r="AB334" s="1"/>
  <c r="AA333"/>
  <c r="AB333" s="1"/>
  <c r="AA332"/>
  <c r="AB332" s="1"/>
  <c r="AA331"/>
  <c r="AB331" s="1"/>
  <c r="AA330"/>
  <c r="AB330" s="1"/>
  <c r="AA329"/>
  <c r="AB329" s="1"/>
  <c r="AA328"/>
  <c r="AB328" s="1"/>
  <c r="AA327"/>
  <c r="AB327" s="1"/>
  <c r="AA326"/>
  <c r="AB326" s="1"/>
  <c r="AA325"/>
  <c r="AB325" s="1"/>
  <c r="AA324"/>
  <c r="AB324" s="1"/>
  <c r="AA323"/>
  <c r="AB323" s="1"/>
  <c r="AA322"/>
  <c r="AB322" s="1"/>
  <c r="AA321"/>
  <c r="AB321" s="1"/>
  <c r="AA320"/>
  <c r="AB320" s="1"/>
  <c r="AA319"/>
  <c r="AB319" s="1"/>
  <c r="AA318"/>
  <c r="AB318" s="1"/>
  <c r="AA317"/>
  <c r="AB317" s="1"/>
  <c r="AA316"/>
  <c r="AB316" s="1"/>
  <c r="AA315"/>
  <c r="AB315" s="1"/>
  <c r="AA314"/>
  <c r="AB314" s="1"/>
  <c r="AA313"/>
  <c r="AB313" s="1"/>
  <c r="AA312"/>
  <c r="AB312" s="1"/>
  <c r="AA311"/>
  <c r="AB311" s="1"/>
  <c r="AA310"/>
  <c r="AB310" s="1"/>
  <c r="AA309"/>
  <c r="AB309" s="1"/>
  <c r="AA308"/>
  <c r="AB308" s="1"/>
  <c r="AA307"/>
  <c r="AB307" s="1"/>
  <c r="AA306"/>
  <c r="AB306" s="1"/>
  <c r="AA305"/>
  <c r="AB305" s="1"/>
  <c r="AA304"/>
  <c r="AB304" s="1"/>
  <c r="AA303"/>
  <c r="AB303" s="1"/>
  <c r="AA302"/>
  <c r="AB302" s="1"/>
  <c r="AA301"/>
  <c r="AB301" s="1"/>
  <c r="AA300"/>
  <c r="AB300" s="1"/>
  <c r="AA299"/>
  <c r="AB299" s="1"/>
  <c r="AA298"/>
  <c r="AB298" s="1"/>
  <c r="AA297"/>
  <c r="AB297" s="1"/>
  <c r="AA296"/>
  <c r="AB296" s="1"/>
  <c r="AA295"/>
  <c r="AB295" s="1"/>
  <c r="AA294"/>
  <c r="AB294" s="1"/>
  <c r="AA293"/>
  <c r="AB293" s="1"/>
  <c r="AA292"/>
  <c r="AB292" s="1"/>
  <c r="AA291"/>
  <c r="AB291" s="1"/>
  <c r="AA290"/>
  <c r="AB290" s="1"/>
  <c r="AA289"/>
  <c r="AB289" s="1"/>
  <c r="AA288"/>
  <c r="AB288" s="1"/>
  <c r="AA287"/>
  <c r="AB287" s="1"/>
  <c r="AA286"/>
  <c r="AB286" s="1"/>
  <c r="AA285"/>
  <c r="AB285" s="1"/>
  <c r="AA284"/>
  <c r="AB284" s="1"/>
  <c r="AA283"/>
  <c r="AB283" s="1"/>
  <c r="AA282"/>
  <c r="AB282" s="1"/>
  <c r="AA281"/>
  <c r="AB281" s="1"/>
  <c r="AA280"/>
  <c r="AB280" s="1"/>
  <c r="AA279"/>
  <c r="AB279" s="1"/>
  <c r="AA278"/>
  <c r="AB278" s="1"/>
  <c r="AA277"/>
  <c r="AB277" s="1"/>
  <c r="AA276"/>
  <c r="AB276" s="1"/>
  <c r="AA275"/>
  <c r="AB275" s="1"/>
  <c r="AA274"/>
  <c r="AB274" s="1"/>
  <c r="AA273"/>
  <c r="AB273" s="1"/>
  <c r="AA272"/>
  <c r="AB272" s="1"/>
  <c r="AA271"/>
  <c r="AB271" s="1"/>
  <c r="AA270"/>
  <c r="AB270" s="1"/>
  <c r="AA269"/>
  <c r="AB269" s="1"/>
  <c r="AA268"/>
  <c r="AB268" s="1"/>
  <c r="AA267"/>
  <c r="AB267" s="1"/>
  <c r="AA266"/>
  <c r="AB266" s="1"/>
  <c r="AA265"/>
  <c r="AB265" s="1"/>
  <c r="AA264"/>
  <c r="AB264" s="1"/>
  <c r="AA263"/>
  <c r="AB263" s="1"/>
  <c r="AA262"/>
  <c r="AB262" s="1"/>
  <c r="AA261"/>
  <c r="AB261" s="1"/>
  <c r="AA260"/>
  <c r="AB260" s="1"/>
  <c r="AA259"/>
  <c r="AB259" s="1"/>
  <c r="AA258"/>
  <c r="AB258" s="1"/>
  <c r="AA257"/>
  <c r="AB257" s="1"/>
  <c r="AA256"/>
  <c r="AB256" s="1"/>
  <c r="AA255"/>
  <c r="AB255" s="1"/>
  <c r="AA254"/>
  <c r="AB254" s="1"/>
  <c r="O254" i="1" s="1"/>
  <c r="AA253" i="5"/>
  <c r="AB253" s="1"/>
  <c r="AA252"/>
  <c r="AB252" s="1"/>
  <c r="AA251"/>
  <c r="AB251" s="1"/>
  <c r="O251" i="1" s="1"/>
  <c r="AA250" i="5"/>
  <c r="AB250" s="1"/>
  <c r="AA249"/>
  <c r="AB249" s="1"/>
  <c r="AA248"/>
  <c r="AB248" s="1"/>
  <c r="AA247"/>
  <c r="AB247" s="1"/>
  <c r="O247" i="1" s="1"/>
  <c r="AA246" i="5"/>
  <c r="AB246" s="1"/>
  <c r="AA245"/>
  <c r="AB245" s="1"/>
  <c r="AA244"/>
  <c r="AB244" s="1"/>
  <c r="O244" i="1" s="1"/>
  <c r="AA243" i="5"/>
  <c r="AB243" s="1"/>
  <c r="O243" i="1" s="1"/>
  <c r="AA242" i="5"/>
  <c r="AB242" s="1"/>
  <c r="O242" i="1" s="1"/>
  <c r="AA241" i="5"/>
  <c r="AB241" s="1"/>
  <c r="O241" i="1" s="1"/>
  <c r="AA240" i="5"/>
  <c r="AB240" s="1"/>
  <c r="O240" i="1" s="1"/>
  <c r="AA239" i="5"/>
  <c r="AB239" s="1"/>
  <c r="O239" i="1" s="1"/>
  <c r="AA238" i="5"/>
  <c r="AB238" s="1"/>
  <c r="O238" i="1" s="1"/>
  <c r="AA237" i="5"/>
  <c r="AB237" s="1"/>
  <c r="O237" i="1" s="1"/>
  <c r="AA236" i="5"/>
  <c r="AB236" s="1"/>
  <c r="O236" i="1" s="1"/>
  <c r="AA235" i="5"/>
  <c r="AB235" s="1"/>
  <c r="O235" i="1" s="1"/>
  <c r="AA234" i="5"/>
  <c r="AB234" s="1"/>
  <c r="O234" i="1" s="1"/>
  <c r="AA233" i="5"/>
  <c r="AB233" s="1"/>
  <c r="O233" i="1" s="1"/>
  <c r="AA232" i="5"/>
  <c r="AB232" s="1"/>
  <c r="O232" i="1" s="1"/>
  <c r="AA231" i="5"/>
  <c r="AB231" s="1"/>
  <c r="O231" i="1" s="1"/>
  <c r="AA230" i="5"/>
  <c r="AB230" s="1"/>
  <c r="O230" i="1" s="1"/>
  <c r="AA229" i="5"/>
  <c r="AB229" s="1"/>
  <c r="O229" i="1" s="1"/>
  <c r="AA228" i="5"/>
  <c r="AB228" s="1"/>
  <c r="O228" i="1" s="1"/>
  <c r="AA227" i="5"/>
  <c r="AB227" s="1"/>
  <c r="O227" i="1" s="1"/>
  <c r="AA226" i="5"/>
  <c r="AB226" s="1"/>
  <c r="O226" i="1" s="1"/>
  <c r="AA225" i="5"/>
  <c r="AB225" s="1"/>
  <c r="O225" i="1" s="1"/>
  <c r="AA224" i="5"/>
  <c r="AB224" s="1"/>
  <c r="O224" i="1" s="1"/>
  <c r="AA223" i="5"/>
  <c r="AB223" s="1"/>
  <c r="O223" i="1" s="1"/>
  <c r="AA222" i="5"/>
  <c r="AB222" s="1"/>
  <c r="O222" i="1" s="1"/>
  <c r="AA221" i="5"/>
  <c r="AB221" s="1"/>
  <c r="O221" i="1" s="1"/>
  <c r="AA220" i="5"/>
  <c r="AB220" s="1"/>
  <c r="O220" i="1" s="1"/>
  <c r="AA219" i="5"/>
  <c r="AB219" s="1"/>
  <c r="O219" i="1" s="1"/>
  <c r="AA218" i="5"/>
  <c r="AB218" s="1"/>
  <c r="O218" i="1" s="1"/>
  <c r="AA217" i="5"/>
  <c r="AB217" s="1"/>
  <c r="O217" i="1" s="1"/>
  <c r="AA216" i="5"/>
  <c r="AB216" s="1"/>
  <c r="O216" i="1" s="1"/>
  <c r="AA215" i="5"/>
  <c r="AB215" s="1"/>
  <c r="O215" i="1" s="1"/>
  <c r="AA214" i="5"/>
  <c r="AB214" s="1"/>
  <c r="O214" i="1" s="1"/>
  <c r="AA213" i="5"/>
  <c r="AB213" s="1"/>
  <c r="O213" i="1" s="1"/>
  <c r="AA212" i="5"/>
  <c r="AB212" s="1"/>
  <c r="O212" i="1" s="1"/>
  <c r="AA211" i="5"/>
  <c r="AB211" s="1"/>
  <c r="O211" i="1" s="1"/>
  <c r="AA210" i="5"/>
  <c r="AB210" s="1"/>
  <c r="O210" i="1" s="1"/>
  <c r="AA209" i="5"/>
  <c r="AB209" s="1"/>
  <c r="O209" i="1" s="1"/>
  <c r="AA208" i="5"/>
  <c r="AB208" s="1"/>
  <c r="O208" i="1" s="1"/>
  <c r="AA207" i="5"/>
  <c r="AB207" s="1"/>
  <c r="O207" i="1" s="1"/>
  <c r="AA206" i="5"/>
  <c r="AB206" s="1"/>
  <c r="O206" i="1" s="1"/>
  <c r="AA205" i="5"/>
  <c r="AB205" s="1"/>
  <c r="O205" i="1" s="1"/>
  <c r="AA204" i="5"/>
  <c r="AB204" s="1"/>
  <c r="O204" i="1" s="1"/>
  <c r="AA203" i="5"/>
  <c r="AB203" s="1"/>
  <c r="O203" i="1" s="1"/>
  <c r="AA202" i="5"/>
  <c r="AB202" s="1"/>
  <c r="O202" i="1" s="1"/>
  <c r="AA201" i="5"/>
  <c r="AB201" s="1"/>
  <c r="O201" i="1" s="1"/>
  <c r="AA200" i="5"/>
  <c r="AB200" s="1"/>
  <c r="O200" i="1" s="1"/>
  <c r="AA199" i="5"/>
  <c r="AB199" s="1"/>
  <c r="O199" i="1" s="1"/>
  <c r="AA198" i="5"/>
  <c r="AB198" s="1"/>
  <c r="O198" i="1" s="1"/>
  <c r="AA197" i="5"/>
  <c r="AB197" s="1"/>
  <c r="O197" i="1" s="1"/>
  <c r="AA196" i="5"/>
  <c r="AB196" s="1"/>
  <c r="O196" i="1" s="1"/>
  <c r="AA195" i="5"/>
  <c r="AB195" s="1"/>
  <c r="O195" i="1" s="1"/>
  <c r="AA194" i="5"/>
  <c r="AB194" s="1"/>
  <c r="O194" i="1" s="1"/>
  <c r="AA193" i="5"/>
  <c r="AB193" s="1"/>
  <c r="O193" i="1" s="1"/>
  <c r="AA192" i="5"/>
  <c r="AB192" s="1"/>
  <c r="O192" i="1" s="1"/>
  <c r="AA191" i="5"/>
  <c r="AB191" s="1"/>
  <c r="O191" i="1" s="1"/>
  <c r="AA190" i="5"/>
  <c r="AB190" s="1"/>
  <c r="O190" i="1" s="1"/>
  <c r="AA189" i="5"/>
  <c r="AB189" s="1"/>
  <c r="O189" i="1" s="1"/>
  <c r="AA188" i="5"/>
  <c r="AB188" s="1"/>
  <c r="O188" i="1" s="1"/>
  <c r="AA187" i="5"/>
  <c r="AB187" s="1"/>
  <c r="O187" i="1" s="1"/>
  <c r="AA186" i="5"/>
  <c r="AB186" s="1"/>
  <c r="O186" i="1" s="1"/>
  <c r="AA185" i="5"/>
  <c r="AB185" s="1"/>
  <c r="O185" i="1" s="1"/>
  <c r="AA184" i="5"/>
  <c r="AB184" s="1"/>
  <c r="O184" i="1" s="1"/>
  <c r="AA183" i="5"/>
  <c r="AB183" s="1"/>
  <c r="O183" i="1" s="1"/>
  <c r="AA182" i="5"/>
  <c r="AB182" s="1"/>
  <c r="O182" i="1" s="1"/>
  <c r="AA181" i="5"/>
  <c r="AB181" s="1"/>
  <c r="O181" i="1" s="1"/>
  <c r="AA180" i="5"/>
  <c r="AB180" s="1"/>
  <c r="O180" i="1" s="1"/>
  <c r="AA179" i="5"/>
  <c r="AB179" s="1"/>
  <c r="O179" i="1" s="1"/>
  <c r="AA178" i="5"/>
  <c r="AB178" s="1"/>
  <c r="O178" i="1" s="1"/>
  <c r="AA177" i="5"/>
  <c r="AB177" s="1"/>
  <c r="O177" i="1" s="1"/>
  <c r="AA176" i="5"/>
  <c r="AB176" s="1"/>
  <c r="O176" i="1" s="1"/>
  <c r="AA175" i="5"/>
  <c r="AB175" s="1"/>
  <c r="O175" i="1" s="1"/>
  <c r="AA174" i="5"/>
  <c r="AB174" s="1"/>
  <c r="O174" i="1" s="1"/>
  <c r="AA173" i="5"/>
  <c r="AB173" s="1"/>
  <c r="O173" i="1" s="1"/>
  <c r="AA172" i="5"/>
  <c r="AB172" s="1"/>
  <c r="O172" i="1" s="1"/>
  <c r="AA171" i="5"/>
  <c r="AB171" s="1"/>
  <c r="O171" i="1" s="1"/>
  <c r="AA170" i="5"/>
  <c r="AB170" s="1"/>
  <c r="O170" i="1" s="1"/>
  <c r="AA169" i="5"/>
  <c r="AB169" s="1"/>
  <c r="O169" i="1" s="1"/>
  <c r="AA168" i="5"/>
  <c r="AB168" s="1"/>
  <c r="O168" i="1" s="1"/>
  <c r="AA167" i="5"/>
  <c r="AB167" s="1"/>
  <c r="O167" i="1" s="1"/>
  <c r="AA166" i="5"/>
  <c r="AB166" s="1"/>
  <c r="O166" i="1" s="1"/>
  <c r="AA165" i="5"/>
  <c r="AB165" s="1"/>
  <c r="O165" i="1" s="1"/>
  <c r="AA164" i="5"/>
  <c r="AB164" s="1"/>
  <c r="O164" i="1" s="1"/>
  <c r="AA163" i="5"/>
  <c r="AB163" s="1"/>
  <c r="O163" i="1" s="1"/>
  <c r="AA162" i="5"/>
  <c r="AB162" s="1"/>
  <c r="O162" i="1" s="1"/>
  <c r="AA161" i="5"/>
  <c r="AB161" s="1"/>
  <c r="O161" i="1" s="1"/>
  <c r="AA160" i="5"/>
  <c r="AB160" s="1"/>
  <c r="O160" i="1" s="1"/>
  <c r="AA159" i="5"/>
  <c r="AB159" s="1"/>
  <c r="O159" i="1" s="1"/>
  <c r="AA158" i="5"/>
  <c r="AB158" s="1"/>
  <c r="O158" i="1" s="1"/>
  <c r="AA157" i="5"/>
  <c r="AB157" s="1"/>
  <c r="O157" i="1" s="1"/>
  <c r="AA156" i="5"/>
  <c r="AB156" s="1"/>
  <c r="O156" i="1" s="1"/>
  <c r="AA155" i="5"/>
  <c r="AB155" s="1"/>
  <c r="O155" i="1" s="1"/>
  <c r="AA154" i="5"/>
  <c r="AB154" s="1"/>
  <c r="O154" i="1" s="1"/>
  <c r="AA153" i="5"/>
  <c r="AB153" s="1"/>
  <c r="O153" i="1" s="1"/>
  <c r="AA152" i="5"/>
  <c r="AB152" s="1"/>
  <c r="O152" i="1" s="1"/>
  <c r="AA151" i="5"/>
  <c r="AB151" s="1"/>
  <c r="O151" i="1" s="1"/>
  <c r="AA150" i="5"/>
  <c r="AB150" s="1"/>
  <c r="O150" i="1" s="1"/>
  <c r="AA149" i="5"/>
  <c r="AB149" s="1"/>
  <c r="O149" i="1" s="1"/>
  <c r="AA148" i="5"/>
  <c r="AB148" s="1"/>
  <c r="O148" i="1" s="1"/>
  <c r="AA147" i="5"/>
  <c r="AB147" s="1"/>
  <c r="O147" i="1" s="1"/>
  <c r="AA146" i="5"/>
  <c r="AB146" s="1"/>
  <c r="O146" i="1" s="1"/>
  <c r="AA145" i="5"/>
  <c r="AB145" s="1"/>
  <c r="O145" i="1" s="1"/>
  <c r="AA144" i="5"/>
  <c r="AB144" s="1"/>
  <c r="O144" i="1" s="1"/>
  <c r="AA143" i="5"/>
  <c r="AB143" s="1"/>
  <c r="O143" i="1" s="1"/>
  <c r="AA142" i="5"/>
  <c r="AB142" s="1"/>
  <c r="O142" i="1" s="1"/>
  <c r="AA141" i="5"/>
  <c r="AB141" s="1"/>
  <c r="O141" i="1" s="1"/>
  <c r="AA140" i="5"/>
  <c r="AB140" s="1"/>
  <c r="O140" i="1" s="1"/>
  <c r="AA139" i="5"/>
  <c r="AB139" s="1"/>
  <c r="O139" i="1" s="1"/>
  <c r="AA138" i="5"/>
  <c r="AB138" s="1"/>
  <c r="O138" i="1" s="1"/>
  <c r="AA137" i="5"/>
  <c r="AB137" s="1"/>
  <c r="O137" i="1" s="1"/>
  <c r="AA136" i="5"/>
  <c r="AB136" s="1"/>
  <c r="O136" i="1" s="1"/>
  <c r="AA135" i="5"/>
  <c r="AB135" s="1"/>
  <c r="O135" i="1" s="1"/>
  <c r="AA134" i="5"/>
  <c r="AB134" s="1"/>
  <c r="O134" i="1" s="1"/>
  <c r="AA133" i="5"/>
  <c r="AB133" s="1"/>
  <c r="O133" i="1" s="1"/>
  <c r="AA132" i="5"/>
  <c r="AB132" s="1"/>
  <c r="O132" i="1" s="1"/>
  <c r="AA131" i="5"/>
  <c r="AB131" s="1"/>
  <c r="O131" i="1" s="1"/>
  <c r="AA130" i="5"/>
  <c r="AB130" s="1"/>
  <c r="O130" i="1" s="1"/>
  <c r="AA129" i="5"/>
  <c r="AB129" s="1"/>
  <c r="O129" i="1" s="1"/>
  <c r="AA128" i="5"/>
  <c r="AB128" s="1"/>
  <c r="O128" i="1" s="1"/>
  <c r="AA127" i="5"/>
  <c r="AB127" s="1"/>
  <c r="O127" i="1" s="1"/>
  <c r="AA126" i="5"/>
  <c r="AB126" s="1"/>
  <c r="O126" i="1" s="1"/>
  <c r="AA125" i="5"/>
  <c r="AB125" s="1"/>
  <c r="O125" i="1" s="1"/>
  <c r="AA124" i="5"/>
  <c r="AB124" s="1"/>
  <c r="O124" i="1" s="1"/>
  <c r="AA123" i="5"/>
  <c r="AB123" s="1"/>
  <c r="O123" i="1" s="1"/>
  <c r="AA122" i="5"/>
  <c r="AB122" s="1"/>
  <c r="O122" i="1" s="1"/>
  <c r="AA121" i="5"/>
  <c r="AB121" s="1"/>
  <c r="O121" i="1" s="1"/>
  <c r="AA120" i="5"/>
  <c r="AB120" s="1"/>
  <c r="O120" i="1" s="1"/>
  <c r="AA119" i="5"/>
  <c r="AB119" s="1"/>
  <c r="O119" i="1" s="1"/>
  <c r="AA118" i="5"/>
  <c r="AB118" s="1"/>
  <c r="O118" i="1" s="1"/>
  <c r="AA117" i="5"/>
  <c r="AB117" s="1"/>
  <c r="O117" i="1" s="1"/>
  <c r="AA116" i="5"/>
  <c r="AB116" s="1"/>
  <c r="O116" i="1" s="1"/>
  <c r="AA115" i="5"/>
  <c r="AB115" s="1"/>
  <c r="O115" i="1" s="1"/>
  <c r="AA114" i="5"/>
  <c r="AB114" s="1"/>
  <c r="O114" i="1" s="1"/>
  <c r="AA113" i="5"/>
  <c r="AB113" s="1"/>
  <c r="O113" i="1" s="1"/>
  <c r="AA112" i="5"/>
  <c r="AB112" s="1"/>
  <c r="O112" i="1" s="1"/>
  <c r="AA111" i="5"/>
  <c r="AB111" s="1"/>
  <c r="O111" i="1" s="1"/>
  <c r="AA110" i="5"/>
  <c r="AB110" s="1"/>
  <c r="O110" i="1" s="1"/>
  <c r="AA109" i="5"/>
  <c r="AB109" s="1"/>
  <c r="O109" i="1" s="1"/>
  <c r="AA108" i="5"/>
  <c r="AB108" s="1"/>
  <c r="O108" i="1" s="1"/>
  <c r="AA107" i="5"/>
  <c r="AB107" s="1"/>
  <c r="O107" i="1" s="1"/>
  <c r="AA106" i="5"/>
  <c r="AB106" s="1"/>
  <c r="O106" i="1" s="1"/>
  <c r="AA105" i="5"/>
  <c r="AB105" s="1"/>
  <c r="O105" i="1" s="1"/>
  <c r="AA104" i="5"/>
  <c r="AB104" s="1"/>
  <c r="O104" i="1" s="1"/>
  <c r="AA103" i="5"/>
  <c r="AB103" s="1"/>
  <c r="O103" i="1" s="1"/>
  <c r="AA102" i="5"/>
  <c r="AB102" s="1"/>
  <c r="O102" i="1" s="1"/>
  <c r="AA101" i="5"/>
  <c r="AB101" s="1"/>
  <c r="O101" i="1" s="1"/>
  <c r="AA100" i="5"/>
  <c r="AB100" s="1"/>
  <c r="O100" i="1" s="1"/>
  <c r="AA99" i="5"/>
  <c r="AB99" s="1"/>
  <c r="O99" i="1" s="1"/>
  <c r="AA98" i="5"/>
  <c r="AB98" s="1"/>
  <c r="O98" i="1" s="1"/>
  <c r="AA97" i="5"/>
  <c r="AB97" s="1"/>
  <c r="O97" i="1" s="1"/>
  <c r="AA96" i="5"/>
  <c r="AB96" s="1"/>
  <c r="Y96" i="1" s="1"/>
  <c r="AA95" i="5"/>
  <c r="AB95" s="1"/>
  <c r="O95" i="1" s="1"/>
  <c r="AA94" i="5"/>
  <c r="AB94" s="1"/>
  <c r="Y94" i="1" s="1"/>
  <c r="AA93" i="5"/>
  <c r="AB93" s="1"/>
  <c r="O93" i="1" s="1"/>
  <c r="AA92" i="5"/>
  <c r="AB92" s="1"/>
  <c r="Y92" i="1" s="1"/>
  <c r="AA91" i="5"/>
  <c r="AB91" s="1"/>
  <c r="O91" i="1" s="1"/>
  <c r="AA90" i="5"/>
  <c r="AB90" s="1"/>
  <c r="Y90" i="1" s="1"/>
  <c r="AA89" i="5"/>
  <c r="AB89" s="1"/>
  <c r="O89" i="1" s="1"/>
  <c r="AA88" i="5"/>
  <c r="AB88" s="1"/>
  <c r="O88" i="1" s="1"/>
  <c r="AA87" i="5"/>
  <c r="AB87" s="1"/>
  <c r="O87" i="1" s="1"/>
  <c r="AA86" i="5"/>
  <c r="AB86" s="1"/>
  <c r="Y86" i="1" s="1"/>
  <c r="AA85" i="5"/>
  <c r="AB85" s="1"/>
  <c r="Y85" i="1" s="1"/>
  <c r="AA84" i="5"/>
  <c r="AB84" s="1"/>
  <c r="O84" i="1" s="1"/>
  <c r="AA83" i="5"/>
  <c r="AB83" s="1"/>
  <c r="Y83" i="1" s="1"/>
  <c r="AA82" i="5"/>
  <c r="AB82" s="1"/>
  <c r="Y82" i="1" s="1"/>
  <c r="AA81" i="5"/>
  <c r="AB81" s="1"/>
  <c r="Y81" i="1" s="1"/>
  <c r="AA80" i="5"/>
  <c r="AB80" s="1"/>
  <c r="O80" i="1" s="1"/>
  <c r="AA79" i="5"/>
  <c r="AB79" s="1"/>
  <c r="Y79" i="1" s="1"/>
  <c r="AA78" i="5"/>
  <c r="AB78" s="1"/>
  <c r="Y78" i="1" s="1"/>
  <c r="AA77" i="5"/>
  <c r="AB77" s="1"/>
  <c r="Y77" i="1" s="1"/>
  <c r="AA76" i="5"/>
  <c r="AB76" s="1"/>
  <c r="Y76" i="1" s="1"/>
  <c r="AA75" i="5"/>
  <c r="AB75" s="1"/>
  <c r="Y75" i="1" s="1"/>
  <c r="AA74" i="5"/>
  <c r="AB74" s="1"/>
  <c r="Y74" i="1" s="1"/>
  <c r="AA73" i="5"/>
  <c r="AB73" s="1"/>
  <c r="Y73" i="1" s="1"/>
  <c r="AA72" i="5"/>
  <c r="AB72" s="1"/>
  <c r="Y72" i="1" s="1"/>
  <c r="AA71" i="5"/>
  <c r="AB71" s="1"/>
  <c r="Y71" i="1" s="1"/>
  <c r="AA70" i="5"/>
  <c r="AB70" s="1"/>
  <c r="Y70" i="1" s="1"/>
  <c r="AA69" i="5"/>
  <c r="AB69" s="1"/>
  <c r="Y69" i="1" s="1"/>
  <c r="AA68" i="5"/>
  <c r="AB68" s="1"/>
  <c r="Y68" i="1" s="1"/>
  <c r="AA67" i="5"/>
  <c r="AB67" s="1"/>
  <c r="Y67" i="1" s="1"/>
  <c r="AA66" i="5"/>
  <c r="AB66" s="1"/>
  <c r="Y66" i="1" s="1"/>
  <c r="AA65" i="5"/>
  <c r="AB65" s="1"/>
  <c r="Y65" i="1" s="1"/>
  <c r="AA64" i="5"/>
  <c r="AB64" s="1"/>
  <c r="O64" i="1" s="1"/>
  <c r="AA63" i="5"/>
  <c r="AB63" s="1"/>
  <c r="Y63" i="1" s="1"/>
  <c r="AA62" i="5"/>
  <c r="AB62" s="1"/>
  <c r="Y62" i="1" s="1"/>
  <c r="AA61" i="5"/>
  <c r="AB61" s="1"/>
  <c r="Y61" i="1" s="1"/>
  <c r="AA60" i="5"/>
  <c r="AB60" s="1"/>
  <c r="O60" i="1" s="1"/>
  <c r="AA59" i="5"/>
  <c r="AB59" s="1"/>
  <c r="Y59" i="1" s="1"/>
  <c r="AA58" i="5"/>
  <c r="AB58" s="1"/>
  <c r="Y58" i="1" s="1"/>
  <c r="AA57" i="5"/>
  <c r="AB57" s="1"/>
  <c r="Y57" i="1" s="1"/>
  <c r="AA56" i="5"/>
  <c r="AB56" s="1"/>
  <c r="Y56" i="1" s="1"/>
  <c r="AA55" i="5"/>
  <c r="AB55" s="1"/>
  <c r="Y55" i="1" s="1"/>
  <c r="AA54" i="5"/>
  <c r="AB54" s="1"/>
  <c r="Y54" i="1" s="1"/>
  <c r="AA53" i="5"/>
  <c r="AB53" s="1"/>
  <c r="Y53" i="1" s="1"/>
  <c r="AA52" i="5"/>
  <c r="AB52" s="1"/>
  <c r="O52" i="1" s="1"/>
  <c r="AA51" i="5"/>
  <c r="AB51" s="1"/>
  <c r="Y51" i="1" s="1"/>
  <c r="AA50" i="5"/>
  <c r="AB50" s="1"/>
  <c r="Y50" i="1" s="1"/>
  <c r="AA49" i="5"/>
  <c r="AB49" s="1"/>
  <c r="Y49" i="1" s="1"/>
  <c r="AA48" i="5"/>
  <c r="AB48" s="1"/>
  <c r="O48" i="1" s="1"/>
  <c r="AA47" i="5"/>
  <c r="AB47" s="1"/>
  <c r="Y47" i="1" s="1"/>
  <c r="AA46" i="5"/>
  <c r="AB46" s="1"/>
  <c r="Y46" i="1" s="1"/>
  <c r="AA45" i="5"/>
  <c r="AB45" s="1"/>
  <c r="Y45" i="1" s="1"/>
  <c r="AA44" i="5"/>
  <c r="AB44" s="1"/>
  <c r="O44" i="1" s="1"/>
  <c r="AA43" i="5"/>
  <c r="AB43" s="1"/>
  <c r="Y43" i="1" s="1"/>
  <c r="AA42" i="5"/>
  <c r="AB42" s="1"/>
  <c r="Y42" i="1" s="1"/>
  <c r="AA41" i="5"/>
  <c r="AB41" s="1"/>
  <c r="Y41" i="1" s="1"/>
  <c r="AA40" i="5"/>
  <c r="AB40" s="1"/>
  <c r="O40" i="1" s="1"/>
  <c r="AA39" i="5"/>
  <c r="AB39" s="1"/>
  <c r="Y39" i="1" s="1"/>
  <c r="AA38" i="5"/>
  <c r="AB38" s="1"/>
  <c r="Y38" i="1" s="1"/>
  <c r="AA37" i="5"/>
  <c r="AB37" s="1"/>
  <c r="Y37" i="1" s="1"/>
  <c r="AA36" i="5"/>
  <c r="AB36" s="1"/>
  <c r="O36" i="1" s="1"/>
  <c r="AA35" i="5"/>
  <c r="AB35" s="1"/>
  <c r="Y35" i="1" s="1"/>
  <c r="AA34" i="5"/>
  <c r="AB34" s="1"/>
  <c r="Y34" i="1" s="1"/>
  <c r="AA33" i="5"/>
  <c r="AB33" s="1"/>
  <c r="Y33" i="1" s="1"/>
  <c r="AA32" i="5"/>
  <c r="AB32" s="1"/>
  <c r="O32" i="1" s="1"/>
  <c r="AA31" i="5"/>
  <c r="AB31" s="1"/>
  <c r="Y31" i="1" s="1"/>
  <c r="AA30" i="5"/>
  <c r="AB30" s="1"/>
  <c r="Y30" i="1" s="1"/>
  <c r="AA29" i="5"/>
  <c r="AB29" s="1"/>
  <c r="Y29" i="1" s="1"/>
  <c r="AA28" i="5"/>
  <c r="AB28" s="1"/>
  <c r="O28" i="1" s="1"/>
  <c r="AA27" i="5"/>
  <c r="AB27" s="1"/>
  <c r="Y27" i="1" s="1"/>
  <c r="AA26" i="5"/>
  <c r="AB26" s="1"/>
  <c r="Y26" i="1" s="1"/>
  <c r="AA25" i="5"/>
  <c r="AB25" s="1"/>
  <c r="Y25" i="1" s="1"/>
  <c r="AA24" i="5"/>
  <c r="AB24" s="1"/>
  <c r="O24" i="1" s="1"/>
  <c r="AA23" i="5"/>
  <c r="AB23" s="1"/>
  <c r="Y23" i="1" s="1"/>
  <c r="AA22" i="5"/>
  <c r="AB22" s="1"/>
  <c r="Y22" i="1" s="1"/>
  <c r="AA21" i="5"/>
  <c r="AB21" s="1"/>
  <c r="Y21" i="1" s="1"/>
  <c r="AA20" i="5"/>
  <c r="AB20" s="1"/>
  <c r="O20" i="1" s="1"/>
  <c r="AA19" i="5"/>
  <c r="AB19" s="1"/>
  <c r="Y19" i="1" s="1"/>
  <c r="AA18" i="5"/>
  <c r="AB18" s="1"/>
  <c r="Y18" i="1" s="1"/>
  <c r="AA17" i="5"/>
  <c r="AB17" s="1"/>
  <c r="Y17" i="1" s="1"/>
  <c r="AA16" i="5"/>
  <c r="AB16" s="1"/>
  <c r="O16" i="1" s="1"/>
  <c r="AA15" i="5"/>
  <c r="AB15" s="1"/>
  <c r="Y15" i="1" s="1"/>
  <c r="AA14" i="5"/>
  <c r="AB14" s="1"/>
  <c r="Y14" i="1" s="1"/>
  <c r="AA13" i="5"/>
  <c r="AB13" s="1"/>
  <c r="Y13" i="1" s="1"/>
  <c r="AA12" i="5"/>
  <c r="AB12" s="1"/>
  <c r="O12" i="1" s="1"/>
  <c r="AA11" i="5"/>
  <c r="AB11" s="1"/>
  <c r="Y11" i="1" s="1"/>
  <c r="AA10" i="5"/>
  <c r="AB10" s="1"/>
  <c r="Y10" i="1" s="1"/>
  <c r="AA9" i="5"/>
  <c r="AB9" s="1"/>
  <c r="Y9" i="1" s="1"/>
  <c r="AA8" i="5"/>
  <c r="AB8" s="1"/>
  <c r="Y8" i="1" s="1"/>
  <c r="AA7" i="5"/>
  <c r="AB7" s="1"/>
  <c r="Y7" i="1" s="1"/>
  <c r="AA6" i="5"/>
  <c r="AB6" s="1"/>
  <c r="Y6" i="1" s="1"/>
  <c r="AA5" i="5"/>
  <c r="AB5" s="1"/>
  <c r="Y5" i="1" s="1"/>
  <c r="AA4" i="5"/>
  <c r="AB4" s="1"/>
  <c r="O4" i="1" s="1"/>
  <c r="AA3" i="5"/>
  <c r="AB3" s="1"/>
  <c r="Y3" i="1" s="1"/>
  <c r="U94" i="5" l="1"/>
  <c r="F94" i="1"/>
  <c r="U215" i="5"/>
  <c r="G215" i="1" s="1"/>
  <c r="S215" s="1"/>
  <c r="F215"/>
  <c r="U227" i="5"/>
  <c r="G227" i="1" s="1"/>
  <c r="S227" s="1"/>
  <c r="F227"/>
  <c r="U291" i="5"/>
  <c r="G291" i="1" s="1"/>
  <c r="S291" s="1"/>
  <c r="F291"/>
  <c r="U313" i="5"/>
  <c r="G313" i="1" s="1"/>
  <c r="F313"/>
  <c r="U369" i="5"/>
  <c r="G369" i="1" s="1"/>
  <c r="S369" s="1"/>
  <c r="F369"/>
  <c r="U410" i="5"/>
  <c r="G410" i="1" s="1"/>
  <c r="S410" s="1"/>
  <c r="F410"/>
  <c r="U644" i="5"/>
  <c r="G644" i="1" s="1"/>
  <c r="S644" s="1"/>
  <c r="F644"/>
  <c r="U707" i="5"/>
  <c r="G707" i="1" s="1"/>
  <c r="S707" s="1"/>
  <c r="F707"/>
  <c r="U715" i="5"/>
  <c r="G715" i="1" s="1"/>
  <c r="I715" s="1"/>
  <c r="F715"/>
  <c r="U803" i="5"/>
  <c r="G803" i="1" s="1"/>
  <c r="S803" s="1"/>
  <c r="F803"/>
  <c r="S872"/>
  <c r="H872"/>
  <c r="I872"/>
  <c r="G386"/>
  <c r="S386" s="1"/>
  <c r="U198" i="5"/>
  <c r="G198" i="1" s="1"/>
  <c r="I198" s="1"/>
  <c r="F198"/>
  <c r="U270" i="5"/>
  <c r="G270" i="1" s="1"/>
  <c r="S270" s="1"/>
  <c r="F270"/>
  <c r="S292"/>
  <c r="I292"/>
  <c r="U386" i="5"/>
  <c r="F386" i="1"/>
  <c r="U421" i="5"/>
  <c r="G421" i="1" s="1"/>
  <c r="S421" s="1"/>
  <c r="F421"/>
  <c r="U718" i="5"/>
  <c r="G718" i="1" s="1"/>
  <c r="I718" s="1"/>
  <c r="F718"/>
  <c r="U767" i="5"/>
  <c r="G767" i="1" s="1"/>
  <c r="I767" s="1"/>
  <c r="F767"/>
  <c r="U831" i="5"/>
  <c r="G831" i="1" s="1"/>
  <c r="S831" s="1"/>
  <c r="F831"/>
  <c r="U843" i="5"/>
  <c r="G843" i="1" s="1"/>
  <c r="F843"/>
  <c r="U874" i="5"/>
  <c r="G874" i="1" s="1"/>
  <c r="I874" s="1"/>
  <c r="F874"/>
  <c r="U89" i="5"/>
  <c r="G89" i="1" s="1"/>
  <c r="F89"/>
  <c r="U150" i="5"/>
  <c r="G150" i="1" s="1"/>
  <c r="I150" s="1"/>
  <c r="F150"/>
  <c r="U182" i="5"/>
  <c r="G182" i="1" s="1"/>
  <c r="I182" s="1"/>
  <c r="F182"/>
  <c r="U271" i="5"/>
  <c r="G271" i="1" s="1"/>
  <c r="S271" s="1"/>
  <c r="F271"/>
  <c r="U353" i="5"/>
  <c r="G353" i="1" s="1"/>
  <c r="I353" s="1"/>
  <c r="F353"/>
  <c r="U362" i="5"/>
  <c r="G362" i="1" s="1"/>
  <c r="F362"/>
  <c r="U378" i="5"/>
  <c r="G378" i="1" s="1"/>
  <c r="S378" s="1"/>
  <c r="F378"/>
  <c r="U405" i="5"/>
  <c r="G405" i="1" s="1"/>
  <c r="S405" s="1"/>
  <c r="F405"/>
  <c r="U409" i="5"/>
  <c r="G409" i="1" s="1"/>
  <c r="S409" s="1"/>
  <c r="F409"/>
  <c r="U417" i="5"/>
  <c r="G417" i="1" s="1"/>
  <c r="S417" s="1"/>
  <c r="F417"/>
  <c r="U437" i="5"/>
  <c r="G437" i="1" s="1"/>
  <c r="S437" s="1"/>
  <c r="F437"/>
  <c r="U449" i="5"/>
  <c r="G449" i="1" s="1"/>
  <c r="S449" s="1"/>
  <c r="F449"/>
  <c r="U469" i="5"/>
  <c r="G469" i="1" s="1"/>
  <c r="S469" s="1"/>
  <c r="F469"/>
  <c r="U524" i="5"/>
  <c r="G524" i="1" s="1"/>
  <c r="S524" s="1"/>
  <c r="F524"/>
  <c r="U628" i="5"/>
  <c r="G628" i="1" s="1"/>
  <c r="S628" s="1"/>
  <c r="F628"/>
  <c r="U735" i="5"/>
  <c r="G735" i="1" s="1"/>
  <c r="I735" s="1"/>
  <c r="F735"/>
  <c r="S869"/>
  <c r="H869"/>
  <c r="I869"/>
  <c r="U19" i="5"/>
  <c r="F19" i="1"/>
  <c r="U138" i="5"/>
  <c r="G138" i="1" s="1"/>
  <c r="I138" s="1"/>
  <c r="F138"/>
  <c r="U178" i="5"/>
  <c r="G178" i="1" s="1"/>
  <c r="I178" s="1"/>
  <c r="F178"/>
  <c r="U285" i="5"/>
  <c r="G285" i="1" s="1"/>
  <c r="S285" s="1"/>
  <c r="F285"/>
  <c r="U305" i="5"/>
  <c r="G305" i="1" s="1"/>
  <c r="S305" s="1"/>
  <c r="F305"/>
  <c r="U349" i="5"/>
  <c r="G349" i="1" s="1"/>
  <c r="F349"/>
  <c r="U424" i="5"/>
  <c r="G424" i="1" s="1"/>
  <c r="F424"/>
  <c r="U465" i="5"/>
  <c r="G465" i="1" s="1"/>
  <c r="S465" s="1"/>
  <c r="F465"/>
  <c r="U467" i="5"/>
  <c r="G467" i="1" s="1"/>
  <c r="S467" s="1"/>
  <c r="F467"/>
  <c r="U656" i="5"/>
  <c r="G656" i="1" s="1"/>
  <c r="S656" s="1"/>
  <c r="F656"/>
  <c r="U684" i="5"/>
  <c r="G684" i="1" s="1"/>
  <c r="S684" s="1"/>
  <c r="F684"/>
  <c r="U748" i="5"/>
  <c r="G748" i="1" s="1"/>
  <c r="I748" s="1"/>
  <c r="F748"/>
  <c r="U772" i="5"/>
  <c r="G772" i="1" s="1"/>
  <c r="I772" s="1"/>
  <c r="F772"/>
  <c r="H283"/>
  <c r="I323"/>
  <c r="S342"/>
  <c r="I811"/>
  <c r="I819"/>
  <c r="H846"/>
  <c r="H873"/>
  <c r="R31" i="5"/>
  <c r="P31" i="1" s="1"/>
  <c r="R38" i="5"/>
  <c r="P38" i="1" s="1"/>
  <c r="R57" i="5"/>
  <c r="P57" i="1" s="1"/>
  <c r="R68" i="5"/>
  <c r="P68" i="1" s="1"/>
  <c r="R88" i="5"/>
  <c r="P88" i="1" s="1"/>
  <c r="R256" i="5"/>
  <c r="P256" i="1" s="1"/>
  <c r="R258" i="5"/>
  <c r="P258" i="1" s="1"/>
  <c r="R278" i="5"/>
  <c r="P278" i="1" s="1"/>
  <c r="R286" i="5"/>
  <c r="P286" i="1" s="1"/>
  <c r="R292" i="5"/>
  <c r="P292" i="1" s="1"/>
  <c r="R367" i="5"/>
  <c r="P367" i="1" s="1"/>
  <c r="R370" i="5"/>
  <c r="P370" i="1" s="1"/>
  <c r="R372" i="5"/>
  <c r="P372" i="1" s="1"/>
  <c r="R411" i="5"/>
  <c r="P411" i="1" s="1"/>
  <c r="R442" i="5"/>
  <c r="P442" i="1" s="1"/>
  <c r="R444" i="5"/>
  <c r="P444" i="1" s="1"/>
  <c r="R457" i="5"/>
  <c r="P457" i="1" s="1"/>
  <c r="R496" i="5"/>
  <c r="P496" i="1" s="1"/>
  <c r="R556" i="5"/>
  <c r="P556" i="1" s="1"/>
  <c r="R745" i="5"/>
  <c r="P745" i="1" s="1"/>
  <c r="R747" i="5"/>
  <c r="P747" i="1" s="1"/>
  <c r="R753" i="5"/>
  <c r="P753" i="1" s="1"/>
  <c r="R804" i="5"/>
  <c r="P804" i="1" s="1"/>
  <c r="R806" i="5"/>
  <c r="P806" i="1" s="1"/>
  <c r="R832" i="5"/>
  <c r="P832" i="1" s="1"/>
  <c r="R853" i="5"/>
  <c r="P853" i="1" s="1"/>
  <c r="R862" i="5"/>
  <c r="P862" i="1" s="1"/>
  <c r="R870" i="5"/>
  <c r="P870" i="1" s="1"/>
  <c r="R875" i="5"/>
  <c r="P875" i="1" s="1"/>
  <c r="H165"/>
  <c r="H289"/>
  <c r="H764"/>
  <c r="I818"/>
  <c r="H819"/>
  <c r="I856"/>
  <c r="H884"/>
  <c r="Q24" i="5"/>
  <c r="R49"/>
  <c r="P49" i="1" s="1"/>
  <c r="R66" i="5"/>
  <c r="P66" i="1" s="1"/>
  <c r="R78" i="5"/>
  <c r="P78" i="1" s="1"/>
  <c r="R80" i="5"/>
  <c r="P80" i="1" s="1"/>
  <c r="G97"/>
  <c r="R103" i="5"/>
  <c r="P103" i="1" s="1"/>
  <c r="R105" i="5"/>
  <c r="P105" i="1" s="1"/>
  <c r="R132" i="5"/>
  <c r="P132" i="1" s="1"/>
  <c r="R135" i="5"/>
  <c r="P135" i="1" s="1"/>
  <c r="R140" i="5"/>
  <c r="P140" i="1" s="1"/>
  <c r="R186" i="5"/>
  <c r="P186" i="1" s="1"/>
  <c r="R206" i="5"/>
  <c r="P206" i="1" s="1"/>
  <c r="R220" i="5"/>
  <c r="P220" i="1" s="1"/>
  <c r="R222" i="5"/>
  <c r="P222" i="1" s="1"/>
  <c r="R299" i="5"/>
  <c r="P299" i="1" s="1"/>
  <c r="R324" i="5"/>
  <c r="P324" i="1" s="1"/>
  <c r="R335" i="5"/>
  <c r="P335" i="1" s="1"/>
  <c r="R339" i="5"/>
  <c r="P339" i="1" s="1"/>
  <c r="R377" i="5"/>
  <c r="P377" i="1" s="1"/>
  <c r="R380" i="5"/>
  <c r="P380" i="1" s="1"/>
  <c r="R408" i="5"/>
  <c r="P408" i="1" s="1"/>
  <c r="R416" i="5"/>
  <c r="P416" i="1" s="1"/>
  <c r="R422" i="5"/>
  <c r="P422" i="1" s="1"/>
  <c r="R425" i="5"/>
  <c r="P425" i="1" s="1"/>
  <c r="R433" i="5"/>
  <c r="P433" i="1" s="1"/>
  <c r="R445" i="5"/>
  <c r="P445" i="1" s="1"/>
  <c r="R448" i="5"/>
  <c r="P448" i="1" s="1"/>
  <c r="R474" i="5"/>
  <c r="P474" i="1" s="1"/>
  <c r="R476" i="5"/>
  <c r="P476" i="1" s="1"/>
  <c r="R505" i="5"/>
  <c r="P505" i="1" s="1"/>
  <c r="R507" i="5"/>
  <c r="P507" i="1" s="1"/>
  <c r="R516" i="5"/>
  <c r="P516" i="1" s="1"/>
  <c r="R518" i="5"/>
  <c r="P518" i="1" s="1"/>
  <c r="R526" i="5"/>
  <c r="P526" i="1" s="1"/>
  <c r="R545" i="5"/>
  <c r="P545" i="1" s="1"/>
  <c r="R658" i="5"/>
  <c r="P658" i="1" s="1"/>
  <c r="R686" i="5"/>
  <c r="P686" i="1" s="1"/>
  <c r="R764" i="5"/>
  <c r="P764" i="1" s="1"/>
  <c r="R775" i="5"/>
  <c r="P775" i="1" s="1"/>
  <c r="R777" i="5"/>
  <c r="P777" i="1" s="1"/>
  <c r="R781" i="5"/>
  <c r="P781" i="1" s="1"/>
  <c r="R788" i="5"/>
  <c r="P788" i="1" s="1"/>
  <c r="R790" i="5"/>
  <c r="P790" i="1" s="1"/>
  <c r="R817" i="5"/>
  <c r="P817" i="1" s="1"/>
  <c r="R821" i="5"/>
  <c r="P821" i="1" s="1"/>
  <c r="H189"/>
  <c r="H299"/>
  <c r="H301"/>
  <c r="H311"/>
  <c r="H315"/>
  <c r="H317"/>
  <c r="H319"/>
  <c r="H334"/>
  <c r="H337"/>
  <c r="H577"/>
  <c r="H790"/>
  <c r="H792"/>
  <c r="I807"/>
  <c r="I814"/>
  <c r="I815"/>
  <c r="I816"/>
  <c r="H856"/>
  <c r="H858"/>
  <c r="Q55" i="5"/>
  <c r="Q87"/>
  <c r="G21" i="1"/>
  <c r="I21" s="1"/>
  <c r="R35" i="5"/>
  <c r="P35" i="1" s="1"/>
  <c r="R37" i="5"/>
  <c r="P37" i="1" s="1"/>
  <c r="R56" i="5"/>
  <c r="P56" i="1" s="1"/>
  <c r="G57"/>
  <c r="I57" s="1"/>
  <c r="R196" i="5"/>
  <c r="P196" i="1" s="1"/>
  <c r="R237" i="5"/>
  <c r="P237" i="1" s="1"/>
  <c r="R259" i="5"/>
  <c r="P259" i="1" s="1"/>
  <c r="R263" i="5"/>
  <c r="P263" i="1" s="1"/>
  <c r="R270" i="5"/>
  <c r="P270" i="1" s="1"/>
  <c r="R271" i="5"/>
  <c r="P271" i="1" s="1"/>
  <c r="R282" i="5"/>
  <c r="P282" i="1" s="1"/>
  <c r="R344" i="5"/>
  <c r="P344" i="1" s="1"/>
  <c r="R366" i="5"/>
  <c r="P366" i="1" s="1"/>
  <c r="R373" i="5"/>
  <c r="P373" i="1" s="1"/>
  <c r="R404" i="5"/>
  <c r="P404" i="1" s="1"/>
  <c r="R429" i="5"/>
  <c r="P429" i="1" s="1"/>
  <c r="R461" i="5"/>
  <c r="P461" i="1" s="1"/>
  <c r="R466" i="5"/>
  <c r="P466" i="1" s="1"/>
  <c r="R585" i="5"/>
  <c r="P585" i="1" s="1"/>
  <c r="R587" i="5"/>
  <c r="P587" i="1" s="1"/>
  <c r="R749" i="5"/>
  <c r="P749" i="1" s="1"/>
  <c r="H193"/>
  <c r="H342"/>
  <c r="I840"/>
  <c r="H842"/>
  <c r="Q34" i="5"/>
  <c r="R20"/>
  <c r="P20" i="1" s="1"/>
  <c r="R48" i="5"/>
  <c r="P48" i="1" s="1"/>
  <c r="R50" i="5"/>
  <c r="P50" i="1" s="1"/>
  <c r="G101"/>
  <c r="R102" i="5"/>
  <c r="P102" i="1" s="1"/>
  <c r="R104" i="5"/>
  <c r="P104" i="1" s="1"/>
  <c r="G118"/>
  <c r="R131" i="5"/>
  <c r="P131" i="1" s="1"/>
  <c r="R139" i="5"/>
  <c r="P139" i="1" s="1"/>
  <c r="R145" i="5"/>
  <c r="P145" i="1" s="1"/>
  <c r="R175" i="5"/>
  <c r="P175" i="1" s="1"/>
  <c r="R203" i="5"/>
  <c r="P203" i="1" s="1"/>
  <c r="R207" i="5"/>
  <c r="P207" i="1" s="1"/>
  <c r="R219" i="5"/>
  <c r="P219" i="1" s="1"/>
  <c r="R245" i="5"/>
  <c r="P245" i="1" s="1"/>
  <c r="R296" i="5"/>
  <c r="P296" i="1" s="1"/>
  <c r="R304" i="5"/>
  <c r="P304" i="1" s="1"/>
  <c r="R318" i="5"/>
  <c r="P318" i="1" s="1"/>
  <c r="R323" i="5"/>
  <c r="P323" i="1" s="1"/>
  <c r="R332" i="5"/>
  <c r="P332" i="1" s="1"/>
  <c r="R354" i="5"/>
  <c r="P354" i="1" s="1"/>
  <c r="R379" i="5"/>
  <c r="P379" i="1" s="1"/>
  <c r="R381" i="5"/>
  <c r="P381" i="1" s="1"/>
  <c r="R383" i="5"/>
  <c r="P383" i="1" s="1"/>
  <c r="R385" i="5"/>
  <c r="P385" i="1" s="1"/>
  <c r="R446" i="5"/>
  <c r="P446" i="1" s="1"/>
  <c r="R464" i="5"/>
  <c r="P464" i="1" s="1"/>
  <c r="R483" i="5"/>
  <c r="P483" i="1" s="1"/>
  <c r="R517" i="5"/>
  <c r="P517" i="1" s="1"/>
  <c r="R525" i="5"/>
  <c r="P525" i="1" s="1"/>
  <c r="R527" i="5"/>
  <c r="P527" i="1" s="1"/>
  <c r="R544" i="5"/>
  <c r="P544" i="1" s="1"/>
  <c r="R629" i="5"/>
  <c r="P629" i="1" s="1"/>
  <c r="R657" i="5"/>
  <c r="P657" i="1" s="1"/>
  <c r="R688" i="5"/>
  <c r="P688" i="1" s="1"/>
  <c r="R736" i="5"/>
  <c r="P736" i="1" s="1"/>
  <c r="R844" i="5"/>
  <c r="P844" i="1" s="1"/>
  <c r="R861" i="5"/>
  <c r="P861" i="1" s="1"/>
  <c r="R869" i="5"/>
  <c r="P869" i="1" s="1"/>
  <c r="R887" i="5"/>
  <c r="P887" i="1" s="1"/>
  <c r="R929" i="5"/>
  <c r="P929" i="1" s="1"/>
  <c r="R937" i="5"/>
  <c r="P937" i="1" s="1"/>
  <c r="R949" i="5"/>
  <c r="P949" i="1" s="1"/>
  <c r="R954" i="5"/>
  <c r="P954" i="1" s="1"/>
  <c r="R961" i="5"/>
  <c r="P961" i="1" s="1"/>
  <c r="R968" i="5"/>
  <c r="P968" i="1" s="1"/>
  <c r="R979" i="5"/>
  <c r="P979" i="1" s="1"/>
  <c r="R981" i="5"/>
  <c r="P981" i="1" s="1"/>
  <c r="R906" i="5"/>
  <c r="P906" i="1" s="1"/>
  <c r="R913" i="5"/>
  <c r="P913" i="1" s="1"/>
  <c r="R891" i="5"/>
  <c r="P891" i="1" s="1"/>
  <c r="R925" i="5"/>
  <c r="P925" i="1" s="1"/>
  <c r="R933" i="5"/>
  <c r="P933" i="1" s="1"/>
  <c r="R958" i="5"/>
  <c r="P958" i="1" s="1"/>
  <c r="R959" i="5"/>
  <c r="P959" i="1" s="1"/>
  <c r="R965" i="5"/>
  <c r="P965" i="1" s="1"/>
  <c r="R982" i="5"/>
  <c r="P982" i="1" s="1"/>
  <c r="R992" i="5"/>
  <c r="P992" i="1" s="1"/>
  <c r="R996" i="5"/>
  <c r="P996" i="1" s="1"/>
  <c r="R1000" i="5"/>
  <c r="P1000" i="1" s="1"/>
  <c r="R894" i="5"/>
  <c r="P894" i="1" s="1"/>
  <c r="R905" i="5"/>
  <c r="P905" i="1" s="1"/>
  <c r="R919" i="5"/>
  <c r="P919" i="1" s="1"/>
  <c r="H161"/>
  <c r="H181"/>
  <c r="H197"/>
  <c r="H279"/>
  <c r="S326"/>
  <c r="H169"/>
  <c r="H173"/>
  <c r="H177"/>
  <c r="H185"/>
  <c r="H288"/>
  <c r="H297"/>
  <c r="H305"/>
  <c r="H321"/>
  <c r="H329"/>
  <c r="H345"/>
  <c r="H201"/>
  <c r="H205"/>
  <c r="H209"/>
  <c r="H285"/>
  <c r="I293"/>
  <c r="H303"/>
  <c r="H307"/>
  <c r="H309"/>
  <c r="H350"/>
  <c r="S350"/>
  <c r="H129"/>
  <c r="H137"/>
  <c r="H141"/>
  <c r="H145"/>
  <c r="H153"/>
  <c r="H157"/>
  <c r="H326"/>
  <c r="S334"/>
  <c r="H353"/>
  <c r="P21" i="5"/>
  <c r="P25"/>
  <c r="P29"/>
  <c r="P33"/>
  <c r="P37"/>
  <c r="P41"/>
  <c r="P45"/>
  <c r="P49"/>
  <c r="P53"/>
  <c r="P57"/>
  <c r="P61"/>
  <c r="P65"/>
  <c r="P69"/>
  <c r="P73"/>
  <c r="P77"/>
  <c r="P81"/>
  <c r="P85"/>
  <c r="P89"/>
  <c r="P93"/>
  <c r="P97"/>
  <c r="P101"/>
  <c r="P105"/>
  <c r="P109"/>
  <c r="P113"/>
  <c r="P117"/>
  <c r="P121"/>
  <c r="P125"/>
  <c r="P129"/>
  <c r="P133"/>
  <c r="P137"/>
  <c r="P141"/>
  <c r="P145"/>
  <c r="P149"/>
  <c r="P153"/>
  <c r="P157"/>
  <c r="P161"/>
  <c r="P165"/>
  <c r="P169"/>
  <c r="P173"/>
  <c r="P177"/>
  <c r="P181"/>
  <c r="P185"/>
  <c r="P189"/>
  <c r="P193"/>
  <c r="P197"/>
  <c r="P201"/>
  <c r="P205"/>
  <c r="P209"/>
  <c r="P213"/>
  <c r="P217"/>
  <c r="P221"/>
  <c r="P225"/>
  <c r="P229"/>
  <c r="P233"/>
  <c r="P237"/>
  <c r="P241"/>
  <c r="P245"/>
  <c r="P249"/>
  <c r="P253"/>
  <c r="P257"/>
  <c r="P261"/>
  <c r="P265"/>
  <c r="P269"/>
  <c r="P273"/>
  <c r="P277"/>
  <c r="P281"/>
  <c r="P285"/>
  <c r="P289"/>
  <c r="P293"/>
  <c r="P297"/>
  <c r="P301"/>
  <c r="P305"/>
  <c r="P309"/>
  <c r="P313"/>
  <c r="P317"/>
  <c r="P321"/>
  <c r="P325"/>
  <c r="P329"/>
  <c r="P333"/>
  <c r="P337"/>
  <c r="P341"/>
  <c r="P345"/>
  <c r="P349"/>
  <c r="P353"/>
  <c r="P357"/>
  <c r="P361"/>
  <c r="P365"/>
  <c r="P369"/>
  <c r="P373"/>
  <c r="P377"/>
  <c r="P381"/>
  <c r="P385"/>
  <c r="P389"/>
  <c r="P393"/>
  <c r="P397"/>
  <c r="P401"/>
  <c r="P405"/>
  <c r="P409"/>
  <c r="P413"/>
  <c r="P417"/>
  <c r="P421"/>
  <c r="P425"/>
  <c r="P429"/>
  <c r="P433"/>
  <c r="P437"/>
  <c r="P441"/>
  <c r="P445"/>
  <c r="P449"/>
  <c r="P453"/>
  <c r="P457"/>
  <c r="P461"/>
  <c r="P465"/>
  <c r="P469"/>
  <c r="P473"/>
  <c r="P477"/>
  <c r="P481"/>
  <c r="P485"/>
  <c r="P489"/>
  <c r="P493"/>
  <c r="P497"/>
  <c r="P501"/>
  <c r="P505"/>
  <c r="P509"/>
  <c r="P513"/>
  <c r="P517"/>
  <c r="P521"/>
  <c r="P525"/>
  <c r="P529"/>
  <c r="P533"/>
  <c r="P537"/>
  <c r="P541"/>
  <c r="P545"/>
  <c r="P549"/>
  <c r="P553"/>
  <c r="P557"/>
  <c r="P561"/>
  <c r="P565"/>
  <c r="P569"/>
  <c r="P573"/>
  <c r="P577"/>
  <c r="P581"/>
  <c r="P585"/>
  <c r="P589"/>
  <c r="P593"/>
  <c r="P597"/>
  <c r="P601"/>
  <c r="P605"/>
  <c r="P609"/>
  <c r="P613"/>
  <c r="P617"/>
  <c r="P621"/>
  <c r="P625"/>
  <c r="P629"/>
  <c r="P633"/>
  <c r="P637"/>
  <c r="P641"/>
  <c r="P645"/>
  <c r="P649"/>
  <c r="P653"/>
  <c r="P657"/>
  <c r="P661"/>
  <c r="P665"/>
  <c r="P669"/>
  <c r="P673"/>
  <c r="P677"/>
  <c r="P681"/>
  <c r="P685"/>
  <c r="P689"/>
  <c r="P693"/>
  <c r="P697"/>
  <c r="P701"/>
  <c r="P705"/>
  <c r="P709"/>
  <c r="P713"/>
  <c r="P717"/>
  <c r="P721"/>
  <c r="P725"/>
  <c r="P729"/>
  <c r="P733"/>
  <c r="P737"/>
  <c r="P741"/>
  <c r="P745"/>
  <c r="P749"/>
  <c r="P753"/>
  <c r="P757"/>
  <c r="P761"/>
  <c r="P765"/>
  <c r="P769"/>
  <c r="P773"/>
  <c r="P777"/>
  <c r="P781"/>
  <c r="P785"/>
  <c r="P789"/>
  <c r="P793"/>
  <c r="P797"/>
  <c r="P801"/>
  <c r="P805"/>
  <c r="P809"/>
  <c r="P813"/>
  <c r="P817"/>
  <c r="P821"/>
  <c r="P825"/>
  <c r="P829"/>
  <c r="P833"/>
  <c r="P837"/>
  <c r="P841"/>
  <c r="P845"/>
  <c r="P849"/>
  <c r="P853"/>
  <c r="P857"/>
  <c r="P861"/>
  <c r="P865"/>
  <c r="P869"/>
  <c r="P873"/>
  <c r="P877"/>
  <c r="P881"/>
  <c r="P885"/>
  <c r="P889"/>
  <c r="P893"/>
  <c r="P897"/>
  <c r="P901"/>
  <c r="P905"/>
  <c r="P909"/>
  <c r="P913"/>
  <c r="P917"/>
  <c r="P921"/>
  <c r="P925"/>
  <c r="P929"/>
  <c r="P933"/>
  <c r="P937"/>
  <c r="P941"/>
  <c r="P945"/>
  <c r="P949"/>
  <c r="P953"/>
  <c r="P957"/>
  <c r="P961"/>
  <c r="P965"/>
  <c r="P969"/>
  <c r="P973"/>
  <c r="P977"/>
  <c r="K977" i="1" s="1"/>
  <c r="P981" i="5"/>
  <c r="K981" i="1" s="1"/>
  <c r="P985" i="5"/>
  <c r="K985" i="1" s="1"/>
  <c r="P989" i="5"/>
  <c r="K989" i="1" s="1"/>
  <c r="P993" i="5"/>
  <c r="K993" i="1" s="1"/>
  <c r="P997" i="5"/>
  <c r="K997" i="1" s="1"/>
  <c r="Q189" i="5"/>
  <c r="Q221"/>
  <c r="G25" i="1"/>
  <c r="I25" s="1"/>
  <c r="R32" i="5"/>
  <c r="P32" i="1" s="1"/>
  <c r="H588"/>
  <c r="H734"/>
  <c r="H736"/>
  <c r="H762"/>
  <c r="I836"/>
  <c r="I838"/>
  <c r="I841"/>
  <c r="H850"/>
  <c r="I861"/>
  <c r="I864"/>
  <c r="I868"/>
  <c r="H890"/>
  <c r="P220" i="5"/>
  <c r="P244"/>
  <c r="Q40"/>
  <c r="Q60"/>
  <c r="Q84"/>
  <c r="Q92"/>
  <c r="Q108"/>
  <c r="Q124"/>
  <c r="Q136"/>
  <c r="Q152"/>
  <c r="Q168"/>
  <c r="Q184"/>
  <c r="Q200"/>
  <c r="Q216"/>
  <c r="Q232"/>
  <c r="Q276"/>
  <c r="Q288"/>
  <c r="Q292"/>
  <c r="Q308"/>
  <c r="Q360"/>
  <c r="Q480"/>
  <c r="R21"/>
  <c r="P21" i="1" s="1"/>
  <c r="G29"/>
  <c r="I29" s="1"/>
  <c r="R34" i="5"/>
  <c r="P34" i="1" s="1"/>
  <c r="R36" i="5"/>
  <c r="P36" i="1" s="1"/>
  <c r="R41" i="5"/>
  <c r="P41" i="1" s="1"/>
  <c r="R42" i="5"/>
  <c r="P42" i="1" s="1"/>
  <c r="R47" i="5"/>
  <c r="P47" i="1" s="1"/>
  <c r="G51"/>
  <c r="I51" s="1"/>
  <c r="R54" i="5"/>
  <c r="P54" i="1" s="1"/>
  <c r="R65" i="5"/>
  <c r="P65" i="1" s="1"/>
  <c r="R71" i="5"/>
  <c r="P71" i="1" s="1"/>
  <c r="R75" i="5"/>
  <c r="P75" i="1" s="1"/>
  <c r="R83" i="5"/>
  <c r="P83" i="1" s="1"/>
  <c r="R91" i="5"/>
  <c r="P91" i="1" s="1"/>
  <c r="H576"/>
  <c r="S576"/>
  <c r="H587"/>
  <c r="H732"/>
  <c r="H746"/>
  <c r="H748"/>
  <c r="H760"/>
  <c r="H778"/>
  <c r="I800"/>
  <c r="I817"/>
  <c r="H836"/>
  <c r="H838"/>
  <c r="H841"/>
  <c r="I849"/>
  <c r="I860"/>
  <c r="H861"/>
  <c r="H864"/>
  <c r="H868"/>
  <c r="H908"/>
  <c r="Q19" i="5"/>
  <c r="Q27"/>
  <c r="Q43"/>
  <c r="Q71"/>
  <c r="Q95"/>
  <c r="Q111"/>
  <c r="Q127"/>
  <c r="Q147"/>
  <c r="Q163"/>
  <c r="Q179"/>
  <c r="Q195"/>
  <c r="Q211"/>
  <c r="Q227"/>
  <c r="Q303"/>
  <c r="Q323"/>
  <c r="Q355"/>
  <c r="Q371"/>
  <c r="Q475"/>
  <c r="Q511"/>
  <c r="G34" i="1"/>
  <c r="I34" s="1"/>
  <c r="R52" i="5"/>
  <c r="P52" i="1" s="1"/>
  <c r="R84" i="5"/>
  <c r="P84" i="1" s="1"/>
  <c r="H575"/>
  <c r="H578"/>
  <c r="H579"/>
  <c r="H583"/>
  <c r="H584"/>
  <c r="H713"/>
  <c r="H717"/>
  <c r="H817"/>
  <c r="H849"/>
  <c r="H860"/>
  <c r="H870"/>
  <c r="H874"/>
  <c r="H899"/>
  <c r="H907"/>
  <c r="P58" i="5"/>
  <c r="P198"/>
  <c r="Q54"/>
  <c r="Q70"/>
  <c r="Q78"/>
  <c r="Q102"/>
  <c r="Q118"/>
  <c r="Q146"/>
  <c r="Q162"/>
  <c r="Q178"/>
  <c r="Q194"/>
  <c r="Q210"/>
  <c r="Q226"/>
  <c r="Q242"/>
  <c r="Q250"/>
  <c r="Q270"/>
  <c r="Q354"/>
  <c r="Q370"/>
  <c r="Q398"/>
  <c r="Q422"/>
  <c r="Q454"/>
  <c r="Q486"/>
  <c r="R16"/>
  <c r="P16" i="1" s="1"/>
  <c r="R25" i="5"/>
  <c r="P25" i="1" s="1"/>
  <c r="R26" i="5"/>
  <c r="P26" i="1" s="1"/>
  <c r="R55" i="5"/>
  <c r="P55" i="1" s="1"/>
  <c r="R59" i="5"/>
  <c r="P59" i="1" s="1"/>
  <c r="R64" i="5"/>
  <c r="P64" i="1" s="1"/>
  <c r="G65"/>
  <c r="I65" s="1"/>
  <c r="G67"/>
  <c r="I67" s="1"/>
  <c r="G69"/>
  <c r="I69" s="1"/>
  <c r="R70" i="5"/>
  <c r="P70" i="1" s="1"/>
  <c r="R76" i="5"/>
  <c r="P76" i="1" s="1"/>
  <c r="G78"/>
  <c r="I78" s="1"/>
  <c r="R89" i="5"/>
  <c r="P89" i="1" s="1"/>
  <c r="R138" i="5"/>
  <c r="P138" i="1" s="1"/>
  <c r="R156" i="5"/>
  <c r="P156" i="1" s="1"/>
  <c r="R160" i="5"/>
  <c r="P160" i="1" s="1"/>
  <c r="R238" i="5"/>
  <c r="P238" i="1" s="1"/>
  <c r="R251" i="5"/>
  <c r="P251" i="1" s="1"/>
  <c r="R254" i="5"/>
  <c r="P254" i="1" s="1"/>
  <c r="R293" i="5"/>
  <c r="P293" i="1" s="1"/>
  <c r="R340" i="5"/>
  <c r="P340" i="1" s="1"/>
  <c r="R478" i="5"/>
  <c r="P478" i="1" s="1"/>
  <c r="R481" i="5"/>
  <c r="P481" i="1" s="1"/>
  <c r="R487" i="5"/>
  <c r="P487" i="1" s="1"/>
  <c r="R491" i="5"/>
  <c r="P491" i="1" s="1"/>
  <c r="R492" i="5"/>
  <c r="P492" i="1" s="1"/>
  <c r="R494" i="5"/>
  <c r="P494" i="1" s="1"/>
  <c r="R542" i="5"/>
  <c r="P542" i="1" s="1"/>
  <c r="R558" i="5"/>
  <c r="P558" i="1" s="1"/>
  <c r="R571" i="5"/>
  <c r="P571" i="1" s="1"/>
  <c r="R572" i="5"/>
  <c r="P572" i="1" s="1"/>
  <c r="R574" i="5"/>
  <c r="P574" i="1" s="1"/>
  <c r="R581" i="5"/>
  <c r="P581" i="1" s="1"/>
  <c r="R590" i="5"/>
  <c r="P590" i="1" s="1"/>
  <c r="R598" i="5"/>
  <c r="P598" i="1" s="1"/>
  <c r="R602" i="5"/>
  <c r="P602" i="1" s="1"/>
  <c r="R603" i="5"/>
  <c r="P603" i="1" s="1"/>
  <c r="R606" i="5"/>
  <c r="P606" i="1" s="1"/>
  <c r="R610" i="5"/>
  <c r="P610" i="1" s="1"/>
  <c r="R611" i="5"/>
  <c r="P611" i="1" s="1"/>
  <c r="R616" i="5"/>
  <c r="P616" i="1" s="1"/>
  <c r="R621" i="5"/>
  <c r="P621" i="1" s="1"/>
  <c r="R632" i="5"/>
  <c r="P632" i="1" s="1"/>
  <c r="R638" i="5"/>
  <c r="P638" i="1" s="1"/>
  <c r="R639" i="5"/>
  <c r="P639" i="1" s="1"/>
  <c r="R641" i="5"/>
  <c r="P641" i="1" s="1"/>
  <c r="R648" i="5"/>
  <c r="P648" i="1" s="1"/>
  <c r="R655" i="5"/>
  <c r="P655" i="1" s="1"/>
  <c r="R660" i="5"/>
  <c r="P660" i="1" s="1"/>
  <c r="R667" i="5"/>
  <c r="P667" i="1" s="1"/>
  <c r="R676" i="5"/>
  <c r="P676" i="1" s="1"/>
  <c r="R683" i="5"/>
  <c r="P683" i="1" s="1"/>
  <c r="R692" i="5"/>
  <c r="P692" i="1" s="1"/>
  <c r="R719" i="5"/>
  <c r="P719" i="1" s="1"/>
  <c r="R882" i="5"/>
  <c r="P882" i="1" s="1"/>
  <c r="R890" i="5"/>
  <c r="P890" i="1" s="1"/>
  <c r="R895" i="5"/>
  <c r="P895" i="1" s="1"/>
  <c r="R898" i="5"/>
  <c r="P898" i="1" s="1"/>
  <c r="R903" i="5"/>
  <c r="P903" i="1" s="1"/>
  <c r="R909" i="5"/>
  <c r="P909" i="1" s="1"/>
  <c r="R910" i="5"/>
  <c r="P910" i="1" s="1"/>
  <c r="R914" i="5"/>
  <c r="P914" i="1" s="1"/>
  <c r="R917" i="5"/>
  <c r="P917" i="1" s="1"/>
  <c r="R923" i="5"/>
  <c r="P923" i="1" s="1"/>
  <c r="R926" i="5"/>
  <c r="P926" i="1" s="1"/>
  <c r="R931" i="5"/>
  <c r="P931" i="1" s="1"/>
  <c r="R934" i="5"/>
  <c r="P934" i="1" s="1"/>
  <c r="R945" i="5"/>
  <c r="P945" i="1" s="1"/>
  <c r="R953" i="5"/>
  <c r="P953" i="1" s="1"/>
  <c r="R963" i="5"/>
  <c r="P963" i="1" s="1"/>
  <c r="R967" i="5"/>
  <c r="P967" i="1" s="1"/>
  <c r="R92" i="5"/>
  <c r="P92" i="1" s="1"/>
  <c r="R96" i="5"/>
  <c r="P96" i="1" s="1"/>
  <c r="R99" i="5"/>
  <c r="P99" i="1" s="1"/>
  <c r="R107" i="5"/>
  <c r="P107" i="1" s="1"/>
  <c r="G109"/>
  <c r="G113"/>
  <c r="R144" i="5"/>
  <c r="P144" i="1" s="1"/>
  <c r="R164" i="5"/>
  <c r="P164" i="1" s="1"/>
  <c r="R174" i="5"/>
  <c r="P174" i="1" s="1"/>
  <c r="R176" i="5"/>
  <c r="P176" i="1" s="1"/>
  <c r="R188" i="5"/>
  <c r="P188" i="1" s="1"/>
  <c r="R192" i="5"/>
  <c r="P192" i="1" s="1"/>
  <c r="R209" i="5"/>
  <c r="P209" i="1" s="1"/>
  <c r="R210" i="5"/>
  <c r="P210" i="1" s="1"/>
  <c r="R211" i="5"/>
  <c r="P211" i="1" s="1"/>
  <c r="R235" i="5"/>
  <c r="P235" i="1" s="1"/>
  <c r="R244" i="5"/>
  <c r="P244" i="1" s="1"/>
  <c r="R248" i="5"/>
  <c r="P248" i="1" s="1"/>
  <c r="R260" i="5"/>
  <c r="P260" i="1" s="1"/>
  <c r="R268" i="5"/>
  <c r="P268" i="1" s="1"/>
  <c r="R275" i="5"/>
  <c r="P275" i="1" s="1"/>
  <c r="R288" i="5"/>
  <c r="P288" i="1" s="1"/>
  <c r="R294" i="5"/>
  <c r="P294" i="1" s="1"/>
  <c r="R297" i="5"/>
  <c r="P297" i="1" s="1"/>
  <c r="R298" i="5"/>
  <c r="P298" i="1" s="1"/>
  <c r="R316" i="5"/>
  <c r="P316" i="1" s="1"/>
  <c r="R355" i="5"/>
  <c r="P355" i="1" s="1"/>
  <c r="R371" i="5"/>
  <c r="P371" i="1" s="1"/>
  <c r="R375" i="5"/>
  <c r="P375" i="1" s="1"/>
  <c r="R392" i="5"/>
  <c r="P392" i="1" s="1"/>
  <c r="R396" i="5"/>
  <c r="P396" i="1" s="1"/>
  <c r="R426" i="5"/>
  <c r="P426" i="1" s="1"/>
  <c r="R430" i="5"/>
  <c r="P430" i="1" s="1"/>
  <c r="R435" i="5"/>
  <c r="P435" i="1" s="1"/>
  <c r="R441" i="5"/>
  <c r="P441" i="1" s="1"/>
  <c r="R458" i="5"/>
  <c r="P458" i="1" s="1"/>
  <c r="R462" i="5"/>
  <c r="P462" i="1" s="1"/>
  <c r="R497" i="5"/>
  <c r="P497" i="1" s="1"/>
  <c r="R513" i="5"/>
  <c r="P513" i="1" s="1"/>
  <c r="R547" i="5"/>
  <c r="P547" i="1" s="1"/>
  <c r="R566" i="5"/>
  <c r="P566" i="1" s="1"/>
  <c r="R695" i="5"/>
  <c r="P695" i="1" s="1"/>
  <c r="R697" i="5"/>
  <c r="P697" i="1" s="1"/>
  <c r="R699" i="5"/>
  <c r="P699" i="1" s="1"/>
  <c r="R705" i="5"/>
  <c r="P705" i="1" s="1"/>
  <c r="R709" i="5"/>
  <c r="P709" i="1" s="1"/>
  <c r="R710" i="5"/>
  <c r="P710" i="1" s="1"/>
  <c r="R717" i="5"/>
  <c r="P717" i="1" s="1"/>
  <c r="R725" i="5"/>
  <c r="P725" i="1" s="1"/>
  <c r="R727" i="5"/>
  <c r="P727" i="1" s="1"/>
  <c r="R732" i="5"/>
  <c r="P732" i="1" s="1"/>
  <c r="R741" i="5"/>
  <c r="P741" i="1" s="1"/>
  <c r="R743" i="5"/>
  <c r="P743" i="1" s="1"/>
  <c r="R752" i="5"/>
  <c r="P752" i="1" s="1"/>
  <c r="R760" i="5"/>
  <c r="P760" i="1" s="1"/>
  <c r="R769" i="5"/>
  <c r="P769" i="1" s="1"/>
  <c r="R771" i="5"/>
  <c r="P771" i="1" s="1"/>
  <c r="R780" i="5"/>
  <c r="P780" i="1" s="1"/>
  <c r="R782" i="5"/>
  <c r="P782" i="1" s="1"/>
  <c r="R789" i="5"/>
  <c r="P789" i="1" s="1"/>
  <c r="R805" i="5"/>
  <c r="P805" i="1" s="1"/>
  <c r="R813" i="5"/>
  <c r="P813" i="1" s="1"/>
  <c r="R815" i="5"/>
  <c r="P815" i="1" s="1"/>
  <c r="R820" i="5"/>
  <c r="P820" i="1" s="1"/>
  <c r="R822" i="5"/>
  <c r="P822" i="1" s="1"/>
  <c r="R825" i="5"/>
  <c r="P825" i="1" s="1"/>
  <c r="R833" i="5"/>
  <c r="P833" i="1" s="1"/>
  <c r="R840" i="5"/>
  <c r="P840" i="1" s="1"/>
  <c r="R849" i="5"/>
  <c r="P849" i="1" s="1"/>
  <c r="R858" i="5"/>
  <c r="P858" i="1" s="1"/>
  <c r="R877" i="5"/>
  <c r="P877" i="1" s="1"/>
  <c r="R878" i="5"/>
  <c r="P878" i="1" s="1"/>
  <c r="R885" i="5"/>
  <c r="P885" i="1" s="1"/>
  <c r="R899" i="5"/>
  <c r="P899" i="1" s="1"/>
  <c r="R907" i="5"/>
  <c r="P907" i="1" s="1"/>
  <c r="R911" i="5"/>
  <c r="P911" i="1" s="1"/>
  <c r="R915" i="5"/>
  <c r="P915" i="1" s="1"/>
  <c r="R921" i="5"/>
  <c r="P921" i="1" s="1"/>
  <c r="R927" i="5"/>
  <c r="P927" i="1" s="1"/>
  <c r="R935" i="5"/>
  <c r="P935" i="1" s="1"/>
  <c r="R939" i="5"/>
  <c r="P939" i="1" s="1"/>
  <c r="R947" i="5"/>
  <c r="P947" i="1" s="1"/>
  <c r="R951" i="5"/>
  <c r="P951" i="1" s="1"/>
  <c r="R93" i="5"/>
  <c r="P93" i="1" s="1"/>
  <c r="R115" i="5"/>
  <c r="P115" i="1" s="1"/>
  <c r="R136" i="5"/>
  <c r="P136" i="1" s="1"/>
  <c r="R152" i="5"/>
  <c r="P152" i="1" s="1"/>
  <c r="R161" i="5"/>
  <c r="P161" i="1" s="1"/>
  <c r="R172" i="5"/>
  <c r="P172" i="1" s="1"/>
  <c r="R236" i="5"/>
  <c r="P236" i="1" s="1"/>
  <c r="R240" i="5"/>
  <c r="P240" i="1" s="1"/>
  <c r="R252" i="5"/>
  <c r="P252" i="1" s="1"/>
  <c r="R266" i="5"/>
  <c r="P266" i="1" s="1"/>
  <c r="R273" i="5"/>
  <c r="P273" i="1" s="1"/>
  <c r="R280" i="5"/>
  <c r="P280" i="1" s="1"/>
  <c r="R284" i="5"/>
  <c r="P284" i="1" s="1"/>
  <c r="R289" i="5"/>
  <c r="P289" i="1" s="1"/>
  <c r="R290" i="5"/>
  <c r="P290" i="1" s="1"/>
  <c r="R322" i="5"/>
  <c r="P322" i="1" s="1"/>
  <c r="R342" i="5"/>
  <c r="P342" i="1" s="1"/>
  <c r="R368" i="5"/>
  <c r="P368" i="1" s="1"/>
  <c r="R382" i="5"/>
  <c r="P382" i="1" s="1"/>
  <c r="R508" i="5"/>
  <c r="P508" i="1" s="1"/>
  <c r="R541" i="5"/>
  <c r="P541" i="1" s="1"/>
  <c r="R550" i="5"/>
  <c r="P550" i="1" s="1"/>
  <c r="R557" i="5"/>
  <c r="P557" i="1" s="1"/>
  <c r="R567" i="5"/>
  <c r="P567" i="1" s="1"/>
  <c r="R570" i="5"/>
  <c r="P570" i="1" s="1"/>
  <c r="R573" i="5"/>
  <c r="P573" i="1" s="1"/>
  <c r="R580" i="5"/>
  <c r="P580" i="1" s="1"/>
  <c r="R586" i="5"/>
  <c r="P586" i="1" s="1"/>
  <c r="R597" i="5"/>
  <c r="P597" i="1" s="1"/>
  <c r="R604" i="5"/>
  <c r="P604" i="1" s="1"/>
  <c r="R605" i="5"/>
  <c r="P605" i="1" s="1"/>
  <c r="R612" i="5"/>
  <c r="P612" i="1" s="1"/>
  <c r="R622" i="5"/>
  <c r="P622" i="1" s="1"/>
  <c r="R628" i="5"/>
  <c r="P628" i="1" s="1"/>
  <c r="R640" i="5"/>
  <c r="P640" i="1" s="1"/>
  <c r="R668" i="5"/>
  <c r="P668" i="1" s="1"/>
  <c r="R675" i="5"/>
  <c r="P675" i="1" s="1"/>
  <c r="R684" i="5"/>
  <c r="P684" i="1" s="1"/>
  <c r="R691" i="5"/>
  <c r="P691" i="1" s="1"/>
  <c r="R721" i="5"/>
  <c r="P721" i="1" s="1"/>
  <c r="R723" i="5"/>
  <c r="P723" i="1" s="1"/>
  <c r="R728" i="5"/>
  <c r="P728" i="1" s="1"/>
  <c r="R737" i="5"/>
  <c r="P737" i="1" s="1"/>
  <c r="R739" i="5"/>
  <c r="P739" i="1" s="1"/>
  <c r="R744" i="5"/>
  <c r="P744" i="1" s="1"/>
  <c r="R756" i="5"/>
  <c r="P756" i="1" s="1"/>
  <c r="R758" i="5"/>
  <c r="P758" i="1" s="1"/>
  <c r="R761" i="5"/>
  <c r="P761" i="1" s="1"/>
  <c r="R763" i="5"/>
  <c r="P763" i="1" s="1"/>
  <c r="R765" i="5"/>
  <c r="P765" i="1" s="1"/>
  <c r="R767" i="5"/>
  <c r="P767" i="1" s="1"/>
  <c r="R785" i="5"/>
  <c r="P785" i="1" s="1"/>
  <c r="R792" i="5"/>
  <c r="P792" i="1" s="1"/>
  <c r="R798" i="5"/>
  <c r="P798" i="1" s="1"/>
  <c r="R801" i="5"/>
  <c r="P801" i="1" s="1"/>
  <c r="R808" i="5"/>
  <c r="P808" i="1" s="1"/>
  <c r="R810" i="5"/>
  <c r="P810" i="1" s="1"/>
  <c r="R816" i="5"/>
  <c r="P816" i="1" s="1"/>
  <c r="R829" i="5"/>
  <c r="P829" i="1" s="1"/>
  <c r="R831" i="5"/>
  <c r="P831" i="1" s="1"/>
  <c r="R836" i="5"/>
  <c r="P836" i="1" s="1"/>
  <c r="R845" i="5"/>
  <c r="P845" i="1" s="1"/>
  <c r="R852" i="5"/>
  <c r="P852" i="1" s="1"/>
  <c r="R854" i="5"/>
  <c r="P854" i="1" s="1"/>
  <c r="R859" i="5"/>
  <c r="P859" i="1" s="1"/>
  <c r="R863" i="5"/>
  <c r="P863" i="1" s="1"/>
  <c r="R867" i="5"/>
  <c r="P867" i="1" s="1"/>
  <c r="R871" i="5"/>
  <c r="P871" i="1" s="1"/>
  <c r="R881" i="5"/>
  <c r="P881" i="1" s="1"/>
  <c r="R886" i="5"/>
  <c r="P886" i="1" s="1"/>
  <c r="R893" i="5"/>
  <c r="P893" i="1" s="1"/>
  <c r="R901" i="5"/>
  <c r="P901" i="1" s="1"/>
  <c r="R94" i="5"/>
  <c r="P94" i="1" s="1"/>
  <c r="R97" i="5"/>
  <c r="P97" i="1" s="1"/>
  <c r="R98" i="5"/>
  <c r="P98" i="1" s="1"/>
  <c r="R100" i="5"/>
  <c r="P100" i="1" s="1"/>
  <c r="G102"/>
  <c r="R118" i="5"/>
  <c r="P118" i="1" s="1"/>
  <c r="R120" i="5"/>
  <c r="P120" i="1" s="1"/>
  <c r="R130" i="5"/>
  <c r="P130" i="1" s="1"/>
  <c r="G132"/>
  <c r="R142" i="5"/>
  <c r="P142" i="1" s="1"/>
  <c r="R146" i="5"/>
  <c r="P146" i="1" s="1"/>
  <c r="R154" i="5"/>
  <c r="P154" i="1" s="1"/>
  <c r="R163" i="5"/>
  <c r="P163" i="1" s="1"/>
  <c r="R178" i="5"/>
  <c r="P178" i="1" s="1"/>
  <c r="R184" i="5"/>
  <c r="P184" i="1" s="1"/>
  <c r="R194" i="5"/>
  <c r="P194" i="1" s="1"/>
  <c r="R202" i="5"/>
  <c r="P202" i="1" s="1"/>
  <c r="R208" i="5"/>
  <c r="P208" i="1" s="1"/>
  <c r="R215" i="5"/>
  <c r="P215" i="1" s="1"/>
  <c r="R218" i="5"/>
  <c r="P218" i="1" s="1"/>
  <c r="R228" i="5"/>
  <c r="P228" i="1" s="1"/>
  <c r="R231" i="5"/>
  <c r="P231" i="1" s="1"/>
  <c r="R233" i="5"/>
  <c r="P233" i="1" s="1"/>
  <c r="R300" i="5"/>
  <c r="P300" i="1" s="1"/>
  <c r="R320" i="5"/>
  <c r="P320" i="1" s="1"/>
  <c r="R343" i="5"/>
  <c r="P343" i="1" s="1"/>
  <c r="R348" i="5"/>
  <c r="P348" i="1" s="1"/>
  <c r="R352" i="5"/>
  <c r="P352" i="1" s="1"/>
  <c r="R356" i="5"/>
  <c r="P356" i="1" s="1"/>
  <c r="R360" i="5"/>
  <c r="P360" i="1" s="1"/>
  <c r="R393" i="5"/>
  <c r="P393" i="1" s="1"/>
  <c r="R394" i="5"/>
  <c r="P394" i="1" s="1"/>
  <c r="R398" i="5"/>
  <c r="P398" i="1" s="1"/>
  <c r="R407" i="5"/>
  <c r="P407" i="1" s="1"/>
  <c r="R413" i="5"/>
  <c r="P413" i="1" s="1"/>
  <c r="R419" i="5"/>
  <c r="P419" i="1" s="1"/>
  <c r="R428" i="5"/>
  <c r="P428" i="1" s="1"/>
  <c r="R460" i="5"/>
  <c r="P460" i="1" s="1"/>
  <c r="R473" i="5"/>
  <c r="P473" i="1" s="1"/>
  <c r="R479" i="5"/>
  <c r="P479" i="1" s="1"/>
  <c r="R480" i="5"/>
  <c r="P480" i="1" s="1"/>
  <c r="R482" i="5"/>
  <c r="P482" i="1" s="1"/>
  <c r="R486" i="5"/>
  <c r="P486" i="1" s="1"/>
  <c r="R498" i="5"/>
  <c r="P498" i="1" s="1"/>
  <c r="R501" i="5"/>
  <c r="P501" i="1" s="1"/>
  <c r="R514" i="5"/>
  <c r="P514" i="1" s="1"/>
  <c r="R519" i="5"/>
  <c r="P519" i="1" s="1"/>
  <c r="R524" i="5"/>
  <c r="P524" i="1" s="1"/>
  <c r="R529" i="5"/>
  <c r="P529" i="1" s="1"/>
  <c r="R531" i="5"/>
  <c r="P531" i="1" s="1"/>
  <c r="R546" i="5"/>
  <c r="P546" i="1" s="1"/>
  <c r="R551" i="5"/>
  <c r="P551" i="1" s="1"/>
  <c r="R552" i="5"/>
  <c r="P552" i="1" s="1"/>
  <c r="R562" i="5"/>
  <c r="P562" i="1" s="1"/>
  <c r="R565" i="5"/>
  <c r="P565" i="1" s="1"/>
  <c r="R568" i="5"/>
  <c r="P568" i="1" s="1"/>
  <c r="R922" i="5"/>
  <c r="P922" i="1" s="1"/>
  <c r="R952" i="5"/>
  <c r="P952" i="1" s="1"/>
  <c r="R970" i="5"/>
  <c r="P970" i="1" s="1"/>
  <c r="R971" i="5"/>
  <c r="P971" i="1" s="1"/>
  <c r="R977" i="5"/>
  <c r="P977" i="1" s="1"/>
  <c r="R984" i="5"/>
  <c r="P984" i="1" s="1"/>
  <c r="R985" i="5"/>
  <c r="P985" i="1" s="1"/>
  <c r="R983" i="5"/>
  <c r="P983" i="1" s="1"/>
  <c r="R986" i="5"/>
  <c r="P986" i="1" s="1"/>
  <c r="R988" i="5"/>
  <c r="P988" i="1" s="1"/>
  <c r="R993" i="5"/>
  <c r="P993" i="1" s="1"/>
  <c r="R990" i="5"/>
  <c r="P990" i="1" s="1"/>
  <c r="R994" i="5"/>
  <c r="P994" i="1" s="1"/>
  <c r="R17" i="5"/>
  <c r="P17" i="1" s="1"/>
  <c r="R9" i="5"/>
  <c r="P9" i="1" s="1"/>
  <c r="R11" i="5"/>
  <c r="P11" i="1" s="1"/>
  <c r="R8" i="5"/>
  <c r="P8" i="1" s="1"/>
  <c r="R10" i="5"/>
  <c r="P10" i="1" s="1"/>
  <c r="U5" i="5"/>
  <c r="F5" i="1"/>
  <c r="F15"/>
  <c r="U15" i="5"/>
  <c r="U17"/>
  <c r="G17" i="1" s="1"/>
  <c r="I17" s="1"/>
  <c r="F17"/>
  <c r="U11" i="5"/>
  <c r="F11" i="1"/>
  <c r="P5" i="5"/>
  <c r="P9"/>
  <c r="P13"/>
  <c r="P17"/>
  <c r="R13"/>
  <c r="P13" i="1" s="1"/>
  <c r="Q12" i="5"/>
  <c r="R4"/>
  <c r="R14"/>
  <c r="P14" i="1" s="1"/>
  <c r="Q15" i="5"/>
  <c r="Q6"/>
  <c r="R3"/>
  <c r="R6"/>
  <c r="P6" i="1" s="1"/>
  <c r="I172"/>
  <c r="H172"/>
  <c r="I188"/>
  <c r="H188"/>
  <c r="S296"/>
  <c r="I296"/>
  <c r="S300"/>
  <c r="H300"/>
  <c r="S304"/>
  <c r="H304"/>
  <c r="S320"/>
  <c r="H320"/>
  <c r="I333"/>
  <c r="H333"/>
  <c r="I136"/>
  <c r="H136"/>
  <c r="I140"/>
  <c r="H140"/>
  <c r="I144"/>
  <c r="H144"/>
  <c r="I148"/>
  <c r="H148"/>
  <c r="I204"/>
  <c r="H204"/>
  <c r="S282"/>
  <c r="H282"/>
  <c r="S287"/>
  <c r="I287"/>
  <c r="S290"/>
  <c r="I290"/>
  <c r="S312"/>
  <c r="H312"/>
  <c r="I354"/>
  <c r="H354"/>
  <c r="S354"/>
  <c r="I156"/>
  <c r="H156"/>
  <c r="I164"/>
  <c r="H164"/>
  <c r="I133"/>
  <c r="H133"/>
  <c r="I180"/>
  <c r="H180"/>
  <c r="I196"/>
  <c r="H196"/>
  <c r="S247"/>
  <c r="H247"/>
  <c r="I247"/>
  <c r="S248"/>
  <c r="H248"/>
  <c r="I248"/>
  <c r="S308"/>
  <c r="H308"/>
  <c r="S316"/>
  <c r="H316"/>
  <c r="I338"/>
  <c r="H338"/>
  <c r="S338"/>
  <c r="I349"/>
  <c r="H349"/>
  <c r="I882"/>
  <c r="H882"/>
  <c r="S895"/>
  <c r="H895"/>
  <c r="H152"/>
  <c r="H160"/>
  <c r="H168"/>
  <c r="H176"/>
  <c r="H184"/>
  <c r="H192"/>
  <c r="H200"/>
  <c r="H208"/>
  <c r="I253"/>
  <c r="I254"/>
  <c r="I255"/>
  <c r="H280"/>
  <c r="H284"/>
  <c r="H292"/>
  <c r="H294"/>
  <c r="H298"/>
  <c r="H302"/>
  <c r="H306"/>
  <c r="H310"/>
  <c r="H314"/>
  <c r="H318"/>
  <c r="H322"/>
  <c r="H323"/>
  <c r="I325"/>
  <c r="H330"/>
  <c r="H341"/>
  <c r="H346"/>
  <c r="S721"/>
  <c r="S725"/>
  <c r="H730"/>
  <c r="H758"/>
  <c r="H774"/>
  <c r="H776"/>
  <c r="H786"/>
  <c r="H788"/>
  <c r="I797"/>
  <c r="I798"/>
  <c r="I801"/>
  <c r="I804"/>
  <c r="I808"/>
  <c r="H815"/>
  <c r="H816"/>
  <c r="I820"/>
  <c r="I821"/>
  <c r="I822"/>
  <c r="I823"/>
  <c r="I824"/>
  <c r="I825"/>
  <c r="I826"/>
  <c r="I827"/>
  <c r="I848"/>
  <c r="I853"/>
  <c r="H1001"/>
  <c r="P64" i="5"/>
  <c r="H253" i="1"/>
  <c r="H254"/>
  <c r="H255"/>
  <c r="H580"/>
  <c r="S584"/>
  <c r="S713"/>
  <c r="S717"/>
  <c r="H720"/>
  <c r="H724"/>
  <c r="H728"/>
  <c r="H742"/>
  <c r="H744"/>
  <c r="H754"/>
  <c r="H756"/>
  <c r="H770"/>
  <c r="H772"/>
  <c r="H782"/>
  <c r="H784"/>
  <c r="H797"/>
  <c r="I799"/>
  <c r="I802"/>
  <c r="I805"/>
  <c r="I809"/>
  <c r="I812"/>
  <c r="H820"/>
  <c r="H821"/>
  <c r="H822"/>
  <c r="H823"/>
  <c r="H824"/>
  <c r="H825"/>
  <c r="H826"/>
  <c r="H827"/>
  <c r="I828"/>
  <c r="I829"/>
  <c r="I830"/>
  <c r="I831"/>
  <c r="I832"/>
  <c r="I833"/>
  <c r="I834"/>
  <c r="I835"/>
  <c r="H844"/>
  <c r="H848"/>
  <c r="I852"/>
  <c r="H853"/>
  <c r="H854"/>
  <c r="I857"/>
  <c r="H880"/>
  <c r="H886"/>
  <c r="H898"/>
  <c r="P23" i="5"/>
  <c r="P31"/>
  <c r="P151"/>
  <c r="I876" i="1"/>
  <c r="H876"/>
  <c r="I892"/>
  <c r="H892"/>
  <c r="S903"/>
  <c r="H903"/>
  <c r="S912"/>
  <c r="H912"/>
  <c r="I289"/>
  <c r="S330"/>
  <c r="S346"/>
  <c r="H585"/>
  <c r="H586"/>
  <c r="H712"/>
  <c r="H716"/>
  <c r="H721"/>
  <c r="H725"/>
  <c r="H738"/>
  <c r="H740"/>
  <c r="H750"/>
  <c r="H752"/>
  <c r="H766"/>
  <c r="H768"/>
  <c r="H780"/>
  <c r="I803"/>
  <c r="I806"/>
  <c r="I810"/>
  <c r="I813"/>
  <c r="H828"/>
  <c r="H829"/>
  <c r="H830"/>
  <c r="H831"/>
  <c r="H832"/>
  <c r="H833"/>
  <c r="H834"/>
  <c r="H835"/>
  <c r="H845"/>
  <c r="H852"/>
  <c r="H857"/>
  <c r="P3" i="5"/>
  <c r="P7"/>
  <c r="P11"/>
  <c r="P15"/>
  <c r="P19"/>
  <c r="P27"/>
  <c r="P35"/>
  <c r="P39"/>
  <c r="P43"/>
  <c r="P47"/>
  <c r="P51"/>
  <c r="P55"/>
  <c r="P59"/>
  <c r="P63"/>
  <c r="P67"/>
  <c r="P71"/>
  <c r="P75"/>
  <c r="P79"/>
  <c r="P83"/>
  <c r="P87"/>
  <c r="P91"/>
  <c r="P95"/>
  <c r="P99"/>
  <c r="P103"/>
  <c r="P107"/>
  <c r="P111"/>
  <c r="P115"/>
  <c r="P119"/>
  <c r="P123"/>
  <c r="P127"/>
  <c r="P131"/>
  <c r="P135"/>
  <c r="P139"/>
  <c r="P143"/>
  <c r="P147"/>
  <c r="P155"/>
  <c r="P159"/>
  <c r="P163"/>
  <c r="P167"/>
  <c r="P171"/>
  <c r="P175"/>
  <c r="P179"/>
  <c r="P183"/>
  <c r="P187"/>
  <c r="P191"/>
  <c r="P195"/>
  <c r="P199"/>
  <c r="P203"/>
  <c r="P207"/>
  <c r="P211"/>
  <c r="P215"/>
  <c r="P219"/>
  <c r="P223"/>
  <c r="P227"/>
  <c r="P231"/>
  <c r="P235"/>
  <c r="P239"/>
  <c r="P243"/>
  <c r="P247"/>
  <c r="P251"/>
  <c r="P255"/>
  <c r="P259"/>
  <c r="P263"/>
  <c r="P267"/>
  <c r="P271"/>
  <c r="P275"/>
  <c r="P279"/>
  <c r="P283"/>
  <c r="P287"/>
  <c r="P291"/>
  <c r="P295"/>
  <c r="P299"/>
  <c r="P303"/>
  <c r="P307"/>
  <c r="P311"/>
  <c r="P315"/>
  <c r="P319"/>
  <c r="P323"/>
  <c r="P327"/>
  <c r="P331"/>
  <c r="P335"/>
  <c r="P339"/>
  <c r="P343"/>
  <c r="P347"/>
  <c r="P351"/>
  <c r="P355"/>
  <c r="P359"/>
  <c r="P363"/>
  <c r="P367"/>
  <c r="P371"/>
  <c r="P375"/>
  <c r="P379"/>
  <c r="P383"/>
  <c r="P387"/>
  <c r="P391"/>
  <c r="P395"/>
  <c r="P399"/>
  <c r="P403"/>
  <c r="P407"/>
  <c r="P411"/>
  <c r="P415"/>
  <c r="P419"/>
  <c r="P423"/>
  <c r="P427"/>
  <c r="P431"/>
  <c r="P435"/>
  <c r="P439"/>
  <c r="P443"/>
  <c r="P447"/>
  <c r="P451"/>
  <c r="P455"/>
  <c r="P459"/>
  <c r="P463"/>
  <c r="P467"/>
  <c r="P471"/>
  <c r="P475"/>
  <c r="P479"/>
  <c r="P483"/>
  <c r="P487"/>
  <c r="P491"/>
  <c r="P495"/>
  <c r="P499"/>
  <c r="P503"/>
  <c r="P507"/>
  <c r="P511"/>
  <c r="P515"/>
  <c r="P519"/>
  <c r="P523"/>
  <c r="P527"/>
  <c r="P531"/>
  <c r="P535"/>
  <c r="P539"/>
  <c r="P543"/>
  <c r="P547"/>
  <c r="P551"/>
  <c r="P555"/>
  <c r="P559"/>
  <c r="P563"/>
  <c r="P567"/>
  <c r="P571"/>
  <c r="P575"/>
  <c r="P579"/>
  <c r="P583"/>
  <c r="P587"/>
  <c r="P591"/>
  <c r="P595"/>
  <c r="P599"/>
  <c r="P603"/>
  <c r="P607"/>
  <c r="P611"/>
  <c r="P615"/>
  <c r="P619"/>
  <c r="P623"/>
  <c r="P627"/>
  <c r="P631"/>
  <c r="P635"/>
  <c r="P639"/>
  <c r="P643"/>
  <c r="P647"/>
  <c r="P651"/>
  <c r="P655"/>
  <c r="P659"/>
  <c r="P663"/>
  <c r="P667"/>
  <c r="P6"/>
  <c r="P10"/>
  <c r="P14"/>
  <c r="P18"/>
  <c r="P22"/>
  <c r="P26"/>
  <c r="P30"/>
  <c r="P34"/>
  <c r="P38"/>
  <c r="P42"/>
  <c r="P46"/>
  <c r="P50"/>
  <c r="P54"/>
  <c r="P62"/>
  <c r="P66"/>
  <c r="P70"/>
  <c r="P74"/>
  <c r="P78"/>
  <c r="P82"/>
  <c r="P86"/>
  <c r="P90"/>
  <c r="P94"/>
  <c r="P98"/>
  <c r="P102"/>
  <c r="P106"/>
  <c r="P110"/>
  <c r="P114"/>
  <c r="P118"/>
  <c r="P122"/>
  <c r="P126"/>
  <c r="P130"/>
  <c r="P134"/>
  <c r="P138"/>
  <c r="P142"/>
  <c r="P146"/>
  <c r="P150"/>
  <c r="P154"/>
  <c r="P158"/>
  <c r="P162"/>
  <c r="P166"/>
  <c r="P170"/>
  <c r="P174"/>
  <c r="P178"/>
  <c r="P182"/>
  <c r="P186"/>
  <c r="P190"/>
  <c r="P194"/>
  <c r="P202"/>
  <c r="P206"/>
  <c r="P210"/>
  <c r="P214"/>
  <c r="P218"/>
  <c r="P222"/>
  <c r="P226"/>
  <c r="P230"/>
  <c r="P234"/>
  <c r="P238"/>
  <c r="P242"/>
  <c r="P246"/>
  <c r="P250"/>
  <c r="P254"/>
  <c r="P258"/>
  <c r="P262"/>
  <c r="P266"/>
  <c r="P270"/>
  <c r="P274"/>
  <c r="P278"/>
  <c r="P282"/>
  <c r="P286"/>
  <c r="P290"/>
  <c r="P294"/>
  <c r="P298"/>
  <c r="P302"/>
  <c r="P306"/>
  <c r="P310"/>
  <c r="P314"/>
  <c r="P318"/>
  <c r="P322"/>
  <c r="P326"/>
  <c r="P330"/>
  <c r="P334"/>
  <c r="P338"/>
  <c r="P342"/>
  <c r="P346"/>
  <c r="P350"/>
  <c r="P354"/>
  <c r="P358"/>
  <c r="P362"/>
  <c r="P366"/>
  <c r="P370"/>
  <c r="P374"/>
  <c r="P378"/>
  <c r="P382"/>
  <c r="P386"/>
  <c r="P390"/>
  <c r="P394"/>
  <c r="P398"/>
  <c r="P402"/>
  <c r="P406"/>
  <c r="P410"/>
  <c r="P414"/>
  <c r="P418"/>
  <c r="P422"/>
  <c r="P426"/>
  <c r="P430"/>
  <c r="P434"/>
  <c r="P438"/>
  <c r="P442"/>
  <c r="P446"/>
  <c r="P450"/>
  <c r="P454"/>
  <c r="P458"/>
  <c r="P462"/>
  <c r="P466"/>
  <c r="P470"/>
  <c r="P474"/>
  <c r="P478"/>
  <c r="P482"/>
  <c r="P486"/>
  <c r="P490"/>
  <c r="P494"/>
  <c r="P498"/>
  <c r="P502"/>
  <c r="P506"/>
  <c r="P510"/>
  <c r="P514"/>
  <c r="P518"/>
  <c r="P522"/>
  <c r="P526"/>
  <c r="P530"/>
  <c r="P534"/>
  <c r="P538"/>
  <c r="P542"/>
  <c r="P546"/>
  <c r="P550"/>
  <c r="P554"/>
  <c r="P558"/>
  <c r="P562"/>
  <c r="P566"/>
  <c r="P570"/>
  <c r="P574"/>
  <c r="P578"/>
  <c r="P582"/>
  <c r="P586"/>
  <c r="P590"/>
  <c r="P594"/>
  <c r="P598"/>
  <c r="P602"/>
  <c r="P606"/>
  <c r="P610"/>
  <c r="P614"/>
  <c r="P618"/>
  <c r="P622"/>
  <c r="P626"/>
  <c r="P630"/>
  <c r="P634"/>
  <c r="P638"/>
  <c r="P642"/>
  <c r="P646"/>
  <c r="P650"/>
  <c r="P654"/>
  <c r="P658"/>
  <c r="P662"/>
  <c r="P666"/>
  <c r="P670"/>
  <c r="P674"/>
  <c r="P678"/>
  <c r="P682"/>
  <c r="P686"/>
  <c r="P690"/>
  <c r="P694"/>
  <c r="P698"/>
  <c r="P702"/>
  <c r="P706"/>
  <c r="P710"/>
  <c r="P714"/>
  <c r="P718"/>
  <c r="P722"/>
  <c r="P726"/>
  <c r="P730"/>
  <c r="P734"/>
  <c r="P738"/>
  <c r="P742"/>
  <c r="P746"/>
  <c r="P750"/>
  <c r="P754"/>
  <c r="P758"/>
  <c r="P762"/>
  <c r="P766"/>
  <c r="P770"/>
  <c r="P774"/>
  <c r="P778"/>
  <c r="P782"/>
  <c r="P786"/>
  <c r="P790"/>
  <c r="P794"/>
  <c r="P798"/>
  <c r="P802"/>
  <c r="P806"/>
  <c r="P810"/>
  <c r="P814"/>
  <c r="P818"/>
  <c r="P822"/>
  <c r="P826"/>
  <c r="P830"/>
  <c r="P834"/>
  <c r="P838"/>
  <c r="P842"/>
  <c r="P846"/>
  <c r="P850"/>
  <c r="P854"/>
  <c r="P858"/>
  <c r="P862"/>
  <c r="P866"/>
  <c r="P870"/>
  <c r="P874"/>
  <c r="P878"/>
  <c r="P882"/>
  <c r="P886"/>
  <c r="P890"/>
  <c r="P894"/>
  <c r="P898"/>
  <c r="P902"/>
  <c r="P906"/>
  <c r="P910"/>
  <c r="P914"/>
  <c r="P918"/>
  <c r="P922"/>
  <c r="P926"/>
  <c r="P930"/>
  <c r="P934"/>
  <c r="P938"/>
  <c r="P942"/>
  <c r="P946"/>
  <c r="P950"/>
  <c r="P954"/>
  <c r="P958"/>
  <c r="P962"/>
  <c r="P966"/>
  <c r="P970"/>
  <c r="P974"/>
  <c r="P978"/>
  <c r="K978" i="1" s="1"/>
  <c r="P982" i="5"/>
  <c r="K982" i="1" s="1"/>
  <c r="P986" i="5"/>
  <c r="K986" i="1" s="1"/>
  <c r="P990" i="5"/>
  <c r="K990" i="1" s="1"/>
  <c r="P994" i="5"/>
  <c r="K994" i="1" s="1"/>
  <c r="P998" i="5"/>
  <c r="K998" i="1" s="1"/>
  <c r="Q5" i="5"/>
  <c r="Q9"/>
  <c r="Q13"/>
  <c r="Q17"/>
  <c r="Q21"/>
  <c r="Q25"/>
  <c r="Q29"/>
  <c r="Q33"/>
  <c r="Q37"/>
  <c r="Q41"/>
  <c r="Q45"/>
  <c r="Q49"/>
  <c r="Q53"/>
  <c r="Q57"/>
  <c r="Q61"/>
  <c r="Q65"/>
  <c r="Q69"/>
  <c r="Q73"/>
  <c r="Q77"/>
  <c r="Q81"/>
  <c r="Q85"/>
  <c r="Q89"/>
  <c r="Q93"/>
  <c r="Q97"/>
  <c r="Q101"/>
  <c r="Q105"/>
  <c r="Q109"/>
  <c r="Q113"/>
  <c r="Q117"/>
  <c r="Q121"/>
  <c r="Q125"/>
  <c r="Q129"/>
  <c r="Q133"/>
  <c r="Q137"/>
  <c r="Q141"/>
  <c r="Q145"/>
  <c r="Q149"/>
  <c r="Q153"/>
  <c r="Q157"/>
  <c r="Q161"/>
  <c r="Q165"/>
  <c r="Q169"/>
  <c r="Q173"/>
  <c r="Q177"/>
  <c r="Q181"/>
  <c r="Q185"/>
  <c r="Q193"/>
  <c r="Q197"/>
  <c r="Q201"/>
  <c r="Q205"/>
  <c r="Q209"/>
  <c r="Q213"/>
  <c r="Q217"/>
  <c r="Q225"/>
  <c r="Q229"/>
  <c r="Q233"/>
  <c r="Q237"/>
  <c r="Q241"/>
  <c r="Q245"/>
  <c r="Q249"/>
  <c r="Q253"/>
  <c r="Q257"/>
  <c r="Q261"/>
  <c r="Q265"/>
  <c r="Q269"/>
  <c r="Q273"/>
  <c r="Q277"/>
  <c r="Q281"/>
  <c r="Q285"/>
  <c r="Q289"/>
  <c r="Q293"/>
  <c r="Q297"/>
  <c r="Q301"/>
  <c r="Q305"/>
  <c r="Q309"/>
  <c r="Q313"/>
  <c r="Q317"/>
  <c r="Q321"/>
  <c r="Q325"/>
  <c r="Q329"/>
  <c r="Q333"/>
  <c r="Q337"/>
  <c r="Q341"/>
  <c r="Q345"/>
  <c r="Q349"/>
  <c r="Q353"/>
  <c r="Q357"/>
  <c r="Q361"/>
  <c r="Q365"/>
  <c r="Q369"/>
  <c r="Q373"/>
  <c r="Q377"/>
  <c r="Q381"/>
  <c r="Q385"/>
  <c r="Q389"/>
  <c r="Q393"/>
  <c r="Q397"/>
  <c r="Q401"/>
  <c r="Q405"/>
  <c r="Q409"/>
  <c r="Q413"/>
  <c r="Q417"/>
  <c r="Q421"/>
  <c r="Q425"/>
  <c r="Q429"/>
  <c r="Q433"/>
  <c r="Q437"/>
  <c r="Q441"/>
  <c r="Q445"/>
  <c r="Q449"/>
  <c r="Q453"/>
  <c r="Q457"/>
  <c r="Q461"/>
  <c r="Q465"/>
  <c r="Q469"/>
  <c r="Q473"/>
  <c r="Q477"/>
  <c r="Q481"/>
  <c r="Q485"/>
  <c r="Q489"/>
  <c r="Q493"/>
  <c r="Q497"/>
  <c r="Q501"/>
  <c r="Q505"/>
  <c r="Q509"/>
  <c r="Q513"/>
  <c r="Q517"/>
  <c r="Q521"/>
  <c r="Q525"/>
  <c r="Q529"/>
  <c r="Q533"/>
  <c r="Q537"/>
  <c r="Q541"/>
  <c r="Q545"/>
  <c r="Q549"/>
  <c r="Q553"/>
  <c r="Q557"/>
  <c r="Q561"/>
  <c r="Q565"/>
  <c r="Q569"/>
  <c r="Q573"/>
  <c r="Q577"/>
  <c r="Q581"/>
  <c r="Q585"/>
  <c r="H878" i="1"/>
  <c r="H888"/>
  <c r="H894"/>
  <c r="H902"/>
  <c r="H911"/>
  <c r="P4" i="5"/>
  <c r="P8"/>
  <c r="P12"/>
  <c r="P16"/>
  <c r="P20"/>
  <c r="P24"/>
  <c r="P28"/>
  <c r="P32"/>
  <c r="P36"/>
  <c r="P40"/>
  <c r="P44"/>
  <c r="P48"/>
  <c r="P52"/>
  <c r="P56"/>
  <c r="P60"/>
  <c r="P68"/>
  <c r="P72"/>
  <c r="P76"/>
  <c r="P80"/>
  <c r="P84"/>
  <c r="P88"/>
  <c r="P92"/>
  <c r="P96"/>
  <c r="P100"/>
  <c r="P104"/>
  <c r="P108"/>
  <c r="P112"/>
  <c r="P116"/>
  <c r="P120"/>
  <c r="P124"/>
  <c r="P128"/>
  <c r="P132"/>
  <c r="P136"/>
  <c r="P140"/>
  <c r="P144"/>
  <c r="P148"/>
  <c r="P152"/>
  <c r="P156"/>
  <c r="P160"/>
  <c r="P164"/>
  <c r="P168"/>
  <c r="P172"/>
  <c r="P176"/>
  <c r="P180"/>
  <c r="P184"/>
  <c r="P188"/>
  <c r="P192"/>
  <c r="P196"/>
  <c r="P200"/>
  <c r="P204"/>
  <c r="P208"/>
  <c r="P212"/>
  <c r="P216"/>
  <c r="P224"/>
  <c r="P228"/>
  <c r="P232"/>
  <c r="P236"/>
  <c r="P240"/>
  <c r="P248"/>
  <c r="P252"/>
  <c r="P256"/>
  <c r="P260"/>
  <c r="P264"/>
  <c r="P268"/>
  <c r="P272"/>
  <c r="P276"/>
  <c r="P280"/>
  <c r="P284"/>
  <c r="P288"/>
  <c r="P292"/>
  <c r="P296"/>
  <c r="P300"/>
  <c r="P304"/>
  <c r="P308"/>
  <c r="P312"/>
  <c r="P316"/>
  <c r="P320"/>
  <c r="P324"/>
  <c r="P328"/>
  <c r="P332"/>
  <c r="P336"/>
  <c r="P340"/>
  <c r="P344"/>
  <c r="P348"/>
  <c r="P352"/>
  <c r="P356"/>
  <c r="P360"/>
  <c r="P364"/>
  <c r="P368"/>
  <c r="P372"/>
  <c r="P376"/>
  <c r="P380"/>
  <c r="P384"/>
  <c r="P388"/>
  <c r="P392"/>
  <c r="P396"/>
  <c r="P400"/>
  <c r="P404"/>
  <c r="P408"/>
  <c r="P412"/>
  <c r="P416"/>
  <c r="P420"/>
  <c r="P424"/>
  <c r="P428"/>
  <c r="P432"/>
  <c r="P436"/>
  <c r="P440"/>
  <c r="P444"/>
  <c r="P448"/>
  <c r="P452"/>
  <c r="P456"/>
  <c r="P460"/>
  <c r="P464"/>
  <c r="P468"/>
  <c r="P472"/>
  <c r="P476"/>
  <c r="P480"/>
  <c r="P484"/>
  <c r="P488"/>
  <c r="P492"/>
  <c r="P496"/>
  <c r="P500"/>
  <c r="P504"/>
  <c r="P508"/>
  <c r="P512"/>
  <c r="P516"/>
  <c r="P520"/>
  <c r="P524"/>
  <c r="P528"/>
  <c r="P532"/>
  <c r="P536"/>
  <c r="P540"/>
  <c r="P544"/>
  <c r="P548"/>
  <c r="P552"/>
  <c r="P556"/>
  <c r="P560"/>
  <c r="P564"/>
  <c r="P568"/>
  <c r="P572"/>
  <c r="P576"/>
  <c r="P580"/>
  <c r="P584"/>
  <c r="P588"/>
  <c r="P592"/>
  <c r="P596"/>
  <c r="P600"/>
  <c r="P604"/>
  <c r="P608"/>
  <c r="P612"/>
  <c r="P616"/>
  <c r="P620"/>
  <c r="P624"/>
  <c r="P628"/>
  <c r="P632"/>
  <c r="P636"/>
  <c r="P640"/>
  <c r="P644"/>
  <c r="P648"/>
  <c r="P652"/>
  <c r="P656"/>
  <c r="P660"/>
  <c r="P664"/>
  <c r="P668"/>
  <c r="P672"/>
  <c r="P676"/>
  <c r="P680"/>
  <c r="P684"/>
  <c r="P688"/>
  <c r="P692"/>
  <c r="P696"/>
  <c r="P700"/>
  <c r="P704"/>
  <c r="P708"/>
  <c r="P712"/>
  <c r="P716"/>
  <c r="P720"/>
  <c r="P724"/>
  <c r="P728"/>
  <c r="P732"/>
  <c r="P736"/>
  <c r="P740"/>
  <c r="P744"/>
  <c r="P748"/>
  <c r="P752"/>
  <c r="P756"/>
  <c r="P760"/>
  <c r="P764"/>
  <c r="P768"/>
  <c r="P772"/>
  <c r="P776"/>
  <c r="P780"/>
  <c r="P784"/>
  <c r="P788"/>
  <c r="P792"/>
  <c r="P796"/>
  <c r="P800"/>
  <c r="P804"/>
  <c r="P808"/>
  <c r="P812"/>
  <c r="P816"/>
  <c r="P820"/>
  <c r="P824"/>
  <c r="P828"/>
  <c r="P832"/>
  <c r="P836"/>
  <c r="P840"/>
  <c r="P844"/>
  <c r="P848"/>
  <c r="P852"/>
  <c r="P856"/>
  <c r="P860"/>
  <c r="P864"/>
  <c r="P868"/>
  <c r="P872"/>
  <c r="P876"/>
  <c r="P880"/>
  <c r="P884"/>
  <c r="P888"/>
  <c r="P892"/>
  <c r="P896"/>
  <c r="P900"/>
  <c r="P904"/>
  <c r="P908"/>
  <c r="P912"/>
  <c r="P916"/>
  <c r="P920"/>
  <c r="P924"/>
  <c r="P928"/>
  <c r="P932"/>
  <c r="P936"/>
  <c r="P940"/>
  <c r="P944"/>
  <c r="P948"/>
  <c r="P952"/>
  <c r="P956"/>
  <c r="P960"/>
  <c r="P964"/>
  <c r="P968"/>
  <c r="P972"/>
  <c r="P976"/>
  <c r="K976" i="1" s="1"/>
  <c r="P980" i="5"/>
  <c r="K980" i="1" s="1"/>
  <c r="P984" i="5"/>
  <c r="K984" i="1" s="1"/>
  <c r="P988" i="5"/>
  <c r="K988" i="1" s="1"/>
  <c r="P992" i="5"/>
  <c r="K992" i="1" s="1"/>
  <c r="P996" i="5"/>
  <c r="K996" i="1" s="1"/>
  <c r="P1000" i="5"/>
  <c r="K1000" i="1" s="1"/>
  <c r="Q4" i="5"/>
  <c r="Q8"/>
  <c r="Q16"/>
  <c r="Q20"/>
  <c r="Q28"/>
  <c r="Q32"/>
  <c r="Q36"/>
  <c r="Q44"/>
  <c r="Q48"/>
  <c r="Q52"/>
  <c r="Q56"/>
  <c r="Q64"/>
  <c r="Q68"/>
  <c r="Q72"/>
  <c r="Q76"/>
  <c r="Q80"/>
  <c r="Q88"/>
  <c r="Q96"/>
  <c r="Q100"/>
  <c r="Q104"/>
  <c r="Q112"/>
  <c r="Q116"/>
  <c r="Q120"/>
  <c r="Q128"/>
  <c r="Q132"/>
  <c r="Q140"/>
  <c r="Q144"/>
  <c r="Q148"/>
  <c r="Q156"/>
  <c r="Q160"/>
  <c r="Q164"/>
  <c r="Q172"/>
  <c r="Q176"/>
  <c r="Q180"/>
  <c r="Q188"/>
  <c r="Q192"/>
  <c r="Q196"/>
  <c r="Q204"/>
  <c r="Q208"/>
  <c r="Q212"/>
  <c r="Q220"/>
  <c r="Q224"/>
  <c r="Q228"/>
  <c r="Q236"/>
  <c r="Q240"/>
  <c r="Q244"/>
  <c r="Q248"/>
  <c r="Q252"/>
  <c r="Q256"/>
  <c r="Q260"/>
  <c r="Q264"/>
  <c r="Q268"/>
  <c r="Q272"/>
  <c r="Q280"/>
  <c r="Q284"/>
  <c r="Q296"/>
  <c r="Q300"/>
  <c r="Q304"/>
  <c r="Q312"/>
  <c r="Q316"/>
  <c r="Q320"/>
  <c r="Q324"/>
  <c r="Q328"/>
  <c r="Q332"/>
  <c r="Q336"/>
  <c r="Q340"/>
  <c r="Q344"/>
  <c r="Q348"/>
  <c r="Q352"/>
  <c r="Q356"/>
  <c r="Q364"/>
  <c r="Q368"/>
  <c r="Q372"/>
  <c r="Q376"/>
  <c r="Q380"/>
  <c r="Q384"/>
  <c r="Q388"/>
  <c r="Q392"/>
  <c r="Q396"/>
  <c r="Q400"/>
  <c r="Q404"/>
  <c r="Q408"/>
  <c r="Q412"/>
  <c r="Q416"/>
  <c r="Q420"/>
  <c r="Q424"/>
  <c r="Q428"/>
  <c r="Q432"/>
  <c r="Q436"/>
  <c r="Q440"/>
  <c r="Q444"/>
  <c r="Q448"/>
  <c r="Q452"/>
  <c r="Q456"/>
  <c r="Q460"/>
  <c r="Q464"/>
  <c r="Q468"/>
  <c r="Q472"/>
  <c r="Q476"/>
  <c r="Q484"/>
  <c r="Q488"/>
  <c r="Q492"/>
  <c r="Q496"/>
  <c r="Q500"/>
  <c r="Q504"/>
  <c r="Q508"/>
  <c r="Q512"/>
  <c r="Q516"/>
  <c r="Q520"/>
  <c r="Q524"/>
  <c r="Q528"/>
  <c r="Q532"/>
  <c r="Q536"/>
  <c r="Q540"/>
  <c r="R12"/>
  <c r="P12" i="1" s="1"/>
  <c r="G53"/>
  <c r="I53" s="1"/>
  <c r="G85"/>
  <c r="I85" s="1"/>
  <c r="G93"/>
  <c r="G105"/>
  <c r="R108" i="5"/>
  <c r="P108" i="1" s="1"/>
  <c r="R168" i="5"/>
  <c r="P168" i="1" s="1"/>
  <c r="R216" i="5"/>
  <c r="P216" i="1" s="1"/>
  <c r="P671" i="5"/>
  <c r="P675"/>
  <c r="P679"/>
  <c r="P683"/>
  <c r="P687"/>
  <c r="P691"/>
  <c r="P695"/>
  <c r="P699"/>
  <c r="P703"/>
  <c r="P707"/>
  <c r="P711"/>
  <c r="P715"/>
  <c r="P719"/>
  <c r="P723"/>
  <c r="P727"/>
  <c r="P731"/>
  <c r="P735"/>
  <c r="P739"/>
  <c r="P743"/>
  <c r="P747"/>
  <c r="P751"/>
  <c r="P755"/>
  <c r="P759"/>
  <c r="P763"/>
  <c r="P767"/>
  <c r="P771"/>
  <c r="P775"/>
  <c r="P779"/>
  <c r="P783"/>
  <c r="P787"/>
  <c r="P791"/>
  <c r="P795"/>
  <c r="P799"/>
  <c r="P803"/>
  <c r="P807"/>
  <c r="P811"/>
  <c r="P815"/>
  <c r="P819"/>
  <c r="P823"/>
  <c r="P827"/>
  <c r="P831"/>
  <c r="P835"/>
  <c r="P839"/>
  <c r="P843"/>
  <c r="P847"/>
  <c r="P851"/>
  <c r="P855"/>
  <c r="P859"/>
  <c r="P863"/>
  <c r="P867"/>
  <c r="P871"/>
  <c r="P875"/>
  <c r="P879"/>
  <c r="P883"/>
  <c r="P887"/>
  <c r="P891"/>
  <c r="P895"/>
  <c r="P899"/>
  <c r="P903"/>
  <c r="P907"/>
  <c r="P911"/>
  <c r="P915"/>
  <c r="P919"/>
  <c r="P923"/>
  <c r="P927"/>
  <c r="P931"/>
  <c r="P935"/>
  <c r="P939"/>
  <c r="P943"/>
  <c r="P947"/>
  <c r="P951"/>
  <c r="P955"/>
  <c r="P959"/>
  <c r="P963"/>
  <c r="P967"/>
  <c r="P971"/>
  <c r="P975"/>
  <c r="P979"/>
  <c r="P983"/>
  <c r="P987"/>
  <c r="P991"/>
  <c r="P995"/>
  <c r="P999"/>
  <c r="Q3"/>
  <c r="Q7"/>
  <c r="Q11"/>
  <c r="Q23"/>
  <c r="Q31"/>
  <c r="Q35"/>
  <c r="Q39"/>
  <c r="Q47"/>
  <c r="Q51"/>
  <c r="Q59"/>
  <c r="Q63"/>
  <c r="Q67"/>
  <c r="Q75"/>
  <c r="Q79"/>
  <c r="Q83"/>
  <c r="Q91"/>
  <c r="Q99"/>
  <c r="Q103"/>
  <c r="Q107"/>
  <c r="Q115"/>
  <c r="Q119"/>
  <c r="Q123"/>
  <c r="Q131"/>
  <c r="Q135"/>
  <c r="Q139"/>
  <c r="Q143"/>
  <c r="Q151"/>
  <c r="Q155"/>
  <c r="Q159"/>
  <c r="Q167"/>
  <c r="Q171"/>
  <c r="Q175"/>
  <c r="Q183"/>
  <c r="Q187"/>
  <c r="Q191"/>
  <c r="Q199"/>
  <c r="Q203"/>
  <c r="Q207"/>
  <c r="Q215"/>
  <c r="Q219"/>
  <c r="Q223"/>
  <c r="Q231"/>
  <c r="Q235"/>
  <c r="Q239"/>
  <c r="Q243"/>
  <c r="Q247"/>
  <c r="Q251"/>
  <c r="Q255"/>
  <c r="Q259"/>
  <c r="Q263"/>
  <c r="Q267"/>
  <c r="Q271"/>
  <c r="Q275"/>
  <c r="Q279"/>
  <c r="Q283"/>
  <c r="Q287"/>
  <c r="Q291"/>
  <c r="Q295"/>
  <c r="Q299"/>
  <c r="Q307"/>
  <c r="Q311"/>
  <c r="Q315"/>
  <c r="Q319"/>
  <c r="Q327"/>
  <c r="Q331"/>
  <c r="Q335"/>
  <c r="Q339"/>
  <c r="Q343"/>
  <c r="Q347"/>
  <c r="Q351"/>
  <c r="Q359"/>
  <c r="Q363"/>
  <c r="Q367"/>
  <c r="Q375"/>
  <c r="Q379"/>
  <c r="Q383"/>
  <c r="Q387"/>
  <c r="Q391"/>
  <c r="Q395"/>
  <c r="Q399"/>
  <c r="Q403"/>
  <c r="Q407"/>
  <c r="Q411"/>
  <c r="Q415"/>
  <c r="Q419"/>
  <c r="Q423"/>
  <c r="Q427"/>
  <c r="Q431"/>
  <c r="Q435"/>
  <c r="Q439"/>
  <c r="Q443"/>
  <c r="Q447"/>
  <c r="Q451"/>
  <c r="Q455"/>
  <c r="Q459"/>
  <c r="Q463"/>
  <c r="Q467"/>
  <c r="Q471"/>
  <c r="Q479"/>
  <c r="Q483"/>
  <c r="Q487"/>
  <c r="Q491"/>
  <c r="Q495"/>
  <c r="Q499"/>
  <c r="Q503"/>
  <c r="Q507"/>
  <c r="Q515"/>
  <c r="Q519"/>
  <c r="Q523"/>
  <c r="Q527"/>
  <c r="Q531"/>
  <c r="Q535"/>
  <c r="Q539"/>
  <c r="R24"/>
  <c r="P24" i="1" s="1"/>
  <c r="G45"/>
  <c r="I45" s="1"/>
  <c r="G49"/>
  <c r="I49" s="1"/>
  <c r="G73"/>
  <c r="I73" s="1"/>
  <c r="R87" i="5"/>
  <c r="P87" i="1" s="1"/>
  <c r="R95" i="5"/>
  <c r="P95" i="1" s="1"/>
  <c r="R111" i="5"/>
  <c r="P111" i="1" s="1"/>
  <c r="Q10" i="5"/>
  <c r="Q14"/>
  <c r="Q18"/>
  <c r="Q22"/>
  <c r="Q26"/>
  <c r="Q30"/>
  <c r="Q38"/>
  <c r="Q42"/>
  <c r="Q46"/>
  <c r="Q50"/>
  <c r="Q58"/>
  <c r="Q62"/>
  <c r="Q66"/>
  <c r="Q74"/>
  <c r="Q82"/>
  <c r="Q86"/>
  <c r="Q90"/>
  <c r="Q94"/>
  <c r="Q98"/>
  <c r="Q106"/>
  <c r="Q110"/>
  <c r="Q114"/>
  <c r="Q122"/>
  <c r="Q126"/>
  <c r="Q130"/>
  <c r="Q134"/>
  <c r="Q138"/>
  <c r="Q142"/>
  <c r="Q150"/>
  <c r="Q154"/>
  <c r="Q158"/>
  <c r="Q166"/>
  <c r="Q170"/>
  <c r="Q174"/>
  <c r="Q182"/>
  <c r="Q186"/>
  <c r="Q190"/>
  <c r="Q198"/>
  <c r="Q202"/>
  <c r="Q206"/>
  <c r="Q214"/>
  <c r="Q218"/>
  <c r="Q222"/>
  <c r="Q230"/>
  <c r="Q234"/>
  <c r="Q238"/>
  <c r="Q246"/>
  <c r="Q254"/>
  <c r="Q258"/>
  <c r="Q262"/>
  <c r="Q266"/>
  <c r="Q274"/>
  <c r="Q278"/>
  <c r="Q282"/>
  <c r="Q286"/>
  <c r="Q290"/>
  <c r="Q294"/>
  <c r="Q298"/>
  <c r="Q302"/>
  <c r="Q306"/>
  <c r="Q310"/>
  <c r="Q314"/>
  <c r="Q318"/>
  <c r="Q322"/>
  <c r="Q326"/>
  <c r="Q330"/>
  <c r="Q334"/>
  <c r="Q338"/>
  <c r="Q342"/>
  <c r="Q346"/>
  <c r="Q350"/>
  <c r="Q358"/>
  <c r="Q362"/>
  <c r="Q366"/>
  <c r="Q374"/>
  <c r="Q378"/>
  <c r="Q382"/>
  <c r="Q386"/>
  <c r="Q390"/>
  <c r="Q394"/>
  <c r="Q402"/>
  <c r="Q406"/>
  <c r="Q410"/>
  <c r="Q414"/>
  <c r="Q418"/>
  <c r="Q426"/>
  <c r="Q430"/>
  <c r="Q434"/>
  <c r="Q438"/>
  <c r="Q442"/>
  <c r="Q446"/>
  <c r="Q450"/>
  <c r="Q458"/>
  <c r="Q462"/>
  <c r="Q466"/>
  <c r="Q470"/>
  <c r="Q474"/>
  <c r="Q478"/>
  <c r="Q482"/>
  <c r="Q490"/>
  <c r="Q494"/>
  <c r="Q498"/>
  <c r="Q502"/>
  <c r="Q506"/>
  <c r="Q510"/>
  <c r="Q514"/>
  <c r="Q518"/>
  <c r="Q522"/>
  <c r="Q526"/>
  <c r="Q530"/>
  <c r="Q534"/>
  <c r="Q538"/>
  <c r="Q542"/>
  <c r="Q546"/>
  <c r="Q550"/>
  <c r="Q554"/>
  <c r="Q558"/>
  <c r="Q562"/>
  <c r="Q566"/>
  <c r="Q570"/>
  <c r="Q574"/>
  <c r="Q578"/>
  <c r="Q582"/>
  <c r="Q586"/>
  <c r="Q590"/>
  <c r="Q594"/>
  <c r="Q598"/>
  <c r="Q602"/>
  <c r="Q606"/>
  <c r="Q610"/>
  <c r="Q614"/>
  <c r="Q618"/>
  <c r="Q622"/>
  <c r="Q626"/>
  <c r="Q630"/>
  <c r="Q634"/>
  <c r="Q638"/>
  <c r="Q642"/>
  <c r="Q646"/>
  <c r="Q650"/>
  <c r="Q654"/>
  <c r="Q658"/>
  <c r="Q662"/>
  <c r="Q666"/>
  <c r="Q670"/>
  <c r="Q674"/>
  <c r="Q678"/>
  <c r="Q682"/>
  <c r="Q686"/>
  <c r="Q690"/>
  <c r="Q694"/>
  <c r="Q698"/>
  <c r="Q702"/>
  <c r="Q706"/>
  <c r="Q710"/>
  <c r="Q714"/>
  <c r="Q718"/>
  <c r="Q722"/>
  <c r="Q726"/>
  <c r="Q730"/>
  <c r="Q734"/>
  <c r="Q738"/>
  <c r="Q742"/>
  <c r="Q746"/>
  <c r="Q750"/>
  <c r="Q754"/>
  <c r="Q758"/>
  <c r="Q762"/>
  <c r="Q766"/>
  <c r="Q770"/>
  <c r="Q774"/>
  <c r="Q778"/>
  <c r="Q782"/>
  <c r="Q786"/>
  <c r="Q790"/>
  <c r="Q794"/>
  <c r="Q798"/>
  <c r="Q802"/>
  <c r="Q806"/>
  <c r="Q810"/>
  <c r="Q814"/>
  <c r="Q818"/>
  <c r="Q822"/>
  <c r="Q826"/>
  <c r="Q830"/>
  <c r="Q834"/>
  <c r="Q838"/>
  <c r="Q842"/>
  <c r="Q846"/>
  <c r="Q850"/>
  <c r="Q854"/>
  <c r="Q858"/>
  <c r="Q862"/>
  <c r="Q866"/>
  <c r="Q870"/>
  <c r="Q874"/>
  <c r="Q878"/>
  <c r="Q882"/>
  <c r="Q886"/>
  <c r="Q890"/>
  <c r="Q894"/>
  <c r="Q898"/>
  <c r="Q902"/>
  <c r="Q906"/>
  <c r="Q910"/>
  <c r="Q914"/>
  <c r="Q918"/>
  <c r="Q922"/>
  <c r="Q926"/>
  <c r="Q930"/>
  <c r="Q934"/>
  <c r="Q938"/>
  <c r="Q942"/>
  <c r="Q946"/>
  <c r="Q950"/>
  <c r="Q954"/>
  <c r="Q958"/>
  <c r="Q962"/>
  <c r="Q966"/>
  <c r="Q970"/>
  <c r="Q974"/>
  <c r="Q978"/>
  <c r="M978" i="1" s="1"/>
  <c r="AB978" s="1"/>
  <c r="Q982" i="5"/>
  <c r="M982" i="1" s="1"/>
  <c r="AB982" s="1"/>
  <c r="Q986" i="5"/>
  <c r="M986" i="1" s="1"/>
  <c r="AB986" s="1"/>
  <c r="Q990" i="5"/>
  <c r="M990" i="1" s="1"/>
  <c r="AB990" s="1"/>
  <c r="Q994" i="5"/>
  <c r="M994" i="1" s="1"/>
  <c r="AB994" s="1"/>
  <c r="Q998" i="5"/>
  <c r="M998" i="1" s="1"/>
  <c r="AB998" s="1"/>
  <c r="R15" i="5"/>
  <c r="P15" i="1" s="1"/>
  <c r="R27" i="5"/>
  <c r="P27" i="1" s="1"/>
  <c r="R40" i="5"/>
  <c r="P40" i="1" s="1"/>
  <c r="R60" i="5"/>
  <c r="P60" i="1" s="1"/>
  <c r="R124" i="5"/>
  <c r="P124" i="1" s="1"/>
  <c r="R200" i="5"/>
  <c r="P200" i="1" s="1"/>
  <c r="Q589" i="5"/>
  <c r="Q593"/>
  <c r="Q597"/>
  <c r="Q601"/>
  <c r="Q605"/>
  <c r="Q609"/>
  <c r="Q613"/>
  <c r="Q617"/>
  <c r="Q621"/>
  <c r="Q625"/>
  <c r="Q629"/>
  <c r="Q633"/>
  <c r="Q637"/>
  <c r="Q641"/>
  <c r="Q645"/>
  <c r="Q649"/>
  <c r="Q653"/>
  <c r="Q657"/>
  <c r="Q661"/>
  <c r="Q665"/>
  <c r="Q669"/>
  <c r="Q673"/>
  <c r="Q677"/>
  <c r="Q681"/>
  <c r="Q685"/>
  <c r="Q689"/>
  <c r="Q693"/>
  <c r="Q697"/>
  <c r="Q701"/>
  <c r="Q705"/>
  <c r="Q709"/>
  <c r="Q713"/>
  <c r="Q717"/>
  <c r="Q721"/>
  <c r="Q725"/>
  <c r="Q729"/>
  <c r="Q733"/>
  <c r="Q737"/>
  <c r="Q741"/>
  <c r="Q745"/>
  <c r="Q749"/>
  <c r="Q753"/>
  <c r="Q757"/>
  <c r="Q761"/>
  <c r="Q765"/>
  <c r="Q769"/>
  <c r="Q773"/>
  <c r="Q777"/>
  <c r="Q781"/>
  <c r="Q785"/>
  <c r="Q789"/>
  <c r="Q793"/>
  <c r="Q797"/>
  <c r="Q801"/>
  <c r="Q805"/>
  <c r="Q809"/>
  <c r="Q813"/>
  <c r="Q817"/>
  <c r="Q821"/>
  <c r="Q825"/>
  <c r="Q829"/>
  <c r="Q833"/>
  <c r="Q837"/>
  <c r="Q841"/>
  <c r="Q845"/>
  <c r="Q849"/>
  <c r="Q853"/>
  <c r="Q857"/>
  <c r="Q861"/>
  <c r="Q865"/>
  <c r="Q869"/>
  <c r="Q873"/>
  <c r="Q877"/>
  <c r="Q881"/>
  <c r="Q885"/>
  <c r="Q889"/>
  <c r="Q893"/>
  <c r="Q897"/>
  <c r="Q901"/>
  <c r="Q905"/>
  <c r="Q909"/>
  <c r="Q913"/>
  <c r="Q917"/>
  <c r="Q921"/>
  <c r="Q925"/>
  <c r="Q929"/>
  <c r="Q933"/>
  <c r="Q937"/>
  <c r="Q941"/>
  <c r="Q945"/>
  <c r="Q949"/>
  <c r="Q953"/>
  <c r="Q957"/>
  <c r="Q961"/>
  <c r="Q965"/>
  <c r="Q969"/>
  <c r="Q973"/>
  <c r="Q977"/>
  <c r="M977" i="1" s="1"/>
  <c r="AB977" s="1"/>
  <c r="Q981" i="5"/>
  <c r="M981" i="1" s="1"/>
  <c r="AB981" s="1"/>
  <c r="Q985" i="5"/>
  <c r="M985" i="1" s="1"/>
  <c r="AB985" s="1"/>
  <c r="Q989" i="5"/>
  <c r="M989" i="1" s="1"/>
  <c r="AB989" s="1"/>
  <c r="Q993" i="5"/>
  <c r="M993" i="1" s="1"/>
  <c r="AB993" s="1"/>
  <c r="Q997" i="5"/>
  <c r="M997" i="1" s="1"/>
  <c r="AB997" s="1"/>
  <c r="G30"/>
  <c r="I30" s="1"/>
  <c r="G33"/>
  <c r="I33" s="1"/>
  <c r="G35"/>
  <c r="I35" s="1"/>
  <c r="G38"/>
  <c r="I38" s="1"/>
  <c r="G46"/>
  <c r="I46" s="1"/>
  <c r="G47"/>
  <c r="I47" s="1"/>
  <c r="G63"/>
  <c r="I63" s="1"/>
  <c r="G79"/>
  <c r="I79" s="1"/>
  <c r="R82" i="5"/>
  <c r="P82" i="1" s="1"/>
  <c r="G82"/>
  <c r="I82" s="1"/>
  <c r="R85" i="5"/>
  <c r="P85" i="1" s="1"/>
  <c r="G98"/>
  <c r="G114"/>
  <c r="G126"/>
  <c r="R129" i="5"/>
  <c r="P129" i="1" s="1"/>
  <c r="R141" i="5"/>
  <c r="P141" i="1" s="1"/>
  <c r="R157" i="5"/>
  <c r="P157" i="1" s="1"/>
  <c r="R158" i="5"/>
  <c r="P158" i="1" s="1"/>
  <c r="R173" i="5"/>
  <c r="P173" i="1" s="1"/>
  <c r="R189" i="5"/>
  <c r="P189" i="1" s="1"/>
  <c r="R205" i="5"/>
  <c r="P205" i="1" s="1"/>
  <c r="R221" i="5"/>
  <c r="P221" i="1" s="1"/>
  <c r="R246" i="5"/>
  <c r="P246" i="1" s="1"/>
  <c r="R415" i="5"/>
  <c r="P415" i="1" s="1"/>
  <c r="R438" i="5"/>
  <c r="P438" i="1" s="1"/>
  <c r="R509" i="5"/>
  <c r="P509" i="1" s="1"/>
  <c r="Q544" i="5"/>
  <c r="Q548"/>
  <c r="Q552"/>
  <c r="Q556"/>
  <c r="Q560"/>
  <c r="Q564"/>
  <c r="Q568"/>
  <c r="Q572"/>
  <c r="Q576"/>
  <c r="Q580"/>
  <c r="Q584"/>
  <c r="Q588"/>
  <c r="Q592"/>
  <c r="Q596"/>
  <c r="Q600"/>
  <c r="Q604"/>
  <c r="Q608"/>
  <c r="Q612"/>
  <c r="Q616"/>
  <c r="Q620"/>
  <c r="Q624"/>
  <c r="Q628"/>
  <c r="Q632"/>
  <c r="Q636"/>
  <c r="Q640"/>
  <c r="Q644"/>
  <c r="Q648"/>
  <c r="Q652"/>
  <c r="Q656"/>
  <c r="Q660"/>
  <c r="Q664"/>
  <c r="Q668"/>
  <c r="Q672"/>
  <c r="Q676"/>
  <c r="Q680"/>
  <c r="Q684"/>
  <c r="Q688"/>
  <c r="Q692"/>
  <c r="Q696"/>
  <c r="Q700"/>
  <c r="Q704"/>
  <c r="Q708"/>
  <c r="Q712"/>
  <c r="Q716"/>
  <c r="Q720"/>
  <c r="Q724"/>
  <c r="Q728"/>
  <c r="Q732"/>
  <c r="Q736"/>
  <c r="Q740"/>
  <c r="Q744"/>
  <c r="Q748"/>
  <c r="Q752"/>
  <c r="Q756"/>
  <c r="Q760"/>
  <c r="Q764"/>
  <c r="Q768"/>
  <c r="Q772"/>
  <c r="Q776"/>
  <c r="Q780"/>
  <c r="Q784"/>
  <c r="Q788"/>
  <c r="Q792"/>
  <c r="Q796"/>
  <c r="Q800"/>
  <c r="Q804"/>
  <c r="Q808"/>
  <c r="Q812"/>
  <c r="Q816"/>
  <c r="Q820"/>
  <c r="Q824"/>
  <c r="Q828"/>
  <c r="Q832"/>
  <c r="Q836"/>
  <c r="Q840"/>
  <c r="Q844"/>
  <c r="Q848"/>
  <c r="Q852"/>
  <c r="Q856"/>
  <c r="Q860"/>
  <c r="Q864"/>
  <c r="Q868"/>
  <c r="Q872"/>
  <c r="Q876"/>
  <c r="Q880"/>
  <c r="Q884"/>
  <c r="Q888"/>
  <c r="Q892"/>
  <c r="Q896"/>
  <c r="Q900"/>
  <c r="Q904"/>
  <c r="Q908"/>
  <c r="Q912"/>
  <c r="Q916"/>
  <c r="Q920"/>
  <c r="Q924"/>
  <c r="Q928"/>
  <c r="Q932"/>
  <c r="Q936"/>
  <c r="Q940"/>
  <c r="Q944"/>
  <c r="Q948"/>
  <c r="Q952"/>
  <c r="Q956"/>
  <c r="Q960"/>
  <c r="Q964"/>
  <c r="Q968"/>
  <c r="Q972"/>
  <c r="Q976"/>
  <c r="M976" i="1" s="1"/>
  <c r="AB976" s="1"/>
  <c r="Q980" i="5"/>
  <c r="M980" i="1" s="1"/>
  <c r="AB980" s="1"/>
  <c r="Q984" i="5"/>
  <c r="M984" i="1" s="1"/>
  <c r="AB984" s="1"/>
  <c r="Q988" i="5"/>
  <c r="M988" i="1" s="1"/>
  <c r="AB988" s="1"/>
  <c r="Q992" i="5"/>
  <c r="M992" i="1" s="1"/>
  <c r="AB992" s="1"/>
  <c r="Q996" i="5"/>
  <c r="M996" i="1" s="1"/>
  <c r="AB996" s="1"/>
  <c r="Q1000" i="5"/>
  <c r="M1000" i="1" s="1"/>
  <c r="AB1000" s="1"/>
  <c r="G23"/>
  <c r="I23" s="1"/>
  <c r="G26"/>
  <c r="I26" s="1"/>
  <c r="G37"/>
  <c r="I37" s="1"/>
  <c r="G39"/>
  <c r="I39" s="1"/>
  <c r="G42"/>
  <c r="I42" s="1"/>
  <c r="G59"/>
  <c r="I59" s="1"/>
  <c r="R62" i="5"/>
  <c r="P62" i="1" s="1"/>
  <c r="R73" i="5"/>
  <c r="P73" i="1" s="1"/>
  <c r="G81"/>
  <c r="I81" s="1"/>
  <c r="G83"/>
  <c r="I83" s="1"/>
  <c r="G86"/>
  <c r="I86" s="1"/>
  <c r="G94"/>
  <c r="G110"/>
  <c r="R121" i="5"/>
  <c r="P121" i="1" s="1"/>
  <c r="G124"/>
  <c r="R125" i="5"/>
  <c r="P125" i="1" s="1"/>
  <c r="R133" i="5"/>
  <c r="P133" i="1" s="1"/>
  <c r="R137" i="5"/>
  <c r="P137" i="1" s="1"/>
  <c r="R153" i="5"/>
  <c r="P153" i="1" s="1"/>
  <c r="R169" i="5"/>
  <c r="P169" i="1" s="1"/>
  <c r="R185" i="5"/>
  <c r="P185" i="1" s="1"/>
  <c r="R201" i="5"/>
  <c r="P201" i="1" s="1"/>
  <c r="R217" i="5"/>
  <c r="P217" i="1" s="1"/>
  <c r="R437" i="5"/>
  <c r="P437" i="1" s="1"/>
  <c r="R454" i="5"/>
  <c r="P454" i="1" s="1"/>
  <c r="Q543" i="5"/>
  <c r="Q547"/>
  <c r="Q551"/>
  <c r="Q555"/>
  <c r="Q559"/>
  <c r="Q563"/>
  <c r="Q567"/>
  <c r="Q571"/>
  <c r="Q575"/>
  <c r="Q579"/>
  <c r="Q583"/>
  <c r="Q587"/>
  <c r="Q591"/>
  <c r="Q595"/>
  <c r="Q599"/>
  <c r="Q603"/>
  <c r="Q607"/>
  <c r="Q611"/>
  <c r="Q615"/>
  <c r="Q619"/>
  <c r="Q623"/>
  <c r="Q627"/>
  <c r="Q631"/>
  <c r="Q635"/>
  <c r="Q639"/>
  <c r="Q643"/>
  <c r="Q647"/>
  <c r="Q651"/>
  <c r="Q655"/>
  <c r="Q659"/>
  <c r="Q663"/>
  <c r="Q667"/>
  <c r="Q671"/>
  <c r="Q675"/>
  <c r="Q679"/>
  <c r="Q683"/>
  <c r="Q687"/>
  <c r="Q691"/>
  <c r="Q695"/>
  <c r="Q699"/>
  <c r="Q703"/>
  <c r="Q707"/>
  <c r="Q711"/>
  <c r="Q715"/>
  <c r="Q719"/>
  <c r="Q723"/>
  <c r="Q727"/>
  <c r="Q731"/>
  <c r="Q735"/>
  <c r="Q739"/>
  <c r="Q743"/>
  <c r="Q747"/>
  <c r="Q751"/>
  <c r="Q755"/>
  <c r="Q759"/>
  <c r="Q763"/>
  <c r="Q767"/>
  <c r="Q771"/>
  <c r="Q775"/>
  <c r="Q779"/>
  <c r="Q783"/>
  <c r="Q787"/>
  <c r="Q791"/>
  <c r="Q795"/>
  <c r="Q799"/>
  <c r="Q803"/>
  <c r="Q807"/>
  <c r="Q811"/>
  <c r="Q815"/>
  <c r="Q819"/>
  <c r="Q823"/>
  <c r="Q827"/>
  <c r="Q831"/>
  <c r="Q835"/>
  <c r="Q839"/>
  <c r="Q843"/>
  <c r="Q847"/>
  <c r="Q851"/>
  <c r="Q855"/>
  <c r="Q859"/>
  <c r="Q863"/>
  <c r="Q867"/>
  <c r="Q871"/>
  <c r="Q875"/>
  <c r="Q879"/>
  <c r="Q883"/>
  <c r="Q887"/>
  <c r="Q891"/>
  <c r="Q895"/>
  <c r="Q899"/>
  <c r="Q903"/>
  <c r="Q907"/>
  <c r="Q911"/>
  <c r="Q915"/>
  <c r="Q919"/>
  <c r="Q923"/>
  <c r="Q927"/>
  <c r="Q931"/>
  <c r="Q935"/>
  <c r="Q939"/>
  <c r="Q943"/>
  <c r="Q947"/>
  <c r="Q951"/>
  <c r="Q955"/>
  <c r="Q959"/>
  <c r="Q963"/>
  <c r="Q967"/>
  <c r="Q971"/>
  <c r="Q975"/>
  <c r="Q979"/>
  <c r="Q983"/>
  <c r="Q987"/>
  <c r="Q991"/>
  <c r="Q995"/>
  <c r="Q999"/>
  <c r="M999" i="1" s="1"/>
  <c r="AB999" s="1"/>
  <c r="R5" i="5"/>
  <c r="R18"/>
  <c r="P18" i="1" s="1"/>
  <c r="G18"/>
  <c r="I18" s="1"/>
  <c r="G19"/>
  <c r="I19" s="1"/>
  <c r="R22" i="5"/>
  <c r="P22" i="1" s="1"/>
  <c r="R33" i="5"/>
  <c r="P33" i="1" s="1"/>
  <c r="R53" i="5"/>
  <c r="P53" i="1" s="1"/>
  <c r="G55"/>
  <c r="I55" s="1"/>
  <c r="R58" i="5"/>
  <c r="P58" i="1" s="1"/>
  <c r="R69" i="5"/>
  <c r="P69" i="1" s="1"/>
  <c r="G71"/>
  <c r="I71" s="1"/>
  <c r="R74" i="5"/>
  <c r="P74" i="1" s="1"/>
  <c r="G74"/>
  <c r="I74" s="1"/>
  <c r="R77" i="5"/>
  <c r="P77" i="1" s="1"/>
  <c r="G87"/>
  <c r="R90" i="5"/>
  <c r="P90" i="1" s="1"/>
  <c r="G90"/>
  <c r="R101" i="5"/>
  <c r="P101" i="1" s="1"/>
  <c r="R106" i="5"/>
  <c r="P106" i="1" s="1"/>
  <c r="G106"/>
  <c r="R117" i="5"/>
  <c r="P117" i="1" s="1"/>
  <c r="R122" i="5"/>
  <c r="P122" i="1" s="1"/>
  <c r="G122"/>
  <c r="R126" i="5"/>
  <c r="P126" i="1" s="1"/>
  <c r="G128"/>
  <c r="R149" i="5"/>
  <c r="P149" i="1" s="1"/>
  <c r="R150" i="5"/>
  <c r="P150" i="1" s="1"/>
  <c r="R165" i="5"/>
  <c r="P165" i="1" s="1"/>
  <c r="R166" i="5"/>
  <c r="P166" i="1" s="1"/>
  <c r="R181" i="5"/>
  <c r="P181" i="1" s="1"/>
  <c r="R182" i="5"/>
  <c r="P182" i="1" s="1"/>
  <c r="R197" i="5"/>
  <c r="P197" i="1" s="1"/>
  <c r="R198" i="5"/>
  <c r="P198" i="1" s="1"/>
  <c r="R213" i="5"/>
  <c r="P213" i="1" s="1"/>
  <c r="R214" i="5"/>
  <c r="P214" i="1" s="1"/>
  <c r="R229" i="5"/>
  <c r="P229" i="1" s="1"/>
  <c r="R230" i="5"/>
  <c r="P230" i="1" s="1"/>
  <c r="R241" i="5"/>
  <c r="P241" i="1" s="1"/>
  <c r="R249" i="5"/>
  <c r="P249" i="1" s="1"/>
  <c r="R279" i="5"/>
  <c r="P279" i="1" s="1"/>
  <c r="R291" i="5"/>
  <c r="P291" i="1" s="1"/>
  <c r="R307" i="5"/>
  <c r="P307" i="1" s="1"/>
  <c r="R359" i="5"/>
  <c r="P359" i="1" s="1"/>
  <c r="R376" i="5"/>
  <c r="P376" i="1" s="1"/>
  <c r="R384" i="5"/>
  <c r="P384" i="1" s="1"/>
  <c r="R412" i="5"/>
  <c r="P412" i="1" s="1"/>
  <c r="R418" i="5"/>
  <c r="P418" i="1" s="1"/>
  <c r="R421" i="5"/>
  <c r="P421" i="1" s="1"/>
  <c r="R470" i="5"/>
  <c r="P470" i="1" s="1"/>
  <c r="R485" i="5"/>
  <c r="P485" i="1" s="1"/>
  <c r="R506" i="5"/>
  <c r="P506" i="1" s="1"/>
  <c r="R522" i="5"/>
  <c r="P522" i="1" s="1"/>
  <c r="R309" i="5"/>
  <c r="P309" i="1" s="1"/>
  <c r="R427" i="5"/>
  <c r="P427" i="1" s="1"/>
  <c r="R443" i="5"/>
  <c r="P443" i="1" s="1"/>
  <c r="R459" i="5"/>
  <c r="P459" i="1" s="1"/>
  <c r="R475" i="5"/>
  <c r="P475" i="1" s="1"/>
  <c r="R523" i="5"/>
  <c r="P523" i="1" s="1"/>
  <c r="R528" i="5"/>
  <c r="P528" i="1" s="1"/>
  <c r="R530" i="5"/>
  <c r="P530" i="1" s="1"/>
  <c r="R310" i="5"/>
  <c r="P310" i="1" s="1"/>
  <c r="R313" i="5"/>
  <c r="P313" i="1" s="1"/>
  <c r="R325" i="5"/>
  <c r="P325" i="1" s="1"/>
  <c r="R329" i="5"/>
  <c r="P329" i="1" s="1"/>
  <c r="R333" i="5"/>
  <c r="P333" i="1" s="1"/>
  <c r="R345" i="5"/>
  <c r="P345" i="1" s="1"/>
  <c r="R361" i="5"/>
  <c r="P361" i="1" s="1"/>
  <c r="R362" i="5"/>
  <c r="P362" i="1" s="1"/>
  <c r="R378" i="5"/>
  <c r="P378" i="1" s="1"/>
  <c r="R386" i="5"/>
  <c r="P386" i="1" s="1"/>
  <c r="R409" i="5"/>
  <c r="P409" i="1" s="1"/>
  <c r="R414" i="5"/>
  <c r="P414" i="1" s="1"/>
  <c r="R417" i="5"/>
  <c r="P417" i="1" s="1"/>
  <c r="R423" i="5"/>
  <c r="P423" i="1" s="1"/>
  <c r="R424" i="5"/>
  <c r="P424" i="1" s="1"/>
  <c r="R439" i="5"/>
  <c r="P439" i="1" s="1"/>
  <c r="R440" i="5"/>
  <c r="P440" i="1" s="1"/>
  <c r="R471" i="5"/>
  <c r="P471" i="1" s="1"/>
  <c r="R472" i="5"/>
  <c r="P472" i="1" s="1"/>
  <c r="R488" i="5"/>
  <c r="P488" i="1" s="1"/>
  <c r="R499" i="5"/>
  <c r="P499" i="1" s="1"/>
  <c r="R253" i="5"/>
  <c r="P253" i="1" s="1"/>
  <c r="R261" i="5"/>
  <c r="P261" i="1" s="1"/>
  <c r="R265" i="5"/>
  <c r="P265" i="1" s="1"/>
  <c r="R269" i="5"/>
  <c r="P269" i="1" s="1"/>
  <c r="R274" i="5"/>
  <c r="P274" i="1" s="1"/>
  <c r="R305" i="5"/>
  <c r="P305" i="1" s="1"/>
  <c r="R306" i="5"/>
  <c r="P306" i="1" s="1"/>
  <c r="R314" i="5"/>
  <c r="P314" i="1" s="1"/>
  <c r="R317" i="5"/>
  <c r="P317" i="1" s="1"/>
  <c r="R321" i="5"/>
  <c r="P321" i="1" s="1"/>
  <c r="R326" i="5"/>
  <c r="P326" i="1" s="1"/>
  <c r="R330" i="5"/>
  <c r="P330" i="1" s="1"/>
  <c r="R334" i="5"/>
  <c r="P334" i="1" s="1"/>
  <c r="R337" i="5"/>
  <c r="P337" i="1" s="1"/>
  <c r="R341" i="5"/>
  <c r="P341" i="1" s="1"/>
  <c r="R346" i="5"/>
  <c r="P346" i="1" s="1"/>
  <c r="R349" i="5"/>
  <c r="P349" i="1" s="1"/>
  <c r="R353" i="5"/>
  <c r="P353" i="1" s="1"/>
  <c r="R357" i="5"/>
  <c r="P357" i="1" s="1"/>
  <c r="R358" i="5"/>
  <c r="P358" i="1" s="1"/>
  <c r="R369" i="5"/>
  <c r="P369" i="1" s="1"/>
  <c r="R374" i="5"/>
  <c r="P374" i="1" s="1"/>
  <c r="R397" i="5"/>
  <c r="P397" i="1" s="1"/>
  <c r="R405" i="5"/>
  <c r="P405" i="1" s="1"/>
  <c r="R410" i="5"/>
  <c r="P410" i="1" s="1"/>
  <c r="R420" i="5"/>
  <c r="P420" i="1" s="1"/>
  <c r="R436" i="5"/>
  <c r="P436" i="1" s="1"/>
  <c r="R451" i="5"/>
  <c r="P451" i="1" s="1"/>
  <c r="R452" i="5"/>
  <c r="P452" i="1" s="1"/>
  <c r="R467" i="5"/>
  <c r="P467" i="1" s="1"/>
  <c r="R468" i="5"/>
  <c r="P468" i="1" s="1"/>
  <c r="R484" i="5"/>
  <c r="P484" i="1" s="1"/>
  <c r="R495" i="5"/>
  <c r="P495" i="1" s="1"/>
  <c r="R500" i="5"/>
  <c r="P500" i="1" s="1"/>
  <c r="R504" i="5"/>
  <c r="P504" i="1" s="1"/>
  <c r="R515" i="5"/>
  <c r="P515" i="1" s="1"/>
  <c r="R520" i="5"/>
  <c r="P520" i="1" s="1"/>
  <c r="R563" i="5"/>
  <c r="P563" i="1" s="1"/>
  <c r="R599" i="5"/>
  <c r="P599" i="1" s="1"/>
  <c r="R601" i="5"/>
  <c r="P601" i="1" s="1"/>
  <c r="R631" i="5"/>
  <c r="P631" i="1" s="1"/>
  <c r="R633" i="5"/>
  <c r="P633" i="1" s="1"/>
  <c r="R634" i="5"/>
  <c r="P634" i="1" s="1"/>
  <c r="R659" i="5"/>
  <c r="P659" i="1" s="1"/>
  <c r="R663" i="5"/>
  <c r="P663" i="1" s="1"/>
  <c r="R665" i="5"/>
  <c r="P665" i="1" s="1"/>
  <c r="R666" i="5"/>
  <c r="P666" i="1" s="1"/>
  <c r="R679" i="5"/>
  <c r="P679" i="1" s="1"/>
  <c r="R681" i="5"/>
  <c r="P681" i="1" s="1"/>
  <c r="R682" i="5"/>
  <c r="P682" i="1" s="1"/>
  <c r="R700" i="5"/>
  <c r="P700" i="1" s="1"/>
  <c r="R708" i="5"/>
  <c r="P708" i="1" s="1"/>
  <c r="R716" i="5"/>
  <c r="P716" i="1" s="1"/>
  <c r="R755" i="5"/>
  <c r="P755" i="1" s="1"/>
  <c r="R543" i="5"/>
  <c r="P543" i="1" s="1"/>
  <c r="R548" i="5"/>
  <c r="P548" i="1" s="1"/>
  <c r="R559" i="5"/>
  <c r="P559" i="1" s="1"/>
  <c r="R564" i="5"/>
  <c r="P564" i="1" s="1"/>
  <c r="R575" i="5"/>
  <c r="P575" i="1" s="1"/>
  <c r="R579" i="5"/>
  <c r="P579" i="1" s="1"/>
  <c r="R583" i="5"/>
  <c r="P583" i="1" s="1"/>
  <c r="R588" i="5"/>
  <c r="P588" i="1" s="1"/>
  <c r="R607" i="5"/>
  <c r="P607" i="1" s="1"/>
  <c r="R609" i="5"/>
  <c r="P609" i="1" s="1"/>
  <c r="R642" i="5"/>
  <c r="P642" i="1" s="1"/>
  <c r="R773" i="5"/>
  <c r="P773" i="1" s="1"/>
  <c r="R594" i="5"/>
  <c r="P594" i="1" s="1"/>
  <c r="R615" i="5"/>
  <c r="P615" i="1" s="1"/>
  <c r="R617" i="5"/>
  <c r="P617" i="1" s="1"/>
  <c r="R643" i="5"/>
  <c r="P643" i="1" s="1"/>
  <c r="R647" i="5"/>
  <c r="P647" i="1" s="1"/>
  <c r="R649" i="5"/>
  <c r="P649" i="1" s="1"/>
  <c r="R650" i="5"/>
  <c r="P650" i="1" s="1"/>
  <c r="R653" i="5"/>
  <c r="P653" i="1" s="1"/>
  <c r="R654" i="5"/>
  <c r="P654" i="1" s="1"/>
  <c r="R671" i="5"/>
  <c r="P671" i="1" s="1"/>
  <c r="R673" i="5"/>
  <c r="P673" i="1" s="1"/>
  <c r="R674" i="5"/>
  <c r="P674" i="1" s="1"/>
  <c r="R687" i="5"/>
  <c r="P687" i="1" s="1"/>
  <c r="R689" i="5"/>
  <c r="P689" i="1" s="1"/>
  <c r="R690" i="5"/>
  <c r="P690" i="1" s="1"/>
  <c r="R696" i="5"/>
  <c r="P696" i="1" s="1"/>
  <c r="R702" i="5"/>
  <c r="P702" i="1" s="1"/>
  <c r="R704" i="5"/>
  <c r="P704" i="1" s="1"/>
  <c r="R712" i="5"/>
  <c r="P712" i="1" s="1"/>
  <c r="R718" i="5"/>
  <c r="P718" i="1" s="1"/>
  <c r="R720" i="5"/>
  <c r="P720" i="1" s="1"/>
  <c r="R746" i="5"/>
  <c r="P746" i="1" s="1"/>
  <c r="R750" i="5"/>
  <c r="P750" i="1" s="1"/>
  <c r="R578" i="5"/>
  <c r="P578" i="1" s="1"/>
  <c r="R582" i="5"/>
  <c r="P582" i="1" s="1"/>
  <c r="R589" i="5"/>
  <c r="P589" i="1" s="1"/>
  <c r="R591" i="5"/>
  <c r="P591" i="1" s="1"/>
  <c r="R623" i="5"/>
  <c r="P623" i="1" s="1"/>
  <c r="R625" i="5"/>
  <c r="P625" i="1" s="1"/>
  <c r="R794" i="5"/>
  <c r="P794" i="1" s="1"/>
  <c r="R860" i="5"/>
  <c r="P860" i="1" s="1"/>
  <c r="R876" i="5"/>
  <c r="P876" i="1" s="1"/>
  <c r="R892" i="5"/>
  <c r="P892" i="1" s="1"/>
  <c r="R908" i="5"/>
  <c r="P908" i="1" s="1"/>
  <c r="R924" i="5"/>
  <c r="P924" i="1" s="1"/>
  <c r="R940" i="5"/>
  <c r="P940" i="1" s="1"/>
  <c r="R941" i="5"/>
  <c r="P941" i="1" s="1"/>
  <c r="R956" i="5"/>
  <c r="P956" i="1" s="1"/>
  <c r="R957" i="5"/>
  <c r="P957" i="1" s="1"/>
  <c r="R972" i="5"/>
  <c r="P972" i="1" s="1"/>
  <c r="R973" i="5"/>
  <c r="P973" i="1" s="1"/>
  <c r="R989" i="5"/>
  <c r="P989" i="1" s="1"/>
  <c r="R995" i="5"/>
  <c r="P995" i="1" s="1"/>
  <c r="R997" i="5"/>
  <c r="P997" i="1" s="1"/>
  <c r="R998" i="5"/>
  <c r="P998" i="1" s="1"/>
  <c r="R772" i="5"/>
  <c r="P772" i="1" s="1"/>
  <c r="R776" i="5"/>
  <c r="P776" i="1" s="1"/>
  <c r="R779" i="5"/>
  <c r="P779" i="1" s="1"/>
  <c r="R812" i="5"/>
  <c r="P812" i="1" s="1"/>
  <c r="R823" i="5"/>
  <c r="P823" i="1" s="1"/>
  <c r="R830" i="5"/>
  <c r="P830" i="1" s="1"/>
  <c r="R834" i="5"/>
  <c r="P834" i="1" s="1"/>
  <c r="R872" i="5"/>
  <c r="P872" i="1" s="1"/>
  <c r="R873" i="5"/>
  <c r="P873" i="1" s="1"/>
  <c r="R888" i="5"/>
  <c r="P888" i="1" s="1"/>
  <c r="R889" i="5"/>
  <c r="P889" i="1" s="1"/>
  <c r="R904" i="5"/>
  <c r="P904" i="1" s="1"/>
  <c r="R920" i="5"/>
  <c r="P920" i="1" s="1"/>
  <c r="R936" i="5"/>
  <c r="P936" i="1" s="1"/>
  <c r="R969" i="5"/>
  <c r="P969" i="1" s="1"/>
  <c r="R778" i="5"/>
  <c r="P778" i="1" s="1"/>
  <c r="R868" i="5"/>
  <c r="P868" i="1" s="1"/>
  <c r="R884" i="5"/>
  <c r="P884" i="1" s="1"/>
  <c r="R900" i="5"/>
  <c r="P900" i="1" s="1"/>
  <c r="R916" i="5"/>
  <c r="P916" i="1" s="1"/>
  <c r="R932" i="5"/>
  <c r="P932" i="1" s="1"/>
  <c r="R948" i="5"/>
  <c r="P948" i="1" s="1"/>
  <c r="R964" i="5"/>
  <c r="P964" i="1" s="1"/>
  <c r="R980" i="5"/>
  <c r="P980" i="1" s="1"/>
  <c r="R800" i="5"/>
  <c r="P800" i="1" s="1"/>
  <c r="R802" i="5"/>
  <c r="P802" i="1" s="1"/>
  <c r="R807" i="5"/>
  <c r="P807" i="1" s="1"/>
  <c r="R814" i="5"/>
  <c r="P814" i="1" s="1"/>
  <c r="R818" i="5"/>
  <c r="P818" i="1" s="1"/>
  <c r="R824" i="5"/>
  <c r="P824" i="1" s="1"/>
  <c r="R828" i="5"/>
  <c r="P828" i="1" s="1"/>
  <c r="R838" i="5"/>
  <c r="P838" i="1" s="1"/>
  <c r="R839" i="5"/>
  <c r="P839" i="1" s="1"/>
  <c r="R842" i="5"/>
  <c r="P842" i="1" s="1"/>
  <c r="R843" i="5"/>
  <c r="P843" i="1" s="1"/>
  <c r="R846" i="5"/>
  <c r="P846" i="1" s="1"/>
  <c r="R847" i="5"/>
  <c r="P847" i="1" s="1"/>
  <c r="R850" i="5"/>
  <c r="P850" i="1" s="1"/>
  <c r="R851" i="5"/>
  <c r="P851" i="1" s="1"/>
  <c r="R856" i="5"/>
  <c r="P856" i="1" s="1"/>
  <c r="R864" i="5"/>
  <c r="P864" i="1" s="1"/>
  <c r="R865" i="5"/>
  <c r="P865" i="1" s="1"/>
  <c r="R880" i="5"/>
  <c r="P880" i="1" s="1"/>
  <c r="R896" i="5"/>
  <c r="P896" i="1" s="1"/>
  <c r="R897" i="5"/>
  <c r="P897" i="1" s="1"/>
  <c r="R912" i="5"/>
  <c r="P912" i="1" s="1"/>
  <c r="R928" i="5"/>
  <c r="P928" i="1" s="1"/>
  <c r="R944" i="5"/>
  <c r="P944" i="1" s="1"/>
  <c r="R960" i="5"/>
  <c r="P960" i="1" s="1"/>
  <c r="R976" i="5"/>
  <c r="P976" i="1" s="1"/>
  <c r="F24"/>
  <c r="U24" i="5"/>
  <c r="G24" i="1" s="1"/>
  <c r="U27" i="5"/>
  <c r="F27" i="1"/>
  <c r="U43" i="5"/>
  <c r="F43" i="1"/>
  <c r="I97"/>
  <c r="H97"/>
  <c r="U111" i="5"/>
  <c r="F111" i="1"/>
  <c r="F16"/>
  <c r="U16" i="5"/>
  <c r="F20" i="1"/>
  <c r="U20" i="5"/>
  <c r="G20" i="1" s="1"/>
  <c r="F56"/>
  <c r="U56" i="5"/>
  <c r="G56" i="1" s="1"/>
  <c r="I56" s="1"/>
  <c r="F72"/>
  <c r="U72" i="5"/>
  <c r="G72" i="1" s="1"/>
  <c r="I87"/>
  <c r="H87"/>
  <c r="F88"/>
  <c r="U88" i="5"/>
  <c r="G88" i="1" s="1"/>
  <c r="I90"/>
  <c r="H90"/>
  <c r="S90"/>
  <c r="U91" i="5"/>
  <c r="G91" i="1" s="1"/>
  <c r="F91"/>
  <c r="I93"/>
  <c r="H93"/>
  <c r="F104"/>
  <c r="U104" i="5"/>
  <c r="G104" i="1" s="1"/>
  <c r="I106"/>
  <c r="H106"/>
  <c r="U107" i="5"/>
  <c r="F107" i="1"/>
  <c r="I109"/>
  <c r="H109"/>
  <c r="F120"/>
  <c r="U120" i="5"/>
  <c r="G120" i="1" s="1"/>
  <c r="I122"/>
  <c r="H122"/>
  <c r="U123" i="5"/>
  <c r="G123" i="1" s="1"/>
  <c r="F123"/>
  <c r="I128"/>
  <c r="H128"/>
  <c r="F40"/>
  <c r="U40" i="5"/>
  <c r="G40" i="1" s="1"/>
  <c r="I40" s="1"/>
  <c r="I94"/>
  <c r="S94"/>
  <c r="H94"/>
  <c r="F108"/>
  <c r="U108" i="5"/>
  <c r="G108" i="1" s="1"/>
  <c r="I113"/>
  <c r="H113"/>
  <c r="F4"/>
  <c r="U4" i="5"/>
  <c r="F32" i="1"/>
  <c r="U32" i="5"/>
  <c r="G32" i="1" s="1"/>
  <c r="I32" s="1"/>
  <c r="F52"/>
  <c r="U52" i="5"/>
  <c r="G52" i="1" s="1"/>
  <c r="F68"/>
  <c r="U68" i="5"/>
  <c r="G68" i="1" s="1"/>
  <c r="I68" s="1"/>
  <c r="F76"/>
  <c r="U76" i="5"/>
  <c r="G76" i="1" s="1"/>
  <c r="S76" s="1"/>
  <c r="I89"/>
  <c r="H89"/>
  <c r="F100"/>
  <c r="U100" i="5"/>
  <c r="G100" i="1" s="1"/>
  <c r="I102"/>
  <c r="H102"/>
  <c r="U103" i="5"/>
  <c r="G103" i="1" s="1"/>
  <c r="F103"/>
  <c r="I105"/>
  <c r="H105"/>
  <c r="F116"/>
  <c r="U116" i="5"/>
  <c r="G116" i="1" s="1"/>
  <c r="I118"/>
  <c r="H118"/>
  <c r="U119" i="5"/>
  <c r="G119" i="1" s="1"/>
  <c r="S119" s="1"/>
  <c r="F119"/>
  <c r="I121"/>
  <c r="H121"/>
  <c r="U125" i="5"/>
  <c r="G125" i="1" s="1"/>
  <c r="F125"/>
  <c r="I132"/>
  <c r="H132"/>
  <c r="F12"/>
  <c r="U12" i="5"/>
  <c r="F60" i="1"/>
  <c r="U60" i="5"/>
  <c r="G60" i="1" s="1"/>
  <c r="I60" s="1"/>
  <c r="F84"/>
  <c r="U84" i="5"/>
  <c r="G84" i="1" s="1"/>
  <c r="I84" s="1"/>
  <c r="U92" i="5"/>
  <c r="G92" i="1" s="1"/>
  <c r="F92"/>
  <c r="U95" i="5"/>
  <c r="G95" i="1" s="1"/>
  <c r="F95"/>
  <c r="I110"/>
  <c r="H110"/>
  <c r="I124"/>
  <c r="H124"/>
  <c r="F8"/>
  <c r="U8" i="5"/>
  <c r="F28" i="1"/>
  <c r="U28" i="5"/>
  <c r="G28" i="1" s="1"/>
  <c r="I28" s="1"/>
  <c r="U31" i="5"/>
  <c r="G31" i="1" s="1"/>
  <c r="F31"/>
  <c r="F36"/>
  <c r="U36" i="5"/>
  <c r="G36" i="1" s="1"/>
  <c r="I36" s="1"/>
  <c r="F44"/>
  <c r="U44" i="5"/>
  <c r="G44" i="1" s="1"/>
  <c r="I44" s="1"/>
  <c r="F48"/>
  <c r="U48" i="5"/>
  <c r="G48" i="1" s="1"/>
  <c r="I48" s="1"/>
  <c r="F64"/>
  <c r="U64" i="5"/>
  <c r="G64" i="1" s="1"/>
  <c r="I64" s="1"/>
  <c r="F80"/>
  <c r="U80" i="5"/>
  <c r="G80" i="1" s="1"/>
  <c r="I80" s="1"/>
  <c r="F96"/>
  <c r="U96" i="5"/>
  <c r="G96" i="1" s="1"/>
  <c r="H96" s="1"/>
  <c r="I98"/>
  <c r="H98"/>
  <c r="U99" i="5"/>
  <c r="G99" i="1" s="1"/>
  <c r="F99"/>
  <c r="I101"/>
  <c r="H101"/>
  <c r="F112"/>
  <c r="U112" i="5"/>
  <c r="G112" i="1" s="1"/>
  <c r="I114"/>
  <c r="H114"/>
  <c r="U115" i="5"/>
  <c r="G115" i="1" s="1"/>
  <c r="F115"/>
  <c r="I117"/>
  <c r="H117"/>
  <c r="I126"/>
  <c r="H126"/>
  <c r="G107"/>
  <c r="G27"/>
  <c r="I27" s="1"/>
  <c r="G43"/>
  <c r="I43" s="1"/>
  <c r="G111"/>
  <c r="Y976" i="5"/>
  <c r="Z976"/>
  <c r="Y980"/>
  <c r="Z980"/>
  <c r="Y984"/>
  <c r="Z984"/>
  <c r="Y990"/>
  <c r="Z990"/>
  <c r="Y1000"/>
  <c r="Z1000"/>
  <c r="Y981"/>
  <c r="Z981"/>
  <c r="Y993"/>
  <c r="Z993"/>
  <c r="Y997"/>
  <c r="Z997"/>
  <c r="H287" i="1"/>
  <c r="H290"/>
  <c r="H293"/>
  <c r="H296"/>
  <c r="H324"/>
  <c r="H327"/>
  <c r="H328"/>
  <c r="S332"/>
  <c r="H335"/>
  <c r="H336"/>
  <c r="S340"/>
  <c r="H343"/>
  <c r="H344"/>
  <c r="S348"/>
  <c r="H351"/>
  <c r="H352"/>
  <c r="S580"/>
  <c r="S588"/>
  <c r="S715"/>
  <c r="H718"/>
  <c r="H719"/>
  <c r="S723"/>
  <c r="H726"/>
  <c r="H727"/>
  <c r="H731"/>
  <c r="H735"/>
  <c r="H739"/>
  <c r="H743"/>
  <c r="H747"/>
  <c r="H751"/>
  <c r="H755"/>
  <c r="H759"/>
  <c r="H763"/>
  <c r="H767"/>
  <c r="H771"/>
  <c r="H775"/>
  <c r="H779"/>
  <c r="H783"/>
  <c r="H787"/>
  <c r="H791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Y988" i="5"/>
  <c r="Z988"/>
  <c r="Y992"/>
  <c r="Z992"/>
  <c r="Y977"/>
  <c r="Z977"/>
  <c r="Y978"/>
  <c r="Z978"/>
  <c r="Y985"/>
  <c r="Z985"/>
  <c r="Y994"/>
  <c r="Z994"/>
  <c r="I246" i="1"/>
  <c r="I251"/>
  <c r="I252"/>
  <c r="I286"/>
  <c r="I291"/>
  <c r="I295"/>
  <c r="S578"/>
  <c r="H581"/>
  <c r="H582"/>
  <c r="S586"/>
  <c r="I793"/>
  <c r="I794"/>
  <c r="I795"/>
  <c r="I796"/>
  <c r="I847"/>
  <c r="I851"/>
  <c r="I855"/>
  <c r="I859"/>
  <c r="I863"/>
  <c r="I867"/>
  <c r="I871"/>
  <c r="H896"/>
  <c r="H900"/>
  <c r="H904"/>
  <c r="H909"/>
  <c r="H913"/>
  <c r="R134" i="5"/>
  <c r="P134" i="1" s="1"/>
  <c r="Y989" i="5"/>
  <c r="Z989"/>
  <c r="H130" i="1"/>
  <c r="H134"/>
  <c r="H138"/>
  <c r="H142"/>
  <c r="H146"/>
  <c r="H150"/>
  <c r="H154"/>
  <c r="H158"/>
  <c r="H162"/>
  <c r="H166"/>
  <c r="H170"/>
  <c r="H174"/>
  <c r="H178"/>
  <c r="H182"/>
  <c r="H186"/>
  <c r="H190"/>
  <c r="H194"/>
  <c r="H198"/>
  <c r="H202"/>
  <c r="H206"/>
  <c r="H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H246"/>
  <c r="I249"/>
  <c r="I250"/>
  <c r="H251"/>
  <c r="H252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H286"/>
  <c r="I288"/>
  <c r="H291"/>
  <c r="I294"/>
  <c r="H295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H325"/>
  <c r="S328"/>
  <c r="H331"/>
  <c r="H332"/>
  <c r="S336"/>
  <c r="H339"/>
  <c r="H340"/>
  <c r="S344"/>
  <c r="H347"/>
  <c r="H348"/>
  <c r="S352"/>
  <c r="H714"/>
  <c r="H715"/>
  <c r="S719"/>
  <c r="H722"/>
  <c r="H723"/>
  <c r="H729"/>
  <c r="H733"/>
  <c r="H737"/>
  <c r="H741"/>
  <c r="H745"/>
  <c r="H749"/>
  <c r="H753"/>
  <c r="H757"/>
  <c r="H761"/>
  <c r="H765"/>
  <c r="H769"/>
  <c r="H773"/>
  <c r="H777"/>
  <c r="H781"/>
  <c r="H785"/>
  <c r="H789"/>
  <c r="H793"/>
  <c r="H794"/>
  <c r="H795"/>
  <c r="H796"/>
  <c r="I842"/>
  <c r="I843"/>
  <c r="I844"/>
  <c r="I845"/>
  <c r="I846"/>
  <c r="H847"/>
  <c r="I850"/>
  <c r="H851"/>
  <c r="I854"/>
  <c r="H855"/>
  <c r="I858"/>
  <c r="H859"/>
  <c r="I862"/>
  <c r="H863"/>
  <c r="I866"/>
  <c r="H867"/>
  <c r="I870"/>
  <c r="H871"/>
  <c r="H897"/>
  <c r="H901"/>
  <c r="H905"/>
  <c r="H910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Y982" i="5"/>
  <c r="Z982"/>
  <c r="Y996"/>
  <c r="Z996"/>
  <c r="Y998"/>
  <c r="Z998"/>
  <c r="Y986"/>
  <c r="Z986"/>
  <c r="H127" i="1"/>
  <c r="H131"/>
  <c r="H135"/>
  <c r="H139"/>
  <c r="H143"/>
  <c r="H147"/>
  <c r="H151"/>
  <c r="H155"/>
  <c r="H159"/>
  <c r="H163"/>
  <c r="H167"/>
  <c r="H171"/>
  <c r="H175"/>
  <c r="H179"/>
  <c r="H183"/>
  <c r="H187"/>
  <c r="H191"/>
  <c r="H195"/>
  <c r="H199"/>
  <c r="H203"/>
  <c r="H207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9"/>
  <c r="H250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I324"/>
  <c r="S582"/>
  <c r="R706" i="5"/>
  <c r="P706" i="1" s="1"/>
  <c r="R726" i="5"/>
  <c r="P726" i="1" s="1"/>
  <c r="R734" i="5"/>
  <c r="P734" i="1" s="1"/>
  <c r="R742" i="5"/>
  <c r="P742" i="1" s="1"/>
  <c r="R762" i="5"/>
  <c r="P762" i="1" s="1"/>
  <c r="R770" i="5"/>
  <c r="P770" i="1" s="1"/>
  <c r="R774" i="5"/>
  <c r="P774" i="1" s="1"/>
  <c r="R783" i="5"/>
  <c r="P783" i="1" s="1"/>
  <c r="R791" i="5"/>
  <c r="P791" i="1" s="1"/>
  <c r="R799" i="5"/>
  <c r="P799" i="1" s="1"/>
  <c r="R819" i="5"/>
  <c r="P819" i="1" s="1"/>
  <c r="R835" i="5"/>
  <c r="P835" i="1" s="1"/>
  <c r="R855" i="5"/>
  <c r="P855" i="1" s="1"/>
  <c r="R698" i="5"/>
  <c r="P698" i="1" s="1"/>
  <c r="R714" i="5"/>
  <c r="P714" i="1" s="1"/>
  <c r="R722" i="5"/>
  <c r="P722" i="1" s="1"/>
  <c r="R730" i="5"/>
  <c r="P730" i="1" s="1"/>
  <c r="R738" i="5"/>
  <c r="P738" i="1" s="1"/>
  <c r="R751" i="5"/>
  <c r="P751" i="1" s="1"/>
  <c r="R754" i="5"/>
  <c r="P754" i="1" s="1"/>
  <c r="R759" i="5"/>
  <c r="P759" i="1" s="1"/>
  <c r="R766" i="5"/>
  <c r="P766" i="1" s="1"/>
  <c r="R787" i="5"/>
  <c r="P787" i="1" s="1"/>
  <c r="R795" i="5"/>
  <c r="P795" i="1" s="1"/>
  <c r="R803" i="5"/>
  <c r="P803" i="1" s="1"/>
  <c r="R811" i="5"/>
  <c r="P811" i="1" s="1"/>
  <c r="R827" i="5"/>
  <c r="P827" i="1" s="1"/>
  <c r="R857" i="5"/>
  <c r="P857" i="1" s="1"/>
  <c r="M979"/>
  <c r="AB979" s="1"/>
  <c r="E979" i="5"/>
  <c r="N979" i="1" s="1"/>
  <c r="E983" i="5"/>
  <c r="N983" i="1" s="1"/>
  <c r="M983"/>
  <c r="AB983" s="1"/>
  <c r="E987" i="5"/>
  <c r="N987" i="1" s="1"/>
  <c r="M987"/>
  <c r="AB987" s="1"/>
  <c r="M991"/>
  <c r="AB991" s="1"/>
  <c r="E991" i="5"/>
  <c r="N991" i="1" s="1"/>
  <c r="M995"/>
  <c r="AB995" s="1"/>
  <c r="E995" i="5"/>
  <c r="N995" i="1" s="1"/>
  <c r="E999" i="5"/>
  <c r="N999" i="1" s="1"/>
  <c r="K979"/>
  <c r="K987"/>
  <c r="K995"/>
  <c r="K983"/>
  <c r="K991"/>
  <c r="K999"/>
  <c r="F979"/>
  <c r="F988"/>
  <c r="G988"/>
  <c r="I988" s="1"/>
  <c r="F977"/>
  <c r="F978"/>
  <c r="G985"/>
  <c r="F985"/>
  <c r="F986"/>
  <c r="G986"/>
  <c r="I986" s="1"/>
  <c r="F993"/>
  <c r="F994"/>
  <c r="G994"/>
  <c r="I994" s="1"/>
  <c r="G979"/>
  <c r="I979" s="1"/>
  <c r="G995"/>
  <c r="F995"/>
  <c r="F981"/>
  <c r="F982"/>
  <c r="G982"/>
  <c r="F989"/>
  <c r="F990"/>
  <c r="G990"/>
  <c r="F997"/>
  <c r="F998"/>
  <c r="G998"/>
  <c r="I998" s="1"/>
  <c r="G981"/>
  <c r="G989"/>
  <c r="G997"/>
  <c r="G978"/>
  <c r="I978" s="1"/>
  <c r="G980"/>
  <c r="F980"/>
  <c r="G987"/>
  <c r="F987"/>
  <c r="F996"/>
  <c r="G996"/>
  <c r="G976"/>
  <c r="F976"/>
  <c r="G983"/>
  <c r="F983"/>
  <c r="G984"/>
  <c r="F984"/>
  <c r="G991"/>
  <c r="F991"/>
  <c r="F992"/>
  <c r="G992"/>
  <c r="I992" s="1"/>
  <c r="G999"/>
  <c r="F999"/>
  <c r="F1000"/>
  <c r="G1000"/>
  <c r="I1000" s="1"/>
  <c r="G977"/>
  <c r="G993"/>
  <c r="O3"/>
  <c r="O7"/>
  <c r="O10"/>
  <c r="O13"/>
  <c r="O23"/>
  <c r="O26"/>
  <c r="O29"/>
  <c r="O39"/>
  <c r="O42"/>
  <c r="O45"/>
  <c r="O55"/>
  <c r="O58"/>
  <c r="O61"/>
  <c r="O71"/>
  <c r="O74"/>
  <c r="O77"/>
  <c r="Y107"/>
  <c r="Y123"/>
  <c r="Y139"/>
  <c r="Y155"/>
  <c r="Y171"/>
  <c r="Y187"/>
  <c r="Y203"/>
  <c r="W977"/>
  <c r="X977" s="1"/>
  <c r="O11"/>
  <c r="O14"/>
  <c r="O17"/>
  <c r="O27"/>
  <c r="O30"/>
  <c r="O33"/>
  <c r="O43"/>
  <c r="O46"/>
  <c r="O49"/>
  <c r="O59"/>
  <c r="O62"/>
  <c r="O65"/>
  <c r="O75"/>
  <c r="O78"/>
  <c r="O81"/>
  <c r="O90"/>
  <c r="Y103"/>
  <c r="Y119"/>
  <c r="Y135"/>
  <c r="Y151"/>
  <c r="Y167"/>
  <c r="Y183"/>
  <c r="Y199"/>
  <c r="O15"/>
  <c r="O18"/>
  <c r="O21"/>
  <c r="O31"/>
  <c r="O34"/>
  <c r="O37"/>
  <c r="O47"/>
  <c r="O50"/>
  <c r="O53"/>
  <c r="O63"/>
  <c r="O66"/>
  <c r="O69"/>
  <c r="O79"/>
  <c r="O82"/>
  <c r="O85"/>
  <c r="O94"/>
  <c r="Y99"/>
  <c r="Y115"/>
  <c r="Y131"/>
  <c r="Y147"/>
  <c r="Y163"/>
  <c r="Y179"/>
  <c r="Y195"/>
  <c r="O5"/>
  <c r="O6"/>
  <c r="O9"/>
  <c r="O19"/>
  <c r="O22"/>
  <c r="O25"/>
  <c r="O35"/>
  <c r="O38"/>
  <c r="O41"/>
  <c r="O51"/>
  <c r="O54"/>
  <c r="O57"/>
  <c r="O67"/>
  <c r="O70"/>
  <c r="O73"/>
  <c r="O83"/>
  <c r="O86"/>
  <c r="Y111"/>
  <c r="Y127"/>
  <c r="Y143"/>
  <c r="Y159"/>
  <c r="Y175"/>
  <c r="Y191"/>
  <c r="Y207"/>
  <c r="O252"/>
  <c r="Y252"/>
  <c r="O264"/>
  <c r="Y264"/>
  <c r="O280"/>
  <c r="Y280"/>
  <c r="O296"/>
  <c r="Y296"/>
  <c r="O308"/>
  <c r="Y308"/>
  <c r="O320"/>
  <c r="Y320"/>
  <c r="Y332"/>
  <c r="O332"/>
  <c r="Y344"/>
  <c r="O344"/>
  <c r="Y356"/>
  <c r="O356"/>
  <c r="Y368"/>
  <c r="O368"/>
  <c r="O380"/>
  <c r="Y380"/>
  <c r="O388"/>
  <c r="Y388"/>
  <c r="O404"/>
  <c r="Y404"/>
  <c r="O420"/>
  <c r="Y420"/>
  <c r="O432"/>
  <c r="Y432"/>
  <c r="O444"/>
  <c r="Y444"/>
  <c r="O460"/>
  <c r="Y460"/>
  <c r="O472"/>
  <c r="Y472"/>
  <c r="O484"/>
  <c r="Y484"/>
  <c r="O496"/>
  <c r="Y496"/>
  <c r="O508"/>
  <c r="Y508"/>
  <c r="O516"/>
  <c r="Y516"/>
  <c r="O528"/>
  <c r="Y528"/>
  <c r="O540"/>
  <c r="Y540"/>
  <c r="O552"/>
  <c r="Y552"/>
  <c r="O564"/>
  <c r="Y564"/>
  <c r="O576"/>
  <c r="Y576"/>
  <c r="Y588"/>
  <c r="O588"/>
  <c r="Y600"/>
  <c r="O600"/>
  <c r="O612"/>
  <c r="Y612"/>
  <c r="O624"/>
  <c r="Y624"/>
  <c r="O636"/>
  <c r="Y636"/>
  <c r="O648"/>
  <c r="Y648"/>
  <c r="O664"/>
  <c r="Y664"/>
  <c r="O680"/>
  <c r="Y680"/>
  <c r="O692"/>
  <c r="Y692"/>
  <c r="O704"/>
  <c r="Y704"/>
  <c r="Y716"/>
  <c r="O716"/>
  <c r="O728"/>
  <c r="Y728"/>
  <c r="Y740"/>
  <c r="O740"/>
  <c r="Y752"/>
  <c r="O752"/>
  <c r="Y764"/>
  <c r="O764"/>
  <c r="Y776"/>
  <c r="O776"/>
  <c r="Y788"/>
  <c r="O788"/>
  <c r="Y800"/>
  <c r="O800"/>
  <c r="Y812"/>
  <c r="O812"/>
  <c r="Y824"/>
  <c r="O824"/>
  <c r="Y836"/>
  <c r="O836"/>
  <c r="Y844"/>
  <c r="O844"/>
  <c r="Y860"/>
  <c r="O860"/>
  <c r="Y868"/>
  <c r="O868"/>
  <c r="O880"/>
  <c r="Y880"/>
  <c r="O892"/>
  <c r="Y892"/>
  <c r="O904"/>
  <c r="Y904"/>
  <c r="O916"/>
  <c r="Y916"/>
  <c r="O928"/>
  <c r="Y928"/>
  <c r="O940"/>
  <c r="Y940"/>
  <c r="O952"/>
  <c r="Y952"/>
  <c r="O964"/>
  <c r="Y964"/>
  <c r="O976"/>
  <c r="Y976"/>
  <c r="O984"/>
  <c r="Y984"/>
  <c r="O996"/>
  <c r="Y996"/>
  <c r="O245"/>
  <c r="Y245"/>
  <c r="O249"/>
  <c r="Y249"/>
  <c r="O253"/>
  <c r="Y253"/>
  <c r="O257"/>
  <c r="Y257"/>
  <c r="O261"/>
  <c r="Y261"/>
  <c r="O265"/>
  <c r="Y265"/>
  <c r="O269"/>
  <c r="Y269"/>
  <c r="O273"/>
  <c r="Y273"/>
  <c r="O277"/>
  <c r="Y277"/>
  <c r="O281"/>
  <c r="Y281"/>
  <c r="O285"/>
  <c r="Y285"/>
  <c r="O289"/>
  <c r="Y289"/>
  <c r="O293"/>
  <c r="Y293"/>
  <c r="O297"/>
  <c r="Y297"/>
  <c r="O301"/>
  <c r="Y301"/>
  <c r="O305"/>
  <c r="Y305"/>
  <c r="O309"/>
  <c r="Y309"/>
  <c r="O313"/>
  <c r="Y313"/>
  <c r="O317"/>
  <c r="Y317"/>
  <c r="O321"/>
  <c r="Y321"/>
  <c r="O325"/>
  <c r="Y325"/>
  <c r="O329"/>
  <c r="Y329"/>
  <c r="O333"/>
  <c r="Y333"/>
  <c r="O337"/>
  <c r="Y337"/>
  <c r="O341"/>
  <c r="Y341"/>
  <c r="O345"/>
  <c r="Y345"/>
  <c r="O349"/>
  <c r="Y349"/>
  <c r="O353"/>
  <c r="Y353"/>
  <c r="Y357"/>
  <c r="O357"/>
  <c r="Y361"/>
  <c r="O361"/>
  <c r="Y365"/>
  <c r="O365"/>
  <c r="Y369"/>
  <c r="O369"/>
  <c r="Y373"/>
  <c r="O373"/>
  <c r="O377"/>
  <c r="Y377"/>
  <c r="O381"/>
  <c r="Y381"/>
  <c r="O385"/>
  <c r="Y385"/>
  <c r="O389"/>
  <c r="Y389"/>
  <c r="O393"/>
  <c r="Y393"/>
  <c r="O397"/>
  <c r="Y397"/>
  <c r="O401"/>
  <c r="Y401"/>
  <c r="O405"/>
  <c r="Y405"/>
  <c r="O409"/>
  <c r="Y409"/>
  <c r="O413"/>
  <c r="Y413"/>
  <c r="O417"/>
  <c r="Y417"/>
  <c r="O421"/>
  <c r="Y421"/>
  <c r="O425"/>
  <c r="Y425"/>
  <c r="O429"/>
  <c r="Y429"/>
  <c r="O433"/>
  <c r="Y433"/>
  <c r="O437"/>
  <c r="Y437"/>
  <c r="O441"/>
  <c r="Y441"/>
  <c r="O445"/>
  <c r="Y445"/>
  <c r="O449"/>
  <c r="Y449"/>
  <c r="O453"/>
  <c r="Y453"/>
  <c r="O457"/>
  <c r="Y457"/>
  <c r="O461"/>
  <c r="Y461"/>
  <c r="O465"/>
  <c r="Y465"/>
  <c r="O469"/>
  <c r="Y469"/>
  <c r="O473"/>
  <c r="Y473"/>
  <c r="O477"/>
  <c r="Y477"/>
  <c r="O481"/>
  <c r="Y481"/>
  <c r="O485"/>
  <c r="Y485"/>
  <c r="O489"/>
  <c r="Y489"/>
  <c r="O493"/>
  <c r="Y493"/>
  <c r="O497"/>
  <c r="Y497"/>
  <c r="O501"/>
  <c r="Y501"/>
  <c r="O505"/>
  <c r="Y505"/>
  <c r="O509"/>
  <c r="Y509"/>
  <c r="O513"/>
  <c r="Y513"/>
  <c r="O517"/>
  <c r="Y517"/>
  <c r="O521"/>
  <c r="Y521"/>
  <c r="O525"/>
  <c r="Y525"/>
  <c r="O529"/>
  <c r="Y529"/>
  <c r="O533"/>
  <c r="Y533"/>
  <c r="O537"/>
  <c r="Y537"/>
  <c r="O541"/>
  <c r="Y541"/>
  <c r="O545"/>
  <c r="Y545"/>
  <c r="O549"/>
  <c r="Y549"/>
  <c r="O553"/>
  <c r="Y553"/>
  <c r="O557"/>
  <c r="Y557"/>
  <c r="O561"/>
  <c r="Y561"/>
  <c r="O565"/>
  <c r="Y565"/>
  <c r="O569"/>
  <c r="Y569"/>
  <c r="O573"/>
  <c r="Y573"/>
  <c r="Y577"/>
  <c r="O577"/>
  <c r="Y581"/>
  <c r="O581"/>
  <c r="Y585"/>
  <c r="O585"/>
  <c r="Y589"/>
  <c r="O589"/>
  <c r="Y593"/>
  <c r="O593"/>
  <c r="Y597"/>
  <c r="O597"/>
  <c r="Y601"/>
  <c r="O601"/>
  <c r="Y605"/>
  <c r="O605"/>
  <c r="O609"/>
  <c r="Y609"/>
  <c r="O613"/>
  <c r="Y613"/>
  <c r="O617"/>
  <c r="Y617"/>
  <c r="O621"/>
  <c r="Y621"/>
  <c r="O625"/>
  <c r="Y625"/>
  <c r="O629"/>
  <c r="Y629"/>
  <c r="O633"/>
  <c r="Y633"/>
  <c r="O637"/>
  <c r="Y637"/>
  <c r="O641"/>
  <c r="Y641"/>
  <c r="O645"/>
  <c r="Y645"/>
  <c r="O649"/>
  <c r="Y649"/>
  <c r="O653"/>
  <c r="Y653"/>
  <c r="O657"/>
  <c r="Y657"/>
  <c r="O661"/>
  <c r="Y661"/>
  <c r="O665"/>
  <c r="Y665"/>
  <c r="O669"/>
  <c r="Y669"/>
  <c r="O673"/>
  <c r="Y673"/>
  <c r="O677"/>
  <c r="Y677"/>
  <c r="O681"/>
  <c r="Y681"/>
  <c r="O685"/>
  <c r="Y685"/>
  <c r="O689"/>
  <c r="Y689"/>
  <c r="O693"/>
  <c r="Y693"/>
  <c r="O697"/>
  <c r="Y697"/>
  <c r="O701"/>
  <c r="Y701"/>
  <c r="O705"/>
  <c r="Y705"/>
  <c r="O709"/>
  <c r="Y709"/>
  <c r="O713"/>
  <c r="Y713"/>
  <c r="O717"/>
  <c r="Y717"/>
  <c r="O721"/>
  <c r="Y721"/>
  <c r="O725"/>
  <c r="Y725"/>
  <c r="O729"/>
  <c r="Y729"/>
  <c r="O733"/>
  <c r="Y733"/>
  <c r="Y737"/>
  <c r="O737"/>
  <c r="Y741"/>
  <c r="O741"/>
  <c r="Y745"/>
  <c r="O745"/>
  <c r="Y749"/>
  <c r="O749"/>
  <c r="Y753"/>
  <c r="O753"/>
  <c r="Y757"/>
  <c r="O757"/>
  <c r="Y761"/>
  <c r="O761"/>
  <c r="Y765"/>
  <c r="O765"/>
  <c r="Y769"/>
  <c r="O769"/>
  <c r="Y773"/>
  <c r="O773"/>
  <c r="Y777"/>
  <c r="O777"/>
  <c r="Y781"/>
  <c r="O781"/>
  <c r="Y785"/>
  <c r="O785"/>
  <c r="Y789"/>
  <c r="O789"/>
  <c r="Y793"/>
  <c r="O793"/>
  <c r="Y797"/>
  <c r="O797"/>
  <c r="Y801"/>
  <c r="O801"/>
  <c r="Y805"/>
  <c r="O805"/>
  <c r="Y809"/>
  <c r="O809"/>
  <c r="Y813"/>
  <c r="O813"/>
  <c r="Y817"/>
  <c r="O817"/>
  <c r="Y821"/>
  <c r="O821"/>
  <c r="Y825"/>
  <c r="O825"/>
  <c r="Y829"/>
  <c r="O829"/>
  <c r="Y833"/>
  <c r="O833"/>
  <c r="Y837"/>
  <c r="O837"/>
  <c r="Y841"/>
  <c r="O841"/>
  <c r="Y845"/>
  <c r="O845"/>
  <c r="Y849"/>
  <c r="O849"/>
  <c r="Y853"/>
  <c r="O853"/>
  <c r="Y857"/>
  <c r="O857"/>
  <c r="Y861"/>
  <c r="O861"/>
  <c r="Y865"/>
  <c r="O865"/>
  <c r="Y869"/>
  <c r="O869"/>
  <c r="Y873"/>
  <c r="O873"/>
  <c r="O877"/>
  <c r="Y877"/>
  <c r="O881"/>
  <c r="Y881"/>
  <c r="O885"/>
  <c r="Y885"/>
  <c r="O889"/>
  <c r="Y889"/>
  <c r="O893"/>
  <c r="Y893"/>
  <c r="O897"/>
  <c r="Y897"/>
  <c r="O901"/>
  <c r="Y901"/>
  <c r="O905"/>
  <c r="Y905"/>
  <c r="O909"/>
  <c r="Y909"/>
  <c r="O913"/>
  <c r="Y913"/>
  <c r="O917"/>
  <c r="Y917"/>
  <c r="O921"/>
  <c r="Y921"/>
  <c r="O925"/>
  <c r="Y925"/>
  <c r="O929"/>
  <c r="Y929"/>
  <c r="O933"/>
  <c r="Y933"/>
  <c r="O937"/>
  <c r="Y937"/>
  <c r="O941"/>
  <c r="Y941"/>
  <c r="O945"/>
  <c r="Y945"/>
  <c r="O949"/>
  <c r="Y949"/>
  <c r="O953"/>
  <c r="Y953"/>
  <c r="O957"/>
  <c r="Y957"/>
  <c r="O961"/>
  <c r="Y961"/>
  <c r="O965"/>
  <c r="Y965"/>
  <c r="O969"/>
  <c r="Y969"/>
  <c r="O973"/>
  <c r="Y973"/>
  <c r="O977"/>
  <c r="Y977"/>
  <c r="O981"/>
  <c r="Y981"/>
  <c r="O985"/>
  <c r="Y985"/>
  <c r="O989"/>
  <c r="Y989"/>
  <c r="O993"/>
  <c r="Y993"/>
  <c r="O997"/>
  <c r="Y997"/>
  <c r="I96"/>
  <c r="S96"/>
  <c r="O8"/>
  <c r="S27"/>
  <c r="S36"/>
  <c r="S40"/>
  <c r="S41"/>
  <c r="S42"/>
  <c r="S45"/>
  <c r="S49"/>
  <c r="S51"/>
  <c r="S53"/>
  <c r="O56"/>
  <c r="S60"/>
  <c r="S61"/>
  <c r="S63"/>
  <c r="S66"/>
  <c r="O68"/>
  <c r="S68"/>
  <c r="S70"/>
  <c r="O72"/>
  <c r="O76"/>
  <c r="S82"/>
  <c r="S83"/>
  <c r="S85"/>
  <c r="O92"/>
  <c r="Y4"/>
  <c r="Y12"/>
  <c r="Y16"/>
  <c r="H17"/>
  <c r="H18"/>
  <c r="H19"/>
  <c r="Y20"/>
  <c r="H21"/>
  <c r="H22"/>
  <c r="H23"/>
  <c r="Y24"/>
  <c r="H25"/>
  <c r="H26"/>
  <c r="H27"/>
  <c r="H28"/>
  <c r="Y28"/>
  <c r="H29"/>
  <c r="H30"/>
  <c r="H32"/>
  <c r="Y32"/>
  <c r="H33"/>
  <c r="H34"/>
  <c r="H35"/>
  <c r="H36"/>
  <c r="Y36"/>
  <c r="H37"/>
  <c r="H38"/>
  <c r="H39"/>
  <c r="H40"/>
  <c r="Y40"/>
  <c r="H41"/>
  <c r="H42"/>
  <c r="H43"/>
  <c r="H44"/>
  <c r="Y44"/>
  <c r="H45"/>
  <c r="H46"/>
  <c r="H47"/>
  <c r="H48"/>
  <c r="Y48"/>
  <c r="H49"/>
  <c r="H50"/>
  <c r="H51"/>
  <c r="H52"/>
  <c r="Y52"/>
  <c r="H53"/>
  <c r="H54"/>
  <c r="H55"/>
  <c r="H56"/>
  <c r="H57"/>
  <c r="H58"/>
  <c r="H59"/>
  <c r="H60"/>
  <c r="Y60"/>
  <c r="H61"/>
  <c r="H62"/>
  <c r="H63"/>
  <c r="H64"/>
  <c r="Y64"/>
  <c r="H65"/>
  <c r="H66"/>
  <c r="H67"/>
  <c r="H68"/>
  <c r="H69"/>
  <c r="H70"/>
  <c r="H71"/>
  <c r="H73"/>
  <c r="H74"/>
  <c r="H75"/>
  <c r="H77"/>
  <c r="H78"/>
  <c r="H79"/>
  <c r="H80"/>
  <c r="Y80"/>
  <c r="H81"/>
  <c r="H82"/>
  <c r="H83"/>
  <c r="H84"/>
  <c r="Y84"/>
  <c r="H85"/>
  <c r="H86"/>
  <c r="Y88"/>
  <c r="Y98"/>
  <c r="Y102"/>
  <c r="Y106"/>
  <c r="Y110"/>
  <c r="Y114"/>
  <c r="Y118"/>
  <c r="Y122"/>
  <c r="Y126"/>
  <c r="Y130"/>
  <c r="Y134"/>
  <c r="Y138"/>
  <c r="Y142"/>
  <c r="Y146"/>
  <c r="Y150"/>
  <c r="Y154"/>
  <c r="Y158"/>
  <c r="Y162"/>
  <c r="Y166"/>
  <c r="Y170"/>
  <c r="Y174"/>
  <c r="Y178"/>
  <c r="Y182"/>
  <c r="Y186"/>
  <c r="Y190"/>
  <c r="Y194"/>
  <c r="Y198"/>
  <c r="Y202"/>
  <c r="Y206"/>
  <c r="Y210"/>
  <c r="Y211"/>
  <c r="Y212"/>
  <c r="Y213"/>
  <c r="Y214"/>
  <c r="Y215"/>
  <c r="Y216"/>
  <c r="Y217"/>
  <c r="Y218"/>
  <c r="Y219"/>
  <c r="Y220"/>
  <c r="Y221"/>
  <c r="Y222"/>
  <c r="Y223"/>
  <c r="Y224"/>
  <c r="Y225"/>
  <c r="Y226"/>
  <c r="Y227"/>
  <c r="Y228"/>
  <c r="Y229"/>
  <c r="Y230"/>
  <c r="Y231"/>
  <c r="Y232"/>
  <c r="Y233"/>
  <c r="Y234"/>
  <c r="Y235"/>
  <c r="Y236"/>
  <c r="Y237"/>
  <c r="Y238"/>
  <c r="Y239"/>
  <c r="Y240"/>
  <c r="Y241"/>
  <c r="Y242"/>
  <c r="Y243"/>
  <c r="Y244"/>
  <c r="Y251"/>
  <c r="Y254"/>
  <c r="O256"/>
  <c r="Y256"/>
  <c r="O268"/>
  <c r="Y268"/>
  <c r="O276"/>
  <c r="Y276"/>
  <c r="O288"/>
  <c r="Y288"/>
  <c r="O300"/>
  <c r="Y300"/>
  <c r="O312"/>
  <c r="Y312"/>
  <c r="O324"/>
  <c r="Y324"/>
  <c r="Y336"/>
  <c r="O336"/>
  <c r="Y348"/>
  <c r="O348"/>
  <c r="Y364"/>
  <c r="O364"/>
  <c r="O376"/>
  <c r="Y376"/>
  <c r="O396"/>
  <c r="Y396"/>
  <c r="O400"/>
  <c r="Y400"/>
  <c r="O412"/>
  <c r="Y412"/>
  <c r="O424"/>
  <c r="Y424"/>
  <c r="O436"/>
  <c r="Y436"/>
  <c r="O448"/>
  <c r="Y448"/>
  <c r="O456"/>
  <c r="Y456"/>
  <c r="O468"/>
  <c r="Y468"/>
  <c r="O480"/>
  <c r="Y480"/>
  <c r="O492"/>
  <c r="Y492"/>
  <c r="O504"/>
  <c r="Y504"/>
  <c r="O520"/>
  <c r="Y520"/>
  <c r="O532"/>
  <c r="Y532"/>
  <c r="O544"/>
  <c r="Y544"/>
  <c r="O556"/>
  <c r="Y556"/>
  <c r="O568"/>
  <c r="Y568"/>
  <c r="O580"/>
  <c r="Y580"/>
  <c r="Y592"/>
  <c r="O592"/>
  <c r="Y604"/>
  <c r="O604"/>
  <c r="O616"/>
  <c r="Y616"/>
  <c r="O628"/>
  <c r="Y628"/>
  <c r="O640"/>
  <c r="Y640"/>
  <c r="O652"/>
  <c r="Y652"/>
  <c r="O660"/>
  <c r="Y660"/>
  <c r="O672"/>
  <c r="Y672"/>
  <c r="O684"/>
  <c r="Y684"/>
  <c r="O696"/>
  <c r="Y696"/>
  <c r="O708"/>
  <c r="Y708"/>
  <c r="Y720"/>
  <c r="O720"/>
  <c r="O732"/>
  <c r="Y732"/>
  <c r="Y744"/>
  <c r="O744"/>
  <c r="Y756"/>
  <c r="O756"/>
  <c r="Y768"/>
  <c r="O768"/>
  <c r="Y780"/>
  <c r="O780"/>
  <c r="Y792"/>
  <c r="O792"/>
  <c r="Y808"/>
  <c r="O808"/>
  <c r="Y820"/>
  <c r="O820"/>
  <c r="Y832"/>
  <c r="O832"/>
  <c r="Y848"/>
  <c r="O848"/>
  <c r="Y856"/>
  <c r="O856"/>
  <c r="Y872"/>
  <c r="O872"/>
  <c r="O884"/>
  <c r="Y884"/>
  <c r="O896"/>
  <c r="Y896"/>
  <c r="O908"/>
  <c r="Y908"/>
  <c r="O924"/>
  <c r="Y924"/>
  <c r="O936"/>
  <c r="Y936"/>
  <c r="O948"/>
  <c r="Y948"/>
  <c r="O956"/>
  <c r="Y956"/>
  <c r="O968"/>
  <c r="Y968"/>
  <c r="O980"/>
  <c r="Y980"/>
  <c r="O992"/>
  <c r="Y992"/>
  <c r="O255"/>
  <c r="Y255"/>
  <c r="O259"/>
  <c r="Y259"/>
  <c r="O263"/>
  <c r="Y263"/>
  <c r="O267"/>
  <c r="Y267"/>
  <c r="O271"/>
  <c r="Y271"/>
  <c r="O275"/>
  <c r="Y275"/>
  <c r="O279"/>
  <c r="Y279"/>
  <c r="O283"/>
  <c r="Y283"/>
  <c r="O287"/>
  <c r="Y287"/>
  <c r="O291"/>
  <c r="Y291"/>
  <c r="O295"/>
  <c r="Y295"/>
  <c r="O299"/>
  <c r="Y299"/>
  <c r="O303"/>
  <c r="Y303"/>
  <c r="O307"/>
  <c r="Y307"/>
  <c r="O311"/>
  <c r="Y311"/>
  <c r="O315"/>
  <c r="Y315"/>
  <c r="O319"/>
  <c r="Y319"/>
  <c r="O323"/>
  <c r="Y323"/>
  <c r="O327"/>
  <c r="Y327"/>
  <c r="O331"/>
  <c r="Y331"/>
  <c r="O335"/>
  <c r="Y335"/>
  <c r="O339"/>
  <c r="Y339"/>
  <c r="O343"/>
  <c r="Y343"/>
  <c r="O347"/>
  <c r="Y347"/>
  <c r="O351"/>
  <c r="Y351"/>
  <c r="Y355"/>
  <c r="O355"/>
  <c r="Y359"/>
  <c r="O359"/>
  <c r="Y363"/>
  <c r="O363"/>
  <c r="Y367"/>
  <c r="O367"/>
  <c r="Y371"/>
  <c r="O371"/>
  <c r="O375"/>
  <c r="Y375"/>
  <c r="O379"/>
  <c r="Y379"/>
  <c r="O383"/>
  <c r="Y383"/>
  <c r="O387"/>
  <c r="Y387"/>
  <c r="O391"/>
  <c r="Y391"/>
  <c r="O395"/>
  <c r="Y395"/>
  <c r="O399"/>
  <c r="Y399"/>
  <c r="O403"/>
  <c r="Y403"/>
  <c r="O407"/>
  <c r="Y407"/>
  <c r="O411"/>
  <c r="Y411"/>
  <c r="O415"/>
  <c r="Y415"/>
  <c r="O419"/>
  <c r="Y419"/>
  <c r="O423"/>
  <c r="Y423"/>
  <c r="O427"/>
  <c r="Y427"/>
  <c r="O431"/>
  <c r="Y431"/>
  <c r="O435"/>
  <c r="Y435"/>
  <c r="O439"/>
  <c r="Y439"/>
  <c r="O443"/>
  <c r="Y443"/>
  <c r="O447"/>
  <c r="Y447"/>
  <c r="O451"/>
  <c r="Y451"/>
  <c r="O455"/>
  <c r="Y455"/>
  <c r="O459"/>
  <c r="Y459"/>
  <c r="O463"/>
  <c r="Y463"/>
  <c r="O467"/>
  <c r="Y467"/>
  <c r="O471"/>
  <c r="Y471"/>
  <c r="O475"/>
  <c r="Y475"/>
  <c r="O479"/>
  <c r="Y479"/>
  <c r="O483"/>
  <c r="Y483"/>
  <c r="O487"/>
  <c r="Y487"/>
  <c r="O491"/>
  <c r="Y491"/>
  <c r="O495"/>
  <c r="Y495"/>
  <c r="O499"/>
  <c r="Y499"/>
  <c r="O503"/>
  <c r="Y503"/>
  <c r="O507"/>
  <c r="Y507"/>
  <c r="O511"/>
  <c r="Y511"/>
  <c r="O515"/>
  <c r="Y515"/>
  <c r="O519"/>
  <c r="Y519"/>
  <c r="O523"/>
  <c r="Y523"/>
  <c r="O527"/>
  <c r="Y527"/>
  <c r="O531"/>
  <c r="Y531"/>
  <c r="O535"/>
  <c r="Y535"/>
  <c r="O539"/>
  <c r="Y539"/>
  <c r="O543"/>
  <c r="Y543"/>
  <c r="O547"/>
  <c r="Y547"/>
  <c r="O551"/>
  <c r="Y551"/>
  <c r="O555"/>
  <c r="Y555"/>
  <c r="O559"/>
  <c r="Y559"/>
  <c r="O563"/>
  <c r="Y563"/>
  <c r="O567"/>
  <c r="Y567"/>
  <c r="O571"/>
  <c r="Y571"/>
  <c r="Y575"/>
  <c r="O575"/>
  <c r="Y579"/>
  <c r="O579"/>
  <c r="Y583"/>
  <c r="O583"/>
  <c r="Y587"/>
  <c r="O587"/>
  <c r="Y591"/>
  <c r="O591"/>
  <c r="Y595"/>
  <c r="O595"/>
  <c r="Y599"/>
  <c r="O599"/>
  <c r="Y603"/>
  <c r="O603"/>
  <c r="Y607"/>
  <c r="O607"/>
  <c r="O611"/>
  <c r="Y611"/>
  <c r="O615"/>
  <c r="Y615"/>
  <c r="O619"/>
  <c r="Y619"/>
  <c r="O623"/>
  <c r="Y623"/>
  <c r="O627"/>
  <c r="Y627"/>
  <c r="O631"/>
  <c r="Y631"/>
  <c r="O635"/>
  <c r="Y635"/>
  <c r="O639"/>
  <c r="Y639"/>
  <c r="O643"/>
  <c r="Y643"/>
  <c r="O647"/>
  <c r="Y647"/>
  <c r="O651"/>
  <c r="Y651"/>
  <c r="O655"/>
  <c r="Y655"/>
  <c r="O659"/>
  <c r="Y659"/>
  <c r="O663"/>
  <c r="Y663"/>
  <c r="O667"/>
  <c r="Y667"/>
  <c r="O671"/>
  <c r="Y671"/>
  <c r="O675"/>
  <c r="Y675"/>
  <c r="O679"/>
  <c r="Y679"/>
  <c r="O683"/>
  <c r="Y683"/>
  <c r="O687"/>
  <c r="Y687"/>
  <c r="O691"/>
  <c r="Y691"/>
  <c r="O695"/>
  <c r="Y695"/>
  <c r="O699"/>
  <c r="Y699"/>
  <c r="O703"/>
  <c r="Y703"/>
  <c r="O707"/>
  <c r="Y707"/>
  <c r="O711"/>
  <c r="Y711"/>
  <c r="O715"/>
  <c r="Y715"/>
  <c r="O719"/>
  <c r="Y719"/>
  <c r="O723"/>
  <c r="Y723"/>
  <c r="O727"/>
  <c r="Y727"/>
  <c r="O731"/>
  <c r="Y731"/>
  <c r="Y735"/>
  <c r="O735"/>
  <c r="Y739"/>
  <c r="O739"/>
  <c r="Y743"/>
  <c r="O743"/>
  <c r="Y747"/>
  <c r="O747"/>
  <c r="Y751"/>
  <c r="O751"/>
  <c r="Y755"/>
  <c r="O755"/>
  <c r="Y759"/>
  <c r="O759"/>
  <c r="Y763"/>
  <c r="O763"/>
  <c r="Y767"/>
  <c r="O767"/>
  <c r="Y771"/>
  <c r="O771"/>
  <c r="Y775"/>
  <c r="O775"/>
  <c r="Y779"/>
  <c r="O779"/>
  <c r="Y783"/>
  <c r="O783"/>
  <c r="Y787"/>
  <c r="O787"/>
  <c r="Y791"/>
  <c r="O791"/>
  <c r="Y795"/>
  <c r="O795"/>
  <c r="Y799"/>
  <c r="O799"/>
  <c r="Y803"/>
  <c r="O803"/>
  <c r="Y807"/>
  <c r="O807"/>
  <c r="Y811"/>
  <c r="O811"/>
  <c r="Y815"/>
  <c r="O815"/>
  <c r="Y819"/>
  <c r="O819"/>
  <c r="Y823"/>
  <c r="O823"/>
  <c r="Y827"/>
  <c r="O827"/>
  <c r="Y831"/>
  <c r="O831"/>
  <c r="Y835"/>
  <c r="O835"/>
  <c r="Y839"/>
  <c r="O839"/>
  <c r="Y843"/>
  <c r="O843"/>
  <c r="Y847"/>
  <c r="O847"/>
  <c r="Y851"/>
  <c r="O851"/>
  <c r="Y855"/>
  <c r="O855"/>
  <c r="Y859"/>
  <c r="O859"/>
  <c r="Y863"/>
  <c r="O863"/>
  <c r="Y867"/>
  <c r="O867"/>
  <c r="Y871"/>
  <c r="O871"/>
  <c r="O875"/>
  <c r="Y875"/>
  <c r="O879"/>
  <c r="Y879"/>
  <c r="O883"/>
  <c r="Y883"/>
  <c r="O887"/>
  <c r="Y887"/>
  <c r="O891"/>
  <c r="Y891"/>
  <c r="O895"/>
  <c r="Y895"/>
  <c r="O899"/>
  <c r="Y899"/>
  <c r="O903"/>
  <c r="Y903"/>
  <c r="O907"/>
  <c r="Y907"/>
  <c r="O911"/>
  <c r="Y911"/>
  <c r="O915"/>
  <c r="Y915"/>
  <c r="O919"/>
  <c r="Y919"/>
  <c r="O923"/>
  <c r="Y923"/>
  <c r="O927"/>
  <c r="Y927"/>
  <c r="O931"/>
  <c r="Y931"/>
  <c r="O935"/>
  <c r="Y935"/>
  <c r="O939"/>
  <c r="Y939"/>
  <c r="O943"/>
  <c r="Y943"/>
  <c r="O947"/>
  <c r="Y947"/>
  <c r="O951"/>
  <c r="Y951"/>
  <c r="O955"/>
  <c r="Y955"/>
  <c r="O959"/>
  <c r="Y959"/>
  <c r="O963"/>
  <c r="Y963"/>
  <c r="O967"/>
  <c r="Y967"/>
  <c r="O971"/>
  <c r="Y971"/>
  <c r="O975"/>
  <c r="Y975"/>
  <c r="O979"/>
  <c r="Y979"/>
  <c r="O983"/>
  <c r="Y983"/>
  <c r="O987"/>
  <c r="Y987"/>
  <c r="O991"/>
  <c r="Y991"/>
  <c r="O995"/>
  <c r="Y995"/>
  <c r="O999"/>
  <c r="Y999"/>
  <c r="S17"/>
  <c r="S18"/>
  <c r="S19"/>
  <c r="S21"/>
  <c r="S28"/>
  <c r="S32"/>
  <c r="S33"/>
  <c r="S35"/>
  <c r="S38"/>
  <c r="S39"/>
  <c r="S46"/>
  <c r="S48"/>
  <c r="S56"/>
  <c r="S57"/>
  <c r="S58"/>
  <c r="S59"/>
  <c r="S62"/>
  <c r="S65"/>
  <c r="S69"/>
  <c r="S71"/>
  <c r="S75"/>
  <c r="S77"/>
  <c r="S80"/>
  <c r="S81"/>
  <c r="S84"/>
  <c r="S86"/>
  <c r="O96"/>
  <c r="Y87"/>
  <c r="Y89"/>
  <c r="Y91"/>
  <c r="Y93"/>
  <c r="Y95"/>
  <c r="Y100"/>
  <c r="Y104"/>
  <c r="Y108"/>
  <c r="Y112"/>
  <c r="Y116"/>
  <c r="Y120"/>
  <c r="Y124"/>
  <c r="Y128"/>
  <c r="Y132"/>
  <c r="Y136"/>
  <c r="Y140"/>
  <c r="Y144"/>
  <c r="Y148"/>
  <c r="Y152"/>
  <c r="Y156"/>
  <c r="Y160"/>
  <c r="Y164"/>
  <c r="Y168"/>
  <c r="Y172"/>
  <c r="Y176"/>
  <c r="Y180"/>
  <c r="Y184"/>
  <c r="Y188"/>
  <c r="Y192"/>
  <c r="Y196"/>
  <c r="Y200"/>
  <c r="Y204"/>
  <c r="Y208"/>
  <c r="O248"/>
  <c r="Y248"/>
  <c r="O260"/>
  <c r="Y260"/>
  <c r="O272"/>
  <c r="Y272"/>
  <c r="O284"/>
  <c r="Y284"/>
  <c r="O292"/>
  <c r="Y292"/>
  <c r="O304"/>
  <c r="Y304"/>
  <c r="O316"/>
  <c r="Y316"/>
  <c r="Y328"/>
  <c r="O328"/>
  <c r="Y340"/>
  <c r="O340"/>
  <c r="Y352"/>
  <c r="O352"/>
  <c r="Y360"/>
  <c r="O360"/>
  <c r="Y372"/>
  <c r="O372"/>
  <c r="O384"/>
  <c r="Y384"/>
  <c r="O392"/>
  <c r="Y392"/>
  <c r="O408"/>
  <c r="Y408"/>
  <c r="O416"/>
  <c r="Y416"/>
  <c r="O428"/>
  <c r="Y428"/>
  <c r="O440"/>
  <c r="Y440"/>
  <c r="O452"/>
  <c r="Y452"/>
  <c r="O464"/>
  <c r="Y464"/>
  <c r="O476"/>
  <c r="Y476"/>
  <c r="O488"/>
  <c r="Y488"/>
  <c r="O500"/>
  <c r="Y500"/>
  <c r="O512"/>
  <c r="Y512"/>
  <c r="O524"/>
  <c r="Y524"/>
  <c r="O536"/>
  <c r="Y536"/>
  <c r="O548"/>
  <c r="Y548"/>
  <c r="O560"/>
  <c r="Y560"/>
  <c r="O572"/>
  <c r="Y572"/>
  <c r="O584"/>
  <c r="Y584"/>
  <c r="Y596"/>
  <c r="O596"/>
  <c r="O608"/>
  <c r="Y608"/>
  <c r="O620"/>
  <c r="Y620"/>
  <c r="O632"/>
  <c r="Y632"/>
  <c r="O644"/>
  <c r="Y644"/>
  <c r="O656"/>
  <c r="Y656"/>
  <c r="O668"/>
  <c r="Y668"/>
  <c r="O676"/>
  <c r="Y676"/>
  <c r="O688"/>
  <c r="Y688"/>
  <c r="O700"/>
  <c r="Y700"/>
  <c r="Y712"/>
  <c r="O712"/>
  <c r="Y724"/>
  <c r="O724"/>
  <c r="Y736"/>
  <c r="O736"/>
  <c r="Y748"/>
  <c r="O748"/>
  <c r="Y760"/>
  <c r="O760"/>
  <c r="Y772"/>
  <c r="O772"/>
  <c r="Y784"/>
  <c r="O784"/>
  <c r="Y796"/>
  <c r="O796"/>
  <c r="Y804"/>
  <c r="O804"/>
  <c r="Y816"/>
  <c r="O816"/>
  <c r="Y828"/>
  <c r="O828"/>
  <c r="Y840"/>
  <c r="O840"/>
  <c r="Y852"/>
  <c r="O852"/>
  <c r="Y864"/>
  <c r="O864"/>
  <c r="O876"/>
  <c r="Y876"/>
  <c r="O888"/>
  <c r="Y888"/>
  <c r="O900"/>
  <c r="Y900"/>
  <c r="O912"/>
  <c r="Y912"/>
  <c r="O920"/>
  <c r="Y920"/>
  <c r="O932"/>
  <c r="Y932"/>
  <c r="O944"/>
  <c r="Y944"/>
  <c r="O960"/>
  <c r="Y960"/>
  <c r="O972"/>
  <c r="Y972"/>
  <c r="O988"/>
  <c r="Y988"/>
  <c r="O1000"/>
  <c r="Y1000"/>
  <c r="O246"/>
  <c r="Y246"/>
  <c r="O250"/>
  <c r="Y250"/>
  <c r="O258"/>
  <c r="Y258"/>
  <c r="O262"/>
  <c r="Y262"/>
  <c r="O266"/>
  <c r="Y266"/>
  <c r="O270"/>
  <c r="Y270"/>
  <c r="O274"/>
  <c r="Y274"/>
  <c r="O278"/>
  <c r="Y278"/>
  <c r="O282"/>
  <c r="Y282"/>
  <c r="O286"/>
  <c r="Y286"/>
  <c r="O290"/>
  <c r="Y290"/>
  <c r="O294"/>
  <c r="Y294"/>
  <c r="O298"/>
  <c r="Y298"/>
  <c r="O302"/>
  <c r="Y302"/>
  <c r="O306"/>
  <c r="Y306"/>
  <c r="O310"/>
  <c r="Y310"/>
  <c r="O314"/>
  <c r="Y314"/>
  <c r="O318"/>
  <c r="Y318"/>
  <c r="O322"/>
  <c r="Y322"/>
  <c r="Y326"/>
  <c r="O326"/>
  <c r="Y330"/>
  <c r="O330"/>
  <c r="Y334"/>
  <c r="O334"/>
  <c r="Y338"/>
  <c r="O338"/>
  <c r="Y342"/>
  <c r="O342"/>
  <c r="Y346"/>
  <c r="O346"/>
  <c r="Y350"/>
  <c r="O350"/>
  <c r="Y354"/>
  <c r="O354"/>
  <c r="Y358"/>
  <c r="O358"/>
  <c r="Y362"/>
  <c r="O362"/>
  <c r="Y366"/>
  <c r="O366"/>
  <c r="Y370"/>
  <c r="O370"/>
  <c r="O374"/>
  <c r="Y374"/>
  <c r="O378"/>
  <c r="Y378"/>
  <c r="O382"/>
  <c r="Y382"/>
  <c r="O386"/>
  <c r="Y386"/>
  <c r="O390"/>
  <c r="Y390"/>
  <c r="O394"/>
  <c r="Y394"/>
  <c r="O398"/>
  <c r="Y398"/>
  <c r="O402"/>
  <c r="Y402"/>
  <c r="O406"/>
  <c r="Y406"/>
  <c r="O410"/>
  <c r="Y410"/>
  <c r="O414"/>
  <c r="Y414"/>
  <c r="O418"/>
  <c r="Y418"/>
  <c r="O422"/>
  <c r="Y422"/>
  <c r="O426"/>
  <c r="Y426"/>
  <c r="O430"/>
  <c r="Y430"/>
  <c r="O434"/>
  <c r="Y434"/>
  <c r="O438"/>
  <c r="Y438"/>
  <c r="O442"/>
  <c r="Y442"/>
  <c r="O446"/>
  <c r="Y446"/>
  <c r="O450"/>
  <c r="Y450"/>
  <c r="O454"/>
  <c r="Y454"/>
  <c r="O458"/>
  <c r="Y458"/>
  <c r="O462"/>
  <c r="Y462"/>
  <c r="O466"/>
  <c r="Y466"/>
  <c r="O470"/>
  <c r="Y470"/>
  <c r="O474"/>
  <c r="Y474"/>
  <c r="O478"/>
  <c r="Y478"/>
  <c r="O482"/>
  <c r="Y482"/>
  <c r="O486"/>
  <c r="Y486"/>
  <c r="O490"/>
  <c r="Y490"/>
  <c r="O494"/>
  <c r="Y494"/>
  <c r="O498"/>
  <c r="Y498"/>
  <c r="O502"/>
  <c r="Y502"/>
  <c r="O506"/>
  <c r="Y506"/>
  <c r="O510"/>
  <c r="Y510"/>
  <c r="O514"/>
  <c r="Y514"/>
  <c r="O518"/>
  <c r="Y518"/>
  <c r="O522"/>
  <c r="Y522"/>
  <c r="O526"/>
  <c r="Y526"/>
  <c r="O530"/>
  <c r="Y530"/>
  <c r="O534"/>
  <c r="Y534"/>
  <c r="O538"/>
  <c r="Y538"/>
  <c r="O542"/>
  <c r="Y542"/>
  <c r="O546"/>
  <c r="Y546"/>
  <c r="O550"/>
  <c r="Y550"/>
  <c r="O554"/>
  <c r="Y554"/>
  <c r="O558"/>
  <c r="Y558"/>
  <c r="O562"/>
  <c r="Y562"/>
  <c r="O566"/>
  <c r="Y566"/>
  <c r="O570"/>
  <c r="Y570"/>
  <c r="O574"/>
  <c r="Y574"/>
  <c r="O578"/>
  <c r="Y578"/>
  <c r="O582"/>
  <c r="Y582"/>
  <c r="O586"/>
  <c r="Y586"/>
  <c r="Y590"/>
  <c r="O590"/>
  <c r="Y594"/>
  <c r="O594"/>
  <c r="Y598"/>
  <c r="O598"/>
  <c r="Y602"/>
  <c r="O602"/>
  <c r="Y606"/>
  <c r="O606"/>
  <c r="O610"/>
  <c r="Y610"/>
  <c r="O614"/>
  <c r="Y614"/>
  <c r="O618"/>
  <c r="Y618"/>
  <c r="O622"/>
  <c r="Y622"/>
  <c r="O626"/>
  <c r="Y626"/>
  <c r="O630"/>
  <c r="Y630"/>
  <c r="O634"/>
  <c r="Y634"/>
  <c r="O638"/>
  <c r="Y638"/>
  <c r="O642"/>
  <c r="Y642"/>
  <c r="O646"/>
  <c r="Y646"/>
  <c r="O650"/>
  <c r="Y650"/>
  <c r="O654"/>
  <c r="Y654"/>
  <c r="O658"/>
  <c r="Y658"/>
  <c r="O662"/>
  <c r="Y662"/>
  <c r="O666"/>
  <c r="Y666"/>
  <c r="O670"/>
  <c r="Y670"/>
  <c r="O674"/>
  <c r="Y674"/>
  <c r="O678"/>
  <c r="Y678"/>
  <c r="O682"/>
  <c r="Y682"/>
  <c r="O686"/>
  <c r="Y686"/>
  <c r="O690"/>
  <c r="Y690"/>
  <c r="O694"/>
  <c r="Y694"/>
  <c r="O698"/>
  <c r="Y698"/>
  <c r="O702"/>
  <c r="Y702"/>
  <c r="O706"/>
  <c r="Y706"/>
  <c r="O710"/>
  <c r="Y710"/>
  <c r="Y714"/>
  <c r="O714"/>
  <c r="Y718"/>
  <c r="O718"/>
  <c r="Y722"/>
  <c r="O722"/>
  <c r="Y726"/>
  <c r="O726"/>
  <c r="O730"/>
  <c r="Y730"/>
  <c r="Y734"/>
  <c r="O734"/>
  <c r="Y738"/>
  <c r="O738"/>
  <c r="Y742"/>
  <c r="O742"/>
  <c r="Y746"/>
  <c r="O746"/>
  <c r="Y750"/>
  <c r="O750"/>
  <c r="Y754"/>
  <c r="O754"/>
  <c r="Y758"/>
  <c r="O758"/>
  <c r="Y762"/>
  <c r="O762"/>
  <c r="Y766"/>
  <c r="O766"/>
  <c r="Y770"/>
  <c r="O770"/>
  <c r="Y774"/>
  <c r="O774"/>
  <c r="Y778"/>
  <c r="O778"/>
  <c r="Y782"/>
  <c r="O782"/>
  <c r="Y786"/>
  <c r="O786"/>
  <c r="Y790"/>
  <c r="O790"/>
  <c r="Y794"/>
  <c r="O794"/>
  <c r="Y798"/>
  <c r="O798"/>
  <c r="Y802"/>
  <c r="O802"/>
  <c r="Y806"/>
  <c r="O806"/>
  <c r="Y810"/>
  <c r="O810"/>
  <c r="Y814"/>
  <c r="O814"/>
  <c r="Y818"/>
  <c r="O818"/>
  <c r="Y822"/>
  <c r="O822"/>
  <c r="Y826"/>
  <c r="O826"/>
  <c r="Y830"/>
  <c r="O830"/>
  <c r="Y834"/>
  <c r="O834"/>
  <c r="Y838"/>
  <c r="O838"/>
  <c r="Y842"/>
  <c r="O842"/>
  <c r="Y846"/>
  <c r="O846"/>
  <c r="Y850"/>
  <c r="O850"/>
  <c r="Y854"/>
  <c r="O854"/>
  <c r="Y858"/>
  <c r="O858"/>
  <c r="Y862"/>
  <c r="O862"/>
  <c r="Y866"/>
  <c r="O866"/>
  <c r="Y870"/>
  <c r="O870"/>
  <c r="O874"/>
  <c r="Y874"/>
  <c r="O878"/>
  <c r="Y878"/>
  <c r="O882"/>
  <c r="Y882"/>
  <c r="O886"/>
  <c r="Y886"/>
  <c r="O890"/>
  <c r="Y890"/>
  <c r="O894"/>
  <c r="Y894"/>
  <c r="O898"/>
  <c r="Y898"/>
  <c r="O902"/>
  <c r="Y902"/>
  <c r="O906"/>
  <c r="Y906"/>
  <c r="O910"/>
  <c r="Y910"/>
  <c r="O914"/>
  <c r="Y914"/>
  <c r="O918"/>
  <c r="Y918"/>
  <c r="O922"/>
  <c r="Y922"/>
  <c r="O926"/>
  <c r="Y926"/>
  <c r="O930"/>
  <c r="Y930"/>
  <c r="O934"/>
  <c r="Y934"/>
  <c r="O938"/>
  <c r="Y938"/>
  <c r="O942"/>
  <c r="Y942"/>
  <c r="O946"/>
  <c r="Y946"/>
  <c r="O950"/>
  <c r="Y950"/>
  <c r="O954"/>
  <c r="Y954"/>
  <c r="O958"/>
  <c r="Y958"/>
  <c r="O962"/>
  <c r="Y962"/>
  <c r="O966"/>
  <c r="Y966"/>
  <c r="O970"/>
  <c r="Y970"/>
  <c r="O974"/>
  <c r="Y974"/>
  <c r="O978"/>
  <c r="Y978"/>
  <c r="O982"/>
  <c r="Y982"/>
  <c r="O986"/>
  <c r="Y986"/>
  <c r="O990"/>
  <c r="Y990"/>
  <c r="O994"/>
  <c r="Y994"/>
  <c r="O998"/>
  <c r="Y998"/>
  <c r="S22"/>
  <c r="S23"/>
  <c r="S25"/>
  <c r="S26"/>
  <c r="S29"/>
  <c r="S30"/>
  <c r="S31"/>
  <c r="S34"/>
  <c r="S37"/>
  <c r="S43"/>
  <c r="S44"/>
  <c r="S47"/>
  <c r="S50"/>
  <c r="S54"/>
  <c r="S55"/>
  <c r="S64"/>
  <c r="S67"/>
  <c r="S72"/>
  <c r="S73"/>
  <c r="S74"/>
  <c r="S78"/>
  <c r="S79"/>
  <c r="S87"/>
  <c r="S89"/>
  <c r="S93"/>
  <c r="Y97"/>
  <c r="Y101"/>
  <c r="Y105"/>
  <c r="Y109"/>
  <c r="Y113"/>
  <c r="Y117"/>
  <c r="Y121"/>
  <c r="Y125"/>
  <c r="Y129"/>
  <c r="Y133"/>
  <c r="Y137"/>
  <c r="Y141"/>
  <c r="Y145"/>
  <c r="Y149"/>
  <c r="Y153"/>
  <c r="Y157"/>
  <c r="Y161"/>
  <c r="Y165"/>
  <c r="Y169"/>
  <c r="Y173"/>
  <c r="Y177"/>
  <c r="Y181"/>
  <c r="Y185"/>
  <c r="Y189"/>
  <c r="Y193"/>
  <c r="Y197"/>
  <c r="Y201"/>
  <c r="Y205"/>
  <c r="Y209"/>
  <c r="Y247"/>
  <c r="S97"/>
  <c r="S98"/>
  <c r="S101"/>
  <c r="S102"/>
  <c r="S104"/>
  <c r="S105"/>
  <c r="S106"/>
  <c r="S109"/>
  <c r="S110"/>
  <c r="S112"/>
  <c r="S113"/>
  <c r="S114"/>
  <c r="S117"/>
  <c r="S118"/>
  <c r="S120"/>
  <c r="S121"/>
  <c r="S122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H355"/>
  <c r="I355"/>
  <c r="H356"/>
  <c r="I356"/>
  <c r="H357"/>
  <c r="I357"/>
  <c r="H358"/>
  <c r="I358"/>
  <c r="H359"/>
  <c r="I359"/>
  <c r="H360"/>
  <c r="I360"/>
  <c r="H361"/>
  <c r="I361"/>
  <c r="H363"/>
  <c r="I363"/>
  <c r="H364"/>
  <c r="I364"/>
  <c r="H365"/>
  <c r="I365"/>
  <c r="H366"/>
  <c r="I366"/>
  <c r="H367"/>
  <c r="I367"/>
  <c r="H368"/>
  <c r="I368"/>
  <c r="H369"/>
  <c r="I369"/>
  <c r="H370"/>
  <c r="I370"/>
  <c r="H371"/>
  <c r="I371"/>
  <c r="H372"/>
  <c r="I372"/>
  <c r="H373"/>
  <c r="I373"/>
  <c r="S374"/>
  <c r="H374"/>
  <c r="I374"/>
  <c r="S327"/>
  <c r="S329"/>
  <c r="S331"/>
  <c r="S333"/>
  <c r="S335"/>
  <c r="S337"/>
  <c r="S339"/>
  <c r="S341"/>
  <c r="S343"/>
  <c r="S345"/>
  <c r="S347"/>
  <c r="S349"/>
  <c r="S351"/>
  <c r="S353"/>
  <c r="H589"/>
  <c r="I589"/>
  <c r="H590"/>
  <c r="I590"/>
  <c r="H591"/>
  <c r="I591"/>
  <c r="H592"/>
  <c r="I592"/>
  <c r="H593"/>
  <c r="I593"/>
  <c r="H594"/>
  <c r="I594"/>
  <c r="H595"/>
  <c r="I595"/>
  <c r="H596"/>
  <c r="I596"/>
  <c r="H597"/>
  <c r="I597"/>
  <c r="H598"/>
  <c r="I598"/>
  <c r="H599"/>
  <c r="I599"/>
  <c r="H600"/>
  <c r="I600"/>
  <c r="H601"/>
  <c r="I601"/>
  <c r="H602"/>
  <c r="I602"/>
  <c r="H603"/>
  <c r="I603"/>
  <c r="H604"/>
  <c r="I604"/>
  <c r="H605"/>
  <c r="I605"/>
  <c r="H606"/>
  <c r="I606"/>
  <c r="H607"/>
  <c r="I607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S575"/>
  <c r="S577"/>
  <c r="S579"/>
  <c r="S581"/>
  <c r="S583"/>
  <c r="S585"/>
  <c r="S587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S712"/>
  <c r="S714"/>
  <c r="S716"/>
  <c r="S718"/>
  <c r="S720"/>
  <c r="S722"/>
  <c r="S724"/>
  <c r="S726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S727"/>
  <c r="S728"/>
  <c r="S729"/>
  <c r="S730"/>
  <c r="S731"/>
  <c r="S732"/>
  <c r="S733"/>
  <c r="S734"/>
  <c r="S735"/>
  <c r="S736"/>
  <c r="S737"/>
  <c r="S738"/>
  <c r="S739"/>
  <c r="S740"/>
  <c r="S741"/>
  <c r="S742"/>
  <c r="S743"/>
  <c r="S744"/>
  <c r="S745"/>
  <c r="S746"/>
  <c r="S747"/>
  <c r="S748"/>
  <c r="S749"/>
  <c r="S750"/>
  <c r="S751"/>
  <c r="S752"/>
  <c r="S753"/>
  <c r="S754"/>
  <c r="S755"/>
  <c r="S756"/>
  <c r="S757"/>
  <c r="S758"/>
  <c r="S759"/>
  <c r="S760"/>
  <c r="S761"/>
  <c r="S762"/>
  <c r="S763"/>
  <c r="S764"/>
  <c r="S765"/>
  <c r="S766"/>
  <c r="S767"/>
  <c r="S768"/>
  <c r="S769"/>
  <c r="S770"/>
  <c r="S771"/>
  <c r="S772"/>
  <c r="S773"/>
  <c r="S774"/>
  <c r="S775"/>
  <c r="S776"/>
  <c r="S777"/>
  <c r="S778"/>
  <c r="S779"/>
  <c r="S780"/>
  <c r="S781"/>
  <c r="S782"/>
  <c r="S783"/>
  <c r="S784"/>
  <c r="S785"/>
  <c r="S786"/>
  <c r="S787"/>
  <c r="S788"/>
  <c r="S789"/>
  <c r="S790"/>
  <c r="S791"/>
  <c r="S792"/>
  <c r="S874"/>
  <c r="H875"/>
  <c r="S876"/>
  <c r="H877"/>
  <c r="S878"/>
  <c r="H879"/>
  <c r="S880"/>
  <c r="H881"/>
  <c r="S882"/>
  <c r="H883"/>
  <c r="S884"/>
  <c r="H885"/>
  <c r="S886"/>
  <c r="H887"/>
  <c r="S888"/>
  <c r="H889"/>
  <c r="S890"/>
  <c r="H891"/>
  <c r="S892"/>
  <c r="H893"/>
  <c r="S875"/>
  <c r="S877"/>
  <c r="S879"/>
  <c r="S881"/>
  <c r="S883"/>
  <c r="S885"/>
  <c r="S887"/>
  <c r="S889"/>
  <c r="S891"/>
  <c r="S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81"/>
  <c r="I982"/>
  <c r="I984"/>
  <c r="I989"/>
  <c r="I990"/>
  <c r="I993"/>
  <c r="I995"/>
  <c r="I996"/>
  <c r="I997"/>
  <c r="I1001"/>
  <c r="T2" i="5"/>
  <c r="U2" i="1"/>
  <c r="AA2" s="1"/>
  <c r="O2"/>
  <c r="J2" i="5"/>
  <c r="K2"/>
  <c r="L2" s="1"/>
  <c r="O2"/>
  <c r="J2" i="1" s="1"/>
  <c r="I2" i="5"/>
  <c r="H2"/>
  <c r="D2"/>
  <c r="Q2" s="1"/>
  <c r="C2"/>
  <c r="A2"/>
  <c r="P2" s="1"/>
  <c r="K975" i="1"/>
  <c r="K973"/>
  <c r="K972"/>
  <c r="K971"/>
  <c r="K969"/>
  <c r="K968"/>
  <c r="K967"/>
  <c r="K966"/>
  <c r="K965"/>
  <c r="K964"/>
  <c r="K963"/>
  <c r="K962"/>
  <c r="K961"/>
  <c r="K960"/>
  <c r="K959"/>
  <c r="K958"/>
  <c r="K957"/>
  <c r="K956"/>
  <c r="K955"/>
  <c r="K954"/>
  <c r="K953"/>
  <c r="K952"/>
  <c r="K951"/>
  <c r="K950"/>
  <c r="K949"/>
  <c r="K947"/>
  <c r="K946"/>
  <c r="K945"/>
  <c r="K944"/>
  <c r="K943"/>
  <c r="K941"/>
  <c r="K940"/>
  <c r="K939"/>
  <c r="K937"/>
  <c r="K936"/>
  <c r="K935"/>
  <c r="K934"/>
  <c r="K933"/>
  <c r="K932"/>
  <c r="K931"/>
  <c r="K930"/>
  <c r="K929"/>
  <c r="K928"/>
  <c r="K927"/>
  <c r="K926"/>
  <c r="K925"/>
  <c r="K924"/>
  <c r="K923"/>
  <c r="K922"/>
  <c r="K921"/>
  <c r="K920"/>
  <c r="K919"/>
  <c r="K918"/>
  <c r="K917"/>
  <c r="K915"/>
  <c r="K914"/>
  <c r="K913"/>
  <c r="K912"/>
  <c r="K911"/>
  <c r="K909"/>
  <c r="K908"/>
  <c r="K907"/>
  <c r="K905"/>
  <c r="K904"/>
  <c r="K903"/>
  <c r="K902"/>
  <c r="K901"/>
  <c r="K900"/>
  <c r="K899"/>
  <c r="K898"/>
  <c r="K897"/>
  <c r="K896"/>
  <c r="K895"/>
  <c r="K894"/>
  <c r="K893"/>
  <c r="K892"/>
  <c r="K891"/>
  <c r="K890"/>
  <c r="K889"/>
  <c r="K888"/>
  <c r="K887"/>
  <c r="K886"/>
  <c r="K885"/>
  <c r="K884"/>
  <c r="K883"/>
  <c r="K882"/>
  <c r="K881"/>
  <c r="K880"/>
  <c r="K879"/>
  <c r="K877"/>
  <c r="K876"/>
  <c r="K875"/>
  <c r="K873"/>
  <c r="K872"/>
  <c r="K871"/>
  <c r="K870"/>
  <c r="K869"/>
  <c r="K868"/>
  <c r="K867"/>
  <c r="K866"/>
  <c r="K865"/>
  <c r="K864"/>
  <c r="K863"/>
  <c r="K862"/>
  <c r="K861"/>
  <c r="K860"/>
  <c r="K859"/>
  <c r="K858"/>
  <c r="K857"/>
  <c r="K856"/>
  <c r="K855"/>
  <c r="K854"/>
  <c r="K853"/>
  <c r="K852"/>
  <c r="K851"/>
  <c r="K850"/>
  <c r="K849"/>
  <c r="K848"/>
  <c r="K847"/>
  <c r="K845"/>
  <c r="K844"/>
  <c r="K843"/>
  <c r="K841"/>
  <c r="K840"/>
  <c r="K839"/>
  <c r="K838"/>
  <c r="K837"/>
  <c r="K836"/>
  <c r="K835"/>
  <c r="K834"/>
  <c r="K833"/>
  <c r="K832"/>
  <c r="K831"/>
  <c r="K830"/>
  <c r="K829"/>
  <c r="K828"/>
  <c r="K827"/>
  <c r="K826"/>
  <c r="K825"/>
  <c r="K824"/>
  <c r="K823"/>
  <c r="K822"/>
  <c r="K821"/>
  <c r="K820"/>
  <c r="K819"/>
  <c r="K818"/>
  <c r="K817"/>
  <c r="K816"/>
  <c r="K815"/>
  <c r="K813"/>
  <c r="K812"/>
  <c r="K811"/>
  <c r="K809"/>
  <c r="K808"/>
  <c r="K807"/>
  <c r="K806"/>
  <c r="K805"/>
  <c r="K804"/>
  <c r="K803"/>
  <c r="K802"/>
  <c r="K801"/>
  <c r="K800"/>
  <c r="K799"/>
  <c r="K798"/>
  <c r="K797"/>
  <c r="K796"/>
  <c r="K795"/>
  <c r="K794"/>
  <c r="K793"/>
  <c r="K792"/>
  <c r="K791"/>
  <c r="K790"/>
  <c r="K789"/>
  <c r="K788"/>
  <c r="K787"/>
  <c r="K786"/>
  <c r="K785"/>
  <c r="K784"/>
  <c r="K783"/>
  <c r="K781"/>
  <c r="K780"/>
  <c r="K779"/>
  <c r="K777"/>
  <c r="K776"/>
  <c r="K775"/>
  <c r="K774"/>
  <c r="K773"/>
  <c r="K772"/>
  <c r="K771"/>
  <c r="K770"/>
  <c r="K769"/>
  <c r="K768"/>
  <c r="K767"/>
  <c r="K766"/>
  <c r="K765"/>
  <c r="K764"/>
  <c r="K763"/>
  <c r="K762"/>
  <c r="K761"/>
  <c r="K760"/>
  <c r="K759"/>
  <c r="K758"/>
  <c r="K757"/>
  <c r="K756"/>
  <c r="K755"/>
  <c r="K754"/>
  <c r="K753"/>
  <c r="K752"/>
  <c r="K751"/>
  <c r="K749"/>
  <c r="K748"/>
  <c r="K747"/>
  <c r="K745"/>
  <c r="K744"/>
  <c r="K743"/>
  <c r="K742"/>
  <c r="K741"/>
  <c r="K740"/>
  <c r="K739"/>
  <c r="K738"/>
  <c r="K737"/>
  <c r="K736"/>
  <c r="K735"/>
  <c r="K734"/>
  <c r="K733"/>
  <c r="K732"/>
  <c r="K731"/>
  <c r="K730"/>
  <c r="K729"/>
  <c r="K728"/>
  <c r="K727"/>
  <c r="K726"/>
  <c r="K725"/>
  <c r="K724"/>
  <c r="K723"/>
  <c r="K722"/>
  <c r="K721"/>
  <c r="K720"/>
  <c r="K719"/>
  <c r="K717"/>
  <c r="K715"/>
  <c r="K712"/>
  <c r="K711"/>
  <c r="K710"/>
  <c r="K709"/>
  <c r="K708"/>
  <c r="K707"/>
  <c r="K706"/>
  <c r="K705"/>
  <c r="K704"/>
  <c r="K703"/>
  <c r="K702"/>
  <c r="K701"/>
  <c r="K699"/>
  <c r="K698"/>
  <c r="K697"/>
  <c r="K696"/>
  <c r="K695"/>
  <c r="K694"/>
  <c r="K693"/>
  <c r="K692"/>
  <c r="K691"/>
  <c r="K690"/>
  <c r="K688"/>
  <c r="K687"/>
  <c r="K686"/>
  <c r="K685"/>
  <c r="K684"/>
  <c r="K683"/>
  <c r="K682"/>
  <c r="K681"/>
  <c r="K680"/>
  <c r="K679"/>
  <c r="K678"/>
  <c r="K677"/>
  <c r="K676"/>
  <c r="K675"/>
  <c r="K674"/>
  <c r="K673"/>
  <c r="K672"/>
  <c r="K671"/>
  <c r="K670"/>
  <c r="K669"/>
  <c r="K668"/>
  <c r="K667"/>
  <c r="K666"/>
  <c r="K665"/>
  <c r="K664"/>
  <c r="K663"/>
  <c r="K662"/>
  <c r="K660"/>
  <c r="K659"/>
  <c r="K658"/>
  <c r="K657"/>
  <c r="K656"/>
  <c r="K655"/>
  <c r="K654"/>
  <c r="K653"/>
  <c r="K652"/>
  <c r="K651"/>
  <c r="K650"/>
  <c r="K649"/>
  <c r="K648"/>
  <c r="K647"/>
  <c r="K646"/>
  <c r="K645"/>
  <c r="K644"/>
  <c r="K643"/>
  <c r="K642"/>
  <c r="K639"/>
  <c r="K638"/>
  <c r="K637"/>
  <c r="K636"/>
  <c r="K635"/>
  <c r="K634"/>
  <c r="K633"/>
  <c r="K632"/>
  <c r="K631"/>
  <c r="K630"/>
  <c r="K629"/>
  <c r="K628"/>
  <c r="K627"/>
  <c r="K626"/>
  <c r="K624"/>
  <c r="K623"/>
  <c r="K622"/>
  <c r="K621"/>
  <c r="K620"/>
  <c r="K619"/>
  <c r="K618"/>
  <c r="K617"/>
  <c r="K616"/>
  <c r="K615"/>
  <c r="K614"/>
  <c r="K613"/>
  <c r="K612"/>
  <c r="K611"/>
  <c r="K610"/>
  <c r="K609"/>
  <c r="K608"/>
  <c r="K607"/>
  <c r="K606"/>
  <c r="K605"/>
  <c r="K604"/>
  <c r="K603"/>
  <c r="K602"/>
  <c r="K600"/>
  <c r="K599"/>
  <c r="K598"/>
  <c r="K597"/>
  <c r="K596"/>
  <c r="K595"/>
  <c r="K594"/>
  <c r="K593"/>
  <c r="K592"/>
  <c r="K591"/>
  <c r="K590"/>
  <c r="K589"/>
  <c r="K588"/>
  <c r="K587"/>
  <c r="K586"/>
  <c r="K585"/>
  <c r="K584"/>
  <c r="K583"/>
  <c r="K582"/>
  <c r="K581"/>
  <c r="K580"/>
  <c r="K579"/>
  <c r="K578"/>
  <c r="K577"/>
  <c r="K576"/>
  <c r="K575"/>
  <c r="K574"/>
  <c r="K573"/>
  <c r="K572"/>
  <c r="K571"/>
  <c r="K570"/>
  <c r="K569"/>
  <c r="K568"/>
  <c r="K567"/>
  <c r="K566"/>
  <c r="K565"/>
  <c r="K564"/>
  <c r="K563"/>
  <c r="K562"/>
  <c r="K561"/>
  <c r="K560"/>
  <c r="K559"/>
  <c r="K558"/>
  <c r="K557"/>
  <c r="K556"/>
  <c r="K555"/>
  <c r="K554"/>
  <c r="K553"/>
  <c r="K552"/>
  <c r="K551"/>
  <c r="K550"/>
  <c r="K549"/>
  <c r="K548"/>
  <c r="K547"/>
  <c r="K546"/>
  <c r="K545"/>
  <c r="K544"/>
  <c r="K543"/>
  <c r="K542"/>
  <c r="K541"/>
  <c r="K540"/>
  <c r="K539"/>
  <c r="K538"/>
  <c r="K537"/>
  <c r="K536"/>
  <c r="K535"/>
  <c r="K534"/>
  <c r="K533"/>
  <c r="K532"/>
  <c r="K531"/>
  <c r="K530"/>
  <c r="K529"/>
  <c r="K528"/>
  <c r="K527"/>
  <c r="K526"/>
  <c r="K525"/>
  <c r="K524"/>
  <c r="K523"/>
  <c r="K522"/>
  <c r="K521"/>
  <c r="K520"/>
  <c r="K519"/>
  <c r="K518"/>
  <c r="K517"/>
  <c r="K516"/>
  <c r="K515"/>
  <c r="K514"/>
  <c r="K513"/>
  <c r="K512"/>
  <c r="K511"/>
  <c r="K510"/>
  <c r="K509"/>
  <c r="K508"/>
  <c r="K507"/>
  <c r="K506"/>
  <c r="K505"/>
  <c r="K504"/>
  <c r="K503"/>
  <c r="K502"/>
  <c r="K501"/>
  <c r="K500"/>
  <c r="K499"/>
  <c r="K498"/>
  <c r="K497"/>
  <c r="K496"/>
  <c r="K495"/>
  <c r="K494"/>
  <c r="K493"/>
  <c r="K492"/>
  <c r="K491"/>
  <c r="K490"/>
  <c r="K489"/>
  <c r="K488"/>
  <c r="K487"/>
  <c r="K486"/>
  <c r="K485"/>
  <c r="K484"/>
  <c r="K483"/>
  <c r="K482"/>
  <c r="K481"/>
  <c r="K480"/>
  <c r="K479"/>
  <c r="K478"/>
  <c r="K477"/>
  <c r="K476"/>
  <c r="K475"/>
  <c r="K474"/>
  <c r="K473"/>
  <c r="K472"/>
  <c r="K471"/>
  <c r="K470"/>
  <c r="K469"/>
  <c r="K468"/>
  <c r="K467"/>
  <c r="K466"/>
  <c r="K465"/>
  <c r="K464"/>
  <c r="K463"/>
  <c r="K462"/>
  <c r="K460"/>
  <c r="K459"/>
  <c r="K458"/>
  <c r="K457"/>
  <c r="K456"/>
  <c r="K455"/>
  <c r="K454"/>
  <c r="K453"/>
  <c r="K452"/>
  <c r="K451"/>
  <c r="K450"/>
  <c r="K449"/>
  <c r="K448"/>
  <c r="K447"/>
  <c r="K446"/>
  <c r="K445"/>
  <c r="K444"/>
  <c r="K443"/>
  <c r="K442"/>
  <c r="K441"/>
  <c r="K440"/>
  <c r="K439"/>
  <c r="K438"/>
  <c r="K437"/>
  <c r="K436"/>
  <c r="K435"/>
  <c r="K434"/>
  <c r="K433"/>
  <c r="K432"/>
  <c r="K431"/>
  <c r="K430"/>
  <c r="K429"/>
  <c r="K428"/>
  <c r="K427"/>
  <c r="K426"/>
  <c r="K425"/>
  <c r="K424"/>
  <c r="K423"/>
  <c r="K422"/>
  <c r="K421"/>
  <c r="K420"/>
  <c r="K419"/>
  <c r="K418"/>
  <c r="K417"/>
  <c r="K416"/>
  <c r="K415"/>
  <c r="K414"/>
  <c r="K413"/>
  <c r="K412"/>
  <c r="K411"/>
  <c r="K410"/>
  <c r="K409"/>
  <c r="K408"/>
  <c r="K407"/>
  <c r="K406"/>
  <c r="K405"/>
  <c r="K404"/>
  <c r="K403"/>
  <c r="K402"/>
  <c r="K401"/>
  <c r="K400"/>
  <c r="K399"/>
  <c r="K398"/>
  <c r="K397"/>
  <c r="K396"/>
  <c r="K395"/>
  <c r="K394"/>
  <c r="K393"/>
  <c r="K392"/>
  <c r="K391"/>
  <c r="K390"/>
  <c r="K389"/>
  <c r="K388"/>
  <c r="K387"/>
  <c r="K386"/>
  <c r="K385"/>
  <c r="K384"/>
  <c r="K383"/>
  <c r="K382"/>
  <c r="K381"/>
  <c r="K380"/>
  <c r="K379"/>
  <c r="K378"/>
  <c r="K377"/>
  <c r="K376"/>
  <c r="K375"/>
  <c r="K374"/>
  <c r="K373"/>
  <c r="K372"/>
  <c r="K371"/>
  <c r="K370"/>
  <c r="K369"/>
  <c r="K368"/>
  <c r="K367"/>
  <c r="K366"/>
  <c r="K365"/>
  <c r="K364"/>
  <c r="K363"/>
  <c r="K361"/>
  <c r="K360"/>
  <c r="K359"/>
  <c r="K358"/>
  <c r="K357"/>
  <c r="K356"/>
  <c r="K355"/>
  <c r="K354"/>
  <c r="K353"/>
  <c r="K352"/>
  <c r="K351"/>
  <c r="K350"/>
  <c r="K349"/>
  <c r="K348"/>
  <c r="K347"/>
  <c r="K346"/>
  <c r="K345"/>
  <c r="K344"/>
  <c r="K343"/>
  <c r="K342"/>
  <c r="K341"/>
  <c r="K340"/>
  <c r="K339"/>
  <c r="K336"/>
  <c r="K335"/>
  <c r="K334"/>
  <c r="K331"/>
  <c r="K330"/>
  <c r="K329"/>
  <c r="K328"/>
  <c r="K327"/>
  <c r="K326"/>
  <c r="K325"/>
  <c r="K324"/>
  <c r="K323"/>
  <c r="K320"/>
  <c r="K319"/>
  <c r="K318"/>
  <c r="K316"/>
  <c r="K315"/>
  <c r="K313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2"/>
  <c r="K291"/>
  <c r="K290"/>
  <c r="K289"/>
  <c r="K288"/>
  <c r="K287"/>
  <c r="K285"/>
  <c r="K284"/>
  <c r="K283"/>
  <c r="K282"/>
  <c r="K280"/>
  <c r="K279"/>
  <c r="K278"/>
  <c r="K276"/>
  <c r="K275"/>
  <c r="K274"/>
  <c r="K272"/>
  <c r="K271"/>
  <c r="K270"/>
  <c r="K269"/>
  <c r="K268"/>
  <c r="K267"/>
  <c r="K266"/>
  <c r="K264"/>
  <c r="K263"/>
  <c r="K262"/>
  <c r="K261"/>
  <c r="K260"/>
  <c r="K259"/>
  <c r="K256"/>
  <c r="K255"/>
  <c r="K254"/>
  <c r="K253"/>
  <c r="K251"/>
  <c r="K250"/>
  <c r="K249"/>
  <c r="K247"/>
  <c r="K246"/>
  <c r="K244"/>
  <c r="K243"/>
  <c r="K242"/>
  <c r="K240"/>
  <c r="K239"/>
  <c r="K238"/>
  <c r="K237"/>
  <c r="K236"/>
  <c r="K235"/>
  <c r="K234"/>
  <c r="K232"/>
  <c r="K231"/>
  <c r="K230"/>
  <c r="K229"/>
  <c r="K228"/>
  <c r="K227"/>
  <c r="K226"/>
  <c r="K224"/>
  <c r="K223"/>
  <c r="K222"/>
  <c r="K220"/>
  <c r="K219"/>
  <c r="K218"/>
  <c r="K215"/>
  <c r="K214"/>
  <c r="K213"/>
  <c r="K212"/>
  <c r="K211"/>
  <c r="K209"/>
  <c r="K208"/>
  <c r="K207"/>
  <c r="K206"/>
  <c r="K205"/>
  <c r="K204"/>
  <c r="K203"/>
  <c r="K201"/>
  <c r="K200"/>
  <c r="K199"/>
  <c r="K198"/>
  <c r="K197"/>
  <c r="K196"/>
  <c r="K193"/>
  <c r="K192"/>
  <c r="K191"/>
  <c r="K190"/>
  <c r="K189"/>
  <c r="K188"/>
  <c r="K187"/>
  <c r="K185"/>
  <c r="K183"/>
  <c r="K182"/>
  <c r="K179"/>
  <c r="K178"/>
  <c r="K174"/>
  <c r="K172"/>
  <c r="K171"/>
  <c r="K170"/>
  <c r="K169"/>
  <c r="K168"/>
  <c r="K167"/>
  <c r="K166"/>
  <c r="K164"/>
  <c r="K163"/>
  <c r="K162"/>
  <c r="K161"/>
  <c r="K160"/>
  <c r="K159"/>
  <c r="K158"/>
  <c r="K156"/>
  <c r="K154"/>
  <c r="K153"/>
  <c r="K152"/>
  <c r="K151"/>
  <c r="K149"/>
  <c r="K148"/>
  <c r="K147"/>
  <c r="K146"/>
  <c r="K145"/>
  <c r="K144"/>
  <c r="K141"/>
  <c r="K139"/>
  <c r="K138"/>
  <c r="K136"/>
  <c r="K135"/>
  <c r="K134"/>
  <c r="K133"/>
  <c r="K132"/>
  <c r="K131"/>
  <c r="K130"/>
  <c r="K128"/>
  <c r="K127"/>
  <c r="K126"/>
  <c r="K125"/>
  <c r="K124"/>
  <c r="K120"/>
  <c r="K118"/>
  <c r="K117"/>
  <c r="K115"/>
  <c r="K114"/>
  <c r="K113"/>
  <c r="K112"/>
  <c r="K111"/>
  <c r="K110"/>
  <c r="K109"/>
  <c r="K108"/>
  <c r="K106"/>
  <c r="K105"/>
  <c r="K104"/>
  <c r="K103"/>
  <c r="K102"/>
  <c r="K100"/>
  <c r="K99"/>
  <c r="K98"/>
  <c r="K97"/>
  <c r="K96"/>
  <c r="K95"/>
  <c r="K94"/>
  <c r="K92"/>
  <c r="K91"/>
  <c r="K90"/>
  <c r="K89"/>
  <c r="K88"/>
  <c r="K87"/>
  <c r="K86"/>
  <c r="K84"/>
  <c r="K83"/>
  <c r="K82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0"/>
  <c r="K59"/>
  <c r="K58"/>
  <c r="K57"/>
  <c r="K56"/>
  <c r="K54"/>
  <c r="K52"/>
  <c r="K51"/>
  <c r="K50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4"/>
  <c r="K23"/>
  <c r="K22"/>
  <c r="K21"/>
  <c r="K20"/>
  <c r="K19"/>
  <c r="K18"/>
  <c r="K16"/>
  <c r="K15"/>
  <c r="K14"/>
  <c r="K12"/>
  <c r="K11"/>
  <c r="K10"/>
  <c r="K9"/>
  <c r="K8"/>
  <c r="K7"/>
  <c r="K6"/>
  <c r="K5"/>
  <c r="K4"/>
  <c r="M3"/>
  <c r="AB3" s="1"/>
  <c r="K3"/>
  <c r="E7" i="3" l="1"/>
  <c r="R7" i="1" s="1"/>
  <c r="D7" i="3"/>
  <c r="Q7" i="1" s="1"/>
  <c r="B7" i="3" s="1"/>
  <c r="D26"/>
  <c r="Q26" i="1" s="1"/>
  <c r="B26" i="3" s="1"/>
  <c r="E26"/>
  <c r="R26" i="1" s="1"/>
  <c r="D46" i="3"/>
  <c r="Q46" i="1" s="1"/>
  <c r="B46" i="3" s="1"/>
  <c r="E46"/>
  <c r="R46" i="1" s="1"/>
  <c r="E9" i="3"/>
  <c r="R9" i="1" s="1"/>
  <c r="D9" i="3"/>
  <c r="Q9" i="1" s="1"/>
  <c r="B9" i="3" s="1"/>
  <c r="E19"/>
  <c r="R19" i="1" s="1"/>
  <c r="D19" i="3"/>
  <c r="Q19" i="1" s="1"/>
  <c r="B19" i="3" s="1"/>
  <c r="E28"/>
  <c r="R28" i="1" s="1"/>
  <c r="D28" i="3"/>
  <c r="Q28" i="1" s="1"/>
  <c r="B28" i="3" s="1"/>
  <c r="E36"/>
  <c r="R36" i="1" s="1"/>
  <c r="D36" i="3"/>
  <c r="Q36" i="1" s="1"/>
  <c r="B36" i="3" s="1"/>
  <c r="E40"/>
  <c r="R40" i="1" s="1"/>
  <c r="D40" i="3"/>
  <c r="Q40" i="1" s="1"/>
  <c r="B40" i="3" s="1"/>
  <c r="E48"/>
  <c r="R48" i="1" s="1"/>
  <c r="D48" i="3"/>
  <c r="Q48" i="1" s="1"/>
  <c r="B48" i="3" s="1"/>
  <c r="E59"/>
  <c r="R59" i="1" s="1"/>
  <c r="D59" i="3"/>
  <c r="Q59" i="1" s="1"/>
  <c r="B59" i="3" s="1"/>
  <c r="E68"/>
  <c r="R68" i="1" s="1"/>
  <c r="D68" i="3"/>
  <c r="Q68" i="1" s="1"/>
  <c r="B68" i="3" s="1"/>
  <c r="E72"/>
  <c r="R72" i="1" s="1"/>
  <c r="D72" i="3"/>
  <c r="Q72" i="1" s="1"/>
  <c r="B72" i="3" s="1"/>
  <c r="E80"/>
  <c r="R80" i="1" s="1"/>
  <c r="D80" i="3"/>
  <c r="Q80" i="1" s="1"/>
  <c r="B80" i="3" s="1"/>
  <c r="E90"/>
  <c r="R90" i="1" s="1"/>
  <c r="D90" i="3"/>
  <c r="Q90" i="1" s="1"/>
  <c r="B90" i="3" s="1"/>
  <c r="E99"/>
  <c r="R99" i="1" s="1"/>
  <c r="D99" i="3"/>
  <c r="Q99" i="1" s="1"/>
  <c r="B99" i="3" s="1"/>
  <c r="E109"/>
  <c r="R109" i="1" s="1"/>
  <c r="D109" i="3"/>
  <c r="Q109" i="1" s="1"/>
  <c r="B109" i="3" s="1"/>
  <c r="E113"/>
  <c r="R113" i="1" s="1"/>
  <c r="D113" i="3"/>
  <c r="Q113" i="1" s="1"/>
  <c r="B113" i="3" s="1"/>
  <c r="E126"/>
  <c r="R126" i="1" s="1"/>
  <c r="D126" i="3"/>
  <c r="Q126" i="1" s="1"/>
  <c r="B126" i="3" s="1"/>
  <c r="E135"/>
  <c r="R135" i="1" s="1"/>
  <c r="D135" i="3"/>
  <c r="Q135" i="1" s="1"/>
  <c r="B135" i="3" s="1"/>
  <c r="E141"/>
  <c r="R141" i="1" s="1"/>
  <c r="D141" i="3"/>
  <c r="Q141" i="1" s="1"/>
  <c r="B141" i="3" s="1"/>
  <c r="E152"/>
  <c r="R152" i="1" s="1"/>
  <c r="D152" i="3"/>
  <c r="Q152" i="1" s="1"/>
  <c r="B152" i="3" s="1"/>
  <c r="E162"/>
  <c r="R162" i="1" s="1"/>
  <c r="D162" i="3"/>
  <c r="Q162" i="1" s="1"/>
  <c r="B162" i="3" s="1"/>
  <c r="E167"/>
  <c r="R167" i="1" s="1"/>
  <c r="D167" i="3"/>
  <c r="Q167" i="1" s="1"/>
  <c r="B167" i="3" s="1"/>
  <c r="E179"/>
  <c r="R179" i="1" s="1"/>
  <c r="D179" i="3"/>
  <c r="Q179" i="1" s="1"/>
  <c r="B179" i="3" s="1"/>
  <c r="E191"/>
  <c r="R191" i="1" s="1"/>
  <c r="D191" i="3"/>
  <c r="Q191" i="1" s="1"/>
  <c r="B191" i="3" s="1"/>
  <c r="E201"/>
  <c r="R201" i="1" s="1"/>
  <c r="D201" i="3"/>
  <c r="Q201" i="1" s="1"/>
  <c r="B201" i="3" s="1"/>
  <c r="E211"/>
  <c r="R211" i="1" s="1"/>
  <c r="D211" i="3"/>
  <c r="Q211" i="1" s="1"/>
  <c r="B211" i="3" s="1"/>
  <c r="E222"/>
  <c r="R222" i="1" s="1"/>
  <c r="D222" i="3"/>
  <c r="Q222" i="1" s="1"/>
  <c r="B222" i="3" s="1"/>
  <c r="E227"/>
  <c r="R227" i="1" s="1"/>
  <c r="D227" i="3"/>
  <c r="Q227" i="1" s="1"/>
  <c r="B227" i="3" s="1"/>
  <c r="E236"/>
  <c r="R236" i="1" s="1"/>
  <c r="D236" i="3"/>
  <c r="Q236" i="1" s="1"/>
  <c r="B236" i="3" s="1"/>
  <c r="E246"/>
  <c r="R246" i="1" s="1"/>
  <c r="D246" i="3"/>
  <c r="Q246" i="1" s="1"/>
  <c r="B246" i="3" s="1"/>
  <c r="E251"/>
  <c r="R251" i="1" s="1"/>
  <c r="D251" i="3"/>
  <c r="Q251" i="1" s="1"/>
  <c r="B251" i="3" s="1"/>
  <c r="E262"/>
  <c r="R262" i="1" s="1"/>
  <c r="D262" i="3"/>
  <c r="Q262" i="1" s="1"/>
  <c r="B262" i="3" s="1"/>
  <c r="E271"/>
  <c r="R271" i="1" s="1"/>
  <c r="D271" i="3"/>
  <c r="Q271" i="1" s="1"/>
  <c r="B271" i="3" s="1"/>
  <c r="E282"/>
  <c r="R282" i="1" s="1"/>
  <c r="D282" i="3"/>
  <c r="Q282" i="1" s="1"/>
  <c r="B282" i="3" s="1"/>
  <c r="E291"/>
  <c r="R291" i="1" s="1"/>
  <c r="D291" i="3"/>
  <c r="Q291" i="1" s="1"/>
  <c r="B291" i="3" s="1"/>
  <c r="E296"/>
  <c r="R296" i="1" s="1"/>
  <c r="D296" i="3"/>
  <c r="Q296" i="1" s="1"/>
  <c r="B296" i="3" s="1"/>
  <c r="E304"/>
  <c r="R304" i="1" s="1"/>
  <c r="D304" i="3"/>
  <c r="Q304" i="1" s="1"/>
  <c r="B304" i="3" s="1"/>
  <c r="E313"/>
  <c r="R313" i="1" s="1"/>
  <c r="D313" i="3"/>
  <c r="Q313" i="1" s="1"/>
  <c r="B313" i="3" s="1"/>
  <c r="E319"/>
  <c r="R319" i="1" s="1"/>
  <c r="D319" i="3"/>
  <c r="Q319" i="1" s="1"/>
  <c r="B319" i="3" s="1"/>
  <c r="E329"/>
  <c r="R329" i="1" s="1"/>
  <c r="D329" i="3"/>
  <c r="Q329" i="1" s="1"/>
  <c r="B329" i="3" s="1"/>
  <c r="E341"/>
  <c r="R341" i="1" s="1"/>
  <c r="D341" i="3"/>
  <c r="Q341" i="1" s="1"/>
  <c r="B341" i="3" s="1"/>
  <c r="E345"/>
  <c r="R345" i="1" s="1"/>
  <c r="D345" i="3"/>
  <c r="Q345" i="1" s="1"/>
  <c r="B345" i="3" s="1"/>
  <c r="E353"/>
  <c r="R353" i="1" s="1"/>
  <c r="D353" i="3"/>
  <c r="Q353" i="1" s="1"/>
  <c r="B353" i="3" s="1"/>
  <c r="E361"/>
  <c r="R361" i="1" s="1"/>
  <c r="D361" i="3"/>
  <c r="Q361" i="1" s="1"/>
  <c r="B361" i="3" s="1"/>
  <c r="E366"/>
  <c r="R366" i="1" s="1"/>
  <c r="D366" i="3"/>
  <c r="Q366" i="1" s="1"/>
  <c r="B366" i="3" s="1"/>
  <c r="E374"/>
  <c r="R374" i="1" s="1"/>
  <c r="D374" i="3"/>
  <c r="Q374" i="1" s="1"/>
  <c r="B374" i="3" s="1"/>
  <c r="E382"/>
  <c r="R382" i="1" s="1"/>
  <c r="D382" i="3"/>
  <c r="Q382" i="1" s="1"/>
  <c r="B382" i="3" s="1"/>
  <c r="E390"/>
  <c r="R390" i="1" s="1"/>
  <c r="D390" i="3"/>
  <c r="Q390" i="1" s="1"/>
  <c r="B390" i="3" s="1"/>
  <c r="E398"/>
  <c r="R398" i="1" s="1"/>
  <c r="D398" i="3"/>
  <c r="Q398" i="1" s="1"/>
  <c r="B398" i="3" s="1"/>
  <c r="E406"/>
  <c r="R406" i="1" s="1"/>
  <c r="D406" i="3"/>
  <c r="Q406" i="1" s="1"/>
  <c r="B406" i="3" s="1"/>
  <c r="E414"/>
  <c r="R414" i="1" s="1"/>
  <c r="D414" i="3"/>
  <c r="Q414" i="1" s="1"/>
  <c r="B414" i="3" s="1"/>
  <c r="E418"/>
  <c r="R418" i="1" s="1"/>
  <c r="D418" i="3"/>
  <c r="Q418" i="1" s="1"/>
  <c r="B418" i="3" s="1"/>
  <c r="E426"/>
  <c r="R426" i="1" s="1"/>
  <c r="D426" i="3"/>
  <c r="Q426" i="1" s="1"/>
  <c r="B426" i="3" s="1"/>
  <c r="E434"/>
  <c r="R434" i="1" s="1"/>
  <c r="D434" i="3"/>
  <c r="Q434" i="1" s="1"/>
  <c r="B434" i="3" s="1"/>
  <c r="E438"/>
  <c r="R438" i="1" s="1"/>
  <c r="D438" i="3"/>
  <c r="Q438" i="1" s="1"/>
  <c r="B438" i="3" s="1"/>
  <c r="E446"/>
  <c r="R446" i="1" s="1"/>
  <c r="D446" i="3"/>
  <c r="Q446" i="1" s="1"/>
  <c r="B446" i="3" s="1"/>
  <c r="E454"/>
  <c r="R454" i="1" s="1"/>
  <c r="D454" i="3"/>
  <c r="Q454" i="1" s="1"/>
  <c r="B454" i="3" s="1"/>
  <c r="E463"/>
  <c r="R463" i="1" s="1"/>
  <c r="D463" i="3"/>
  <c r="Q463" i="1" s="1"/>
  <c r="B463" i="3" s="1"/>
  <c r="E471"/>
  <c r="R471" i="1" s="1"/>
  <c r="D471" i="3"/>
  <c r="Q471" i="1" s="1"/>
  <c r="B471" i="3" s="1"/>
  <c r="E479"/>
  <c r="R479" i="1" s="1"/>
  <c r="D479" i="3"/>
  <c r="Q479" i="1" s="1"/>
  <c r="B479" i="3" s="1"/>
  <c r="E491"/>
  <c r="R491" i="1" s="1"/>
  <c r="D491" i="3"/>
  <c r="Q491" i="1" s="1"/>
  <c r="B491" i="3" s="1"/>
  <c r="E499"/>
  <c r="R499" i="1" s="1"/>
  <c r="D499" i="3"/>
  <c r="Q499" i="1" s="1"/>
  <c r="B499" i="3" s="1"/>
  <c r="E515"/>
  <c r="R515" i="1" s="1"/>
  <c r="D515" i="3"/>
  <c r="Q515" i="1" s="1"/>
  <c r="B515" i="3" s="1"/>
  <c r="E563"/>
  <c r="R563" i="1" s="1"/>
  <c r="D563" i="3"/>
  <c r="Q563" i="1" s="1"/>
  <c r="B563" i="3" s="1"/>
  <c r="S362" i="1"/>
  <c r="I362"/>
  <c r="H362"/>
  <c r="E16" i="3"/>
  <c r="R16" i="1" s="1"/>
  <c r="D16" i="3"/>
  <c r="Q16" i="1" s="1"/>
  <c r="B16" i="3" s="1"/>
  <c r="D34"/>
  <c r="Q34" i="1" s="1"/>
  <c r="B34" i="3" s="1"/>
  <c r="E34"/>
  <c r="R34" i="1" s="1"/>
  <c r="E51" i="3"/>
  <c r="R51" i="1" s="1"/>
  <c r="D51" i="3"/>
  <c r="Q51" i="1" s="1"/>
  <c r="B51" i="3" s="1"/>
  <c r="D62"/>
  <c r="Q62" i="1" s="1"/>
  <c r="B62" i="3" s="1"/>
  <c r="E62"/>
  <c r="R62" i="1" s="1"/>
  <c r="E70" i="3"/>
  <c r="R70" i="1" s="1"/>
  <c r="D70" i="3"/>
  <c r="Q70" i="1" s="1"/>
  <c r="B70" i="3" s="1"/>
  <c r="E78"/>
  <c r="R78" i="1" s="1"/>
  <c r="D78" i="3"/>
  <c r="Q78" i="1" s="1"/>
  <c r="B78" i="3" s="1"/>
  <c r="E92"/>
  <c r="R92" i="1" s="1"/>
  <c r="D92" i="3"/>
  <c r="Q92" i="1" s="1"/>
  <c r="B92" i="3" s="1"/>
  <c r="E102"/>
  <c r="R102" i="1" s="1"/>
  <c r="D102" i="3"/>
  <c r="Q102" i="1" s="1"/>
  <c r="B102" i="3" s="1"/>
  <c r="E111"/>
  <c r="R111" i="1" s="1"/>
  <c r="D111" i="3"/>
  <c r="Q111" i="1" s="1"/>
  <c r="B111" i="3" s="1"/>
  <c r="E124"/>
  <c r="R124" i="1" s="1"/>
  <c r="D124" i="3"/>
  <c r="Q124" i="1" s="1"/>
  <c r="B124" i="3" s="1"/>
  <c r="E133"/>
  <c r="R133" i="1" s="1"/>
  <c r="D133" i="3"/>
  <c r="Q133" i="1" s="1"/>
  <c r="B133" i="3" s="1"/>
  <c r="E145"/>
  <c r="R145" i="1" s="1"/>
  <c r="D145" i="3"/>
  <c r="Q145" i="1" s="1"/>
  <c r="B145" i="3" s="1"/>
  <c r="E154"/>
  <c r="R154" i="1" s="1"/>
  <c r="D154" i="3"/>
  <c r="Q154" i="1" s="1"/>
  <c r="B154" i="3" s="1"/>
  <c r="E169"/>
  <c r="R169" i="1" s="1"/>
  <c r="D169" i="3"/>
  <c r="Q169" i="1" s="1"/>
  <c r="B169" i="3" s="1"/>
  <c r="E183"/>
  <c r="R183" i="1" s="1"/>
  <c r="D183" i="3"/>
  <c r="Q183" i="1" s="1"/>
  <c r="B183" i="3" s="1"/>
  <c r="E193"/>
  <c r="R193" i="1" s="1"/>
  <c r="D193" i="3"/>
  <c r="Q193" i="1" s="1"/>
  <c r="B193" i="3" s="1"/>
  <c r="E204"/>
  <c r="R204" i="1" s="1"/>
  <c r="D204" i="3"/>
  <c r="Q204" i="1" s="1"/>
  <c r="B204" i="3" s="1"/>
  <c r="E213"/>
  <c r="R213" i="1" s="1"/>
  <c r="D213" i="3"/>
  <c r="Q213" i="1" s="1"/>
  <c r="B213" i="3" s="1"/>
  <c r="E224"/>
  <c r="R224" i="1" s="1"/>
  <c r="D224" i="3"/>
  <c r="Q224" i="1" s="1"/>
  <c r="B224" i="3" s="1"/>
  <c r="E234"/>
  <c r="R234" i="1" s="1"/>
  <c r="D234" i="3"/>
  <c r="Q234" i="1" s="1"/>
  <c r="B234" i="3" s="1"/>
  <c r="E243"/>
  <c r="R243" i="1" s="1"/>
  <c r="D243" i="3"/>
  <c r="Q243" i="1" s="1"/>
  <c r="B243" i="3" s="1"/>
  <c r="E254"/>
  <c r="R254" i="1" s="1"/>
  <c r="D254" i="3"/>
  <c r="Q254" i="1" s="1"/>
  <c r="B254" i="3" s="1"/>
  <c r="E264"/>
  <c r="R264" i="1" s="1"/>
  <c r="D264" i="3"/>
  <c r="Q264" i="1" s="1"/>
  <c r="B264" i="3" s="1"/>
  <c r="E274"/>
  <c r="R274" i="1" s="1"/>
  <c r="D274" i="3"/>
  <c r="Q274" i="1" s="1"/>
  <c r="B274" i="3" s="1"/>
  <c r="E279"/>
  <c r="R279" i="1" s="1"/>
  <c r="D279" i="3"/>
  <c r="Q279" i="1" s="1"/>
  <c r="B279" i="3" s="1"/>
  <c r="E289"/>
  <c r="R289" i="1" s="1"/>
  <c r="D289" i="3"/>
  <c r="Q289" i="1" s="1"/>
  <c r="B289" i="3" s="1"/>
  <c r="E302"/>
  <c r="R302" i="1" s="1"/>
  <c r="D302" i="3"/>
  <c r="Q302" i="1" s="1"/>
  <c r="B302" i="3" s="1"/>
  <c r="E306"/>
  <c r="R306" i="1" s="1"/>
  <c r="D306" i="3"/>
  <c r="Q306" i="1" s="1"/>
  <c r="B306" i="3" s="1"/>
  <c r="E316"/>
  <c r="R316" i="1" s="1"/>
  <c r="D316" i="3"/>
  <c r="Q316" i="1" s="1"/>
  <c r="B316" i="3" s="1"/>
  <c r="E327"/>
  <c r="R327" i="1" s="1"/>
  <c r="D327" i="3"/>
  <c r="Q327" i="1" s="1"/>
  <c r="B327" i="3" s="1"/>
  <c r="E339"/>
  <c r="R339" i="1" s="1"/>
  <c r="D339" i="3"/>
  <c r="Q339" i="1" s="1"/>
  <c r="B339" i="3" s="1"/>
  <c r="E347"/>
  <c r="R347" i="1" s="1"/>
  <c r="D347" i="3"/>
  <c r="Q347" i="1" s="1"/>
  <c r="B347" i="3" s="1"/>
  <c r="E355"/>
  <c r="R355" i="1" s="1"/>
  <c r="D355" i="3"/>
  <c r="Q355" i="1" s="1"/>
  <c r="B355" i="3" s="1"/>
  <c r="E364"/>
  <c r="R364" i="1" s="1"/>
  <c r="D364" i="3"/>
  <c r="Q364" i="1" s="1"/>
  <c r="B364" i="3" s="1"/>
  <c r="E372"/>
  <c r="R372" i="1" s="1"/>
  <c r="D372" i="3"/>
  <c r="Q372" i="1" s="1"/>
  <c r="B372" i="3" s="1"/>
  <c r="E380"/>
  <c r="R380" i="1" s="1"/>
  <c r="D380" i="3"/>
  <c r="Q380" i="1" s="1"/>
  <c r="B380" i="3" s="1"/>
  <c r="E388"/>
  <c r="R388" i="1" s="1"/>
  <c r="D388" i="3"/>
  <c r="Q388" i="1" s="1"/>
  <c r="B388" i="3" s="1"/>
  <c r="E396"/>
  <c r="R396" i="1" s="1"/>
  <c r="D396" i="3"/>
  <c r="Q396" i="1" s="1"/>
  <c r="B396" i="3" s="1"/>
  <c r="E404"/>
  <c r="R404" i="1" s="1"/>
  <c r="D404" i="3"/>
  <c r="Q404" i="1" s="1"/>
  <c r="B404" i="3" s="1"/>
  <c r="E412"/>
  <c r="R412" i="1" s="1"/>
  <c r="D412" i="3"/>
  <c r="Q412" i="1" s="1"/>
  <c r="B412" i="3" s="1"/>
  <c r="E420"/>
  <c r="R420" i="1" s="1"/>
  <c r="D420" i="3"/>
  <c r="Q420" i="1" s="1"/>
  <c r="B420" i="3" s="1"/>
  <c r="E428"/>
  <c r="R428" i="1" s="1"/>
  <c r="D428" i="3"/>
  <c r="Q428" i="1" s="1"/>
  <c r="B428" i="3" s="1"/>
  <c r="E436"/>
  <c r="R436" i="1" s="1"/>
  <c r="D436" i="3"/>
  <c r="Q436" i="1" s="1"/>
  <c r="B436" i="3" s="1"/>
  <c r="E440"/>
  <c r="R440" i="1" s="1"/>
  <c r="D440" i="3"/>
  <c r="Q440" i="1" s="1"/>
  <c r="B440" i="3" s="1"/>
  <c r="E444"/>
  <c r="R444" i="1" s="1"/>
  <c r="D444" i="3"/>
  <c r="Q444" i="1" s="1"/>
  <c r="B444" i="3" s="1"/>
  <c r="E452"/>
  <c r="R452" i="1" s="1"/>
  <c r="D452" i="3"/>
  <c r="Q452" i="1" s="1"/>
  <c r="B452" i="3" s="1"/>
  <c r="E456"/>
  <c r="R456" i="1" s="1"/>
  <c r="D456" i="3"/>
  <c r="Q456" i="1" s="1"/>
  <c r="B456" i="3" s="1"/>
  <c r="E460"/>
  <c r="R460" i="1" s="1"/>
  <c r="D460" i="3"/>
  <c r="Q460" i="1" s="1"/>
  <c r="B460" i="3" s="1"/>
  <c r="E465"/>
  <c r="R465" i="1" s="1"/>
  <c r="D465" i="3"/>
  <c r="Q465" i="1" s="1"/>
  <c r="B465" i="3" s="1"/>
  <c r="E469"/>
  <c r="R469" i="1" s="1"/>
  <c r="D469" i="3"/>
  <c r="Q469" i="1" s="1"/>
  <c r="B469" i="3" s="1"/>
  <c r="E473"/>
  <c r="R473" i="1" s="1"/>
  <c r="D473" i="3"/>
  <c r="Q473" i="1" s="1"/>
  <c r="B473" i="3" s="1"/>
  <c r="E477"/>
  <c r="R477" i="1" s="1"/>
  <c r="D477" i="3"/>
  <c r="Q477" i="1" s="1"/>
  <c r="B477" i="3" s="1"/>
  <c r="E481"/>
  <c r="R481" i="1" s="1"/>
  <c r="D481" i="3"/>
  <c r="Q481" i="1" s="1"/>
  <c r="B481" i="3" s="1"/>
  <c r="E485"/>
  <c r="R485" i="1" s="1"/>
  <c r="D485" i="3"/>
  <c r="Q485" i="1" s="1"/>
  <c r="B485" i="3" s="1"/>
  <c r="E489"/>
  <c r="R489" i="1" s="1"/>
  <c r="D489" i="3"/>
  <c r="Q489" i="1" s="1"/>
  <c r="B489" i="3" s="1"/>
  <c r="E493"/>
  <c r="R493" i="1" s="1"/>
  <c r="D493" i="3"/>
  <c r="Q493" i="1" s="1"/>
  <c r="B493" i="3" s="1"/>
  <c r="E497"/>
  <c r="R497" i="1" s="1"/>
  <c r="D497" i="3"/>
  <c r="Q497" i="1" s="1"/>
  <c r="B497" i="3" s="1"/>
  <c r="E505"/>
  <c r="R505" i="1" s="1"/>
  <c r="D505" i="3"/>
  <c r="Q505" i="1" s="1"/>
  <c r="B505" i="3" s="1"/>
  <c r="E509"/>
  <c r="R509" i="1" s="1"/>
  <c r="D509" i="3"/>
  <c r="Q509" i="1" s="1"/>
  <c r="B509" i="3" s="1"/>
  <c r="E513"/>
  <c r="R513" i="1" s="1"/>
  <c r="D513" i="3"/>
  <c r="Q513" i="1" s="1"/>
  <c r="B513" i="3" s="1"/>
  <c r="E517"/>
  <c r="R517" i="1" s="1"/>
  <c r="D517" i="3"/>
  <c r="Q517" i="1" s="1"/>
  <c r="B517" i="3" s="1"/>
  <c r="E521"/>
  <c r="R521" i="1" s="1"/>
  <c r="D521" i="3"/>
  <c r="Q521" i="1" s="1"/>
  <c r="B521" i="3" s="1"/>
  <c r="E525"/>
  <c r="R525" i="1" s="1"/>
  <c r="D525" i="3"/>
  <c r="Q525" i="1" s="1"/>
  <c r="B525" i="3" s="1"/>
  <c r="E529"/>
  <c r="R529" i="1" s="1"/>
  <c r="D529" i="3"/>
  <c r="Q529" i="1" s="1"/>
  <c r="B529" i="3" s="1"/>
  <c r="E533"/>
  <c r="R533" i="1" s="1"/>
  <c r="D533" i="3"/>
  <c r="Q533" i="1" s="1"/>
  <c r="B533" i="3" s="1"/>
  <c r="E537"/>
  <c r="R537" i="1" s="1"/>
  <c r="D537" i="3"/>
  <c r="Q537" i="1" s="1"/>
  <c r="B537" i="3" s="1"/>
  <c r="E541"/>
  <c r="R541" i="1" s="1"/>
  <c r="D541" i="3"/>
  <c r="Q541" i="1" s="1"/>
  <c r="B541" i="3" s="1"/>
  <c r="E545"/>
  <c r="R545" i="1" s="1"/>
  <c r="D545" i="3"/>
  <c r="Q545" i="1" s="1"/>
  <c r="B545" i="3" s="1"/>
  <c r="E549"/>
  <c r="R549" i="1" s="1"/>
  <c r="D549" i="3"/>
  <c r="Q549" i="1" s="1"/>
  <c r="B549" i="3" s="1"/>
  <c r="E553"/>
  <c r="R553" i="1" s="1"/>
  <c r="D553" i="3"/>
  <c r="Q553" i="1" s="1"/>
  <c r="B553" i="3" s="1"/>
  <c r="E557"/>
  <c r="R557" i="1" s="1"/>
  <c r="D557" i="3"/>
  <c r="Q557" i="1" s="1"/>
  <c r="B557" i="3" s="1"/>
  <c r="E561"/>
  <c r="R561" i="1" s="1"/>
  <c r="D561" i="3"/>
  <c r="Q561" i="1" s="1"/>
  <c r="B561" i="3" s="1"/>
  <c r="E565"/>
  <c r="R565" i="1" s="1"/>
  <c r="D565" i="3"/>
  <c r="Q565" i="1" s="1"/>
  <c r="B565" i="3" s="1"/>
  <c r="E569"/>
  <c r="R569" i="1" s="1"/>
  <c r="D569" i="3"/>
  <c r="Q569" i="1" s="1"/>
  <c r="B569" i="3" s="1"/>
  <c r="E573"/>
  <c r="R573" i="1" s="1"/>
  <c r="D573" i="3"/>
  <c r="Q573" i="1" s="1"/>
  <c r="B573" i="3" s="1"/>
  <c r="E577"/>
  <c r="R577" i="1" s="1"/>
  <c r="D577" i="3"/>
  <c r="Q577" i="1" s="1"/>
  <c r="B577" i="3" s="1"/>
  <c r="E581"/>
  <c r="R581" i="1" s="1"/>
  <c r="D581" i="3"/>
  <c r="Q581" i="1" s="1"/>
  <c r="B581" i="3" s="1"/>
  <c r="E585"/>
  <c r="R585" i="1" s="1"/>
  <c r="D585" i="3"/>
  <c r="Q585" i="1" s="1"/>
  <c r="B585" i="3" s="1"/>
  <c r="E589"/>
  <c r="R589" i="1" s="1"/>
  <c r="D589" i="3"/>
  <c r="Q589" i="1" s="1"/>
  <c r="B589" i="3" s="1"/>
  <c r="E593"/>
  <c r="R593" i="1" s="1"/>
  <c r="D593" i="3"/>
  <c r="Q593" i="1" s="1"/>
  <c r="B593" i="3" s="1"/>
  <c r="E597"/>
  <c r="R597" i="1" s="1"/>
  <c r="D597" i="3"/>
  <c r="Q597" i="1" s="1"/>
  <c r="B597" i="3" s="1"/>
  <c r="E602"/>
  <c r="R602" i="1" s="1"/>
  <c r="D602" i="3"/>
  <c r="Q602" i="1" s="1"/>
  <c r="B602" i="3" s="1"/>
  <c r="E606"/>
  <c r="R606" i="1" s="1"/>
  <c r="D606" i="3"/>
  <c r="Q606" i="1" s="1"/>
  <c r="B606" i="3" s="1"/>
  <c r="E610"/>
  <c r="R610" i="1" s="1"/>
  <c r="D610" i="3"/>
  <c r="Q610" i="1" s="1"/>
  <c r="B610" i="3" s="1"/>
  <c r="E614"/>
  <c r="R614" i="1" s="1"/>
  <c r="D614" i="3"/>
  <c r="Q614" i="1" s="1"/>
  <c r="B614" i="3" s="1"/>
  <c r="E618"/>
  <c r="R618" i="1" s="1"/>
  <c r="D618" i="3"/>
  <c r="Q618" i="1" s="1"/>
  <c r="B618" i="3" s="1"/>
  <c r="E622"/>
  <c r="R622" i="1" s="1"/>
  <c r="D622" i="3"/>
  <c r="Q622" i="1" s="1"/>
  <c r="B622" i="3" s="1"/>
  <c r="E627"/>
  <c r="R627" i="1" s="1"/>
  <c r="D627" i="3"/>
  <c r="Q627" i="1" s="1"/>
  <c r="B627" i="3" s="1"/>
  <c r="E631"/>
  <c r="R631" i="1" s="1"/>
  <c r="D631" i="3"/>
  <c r="Q631" i="1" s="1"/>
  <c r="B631" i="3" s="1"/>
  <c r="E635"/>
  <c r="R635" i="1" s="1"/>
  <c r="D635" i="3"/>
  <c r="Q635" i="1" s="1"/>
  <c r="B635" i="3" s="1"/>
  <c r="S424" i="1"/>
  <c r="I424"/>
  <c r="H424"/>
  <c r="E11" i="3"/>
  <c r="R11" i="1" s="1"/>
  <c r="D11" i="3"/>
  <c r="Q11" i="1" s="1"/>
  <c r="B11" i="3" s="1"/>
  <c r="D30"/>
  <c r="Q30" i="1" s="1"/>
  <c r="B30" i="3" s="1"/>
  <c r="E30"/>
  <c r="R30" i="1" s="1"/>
  <c r="D42" i="3"/>
  <c r="Q42" i="1" s="1"/>
  <c r="B42" i="3" s="1"/>
  <c r="E42"/>
  <c r="R42" i="1" s="1"/>
  <c r="E57" i="3"/>
  <c r="R57" i="1" s="1"/>
  <c r="D57" i="3"/>
  <c r="Q57" i="1" s="1"/>
  <c r="B57" i="3" s="1"/>
  <c r="D66"/>
  <c r="Q66" i="1" s="1"/>
  <c r="B66" i="3" s="1"/>
  <c r="E66"/>
  <c r="R66" i="1" s="1"/>
  <c r="E74" i="3"/>
  <c r="R74" i="1" s="1"/>
  <c r="D74" i="3"/>
  <c r="Q74" i="1" s="1"/>
  <c r="B74" i="3" s="1"/>
  <c r="E83"/>
  <c r="R83" i="1" s="1"/>
  <c r="D83" i="3"/>
  <c r="Q83" i="1" s="1"/>
  <c r="B83" i="3" s="1"/>
  <c r="E88"/>
  <c r="R88" i="1" s="1"/>
  <c r="D88" i="3"/>
  <c r="Q88" i="1" s="1"/>
  <c r="B88" i="3" s="1"/>
  <c r="E97"/>
  <c r="R97" i="1" s="1"/>
  <c r="D97" i="3"/>
  <c r="Q97" i="1" s="1"/>
  <c r="B97" i="3" s="1"/>
  <c r="E106"/>
  <c r="R106" i="1" s="1"/>
  <c r="D106" i="3"/>
  <c r="Q106" i="1" s="1"/>
  <c r="B106" i="3" s="1"/>
  <c r="E115"/>
  <c r="R115" i="1" s="1"/>
  <c r="D115" i="3"/>
  <c r="Q115" i="1" s="1"/>
  <c r="B115" i="3" s="1"/>
  <c r="E128"/>
  <c r="R128" i="1" s="1"/>
  <c r="D128" i="3"/>
  <c r="Q128" i="1" s="1"/>
  <c r="B128" i="3" s="1"/>
  <c r="E138"/>
  <c r="R138" i="1" s="1"/>
  <c r="D138" i="3"/>
  <c r="Q138" i="1" s="1"/>
  <c r="B138" i="3" s="1"/>
  <c r="E149"/>
  <c r="R149" i="1" s="1"/>
  <c r="D149" i="3"/>
  <c r="Q149" i="1" s="1"/>
  <c r="B149" i="3" s="1"/>
  <c r="E160"/>
  <c r="R160" i="1" s="1"/>
  <c r="D160" i="3"/>
  <c r="Q160" i="1" s="1"/>
  <c r="B160" i="3" s="1"/>
  <c r="E164"/>
  <c r="R164" i="1" s="1"/>
  <c r="D164" i="3"/>
  <c r="Q164" i="1" s="1"/>
  <c r="B164" i="3" s="1"/>
  <c r="E174"/>
  <c r="R174" i="1" s="1"/>
  <c r="D174" i="3"/>
  <c r="Q174" i="1" s="1"/>
  <c r="B174" i="3" s="1"/>
  <c r="E189"/>
  <c r="R189" i="1" s="1"/>
  <c r="D189" i="3"/>
  <c r="Q189" i="1" s="1"/>
  <c r="B189" i="3" s="1"/>
  <c r="E199"/>
  <c r="R199" i="1" s="1"/>
  <c r="D199" i="3"/>
  <c r="Q199" i="1" s="1"/>
  <c r="B199" i="3" s="1"/>
  <c r="E208"/>
  <c r="R208" i="1" s="1"/>
  <c r="D208" i="3"/>
  <c r="Q208" i="1" s="1"/>
  <c r="B208" i="3" s="1"/>
  <c r="E219"/>
  <c r="R219" i="1" s="1"/>
  <c r="D219" i="3"/>
  <c r="Q219" i="1" s="1"/>
  <c r="B219" i="3" s="1"/>
  <c r="E229"/>
  <c r="R229" i="1" s="1"/>
  <c r="D229" i="3"/>
  <c r="Q229" i="1" s="1"/>
  <c r="B229" i="3" s="1"/>
  <c r="E238"/>
  <c r="R238" i="1" s="1"/>
  <c r="D238" i="3"/>
  <c r="Q238" i="1" s="1"/>
  <c r="B238" i="3" s="1"/>
  <c r="E249"/>
  <c r="R249" i="1" s="1"/>
  <c r="D249" i="3"/>
  <c r="Q249" i="1" s="1"/>
  <c r="B249" i="3" s="1"/>
  <c r="E260"/>
  <c r="R260" i="1" s="1"/>
  <c r="D260" i="3"/>
  <c r="Q260" i="1" s="1"/>
  <c r="B260" i="3" s="1"/>
  <c r="E269"/>
  <c r="R269" i="1" s="1"/>
  <c r="D269" i="3"/>
  <c r="Q269" i="1" s="1"/>
  <c r="B269" i="3" s="1"/>
  <c r="E284"/>
  <c r="R284" i="1" s="1"/>
  <c r="D284" i="3"/>
  <c r="Q284" i="1" s="1"/>
  <c r="B284" i="3" s="1"/>
  <c r="E294"/>
  <c r="R294" i="1" s="1"/>
  <c r="D294" i="3"/>
  <c r="Q294" i="1" s="1"/>
  <c r="B294" i="3" s="1"/>
  <c r="E298"/>
  <c r="R298" i="1" s="1"/>
  <c r="D298" i="3"/>
  <c r="Q298" i="1" s="1"/>
  <c r="B298" i="3" s="1"/>
  <c r="E310"/>
  <c r="R310" i="1" s="1"/>
  <c r="D310" i="3"/>
  <c r="Q310" i="1" s="1"/>
  <c r="B310" i="3" s="1"/>
  <c r="E323"/>
  <c r="R323" i="1" s="1"/>
  <c r="D323" i="3"/>
  <c r="Q323" i="1" s="1"/>
  <c r="B323" i="3" s="1"/>
  <c r="E331"/>
  <c r="R331" i="1" s="1"/>
  <c r="D331" i="3"/>
  <c r="Q331" i="1" s="1"/>
  <c r="B331" i="3" s="1"/>
  <c r="E343"/>
  <c r="R343" i="1" s="1"/>
  <c r="D343" i="3"/>
  <c r="Q343" i="1" s="1"/>
  <c r="B343" i="3" s="1"/>
  <c r="E351"/>
  <c r="R351" i="1" s="1"/>
  <c r="D351" i="3"/>
  <c r="Q351" i="1" s="1"/>
  <c r="B351" i="3" s="1"/>
  <c r="E359"/>
  <c r="R359" i="1" s="1"/>
  <c r="D359" i="3"/>
  <c r="Q359" i="1" s="1"/>
  <c r="B359" i="3" s="1"/>
  <c r="E368"/>
  <c r="R368" i="1" s="1"/>
  <c r="D368" i="3"/>
  <c r="Q368" i="1" s="1"/>
  <c r="B368" i="3" s="1"/>
  <c r="E376"/>
  <c r="R376" i="1" s="1"/>
  <c r="D376" i="3"/>
  <c r="Q376" i="1" s="1"/>
  <c r="B376" i="3" s="1"/>
  <c r="E384"/>
  <c r="R384" i="1" s="1"/>
  <c r="D384" i="3"/>
  <c r="Q384" i="1" s="1"/>
  <c r="B384" i="3" s="1"/>
  <c r="E392"/>
  <c r="R392" i="1" s="1"/>
  <c r="D392" i="3"/>
  <c r="Q392" i="1" s="1"/>
  <c r="B392" i="3" s="1"/>
  <c r="E400"/>
  <c r="R400" i="1" s="1"/>
  <c r="D400" i="3"/>
  <c r="Q400" i="1" s="1"/>
  <c r="B400" i="3" s="1"/>
  <c r="E408"/>
  <c r="R408" i="1" s="1"/>
  <c r="D408" i="3"/>
  <c r="Q408" i="1" s="1"/>
  <c r="B408" i="3" s="1"/>
  <c r="E416"/>
  <c r="R416" i="1" s="1"/>
  <c r="D416" i="3"/>
  <c r="Q416" i="1" s="1"/>
  <c r="B416" i="3" s="1"/>
  <c r="E424"/>
  <c r="R424" i="1" s="1"/>
  <c r="D424" i="3"/>
  <c r="Q424" i="1" s="1"/>
  <c r="B424" i="3" s="1"/>
  <c r="E432"/>
  <c r="R432" i="1" s="1"/>
  <c r="D432" i="3"/>
  <c r="Q432" i="1" s="1"/>
  <c r="B432" i="3" s="1"/>
  <c r="E448"/>
  <c r="R448" i="1" s="1"/>
  <c r="D448" i="3"/>
  <c r="Q448" i="1" s="1"/>
  <c r="B448" i="3" s="1"/>
  <c r="E501"/>
  <c r="R501" i="1" s="1"/>
  <c r="D501" i="3"/>
  <c r="Q501" i="1" s="1"/>
  <c r="B501" i="3" s="1"/>
  <c r="E21"/>
  <c r="R21" i="1" s="1"/>
  <c r="D21" i="3"/>
  <c r="Q21" i="1" s="1"/>
  <c r="B21" i="3" s="1"/>
  <c r="E38"/>
  <c r="R38" i="1" s="1"/>
  <c r="D38" i="3"/>
  <c r="Q38" i="1" s="1"/>
  <c r="B38" i="3" s="1"/>
  <c r="E5"/>
  <c r="R5" i="1" s="1"/>
  <c r="D5" i="3"/>
  <c r="Q5" i="1" s="1"/>
  <c r="B5" i="3" s="1"/>
  <c r="D14"/>
  <c r="Q14" i="1" s="1"/>
  <c r="B14" i="3" s="1"/>
  <c r="E14"/>
  <c r="R14" i="1" s="1"/>
  <c r="E23" i="3"/>
  <c r="R23" i="1" s="1"/>
  <c r="D23" i="3"/>
  <c r="Q23" i="1" s="1"/>
  <c r="B23" i="3" s="1"/>
  <c r="E32"/>
  <c r="R32" i="1" s="1"/>
  <c r="D32" i="3"/>
  <c r="Q32" i="1" s="1"/>
  <c r="B32" i="3" s="1"/>
  <c r="E44"/>
  <c r="R44" i="1" s="1"/>
  <c r="D44" i="3"/>
  <c r="Q44" i="1" s="1"/>
  <c r="B44" i="3" s="1"/>
  <c r="E54"/>
  <c r="R54" i="1" s="1"/>
  <c r="D54" i="3"/>
  <c r="Q54" i="1" s="1"/>
  <c r="B54" i="3" s="1"/>
  <c r="E64"/>
  <c r="R64" i="1" s="1"/>
  <c r="D64" i="3"/>
  <c r="Q64" i="1" s="1"/>
  <c r="B64" i="3" s="1"/>
  <c r="E76"/>
  <c r="R76" i="1" s="1"/>
  <c r="D76" i="3"/>
  <c r="Q76" i="1" s="1"/>
  <c r="B76" i="3" s="1"/>
  <c r="E86"/>
  <c r="R86" i="1" s="1"/>
  <c r="D86" i="3"/>
  <c r="Q86" i="1" s="1"/>
  <c r="B86" i="3" s="1"/>
  <c r="E95"/>
  <c r="R95" i="1" s="1"/>
  <c r="D95" i="3"/>
  <c r="Q95" i="1" s="1"/>
  <c r="B95" i="3" s="1"/>
  <c r="E104"/>
  <c r="R104" i="1" s="1"/>
  <c r="D104" i="3"/>
  <c r="Q104" i="1" s="1"/>
  <c r="B104" i="3" s="1"/>
  <c r="E118"/>
  <c r="R118" i="1" s="1"/>
  <c r="D118" i="3"/>
  <c r="Q118" i="1" s="1"/>
  <c r="B118" i="3" s="1"/>
  <c r="E131"/>
  <c r="R131" i="1" s="1"/>
  <c r="D131" i="3"/>
  <c r="Q131" i="1" s="1"/>
  <c r="B131" i="3" s="1"/>
  <c r="E147"/>
  <c r="R147" i="1" s="1"/>
  <c r="D147" i="3"/>
  <c r="Q147" i="1" s="1"/>
  <c r="B147" i="3" s="1"/>
  <c r="E158"/>
  <c r="R158" i="1" s="1"/>
  <c r="D158" i="3"/>
  <c r="Q158" i="1" s="1"/>
  <c r="B158" i="3" s="1"/>
  <c r="E171"/>
  <c r="R171" i="1" s="1"/>
  <c r="D171" i="3"/>
  <c r="Q171" i="1" s="1"/>
  <c r="B171" i="3" s="1"/>
  <c r="E187"/>
  <c r="R187" i="1" s="1"/>
  <c r="D187" i="3"/>
  <c r="Q187" i="1" s="1"/>
  <c r="B187" i="3" s="1"/>
  <c r="E197"/>
  <c r="R197" i="1" s="1"/>
  <c r="D197" i="3"/>
  <c r="Q197" i="1" s="1"/>
  <c r="B197" i="3" s="1"/>
  <c r="E206"/>
  <c r="R206" i="1" s="1"/>
  <c r="D206" i="3"/>
  <c r="Q206" i="1" s="1"/>
  <c r="B206" i="3" s="1"/>
  <c r="E215"/>
  <c r="R215" i="1" s="1"/>
  <c r="D215" i="3"/>
  <c r="Q215" i="1" s="1"/>
  <c r="B215" i="3" s="1"/>
  <c r="E231"/>
  <c r="R231" i="1" s="1"/>
  <c r="D231" i="3"/>
  <c r="Q231" i="1" s="1"/>
  <c r="B231" i="3" s="1"/>
  <c r="E240"/>
  <c r="R240" i="1" s="1"/>
  <c r="D240" i="3"/>
  <c r="Q240" i="1" s="1"/>
  <c r="B240" i="3" s="1"/>
  <c r="E256"/>
  <c r="R256" i="1" s="1"/>
  <c r="D256" i="3"/>
  <c r="Q256" i="1" s="1"/>
  <c r="B256" i="3" s="1"/>
  <c r="E267"/>
  <c r="R267" i="1" s="1"/>
  <c r="D267" i="3"/>
  <c r="Q267" i="1" s="1"/>
  <c r="B267" i="3" s="1"/>
  <c r="E276"/>
  <c r="R276" i="1" s="1"/>
  <c r="D276" i="3"/>
  <c r="Q276" i="1" s="1"/>
  <c r="B276" i="3" s="1"/>
  <c r="E287"/>
  <c r="R287" i="1" s="1"/>
  <c r="D287" i="3"/>
  <c r="Q287" i="1" s="1"/>
  <c r="B287" i="3" s="1"/>
  <c r="E300"/>
  <c r="R300" i="1" s="1"/>
  <c r="D300" i="3"/>
  <c r="Q300" i="1" s="1"/>
  <c r="B300" i="3" s="1"/>
  <c r="E308"/>
  <c r="R308" i="1" s="1"/>
  <c r="D308" i="3"/>
  <c r="Q308" i="1" s="1"/>
  <c r="B308" i="3" s="1"/>
  <c r="E325"/>
  <c r="R325" i="1" s="1"/>
  <c r="D325" i="3"/>
  <c r="Q325" i="1" s="1"/>
  <c r="B325" i="3" s="1"/>
  <c r="E335"/>
  <c r="R335" i="1" s="1"/>
  <c r="D335" i="3"/>
  <c r="Q335" i="1" s="1"/>
  <c r="B335" i="3" s="1"/>
  <c r="E349"/>
  <c r="R349" i="1" s="1"/>
  <c r="D349" i="3"/>
  <c r="Q349" i="1" s="1"/>
  <c r="B349" i="3" s="1"/>
  <c r="E357"/>
  <c r="R357" i="1" s="1"/>
  <c r="D357" i="3"/>
  <c r="Q357" i="1" s="1"/>
  <c r="B357" i="3" s="1"/>
  <c r="E370"/>
  <c r="R370" i="1" s="1"/>
  <c r="D370" i="3"/>
  <c r="Q370" i="1" s="1"/>
  <c r="B370" i="3" s="1"/>
  <c r="E378"/>
  <c r="R378" i="1" s="1"/>
  <c r="D378" i="3"/>
  <c r="Q378" i="1" s="1"/>
  <c r="B378" i="3" s="1"/>
  <c r="E386"/>
  <c r="R386" i="1" s="1"/>
  <c r="D386" i="3"/>
  <c r="Q386" i="1" s="1"/>
  <c r="B386" i="3" s="1"/>
  <c r="E394"/>
  <c r="R394" i="1" s="1"/>
  <c r="D394" i="3"/>
  <c r="Q394" i="1" s="1"/>
  <c r="B394" i="3" s="1"/>
  <c r="E402"/>
  <c r="R402" i="1" s="1"/>
  <c r="D402" i="3"/>
  <c r="Q402" i="1" s="1"/>
  <c r="B402" i="3" s="1"/>
  <c r="E410"/>
  <c r="R410" i="1" s="1"/>
  <c r="D410" i="3"/>
  <c r="Q410" i="1" s="1"/>
  <c r="B410" i="3" s="1"/>
  <c r="E422"/>
  <c r="R422" i="1" s="1"/>
  <c r="D422" i="3"/>
  <c r="Q422" i="1" s="1"/>
  <c r="B422" i="3" s="1"/>
  <c r="E430"/>
  <c r="R430" i="1" s="1"/>
  <c r="D430" i="3"/>
  <c r="Q430" i="1" s="1"/>
  <c r="B430" i="3" s="1"/>
  <c r="E442"/>
  <c r="R442" i="1" s="1"/>
  <c r="D442" i="3"/>
  <c r="Q442" i="1" s="1"/>
  <c r="B442" i="3" s="1"/>
  <c r="E450"/>
  <c r="R450" i="1" s="1"/>
  <c r="D450" i="3"/>
  <c r="Q450" i="1" s="1"/>
  <c r="B450" i="3" s="1"/>
  <c r="E458"/>
  <c r="R458" i="1" s="1"/>
  <c r="D458" i="3"/>
  <c r="Q458" i="1" s="1"/>
  <c r="B458" i="3" s="1"/>
  <c r="E467"/>
  <c r="R467" i="1" s="1"/>
  <c r="D467" i="3"/>
  <c r="Q467" i="1" s="1"/>
  <c r="B467" i="3" s="1"/>
  <c r="E475"/>
  <c r="R475" i="1" s="1"/>
  <c r="D475" i="3"/>
  <c r="Q475" i="1" s="1"/>
  <c r="B475" i="3" s="1"/>
  <c r="E483"/>
  <c r="R483" i="1" s="1"/>
  <c r="D483" i="3"/>
  <c r="Q483" i="1" s="1"/>
  <c r="B483" i="3" s="1"/>
  <c r="E487"/>
  <c r="R487" i="1" s="1"/>
  <c r="D487" i="3"/>
  <c r="Q487" i="1" s="1"/>
  <c r="B487" i="3" s="1"/>
  <c r="E495"/>
  <c r="R495" i="1" s="1"/>
  <c r="D495" i="3"/>
  <c r="Q495" i="1" s="1"/>
  <c r="B495" i="3" s="1"/>
  <c r="E503"/>
  <c r="R503" i="1" s="1"/>
  <c r="D503" i="3"/>
  <c r="Q503" i="1" s="1"/>
  <c r="B503" i="3" s="1"/>
  <c r="E507"/>
  <c r="R507" i="1" s="1"/>
  <c r="D507" i="3"/>
  <c r="Q507" i="1" s="1"/>
  <c r="B507" i="3" s="1"/>
  <c r="E511"/>
  <c r="R511" i="1" s="1"/>
  <c r="D511" i="3"/>
  <c r="Q511" i="1" s="1"/>
  <c r="B511" i="3" s="1"/>
  <c r="E519"/>
  <c r="R519" i="1" s="1"/>
  <c r="D519" i="3"/>
  <c r="Q519" i="1" s="1"/>
  <c r="B519" i="3" s="1"/>
  <c r="E523"/>
  <c r="R523" i="1" s="1"/>
  <c r="D523" i="3"/>
  <c r="Q523" i="1" s="1"/>
  <c r="B523" i="3" s="1"/>
  <c r="E527"/>
  <c r="R527" i="1" s="1"/>
  <c r="D527" i="3"/>
  <c r="Q527" i="1" s="1"/>
  <c r="B527" i="3" s="1"/>
  <c r="E531"/>
  <c r="R531" i="1" s="1"/>
  <c r="D531" i="3"/>
  <c r="Q531" i="1" s="1"/>
  <c r="B531" i="3" s="1"/>
  <c r="E535"/>
  <c r="R535" i="1" s="1"/>
  <c r="D535" i="3"/>
  <c r="Q535" i="1" s="1"/>
  <c r="B535" i="3" s="1"/>
  <c r="E539"/>
  <c r="R539" i="1" s="1"/>
  <c r="D539" i="3"/>
  <c r="Q539" i="1" s="1"/>
  <c r="B539" i="3" s="1"/>
  <c r="E543"/>
  <c r="R543" i="1" s="1"/>
  <c r="D543" i="3"/>
  <c r="Q543" i="1" s="1"/>
  <c r="B543" i="3" s="1"/>
  <c r="E547"/>
  <c r="R547" i="1" s="1"/>
  <c r="D547" i="3"/>
  <c r="Q547" i="1" s="1"/>
  <c r="B547" i="3" s="1"/>
  <c r="E551"/>
  <c r="R551" i="1" s="1"/>
  <c r="D551" i="3"/>
  <c r="Q551" i="1" s="1"/>
  <c r="B551" i="3" s="1"/>
  <c r="E555"/>
  <c r="R555" i="1" s="1"/>
  <c r="D555" i="3"/>
  <c r="Q555" i="1" s="1"/>
  <c r="B555" i="3" s="1"/>
  <c r="E559"/>
  <c r="R559" i="1" s="1"/>
  <c r="D559" i="3"/>
  <c r="Q559" i="1" s="1"/>
  <c r="B559" i="3" s="1"/>
  <c r="E567"/>
  <c r="R567" i="1" s="1"/>
  <c r="D567" i="3"/>
  <c r="Q567" i="1" s="1"/>
  <c r="B567" i="3" s="1"/>
  <c r="E571"/>
  <c r="R571" i="1" s="1"/>
  <c r="D571" i="3"/>
  <c r="Q571" i="1" s="1"/>
  <c r="B571" i="3" s="1"/>
  <c r="E575"/>
  <c r="R575" i="1" s="1"/>
  <c r="D575" i="3"/>
  <c r="Q575" i="1" s="1"/>
  <c r="B575" i="3" s="1"/>
  <c r="E579"/>
  <c r="R579" i="1" s="1"/>
  <c r="D579" i="3"/>
  <c r="Q579" i="1" s="1"/>
  <c r="B579" i="3" s="1"/>
  <c r="E583"/>
  <c r="R583" i="1" s="1"/>
  <c r="D583" i="3"/>
  <c r="Q583" i="1" s="1"/>
  <c r="B583" i="3" s="1"/>
  <c r="E587"/>
  <c r="R587" i="1" s="1"/>
  <c r="D587" i="3"/>
  <c r="Q587" i="1" s="1"/>
  <c r="B587" i="3" s="1"/>
  <c r="E591"/>
  <c r="R591" i="1" s="1"/>
  <c r="D591" i="3"/>
  <c r="Q591" i="1" s="1"/>
  <c r="B591" i="3" s="1"/>
  <c r="E595"/>
  <c r="R595" i="1" s="1"/>
  <c r="D595" i="3"/>
  <c r="Q595" i="1" s="1"/>
  <c r="B595" i="3" s="1"/>
  <c r="E649"/>
  <c r="R649" i="1" s="1"/>
  <c r="D649" i="3"/>
  <c r="Q649" i="1" s="1"/>
  <c r="B649" i="3" s="1"/>
  <c r="E657"/>
  <c r="R657" i="1" s="1"/>
  <c r="D657" i="3"/>
  <c r="Q657" i="1" s="1"/>
  <c r="B657" i="3" s="1"/>
  <c r="E662"/>
  <c r="R662" i="1" s="1"/>
  <c r="D662" i="3"/>
  <c r="Q662" i="1" s="1"/>
  <c r="B662" i="3" s="1"/>
  <c r="E670"/>
  <c r="R670" i="1" s="1"/>
  <c r="D670" i="3"/>
  <c r="Q670" i="1" s="1"/>
  <c r="B670" i="3" s="1"/>
  <c r="E674"/>
  <c r="R674" i="1" s="1"/>
  <c r="D674" i="3"/>
  <c r="Q674" i="1" s="1"/>
  <c r="B674" i="3" s="1"/>
  <c r="E682"/>
  <c r="R682" i="1" s="1"/>
  <c r="D682" i="3"/>
  <c r="Q682" i="1" s="1"/>
  <c r="B682" i="3" s="1"/>
  <c r="E691"/>
  <c r="R691" i="1" s="1"/>
  <c r="D691" i="3"/>
  <c r="Q691" i="1" s="1"/>
  <c r="B691" i="3" s="1"/>
  <c r="E699"/>
  <c r="R699" i="1" s="1"/>
  <c r="D699" i="3"/>
  <c r="Q699" i="1" s="1"/>
  <c r="B699" i="3" s="1"/>
  <c r="E708"/>
  <c r="R708" i="1" s="1"/>
  <c r="D708" i="3"/>
  <c r="Q708" i="1" s="1"/>
  <c r="B708" i="3" s="1"/>
  <c r="E720"/>
  <c r="R720" i="1" s="1"/>
  <c r="D720" i="3"/>
  <c r="Q720" i="1" s="1"/>
  <c r="B720" i="3" s="1"/>
  <c r="E728"/>
  <c r="R728" i="1" s="1"/>
  <c r="D728" i="3"/>
  <c r="Q728" i="1" s="1"/>
  <c r="B728" i="3" s="1"/>
  <c r="E732"/>
  <c r="R732" i="1" s="1"/>
  <c r="D732" i="3"/>
  <c r="Q732" i="1" s="1"/>
  <c r="B732" i="3" s="1"/>
  <c r="E740"/>
  <c r="R740" i="1" s="1"/>
  <c r="D740" i="3"/>
  <c r="Q740" i="1" s="1"/>
  <c r="B740" i="3" s="1"/>
  <c r="E749"/>
  <c r="R749" i="1" s="1"/>
  <c r="D749" i="3"/>
  <c r="Q749" i="1" s="1"/>
  <c r="B749" i="3" s="1"/>
  <c r="E758"/>
  <c r="R758" i="1" s="1"/>
  <c r="D758" i="3"/>
  <c r="Q758" i="1" s="1"/>
  <c r="B758" i="3" s="1"/>
  <c r="E766"/>
  <c r="R766" i="1" s="1"/>
  <c r="D766" i="3"/>
  <c r="Q766" i="1" s="1"/>
  <c r="B766" i="3" s="1"/>
  <c r="E774"/>
  <c r="R774" i="1" s="1"/>
  <c r="D774" i="3"/>
  <c r="Q774" i="1" s="1"/>
  <c r="B774" i="3" s="1"/>
  <c r="E784"/>
  <c r="R784" i="1" s="1"/>
  <c r="D784" i="3"/>
  <c r="Q784" i="1" s="1"/>
  <c r="B784" i="3" s="1"/>
  <c r="E792"/>
  <c r="R792" i="1" s="1"/>
  <c r="D792" i="3"/>
  <c r="Q792" i="1" s="1"/>
  <c r="B792" i="3" s="1"/>
  <c r="E800"/>
  <c r="R800" i="1" s="1"/>
  <c r="D800" i="3"/>
  <c r="Q800" i="1" s="1"/>
  <c r="B800" i="3" s="1"/>
  <c r="E808"/>
  <c r="R808" i="1" s="1"/>
  <c r="D808" i="3"/>
  <c r="Q808" i="1" s="1"/>
  <c r="B808" i="3" s="1"/>
  <c r="E818"/>
  <c r="R818" i="1" s="1"/>
  <c r="D818" i="3"/>
  <c r="Q818" i="1" s="1"/>
  <c r="B818" i="3" s="1"/>
  <c r="E822"/>
  <c r="R822" i="1" s="1"/>
  <c r="D822" i="3"/>
  <c r="Q822" i="1" s="1"/>
  <c r="B822" i="3" s="1"/>
  <c r="E830"/>
  <c r="R830" i="1" s="1"/>
  <c r="D830" i="3"/>
  <c r="Q830" i="1" s="1"/>
  <c r="B830" i="3" s="1"/>
  <c r="E838"/>
  <c r="R838" i="1" s="1"/>
  <c r="D838" i="3"/>
  <c r="Q838" i="1" s="1"/>
  <c r="B838" i="3" s="1"/>
  <c r="E848"/>
  <c r="R848" i="1" s="1"/>
  <c r="D848" i="3"/>
  <c r="Q848" i="1" s="1"/>
  <c r="B848" i="3" s="1"/>
  <c r="E856"/>
  <c r="R856" i="1" s="1"/>
  <c r="D856" i="3"/>
  <c r="Q856" i="1" s="1"/>
  <c r="B856" i="3" s="1"/>
  <c r="E868"/>
  <c r="R868" i="1" s="1"/>
  <c r="D868" i="3"/>
  <c r="Q868" i="1" s="1"/>
  <c r="B868" i="3" s="1"/>
  <c r="E886"/>
  <c r="R886" i="1" s="1"/>
  <c r="D886" i="3"/>
  <c r="Q886" i="1" s="1"/>
  <c r="B886" i="3" s="1"/>
  <c r="E3"/>
  <c r="R3" i="1" s="1"/>
  <c r="D3" i="3"/>
  <c r="Q3" i="1" s="1"/>
  <c r="B3" i="3" s="1"/>
  <c r="E6"/>
  <c r="R6" i="1" s="1"/>
  <c r="D6" i="3"/>
  <c r="Q6" i="1" s="1"/>
  <c r="B6" i="3" s="1"/>
  <c r="D10"/>
  <c r="Q10" i="1" s="1"/>
  <c r="B10" i="3" s="1"/>
  <c r="E10"/>
  <c r="R10" i="1" s="1"/>
  <c r="E15" i="3"/>
  <c r="R15" i="1" s="1"/>
  <c r="D15" i="3"/>
  <c r="Q15" i="1" s="1"/>
  <c r="B15" i="3" s="1"/>
  <c r="E20"/>
  <c r="R20" i="1" s="1"/>
  <c r="D20" i="3"/>
  <c r="Q20" i="1" s="1"/>
  <c r="B20" i="3" s="1"/>
  <c r="E24"/>
  <c r="R24" i="1" s="1"/>
  <c r="D24" i="3"/>
  <c r="Q24" i="1" s="1"/>
  <c r="B24" i="3" s="1"/>
  <c r="E29"/>
  <c r="R29" i="1" s="1"/>
  <c r="D29" i="3"/>
  <c r="Q29" i="1" s="1"/>
  <c r="B29" i="3" s="1"/>
  <c r="E33"/>
  <c r="R33" i="1" s="1"/>
  <c r="D33" i="3"/>
  <c r="Q33" i="1" s="1"/>
  <c r="B33" i="3" s="1"/>
  <c r="E37"/>
  <c r="R37" i="1" s="1"/>
  <c r="D37" i="3"/>
  <c r="Q37" i="1" s="1"/>
  <c r="B37" i="3" s="1"/>
  <c r="E41"/>
  <c r="R41" i="1" s="1"/>
  <c r="D41" i="3"/>
  <c r="Q41" i="1" s="1"/>
  <c r="B41" i="3" s="1"/>
  <c r="E45"/>
  <c r="R45" i="1" s="1"/>
  <c r="D45" i="3"/>
  <c r="Q45" i="1" s="1"/>
  <c r="B45" i="3" s="1"/>
  <c r="D50"/>
  <c r="Q50" i="1" s="1"/>
  <c r="B50" i="3" s="1"/>
  <c r="E50"/>
  <c r="R50" i="1" s="1"/>
  <c r="E56" i="3"/>
  <c r="R56" i="1" s="1"/>
  <c r="D56" i="3"/>
  <c r="Q56" i="1" s="1"/>
  <c r="B56" i="3" s="1"/>
  <c r="E60"/>
  <c r="R60" i="1" s="1"/>
  <c r="D60" i="3"/>
  <c r="Q60" i="1" s="1"/>
  <c r="B60" i="3" s="1"/>
  <c r="E65"/>
  <c r="R65" i="1" s="1"/>
  <c r="D65" i="3"/>
  <c r="Q65" i="1" s="1"/>
  <c r="B65" i="3" s="1"/>
  <c r="E69"/>
  <c r="R69" i="1" s="1"/>
  <c r="D69" i="3"/>
  <c r="Q69" i="1" s="1"/>
  <c r="B69" i="3" s="1"/>
  <c r="E73"/>
  <c r="R73" i="1" s="1"/>
  <c r="D73" i="3"/>
  <c r="Q73" i="1" s="1"/>
  <c r="B73" i="3" s="1"/>
  <c r="E77"/>
  <c r="R77" i="1" s="1"/>
  <c r="D77" i="3"/>
  <c r="Q77" i="1" s="1"/>
  <c r="B77" i="3" s="1"/>
  <c r="E82"/>
  <c r="R82" i="1" s="1"/>
  <c r="D82" i="3"/>
  <c r="Q82" i="1" s="1"/>
  <c r="B82" i="3" s="1"/>
  <c r="E87"/>
  <c r="R87" i="1" s="1"/>
  <c r="D87" i="3"/>
  <c r="Q87" i="1" s="1"/>
  <c r="B87" i="3" s="1"/>
  <c r="E91"/>
  <c r="R91" i="1" s="1"/>
  <c r="D91" i="3"/>
  <c r="Q91" i="1" s="1"/>
  <c r="B91" i="3" s="1"/>
  <c r="E96"/>
  <c r="R96" i="1" s="1"/>
  <c r="D96" i="3"/>
  <c r="Q96" i="1" s="1"/>
  <c r="B96" i="3" s="1"/>
  <c r="E100"/>
  <c r="R100" i="1" s="1"/>
  <c r="D100" i="3"/>
  <c r="Q100" i="1" s="1"/>
  <c r="B100" i="3" s="1"/>
  <c r="E105"/>
  <c r="R105" i="1" s="1"/>
  <c r="D105" i="3"/>
  <c r="Q105" i="1" s="1"/>
  <c r="B105" i="3" s="1"/>
  <c r="E110"/>
  <c r="R110" i="1" s="1"/>
  <c r="D110" i="3"/>
  <c r="Q110" i="1" s="1"/>
  <c r="B110" i="3" s="1"/>
  <c r="E114"/>
  <c r="R114" i="1" s="1"/>
  <c r="D114" i="3"/>
  <c r="Q114" i="1" s="1"/>
  <c r="B114" i="3" s="1"/>
  <c r="E120"/>
  <c r="R120" i="1" s="1"/>
  <c r="D120" i="3"/>
  <c r="Q120" i="1" s="1"/>
  <c r="B120" i="3" s="1"/>
  <c r="E127"/>
  <c r="R127" i="1" s="1"/>
  <c r="D127" i="3"/>
  <c r="Q127" i="1" s="1"/>
  <c r="B127" i="3" s="1"/>
  <c r="E132"/>
  <c r="R132" i="1" s="1"/>
  <c r="D132" i="3"/>
  <c r="Q132" i="1" s="1"/>
  <c r="B132" i="3" s="1"/>
  <c r="E136"/>
  <c r="R136" i="1" s="1"/>
  <c r="D136" i="3"/>
  <c r="Q136" i="1" s="1"/>
  <c r="B136" i="3" s="1"/>
  <c r="E144"/>
  <c r="R144" i="1" s="1"/>
  <c r="D144" i="3"/>
  <c r="Q144" i="1" s="1"/>
  <c r="B144" i="3" s="1"/>
  <c r="E148"/>
  <c r="R148" i="1" s="1"/>
  <c r="D148" i="3"/>
  <c r="Q148" i="1" s="1"/>
  <c r="B148" i="3" s="1"/>
  <c r="E153"/>
  <c r="R153" i="1" s="1"/>
  <c r="D153" i="3"/>
  <c r="Q153" i="1" s="1"/>
  <c r="B153" i="3" s="1"/>
  <c r="E159"/>
  <c r="R159" i="1" s="1"/>
  <c r="D159" i="3"/>
  <c r="Q159" i="1" s="1"/>
  <c r="B159" i="3" s="1"/>
  <c r="E163"/>
  <c r="R163" i="1" s="1"/>
  <c r="D163" i="3"/>
  <c r="Q163" i="1" s="1"/>
  <c r="B163" i="3" s="1"/>
  <c r="E168"/>
  <c r="R168" i="1" s="1"/>
  <c r="D168" i="3"/>
  <c r="Q168" i="1" s="1"/>
  <c r="B168" i="3" s="1"/>
  <c r="E172"/>
  <c r="R172" i="1" s="1"/>
  <c r="D172" i="3"/>
  <c r="Q172" i="1" s="1"/>
  <c r="B172" i="3" s="1"/>
  <c r="E182"/>
  <c r="R182" i="1" s="1"/>
  <c r="D182" i="3"/>
  <c r="Q182" i="1" s="1"/>
  <c r="B182" i="3" s="1"/>
  <c r="E188"/>
  <c r="R188" i="1" s="1"/>
  <c r="D188" i="3"/>
  <c r="Q188" i="1" s="1"/>
  <c r="B188" i="3" s="1"/>
  <c r="E192"/>
  <c r="R192" i="1" s="1"/>
  <c r="D192" i="3"/>
  <c r="Q192" i="1" s="1"/>
  <c r="B192" i="3" s="1"/>
  <c r="E198"/>
  <c r="R198" i="1" s="1"/>
  <c r="D198" i="3"/>
  <c r="Q198" i="1" s="1"/>
  <c r="B198" i="3" s="1"/>
  <c r="E203"/>
  <c r="R203" i="1" s="1"/>
  <c r="D203" i="3"/>
  <c r="Q203" i="1" s="1"/>
  <c r="B203" i="3" s="1"/>
  <c r="E207"/>
  <c r="R207" i="1" s="1"/>
  <c r="D207" i="3"/>
  <c r="Q207" i="1" s="1"/>
  <c r="B207" i="3" s="1"/>
  <c r="E212"/>
  <c r="R212" i="1" s="1"/>
  <c r="D212" i="3"/>
  <c r="Q212" i="1" s="1"/>
  <c r="B212" i="3" s="1"/>
  <c r="E218"/>
  <c r="R218" i="1" s="1"/>
  <c r="D218" i="3"/>
  <c r="Q218" i="1" s="1"/>
  <c r="B218" i="3" s="1"/>
  <c r="E223"/>
  <c r="R223" i="1" s="1"/>
  <c r="D223" i="3"/>
  <c r="Q223" i="1" s="1"/>
  <c r="B223" i="3" s="1"/>
  <c r="E228"/>
  <c r="R228" i="1" s="1"/>
  <c r="D228" i="3"/>
  <c r="Q228" i="1" s="1"/>
  <c r="B228" i="3" s="1"/>
  <c r="E232"/>
  <c r="R232" i="1" s="1"/>
  <c r="D232" i="3"/>
  <c r="Q232" i="1" s="1"/>
  <c r="B232" i="3" s="1"/>
  <c r="E237"/>
  <c r="R237" i="1" s="1"/>
  <c r="D237" i="3"/>
  <c r="Q237" i="1" s="1"/>
  <c r="B237" i="3" s="1"/>
  <c r="E242"/>
  <c r="R242" i="1" s="1"/>
  <c r="D242" i="3"/>
  <c r="Q242" i="1" s="1"/>
  <c r="B242" i="3" s="1"/>
  <c r="E247"/>
  <c r="R247" i="1" s="1"/>
  <c r="D247" i="3"/>
  <c r="Q247" i="1" s="1"/>
  <c r="B247" i="3" s="1"/>
  <c r="E253"/>
  <c r="R253" i="1" s="1"/>
  <c r="D253" i="3"/>
  <c r="Q253" i="1" s="1"/>
  <c r="B253" i="3" s="1"/>
  <c r="E259"/>
  <c r="R259" i="1" s="1"/>
  <c r="D259" i="3"/>
  <c r="Q259" i="1" s="1"/>
  <c r="B259" i="3" s="1"/>
  <c r="E263"/>
  <c r="R263" i="1" s="1"/>
  <c r="D263" i="3"/>
  <c r="Q263" i="1" s="1"/>
  <c r="B263" i="3" s="1"/>
  <c r="E268"/>
  <c r="R268" i="1" s="1"/>
  <c r="D268" i="3"/>
  <c r="Q268" i="1" s="1"/>
  <c r="B268" i="3" s="1"/>
  <c r="E272"/>
  <c r="R272" i="1" s="1"/>
  <c r="D272" i="3"/>
  <c r="Q272" i="1" s="1"/>
  <c r="B272" i="3" s="1"/>
  <c r="E278"/>
  <c r="R278" i="1" s="1"/>
  <c r="D278" i="3"/>
  <c r="Q278" i="1" s="1"/>
  <c r="B278" i="3" s="1"/>
  <c r="E283"/>
  <c r="R283" i="1" s="1"/>
  <c r="D283" i="3"/>
  <c r="Q283" i="1" s="1"/>
  <c r="B283" i="3" s="1"/>
  <c r="E288"/>
  <c r="R288" i="1" s="1"/>
  <c r="D288" i="3"/>
  <c r="Q288" i="1" s="1"/>
  <c r="B288" i="3" s="1"/>
  <c r="E292"/>
  <c r="R292" i="1" s="1"/>
  <c r="D292" i="3"/>
  <c r="Q292" i="1" s="1"/>
  <c r="B292" i="3" s="1"/>
  <c r="E297"/>
  <c r="R297" i="1" s="1"/>
  <c r="D297" i="3"/>
  <c r="Q297" i="1" s="1"/>
  <c r="B297" i="3" s="1"/>
  <c r="E301"/>
  <c r="R301" i="1" s="1"/>
  <c r="D301" i="3"/>
  <c r="Q301" i="1" s="1"/>
  <c r="B301" i="3" s="1"/>
  <c r="E305"/>
  <c r="R305" i="1" s="1"/>
  <c r="D305" i="3"/>
  <c r="Q305" i="1" s="1"/>
  <c r="B305" i="3" s="1"/>
  <c r="E309"/>
  <c r="R309" i="1" s="1"/>
  <c r="D309" i="3"/>
  <c r="Q309" i="1" s="1"/>
  <c r="B309" i="3" s="1"/>
  <c r="E315"/>
  <c r="R315" i="1" s="1"/>
  <c r="D315" i="3"/>
  <c r="Q315" i="1" s="1"/>
  <c r="B315" i="3" s="1"/>
  <c r="E320"/>
  <c r="R320" i="1" s="1"/>
  <c r="D320" i="3"/>
  <c r="Q320" i="1" s="1"/>
  <c r="B320" i="3" s="1"/>
  <c r="E326"/>
  <c r="R326" i="1" s="1"/>
  <c r="D326" i="3"/>
  <c r="Q326" i="1" s="1"/>
  <c r="B326" i="3" s="1"/>
  <c r="E330"/>
  <c r="R330" i="1" s="1"/>
  <c r="D330" i="3"/>
  <c r="Q330" i="1" s="1"/>
  <c r="B330" i="3" s="1"/>
  <c r="E336"/>
  <c r="R336" i="1" s="1"/>
  <c r="D336" i="3"/>
  <c r="Q336" i="1" s="1"/>
  <c r="B336" i="3" s="1"/>
  <c r="E342"/>
  <c r="R342" i="1" s="1"/>
  <c r="D342" i="3"/>
  <c r="Q342" i="1" s="1"/>
  <c r="B342" i="3" s="1"/>
  <c r="E346"/>
  <c r="R346" i="1" s="1"/>
  <c r="D346" i="3"/>
  <c r="Q346" i="1" s="1"/>
  <c r="B346" i="3" s="1"/>
  <c r="E350"/>
  <c r="R350" i="1" s="1"/>
  <c r="D350" i="3"/>
  <c r="Q350" i="1" s="1"/>
  <c r="B350" i="3" s="1"/>
  <c r="E354"/>
  <c r="R354" i="1" s="1"/>
  <c r="D354" i="3"/>
  <c r="Q354" i="1" s="1"/>
  <c r="B354" i="3" s="1"/>
  <c r="E358"/>
  <c r="R358" i="1" s="1"/>
  <c r="D358" i="3"/>
  <c r="Q358" i="1" s="1"/>
  <c r="B358" i="3" s="1"/>
  <c r="E363"/>
  <c r="R363" i="1" s="1"/>
  <c r="D363" i="3"/>
  <c r="Q363" i="1" s="1"/>
  <c r="B363" i="3" s="1"/>
  <c r="E367"/>
  <c r="R367" i="1" s="1"/>
  <c r="D367" i="3"/>
  <c r="Q367" i="1" s="1"/>
  <c r="B367" i="3" s="1"/>
  <c r="E371"/>
  <c r="R371" i="1" s="1"/>
  <c r="D371" i="3"/>
  <c r="Q371" i="1" s="1"/>
  <c r="B371" i="3" s="1"/>
  <c r="E375"/>
  <c r="R375" i="1" s="1"/>
  <c r="D375" i="3"/>
  <c r="Q375" i="1" s="1"/>
  <c r="B375" i="3" s="1"/>
  <c r="E379"/>
  <c r="R379" i="1" s="1"/>
  <c r="D379" i="3"/>
  <c r="Q379" i="1" s="1"/>
  <c r="B379" i="3" s="1"/>
  <c r="E383"/>
  <c r="R383" i="1" s="1"/>
  <c r="D383" i="3"/>
  <c r="Q383" i="1" s="1"/>
  <c r="B383" i="3" s="1"/>
  <c r="E387"/>
  <c r="R387" i="1" s="1"/>
  <c r="D387" i="3"/>
  <c r="Q387" i="1" s="1"/>
  <c r="B387" i="3" s="1"/>
  <c r="E391"/>
  <c r="R391" i="1" s="1"/>
  <c r="D391" i="3"/>
  <c r="Q391" i="1" s="1"/>
  <c r="B391" i="3" s="1"/>
  <c r="E395"/>
  <c r="R395" i="1" s="1"/>
  <c r="D395" i="3"/>
  <c r="Q395" i="1" s="1"/>
  <c r="B395" i="3" s="1"/>
  <c r="E399"/>
  <c r="R399" i="1" s="1"/>
  <c r="D399" i="3"/>
  <c r="Q399" i="1" s="1"/>
  <c r="B399" i="3" s="1"/>
  <c r="E403"/>
  <c r="R403" i="1" s="1"/>
  <c r="D403" i="3"/>
  <c r="Q403" i="1" s="1"/>
  <c r="B403" i="3" s="1"/>
  <c r="E407"/>
  <c r="R407" i="1" s="1"/>
  <c r="D407" i="3"/>
  <c r="Q407" i="1" s="1"/>
  <c r="B407" i="3" s="1"/>
  <c r="E411"/>
  <c r="R411" i="1" s="1"/>
  <c r="D411" i="3"/>
  <c r="Q411" i="1" s="1"/>
  <c r="B411" i="3" s="1"/>
  <c r="E415"/>
  <c r="R415" i="1" s="1"/>
  <c r="D415" i="3"/>
  <c r="Q415" i="1" s="1"/>
  <c r="B415" i="3" s="1"/>
  <c r="E419"/>
  <c r="R419" i="1" s="1"/>
  <c r="D419" i="3"/>
  <c r="Q419" i="1" s="1"/>
  <c r="B419" i="3" s="1"/>
  <c r="E423"/>
  <c r="R423" i="1" s="1"/>
  <c r="D423" i="3"/>
  <c r="Q423" i="1" s="1"/>
  <c r="B423" i="3" s="1"/>
  <c r="E427"/>
  <c r="R427" i="1" s="1"/>
  <c r="D427" i="3"/>
  <c r="Q427" i="1" s="1"/>
  <c r="B427" i="3" s="1"/>
  <c r="E431"/>
  <c r="R431" i="1" s="1"/>
  <c r="D431" i="3"/>
  <c r="Q431" i="1" s="1"/>
  <c r="B431" i="3" s="1"/>
  <c r="E435"/>
  <c r="R435" i="1" s="1"/>
  <c r="D435" i="3"/>
  <c r="Q435" i="1" s="1"/>
  <c r="B435" i="3" s="1"/>
  <c r="E439"/>
  <c r="R439" i="1" s="1"/>
  <c r="D439" i="3"/>
  <c r="Q439" i="1" s="1"/>
  <c r="B439" i="3" s="1"/>
  <c r="E443"/>
  <c r="R443" i="1" s="1"/>
  <c r="D443" i="3"/>
  <c r="Q443" i="1" s="1"/>
  <c r="B443" i="3" s="1"/>
  <c r="E447"/>
  <c r="R447" i="1" s="1"/>
  <c r="D447" i="3"/>
  <c r="Q447" i="1" s="1"/>
  <c r="B447" i="3" s="1"/>
  <c r="E451"/>
  <c r="R451" i="1" s="1"/>
  <c r="D451" i="3"/>
  <c r="Q451" i="1" s="1"/>
  <c r="B451" i="3" s="1"/>
  <c r="E455"/>
  <c r="R455" i="1" s="1"/>
  <c r="D455" i="3"/>
  <c r="Q455" i="1" s="1"/>
  <c r="B455" i="3" s="1"/>
  <c r="E459"/>
  <c r="R459" i="1" s="1"/>
  <c r="D459" i="3"/>
  <c r="Q459" i="1" s="1"/>
  <c r="B459" i="3" s="1"/>
  <c r="E464"/>
  <c r="R464" i="1" s="1"/>
  <c r="D464" i="3"/>
  <c r="Q464" i="1" s="1"/>
  <c r="B464" i="3" s="1"/>
  <c r="E468"/>
  <c r="R468" i="1" s="1"/>
  <c r="D468" i="3"/>
  <c r="Q468" i="1" s="1"/>
  <c r="B468" i="3" s="1"/>
  <c r="E472"/>
  <c r="R472" i="1" s="1"/>
  <c r="D472" i="3"/>
  <c r="Q472" i="1" s="1"/>
  <c r="B472" i="3" s="1"/>
  <c r="E476"/>
  <c r="R476" i="1" s="1"/>
  <c r="D476" i="3"/>
  <c r="Q476" i="1" s="1"/>
  <c r="B476" i="3" s="1"/>
  <c r="E480"/>
  <c r="R480" i="1" s="1"/>
  <c r="D480" i="3"/>
  <c r="Q480" i="1" s="1"/>
  <c r="B480" i="3" s="1"/>
  <c r="E484"/>
  <c r="R484" i="1" s="1"/>
  <c r="D484" i="3"/>
  <c r="Q484" i="1" s="1"/>
  <c r="B484" i="3" s="1"/>
  <c r="E488"/>
  <c r="R488" i="1" s="1"/>
  <c r="D488" i="3"/>
  <c r="Q488" i="1" s="1"/>
  <c r="B488" i="3" s="1"/>
  <c r="E492"/>
  <c r="R492" i="1" s="1"/>
  <c r="D492" i="3"/>
  <c r="Q492" i="1" s="1"/>
  <c r="B492" i="3" s="1"/>
  <c r="E496"/>
  <c r="R496" i="1" s="1"/>
  <c r="D496" i="3"/>
  <c r="Q496" i="1" s="1"/>
  <c r="B496" i="3" s="1"/>
  <c r="E500"/>
  <c r="R500" i="1" s="1"/>
  <c r="D500" i="3"/>
  <c r="Q500" i="1" s="1"/>
  <c r="B500" i="3" s="1"/>
  <c r="E504"/>
  <c r="R504" i="1" s="1"/>
  <c r="D504" i="3"/>
  <c r="Q504" i="1" s="1"/>
  <c r="B504" i="3" s="1"/>
  <c r="E508"/>
  <c r="R508" i="1" s="1"/>
  <c r="D508" i="3"/>
  <c r="Q508" i="1" s="1"/>
  <c r="B508" i="3" s="1"/>
  <c r="E512"/>
  <c r="R512" i="1" s="1"/>
  <c r="D512" i="3"/>
  <c r="Q512" i="1" s="1"/>
  <c r="B512" i="3" s="1"/>
  <c r="E516"/>
  <c r="R516" i="1" s="1"/>
  <c r="D516" i="3"/>
  <c r="Q516" i="1" s="1"/>
  <c r="B516" i="3" s="1"/>
  <c r="E520"/>
  <c r="R520" i="1" s="1"/>
  <c r="D520" i="3"/>
  <c r="Q520" i="1" s="1"/>
  <c r="B520" i="3" s="1"/>
  <c r="E524"/>
  <c r="R524" i="1" s="1"/>
  <c r="D524" i="3"/>
  <c r="Q524" i="1" s="1"/>
  <c r="B524" i="3" s="1"/>
  <c r="E528"/>
  <c r="R528" i="1" s="1"/>
  <c r="D528" i="3"/>
  <c r="Q528" i="1" s="1"/>
  <c r="B528" i="3" s="1"/>
  <c r="E532"/>
  <c r="R532" i="1" s="1"/>
  <c r="D532" i="3"/>
  <c r="Q532" i="1" s="1"/>
  <c r="B532" i="3" s="1"/>
  <c r="E536"/>
  <c r="R536" i="1" s="1"/>
  <c r="D536" i="3"/>
  <c r="Q536" i="1" s="1"/>
  <c r="B536" i="3" s="1"/>
  <c r="E540"/>
  <c r="R540" i="1" s="1"/>
  <c r="D540" i="3"/>
  <c r="Q540" i="1" s="1"/>
  <c r="B540" i="3" s="1"/>
  <c r="E544"/>
  <c r="R544" i="1" s="1"/>
  <c r="D544" i="3"/>
  <c r="Q544" i="1" s="1"/>
  <c r="B544" i="3" s="1"/>
  <c r="E548"/>
  <c r="R548" i="1" s="1"/>
  <c r="D548" i="3"/>
  <c r="Q548" i="1" s="1"/>
  <c r="B548" i="3" s="1"/>
  <c r="E552"/>
  <c r="R552" i="1" s="1"/>
  <c r="D552" i="3"/>
  <c r="Q552" i="1" s="1"/>
  <c r="B552" i="3" s="1"/>
  <c r="E556"/>
  <c r="R556" i="1" s="1"/>
  <c r="D556" i="3"/>
  <c r="Q556" i="1" s="1"/>
  <c r="B556" i="3" s="1"/>
  <c r="E560"/>
  <c r="R560" i="1" s="1"/>
  <c r="D560" i="3"/>
  <c r="Q560" i="1" s="1"/>
  <c r="B560" i="3" s="1"/>
  <c r="E564"/>
  <c r="R564" i="1" s="1"/>
  <c r="D564" i="3"/>
  <c r="Q564" i="1" s="1"/>
  <c r="B564" i="3" s="1"/>
  <c r="E568"/>
  <c r="R568" i="1" s="1"/>
  <c r="D568" i="3"/>
  <c r="Q568" i="1" s="1"/>
  <c r="B568" i="3" s="1"/>
  <c r="E572"/>
  <c r="R572" i="1" s="1"/>
  <c r="D572" i="3"/>
  <c r="Q572" i="1" s="1"/>
  <c r="B572" i="3" s="1"/>
  <c r="E576"/>
  <c r="R576" i="1" s="1"/>
  <c r="D576" i="3"/>
  <c r="Q576" i="1" s="1"/>
  <c r="B576" i="3" s="1"/>
  <c r="E580"/>
  <c r="R580" i="1" s="1"/>
  <c r="D580" i="3"/>
  <c r="Q580" i="1" s="1"/>
  <c r="B580" i="3" s="1"/>
  <c r="E584"/>
  <c r="R584" i="1" s="1"/>
  <c r="D584" i="3"/>
  <c r="Q584" i="1" s="1"/>
  <c r="B584" i="3" s="1"/>
  <c r="E588"/>
  <c r="R588" i="1" s="1"/>
  <c r="D588" i="3"/>
  <c r="Q588" i="1" s="1"/>
  <c r="B588" i="3" s="1"/>
  <c r="E592"/>
  <c r="R592" i="1" s="1"/>
  <c r="D592" i="3"/>
  <c r="Q592" i="1" s="1"/>
  <c r="B592" i="3" s="1"/>
  <c r="E596"/>
  <c r="R596" i="1" s="1"/>
  <c r="D596" i="3"/>
  <c r="Q596" i="1" s="1"/>
  <c r="B596" i="3" s="1"/>
  <c r="E600"/>
  <c r="R600" i="1" s="1"/>
  <c r="D600" i="3"/>
  <c r="Q600" i="1" s="1"/>
  <c r="B600" i="3" s="1"/>
  <c r="E605"/>
  <c r="R605" i="1" s="1"/>
  <c r="D605" i="3"/>
  <c r="Q605" i="1" s="1"/>
  <c r="B605" i="3" s="1"/>
  <c r="E609"/>
  <c r="R609" i="1" s="1"/>
  <c r="D609" i="3"/>
  <c r="Q609" i="1" s="1"/>
  <c r="B609" i="3" s="1"/>
  <c r="E613"/>
  <c r="R613" i="1" s="1"/>
  <c r="D613" i="3"/>
  <c r="Q613" i="1" s="1"/>
  <c r="B613" i="3" s="1"/>
  <c r="E617"/>
  <c r="R617" i="1" s="1"/>
  <c r="D617" i="3"/>
  <c r="Q617" i="1" s="1"/>
  <c r="B617" i="3" s="1"/>
  <c r="E621"/>
  <c r="R621" i="1" s="1"/>
  <c r="D621" i="3"/>
  <c r="Q621" i="1" s="1"/>
  <c r="B621" i="3" s="1"/>
  <c r="E626"/>
  <c r="R626" i="1" s="1"/>
  <c r="D626" i="3"/>
  <c r="Q626" i="1" s="1"/>
  <c r="B626" i="3" s="1"/>
  <c r="E630"/>
  <c r="R630" i="1" s="1"/>
  <c r="D630" i="3"/>
  <c r="Q630" i="1" s="1"/>
  <c r="B630" i="3" s="1"/>
  <c r="E634"/>
  <c r="R634" i="1" s="1"/>
  <c r="D634" i="3"/>
  <c r="Q634" i="1" s="1"/>
  <c r="B634" i="3" s="1"/>
  <c r="E638"/>
  <c r="R638" i="1" s="1"/>
  <c r="D638" i="3"/>
  <c r="Q638" i="1" s="1"/>
  <c r="B638" i="3" s="1"/>
  <c r="E644"/>
  <c r="R644" i="1" s="1"/>
  <c r="D644" i="3"/>
  <c r="Q644" i="1" s="1"/>
  <c r="B644" i="3" s="1"/>
  <c r="E648"/>
  <c r="R648" i="1" s="1"/>
  <c r="D648" i="3"/>
  <c r="Q648" i="1" s="1"/>
  <c r="B648" i="3" s="1"/>
  <c r="E652"/>
  <c r="R652" i="1" s="1"/>
  <c r="D652" i="3"/>
  <c r="Q652" i="1" s="1"/>
  <c r="B652" i="3" s="1"/>
  <c r="E656"/>
  <c r="R656" i="1" s="1"/>
  <c r="D656" i="3"/>
  <c r="Q656" i="1" s="1"/>
  <c r="B656" i="3" s="1"/>
  <c r="E660"/>
  <c r="R660" i="1" s="1"/>
  <c r="D660" i="3"/>
  <c r="Q660" i="1" s="1"/>
  <c r="B660" i="3" s="1"/>
  <c r="E665"/>
  <c r="R665" i="1" s="1"/>
  <c r="D665" i="3"/>
  <c r="Q665" i="1" s="1"/>
  <c r="B665" i="3" s="1"/>
  <c r="E669"/>
  <c r="R669" i="1" s="1"/>
  <c r="D669" i="3"/>
  <c r="Q669" i="1" s="1"/>
  <c r="B669" i="3" s="1"/>
  <c r="E673"/>
  <c r="R673" i="1" s="1"/>
  <c r="D673" i="3"/>
  <c r="Q673" i="1" s="1"/>
  <c r="B673" i="3" s="1"/>
  <c r="E677"/>
  <c r="R677" i="1" s="1"/>
  <c r="D677" i="3"/>
  <c r="Q677" i="1" s="1"/>
  <c r="B677" i="3" s="1"/>
  <c r="E681"/>
  <c r="R681" i="1" s="1"/>
  <c r="D681" i="3"/>
  <c r="Q681" i="1" s="1"/>
  <c r="B681" i="3" s="1"/>
  <c r="E685"/>
  <c r="R685" i="1" s="1"/>
  <c r="D685" i="3"/>
  <c r="Q685" i="1" s="1"/>
  <c r="B685" i="3" s="1"/>
  <c r="E690"/>
  <c r="R690" i="1" s="1"/>
  <c r="D690" i="3"/>
  <c r="Q690" i="1" s="1"/>
  <c r="B690" i="3" s="1"/>
  <c r="E694"/>
  <c r="R694" i="1" s="1"/>
  <c r="D694" i="3"/>
  <c r="Q694" i="1" s="1"/>
  <c r="B694" i="3" s="1"/>
  <c r="E698"/>
  <c r="R698" i="1" s="1"/>
  <c r="D698" i="3"/>
  <c r="Q698" i="1" s="1"/>
  <c r="B698" i="3" s="1"/>
  <c r="E703"/>
  <c r="R703" i="1" s="1"/>
  <c r="D703" i="3"/>
  <c r="Q703" i="1" s="1"/>
  <c r="B703" i="3" s="1"/>
  <c r="E707"/>
  <c r="R707" i="1" s="1"/>
  <c r="D707" i="3"/>
  <c r="Q707" i="1" s="1"/>
  <c r="B707" i="3" s="1"/>
  <c r="E711"/>
  <c r="R711" i="1" s="1"/>
  <c r="D711" i="3"/>
  <c r="Q711" i="1" s="1"/>
  <c r="B711" i="3" s="1"/>
  <c r="E719"/>
  <c r="R719" i="1" s="1"/>
  <c r="D719" i="3"/>
  <c r="Q719" i="1" s="1"/>
  <c r="B719" i="3" s="1"/>
  <c r="E723"/>
  <c r="R723" i="1" s="1"/>
  <c r="D723" i="3"/>
  <c r="Q723" i="1" s="1"/>
  <c r="B723" i="3" s="1"/>
  <c r="E727"/>
  <c r="R727" i="1" s="1"/>
  <c r="D727" i="3"/>
  <c r="Q727" i="1" s="1"/>
  <c r="B727" i="3" s="1"/>
  <c r="E731"/>
  <c r="R731" i="1" s="1"/>
  <c r="D731" i="3"/>
  <c r="Q731" i="1" s="1"/>
  <c r="B731" i="3" s="1"/>
  <c r="E735"/>
  <c r="R735" i="1" s="1"/>
  <c r="D735" i="3"/>
  <c r="Q735" i="1" s="1"/>
  <c r="B735" i="3" s="1"/>
  <c r="E739"/>
  <c r="R739" i="1" s="1"/>
  <c r="D739" i="3"/>
  <c r="Q739" i="1" s="1"/>
  <c r="B739" i="3" s="1"/>
  <c r="E743"/>
  <c r="R743" i="1" s="1"/>
  <c r="D743" i="3"/>
  <c r="Q743" i="1" s="1"/>
  <c r="B743" i="3" s="1"/>
  <c r="E748"/>
  <c r="R748" i="1" s="1"/>
  <c r="D748" i="3"/>
  <c r="Q748" i="1" s="1"/>
  <c r="B748" i="3" s="1"/>
  <c r="E753"/>
  <c r="R753" i="1" s="1"/>
  <c r="D753" i="3"/>
  <c r="Q753" i="1" s="1"/>
  <c r="B753" i="3" s="1"/>
  <c r="E757"/>
  <c r="R757" i="1" s="1"/>
  <c r="D757" i="3"/>
  <c r="Q757" i="1" s="1"/>
  <c r="B757" i="3" s="1"/>
  <c r="E761"/>
  <c r="R761" i="1" s="1"/>
  <c r="D761" i="3"/>
  <c r="Q761" i="1" s="1"/>
  <c r="B761" i="3" s="1"/>
  <c r="E765"/>
  <c r="R765" i="1" s="1"/>
  <c r="D765" i="3"/>
  <c r="Q765" i="1" s="1"/>
  <c r="B765" i="3" s="1"/>
  <c r="E769"/>
  <c r="R769" i="1" s="1"/>
  <c r="D769" i="3"/>
  <c r="Q769" i="1" s="1"/>
  <c r="B769" i="3" s="1"/>
  <c r="E773"/>
  <c r="R773" i="1" s="1"/>
  <c r="D773" i="3"/>
  <c r="Q773" i="1" s="1"/>
  <c r="B773" i="3" s="1"/>
  <c r="E777"/>
  <c r="R777" i="1" s="1"/>
  <c r="D777" i="3"/>
  <c r="Q777" i="1" s="1"/>
  <c r="B777" i="3" s="1"/>
  <c r="E783"/>
  <c r="R783" i="1" s="1"/>
  <c r="D783" i="3"/>
  <c r="Q783" i="1" s="1"/>
  <c r="B783" i="3" s="1"/>
  <c r="E787"/>
  <c r="R787" i="1" s="1"/>
  <c r="D787" i="3"/>
  <c r="Q787" i="1" s="1"/>
  <c r="B787" i="3" s="1"/>
  <c r="E791"/>
  <c r="R791" i="1" s="1"/>
  <c r="D791" i="3"/>
  <c r="Q791" i="1" s="1"/>
  <c r="B791" i="3" s="1"/>
  <c r="E795"/>
  <c r="R795" i="1" s="1"/>
  <c r="D795" i="3"/>
  <c r="Q795" i="1" s="1"/>
  <c r="B795" i="3" s="1"/>
  <c r="E799"/>
  <c r="R799" i="1" s="1"/>
  <c r="D799" i="3"/>
  <c r="Q799" i="1" s="1"/>
  <c r="B799" i="3" s="1"/>
  <c r="E803"/>
  <c r="R803" i="1" s="1"/>
  <c r="D803" i="3"/>
  <c r="Q803" i="1" s="1"/>
  <c r="B803" i="3" s="1"/>
  <c r="E807"/>
  <c r="R807" i="1" s="1"/>
  <c r="D807" i="3"/>
  <c r="Q807" i="1" s="1"/>
  <c r="B807" i="3" s="1"/>
  <c r="E812"/>
  <c r="R812" i="1" s="1"/>
  <c r="D812" i="3"/>
  <c r="Q812" i="1" s="1"/>
  <c r="B812" i="3" s="1"/>
  <c r="E817"/>
  <c r="R817" i="1" s="1"/>
  <c r="D817" i="3"/>
  <c r="Q817" i="1" s="1"/>
  <c r="B817" i="3" s="1"/>
  <c r="E821"/>
  <c r="R821" i="1" s="1"/>
  <c r="D821" i="3"/>
  <c r="Q821" i="1" s="1"/>
  <c r="B821" i="3" s="1"/>
  <c r="E825"/>
  <c r="R825" i="1" s="1"/>
  <c r="D825" i="3"/>
  <c r="Q825" i="1" s="1"/>
  <c r="B825" i="3" s="1"/>
  <c r="E829"/>
  <c r="R829" i="1" s="1"/>
  <c r="D829" i="3"/>
  <c r="Q829" i="1" s="1"/>
  <c r="B829" i="3" s="1"/>
  <c r="E833"/>
  <c r="R833" i="1" s="1"/>
  <c r="D833" i="3"/>
  <c r="Q833" i="1" s="1"/>
  <c r="B833" i="3" s="1"/>
  <c r="E837"/>
  <c r="R837" i="1" s="1"/>
  <c r="D837" i="3"/>
  <c r="Q837" i="1" s="1"/>
  <c r="B837" i="3" s="1"/>
  <c r="E841"/>
  <c r="R841" i="1" s="1"/>
  <c r="D841" i="3"/>
  <c r="Q841" i="1" s="1"/>
  <c r="B841" i="3" s="1"/>
  <c r="E847"/>
  <c r="R847" i="1" s="1"/>
  <c r="D847" i="3"/>
  <c r="Q847" i="1" s="1"/>
  <c r="B847" i="3" s="1"/>
  <c r="E851"/>
  <c r="R851" i="1" s="1"/>
  <c r="D851" i="3"/>
  <c r="Q851" i="1" s="1"/>
  <c r="B851" i="3" s="1"/>
  <c r="E855"/>
  <c r="R855" i="1" s="1"/>
  <c r="D855" i="3"/>
  <c r="Q855" i="1" s="1"/>
  <c r="B855" i="3" s="1"/>
  <c r="E859"/>
  <c r="R859" i="1" s="1"/>
  <c r="D859" i="3"/>
  <c r="Q859" i="1" s="1"/>
  <c r="B859" i="3" s="1"/>
  <c r="E863"/>
  <c r="R863" i="1" s="1"/>
  <c r="D863" i="3"/>
  <c r="Q863" i="1" s="1"/>
  <c r="B863" i="3" s="1"/>
  <c r="E867"/>
  <c r="R867" i="1" s="1"/>
  <c r="D867" i="3"/>
  <c r="Q867" i="1" s="1"/>
  <c r="B867" i="3" s="1"/>
  <c r="E871"/>
  <c r="R871" i="1" s="1"/>
  <c r="D871" i="3"/>
  <c r="Q871" i="1" s="1"/>
  <c r="B871" i="3" s="1"/>
  <c r="E876"/>
  <c r="R876" i="1" s="1"/>
  <c r="D876" i="3"/>
  <c r="Q876" i="1" s="1"/>
  <c r="B876" i="3" s="1"/>
  <c r="E881"/>
  <c r="R881" i="1" s="1"/>
  <c r="D881" i="3"/>
  <c r="Q881" i="1" s="1"/>
  <c r="B881" i="3" s="1"/>
  <c r="E885"/>
  <c r="R885" i="1" s="1"/>
  <c r="D885" i="3"/>
  <c r="Q885" i="1" s="1"/>
  <c r="B885" i="3" s="1"/>
  <c r="E889"/>
  <c r="R889" i="1" s="1"/>
  <c r="D889" i="3"/>
  <c r="Q889" i="1" s="1"/>
  <c r="B889" i="3" s="1"/>
  <c r="E893"/>
  <c r="R893" i="1" s="1"/>
  <c r="D893" i="3"/>
  <c r="Q893" i="1" s="1"/>
  <c r="B893" i="3" s="1"/>
  <c r="E897"/>
  <c r="R897" i="1" s="1"/>
  <c r="D897" i="3"/>
  <c r="Q897" i="1" s="1"/>
  <c r="B897" i="3" s="1"/>
  <c r="E901"/>
  <c r="R901" i="1" s="1"/>
  <c r="D901" i="3"/>
  <c r="Q901" i="1" s="1"/>
  <c r="B901" i="3" s="1"/>
  <c r="E905"/>
  <c r="R905" i="1" s="1"/>
  <c r="D905" i="3"/>
  <c r="Q905" i="1" s="1"/>
  <c r="B905" i="3" s="1"/>
  <c r="E911"/>
  <c r="R911" i="1" s="1"/>
  <c r="D911" i="3"/>
  <c r="Q911" i="1" s="1"/>
  <c r="B911" i="3" s="1"/>
  <c r="E915"/>
  <c r="R915" i="1" s="1"/>
  <c r="D915" i="3"/>
  <c r="Q915" i="1" s="1"/>
  <c r="B915" i="3" s="1"/>
  <c r="E920"/>
  <c r="R920" i="1" s="1"/>
  <c r="D920" i="3"/>
  <c r="Q920" i="1" s="1"/>
  <c r="B920" i="3" s="1"/>
  <c r="E924"/>
  <c r="R924" i="1" s="1"/>
  <c r="D924" i="3"/>
  <c r="Q924" i="1" s="1"/>
  <c r="B924" i="3" s="1"/>
  <c r="E928"/>
  <c r="R928" i="1" s="1"/>
  <c r="D928" i="3"/>
  <c r="Q928" i="1" s="1"/>
  <c r="B928" i="3" s="1"/>
  <c r="E932"/>
  <c r="R932" i="1" s="1"/>
  <c r="D932" i="3"/>
  <c r="Q932" i="1" s="1"/>
  <c r="B932" i="3" s="1"/>
  <c r="E936"/>
  <c r="R936" i="1" s="1"/>
  <c r="D936" i="3"/>
  <c r="Q936" i="1" s="1"/>
  <c r="B936" i="3" s="1"/>
  <c r="E941"/>
  <c r="R941" i="1" s="1"/>
  <c r="D941" i="3"/>
  <c r="Q941" i="1" s="1"/>
  <c r="B941" i="3" s="1"/>
  <c r="E946"/>
  <c r="R946" i="1" s="1"/>
  <c r="D946" i="3"/>
  <c r="Q946" i="1" s="1"/>
  <c r="B946" i="3" s="1"/>
  <c r="E951"/>
  <c r="R951" i="1" s="1"/>
  <c r="D951" i="3"/>
  <c r="Q951" i="1" s="1"/>
  <c r="B951" i="3" s="1"/>
  <c r="E955"/>
  <c r="R955" i="1" s="1"/>
  <c r="D955" i="3"/>
  <c r="Q955" i="1" s="1"/>
  <c r="B955" i="3" s="1"/>
  <c r="E959"/>
  <c r="R959" i="1" s="1"/>
  <c r="D959" i="3"/>
  <c r="Q959" i="1" s="1"/>
  <c r="B959" i="3" s="1"/>
  <c r="E963"/>
  <c r="R963" i="1" s="1"/>
  <c r="D963" i="3"/>
  <c r="Q963" i="1" s="1"/>
  <c r="B963" i="3" s="1"/>
  <c r="E967"/>
  <c r="R967" i="1" s="1"/>
  <c r="D967" i="3"/>
  <c r="Q967" i="1" s="1"/>
  <c r="B967" i="3" s="1"/>
  <c r="E972"/>
  <c r="R972" i="1" s="1"/>
  <c r="D972" i="3"/>
  <c r="Q972" i="1" s="1"/>
  <c r="B972" i="3" s="1"/>
  <c r="D999"/>
  <c r="Q999" i="1" s="1"/>
  <c r="B999" i="3" s="1"/>
  <c r="E999"/>
  <c r="R999" i="1" s="1"/>
  <c r="D987" i="3"/>
  <c r="Q987" i="1" s="1"/>
  <c r="B987" i="3" s="1"/>
  <c r="E987"/>
  <c r="R987" i="1" s="1"/>
  <c r="E992" i="3"/>
  <c r="R992" i="1" s="1"/>
  <c r="D992" i="3"/>
  <c r="Q992" i="1" s="1"/>
  <c r="B992" i="3" s="1"/>
  <c r="E976"/>
  <c r="R976" i="1" s="1"/>
  <c r="D976" i="3"/>
  <c r="Q976" i="1" s="1"/>
  <c r="B976" i="3" s="1"/>
  <c r="E990"/>
  <c r="R990" i="1" s="1"/>
  <c r="D990" i="3"/>
  <c r="Q990" i="1" s="1"/>
  <c r="B990" i="3" s="1"/>
  <c r="E989"/>
  <c r="R989" i="1" s="1"/>
  <c r="D989" i="3"/>
  <c r="Q989" i="1" s="1"/>
  <c r="B989" i="3" s="1"/>
  <c r="S313" i="1"/>
  <c r="H313"/>
  <c r="E604" i="3"/>
  <c r="R604" i="1" s="1"/>
  <c r="D604" i="3"/>
  <c r="Q604" i="1" s="1"/>
  <c r="B604" i="3" s="1"/>
  <c r="E612"/>
  <c r="R612" i="1" s="1"/>
  <c r="D612" i="3"/>
  <c r="Q612" i="1" s="1"/>
  <c r="B612" i="3" s="1"/>
  <c r="E620"/>
  <c r="R620" i="1" s="1"/>
  <c r="D620" i="3"/>
  <c r="Q620" i="1" s="1"/>
  <c r="B620" i="3" s="1"/>
  <c r="E629"/>
  <c r="R629" i="1" s="1"/>
  <c r="D629" i="3"/>
  <c r="Q629" i="1" s="1"/>
  <c r="B629" i="3" s="1"/>
  <c r="E637"/>
  <c r="R637" i="1" s="1"/>
  <c r="D637" i="3"/>
  <c r="Q637" i="1" s="1"/>
  <c r="B637" i="3" s="1"/>
  <c r="E651"/>
  <c r="R651" i="1" s="1"/>
  <c r="D651" i="3"/>
  <c r="Q651" i="1" s="1"/>
  <c r="B651" i="3" s="1"/>
  <c r="E659"/>
  <c r="R659" i="1" s="1"/>
  <c r="D659" i="3"/>
  <c r="Q659" i="1" s="1"/>
  <c r="B659" i="3" s="1"/>
  <c r="E668"/>
  <c r="R668" i="1" s="1"/>
  <c r="D668" i="3"/>
  <c r="Q668" i="1" s="1"/>
  <c r="B668" i="3" s="1"/>
  <c r="E680"/>
  <c r="R680" i="1" s="1"/>
  <c r="D680" i="3"/>
  <c r="Q680" i="1" s="1"/>
  <c r="B680" i="3" s="1"/>
  <c r="E688"/>
  <c r="R688" i="1" s="1"/>
  <c r="D688" i="3"/>
  <c r="Q688" i="1" s="1"/>
  <c r="B688" i="3" s="1"/>
  <c r="E697"/>
  <c r="R697" i="1" s="1"/>
  <c r="D697" i="3"/>
  <c r="Q697" i="1" s="1"/>
  <c r="B697" i="3" s="1"/>
  <c r="E706"/>
  <c r="R706" i="1" s="1"/>
  <c r="D706" i="3"/>
  <c r="Q706" i="1" s="1"/>
  <c r="B706" i="3" s="1"/>
  <c r="E717"/>
  <c r="R717" i="1" s="1"/>
  <c r="D717" i="3"/>
  <c r="Q717" i="1" s="1"/>
  <c r="B717" i="3" s="1"/>
  <c r="E722"/>
  <c r="R722" i="1" s="1"/>
  <c r="D722" i="3"/>
  <c r="Q722" i="1" s="1"/>
  <c r="B722" i="3" s="1"/>
  <c r="E730"/>
  <c r="R730" i="1" s="1"/>
  <c r="D730" i="3"/>
  <c r="Q730" i="1" s="1"/>
  <c r="B730" i="3" s="1"/>
  <c r="E738"/>
  <c r="R738" i="1" s="1"/>
  <c r="D738" i="3"/>
  <c r="Q738" i="1" s="1"/>
  <c r="B738" i="3" s="1"/>
  <c r="E742"/>
  <c r="R742" i="1" s="1"/>
  <c r="D742" i="3"/>
  <c r="Q742" i="1" s="1"/>
  <c r="B742" i="3" s="1"/>
  <c r="E752"/>
  <c r="R752" i="1" s="1"/>
  <c r="D752" i="3"/>
  <c r="Q752" i="1" s="1"/>
  <c r="B752" i="3" s="1"/>
  <c r="E756"/>
  <c r="R756" i="1" s="1"/>
  <c r="D756" i="3"/>
  <c r="Q756" i="1" s="1"/>
  <c r="B756" i="3" s="1"/>
  <c r="E760"/>
  <c r="R760" i="1" s="1"/>
  <c r="D760" i="3"/>
  <c r="Q760" i="1" s="1"/>
  <c r="B760" i="3" s="1"/>
  <c r="E764"/>
  <c r="R764" i="1" s="1"/>
  <c r="D764" i="3"/>
  <c r="Q764" i="1" s="1"/>
  <c r="B764" i="3" s="1"/>
  <c r="E768"/>
  <c r="R768" i="1" s="1"/>
  <c r="D768" i="3"/>
  <c r="Q768" i="1" s="1"/>
  <c r="B768" i="3" s="1"/>
  <c r="E772"/>
  <c r="R772" i="1" s="1"/>
  <c r="D772" i="3"/>
  <c r="Q772" i="1" s="1"/>
  <c r="B772" i="3" s="1"/>
  <c r="E776"/>
  <c r="R776" i="1" s="1"/>
  <c r="D776" i="3"/>
  <c r="Q776" i="1" s="1"/>
  <c r="B776" i="3" s="1"/>
  <c r="E786"/>
  <c r="R786" i="1" s="1"/>
  <c r="D786" i="3"/>
  <c r="Q786" i="1" s="1"/>
  <c r="B786" i="3" s="1"/>
  <c r="E790"/>
  <c r="R790" i="1" s="1"/>
  <c r="D790" i="3"/>
  <c r="Q790" i="1" s="1"/>
  <c r="B790" i="3" s="1"/>
  <c r="E794"/>
  <c r="R794" i="1" s="1"/>
  <c r="D794" i="3"/>
  <c r="Q794" i="1" s="1"/>
  <c r="B794" i="3" s="1"/>
  <c r="E798"/>
  <c r="R798" i="1" s="1"/>
  <c r="D798" i="3"/>
  <c r="Q798" i="1" s="1"/>
  <c r="B798" i="3" s="1"/>
  <c r="E802"/>
  <c r="R802" i="1" s="1"/>
  <c r="D802" i="3"/>
  <c r="Q802" i="1" s="1"/>
  <c r="B802" i="3" s="1"/>
  <c r="E806"/>
  <c r="R806" i="1" s="1"/>
  <c r="D806" i="3"/>
  <c r="Q806" i="1" s="1"/>
  <c r="B806" i="3" s="1"/>
  <c r="E811"/>
  <c r="R811" i="1" s="1"/>
  <c r="D811" i="3"/>
  <c r="Q811" i="1" s="1"/>
  <c r="B811" i="3" s="1"/>
  <c r="E816"/>
  <c r="R816" i="1" s="1"/>
  <c r="D816" i="3"/>
  <c r="Q816" i="1" s="1"/>
  <c r="B816" i="3" s="1"/>
  <c r="E820"/>
  <c r="R820" i="1" s="1"/>
  <c r="D820" i="3"/>
  <c r="Q820" i="1" s="1"/>
  <c r="B820" i="3" s="1"/>
  <c r="E824"/>
  <c r="R824" i="1" s="1"/>
  <c r="D824" i="3"/>
  <c r="Q824" i="1" s="1"/>
  <c r="B824" i="3" s="1"/>
  <c r="E828"/>
  <c r="R828" i="1" s="1"/>
  <c r="D828" i="3"/>
  <c r="Q828" i="1" s="1"/>
  <c r="B828" i="3" s="1"/>
  <c r="E832"/>
  <c r="R832" i="1" s="1"/>
  <c r="D832" i="3"/>
  <c r="Q832" i="1" s="1"/>
  <c r="B832" i="3" s="1"/>
  <c r="E836"/>
  <c r="R836" i="1" s="1"/>
  <c r="D836" i="3"/>
  <c r="Q836" i="1" s="1"/>
  <c r="B836" i="3" s="1"/>
  <c r="E840"/>
  <c r="R840" i="1" s="1"/>
  <c r="D840" i="3"/>
  <c r="Q840" i="1" s="1"/>
  <c r="B840" i="3" s="1"/>
  <c r="E845"/>
  <c r="R845" i="1" s="1"/>
  <c r="D845" i="3"/>
  <c r="Q845" i="1" s="1"/>
  <c r="B845" i="3" s="1"/>
  <c r="E850"/>
  <c r="R850" i="1" s="1"/>
  <c r="D850" i="3"/>
  <c r="Q850" i="1" s="1"/>
  <c r="B850" i="3" s="1"/>
  <c r="E854"/>
  <c r="R854" i="1" s="1"/>
  <c r="D854" i="3"/>
  <c r="Q854" i="1" s="1"/>
  <c r="B854" i="3" s="1"/>
  <c r="E858"/>
  <c r="R858" i="1" s="1"/>
  <c r="D858" i="3"/>
  <c r="Q858" i="1" s="1"/>
  <c r="B858" i="3" s="1"/>
  <c r="E862"/>
  <c r="R862" i="1" s="1"/>
  <c r="D862" i="3"/>
  <c r="Q862" i="1" s="1"/>
  <c r="B862" i="3" s="1"/>
  <c r="E866"/>
  <c r="R866" i="1" s="1"/>
  <c r="D866" i="3"/>
  <c r="Q866" i="1" s="1"/>
  <c r="B866" i="3" s="1"/>
  <c r="E870"/>
  <c r="R870" i="1" s="1"/>
  <c r="D870" i="3"/>
  <c r="Q870" i="1" s="1"/>
  <c r="B870" i="3" s="1"/>
  <c r="E875"/>
  <c r="R875" i="1" s="1"/>
  <c r="D875" i="3"/>
  <c r="Q875" i="1" s="1"/>
  <c r="B875" i="3" s="1"/>
  <c r="E880"/>
  <c r="R880" i="1" s="1"/>
  <c r="D880" i="3"/>
  <c r="Q880" i="1" s="1"/>
  <c r="B880" i="3" s="1"/>
  <c r="E884"/>
  <c r="R884" i="1" s="1"/>
  <c r="D884" i="3"/>
  <c r="Q884" i="1" s="1"/>
  <c r="B884" i="3" s="1"/>
  <c r="E888"/>
  <c r="R888" i="1" s="1"/>
  <c r="D888" i="3"/>
  <c r="Q888" i="1" s="1"/>
  <c r="B888" i="3" s="1"/>
  <c r="E892"/>
  <c r="R892" i="1" s="1"/>
  <c r="D892" i="3"/>
  <c r="Q892" i="1" s="1"/>
  <c r="B892" i="3" s="1"/>
  <c r="E896"/>
  <c r="R896" i="1" s="1"/>
  <c r="D896" i="3"/>
  <c r="Q896" i="1" s="1"/>
  <c r="B896" i="3" s="1"/>
  <c r="E900"/>
  <c r="R900" i="1" s="1"/>
  <c r="D900" i="3"/>
  <c r="Q900" i="1" s="1"/>
  <c r="B900" i="3" s="1"/>
  <c r="E904"/>
  <c r="R904" i="1" s="1"/>
  <c r="D904" i="3"/>
  <c r="Q904" i="1" s="1"/>
  <c r="B904" i="3" s="1"/>
  <c r="E909"/>
  <c r="R909" i="1" s="1"/>
  <c r="D909" i="3"/>
  <c r="Q909" i="1" s="1"/>
  <c r="B909" i="3" s="1"/>
  <c r="E914"/>
  <c r="R914" i="1" s="1"/>
  <c r="D914" i="3"/>
  <c r="Q914" i="1" s="1"/>
  <c r="B914" i="3" s="1"/>
  <c r="E919"/>
  <c r="R919" i="1" s="1"/>
  <c r="D919" i="3"/>
  <c r="Q919" i="1" s="1"/>
  <c r="B919" i="3" s="1"/>
  <c r="E923"/>
  <c r="R923" i="1" s="1"/>
  <c r="D923" i="3"/>
  <c r="Q923" i="1" s="1"/>
  <c r="B923" i="3" s="1"/>
  <c r="E927"/>
  <c r="R927" i="1" s="1"/>
  <c r="D927" i="3"/>
  <c r="Q927" i="1" s="1"/>
  <c r="B927" i="3" s="1"/>
  <c r="E931"/>
  <c r="R931" i="1" s="1"/>
  <c r="D931" i="3"/>
  <c r="Q931" i="1" s="1"/>
  <c r="B931" i="3" s="1"/>
  <c r="E935"/>
  <c r="R935" i="1" s="1"/>
  <c r="D935" i="3"/>
  <c r="Q935" i="1" s="1"/>
  <c r="B935" i="3" s="1"/>
  <c r="E940"/>
  <c r="R940" i="1" s="1"/>
  <c r="D940" i="3"/>
  <c r="Q940" i="1" s="1"/>
  <c r="B940" i="3" s="1"/>
  <c r="E945"/>
  <c r="R945" i="1" s="1"/>
  <c r="D945" i="3"/>
  <c r="Q945" i="1" s="1"/>
  <c r="B945" i="3" s="1"/>
  <c r="E950"/>
  <c r="R950" i="1" s="1"/>
  <c r="D950" i="3"/>
  <c r="Q950" i="1" s="1"/>
  <c r="B950" i="3" s="1"/>
  <c r="E954"/>
  <c r="R954" i="1" s="1"/>
  <c r="D954" i="3"/>
  <c r="Q954" i="1" s="1"/>
  <c r="B954" i="3" s="1"/>
  <c r="E958"/>
  <c r="R958" i="1" s="1"/>
  <c r="D958" i="3"/>
  <c r="Q958" i="1" s="1"/>
  <c r="B958" i="3" s="1"/>
  <c r="E962"/>
  <c r="R962" i="1" s="1"/>
  <c r="D962" i="3"/>
  <c r="Q962" i="1" s="1"/>
  <c r="B962" i="3" s="1"/>
  <c r="E966"/>
  <c r="R966" i="1" s="1"/>
  <c r="D966" i="3"/>
  <c r="Q966" i="1" s="1"/>
  <c r="B966" i="3" s="1"/>
  <c r="E971"/>
  <c r="R971" i="1" s="1"/>
  <c r="D971" i="3"/>
  <c r="Q971" i="1" s="1"/>
  <c r="B971" i="3" s="1"/>
  <c r="D995"/>
  <c r="Q995" i="1" s="1"/>
  <c r="B995" i="3" s="1"/>
  <c r="E995"/>
  <c r="R995" i="1" s="1"/>
  <c r="E996" i="3"/>
  <c r="R996" i="1" s="1"/>
  <c r="D996" i="3"/>
  <c r="Q996" i="1" s="1"/>
  <c r="B996" i="3" s="1"/>
  <c r="E980"/>
  <c r="R980" i="1" s="1"/>
  <c r="D980" i="3"/>
  <c r="Q980" i="1" s="1"/>
  <c r="B980" i="3" s="1"/>
  <c r="E994"/>
  <c r="R994" i="1" s="1"/>
  <c r="D994" i="3"/>
  <c r="Q994" i="1" s="1"/>
  <c r="B994" i="3" s="1"/>
  <c r="E978"/>
  <c r="R978" i="1" s="1"/>
  <c r="D978" i="3"/>
  <c r="Q978" i="1" s="1"/>
  <c r="B978" i="3" s="1"/>
  <c r="E993"/>
  <c r="R993" i="1" s="1"/>
  <c r="D993" i="3"/>
  <c r="Q993" i="1" s="1"/>
  <c r="B993" i="3" s="1"/>
  <c r="E977"/>
  <c r="R977" i="1" s="1"/>
  <c r="D977" i="3"/>
  <c r="Q977" i="1" s="1"/>
  <c r="B977" i="3" s="1"/>
  <c r="E599"/>
  <c r="R599" i="1" s="1"/>
  <c r="D599" i="3"/>
  <c r="Q599" i="1" s="1"/>
  <c r="B599" i="3" s="1"/>
  <c r="E608"/>
  <c r="R608" i="1" s="1"/>
  <c r="D608" i="3"/>
  <c r="Q608" i="1" s="1"/>
  <c r="B608" i="3" s="1"/>
  <c r="E616"/>
  <c r="R616" i="1" s="1"/>
  <c r="D616" i="3"/>
  <c r="Q616" i="1" s="1"/>
  <c r="B616" i="3" s="1"/>
  <c r="E624"/>
  <c r="R624" i="1" s="1"/>
  <c r="D624" i="3"/>
  <c r="Q624" i="1" s="1"/>
  <c r="B624" i="3" s="1"/>
  <c r="E633"/>
  <c r="R633" i="1" s="1"/>
  <c r="D633" i="3"/>
  <c r="Q633" i="1" s="1"/>
  <c r="B633" i="3" s="1"/>
  <c r="E643"/>
  <c r="R643" i="1" s="1"/>
  <c r="D643" i="3"/>
  <c r="Q643" i="1" s="1"/>
  <c r="B643" i="3" s="1"/>
  <c r="E647"/>
  <c r="R647" i="1" s="1"/>
  <c r="D647" i="3"/>
  <c r="Q647" i="1" s="1"/>
  <c r="B647" i="3" s="1"/>
  <c r="E655"/>
  <c r="R655" i="1" s="1"/>
  <c r="D655" i="3"/>
  <c r="Q655" i="1" s="1"/>
  <c r="B655" i="3" s="1"/>
  <c r="E664"/>
  <c r="R664" i="1" s="1"/>
  <c r="D664" i="3"/>
  <c r="Q664" i="1" s="1"/>
  <c r="B664" i="3" s="1"/>
  <c r="E672"/>
  <c r="R672" i="1" s="1"/>
  <c r="D672" i="3"/>
  <c r="Q672" i="1" s="1"/>
  <c r="B672" i="3" s="1"/>
  <c r="E676"/>
  <c r="R676" i="1" s="1"/>
  <c r="D676" i="3"/>
  <c r="Q676" i="1" s="1"/>
  <c r="B676" i="3" s="1"/>
  <c r="E684"/>
  <c r="R684" i="1" s="1"/>
  <c r="D684" i="3"/>
  <c r="Q684" i="1" s="1"/>
  <c r="B684" i="3" s="1"/>
  <c r="E693"/>
  <c r="R693" i="1" s="1"/>
  <c r="D693" i="3"/>
  <c r="Q693" i="1" s="1"/>
  <c r="B693" i="3" s="1"/>
  <c r="E702"/>
  <c r="R702" i="1" s="1"/>
  <c r="D702" i="3"/>
  <c r="Q702" i="1" s="1"/>
  <c r="B702" i="3" s="1"/>
  <c r="E710"/>
  <c r="R710" i="1" s="1"/>
  <c r="D710" i="3"/>
  <c r="Q710" i="1" s="1"/>
  <c r="B710" i="3" s="1"/>
  <c r="E726"/>
  <c r="R726" i="1" s="1"/>
  <c r="D726" i="3"/>
  <c r="Q726" i="1" s="1"/>
  <c r="B726" i="3" s="1"/>
  <c r="E734"/>
  <c r="R734" i="1" s="1"/>
  <c r="D734" i="3"/>
  <c r="Q734" i="1" s="1"/>
  <c r="B734" i="3" s="1"/>
  <c r="E747"/>
  <c r="R747" i="1" s="1"/>
  <c r="D747" i="3"/>
  <c r="Q747" i="1" s="1"/>
  <c r="B747" i="3" s="1"/>
  <c r="E781"/>
  <c r="R781" i="1" s="1"/>
  <c r="D781" i="3"/>
  <c r="Q781" i="1" s="1"/>
  <c r="B781" i="3" s="1"/>
  <c r="E4"/>
  <c r="R4" i="1" s="1"/>
  <c r="D4" i="3"/>
  <c r="Q4" i="1" s="1"/>
  <c r="B4" i="3" s="1"/>
  <c r="E8"/>
  <c r="R8" i="1" s="1"/>
  <c r="D8" i="3"/>
  <c r="Q8" i="1" s="1"/>
  <c r="B8" i="3" s="1"/>
  <c r="E12"/>
  <c r="R12" i="1" s="1"/>
  <c r="D12" i="3"/>
  <c r="Q12" i="1" s="1"/>
  <c r="B12" i="3" s="1"/>
  <c r="D18"/>
  <c r="Q18" i="1" s="1"/>
  <c r="B18" i="3" s="1"/>
  <c r="E18"/>
  <c r="R18" i="1" s="1"/>
  <c r="E22" i="3"/>
  <c r="R22" i="1" s="1"/>
  <c r="D22" i="3"/>
  <c r="Q22" i="1" s="1"/>
  <c r="B22" i="3" s="1"/>
  <c r="E27"/>
  <c r="R27" i="1" s="1"/>
  <c r="D27" i="3"/>
  <c r="Q27" i="1" s="1"/>
  <c r="B27" i="3" s="1"/>
  <c r="E31"/>
  <c r="R31" i="1" s="1"/>
  <c r="D31" i="3"/>
  <c r="Q31" i="1" s="1"/>
  <c r="B31" i="3" s="1"/>
  <c r="E35"/>
  <c r="R35" i="1" s="1"/>
  <c r="D35" i="3"/>
  <c r="Q35" i="1" s="1"/>
  <c r="B35" i="3" s="1"/>
  <c r="E39"/>
  <c r="R39" i="1" s="1"/>
  <c r="D39" i="3"/>
  <c r="Q39" i="1" s="1"/>
  <c r="B39" i="3" s="1"/>
  <c r="E43"/>
  <c r="R43" i="1" s="1"/>
  <c r="D43" i="3"/>
  <c r="Q43" i="1" s="1"/>
  <c r="B43" i="3" s="1"/>
  <c r="E47"/>
  <c r="R47" i="1" s="1"/>
  <c r="D47" i="3"/>
  <c r="Q47" i="1" s="1"/>
  <c r="B47" i="3" s="1"/>
  <c r="E52"/>
  <c r="R52" i="1" s="1"/>
  <c r="D52" i="3"/>
  <c r="Q52" i="1" s="1"/>
  <c r="B52" i="3" s="1"/>
  <c r="D58"/>
  <c r="Q58" i="1" s="1"/>
  <c r="B58" i="3" s="1"/>
  <c r="E58"/>
  <c r="R58" i="1" s="1"/>
  <c r="E63" i="3"/>
  <c r="R63" i="1" s="1"/>
  <c r="D63" i="3"/>
  <c r="Q63" i="1" s="1"/>
  <c r="B63" i="3" s="1"/>
  <c r="E67"/>
  <c r="R67" i="1" s="1"/>
  <c r="D67" i="3"/>
  <c r="Q67" i="1" s="1"/>
  <c r="B67" i="3" s="1"/>
  <c r="E71"/>
  <c r="R71" i="1" s="1"/>
  <c r="D71" i="3"/>
  <c r="Q71" i="1" s="1"/>
  <c r="B71" i="3" s="1"/>
  <c r="E75"/>
  <c r="R75" i="1" s="1"/>
  <c r="D75" i="3"/>
  <c r="Q75" i="1" s="1"/>
  <c r="B75" i="3" s="1"/>
  <c r="E79"/>
  <c r="R79" i="1" s="1"/>
  <c r="D79" i="3"/>
  <c r="Q79" i="1" s="1"/>
  <c r="B79" i="3" s="1"/>
  <c r="E84"/>
  <c r="R84" i="1" s="1"/>
  <c r="D84" i="3"/>
  <c r="Q84" i="1" s="1"/>
  <c r="B84" i="3" s="1"/>
  <c r="E89"/>
  <c r="R89" i="1" s="1"/>
  <c r="D89" i="3"/>
  <c r="Q89" i="1" s="1"/>
  <c r="B89" i="3" s="1"/>
  <c r="E94"/>
  <c r="R94" i="1" s="1"/>
  <c r="D94" i="3"/>
  <c r="Q94" i="1" s="1"/>
  <c r="B94" i="3" s="1"/>
  <c r="E98"/>
  <c r="R98" i="1" s="1"/>
  <c r="D98" i="3"/>
  <c r="Q98" i="1" s="1"/>
  <c r="B98" i="3" s="1"/>
  <c r="E103"/>
  <c r="R103" i="1" s="1"/>
  <c r="D103" i="3"/>
  <c r="Q103" i="1" s="1"/>
  <c r="B103" i="3" s="1"/>
  <c r="E108"/>
  <c r="R108" i="1" s="1"/>
  <c r="D108" i="3"/>
  <c r="Q108" i="1" s="1"/>
  <c r="B108" i="3" s="1"/>
  <c r="E112"/>
  <c r="R112" i="1" s="1"/>
  <c r="D112" i="3"/>
  <c r="Q112" i="1" s="1"/>
  <c r="B112" i="3" s="1"/>
  <c r="E117"/>
  <c r="R117" i="1" s="1"/>
  <c r="D117" i="3"/>
  <c r="Q117" i="1" s="1"/>
  <c r="B117" i="3" s="1"/>
  <c r="E125"/>
  <c r="R125" i="1" s="1"/>
  <c r="D125" i="3"/>
  <c r="Q125" i="1" s="1"/>
  <c r="B125" i="3" s="1"/>
  <c r="E130"/>
  <c r="R130" i="1" s="1"/>
  <c r="D130" i="3"/>
  <c r="Q130" i="1" s="1"/>
  <c r="B130" i="3" s="1"/>
  <c r="E134"/>
  <c r="R134" i="1" s="1"/>
  <c r="D134" i="3"/>
  <c r="Q134" i="1" s="1"/>
  <c r="B134" i="3" s="1"/>
  <c r="E139"/>
  <c r="R139" i="1" s="1"/>
  <c r="D139" i="3"/>
  <c r="Q139" i="1" s="1"/>
  <c r="B139" i="3" s="1"/>
  <c r="E146"/>
  <c r="R146" i="1" s="1"/>
  <c r="D146" i="3"/>
  <c r="Q146" i="1" s="1"/>
  <c r="B146" i="3" s="1"/>
  <c r="E151"/>
  <c r="R151" i="1" s="1"/>
  <c r="D151" i="3"/>
  <c r="Q151" i="1" s="1"/>
  <c r="B151" i="3" s="1"/>
  <c r="E156"/>
  <c r="R156" i="1" s="1"/>
  <c r="D156" i="3"/>
  <c r="Q156" i="1" s="1"/>
  <c r="B156" i="3" s="1"/>
  <c r="E161"/>
  <c r="R161" i="1" s="1"/>
  <c r="D161" i="3"/>
  <c r="Q161" i="1" s="1"/>
  <c r="B161" i="3" s="1"/>
  <c r="E166"/>
  <c r="R166" i="1" s="1"/>
  <c r="D166" i="3"/>
  <c r="Q166" i="1" s="1"/>
  <c r="B166" i="3" s="1"/>
  <c r="E170"/>
  <c r="R170" i="1" s="1"/>
  <c r="D170" i="3"/>
  <c r="Q170" i="1" s="1"/>
  <c r="B170" i="3" s="1"/>
  <c r="E178"/>
  <c r="R178" i="1" s="1"/>
  <c r="D178" i="3"/>
  <c r="Q178" i="1" s="1"/>
  <c r="B178" i="3" s="1"/>
  <c r="E185"/>
  <c r="R185" i="1" s="1"/>
  <c r="D185" i="3"/>
  <c r="Q185" i="1" s="1"/>
  <c r="B185" i="3" s="1"/>
  <c r="E190"/>
  <c r="R190" i="1" s="1"/>
  <c r="D190" i="3"/>
  <c r="Q190" i="1" s="1"/>
  <c r="B190" i="3" s="1"/>
  <c r="E196"/>
  <c r="R196" i="1" s="1"/>
  <c r="D196" i="3"/>
  <c r="Q196" i="1" s="1"/>
  <c r="B196" i="3" s="1"/>
  <c r="E200"/>
  <c r="R200" i="1" s="1"/>
  <c r="D200" i="3"/>
  <c r="Q200" i="1" s="1"/>
  <c r="B200" i="3" s="1"/>
  <c r="E205"/>
  <c r="R205" i="1" s="1"/>
  <c r="D205" i="3"/>
  <c r="Q205" i="1" s="1"/>
  <c r="B205" i="3" s="1"/>
  <c r="E209"/>
  <c r="R209" i="1" s="1"/>
  <c r="D209" i="3"/>
  <c r="Q209" i="1" s="1"/>
  <c r="B209" i="3" s="1"/>
  <c r="E214"/>
  <c r="R214" i="1" s="1"/>
  <c r="D214" i="3"/>
  <c r="Q214" i="1" s="1"/>
  <c r="B214" i="3" s="1"/>
  <c r="E220"/>
  <c r="R220" i="1" s="1"/>
  <c r="D220" i="3"/>
  <c r="Q220" i="1" s="1"/>
  <c r="B220" i="3" s="1"/>
  <c r="E226"/>
  <c r="R226" i="1" s="1"/>
  <c r="D226" i="3"/>
  <c r="Q226" i="1" s="1"/>
  <c r="B226" i="3" s="1"/>
  <c r="E230"/>
  <c r="R230" i="1" s="1"/>
  <c r="D230" i="3"/>
  <c r="Q230" i="1" s="1"/>
  <c r="B230" i="3" s="1"/>
  <c r="E235"/>
  <c r="R235" i="1" s="1"/>
  <c r="D235" i="3"/>
  <c r="Q235" i="1" s="1"/>
  <c r="B235" i="3" s="1"/>
  <c r="E239"/>
  <c r="R239" i="1" s="1"/>
  <c r="D239" i="3"/>
  <c r="Q239" i="1" s="1"/>
  <c r="B239" i="3" s="1"/>
  <c r="E244"/>
  <c r="R244" i="1" s="1"/>
  <c r="D244" i="3"/>
  <c r="Q244" i="1" s="1"/>
  <c r="B244" i="3" s="1"/>
  <c r="E250"/>
  <c r="R250" i="1" s="1"/>
  <c r="D250" i="3"/>
  <c r="Q250" i="1" s="1"/>
  <c r="B250" i="3" s="1"/>
  <c r="E255"/>
  <c r="R255" i="1" s="1"/>
  <c r="D255" i="3"/>
  <c r="Q255" i="1" s="1"/>
  <c r="B255" i="3" s="1"/>
  <c r="E261"/>
  <c r="R261" i="1" s="1"/>
  <c r="D261" i="3"/>
  <c r="Q261" i="1" s="1"/>
  <c r="B261" i="3" s="1"/>
  <c r="E266"/>
  <c r="R266" i="1" s="1"/>
  <c r="D266" i="3"/>
  <c r="Q266" i="1" s="1"/>
  <c r="B266" i="3" s="1"/>
  <c r="E270"/>
  <c r="R270" i="1" s="1"/>
  <c r="D270" i="3"/>
  <c r="Q270" i="1" s="1"/>
  <c r="B270" i="3" s="1"/>
  <c r="E275"/>
  <c r="R275" i="1" s="1"/>
  <c r="D275" i="3"/>
  <c r="Q275" i="1" s="1"/>
  <c r="B275" i="3" s="1"/>
  <c r="E280"/>
  <c r="R280" i="1" s="1"/>
  <c r="D280" i="3"/>
  <c r="Q280" i="1" s="1"/>
  <c r="B280" i="3" s="1"/>
  <c r="E285"/>
  <c r="R285" i="1" s="1"/>
  <c r="D285" i="3"/>
  <c r="Q285" i="1" s="1"/>
  <c r="B285" i="3" s="1"/>
  <c r="E290"/>
  <c r="R290" i="1" s="1"/>
  <c r="D290" i="3"/>
  <c r="Q290" i="1" s="1"/>
  <c r="B290" i="3" s="1"/>
  <c r="E295"/>
  <c r="R295" i="1" s="1"/>
  <c r="D295" i="3"/>
  <c r="Q295" i="1" s="1"/>
  <c r="B295" i="3" s="1"/>
  <c r="E299"/>
  <c r="R299" i="1" s="1"/>
  <c r="D299" i="3"/>
  <c r="Q299" i="1" s="1"/>
  <c r="B299" i="3" s="1"/>
  <c r="E303"/>
  <c r="R303" i="1" s="1"/>
  <c r="D303" i="3"/>
  <c r="Q303" i="1" s="1"/>
  <c r="B303" i="3" s="1"/>
  <c r="E307"/>
  <c r="R307" i="1" s="1"/>
  <c r="D307" i="3"/>
  <c r="Q307" i="1" s="1"/>
  <c r="B307" i="3" s="1"/>
  <c r="E311"/>
  <c r="R311" i="1" s="1"/>
  <c r="D311" i="3"/>
  <c r="Q311" i="1" s="1"/>
  <c r="B311" i="3" s="1"/>
  <c r="E318"/>
  <c r="R318" i="1" s="1"/>
  <c r="D318" i="3"/>
  <c r="Q318" i="1" s="1"/>
  <c r="B318" i="3" s="1"/>
  <c r="E324"/>
  <c r="R324" i="1" s="1"/>
  <c r="D324" i="3"/>
  <c r="Q324" i="1" s="1"/>
  <c r="B324" i="3" s="1"/>
  <c r="E328"/>
  <c r="R328" i="1" s="1"/>
  <c r="D328" i="3"/>
  <c r="Q328" i="1" s="1"/>
  <c r="B328" i="3" s="1"/>
  <c r="E334"/>
  <c r="R334" i="1" s="1"/>
  <c r="D334" i="3"/>
  <c r="Q334" i="1" s="1"/>
  <c r="B334" i="3" s="1"/>
  <c r="E340"/>
  <c r="R340" i="1" s="1"/>
  <c r="D340" i="3"/>
  <c r="Q340" i="1" s="1"/>
  <c r="B340" i="3" s="1"/>
  <c r="E344"/>
  <c r="R344" i="1" s="1"/>
  <c r="D344" i="3"/>
  <c r="Q344" i="1" s="1"/>
  <c r="B344" i="3" s="1"/>
  <c r="E348"/>
  <c r="R348" i="1" s="1"/>
  <c r="D348" i="3"/>
  <c r="Q348" i="1" s="1"/>
  <c r="B348" i="3" s="1"/>
  <c r="E352"/>
  <c r="R352" i="1" s="1"/>
  <c r="D352" i="3"/>
  <c r="Q352" i="1" s="1"/>
  <c r="B352" i="3" s="1"/>
  <c r="E356"/>
  <c r="R356" i="1" s="1"/>
  <c r="D356" i="3"/>
  <c r="Q356" i="1" s="1"/>
  <c r="B356" i="3" s="1"/>
  <c r="E360"/>
  <c r="R360" i="1" s="1"/>
  <c r="D360" i="3"/>
  <c r="Q360" i="1" s="1"/>
  <c r="B360" i="3" s="1"/>
  <c r="E365"/>
  <c r="R365" i="1" s="1"/>
  <c r="D365" i="3"/>
  <c r="Q365" i="1" s="1"/>
  <c r="B365" i="3" s="1"/>
  <c r="E369"/>
  <c r="R369" i="1" s="1"/>
  <c r="D369" i="3"/>
  <c r="Q369" i="1" s="1"/>
  <c r="B369" i="3" s="1"/>
  <c r="E373"/>
  <c r="R373" i="1" s="1"/>
  <c r="D373" i="3"/>
  <c r="Q373" i="1" s="1"/>
  <c r="B373" i="3" s="1"/>
  <c r="E377"/>
  <c r="R377" i="1" s="1"/>
  <c r="D377" i="3"/>
  <c r="Q377" i="1" s="1"/>
  <c r="B377" i="3" s="1"/>
  <c r="E381"/>
  <c r="R381" i="1" s="1"/>
  <c r="D381" i="3"/>
  <c r="Q381" i="1" s="1"/>
  <c r="B381" i="3" s="1"/>
  <c r="E385"/>
  <c r="R385" i="1" s="1"/>
  <c r="D385" i="3"/>
  <c r="Q385" i="1" s="1"/>
  <c r="B385" i="3" s="1"/>
  <c r="E389"/>
  <c r="R389" i="1" s="1"/>
  <c r="D389" i="3"/>
  <c r="Q389" i="1" s="1"/>
  <c r="B389" i="3" s="1"/>
  <c r="E393"/>
  <c r="R393" i="1" s="1"/>
  <c r="D393" i="3"/>
  <c r="Q393" i="1" s="1"/>
  <c r="B393" i="3" s="1"/>
  <c r="E397"/>
  <c r="R397" i="1" s="1"/>
  <c r="D397" i="3"/>
  <c r="Q397" i="1" s="1"/>
  <c r="B397" i="3" s="1"/>
  <c r="E401"/>
  <c r="R401" i="1" s="1"/>
  <c r="D401" i="3"/>
  <c r="Q401" i="1" s="1"/>
  <c r="B401" i="3" s="1"/>
  <c r="E405"/>
  <c r="R405" i="1" s="1"/>
  <c r="D405" i="3"/>
  <c r="Q405" i="1" s="1"/>
  <c r="B405" i="3" s="1"/>
  <c r="E409"/>
  <c r="R409" i="1" s="1"/>
  <c r="D409" i="3"/>
  <c r="Q409" i="1" s="1"/>
  <c r="B409" i="3" s="1"/>
  <c r="E413"/>
  <c r="R413" i="1" s="1"/>
  <c r="D413" i="3"/>
  <c r="Q413" i="1" s="1"/>
  <c r="B413" i="3" s="1"/>
  <c r="E417"/>
  <c r="R417" i="1" s="1"/>
  <c r="D417" i="3"/>
  <c r="Q417" i="1" s="1"/>
  <c r="B417" i="3" s="1"/>
  <c r="E421"/>
  <c r="R421" i="1" s="1"/>
  <c r="D421" i="3"/>
  <c r="Q421" i="1" s="1"/>
  <c r="B421" i="3" s="1"/>
  <c r="E425"/>
  <c r="R425" i="1" s="1"/>
  <c r="D425" i="3"/>
  <c r="Q425" i="1" s="1"/>
  <c r="B425" i="3" s="1"/>
  <c r="E429"/>
  <c r="R429" i="1" s="1"/>
  <c r="D429" i="3"/>
  <c r="Q429" i="1" s="1"/>
  <c r="B429" i="3" s="1"/>
  <c r="E433"/>
  <c r="R433" i="1" s="1"/>
  <c r="D433" i="3"/>
  <c r="Q433" i="1" s="1"/>
  <c r="B433" i="3" s="1"/>
  <c r="E437"/>
  <c r="R437" i="1" s="1"/>
  <c r="D437" i="3"/>
  <c r="Q437" i="1" s="1"/>
  <c r="B437" i="3" s="1"/>
  <c r="E441"/>
  <c r="R441" i="1" s="1"/>
  <c r="D441" i="3"/>
  <c r="Q441" i="1" s="1"/>
  <c r="B441" i="3" s="1"/>
  <c r="E445"/>
  <c r="R445" i="1" s="1"/>
  <c r="D445" i="3"/>
  <c r="Q445" i="1" s="1"/>
  <c r="B445" i="3" s="1"/>
  <c r="E449"/>
  <c r="R449" i="1" s="1"/>
  <c r="D449" i="3"/>
  <c r="Q449" i="1" s="1"/>
  <c r="B449" i="3" s="1"/>
  <c r="E453"/>
  <c r="R453" i="1" s="1"/>
  <c r="D453" i="3"/>
  <c r="Q453" i="1" s="1"/>
  <c r="B453" i="3" s="1"/>
  <c r="E457"/>
  <c r="R457" i="1" s="1"/>
  <c r="D457" i="3"/>
  <c r="Q457" i="1" s="1"/>
  <c r="B457" i="3" s="1"/>
  <c r="E462"/>
  <c r="R462" i="1" s="1"/>
  <c r="D462" i="3"/>
  <c r="Q462" i="1" s="1"/>
  <c r="B462" i="3" s="1"/>
  <c r="E466"/>
  <c r="R466" i="1" s="1"/>
  <c r="D466" i="3"/>
  <c r="Q466" i="1" s="1"/>
  <c r="B466" i="3" s="1"/>
  <c r="E470"/>
  <c r="R470" i="1" s="1"/>
  <c r="D470" i="3"/>
  <c r="Q470" i="1" s="1"/>
  <c r="B470" i="3" s="1"/>
  <c r="E474"/>
  <c r="R474" i="1" s="1"/>
  <c r="D474" i="3"/>
  <c r="Q474" i="1" s="1"/>
  <c r="B474" i="3" s="1"/>
  <c r="E478"/>
  <c r="R478" i="1" s="1"/>
  <c r="D478" i="3"/>
  <c r="Q478" i="1" s="1"/>
  <c r="B478" i="3" s="1"/>
  <c r="E482"/>
  <c r="R482" i="1" s="1"/>
  <c r="D482" i="3"/>
  <c r="Q482" i="1" s="1"/>
  <c r="B482" i="3" s="1"/>
  <c r="E486"/>
  <c r="R486" i="1" s="1"/>
  <c r="D486" i="3"/>
  <c r="Q486" i="1" s="1"/>
  <c r="B486" i="3" s="1"/>
  <c r="E490"/>
  <c r="R490" i="1" s="1"/>
  <c r="D490" i="3"/>
  <c r="Q490" i="1" s="1"/>
  <c r="B490" i="3" s="1"/>
  <c r="E494"/>
  <c r="R494" i="1" s="1"/>
  <c r="D494" i="3"/>
  <c r="Q494" i="1" s="1"/>
  <c r="B494" i="3" s="1"/>
  <c r="E498"/>
  <c r="R498" i="1" s="1"/>
  <c r="D498" i="3"/>
  <c r="Q498" i="1" s="1"/>
  <c r="B498" i="3" s="1"/>
  <c r="E502"/>
  <c r="R502" i="1" s="1"/>
  <c r="D502" i="3"/>
  <c r="Q502" i="1" s="1"/>
  <c r="B502" i="3" s="1"/>
  <c r="E506"/>
  <c r="R506" i="1" s="1"/>
  <c r="D506" i="3"/>
  <c r="Q506" i="1" s="1"/>
  <c r="B506" i="3" s="1"/>
  <c r="E510"/>
  <c r="R510" i="1" s="1"/>
  <c r="D510" i="3"/>
  <c r="Q510" i="1" s="1"/>
  <c r="B510" i="3" s="1"/>
  <c r="E514"/>
  <c r="R514" i="1" s="1"/>
  <c r="D514" i="3"/>
  <c r="Q514" i="1" s="1"/>
  <c r="B514" i="3" s="1"/>
  <c r="E518"/>
  <c r="R518" i="1" s="1"/>
  <c r="D518" i="3"/>
  <c r="Q518" i="1" s="1"/>
  <c r="B518" i="3" s="1"/>
  <c r="E522"/>
  <c r="R522" i="1" s="1"/>
  <c r="D522" i="3"/>
  <c r="Q522" i="1" s="1"/>
  <c r="B522" i="3" s="1"/>
  <c r="E526"/>
  <c r="R526" i="1" s="1"/>
  <c r="D526" i="3"/>
  <c r="Q526" i="1" s="1"/>
  <c r="B526" i="3" s="1"/>
  <c r="E530"/>
  <c r="R530" i="1" s="1"/>
  <c r="D530" i="3"/>
  <c r="Q530" i="1" s="1"/>
  <c r="B530" i="3" s="1"/>
  <c r="E534"/>
  <c r="R534" i="1" s="1"/>
  <c r="D534" i="3"/>
  <c r="Q534" i="1" s="1"/>
  <c r="B534" i="3" s="1"/>
  <c r="E538"/>
  <c r="R538" i="1" s="1"/>
  <c r="D538" i="3"/>
  <c r="Q538" i="1" s="1"/>
  <c r="B538" i="3" s="1"/>
  <c r="E542"/>
  <c r="R542" i="1" s="1"/>
  <c r="D542" i="3"/>
  <c r="Q542" i="1" s="1"/>
  <c r="B542" i="3" s="1"/>
  <c r="E546"/>
  <c r="R546" i="1" s="1"/>
  <c r="D546" i="3"/>
  <c r="Q546" i="1" s="1"/>
  <c r="B546" i="3" s="1"/>
  <c r="E550"/>
  <c r="R550" i="1" s="1"/>
  <c r="D550" i="3"/>
  <c r="Q550" i="1" s="1"/>
  <c r="B550" i="3" s="1"/>
  <c r="E554"/>
  <c r="R554" i="1" s="1"/>
  <c r="D554" i="3"/>
  <c r="Q554" i="1" s="1"/>
  <c r="B554" i="3" s="1"/>
  <c r="E558"/>
  <c r="R558" i="1" s="1"/>
  <c r="D558" i="3"/>
  <c r="Q558" i="1" s="1"/>
  <c r="B558" i="3" s="1"/>
  <c r="E562"/>
  <c r="R562" i="1" s="1"/>
  <c r="D562" i="3"/>
  <c r="Q562" i="1" s="1"/>
  <c r="B562" i="3" s="1"/>
  <c r="E566"/>
  <c r="R566" i="1" s="1"/>
  <c r="D566" i="3"/>
  <c r="Q566" i="1" s="1"/>
  <c r="B566" i="3" s="1"/>
  <c r="E570"/>
  <c r="R570" i="1" s="1"/>
  <c r="D570" i="3"/>
  <c r="Q570" i="1" s="1"/>
  <c r="B570" i="3" s="1"/>
  <c r="E574"/>
  <c r="R574" i="1" s="1"/>
  <c r="D574" i="3"/>
  <c r="Q574" i="1" s="1"/>
  <c r="B574" i="3" s="1"/>
  <c r="E578"/>
  <c r="R578" i="1" s="1"/>
  <c r="D578" i="3"/>
  <c r="Q578" i="1" s="1"/>
  <c r="B578" i="3" s="1"/>
  <c r="E582"/>
  <c r="R582" i="1" s="1"/>
  <c r="D582" i="3"/>
  <c r="Q582" i="1" s="1"/>
  <c r="B582" i="3" s="1"/>
  <c r="E586"/>
  <c r="R586" i="1" s="1"/>
  <c r="D586" i="3"/>
  <c r="Q586" i="1" s="1"/>
  <c r="B586" i="3" s="1"/>
  <c r="E590"/>
  <c r="R590" i="1" s="1"/>
  <c r="D590" i="3"/>
  <c r="Q590" i="1" s="1"/>
  <c r="B590" i="3" s="1"/>
  <c r="E594"/>
  <c r="R594" i="1" s="1"/>
  <c r="D594" i="3"/>
  <c r="Q594" i="1" s="1"/>
  <c r="B594" i="3" s="1"/>
  <c r="E598"/>
  <c r="R598" i="1" s="1"/>
  <c r="D598" i="3"/>
  <c r="Q598" i="1" s="1"/>
  <c r="B598" i="3" s="1"/>
  <c r="E603"/>
  <c r="R603" i="1" s="1"/>
  <c r="D603" i="3"/>
  <c r="Q603" i="1" s="1"/>
  <c r="B603" i="3" s="1"/>
  <c r="E607"/>
  <c r="R607" i="1" s="1"/>
  <c r="D607" i="3"/>
  <c r="Q607" i="1" s="1"/>
  <c r="B607" i="3" s="1"/>
  <c r="E611"/>
  <c r="R611" i="1" s="1"/>
  <c r="D611" i="3"/>
  <c r="Q611" i="1" s="1"/>
  <c r="B611" i="3" s="1"/>
  <c r="E615"/>
  <c r="R615" i="1" s="1"/>
  <c r="D615" i="3"/>
  <c r="Q615" i="1" s="1"/>
  <c r="B615" i="3" s="1"/>
  <c r="E619"/>
  <c r="R619" i="1" s="1"/>
  <c r="D619" i="3"/>
  <c r="Q619" i="1" s="1"/>
  <c r="B619" i="3" s="1"/>
  <c r="E623"/>
  <c r="R623" i="1" s="1"/>
  <c r="D623" i="3"/>
  <c r="Q623" i="1" s="1"/>
  <c r="B623" i="3" s="1"/>
  <c r="E628"/>
  <c r="R628" i="1" s="1"/>
  <c r="D628" i="3"/>
  <c r="Q628" i="1" s="1"/>
  <c r="B628" i="3" s="1"/>
  <c r="E632"/>
  <c r="R632" i="1" s="1"/>
  <c r="D632" i="3"/>
  <c r="Q632" i="1" s="1"/>
  <c r="B632" i="3" s="1"/>
  <c r="E636"/>
  <c r="R636" i="1" s="1"/>
  <c r="D636" i="3"/>
  <c r="Q636" i="1" s="1"/>
  <c r="B636" i="3" s="1"/>
  <c r="E642"/>
  <c r="R642" i="1" s="1"/>
  <c r="D642" i="3"/>
  <c r="Q642" i="1" s="1"/>
  <c r="B642" i="3" s="1"/>
  <c r="E646"/>
  <c r="R646" i="1" s="1"/>
  <c r="D646" i="3"/>
  <c r="Q646" i="1" s="1"/>
  <c r="B646" i="3" s="1"/>
  <c r="E650"/>
  <c r="R650" i="1" s="1"/>
  <c r="D650" i="3"/>
  <c r="Q650" i="1" s="1"/>
  <c r="B650" i="3" s="1"/>
  <c r="E654"/>
  <c r="R654" i="1" s="1"/>
  <c r="D654" i="3"/>
  <c r="Q654" i="1" s="1"/>
  <c r="B654" i="3" s="1"/>
  <c r="E658"/>
  <c r="R658" i="1" s="1"/>
  <c r="D658" i="3"/>
  <c r="Q658" i="1" s="1"/>
  <c r="B658" i="3" s="1"/>
  <c r="E663"/>
  <c r="R663" i="1" s="1"/>
  <c r="D663" i="3"/>
  <c r="Q663" i="1" s="1"/>
  <c r="B663" i="3" s="1"/>
  <c r="E667"/>
  <c r="R667" i="1" s="1"/>
  <c r="D667" i="3"/>
  <c r="Q667" i="1" s="1"/>
  <c r="B667" i="3" s="1"/>
  <c r="E671"/>
  <c r="R671" i="1" s="1"/>
  <c r="D671" i="3"/>
  <c r="Q671" i="1" s="1"/>
  <c r="B671" i="3" s="1"/>
  <c r="E675"/>
  <c r="R675" i="1" s="1"/>
  <c r="D675" i="3"/>
  <c r="Q675" i="1" s="1"/>
  <c r="B675" i="3" s="1"/>
  <c r="E679"/>
  <c r="R679" i="1" s="1"/>
  <c r="D679" i="3"/>
  <c r="Q679" i="1" s="1"/>
  <c r="B679" i="3" s="1"/>
  <c r="E683"/>
  <c r="R683" i="1" s="1"/>
  <c r="D683" i="3"/>
  <c r="Q683" i="1" s="1"/>
  <c r="B683" i="3" s="1"/>
  <c r="E687"/>
  <c r="R687" i="1" s="1"/>
  <c r="D687" i="3"/>
  <c r="Q687" i="1" s="1"/>
  <c r="B687" i="3" s="1"/>
  <c r="E692"/>
  <c r="R692" i="1" s="1"/>
  <c r="D692" i="3"/>
  <c r="Q692" i="1" s="1"/>
  <c r="B692" i="3" s="1"/>
  <c r="E696"/>
  <c r="R696" i="1" s="1"/>
  <c r="D696" i="3"/>
  <c r="Q696" i="1" s="1"/>
  <c r="B696" i="3" s="1"/>
  <c r="E701"/>
  <c r="R701" i="1" s="1"/>
  <c r="D701" i="3"/>
  <c r="Q701" i="1" s="1"/>
  <c r="B701" i="3" s="1"/>
  <c r="E705"/>
  <c r="R705" i="1" s="1"/>
  <c r="D705" i="3"/>
  <c r="Q705" i="1" s="1"/>
  <c r="B705" i="3" s="1"/>
  <c r="E709"/>
  <c r="R709" i="1" s="1"/>
  <c r="D709" i="3"/>
  <c r="Q709" i="1" s="1"/>
  <c r="B709" i="3" s="1"/>
  <c r="E715"/>
  <c r="R715" i="1" s="1"/>
  <c r="D715" i="3"/>
  <c r="Q715" i="1" s="1"/>
  <c r="B715" i="3" s="1"/>
  <c r="E721"/>
  <c r="R721" i="1" s="1"/>
  <c r="D721" i="3"/>
  <c r="Q721" i="1" s="1"/>
  <c r="B721" i="3" s="1"/>
  <c r="E725"/>
  <c r="R725" i="1" s="1"/>
  <c r="D725" i="3"/>
  <c r="Q725" i="1" s="1"/>
  <c r="B725" i="3" s="1"/>
  <c r="E729"/>
  <c r="R729" i="1" s="1"/>
  <c r="D729" i="3"/>
  <c r="Q729" i="1" s="1"/>
  <c r="B729" i="3" s="1"/>
  <c r="E733"/>
  <c r="R733" i="1" s="1"/>
  <c r="D733" i="3"/>
  <c r="Q733" i="1" s="1"/>
  <c r="B733" i="3" s="1"/>
  <c r="E737"/>
  <c r="R737" i="1" s="1"/>
  <c r="D737" i="3"/>
  <c r="Q737" i="1" s="1"/>
  <c r="B737" i="3" s="1"/>
  <c r="E741"/>
  <c r="R741" i="1" s="1"/>
  <c r="D741" i="3"/>
  <c r="Q741" i="1" s="1"/>
  <c r="B741" i="3" s="1"/>
  <c r="E745"/>
  <c r="R745" i="1" s="1"/>
  <c r="D745" i="3"/>
  <c r="Q745" i="1" s="1"/>
  <c r="B745" i="3" s="1"/>
  <c r="E751"/>
  <c r="R751" i="1" s="1"/>
  <c r="D751" i="3"/>
  <c r="Q751" i="1" s="1"/>
  <c r="B751" i="3" s="1"/>
  <c r="E755"/>
  <c r="R755" i="1" s="1"/>
  <c r="D755" i="3"/>
  <c r="Q755" i="1" s="1"/>
  <c r="B755" i="3" s="1"/>
  <c r="E759"/>
  <c r="R759" i="1" s="1"/>
  <c r="D759" i="3"/>
  <c r="Q759" i="1" s="1"/>
  <c r="B759" i="3" s="1"/>
  <c r="E763"/>
  <c r="R763" i="1" s="1"/>
  <c r="D763" i="3"/>
  <c r="Q763" i="1" s="1"/>
  <c r="B763" i="3" s="1"/>
  <c r="E767"/>
  <c r="R767" i="1" s="1"/>
  <c r="D767" i="3"/>
  <c r="Q767" i="1" s="1"/>
  <c r="B767" i="3" s="1"/>
  <c r="E771"/>
  <c r="R771" i="1" s="1"/>
  <c r="D771" i="3"/>
  <c r="Q771" i="1" s="1"/>
  <c r="B771" i="3" s="1"/>
  <c r="E775"/>
  <c r="R775" i="1" s="1"/>
  <c r="D775" i="3"/>
  <c r="Q775" i="1" s="1"/>
  <c r="B775" i="3" s="1"/>
  <c r="E780"/>
  <c r="R780" i="1" s="1"/>
  <c r="D780" i="3"/>
  <c r="Q780" i="1" s="1"/>
  <c r="B780" i="3" s="1"/>
  <c r="E785"/>
  <c r="R785" i="1" s="1"/>
  <c r="D785" i="3"/>
  <c r="Q785" i="1" s="1"/>
  <c r="B785" i="3" s="1"/>
  <c r="E789"/>
  <c r="R789" i="1" s="1"/>
  <c r="D789" i="3"/>
  <c r="Q789" i="1" s="1"/>
  <c r="B789" i="3" s="1"/>
  <c r="E793"/>
  <c r="R793" i="1" s="1"/>
  <c r="D793" i="3"/>
  <c r="Q793" i="1" s="1"/>
  <c r="B793" i="3" s="1"/>
  <c r="E797"/>
  <c r="R797" i="1" s="1"/>
  <c r="D797" i="3"/>
  <c r="Q797" i="1" s="1"/>
  <c r="B797" i="3" s="1"/>
  <c r="E801"/>
  <c r="R801" i="1" s="1"/>
  <c r="D801" i="3"/>
  <c r="Q801" i="1" s="1"/>
  <c r="B801" i="3" s="1"/>
  <c r="E805"/>
  <c r="R805" i="1" s="1"/>
  <c r="D805" i="3"/>
  <c r="Q805" i="1" s="1"/>
  <c r="B805" i="3" s="1"/>
  <c r="E809"/>
  <c r="R809" i="1" s="1"/>
  <c r="D809" i="3"/>
  <c r="Q809" i="1" s="1"/>
  <c r="B809" i="3" s="1"/>
  <c r="E815"/>
  <c r="R815" i="1" s="1"/>
  <c r="D815" i="3"/>
  <c r="Q815" i="1" s="1"/>
  <c r="B815" i="3" s="1"/>
  <c r="E819"/>
  <c r="R819" i="1" s="1"/>
  <c r="D819" i="3"/>
  <c r="Q819" i="1" s="1"/>
  <c r="B819" i="3" s="1"/>
  <c r="E823"/>
  <c r="R823" i="1" s="1"/>
  <c r="D823" i="3"/>
  <c r="Q823" i="1" s="1"/>
  <c r="B823" i="3" s="1"/>
  <c r="E827"/>
  <c r="R827" i="1" s="1"/>
  <c r="D827" i="3"/>
  <c r="Q827" i="1" s="1"/>
  <c r="B827" i="3" s="1"/>
  <c r="E831"/>
  <c r="R831" i="1" s="1"/>
  <c r="D831" i="3"/>
  <c r="Q831" i="1" s="1"/>
  <c r="B831" i="3" s="1"/>
  <c r="E835"/>
  <c r="R835" i="1" s="1"/>
  <c r="D835" i="3"/>
  <c r="Q835" i="1" s="1"/>
  <c r="B835" i="3" s="1"/>
  <c r="E839"/>
  <c r="R839" i="1" s="1"/>
  <c r="D839" i="3"/>
  <c r="Q839" i="1" s="1"/>
  <c r="B839" i="3" s="1"/>
  <c r="E844"/>
  <c r="R844" i="1" s="1"/>
  <c r="D844" i="3"/>
  <c r="Q844" i="1" s="1"/>
  <c r="B844" i="3" s="1"/>
  <c r="E849"/>
  <c r="R849" i="1" s="1"/>
  <c r="D849" i="3"/>
  <c r="Q849" i="1" s="1"/>
  <c r="B849" i="3" s="1"/>
  <c r="E853"/>
  <c r="R853" i="1" s="1"/>
  <c r="D853" i="3"/>
  <c r="Q853" i="1" s="1"/>
  <c r="B853" i="3" s="1"/>
  <c r="E857"/>
  <c r="R857" i="1" s="1"/>
  <c r="D857" i="3"/>
  <c r="Q857" i="1" s="1"/>
  <c r="B857" i="3" s="1"/>
  <c r="E861"/>
  <c r="R861" i="1" s="1"/>
  <c r="D861" i="3"/>
  <c r="Q861" i="1" s="1"/>
  <c r="B861" i="3" s="1"/>
  <c r="E865"/>
  <c r="R865" i="1" s="1"/>
  <c r="D865" i="3"/>
  <c r="Q865" i="1" s="1"/>
  <c r="B865" i="3" s="1"/>
  <c r="E869"/>
  <c r="R869" i="1" s="1"/>
  <c r="D869" i="3"/>
  <c r="Q869" i="1" s="1"/>
  <c r="B869" i="3" s="1"/>
  <c r="E873"/>
  <c r="R873" i="1" s="1"/>
  <c r="D873" i="3"/>
  <c r="Q873" i="1" s="1"/>
  <c r="B873" i="3" s="1"/>
  <c r="E879"/>
  <c r="R879" i="1" s="1"/>
  <c r="D879" i="3"/>
  <c r="Q879" i="1" s="1"/>
  <c r="B879" i="3" s="1"/>
  <c r="E883"/>
  <c r="R883" i="1" s="1"/>
  <c r="D883" i="3"/>
  <c r="Q883" i="1" s="1"/>
  <c r="B883" i="3" s="1"/>
  <c r="E887"/>
  <c r="R887" i="1" s="1"/>
  <c r="D887" i="3"/>
  <c r="Q887" i="1" s="1"/>
  <c r="B887" i="3" s="1"/>
  <c r="E891"/>
  <c r="R891" i="1" s="1"/>
  <c r="D891" i="3"/>
  <c r="Q891" i="1" s="1"/>
  <c r="B891" i="3" s="1"/>
  <c r="E895"/>
  <c r="R895" i="1" s="1"/>
  <c r="D895" i="3"/>
  <c r="Q895" i="1" s="1"/>
  <c r="B895" i="3" s="1"/>
  <c r="E899"/>
  <c r="R899" i="1" s="1"/>
  <c r="D899" i="3"/>
  <c r="Q899" i="1" s="1"/>
  <c r="B899" i="3" s="1"/>
  <c r="E903"/>
  <c r="R903" i="1" s="1"/>
  <c r="D903" i="3"/>
  <c r="Q903" i="1" s="1"/>
  <c r="B903" i="3" s="1"/>
  <c r="E908"/>
  <c r="R908" i="1" s="1"/>
  <c r="D908" i="3"/>
  <c r="Q908" i="1" s="1"/>
  <c r="B908" i="3" s="1"/>
  <c r="E913"/>
  <c r="R913" i="1" s="1"/>
  <c r="D913" i="3"/>
  <c r="Q913" i="1" s="1"/>
  <c r="B913" i="3" s="1"/>
  <c r="E918"/>
  <c r="R918" i="1" s="1"/>
  <c r="D918" i="3"/>
  <c r="Q918" i="1" s="1"/>
  <c r="B918" i="3" s="1"/>
  <c r="E922"/>
  <c r="R922" i="1" s="1"/>
  <c r="D922" i="3"/>
  <c r="Q922" i="1" s="1"/>
  <c r="B922" i="3" s="1"/>
  <c r="E926"/>
  <c r="R926" i="1" s="1"/>
  <c r="D926" i="3"/>
  <c r="Q926" i="1" s="1"/>
  <c r="B926" i="3" s="1"/>
  <c r="E930"/>
  <c r="R930" i="1" s="1"/>
  <c r="D930" i="3"/>
  <c r="Q930" i="1" s="1"/>
  <c r="B930" i="3" s="1"/>
  <c r="E934"/>
  <c r="R934" i="1" s="1"/>
  <c r="D934" i="3"/>
  <c r="Q934" i="1" s="1"/>
  <c r="B934" i="3" s="1"/>
  <c r="E939"/>
  <c r="R939" i="1" s="1"/>
  <c r="D939" i="3"/>
  <c r="Q939" i="1" s="1"/>
  <c r="B939" i="3" s="1"/>
  <c r="E944"/>
  <c r="R944" i="1" s="1"/>
  <c r="D944" i="3"/>
  <c r="Q944" i="1" s="1"/>
  <c r="B944" i="3" s="1"/>
  <c r="E949"/>
  <c r="R949" i="1" s="1"/>
  <c r="D949" i="3"/>
  <c r="Q949" i="1" s="1"/>
  <c r="B949" i="3" s="1"/>
  <c r="E953"/>
  <c r="R953" i="1" s="1"/>
  <c r="D953" i="3"/>
  <c r="Q953" i="1" s="1"/>
  <c r="B953" i="3" s="1"/>
  <c r="E957"/>
  <c r="R957" i="1" s="1"/>
  <c r="D957" i="3"/>
  <c r="Q957" i="1" s="1"/>
  <c r="B957" i="3" s="1"/>
  <c r="E961"/>
  <c r="R961" i="1" s="1"/>
  <c r="D961" i="3"/>
  <c r="Q961" i="1" s="1"/>
  <c r="B961" i="3" s="1"/>
  <c r="E965"/>
  <c r="R965" i="1" s="1"/>
  <c r="D965" i="3"/>
  <c r="Q965" i="1" s="1"/>
  <c r="B965" i="3" s="1"/>
  <c r="E969"/>
  <c r="R969" i="1" s="1"/>
  <c r="D969" i="3"/>
  <c r="Q969" i="1" s="1"/>
  <c r="B969" i="3" s="1"/>
  <c r="D975"/>
  <c r="Q975" i="1" s="1"/>
  <c r="B975" i="3" s="1"/>
  <c r="E975"/>
  <c r="R975" i="1" s="1"/>
  <c r="D983" i="3"/>
  <c r="Q983" i="1" s="1"/>
  <c r="B983" i="3" s="1"/>
  <c r="E983"/>
  <c r="R983" i="1" s="1"/>
  <c r="E1000" i="3"/>
  <c r="R1000" i="1" s="1"/>
  <c r="D1000" i="3"/>
  <c r="Q1000" i="1" s="1"/>
  <c r="B1000" i="3" s="1"/>
  <c r="E984"/>
  <c r="R984" i="1" s="1"/>
  <c r="D984" i="3"/>
  <c r="Q984" i="1" s="1"/>
  <c r="B984" i="3" s="1"/>
  <c r="E998"/>
  <c r="R998" i="1" s="1"/>
  <c r="D998" i="3"/>
  <c r="Q998" i="1" s="1"/>
  <c r="B998" i="3" s="1"/>
  <c r="E982"/>
  <c r="R982" i="1" s="1"/>
  <c r="D982" i="3"/>
  <c r="Q982" i="1" s="1"/>
  <c r="B982" i="3" s="1"/>
  <c r="E997"/>
  <c r="R997" i="1" s="1"/>
  <c r="D997" i="3"/>
  <c r="Q997" i="1" s="1"/>
  <c r="B997" i="3" s="1"/>
  <c r="E981"/>
  <c r="R981" i="1" s="1"/>
  <c r="D981" i="3"/>
  <c r="Q981" i="1" s="1"/>
  <c r="B981" i="3" s="1"/>
  <c r="S843" i="1"/>
  <c r="H843"/>
  <c r="E639" i="3"/>
  <c r="R639" i="1" s="1"/>
  <c r="D639" i="3"/>
  <c r="Q639" i="1" s="1"/>
  <c r="B639" i="3" s="1"/>
  <c r="E645"/>
  <c r="R645" i="1" s="1"/>
  <c r="D645" i="3"/>
  <c r="Q645" i="1" s="1"/>
  <c r="B645" i="3" s="1"/>
  <c r="E653"/>
  <c r="R653" i="1" s="1"/>
  <c r="D653" i="3"/>
  <c r="Q653" i="1" s="1"/>
  <c r="B653" i="3" s="1"/>
  <c r="E666"/>
  <c r="R666" i="1" s="1"/>
  <c r="D666" i="3"/>
  <c r="Q666" i="1" s="1"/>
  <c r="B666" i="3" s="1"/>
  <c r="E678"/>
  <c r="R678" i="1" s="1"/>
  <c r="D678" i="3"/>
  <c r="Q678" i="1" s="1"/>
  <c r="B678" i="3" s="1"/>
  <c r="E686"/>
  <c r="R686" i="1" s="1"/>
  <c r="D686" i="3"/>
  <c r="Q686" i="1" s="1"/>
  <c r="B686" i="3" s="1"/>
  <c r="E695"/>
  <c r="R695" i="1" s="1"/>
  <c r="D695" i="3"/>
  <c r="Q695" i="1" s="1"/>
  <c r="B695" i="3" s="1"/>
  <c r="E704"/>
  <c r="R704" i="1" s="1"/>
  <c r="D704" i="3"/>
  <c r="Q704" i="1" s="1"/>
  <c r="B704" i="3" s="1"/>
  <c r="E712"/>
  <c r="R712" i="1" s="1"/>
  <c r="D712" i="3"/>
  <c r="Q712" i="1" s="1"/>
  <c r="B712" i="3" s="1"/>
  <c r="E724"/>
  <c r="R724" i="1" s="1"/>
  <c r="D724" i="3"/>
  <c r="Q724" i="1" s="1"/>
  <c r="B724" i="3" s="1"/>
  <c r="E736"/>
  <c r="R736" i="1" s="1"/>
  <c r="D736" i="3"/>
  <c r="Q736" i="1" s="1"/>
  <c r="B736" i="3" s="1"/>
  <c r="E744"/>
  <c r="R744" i="1" s="1"/>
  <c r="D744" i="3"/>
  <c r="Q744" i="1" s="1"/>
  <c r="B744" i="3" s="1"/>
  <c r="E754"/>
  <c r="R754" i="1" s="1"/>
  <c r="D754" i="3"/>
  <c r="Q754" i="1" s="1"/>
  <c r="B754" i="3" s="1"/>
  <c r="E762"/>
  <c r="R762" i="1" s="1"/>
  <c r="D762" i="3"/>
  <c r="Q762" i="1" s="1"/>
  <c r="B762" i="3" s="1"/>
  <c r="E770"/>
  <c r="R770" i="1" s="1"/>
  <c r="D770" i="3"/>
  <c r="Q770" i="1" s="1"/>
  <c r="B770" i="3" s="1"/>
  <c r="E779"/>
  <c r="R779" i="1" s="1"/>
  <c r="D779" i="3"/>
  <c r="Q779" i="1" s="1"/>
  <c r="B779" i="3" s="1"/>
  <c r="E788"/>
  <c r="R788" i="1" s="1"/>
  <c r="D788" i="3"/>
  <c r="Q788" i="1" s="1"/>
  <c r="B788" i="3" s="1"/>
  <c r="E796"/>
  <c r="R796" i="1" s="1"/>
  <c r="D796" i="3"/>
  <c r="Q796" i="1" s="1"/>
  <c r="B796" i="3" s="1"/>
  <c r="E804"/>
  <c r="R804" i="1" s="1"/>
  <c r="D804" i="3"/>
  <c r="Q804" i="1" s="1"/>
  <c r="B804" i="3" s="1"/>
  <c r="E813"/>
  <c r="R813" i="1" s="1"/>
  <c r="D813" i="3"/>
  <c r="Q813" i="1" s="1"/>
  <c r="B813" i="3" s="1"/>
  <c r="E826"/>
  <c r="R826" i="1" s="1"/>
  <c r="D826" i="3"/>
  <c r="Q826" i="1" s="1"/>
  <c r="B826" i="3" s="1"/>
  <c r="E834"/>
  <c r="R834" i="1" s="1"/>
  <c r="D834" i="3"/>
  <c r="Q834" i="1" s="1"/>
  <c r="B834" i="3" s="1"/>
  <c r="E843"/>
  <c r="R843" i="1" s="1"/>
  <c r="D843" i="3"/>
  <c r="Q843" i="1" s="1"/>
  <c r="B843" i="3" s="1"/>
  <c r="E852"/>
  <c r="R852" i="1" s="1"/>
  <c r="D852" i="3"/>
  <c r="Q852" i="1" s="1"/>
  <c r="B852" i="3" s="1"/>
  <c r="E860"/>
  <c r="R860" i="1" s="1"/>
  <c r="D860" i="3"/>
  <c r="Q860" i="1" s="1"/>
  <c r="B860" i="3" s="1"/>
  <c r="E864"/>
  <c r="R864" i="1" s="1"/>
  <c r="D864" i="3"/>
  <c r="Q864" i="1" s="1"/>
  <c r="B864" i="3" s="1"/>
  <c r="E872"/>
  <c r="R872" i="1" s="1"/>
  <c r="D872" i="3"/>
  <c r="Q872" i="1" s="1"/>
  <c r="B872" i="3" s="1"/>
  <c r="E877"/>
  <c r="R877" i="1" s="1"/>
  <c r="D877" i="3"/>
  <c r="Q877" i="1" s="1"/>
  <c r="B877" i="3" s="1"/>
  <c r="E882"/>
  <c r="R882" i="1" s="1"/>
  <c r="D882" i="3"/>
  <c r="Q882" i="1" s="1"/>
  <c r="B882" i="3" s="1"/>
  <c r="E890"/>
  <c r="R890" i="1" s="1"/>
  <c r="D890" i="3"/>
  <c r="Q890" i="1" s="1"/>
  <c r="B890" i="3" s="1"/>
  <c r="E894"/>
  <c r="R894" i="1" s="1"/>
  <c r="D894" i="3"/>
  <c r="Q894" i="1" s="1"/>
  <c r="B894" i="3" s="1"/>
  <c r="E898"/>
  <c r="R898" i="1" s="1"/>
  <c r="D898" i="3"/>
  <c r="Q898" i="1" s="1"/>
  <c r="B898" i="3" s="1"/>
  <c r="E902"/>
  <c r="R902" i="1" s="1"/>
  <c r="D902" i="3"/>
  <c r="Q902" i="1" s="1"/>
  <c r="B902" i="3" s="1"/>
  <c r="E907"/>
  <c r="R907" i="1" s="1"/>
  <c r="D907" i="3"/>
  <c r="Q907" i="1" s="1"/>
  <c r="B907" i="3" s="1"/>
  <c r="E912"/>
  <c r="R912" i="1" s="1"/>
  <c r="D912" i="3"/>
  <c r="Q912" i="1" s="1"/>
  <c r="B912" i="3" s="1"/>
  <c r="E917"/>
  <c r="R917" i="1" s="1"/>
  <c r="D917" i="3"/>
  <c r="Q917" i="1" s="1"/>
  <c r="B917" i="3" s="1"/>
  <c r="E921"/>
  <c r="R921" i="1" s="1"/>
  <c r="D921" i="3"/>
  <c r="Q921" i="1" s="1"/>
  <c r="B921" i="3" s="1"/>
  <c r="E925"/>
  <c r="R925" i="1" s="1"/>
  <c r="D925" i="3"/>
  <c r="Q925" i="1" s="1"/>
  <c r="B925" i="3" s="1"/>
  <c r="E929"/>
  <c r="R929" i="1" s="1"/>
  <c r="D929" i="3"/>
  <c r="Q929" i="1" s="1"/>
  <c r="B929" i="3" s="1"/>
  <c r="E933"/>
  <c r="R933" i="1" s="1"/>
  <c r="D933" i="3"/>
  <c r="Q933" i="1" s="1"/>
  <c r="B933" i="3" s="1"/>
  <c r="E937"/>
  <c r="R937" i="1" s="1"/>
  <c r="D937" i="3"/>
  <c r="Q937" i="1" s="1"/>
  <c r="B937" i="3" s="1"/>
  <c r="E943"/>
  <c r="R943" i="1" s="1"/>
  <c r="D943" i="3"/>
  <c r="Q943" i="1" s="1"/>
  <c r="B943" i="3" s="1"/>
  <c r="E947"/>
  <c r="R947" i="1" s="1"/>
  <c r="D947" i="3"/>
  <c r="Q947" i="1" s="1"/>
  <c r="B947" i="3" s="1"/>
  <c r="E952"/>
  <c r="R952" i="1" s="1"/>
  <c r="D952" i="3"/>
  <c r="Q952" i="1" s="1"/>
  <c r="B952" i="3" s="1"/>
  <c r="E956"/>
  <c r="R956" i="1" s="1"/>
  <c r="D956" i="3"/>
  <c r="Q956" i="1" s="1"/>
  <c r="B956" i="3" s="1"/>
  <c r="E960"/>
  <c r="R960" i="1" s="1"/>
  <c r="D960" i="3"/>
  <c r="Q960" i="1" s="1"/>
  <c r="B960" i="3" s="1"/>
  <c r="E964"/>
  <c r="R964" i="1" s="1"/>
  <c r="D964" i="3"/>
  <c r="Q964" i="1" s="1"/>
  <c r="B964" i="3" s="1"/>
  <c r="E968"/>
  <c r="R968" i="1" s="1"/>
  <c r="D968" i="3"/>
  <c r="Q968" i="1" s="1"/>
  <c r="B968" i="3" s="1"/>
  <c r="E973"/>
  <c r="R973" i="1" s="1"/>
  <c r="D973" i="3"/>
  <c r="Q973" i="1" s="1"/>
  <c r="B973" i="3" s="1"/>
  <c r="D991"/>
  <c r="Q991" i="1" s="1"/>
  <c r="B991" i="3" s="1"/>
  <c r="E991"/>
  <c r="R991" i="1" s="1"/>
  <c r="D979" i="3"/>
  <c r="Q979" i="1" s="1"/>
  <c r="B979" i="3" s="1"/>
  <c r="E979"/>
  <c r="R979" i="1" s="1"/>
  <c r="E988" i="3"/>
  <c r="R988" i="1" s="1"/>
  <c r="D988" i="3"/>
  <c r="Q988" i="1" s="1"/>
  <c r="B988" i="3" s="1"/>
  <c r="E986"/>
  <c r="R986" i="1" s="1"/>
  <c r="D986" i="3"/>
  <c r="Q986" i="1" s="1"/>
  <c r="B986" i="3" s="1"/>
  <c r="E985"/>
  <c r="R985" i="1" s="1"/>
  <c r="D985" i="3"/>
  <c r="Q985" i="1" s="1"/>
  <c r="B985" i="3" s="1"/>
  <c r="I123" i="1"/>
  <c r="H123"/>
  <c r="S123"/>
  <c r="Z4" i="5"/>
  <c r="G4" i="1" s="1"/>
  <c r="Y4" i="5"/>
  <c r="Z8"/>
  <c r="G8" i="1" s="1"/>
  <c r="Y8" i="5"/>
  <c r="Z12"/>
  <c r="G12" i="1" s="1"/>
  <c r="Y12" i="5"/>
  <c r="Y18"/>
  <c r="Z18"/>
  <c r="Y22"/>
  <c r="Z22"/>
  <c r="Y27"/>
  <c r="Z27"/>
  <c r="Y31"/>
  <c r="Z31"/>
  <c r="Y35"/>
  <c r="Z35"/>
  <c r="Y39"/>
  <c r="Z39"/>
  <c r="Y43"/>
  <c r="Z43"/>
  <c r="Y47"/>
  <c r="Z47"/>
  <c r="Z52"/>
  <c r="Y52"/>
  <c r="Y58"/>
  <c r="Z58"/>
  <c r="Y63"/>
  <c r="Z63"/>
  <c r="Y67"/>
  <c r="Z67"/>
  <c r="Y71"/>
  <c r="Z71"/>
  <c r="Y75"/>
  <c r="Z75"/>
  <c r="Y79"/>
  <c r="Z79"/>
  <c r="Z84"/>
  <c r="Y84"/>
  <c r="Y89"/>
  <c r="Z89"/>
  <c r="Y94"/>
  <c r="Z94"/>
  <c r="Y98"/>
  <c r="Z98"/>
  <c r="Y103"/>
  <c r="Z103"/>
  <c r="Z108"/>
  <c r="Y108"/>
  <c r="Z112"/>
  <c r="Y112"/>
  <c r="Y117"/>
  <c r="Z117"/>
  <c r="Y125"/>
  <c r="Z125"/>
  <c r="Z130"/>
  <c r="Y130"/>
  <c r="Z134"/>
  <c r="Y134"/>
  <c r="Y139"/>
  <c r="Z139"/>
  <c r="Y146"/>
  <c r="Z146"/>
  <c r="Z156"/>
  <c r="Y156"/>
  <c r="Y161"/>
  <c r="Z161"/>
  <c r="Y166"/>
  <c r="Z166"/>
  <c r="Y170"/>
  <c r="Z170"/>
  <c r="Y178"/>
  <c r="Z178"/>
  <c r="Y185"/>
  <c r="Z185"/>
  <c r="Y190"/>
  <c r="Z190"/>
  <c r="Z196"/>
  <c r="Y196"/>
  <c r="Z200"/>
  <c r="Y200"/>
  <c r="Y205"/>
  <c r="Z205"/>
  <c r="Y209"/>
  <c r="Z209"/>
  <c r="Y214"/>
  <c r="Z214"/>
  <c r="Z220"/>
  <c r="Y220"/>
  <c r="Y226"/>
  <c r="Z226"/>
  <c r="Y230"/>
  <c r="Z230"/>
  <c r="Y235"/>
  <c r="Z235"/>
  <c r="Y239"/>
  <c r="Z239"/>
  <c r="Z244"/>
  <c r="Y244"/>
  <c r="Y250"/>
  <c r="Z250"/>
  <c r="Y255"/>
  <c r="Z255"/>
  <c r="Y261"/>
  <c r="Z261"/>
  <c r="Y266"/>
  <c r="Z266"/>
  <c r="Y270"/>
  <c r="Z270"/>
  <c r="Y275"/>
  <c r="Z275"/>
  <c r="Z280"/>
  <c r="Y280"/>
  <c r="Y285"/>
  <c r="Z285"/>
  <c r="Y290"/>
  <c r="Z290"/>
  <c r="Y295"/>
  <c r="Z295"/>
  <c r="Y299"/>
  <c r="Z299"/>
  <c r="Y303"/>
  <c r="Z303"/>
  <c r="Y307"/>
  <c r="Z307"/>
  <c r="Y311"/>
  <c r="Z311"/>
  <c r="Y318"/>
  <c r="Z318"/>
  <c r="Z324"/>
  <c r="Y324"/>
  <c r="Z328"/>
  <c r="Y328"/>
  <c r="Y334"/>
  <c r="Z334"/>
  <c r="Z340"/>
  <c r="Y340"/>
  <c r="Z344"/>
  <c r="Y344"/>
  <c r="Z348"/>
  <c r="Y348"/>
  <c r="Z352"/>
  <c r="Y352"/>
  <c r="Z356"/>
  <c r="Y356"/>
  <c r="Z360"/>
  <c r="Y360"/>
  <c r="Y365"/>
  <c r="Z365"/>
  <c r="Y369"/>
  <c r="Z369"/>
  <c r="Y373"/>
  <c r="Z373"/>
  <c r="Y377"/>
  <c r="Z377"/>
  <c r="Y381"/>
  <c r="Z381"/>
  <c r="Y385"/>
  <c r="Z385"/>
  <c r="Y389"/>
  <c r="Z389"/>
  <c r="Y393"/>
  <c r="Z393"/>
  <c r="Y397"/>
  <c r="Z397"/>
  <c r="Y401"/>
  <c r="Z401"/>
  <c r="Y405"/>
  <c r="Z405"/>
  <c r="Y409"/>
  <c r="Z409"/>
  <c r="Y413"/>
  <c r="Z413"/>
  <c r="Y417"/>
  <c r="Z417"/>
  <c r="Y421"/>
  <c r="Z421"/>
  <c r="Y425"/>
  <c r="Z425"/>
  <c r="Y429"/>
  <c r="Z429"/>
  <c r="Y433"/>
  <c r="Z433"/>
  <c r="Y437"/>
  <c r="Z437"/>
  <c r="Y441"/>
  <c r="Z441"/>
  <c r="Y445"/>
  <c r="Z445"/>
  <c r="Y449"/>
  <c r="Z449"/>
  <c r="Y453"/>
  <c r="Z453"/>
  <c r="Y457"/>
  <c r="Z457"/>
  <c r="Y462"/>
  <c r="Z462"/>
  <c r="Y466"/>
  <c r="Z466"/>
  <c r="Y470"/>
  <c r="Z470"/>
  <c r="Y474"/>
  <c r="Z474"/>
  <c r="Y478"/>
  <c r="Z478"/>
  <c r="Y482"/>
  <c r="Z482"/>
  <c r="Y486"/>
  <c r="Z486"/>
  <c r="Y490"/>
  <c r="Z490"/>
  <c r="Y494"/>
  <c r="Z494"/>
  <c r="Y498"/>
  <c r="Z498"/>
  <c r="Y502"/>
  <c r="Z502"/>
  <c r="Y506"/>
  <c r="Z506"/>
  <c r="Y510"/>
  <c r="Z510"/>
  <c r="Y514"/>
  <c r="Z514"/>
  <c r="Y518"/>
  <c r="Z518"/>
  <c r="Y522"/>
  <c r="Z522"/>
  <c r="Y526"/>
  <c r="Z526"/>
  <c r="Y530"/>
  <c r="Z530"/>
  <c r="Y534"/>
  <c r="Z534"/>
  <c r="Y538"/>
  <c r="Z538"/>
  <c r="Y542"/>
  <c r="Z542"/>
  <c r="Y546"/>
  <c r="Z546"/>
  <c r="Y550"/>
  <c r="Z550"/>
  <c r="Y554"/>
  <c r="Z554"/>
  <c r="Y558"/>
  <c r="Z558"/>
  <c r="Y562"/>
  <c r="Z562"/>
  <c r="Y566"/>
  <c r="Z566"/>
  <c r="Y570"/>
  <c r="Z570"/>
  <c r="Y574"/>
  <c r="Z574"/>
  <c r="I100" i="1"/>
  <c r="H100"/>
  <c r="S100"/>
  <c r="I91"/>
  <c r="H91"/>
  <c r="S91"/>
  <c r="I72"/>
  <c r="H72"/>
  <c r="I20"/>
  <c r="S20"/>
  <c r="Y11" i="5"/>
  <c r="Z11"/>
  <c r="G11" i="1" s="1"/>
  <c r="Y34" i="5"/>
  <c r="Z34"/>
  <c r="Y42"/>
  <c r="Z42"/>
  <c r="Y57"/>
  <c r="Z57"/>
  <c r="Y70"/>
  <c r="Z70"/>
  <c r="Y83"/>
  <c r="Z83"/>
  <c r="Z92"/>
  <c r="Y92"/>
  <c r="Y106"/>
  <c r="Z106"/>
  <c r="Y124"/>
  <c r="Z124"/>
  <c r="Z138"/>
  <c r="Y138"/>
  <c r="Y154"/>
  <c r="Z154"/>
  <c r="Y169"/>
  <c r="Z169"/>
  <c r="Y193"/>
  <c r="Z193"/>
  <c r="Z208"/>
  <c r="Y208"/>
  <c r="Z224"/>
  <c r="Y224"/>
  <c r="Y229"/>
  <c r="Z229"/>
  <c r="Y243"/>
  <c r="Z243"/>
  <c r="Z260"/>
  <c r="Y260"/>
  <c r="Y279"/>
  <c r="Z279"/>
  <c r="Y310"/>
  <c r="Z310"/>
  <c r="Z999"/>
  <c r="Y999"/>
  <c r="Z987"/>
  <c r="Y987"/>
  <c r="I111" i="1"/>
  <c r="H111"/>
  <c r="S111"/>
  <c r="Y151" i="5"/>
  <c r="Z151"/>
  <c r="I107" i="1"/>
  <c r="H107"/>
  <c r="S107"/>
  <c r="I52"/>
  <c r="S52"/>
  <c r="I103"/>
  <c r="H103"/>
  <c r="S103"/>
  <c r="I88"/>
  <c r="S88"/>
  <c r="H88"/>
  <c r="Y21" i="5"/>
  <c r="Z21"/>
  <c r="Y30"/>
  <c r="Z30"/>
  <c r="Y46"/>
  <c r="Z46"/>
  <c r="Y66"/>
  <c r="Z66"/>
  <c r="Y78"/>
  <c r="Z78"/>
  <c r="Y97"/>
  <c r="Z97"/>
  <c r="Y111"/>
  <c r="Z111"/>
  <c r="Y133"/>
  <c r="Z133"/>
  <c r="Z160"/>
  <c r="Y160"/>
  <c r="Y183"/>
  <c r="Z183"/>
  <c r="Y199"/>
  <c r="Z199"/>
  <c r="Y213"/>
  <c r="Z213"/>
  <c r="Y234"/>
  <c r="Z234"/>
  <c r="Y254"/>
  <c r="Z254"/>
  <c r="Y269"/>
  <c r="Z269"/>
  <c r="Z284"/>
  <c r="Y284"/>
  <c r="Y294"/>
  <c r="Z294"/>
  <c r="Y306"/>
  <c r="Z306"/>
  <c r="Y323"/>
  <c r="Z323"/>
  <c r="Y327"/>
  <c r="Z327"/>
  <c r="Y339"/>
  <c r="Z339"/>
  <c r="Y347"/>
  <c r="Z347"/>
  <c r="Y355"/>
  <c r="Z355"/>
  <c r="Z368"/>
  <c r="Y368"/>
  <c r="Z376"/>
  <c r="Y376"/>
  <c r="Z380"/>
  <c r="Y380"/>
  <c r="Z388"/>
  <c r="Y388"/>
  <c r="Z400"/>
  <c r="Y400"/>
  <c r="Z408"/>
  <c r="Y408"/>
  <c r="Z416"/>
  <c r="Y416"/>
  <c r="Z420"/>
  <c r="Y420"/>
  <c r="Z428"/>
  <c r="Y428"/>
  <c r="Y436"/>
  <c r="Z436"/>
  <c r="Y444"/>
  <c r="Z444"/>
  <c r="Y456"/>
  <c r="Z456"/>
  <c r="Y465"/>
  <c r="Z465"/>
  <c r="Y473"/>
  <c r="Z473"/>
  <c r="Y477"/>
  <c r="Z477"/>
  <c r="Y485"/>
  <c r="Z485"/>
  <c r="Y497"/>
  <c r="Z497"/>
  <c r="Y505"/>
  <c r="Z505"/>
  <c r="Y517"/>
  <c r="Z517"/>
  <c r="Y525"/>
  <c r="Z525"/>
  <c r="Y533"/>
  <c r="Z533"/>
  <c r="Y541"/>
  <c r="Z541"/>
  <c r="Y549"/>
  <c r="Z549"/>
  <c r="Y557"/>
  <c r="Z557"/>
  <c r="Y565"/>
  <c r="Z565"/>
  <c r="Y573"/>
  <c r="Z573"/>
  <c r="Y581"/>
  <c r="Z581"/>
  <c r="Z589"/>
  <c r="Y589"/>
  <c r="Z602"/>
  <c r="Y602"/>
  <c r="Z610"/>
  <c r="Y610"/>
  <c r="Z618"/>
  <c r="Y618"/>
  <c r="Z631"/>
  <c r="Y631"/>
  <c r="Y645"/>
  <c r="Z645"/>
  <c r="Y653"/>
  <c r="Z653"/>
  <c r="Z666"/>
  <c r="Y666"/>
  <c r="Z674"/>
  <c r="Y674"/>
  <c r="Z682"/>
  <c r="Y682"/>
  <c r="Z691"/>
  <c r="Y691"/>
  <c r="Y699"/>
  <c r="Z699"/>
  <c r="Z720"/>
  <c r="Y720"/>
  <c r="Z728"/>
  <c r="Y728"/>
  <c r="Y740"/>
  <c r="Z740"/>
  <c r="Y749"/>
  <c r="Z749"/>
  <c r="Y762"/>
  <c r="Z762"/>
  <c r="Y770"/>
  <c r="Z770"/>
  <c r="Z779"/>
  <c r="Y779"/>
  <c r="Z788"/>
  <c r="Y788"/>
  <c r="Z796"/>
  <c r="Y796"/>
  <c r="Z808"/>
  <c r="Y808"/>
  <c r="Y818"/>
  <c r="Z818"/>
  <c r="Y826"/>
  <c r="Z826"/>
  <c r="Y834"/>
  <c r="Z834"/>
  <c r="Z843"/>
  <c r="Y843"/>
  <c r="Z848"/>
  <c r="Y848"/>
  <c r="Z852"/>
  <c r="Y852"/>
  <c r="Y860"/>
  <c r="Z860"/>
  <c r="Y864"/>
  <c r="Z864"/>
  <c r="Y868"/>
  <c r="Z868"/>
  <c r="Y872"/>
  <c r="Z872"/>
  <c r="Y877"/>
  <c r="Z877"/>
  <c r="Y882"/>
  <c r="Z882"/>
  <c r="Y886"/>
  <c r="Z886"/>
  <c r="Y890"/>
  <c r="Z890"/>
  <c r="Y894"/>
  <c r="Z894"/>
  <c r="Y898"/>
  <c r="Z898"/>
  <c r="Y902"/>
  <c r="Z902"/>
  <c r="Z907"/>
  <c r="Y907"/>
  <c r="Y912"/>
  <c r="Z912"/>
  <c r="Y917"/>
  <c r="Z917"/>
  <c r="Y921"/>
  <c r="Z921"/>
  <c r="Y925"/>
  <c r="Z925"/>
  <c r="Y929"/>
  <c r="Z929"/>
  <c r="Y933"/>
  <c r="Z933"/>
  <c r="Y937"/>
  <c r="Z937"/>
  <c r="Z943"/>
  <c r="Y943"/>
  <c r="Z947"/>
  <c r="Y947"/>
  <c r="Y952"/>
  <c r="Z952"/>
  <c r="Y960"/>
  <c r="Z960"/>
  <c r="Y964"/>
  <c r="Z964"/>
  <c r="Y968"/>
  <c r="Z968"/>
  <c r="Y973"/>
  <c r="Z973"/>
  <c r="I95" i="1"/>
  <c r="H95"/>
  <c r="S95"/>
  <c r="I116"/>
  <c r="H116"/>
  <c r="S116"/>
  <c r="I76"/>
  <c r="H76"/>
  <c r="I108"/>
  <c r="H108"/>
  <c r="S108"/>
  <c r="I24"/>
  <c r="S24"/>
  <c r="H24"/>
  <c r="Y7" i="5"/>
  <c r="Z7"/>
  <c r="G7" i="1" s="1"/>
  <c r="Z16" i="5"/>
  <c r="G16" i="1" s="1"/>
  <c r="Y16" i="5"/>
  <c r="Y26"/>
  <c r="Z26"/>
  <c r="Y38"/>
  <c r="Z38"/>
  <c r="Y51"/>
  <c r="Z51"/>
  <c r="Y62"/>
  <c r="Z62"/>
  <c r="Y74"/>
  <c r="Z74"/>
  <c r="Z88"/>
  <c r="Y88"/>
  <c r="Y102"/>
  <c r="Z102"/>
  <c r="Y115"/>
  <c r="Z115"/>
  <c r="Y128"/>
  <c r="Z128"/>
  <c r="Y145"/>
  <c r="Z145"/>
  <c r="Y149"/>
  <c r="Z149"/>
  <c r="Z164"/>
  <c r="Y164"/>
  <c r="Y174"/>
  <c r="Z174"/>
  <c r="Y189"/>
  <c r="Z189"/>
  <c r="Z204"/>
  <c r="Y204"/>
  <c r="Y219"/>
  <c r="Z219"/>
  <c r="Y238"/>
  <c r="Z238"/>
  <c r="Y249"/>
  <c r="Z249"/>
  <c r="Z264"/>
  <c r="Y264"/>
  <c r="Y274"/>
  <c r="Z274"/>
  <c r="Y289"/>
  <c r="Z289"/>
  <c r="Y298"/>
  <c r="Z298"/>
  <c r="Y302"/>
  <c r="Z302"/>
  <c r="Z316"/>
  <c r="Y316"/>
  <c r="Y331"/>
  <c r="Z331"/>
  <c r="Y343"/>
  <c r="Z343"/>
  <c r="Y351"/>
  <c r="Z351"/>
  <c r="Y359"/>
  <c r="Z359"/>
  <c r="Z364"/>
  <c r="Y364"/>
  <c r="Z372"/>
  <c r="Y372"/>
  <c r="Z384"/>
  <c r="Y384"/>
  <c r="Z392"/>
  <c r="Y392"/>
  <c r="Z396"/>
  <c r="Y396"/>
  <c r="Z404"/>
  <c r="Y404"/>
  <c r="Z412"/>
  <c r="Y412"/>
  <c r="Z424"/>
  <c r="Y424"/>
  <c r="Y432"/>
  <c r="Z432"/>
  <c r="Y440"/>
  <c r="Z440"/>
  <c r="Y448"/>
  <c r="Z448"/>
  <c r="Y452"/>
  <c r="Z452"/>
  <c r="Y460"/>
  <c r="Z460"/>
  <c r="Y469"/>
  <c r="Z469"/>
  <c r="Y481"/>
  <c r="Z481"/>
  <c r="Y489"/>
  <c r="Z489"/>
  <c r="Y493"/>
  <c r="Z493"/>
  <c r="Y501"/>
  <c r="Z501"/>
  <c r="Y509"/>
  <c r="Z509"/>
  <c r="Y513"/>
  <c r="Z513"/>
  <c r="Y521"/>
  <c r="Z521"/>
  <c r="Y529"/>
  <c r="Z529"/>
  <c r="Y537"/>
  <c r="Z537"/>
  <c r="Y545"/>
  <c r="Z545"/>
  <c r="Y553"/>
  <c r="Z553"/>
  <c r="Y561"/>
  <c r="Z561"/>
  <c r="Y569"/>
  <c r="Z569"/>
  <c r="Y577"/>
  <c r="Z577"/>
  <c r="Y585"/>
  <c r="Z585"/>
  <c r="Z593"/>
  <c r="Y593"/>
  <c r="Z597"/>
  <c r="Y597"/>
  <c r="Z606"/>
  <c r="Y606"/>
  <c r="Z614"/>
  <c r="Y614"/>
  <c r="Z622"/>
  <c r="Y622"/>
  <c r="Z627"/>
  <c r="Y627"/>
  <c r="Z635"/>
  <c r="Y635"/>
  <c r="Z639"/>
  <c r="Y639"/>
  <c r="Y649"/>
  <c r="Z649"/>
  <c r="Y657"/>
  <c r="Z657"/>
  <c r="Z662"/>
  <c r="Y662"/>
  <c r="Z670"/>
  <c r="Y670"/>
  <c r="Z678"/>
  <c r="Y678"/>
  <c r="Z686"/>
  <c r="Y686"/>
  <c r="Y695"/>
  <c r="Z695"/>
  <c r="Z704"/>
  <c r="Y704"/>
  <c r="Y708"/>
  <c r="Z708"/>
  <c r="Y712"/>
  <c r="Z712"/>
  <c r="Y724"/>
  <c r="Z724"/>
  <c r="Y732"/>
  <c r="Z732"/>
  <c r="Z736"/>
  <c r="Y736"/>
  <c r="Z744"/>
  <c r="Y744"/>
  <c r="Y754"/>
  <c r="Z754"/>
  <c r="Y758"/>
  <c r="Z758"/>
  <c r="Y766"/>
  <c r="Z766"/>
  <c r="Y774"/>
  <c r="Z774"/>
  <c r="Z784"/>
  <c r="Y784"/>
  <c r="Z792"/>
  <c r="Y792"/>
  <c r="Z800"/>
  <c r="Y800"/>
  <c r="Z804"/>
  <c r="Y804"/>
  <c r="Y813"/>
  <c r="Z813"/>
  <c r="Y822"/>
  <c r="Z822"/>
  <c r="Y830"/>
  <c r="Z830"/>
  <c r="Y838"/>
  <c r="Z838"/>
  <c r="Y856"/>
  <c r="Z856"/>
  <c r="Y956"/>
  <c r="Z956"/>
  <c r="Y3"/>
  <c r="Z3"/>
  <c r="G3" i="1" s="1"/>
  <c r="Y6" i="5"/>
  <c r="Z6"/>
  <c r="G6" i="1" s="1"/>
  <c r="Y10" i="5"/>
  <c r="Z10"/>
  <c r="G10" i="1" s="1"/>
  <c r="Y15" i="5"/>
  <c r="Z15"/>
  <c r="G15" i="1" s="1"/>
  <c r="Z20" i="5"/>
  <c r="Y20"/>
  <c r="Z24"/>
  <c r="Y24"/>
  <c r="Y29"/>
  <c r="Z29"/>
  <c r="Y33"/>
  <c r="Z33"/>
  <c r="Y37"/>
  <c r="Z37"/>
  <c r="Y41"/>
  <c r="Z41"/>
  <c r="Y45"/>
  <c r="Z45"/>
  <c r="Y50"/>
  <c r="Z50"/>
  <c r="Z56"/>
  <c r="Y56"/>
  <c r="Z60"/>
  <c r="Y60"/>
  <c r="Y65"/>
  <c r="Z65"/>
  <c r="Y69"/>
  <c r="Z69"/>
  <c r="Y73"/>
  <c r="Z73"/>
  <c r="Y77"/>
  <c r="Z77"/>
  <c r="Y82"/>
  <c r="Z82"/>
  <c r="Y87"/>
  <c r="Z87"/>
  <c r="Y91"/>
  <c r="Z91"/>
  <c r="Z96"/>
  <c r="Y96"/>
  <c r="Z100"/>
  <c r="Y100"/>
  <c r="Y105"/>
  <c r="Z105"/>
  <c r="Y110"/>
  <c r="Z110"/>
  <c r="Y114"/>
  <c r="Z114"/>
  <c r="Z120"/>
  <c r="Y120"/>
  <c r="Y127"/>
  <c r="Z127"/>
  <c r="Y132"/>
  <c r="Z132"/>
  <c r="Z136"/>
  <c r="Y136"/>
  <c r="Z144"/>
  <c r="Y144"/>
  <c r="Z148"/>
  <c r="Y148"/>
  <c r="Y153"/>
  <c r="Z153"/>
  <c r="Y159"/>
  <c r="Z159"/>
  <c r="Y163"/>
  <c r="Z163"/>
  <c r="Z168"/>
  <c r="Y168"/>
  <c r="Z172"/>
  <c r="Y172"/>
  <c r="Y182"/>
  <c r="Z182"/>
  <c r="Z188"/>
  <c r="Y188"/>
  <c r="Z192"/>
  <c r="Y192"/>
  <c r="Y198"/>
  <c r="Z198"/>
  <c r="Y203"/>
  <c r="Z203"/>
  <c r="Y207"/>
  <c r="Z207"/>
  <c r="Z212"/>
  <c r="Y212"/>
  <c r="Y218"/>
  <c r="Z218"/>
  <c r="Y223"/>
  <c r="Z223"/>
  <c r="Z228"/>
  <c r="Y228"/>
  <c r="Z232"/>
  <c r="Y232"/>
  <c r="Y237"/>
  <c r="Z237"/>
  <c r="Y242"/>
  <c r="Z242"/>
  <c r="Y247"/>
  <c r="Z247"/>
  <c r="Y253"/>
  <c r="Z253"/>
  <c r="Y259"/>
  <c r="Z259"/>
  <c r="Y263"/>
  <c r="Z263"/>
  <c r="Z268"/>
  <c r="Y268"/>
  <c r="Z272"/>
  <c r="Y272"/>
  <c r="Y278"/>
  <c r="Z278"/>
  <c r="Y283"/>
  <c r="Z283"/>
  <c r="Z288"/>
  <c r="Y288"/>
  <c r="Z292"/>
  <c r="Y292"/>
  <c r="Y297"/>
  <c r="Z297"/>
  <c r="Y301"/>
  <c r="Z301"/>
  <c r="Y305"/>
  <c r="Z305"/>
  <c r="Y309"/>
  <c r="Z309"/>
  <c r="Y315"/>
  <c r="Z315"/>
  <c r="Z320"/>
  <c r="Y320"/>
  <c r="Y326"/>
  <c r="Z326"/>
  <c r="Y330"/>
  <c r="Z330"/>
  <c r="Z336"/>
  <c r="Y336"/>
  <c r="Y342"/>
  <c r="Z342"/>
  <c r="Y346"/>
  <c r="Z346"/>
  <c r="Y350"/>
  <c r="Z350"/>
  <c r="Y354"/>
  <c r="Z354"/>
  <c r="Y358"/>
  <c r="Z358"/>
  <c r="Y363"/>
  <c r="Z363"/>
  <c r="Y367"/>
  <c r="Z367"/>
  <c r="Y371"/>
  <c r="Z371"/>
  <c r="Y375"/>
  <c r="Z375"/>
  <c r="Y379"/>
  <c r="Z379"/>
  <c r="Y383"/>
  <c r="Z383"/>
  <c r="Y387"/>
  <c r="Z387"/>
  <c r="Y391"/>
  <c r="Z391"/>
  <c r="Y395"/>
  <c r="Z395"/>
  <c r="Y399"/>
  <c r="Z399"/>
  <c r="Y403"/>
  <c r="Z403"/>
  <c r="Y407"/>
  <c r="Z407"/>
  <c r="Y411"/>
  <c r="Z411"/>
  <c r="Z415"/>
  <c r="Y415"/>
  <c r="Z419"/>
  <c r="Y419"/>
  <c r="Z423"/>
  <c r="Y423"/>
  <c r="Z427"/>
  <c r="Y427"/>
  <c r="Z431"/>
  <c r="Y431"/>
  <c r="Z435"/>
  <c r="Y435"/>
  <c r="Z439"/>
  <c r="Y439"/>
  <c r="Z443"/>
  <c r="Y443"/>
  <c r="Z447"/>
  <c r="Y447"/>
  <c r="Z451"/>
  <c r="Y451"/>
  <c r="Z455"/>
  <c r="Y455"/>
  <c r="Z459"/>
  <c r="Y459"/>
  <c r="Y464"/>
  <c r="Z464"/>
  <c r="Y468"/>
  <c r="Z468"/>
  <c r="Y472"/>
  <c r="Z472"/>
  <c r="Y476"/>
  <c r="Z476"/>
  <c r="Y480"/>
  <c r="Z480"/>
  <c r="Y484"/>
  <c r="Z484"/>
  <c r="Y488"/>
  <c r="Z488"/>
  <c r="Y492"/>
  <c r="Z492"/>
  <c r="Y496"/>
  <c r="Z496"/>
  <c r="Y500"/>
  <c r="Z500"/>
  <c r="Y504"/>
  <c r="Z504"/>
  <c r="Y508"/>
  <c r="Z508"/>
  <c r="Y512"/>
  <c r="Z512"/>
  <c r="Y516"/>
  <c r="Z516"/>
  <c r="Y520"/>
  <c r="Z520"/>
  <c r="Y524"/>
  <c r="Z524"/>
  <c r="Y528"/>
  <c r="Z528"/>
  <c r="Y532"/>
  <c r="Z532"/>
  <c r="Y536"/>
  <c r="Z536"/>
  <c r="Y540"/>
  <c r="Z540"/>
  <c r="Y544"/>
  <c r="Z544"/>
  <c r="Y548"/>
  <c r="Z548"/>
  <c r="Y552"/>
  <c r="Z552"/>
  <c r="Y556"/>
  <c r="Z556"/>
  <c r="Y560"/>
  <c r="Z560"/>
  <c r="Y564"/>
  <c r="Z564"/>
  <c r="Y568"/>
  <c r="Z568"/>
  <c r="Y572"/>
  <c r="Z572"/>
  <c r="Y576"/>
  <c r="Z576"/>
  <c r="Y580"/>
  <c r="Z580"/>
  <c r="Y584"/>
  <c r="Z584"/>
  <c r="Y588"/>
  <c r="Z588"/>
  <c r="Y592"/>
  <c r="Z592"/>
  <c r="Y596"/>
  <c r="Z596"/>
  <c r="Y600"/>
  <c r="Z600"/>
  <c r="Y605"/>
  <c r="Z605"/>
  <c r="Y609"/>
  <c r="Z609"/>
  <c r="Y613"/>
  <c r="Z613"/>
  <c r="Y617"/>
  <c r="Z617"/>
  <c r="Y621"/>
  <c r="Z621"/>
  <c r="Z626"/>
  <c r="Y626"/>
  <c r="Z630"/>
  <c r="Y630"/>
  <c r="Z634"/>
  <c r="Y634"/>
  <c r="Z638"/>
  <c r="Y638"/>
  <c r="Y644"/>
  <c r="Z644"/>
  <c r="Y648"/>
  <c r="Z648"/>
  <c r="Y652"/>
  <c r="Z652"/>
  <c r="Y656"/>
  <c r="Z656"/>
  <c r="Y660"/>
  <c r="Z660"/>
  <c r="Y665"/>
  <c r="Z665"/>
  <c r="Y669"/>
  <c r="Z669"/>
  <c r="Y673"/>
  <c r="Z673"/>
  <c r="Y677"/>
  <c r="Z677"/>
  <c r="Y681"/>
  <c r="Z681"/>
  <c r="Y685"/>
  <c r="Z685"/>
  <c r="I115" i="1"/>
  <c r="H115"/>
  <c r="S115"/>
  <c r="I99"/>
  <c r="H99"/>
  <c r="S99"/>
  <c r="I31"/>
  <c r="H31"/>
  <c r="H20"/>
  <c r="Y578" i="5"/>
  <c r="Z578"/>
  <c r="Y582"/>
  <c r="Z582"/>
  <c r="Y586"/>
  <c r="Z586"/>
  <c r="Y590"/>
  <c r="Z590"/>
  <c r="Y594"/>
  <c r="Z594"/>
  <c r="Z598"/>
  <c r="Y598"/>
  <c r="Z603"/>
  <c r="Y603"/>
  <c r="Z607"/>
  <c r="Y607"/>
  <c r="Z611"/>
  <c r="Y611"/>
  <c r="Z615"/>
  <c r="Y615"/>
  <c r="Z619"/>
  <c r="Y619"/>
  <c r="Z623"/>
  <c r="Y623"/>
  <c r="Y628"/>
  <c r="Z628"/>
  <c r="Y632"/>
  <c r="Z632"/>
  <c r="Y636"/>
  <c r="Z636"/>
  <c r="Z642"/>
  <c r="Y642"/>
  <c r="Z646"/>
  <c r="Y646"/>
  <c r="Z650"/>
  <c r="Y650"/>
  <c r="Z654"/>
  <c r="Y654"/>
  <c r="Z658"/>
  <c r="Y658"/>
  <c r="Z663"/>
  <c r="Y663"/>
  <c r="Z667"/>
  <c r="Y667"/>
  <c r="Z671"/>
  <c r="Y671"/>
  <c r="Z675"/>
  <c r="Y675"/>
  <c r="Z679"/>
  <c r="Y679"/>
  <c r="Z683"/>
  <c r="Y683"/>
  <c r="Z687"/>
  <c r="Y687"/>
  <c r="Y692"/>
  <c r="Z692"/>
  <c r="Y696"/>
  <c r="Z696"/>
  <c r="Y701"/>
  <c r="Z701"/>
  <c r="Y705"/>
  <c r="Z705"/>
  <c r="Y709"/>
  <c r="Z709"/>
  <c r="Y715"/>
  <c r="Z715"/>
  <c r="Y721"/>
  <c r="Z721"/>
  <c r="Y725"/>
  <c r="Z725"/>
  <c r="Y729"/>
  <c r="Z729"/>
  <c r="Y733"/>
  <c r="Z733"/>
  <c r="Y737"/>
  <c r="Z737"/>
  <c r="Y741"/>
  <c r="Z741"/>
  <c r="Y745"/>
  <c r="Z745"/>
  <c r="Z751"/>
  <c r="Y751"/>
  <c r="Z755"/>
  <c r="Y755"/>
  <c r="Z759"/>
  <c r="Y759"/>
  <c r="Z763"/>
  <c r="Y763"/>
  <c r="Z767"/>
  <c r="Y767"/>
  <c r="Z771"/>
  <c r="Y771"/>
  <c r="Z775"/>
  <c r="Y775"/>
  <c r="Z780"/>
  <c r="Y780"/>
  <c r="Y785"/>
  <c r="Z785"/>
  <c r="Y789"/>
  <c r="Z789"/>
  <c r="Y793"/>
  <c r="Z793"/>
  <c r="Y797"/>
  <c r="Z797"/>
  <c r="Y801"/>
  <c r="Z801"/>
  <c r="Y805"/>
  <c r="Z805"/>
  <c r="Y809"/>
  <c r="Z809"/>
  <c r="Z815"/>
  <c r="Y815"/>
  <c r="Z819"/>
  <c r="Y819"/>
  <c r="Z823"/>
  <c r="Y823"/>
  <c r="Z827"/>
  <c r="Y827"/>
  <c r="Z831"/>
  <c r="Y831"/>
  <c r="Z835"/>
  <c r="Y835"/>
  <c r="Z839"/>
  <c r="Y839"/>
  <c r="Z844"/>
  <c r="Y844"/>
  <c r="Y849"/>
  <c r="Z849"/>
  <c r="Y853"/>
  <c r="Z853"/>
  <c r="Z857"/>
  <c r="Y857"/>
  <c r="Y861"/>
  <c r="Z861"/>
  <c r="Y865"/>
  <c r="Z865"/>
  <c r="Y869"/>
  <c r="Z869"/>
  <c r="Y873"/>
  <c r="Z873"/>
  <c r="Z879"/>
  <c r="Y879"/>
  <c r="Z883"/>
  <c r="Y883"/>
  <c r="Z887"/>
  <c r="Y887"/>
  <c r="Z891"/>
  <c r="Y891"/>
  <c r="Z895"/>
  <c r="Y895"/>
  <c r="Z899"/>
  <c r="Y899"/>
  <c r="Z903"/>
  <c r="Y903"/>
  <c r="Y908"/>
  <c r="Z908"/>
  <c r="Y913"/>
  <c r="Z913"/>
  <c r="Y918"/>
  <c r="Z918"/>
  <c r="Y922"/>
  <c r="Z922"/>
  <c r="Y926"/>
  <c r="Z926"/>
  <c r="Y930"/>
  <c r="Z930"/>
  <c r="Y934"/>
  <c r="Z934"/>
  <c r="Z939"/>
  <c r="Y939"/>
  <c r="Y944"/>
  <c r="Z944"/>
  <c r="Y949"/>
  <c r="Z949"/>
  <c r="Y953"/>
  <c r="Z953"/>
  <c r="Y957"/>
  <c r="Z957"/>
  <c r="Y961"/>
  <c r="Z961"/>
  <c r="Y965"/>
  <c r="Z965"/>
  <c r="Y969"/>
  <c r="Z969"/>
  <c r="Z975"/>
  <c r="Y975"/>
  <c r="Z991"/>
  <c r="Y991"/>
  <c r="Z979"/>
  <c r="Y979"/>
  <c r="I112" i="1"/>
  <c r="H112"/>
  <c r="I125"/>
  <c r="H125"/>
  <c r="Z690" i="5"/>
  <c r="Y690"/>
  <c r="Z694"/>
  <c r="Y694"/>
  <c r="Z707"/>
  <c r="Y707"/>
  <c r="Z719"/>
  <c r="Y719"/>
  <c r="Z727"/>
  <c r="Y727"/>
  <c r="Z735"/>
  <c r="Y735"/>
  <c r="Z743"/>
  <c r="Y743"/>
  <c r="Y753"/>
  <c r="Z753"/>
  <c r="Y761"/>
  <c r="Z761"/>
  <c r="Y769"/>
  <c r="Z769"/>
  <c r="Z783"/>
  <c r="Y783"/>
  <c r="Z791"/>
  <c r="Y791"/>
  <c r="Z803"/>
  <c r="Y803"/>
  <c r="Z812"/>
  <c r="Y812"/>
  <c r="Y821"/>
  <c r="Z821"/>
  <c r="Y829"/>
  <c r="Z829"/>
  <c r="Y837"/>
  <c r="Z837"/>
  <c r="Z847"/>
  <c r="Y847"/>
  <c r="Y855"/>
  <c r="Z855"/>
  <c r="Z863"/>
  <c r="Y863"/>
  <c r="Y876"/>
  <c r="Z876"/>
  <c r="Y885"/>
  <c r="Z885"/>
  <c r="Y893"/>
  <c r="Z893"/>
  <c r="Y901"/>
  <c r="Z901"/>
  <c r="Z911"/>
  <c r="Y911"/>
  <c r="Z915"/>
  <c r="Y915"/>
  <c r="Y924"/>
  <c r="Z924"/>
  <c r="Y932"/>
  <c r="Z932"/>
  <c r="Y941"/>
  <c r="Z941"/>
  <c r="Z955"/>
  <c r="Y955"/>
  <c r="Z967"/>
  <c r="Y967"/>
  <c r="Z995"/>
  <c r="Y995"/>
  <c r="I119" i="1"/>
  <c r="H119"/>
  <c r="I120"/>
  <c r="H120"/>
  <c r="I104"/>
  <c r="H104"/>
  <c r="Z698" i="5"/>
  <c r="Y698"/>
  <c r="Z703"/>
  <c r="Y703"/>
  <c r="Y711"/>
  <c r="Z711"/>
  <c r="Z723"/>
  <c r="Y723"/>
  <c r="Z731"/>
  <c r="Y731"/>
  <c r="Z739"/>
  <c r="Y739"/>
  <c r="Y748"/>
  <c r="Z748"/>
  <c r="Y757"/>
  <c r="Z757"/>
  <c r="Y765"/>
  <c r="Z765"/>
  <c r="Y773"/>
  <c r="Z773"/>
  <c r="Y777"/>
  <c r="Z777"/>
  <c r="Z787"/>
  <c r="Y787"/>
  <c r="Z795"/>
  <c r="Y795"/>
  <c r="Z799"/>
  <c r="Y799"/>
  <c r="Z807"/>
  <c r="Y807"/>
  <c r="Y817"/>
  <c r="Z817"/>
  <c r="Y825"/>
  <c r="Z825"/>
  <c r="Y833"/>
  <c r="Z833"/>
  <c r="Y841"/>
  <c r="Z841"/>
  <c r="Z851"/>
  <c r="Y851"/>
  <c r="Z859"/>
  <c r="Y859"/>
  <c r="Z867"/>
  <c r="Y867"/>
  <c r="Z871"/>
  <c r="Y871"/>
  <c r="Y881"/>
  <c r="Z881"/>
  <c r="Y889"/>
  <c r="Z889"/>
  <c r="Y897"/>
  <c r="Z897"/>
  <c r="Y905"/>
  <c r="Z905"/>
  <c r="Y920"/>
  <c r="Z920"/>
  <c r="Y928"/>
  <c r="Z928"/>
  <c r="Y936"/>
  <c r="Z936"/>
  <c r="Y946"/>
  <c r="Z946"/>
  <c r="Z951"/>
  <c r="Y951"/>
  <c r="Z959"/>
  <c r="Y959"/>
  <c r="Z963"/>
  <c r="Y963"/>
  <c r="Y972"/>
  <c r="Z972"/>
  <c r="Y5"/>
  <c r="Z5"/>
  <c r="G5" i="1" s="1"/>
  <c r="Y9" i="5"/>
  <c r="Z9"/>
  <c r="G9" i="1" s="1"/>
  <c r="Y14" i="5"/>
  <c r="Z14"/>
  <c r="G14" i="1" s="1"/>
  <c r="Y19" i="5"/>
  <c r="Z19"/>
  <c r="Y23"/>
  <c r="Z23"/>
  <c r="Z28"/>
  <c r="Y28"/>
  <c r="Z32"/>
  <c r="Y32"/>
  <c r="Z36"/>
  <c r="Y36"/>
  <c r="Z40"/>
  <c r="Y40"/>
  <c r="Z44"/>
  <c r="Y44"/>
  <c r="Z48"/>
  <c r="Y48"/>
  <c r="Y54"/>
  <c r="Z54"/>
  <c r="Y59"/>
  <c r="Z59"/>
  <c r="Z64"/>
  <c r="Y64"/>
  <c r="Z68"/>
  <c r="Y68"/>
  <c r="Z72"/>
  <c r="Y72"/>
  <c r="Z76"/>
  <c r="Y76"/>
  <c r="Z80"/>
  <c r="Y80"/>
  <c r="Y86"/>
  <c r="Z86"/>
  <c r="Y90"/>
  <c r="Z90"/>
  <c r="Y95"/>
  <c r="Z95"/>
  <c r="Y99"/>
  <c r="Z99"/>
  <c r="Z104"/>
  <c r="Y104"/>
  <c r="Y109"/>
  <c r="Z109"/>
  <c r="Y113"/>
  <c r="Z113"/>
  <c r="Y118"/>
  <c r="Z118"/>
  <c r="Z126"/>
  <c r="Y126"/>
  <c r="Y131"/>
  <c r="Z131"/>
  <c r="Y135"/>
  <c r="Z135"/>
  <c r="Y141"/>
  <c r="Z141"/>
  <c r="Y147"/>
  <c r="Z147"/>
  <c r="Z152"/>
  <c r="Y152"/>
  <c r="Y158"/>
  <c r="Z158"/>
  <c r="Y162"/>
  <c r="Z162"/>
  <c r="Y167"/>
  <c r="Z167"/>
  <c r="Y171"/>
  <c r="Z171"/>
  <c r="Y179"/>
  <c r="Z179"/>
  <c r="Y187"/>
  <c r="Z187"/>
  <c r="Y191"/>
  <c r="Z191"/>
  <c r="Y197"/>
  <c r="Z197"/>
  <c r="Y201"/>
  <c r="Z201"/>
  <c r="Y206"/>
  <c r="Z206"/>
  <c r="Y211"/>
  <c r="Z211"/>
  <c r="Y215"/>
  <c r="Z215"/>
  <c r="Y222"/>
  <c r="Z222"/>
  <c r="Y227"/>
  <c r="Z227"/>
  <c r="Y231"/>
  <c r="Z231"/>
  <c r="Z236"/>
  <c r="Y236"/>
  <c r="Z240"/>
  <c r="Y240"/>
  <c r="Y246"/>
  <c r="Z246"/>
  <c r="Y251"/>
  <c r="Z251"/>
  <c r="Z256"/>
  <c r="Y256"/>
  <c r="Y262"/>
  <c r="Z262"/>
  <c r="Y267"/>
  <c r="Z267"/>
  <c r="Y271"/>
  <c r="Z271"/>
  <c r="Z276"/>
  <c r="Y276"/>
  <c r="Y282"/>
  <c r="Z282"/>
  <c r="Y287"/>
  <c r="Z287"/>
  <c r="Y291"/>
  <c r="Z291"/>
  <c r="Z296"/>
  <c r="Y296"/>
  <c r="Z300"/>
  <c r="Y300"/>
  <c r="Z304"/>
  <c r="Y304"/>
  <c r="Z308"/>
  <c r="Y308"/>
  <c r="Y313"/>
  <c r="Z313"/>
  <c r="Y319"/>
  <c r="Z319"/>
  <c r="Y325"/>
  <c r="Z325"/>
  <c r="Y329"/>
  <c r="Z329"/>
  <c r="Y335"/>
  <c r="Z335"/>
  <c r="Y341"/>
  <c r="Z341"/>
  <c r="Y345"/>
  <c r="Z345"/>
  <c r="Y349"/>
  <c r="Z349"/>
  <c r="Y353"/>
  <c r="Z353"/>
  <c r="Y357"/>
  <c r="Z357"/>
  <c r="Y361"/>
  <c r="Z361"/>
  <c r="Y366"/>
  <c r="Z366"/>
  <c r="Y370"/>
  <c r="Z370"/>
  <c r="Y374"/>
  <c r="Z374"/>
  <c r="Y378"/>
  <c r="Z378"/>
  <c r="Y382"/>
  <c r="Z382"/>
  <c r="Y386"/>
  <c r="Z386"/>
  <c r="Y390"/>
  <c r="Z390"/>
  <c r="Y394"/>
  <c r="Z394"/>
  <c r="Y398"/>
  <c r="Z398"/>
  <c r="Y402"/>
  <c r="Z402"/>
  <c r="Y406"/>
  <c r="Z406"/>
  <c r="Y410"/>
  <c r="Z410"/>
  <c r="Y414"/>
  <c r="Z414"/>
  <c r="Y418"/>
  <c r="Z418"/>
  <c r="Y422"/>
  <c r="Z422"/>
  <c r="Y426"/>
  <c r="Z426"/>
  <c r="Y430"/>
  <c r="Z430"/>
  <c r="Y434"/>
  <c r="Z434"/>
  <c r="Y438"/>
  <c r="Z438"/>
  <c r="Y442"/>
  <c r="Z442"/>
  <c r="Y446"/>
  <c r="Z446"/>
  <c r="Y450"/>
  <c r="Z450"/>
  <c r="Y454"/>
  <c r="Z454"/>
  <c r="Y458"/>
  <c r="Z458"/>
  <c r="Z463"/>
  <c r="Y463"/>
  <c r="Z467"/>
  <c r="Y467"/>
  <c r="Z471"/>
  <c r="Y471"/>
  <c r="Z475"/>
  <c r="Y475"/>
  <c r="Z479"/>
  <c r="Y479"/>
  <c r="Z483"/>
  <c r="Y483"/>
  <c r="Z487"/>
  <c r="Y487"/>
  <c r="Z491"/>
  <c r="Y491"/>
  <c r="Z495"/>
  <c r="Y495"/>
  <c r="Z499"/>
  <c r="Y499"/>
  <c r="Z503"/>
  <c r="Y503"/>
  <c r="Z507"/>
  <c r="Y507"/>
  <c r="Z511"/>
  <c r="Y511"/>
  <c r="Z515"/>
  <c r="Y515"/>
  <c r="Z519"/>
  <c r="Y519"/>
  <c r="Z523"/>
  <c r="Y523"/>
  <c r="Z527"/>
  <c r="Y527"/>
  <c r="Z531"/>
  <c r="Y531"/>
  <c r="Z535"/>
  <c r="Y535"/>
  <c r="Z539"/>
  <c r="Y539"/>
  <c r="Z543"/>
  <c r="Y543"/>
  <c r="Z547"/>
  <c r="Y547"/>
  <c r="Z551"/>
  <c r="Y551"/>
  <c r="Z555"/>
  <c r="Y555"/>
  <c r="Z559"/>
  <c r="Y559"/>
  <c r="Z563"/>
  <c r="Y563"/>
  <c r="Z567"/>
  <c r="Y567"/>
  <c r="Z571"/>
  <c r="Y571"/>
  <c r="Z575"/>
  <c r="Y575"/>
  <c r="Z579"/>
  <c r="Y579"/>
  <c r="Z583"/>
  <c r="Y583"/>
  <c r="Y587"/>
  <c r="Z587"/>
  <c r="Y591"/>
  <c r="Z591"/>
  <c r="Z595"/>
  <c r="Y595"/>
  <c r="Z599"/>
  <c r="Y599"/>
  <c r="Y604"/>
  <c r="Z604"/>
  <c r="Y608"/>
  <c r="Z608"/>
  <c r="Y612"/>
  <c r="Z612"/>
  <c r="Y616"/>
  <c r="Z616"/>
  <c r="Y620"/>
  <c r="Z620"/>
  <c r="Y624"/>
  <c r="Z624"/>
  <c r="Y629"/>
  <c r="Z629"/>
  <c r="Y633"/>
  <c r="Z633"/>
  <c r="Y637"/>
  <c r="Z637"/>
  <c r="Z643"/>
  <c r="Y643"/>
  <c r="Z647"/>
  <c r="Y647"/>
  <c r="Z651"/>
  <c r="Y651"/>
  <c r="Z655"/>
  <c r="Y655"/>
  <c r="Z659"/>
  <c r="Y659"/>
  <c r="Y664"/>
  <c r="Z664"/>
  <c r="Y668"/>
  <c r="Z668"/>
  <c r="Y672"/>
  <c r="Z672"/>
  <c r="Y676"/>
  <c r="Z676"/>
  <c r="Y680"/>
  <c r="Z680"/>
  <c r="Y684"/>
  <c r="Z684"/>
  <c r="Y688"/>
  <c r="Z688"/>
  <c r="Y693"/>
  <c r="Z693"/>
  <c r="Y697"/>
  <c r="Z697"/>
  <c r="Z702"/>
  <c r="Y702"/>
  <c r="Z706"/>
  <c r="Y706"/>
  <c r="Z710"/>
  <c r="Y710"/>
  <c r="Y717"/>
  <c r="Z717"/>
  <c r="Y722"/>
  <c r="Z722"/>
  <c r="Y726"/>
  <c r="Z726"/>
  <c r="Y730"/>
  <c r="Z730"/>
  <c r="Y734"/>
  <c r="Z734"/>
  <c r="Y738"/>
  <c r="Z738"/>
  <c r="Y742"/>
  <c r="Z742"/>
  <c r="Z747"/>
  <c r="Y747"/>
  <c r="Z752"/>
  <c r="Y752"/>
  <c r="Y756"/>
  <c r="Z756"/>
  <c r="Y760"/>
  <c r="Z760"/>
  <c r="Z764"/>
  <c r="Y764"/>
  <c r="Y768"/>
  <c r="Z768"/>
  <c r="Y772"/>
  <c r="Z772"/>
  <c r="Y776"/>
  <c r="Z776"/>
  <c r="Y781"/>
  <c r="Z781"/>
  <c r="Y786"/>
  <c r="Z786"/>
  <c r="Y790"/>
  <c r="Z790"/>
  <c r="Y794"/>
  <c r="Z794"/>
  <c r="Y798"/>
  <c r="Z798"/>
  <c r="Y802"/>
  <c r="Z802"/>
  <c r="Y806"/>
  <c r="Z806"/>
  <c r="Z811"/>
  <c r="Y811"/>
  <c r="Z816"/>
  <c r="Y816"/>
  <c r="Z820"/>
  <c r="Y820"/>
  <c r="Z824"/>
  <c r="Y824"/>
  <c r="Z828"/>
  <c r="Y828"/>
  <c r="Z832"/>
  <c r="Y832"/>
  <c r="Z836"/>
  <c r="Y836"/>
  <c r="Z840"/>
  <c r="Y840"/>
  <c r="Y845"/>
  <c r="Z845"/>
  <c r="Y850"/>
  <c r="Z850"/>
  <c r="Y854"/>
  <c r="Z854"/>
  <c r="Z858"/>
  <c r="Y858"/>
  <c r="Y862"/>
  <c r="Z862"/>
  <c r="Y866"/>
  <c r="Z866"/>
  <c r="Y870"/>
  <c r="Z870"/>
  <c r="Z875"/>
  <c r="Y875"/>
  <c r="Y880"/>
  <c r="Z880"/>
  <c r="Y884"/>
  <c r="Z884"/>
  <c r="Y888"/>
  <c r="Z888"/>
  <c r="Y892"/>
  <c r="Z892"/>
  <c r="Y896"/>
  <c r="Z896"/>
  <c r="Y900"/>
  <c r="Z900"/>
  <c r="Y904"/>
  <c r="Z904"/>
  <c r="Y909"/>
  <c r="Z909"/>
  <c r="Y914"/>
  <c r="Z914"/>
  <c r="Z919"/>
  <c r="Y919"/>
  <c r="Z923"/>
  <c r="Y923"/>
  <c r="Z927"/>
  <c r="Y927"/>
  <c r="Z931"/>
  <c r="Y931"/>
  <c r="Z935"/>
  <c r="Y935"/>
  <c r="Y940"/>
  <c r="Z940"/>
  <c r="Y945"/>
  <c r="Z945"/>
  <c r="Y950"/>
  <c r="Z950"/>
  <c r="Y954"/>
  <c r="Z954"/>
  <c r="Y958"/>
  <c r="Z958"/>
  <c r="Y962"/>
  <c r="Z962"/>
  <c r="Y966"/>
  <c r="Z966"/>
  <c r="Z971"/>
  <c r="Y971"/>
  <c r="Z983"/>
  <c r="Y983"/>
  <c r="I92" i="1"/>
  <c r="H92"/>
  <c r="S92"/>
  <c r="S999"/>
  <c r="H999"/>
  <c r="I999"/>
  <c r="S983"/>
  <c r="H983"/>
  <c r="I983"/>
  <c r="S985"/>
  <c r="H985"/>
  <c r="I985"/>
  <c r="S991"/>
  <c r="H991"/>
  <c r="I991"/>
  <c r="S987"/>
  <c r="H987"/>
  <c r="I987"/>
  <c r="S980"/>
  <c r="H980"/>
  <c r="S982"/>
  <c r="H982"/>
  <c r="S992"/>
  <c r="H992"/>
  <c r="S996"/>
  <c r="H996"/>
  <c r="S981"/>
  <c r="H981"/>
  <c r="S994"/>
  <c r="H994"/>
  <c r="S977"/>
  <c r="H977"/>
  <c r="S976"/>
  <c r="H976"/>
  <c r="S978"/>
  <c r="H978"/>
  <c r="S993"/>
  <c r="H993"/>
  <c r="S984"/>
  <c r="H984"/>
  <c r="S989"/>
  <c r="H989"/>
  <c r="S990"/>
  <c r="H990"/>
  <c r="S995"/>
  <c r="H995"/>
  <c r="I980"/>
  <c r="I976"/>
  <c r="S998"/>
  <c r="H998"/>
  <c r="S979"/>
  <c r="H979"/>
  <c r="S1000"/>
  <c r="H1000"/>
  <c r="S997"/>
  <c r="H997"/>
  <c r="S986"/>
  <c r="H986"/>
  <c r="S988"/>
  <c r="H988"/>
  <c r="I977"/>
  <c r="I3"/>
  <c r="H3"/>
  <c r="S3"/>
  <c r="U3"/>
  <c r="AA3" s="1"/>
  <c r="W3"/>
  <c r="X3" s="1"/>
  <c r="U5"/>
  <c r="AA5" s="1"/>
  <c r="W5"/>
  <c r="X5" s="1"/>
  <c r="I5"/>
  <c r="S5"/>
  <c r="H5"/>
  <c r="U4"/>
  <c r="AA4" s="1"/>
  <c r="W4"/>
  <c r="X4" s="1"/>
  <c r="F2"/>
  <c r="U2" i="5"/>
  <c r="P3" i="1"/>
  <c r="P4"/>
  <c r="P5"/>
  <c r="R2" i="5"/>
  <c r="P2" i="1" s="1"/>
  <c r="E6" i="5"/>
  <c r="N6" i="1" s="1"/>
  <c r="M6"/>
  <c r="AB6" s="1"/>
  <c r="E5" i="5"/>
  <c r="N5" i="1" s="1"/>
  <c r="M5"/>
  <c r="AB5" s="1"/>
  <c r="E7" i="5"/>
  <c r="N7" i="1" s="1"/>
  <c r="M7"/>
  <c r="AB7" s="1"/>
  <c r="E9" i="5"/>
  <c r="N9" i="1" s="1"/>
  <c r="M9"/>
  <c r="AB9" s="1"/>
  <c r="E11" i="5"/>
  <c r="N11" i="1" s="1"/>
  <c r="M11"/>
  <c r="AB11" s="1"/>
  <c r="E13" i="5"/>
  <c r="N13" i="1" s="1"/>
  <c r="M13"/>
  <c r="AB13" s="1"/>
  <c r="E15" i="5"/>
  <c r="N15" i="1" s="1"/>
  <c r="M15"/>
  <c r="AB15" s="1"/>
  <c r="E17" i="5"/>
  <c r="N17" i="1" s="1"/>
  <c r="M17"/>
  <c r="AB17" s="1"/>
  <c r="E19" i="5"/>
  <c r="N19" i="1" s="1"/>
  <c r="M19"/>
  <c r="AB19" s="1"/>
  <c r="E21" i="5"/>
  <c r="N21" i="1" s="1"/>
  <c r="M21"/>
  <c r="AB21" s="1"/>
  <c r="E23" i="5"/>
  <c r="N23" i="1" s="1"/>
  <c r="M23"/>
  <c r="AB23" s="1"/>
  <c r="E25" i="5"/>
  <c r="N25" i="1" s="1"/>
  <c r="M25"/>
  <c r="AB25" s="1"/>
  <c r="E27" i="5"/>
  <c r="N27" i="1" s="1"/>
  <c r="M27"/>
  <c r="AB27" s="1"/>
  <c r="E29" i="5"/>
  <c r="N29" i="1" s="1"/>
  <c r="M29"/>
  <c r="AB29" s="1"/>
  <c r="E31" i="5"/>
  <c r="N31" i="1" s="1"/>
  <c r="M31"/>
  <c r="AB31" s="1"/>
  <c r="E33" i="5"/>
  <c r="N33" i="1" s="1"/>
  <c r="M33"/>
  <c r="AB33" s="1"/>
  <c r="E35" i="5"/>
  <c r="N35" i="1" s="1"/>
  <c r="M35"/>
  <c r="AB35" s="1"/>
  <c r="E37" i="5"/>
  <c r="N37" i="1" s="1"/>
  <c r="M37"/>
  <c r="AB37" s="1"/>
  <c r="E39" i="5"/>
  <c r="N39" i="1" s="1"/>
  <c r="M39"/>
  <c r="AB39" s="1"/>
  <c r="E41" i="5"/>
  <c r="N41" i="1" s="1"/>
  <c r="M41"/>
  <c r="AB41" s="1"/>
  <c r="E43" i="5"/>
  <c r="N43" i="1" s="1"/>
  <c r="M43"/>
  <c r="AB43" s="1"/>
  <c r="E4" i="5"/>
  <c r="N4" i="1" s="1"/>
  <c r="M4"/>
  <c r="AB4" s="1"/>
  <c r="E8" i="5"/>
  <c r="N8" i="1" s="1"/>
  <c r="M8"/>
  <c r="AB8" s="1"/>
  <c r="E10" i="5"/>
  <c r="N10" i="1" s="1"/>
  <c r="M10"/>
  <c r="AB10" s="1"/>
  <c r="E12" i="5"/>
  <c r="N12" i="1" s="1"/>
  <c r="M12"/>
  <c r="AB12" s="1"/>
  <c r="E14" i="5"/>
  <c r="N14" i="1" s="1"/>
  <c r="M14"/>
  <c r="AB14" s="1"/>
  <c r="E16" i="5"/>
  <c r="N16" i="1" s="1"/>
  <c r="M16"/>
  <c r="AB16" s="1"/>
  <c r="K17"/>
  <c r="E18" i="5"/>
  <c r="N18" i="1" s="1"/>
  <c r="M18"/>
  <c r="AB18" s="1"/>
  <c r="E20" i="5"/>
  <c r="N20" i="1" s="1"/>
  <c r="M20"/>
  <c r="AB20" s="1"/>
  <c r="E22" i="5"/>
  <c r="N22" i="1" s="1"/>
  <c r="M22"/>
  <c r="AB22" s="1"/>
  <c r="E24" i="5"/>
  <c r="N24" i="1" s="1"/>
  <c r="M24"/>
  <c r="AB24" s="1"/>
  <c r="K25"/>
  <c r="E26" i="5"/>
  <c r="N26" i="1" s="1"/>
  <c r="M26"/>
  <c r="AB26" s="1"/>
  <c r="E28" i="5"/>
  <c r="N28" i="1" s="1"/>
  <c r="M28"/>
  <c r="AB28" s="1"/>
  <c r="E30" i="5"/>
  <c r="N30" i="1" s="1"/>
  <c r="M30"/>
  <c r="AB30" s="1"/>
  <c r="E32" i="5"/>
  <c r="N32" i="1" s="1"/>
  <c r="M32"/>
  <c r="AB32" s="1"/>
  <c r="E34" i="5"/>
  <c r="N34" i="1" s="1"/>
  <c r="M34"/>
  <c r="AB34" s="1"/>
  <c r="E36" i="5"/>
  <c r="N36" i="1" s="1"/>
  <c r="M36"/>
  <c r="AB36" s="1"/>
  <c r="E38" i="5"/>
  <c r="N38" i="1" s="1"/>
  <c r="M38"/>
  <c r="AB38" s="1"/>
  <c r="E40" i="5"/>
  <c r="N40" i="1" s="1"/>
  <c r="M40"/>
  <c r="AB40" s="1"/>
  <c r="E42" i="5"/>
  <c r="N42" i="1" s="1"/>
  <c r="M42"/>
  <c r="AB42" s="1"/>
  <c r="E44" i="5"/>
  <c r="N44" i="1" s="1"/>
  <c r="M44"/>
  <c r="AB44" s="1"/>
  <c r="E46" i="5"/>
  <c r="N46" i="1" s="1"/>
  <c r="M46"/>
  <c r="AB46" s="1"/>
  <c r="E48" i="5"/>
  <c r="N48" i="1" s="1"/>
  <c r="M48"/>
  <c r="AB48" s="1"/>
  <c r="K49"/>
  <c r="E50" i="5"/>
  <c r="N50" i="1" s="1"/>
  <c r="M50"/>
  <c r="AB50" s="1"/>
  <c r="E52" i="5"/>
  <c r="N52" i="1" s="1"/>
  <c r="M52"/>
  <c r="AB52" s="1"/>
  <c r="K53"/>
  <c r="K55"/>
  <c r="E56" i="5"/>
  <c r="N56" i="1" s="1"/>
  <c r="M56"/>
  <c r="AB56" s="1"/>
  <c r="E60" i="5"/>
  <c r="N60" i="1" s="1"/>
  <c r="M60"/>
  <c r="AB60" s="1"/>
  <c r="E64" i="5"/>
  <c r="N64" i="1" s="1"/>
  <c r="M64"/>
  <c r="AB64" s="1"/>
  <c r="E68" i="5"/>
  <c r="N68" i="1" s="1"/>
  <c r="M68"/>
  <c r="AB68" s="1"/>
  <c r="E72" i="5"/>
  <c r="N72" i="1" s="1"/>
  <c r="M72"/>
  <c r="AB72" s="1"/>
  <c r="E74" i="5"/>
  <c r="N74" i="1" s="1"/>
  <c r="M74"/>
  <c r="AB74" s="1"/>
  <c r="E78" i="5"/>
  <c r="N78" i="1" s="1"/>
  <c r="M78"/>
  <c r="AB78" s="1"/>
  <c r="E84" i="5"/>
  <c r="N84" i="1" s="1"/>
  <c r="M84"/>
  <c r="AB84" s="1"/>
  <c r="E88" i="5"/>
  <c r="N88" i="1" s="1"/>
  <c r="M88"/>
  <c r="AB88" s="1"/>
  <c r="E92" i="5"/>
  <c r="N92" i="1" s="1"/>
  <c r="M92"/>
  <c r="AB92" s="1"/>
  <c r="E96" i="5"/>
  <c r="N96" i="1" s="1"/>
  <c r="M96"/>
  <c r="AB96" s="1"/>
  <c r="E100" i="5"/>
  <c r="N100" i="1" s="1"/>
  <c r="M100"/>
  <c r="AB100" s="1"/>
  <c r="K101"/>
  <c r="E104" i="5"/>
  <c r="N104" i="1" s="1"/>
  <c r="M104"/>
  <c r="AB104" s="1"/>
  <c r="E45" i="5"/>
  <c r="N45" i="1" s="1"/>
  <c r="M45"/>
  <c r="AB45" s="1"/>
  <c r="E49" i="5"/>
  <c r="N49" i="1" s="1"/>
  <c r="M49"/>
  <c r="AB49" s="1"/>
  <c r="E53" i="5"/>
  <c r="N53" i="1" s="1"/>
  <c r="M53"/>
  <c r="AB53" s="1"/>
  <c r="E59" i="5"/>
  <c r="N59" i="1" s="1"/>
  <c r="M59"/>
  <c r="AB59" s="1"/>
  <c r="E63" i="5"/>
  <c r="N63" i="1" s="1"/>
  <c r="M63"/>
  <c r="AB63" s="1"/>
  <c r="E67" i="5"/>
  <c r="N67" i="1" s="1"/>
  <c r="M67"/>
  <c r="AB67" s="1"/>
  <c r="E71" i="5"/>
  <c r="N71" i="1" s="1"/>
  <c r="M71"/>
  <c r="AB71" s="1"/>
  <c r="E75" i="5"/>
  <c r="N75" i="1" s="1"/>
  <c r="M75"/>
  <c r="AB75" s="1"/>
  <c r="E79" i="5"/>
  <c r="N79" i="1" s="1"/>
  <c r="M79"/>
  <c r="AB79" s="1"/>
  <c r="E83" i="5"/>
  <c r="N83" i="1" s="1"/>
  <c r="M83"/>
  <c r="AB83" s="1"/>
  <c r="E89" i="5"/>
  <c r="N89" i="1" s="1"/>
  <c r="M89"/>
  <c r="AB89" s="1"/>
  <c r="E93" i="5"/>
  <c r="N93" i="1" s="1"/>
  <c r="M93"/>
  <c r="AB93" s="1"/>
  <c r="E97" i="5"/>
  <c r="N97" i="1" s="1"/>
  <c r="M97"/>
  <c r="AB97" s="1"/>
  <c r="E101" i="5"/>
  <c r="N101" i="1" s="1"/>
  <c r="M101"/>
  <c r="AB101" s="1"/>
  <c r="E105" i="5"/>
  <c r="N105" i="1" s="1"/>
  <c r="M105"/>
  <c r="AB105" s="1"/>
  <c r="E107" i="5"/>
  <c r="N107" i="1" s="1"/>
  <c r="M107"/>
  <c r="AB107" s="1"/>
  <c r="E109" i="5"/>
  <c r="N109" i="1" s="1"/>
  <c r="M109"/>
  <c r="AB109" s="1"/>
  <c r="E111" i="5"/>
  <c r="N111" i="1" s="1"/>
  <c r="M111"/>
  <c r="AB111" s="1"/>
  <c r="E113" i="5"/>
  <c r="N113" i="1" s="1"/>
  <c r="M113"/>
  <c r="AB113" s="1"/>
  <c r="E115" i="5"/>
  <c r="N115" i="1" s="1"/>
  <c r="M115"/>
  <c r="AB115" s="1"/>
  <c r="K116"/>
  <c r="E117" i="5"/>
  <c r="N117" i="1" s="1"/>
  <c r="M117"/>
  <c r="AB117" s="1"/>
  <c r="E119" i="5"/>
  <c r="N119" i="1" s="1"/>
  <c r="M119"/>
  <c r="AB119" s="1"/>
  <c r="E121" i="5"/>
  <c r="N121" i="1" s="1"/>
  <c r="M121"/>
  <c r="AB121" s="1"/>
  <c r="K122"/>
  <c r="E123" i="5"/>
  <c r="N123" i="1" s="1"/>
  <c r="M123"/>
  <c r="AB123" s="1"/>
  <c r="E125" i="5"/>
  <c r="N125" i="1" s="1"/>
  <c r="M125"/>
  <c r="AB125" s="1"/>
  <c r="E127" i="5"/>
  <c r="N127" i="1" s="1"/>
  <c r="M127"/>
  <c r="AB127" s="1"/>
  <c r="E129" i="5"/>
  <c r="N129" i="1" s="1"/>
  <c r="M129"/>
  <c r="AB129" s="1"/>
  <c r="E131" i="5"/>
  <c r="N131" i="1" s="1"/>
  <c r="M131"/>
  <c r="AB131" s="1"/>
  <c r="E133" i="5"/>
  <c r="N133" i="1" s="1"/>
  <c r="M133"/>
  <c r="AB133" s="1"/>
  <c r="E135" i="5"/>
  <c r="N135" i="1" s="1"/>
  <c r="M135"/>
  <c r="AB135" s="1"/>
  <c r="E137" i="5"/>
  <c r="N137" i="1" s="1"/>
  <c r="M137"/>
  <c r="AB137" s="1"/>
  <c r="E139" i="5"/>
  <c r="N139" i="1" s="1"/>
  <c r="M139"/>
  <c r="AB139" s="1"/>
  <c r="K140"/>
  <c r="E141" i="5"/>
  <c r="N141" i="1" s="1"/>
  <c r="M141"/>
  <c r="AB141" s="1"/>
  <c r="K142"/>
  <c r="E143" i="5"/>
  <c r="N143" i="1" s="1"/>
  <c r="M143"/>
  <c r="AB143" s="1"/>
  <c r="E145" i="5"/>
  <c r="N145" i="1" s="1"/>
  <c r="M145"/>
  <c r="AB145" s="1"/>
  <c r="E147" i="5"/>
  <c r="N147" i="1" s="1"/>
  <c r="M147"/>
  <c r="AB147" s="1"/>
  <c r="E149" i="5"/>
  <c r="N149" i="1" s="1"/>
  <c r="M149"/>
  <c r="AB149" s="1"/>
  <c r="K150"/>
  <c r="E151" i="5"/>
  <c r="N151" i="1" s="1"/>
  <c r="M151"/>
  <c r="AB151" s="1"/>
  <c r="E153" i="5"/>
  <c r="N153" i="1" s="1"/>
  <c r="M153"/>
  <c r="AB153" s="1"/>
  <c r="E155" i="5"/>
  <c r="N155" i="1" s="1"/>
  <c r="M155"/>
  <c r="AB155" s="1"/>
  <c r="E157" i="5"/>
  <c r="N157" i="1" s="1"/>
  <c r="M157"/>
  <c r="AB157" s="1"/>
  <c r="E159" i="5"/>
  <c r="N159" i="1" s="1"/>
  <c r="M159"/>
  <c r="AB159" s="1"/>
  <c r="E161" i="5"/>
  <c r="N161" i="1" s="1"/>
  <c r="M161"/>
  <c r="AB161" s="1"/>
  <c r="E163" i="5"/>
  <c r="N163" i="1" s="1"/>
  <c r="M163"/>
  <c r="AB163" s="1"/>
  <c r="E165" i="5"/>
  <c r="N165" i="1" s="1"/>
  <c r="M165"/>
  <c r="AB165" s="1"/>
  <c r="E167" i="5"/>
  <c r="N167" i="1" s="1"/>
  <c r="M167"/>
  <c r="AB167" s="1"/>
  <c r="E169" i="5"/>
  <c r="N169" i="1" s="1"/>
  <c r="M169"/>
  <c r="AB169" s="1"/>
  <c r="E171" i="5"/>
  <c r="N171" i="1" s="1"/>
  <c r="M171"/>
  <c r="AB171" s="1"/>
  <c r="E173" i="5"/>
  <c r="N173" i="1" s="1"/>
  <c r="M173"/>
  <c r="AB173" s="1"/>
  <c r="E175" i="5"/>
  <c r="N175" i="1" s="1"/>
  <c r="M175"/>
  <c r="AB175" s="1"/>
  <c r="K176"/>
  <c r="E177" i="5"/>
  <c r="N177" i="1" s="1"/>
  <c r="M177"/>
  <c r="AB177" s="1"/>
  <c r="E179" i="5"/>
  <c r="N179" i="1" s="1"/>
  <c r="M179"/>
  <c r="AB179" s="1"/>
  <c r="K180"/>
  <c r="E181" i="5"/>
  <c r="N181" i="1" s="1"/>
  <c r="M181"/>
  <c r="AB181" s="1"/>
  <c r="E183" i="5"/>
  <c r="N183" i="1" s="1"/>
  <c r="M183"/>
  <c r="AB183" s="1"/>
  <c r="K184"/>
  <c r="E185" i="5"/>
  <c r="N185" i="1" s="1"/>
  <c r="M185"/>
  <c r="AB185" s="1"/>
  <c r="K186"/>
  <c r="E187" i="5"/>
  <c r="N187" i="1" s="1"/>
  <c r="M187"/>
  <c r="AB187" s="1"/>
  <c r="E189" i="5"/>
  <c r="N189" i="1" s="1"/>
  <c r="M189"/>
  <c r="AB189" s="1"/>
  <c r="E191" i="5"/>
  <c r="N191" i="1" s="1"/>
  <c r="M191"/>
  <c r="AB191" s="1"/>
  <c r="E193" i="5"/>
  <c r="N193" i="1" s="1"/>
  <c r="M193"/>
  <c r="AB193" s="1"/>
  <c r="K194"/>
  <c r="E195" i="5"/>
  <c r="N195" i="1" s="1"/>
  <c r="M195"/>
  <c r="AB195" s="1"/>
  <c r="E197" i="5"/>
  <c r="N197" i="1" s="1"/>
  <c r="M197"/>
  <c r="AB197" s="1"/>
  <c r="E199" i="5"/>
  <c r="N199" i="1" s="1"/>
  <c r="M199"/>
  <c r="AB199" s="1"/>
  <c r="E201" i="5"/>
  <c r="N201" i="1" s="1"/>
  <c r="M201"/>
  <c r="AB201" s="1"/>
  <c r="K202"/>
  <c r="E203" i="5"/>
  <c r="N203" i="1" s="1"/>
  <c r="M203"/>
  <c r="AB203" s="1"/>
  <c r="E205" i="5"/>
  <c r="N205" i="1" s="1"/>
  <c r="M205"/>
  <c r="AB205" s="1"/>
  <c r="E207" i="5"/>
  <c r="N207" i="1" s="1"/>
  <c r="M207"/>
  <c r="AB207" s="1"/>
  <c r="E209" i="5"/>
  <c r="N209" i="1" s="1"/>
  <c r="M209"/>
  <c r="AB209" s="1"/>
  <c r="K210"/>
  <c r="E211" i="5"/>
  <c r="N211" i="1" s="1"/>
  <c r="M211"/>
  <c r="AB211" s="1"/>
  <c r="E213" i="5"/>
  <c r="N213" i="1" s="1"/>
  <c r="M213"/>
  <c r="AB213" s="1"/>
  <c r="E215" i="5"/>
  <c r="N215" i="1" s="1"/>
  <c r="M215"/>
  <c r="AB215" s="1"/>
  <c r="K216"/>
  <c r="E217" i="5"/>
  <c r="N217" i="1" s="1"/>
  <c r="M217"/>
  <c r="AB217" s="1"/>
  <c r="E219" i="5"/>
  <c r="N219" i="1" s="1"/>
  <c r="M219"/>
  <c r="AB219" s="1"/>
  <c r="E221" i="5"/>
  <c r="N221" i="1" s="1"/>
  <c r="M221"/>
  <c r="AB221" s="1"/>
  <c r="E223" i="5"/>
  <c r="N223" i="1" s="1"/>
  <c r="M223"/>
  <c r="AB223" s="1"/>
  <c r="E225" i="5"/>
  <c r="N225" i="1" s="1"/>
  <c r="M225"/>
  <c r="AB225" s="1"/>
  <c r="E227" i="5"/>
  <c r="N227" i="1" s="1"/>
  <c r="M227"/>
  <c r="AB227" s="1"/>
  <c r="E229" i="5"/>
  <c r="N229" i="1" s="1"/>
  <c r="M229"/>
  <c r="AB229" s="1"/>
  <c r="E231" i="5"/>
  <c r="N231" i="1" s="1"/>
  <c r="M231"/>
  <c r="AB231" s="1"/>
  <c r="E233" i="5"/>
  <c r="N233" i="1" s="1"/>
  <c r="M233"/>
  <c r="AB233" s="1"/>
  <c r="E235" i="5"/>
  <c r="N235" i="1" s="1"/>
  <c r="M235"/>
  <c r="AB235" s="1"/>
  <c r="E237" i="5"/>
  <c r="N237" i="1" s="1"/>
  <c r="M237"/>
  <c r="AB237" s="1"/>
  <c r="E239" i="5"/>
  <c r="N239" i="1" s="1"/>
  <c r="M239"/>
  <c r="AB239" s="1"/>
  <c r="E241" i="5"/>
  <c r="N241" i="1" s="1"/>
  <c r="M241"/>
  <c r="AB241" s="1"/>
  <c r="E243" i="5"/>
  <c r="N243" i="1" s="1"/>
  <c r="M243"/>
  <c r="AB243" s="1"/>
  <c r="E245" i="5"/>
  <c r="N245" i="1" s="1"/>
  <c r="M245"/>
  <c r="AB245" s="1"/>
  <c r="E247" i="5"/>
  <c r="N247" i="1" s="1"/>
  <c r="M247"/>
  <c r="AB247" s="1"/>
  <c r="K248"/>
  <c r="E249" i="5"/>
  <c r="N249" i="1" s="1"/>
  <c r="M249"/>
  <c r="AB249" s="1"/>
  <c r="E251" i="5"/>
  <c r="N251" i="1" s="1"/>
  <c r="M251"/>
  <c r="AB251" s="1"/>
  <c r="K252"/>
  <c r="E253" i="5"/>
  <c r="N253" i="1" s="1"/>
  <c r="M253"/>
  <c r="AB253" s="1"/>
  <c r="E255" i="5"/>
  <c r="N255" i="1" s="1"/>
  <c r="M255"/>
  <c r="AB255" s="1"/>
  <c r="E257" i="5"/>
  <c r="N257" i="1" s="1"/>
  <c r="M257"/>
  <c r="AB257" s="1"/>
  <c r="K258"/>
  <c r="E259" i="5"/>
  <c r="N259" i="1" s="1"/>
  <c r="M259"/>
  <c r="AB259" s="1"/>
  <c r="E261" i="5"/>
  <c r="N261" i="1" s="1"/>
  <c r="M261"/>
  <c r="AB261" s="1"/>
  <c r="E263" i="5"/>
  <c r="N263" i="1" s="1"/>
  <c r="M263"/>
  <c r="AB263" s="1"/>
  <c r="E265" i="5"/>
  <c r="N265" i="1" s="1"/>
  <c r="M265"/>
  <c r="AB265" s="1"/>
  <c r="E267" i="5"/>
  <c r="N267" i="1" s="1"/>
  <c r="M267"/>
  <c r="AB267" s="1"/>
  <c r="E269" i="5"/>
  <c r="N269" i="1" s="1"/>
  <c r="M269"/>
  <c r="AB269" s="1"/>
  <c r="E271" i="5"/>
  <c r="N271" i="1" s="1"/>
  <c r="M271"/>
  <c r="AB271" s="1"/>
  <c r="E273" i="5"/>
  <c r="N273" i="1" s="1"/>
  <c r="M273"/>
  <c r="AB273" s="1"/>
  <c r="E275" i="5"/>
  <c r="N275" i="1" s="1"/>
  <c r="M275"/>
  <c r="AB275" s="1"/>
  <c r="E277" i="5"/>
  <c r="N277" i="1" s="1"/>
  <c r="M277"/>
  <c r="AB277" s="1"/>
  <c r="E279" i="5"/>
  <c r="N279" i="1" s="1"/>
  <c r="M279"/>
  <c r="AB279" s="1"/>
  <c r="E281" i="5"/>
  <c r="N281" i="1" s="1"/>
  <c r="M281"/>
  <c r="AB281" s="1"/>
  <c r="E283" i="5"/>
  <c r="N283" i="1" s="1"/>
  <c r="M283"/>
  <c r="AB283" s="1"/>
  <c r="E285" i="5"/>
  <c r="N285" i="1" s="1"/>
  <c r="M285"/>
  <c r="AB285" s="1"/>
  <c r="K286"/>
  <c r="E287" i="5"/>
  <c r="N287" i="1" s="1"/>
  <c r="M287"/>
  <c r="AB287" s="1"/>
  <c r="E289" i="5"/>
  <c r="N289" i="1" s="1"/>
  <c r="M289"/>
  <c r="AB289" s="1"/>
  <c r="E291" i="5"/>
  <c r="N291" i="1" s="1"/>
  <c r="M291"/>
  <c r="AB291" s="1"/>
  <c r="E293" i="5"/>
  <c r="N293" i="1" s="1"/>
  <c r="M293"/>
  <c r="AB293" s="1"/>
  <c r="E295" i="5"/>
  <c r="N295" i="1" s="1"/>
  <c r="M295"/>
  <c r="AB295" s="1"/>
  <c r="E297" i="5"/>
  <c r="N297" i="1" s="1"/>
  <c r="M297"/>
  <c r="AB297" s="1"/>
  <c r="E299" i="5"/>
  <c r="N299" i="1" s="1"/>
  <c r="M299"/>
  <c r="AB299" s="1"/>
  <c r="E301" i="5"/>
  <c r="N301" i="1" s="1"/>
  <c r="M301"/>
  <c r="AB301" s="1"/>
  <c r="E303" i="5"/>
  <c r="N303" i="1" s="1"/>
  <c r="M303"/>
  <c r="AB303" s="1"/>
  <c r="E305" i="5"/>
  <c r="N305" i="1" s="1"/>
  <c r="M305"/>
  <c r="AB305" s="1"/>
  <c r="E307" i="5"/>
  <c r="N307" i="1" s="1"/>
  <c r="M307"/>
  <c r="AB307" s="1"/>
  <c r="E309" i="5"/>
  <c r="N309" i="1" s="1"/>
  <c r="M309"/>
  <c r="AB309" s="1"/>
  <c r="E311" i="5"/>
  <c r="N311" i="1" s="1"/>
  <c r="M311"/>
  <c r="AB311" s="1"/>
  <c r="K312"/>
  <c r="E313" i="5"/>
  <c r="N313" i="1" s="1"/>
  <c r="M313"/>
  <c r="AB313" s="1"/>
  <c r="K314"/>
  <c r="E315" i="5"/>
  <c r="N315" i="1" s="1"/>
  <c r="M315"/>
  <c r="AB315" s="1"/>
  <c r="E317" i="5"/>
  <c r="N317" i="1" s="1"/>
  <c r="M317"/>
  <c r="AB317" s="1"/>
  <c r="E319" i="5"/>
  <c r="N319" i="1" s="1"/>
  <c r="M319"/>
  <c r="AB319" s="1"/>
  <c r="E321" i="5"/>
  <c r="N321" i="1" s="1"/>
  <c r="M321"/>
  <c r="AB321" s="1"/>
  <c r="K322"/>
  <c r="E323" i="5"/>
  <c r="N323" i="1" s="1"/>
  <c r="M323"/>
  <c r="AB323" s="1"/>
  <c r="E325" i="5"/>
  <c r="N325" i="1" s="1"/>
  <c r="M325"/>
  <c r="AB325" s="1"/>
  <c r="E327" i="5"/>
  <c r="N327" i="1" s="1"/>
  <c r="M327"/>
  <c r="AB327" s="1"/>
  <c r="E329" i="5"/>
  <c r="N329" i="1" s="1"/>
  <c r="M329"/>
  <c r="AB329" s="1"/>
  <c r="E331" i="5"/>
  <c r="N331" i="1" s="1"/>
  <c r="M331"/>
  <c r="AB331" s="1"/>
  <c r="K332"/>
  <c r="E333" i="5"/>
  <c r="N333" i="1" s="1"/>
  <c r="M333"/>
  <c r="AB333" s="1"/>
  <c r="E335" i="5"/>
  <c r="N335" i="1" s="1"/>
  <c r="M335"/>
  <c r="AB335" s="1"/>
  <c r="E337" i="5"/>
  <c r="N337" i="1" s="1"/>
  <c r="M337"/>
  <c r="AB337" s="1"/>
  <c r="K338"/>
  <c r="E339" i="5"/>
  <c r="N339" i="1" s="1"/>
  <c r="M339"/>
  <c r="AB339" s="1"/>
  <c r="E341" i="5"/>
  <c r="N341" i="1" s="1"/>
  <c r="M341"/>
  <c r="AB341" s="1"/>
  <c r="E343" i="5"/>
  <c r="N343" i="1" s="1"/>
  <c r="M343"/>
  <c r="AB343" s="1"/>
  <c r="E345" i="5"/>
  <c r="N345" i="1" s="1"/>
  <c r="M345"/>
  <c r="AB345" s="1"/>
  <c r="E347" i="5"/>
  <c r="N347" i="1" s="1"/>
  <c r="M347"/>
  <c r="AB347" s="1"/>
  <c r="E349" i="5"/>
  <c r="N349" i="1" s="1"/>
  <c r="M349"/>
  <c r="AB349" s="1"/>
  <c r="E351" i="5"/>
  <c r="N351" i="1" s="1"/>
  <c r="M351"/>
  <c r="AB351" s="1"/>
  <c r="E353" i="5"/>
  <c r="N353" i="1" s="1"/>
  <c r="M353"/>
  <c r="AB353" s="1"/>
  <c r="E355" i="5"/>
  <c r="N355" i="1" s="1"/>
  <c r="M355"/>
  <c r="AB355" s="1"/>
  <c r="E357" i="5"/>
  <c r="N357" i="1" s="1"/>
  <c r="M357"/>
  <c r="AB357" s="1"/>
  <c r="E359" i="5"/>
  <c r="N359" i="1" s="1"/>
  <c r="M359"/>
  <c r="AB359" s="1"/>
  <c r="E361" i="5"/>
  <c r="N361" i="1" s="1"/>
  <c r="M361"/>
  <c r="AB361" s="1"/>
  <c r="K362"/>
  <c r="E363" i="5"/>
  <c r="N363" i="1" s="1"/>
  <c r="M363"/>
  <c r="AB363" s="1"/>
  <c r="E365" i="5"/>
  <c r="N365" i="1" s="1"/>
  <c r="M365"/>
  <c r="AB365" s="1"/>
  <c r="E367" i="5"/>
  <c r="N367" i="1" s="1"/>
  <c r="M367"/>
  <c r="AB367" s="1"/>
  <c r="E369" i="5"/>
  <c r="N369" i="1" s="1"/>
  <c r="M369"/>
  <c r="AB369" s="1"/>
  <c r="E371" i="5"/>
  <c r="N371" i="1" s="1"/>
  <c r="M371"/>
  <c r="AB371" s="1"/>
  <c r="E373" i="5"/>
  <c r="N373" i="1" s="1"/>
  <c r="M373"/>
  <c r="AB373" s="1"/>
  <c r="E375" i="5"/>
  <c r="N375" i="1" s="1"/>
  <c r="M375"/>
  <c r="AB375" s="1"/>
  <c r="E377" i="5"/>
  <c r="N377" i="1" s="1"/>
  <c r="M377"/>
  <c r="AB377" s="1"/>
  <c r="E379" i="5"/>
  <c r="N379" i="1" s="1"/>
  <c r="M379"/>
  <c r="AB379" s="1"/>
  <c r="E381" i="5"/>
  <c r="N381" i="1" s="1"/>
  <c r="M381"/>
  <c r="AB381" s="1"/>
  <c r="E383" i="5"/>
  <c r="N383" i="1" s="1"/>
  <c r="M383"/>
  <c r="AB383" s="1"/>
  <c r="E385" i="5"/>
  <c r="N385" i="1" s="1"/>
  <c r="M385"/>
  <c r="AB385" s="1"/>
  <c r="E387" i="5"/>
  <c r="N387" i="1" s="1"/>
  <c r="M387"/>
  <c r="AB387" s="1"/>
  <c r="E389" i="5"/>
  <c r="N389" i="1" s="1"/>
  <c r="M389"/>
  <c r="AB389" s="1"/>
  <c r="E391" i="5"/>
  <c r="N391" i="1" s="1"/>
  <c r="M391"/>
  <c r="AB391" s="1"/>
  <c r="E393" i="5"/>
  <c r="N393" i="1" s="1"/>
  <c r="M393"/>
  <c r="AB393" s="1"/>
  <c r="E395" i="5"/>
  <c r="N395" i="1" s="1"/>
  <c r="M395"/>
  <c r="AB395" s="1"/>
  <c r="E397" i="5"/>
  <c r="N397" i="1" s="1"/>
  <c r="M397"/>
  <c r="AB397" s="1"/>
  <c r="E399" i="5"/>
  <c r="N399" i="1" s="1"/>
  <c r="M399"/>
  <c r="AB399" s="1"/>
  <c r="E401" i="5"/>
  <c r="N401" i="1" s="1"/>
  <c r="M401"/>
  <c r="AB401" s="1"/>
  <c r="E403" i="5"/>
  <c r="N403" i="1" s="1"/>
  <c r="M403"/>
  <c r="AB403" s="1"/>
  <c r="E405" i="5"/>
  <c r="N405" i="1" s="1"/>
  <c r="M405"/>
  <c r="AB405" s="1"/>
  <c r="E407" i="5"/>
  <c r="N407" i="1" s="1"/>
  <c r="M407"/>
  <c r="AB407" s="1"/>
  <c r="E409" i="5"/>
  <c r="N409" i="1" s="1"/>
  <c r="M409"/>
  <c r="AB409" s="1"/>
  <c r="E411" i="5"/>
  <c r="N411" i="1" s="1"/>
  <c r="M411"/>
  <c r="AB411" s="1"/>
  <c r="E413" i="5"/>
  <c r="N413" i="1" s="1"/>
  <c r="M413"/>
  <c r="AB413" s="1"/>
  <c r="E415" i="5"/>
  <c r="N415" i="1" s="1"/>
  <c r="M415"/>
  <c r="AB415" s="1"/>
  <c r="E417" i="5"/>
  <c r="N417" i="1" s="1"/>
  <c r="M417"/>
  <c r="AB417" s="1"/>
  <c r="E419" i="5"/>
  <c r="N419" i="1" s="1"/>
  <c r="M419"/>
  <c r="AB419" s="1"/>
  <c r="E421" i="5"/>
  <c r="N421" i="1" s="1"/>
  <c r="M421"/>
  <c r="AB421" s="1"/>
  <c r="E423" i="5"/>
  <c r="N423" i="1" s="1"/>
  <c r="M423"/>
  <c r="AB423" s="1"/>
  <c r="E425" i="5"/>
  <c r="N425" i="1" s="1"/>
  <c r="M425"/>
  <c r="AB425" s="1"/>
  <c r="E427" i="5"/>
  <c r="N427" i="1" s="1"/>
  <c r="M427"/>
  <c r="AB427" s="1"/>
  <c r="E429" i="5"/>
  <c r="N429" i="1" s="1"/>
  <c r="M429"/>
  <c r="AB429" s="1"/>
  <c r="E431" i="5"/>
  <c r="N431" i="1" s="1"/>
  <c r="M431"/>
  <c r="AB431" s="1"/>
  <c r="E433" i="5"/>
  <c r="N433" i="1" s="1"/>
  <c r="M433"/>
  <c r="AB433" s="1"/>
  <c r="E435" i="5"/>
  <c r="N435" i="1" s="1"/>
  <c r="M435"/>
  <c r="AB435" s="1"/>
  <c r="E437" i="5"/>
  <c r="N437" i="1" s="1"/>
  <c r="M437"/>
  <c r="AB437" s="1"/>
  <c r="E439" i="5"/>
  <c r="N439" i="1" s="1"/>
  <c r="M439"/>
  <c r="AB439" s="1"/>
  <c r="E441" i="5"/>
  <c r="N441" i="1" s="1"/>
  <c r="M441"/>
  <c r="AB441" s="1"/>
  <c r="E443" i="5"/>
  <c r="N443" i="1" s="1"/>
  <c r="M443"/>
  <c r="AB443" s="1"/>
  <c r="E445" i="5"/>
  <c r="N445" i="1" s="1"/>
  <c r="M445"/>
  <c r="AB445" s="1"/>
  <c r="E447" i="5"/>
  <c r="N447" i="1" s="1"/>
  <c r="M447"/>
  <c r="AB447" s="1"/>
  <c r="E449" i="5"/>
  <c r="N449" i="1" s="1"/>
  <c r="M449"/>
  <c r="AB449" s="1"/>
  <c r="E451" i="5"/>
  <c r="N451" i="1" s="1"/>
  <c r="M451"/>
  <c r="AB451" s="1"/>
  <c r="E453" i="5"/>
  <c r="N453" i="1" s="1"/>
  <c r="M453"/>
  <c r="AB453" s="1"/>
  <c r="E455" i="5"/>
  <c r="N455" i="1" s="1"/>
  <c r="M455"/>
  <c r="AB455" s="1"/>
  <c r="E457" i="5"/>
  <c r="N457" i="1" s="1"/>
  <c r="M457"/>
  <c r="AB457" s="1"/>
  <c r="E459" i="5"/>
  <c r="N459" i="1" s="1"/>
  <c r="M459"/>
  <c r="AB459" s="1"/>
  <c r="E461" i="5"/>
  <c r="N461" i="1" s="1"/>
  <c r="M461"/>
  <c r="AB461" s="1"/>
  <c r="E463" i="5"/>
  <c r="N463" i="1" s="1"/>
  <c r="M463"/>
  <c r="AB463" s="1"/>
  <c r="E465" i="5"/>
  <c r="N465" i="1" s="1"/>
  <c r="M465"/>
  <c r="AB465" s="1"/>
  <c r="E467" i="5"/>
  <c r="N467" i="1" s="1"/>
  <c r="M467"/>
  <c r="AB467" s="1"/>
  <c r="E469" i="5"/>
  <c r="N469" i="1" s="1"/>
  <c r="M469"/>
  <c r="AB469" s="1"/>
  <c r="E471" i="5"/>
  <c r="N471" i="1" s="1"/>
  <c r="M471"/>
  <c r="AB471" s="1"/>
  <c r="E473" i="5"/>
  <c r="N473" i="1" s="1"/>
  <c r="M473"/>
  <c r="AB473" s="1"/>
  <c r="E475" i="5"/>
  <c r="N475" i="1" s="1"/>
  <c r="M475"/>
  <c r="AB475" s="1"/>
  <c r="E477" i="5"/>
  <c r="N477" i="1" s="1"/>
  <c r="M477"/>
  <c r="AB477" s="1"/>
  <c r="E479" i="5"/>
  <c r="N479" i="1" s="1"/>
  <c r="M479"/>
  <c r="AB479" s="1"/>
  <c r="E481" i="5"/>
  <c r="N481" i="1" s="1"/>
  <c r="M481"/>
  <c r="AB481" s="1"/>
  <c r="E483" i="5"/>
  <c r="N483" i="1" s="1"/>
  <c r="M483"/>
  <c r="AB483" s="1"/>
  <c r="E485" i="5"/>
  <c r="N485" i="1" s="1"/>
  <c r="M485"/>
  <c r="AB485" s="1"/>
  <c r="E487" i="5"/>
  <c r="N487" i="1" s="1"/>
  <c r="M487"/>
  <c r="AB487" s="1"/>
  <c r="E489" i="5"/>
  <c r="N489" i="1" s="1"/>
  <c r="M489"/>
  <c r="AB489" s="1"/>
  <c r="E491" i="5"/>
  <c r="N491" i="1" s="1"/>
  <c r="M491"/>
  <c r="AB491" s="1"/>
  <c r="E493" i="5"/>
  <c r="N493" i="1" s="1"/>
  <c r="M493"/>
  <c r="AB493" s="1"/>
  <c r="E495" i="5"/>
  <c r="N495" i="1" s="1"/>
  <c r="M495"/>
  <c r="AB495" s="1"/>
  <c r="E497" i="5"/>
  <c r="N497" i="1" s="1"/>
  <c r="M497"/>
  <c r="AB497" s="1"/>
  <c r="E499" i="5"/>
  <c r="N499" i="1" s="1"/>
  <c r="M499"/>
  <c r="AB499" s="1"/>
  <c r="E501" i="5"/>
  <c r="N501" i="1" s="1"/>
  <c r="M501"/>
  <c r="AB501" s="1"/>
  <c r="E503" i="5"/>
  <c r="N503" i="1" s="1"/>
  <c r="M503"/>
  <c r="AB503" s="1"/>
  <c r="E505" i="5"/>
  <c r="N505" i="1" s="1"/>
  <c r="M505"/>
  <c r="AB505" s="1"/>
  <c r="E507" i="5"/>
  <c r="N507" i="1" s="1"/>
  <c r="M507"/>
  <c r="AB507" s="1"/>
  <c r="E509" i="5"/>
  <c r="N509" i="1" s="1"/>
  <c r="M509"/>
  <c r="AB509" s="1"/>
  <c r="E511" i="5"/>
  <c r="N511" i="1" s="1"/>
  <c r="M511"/>
  <c r="AB511" s="1"/>
  <c r="E47" i="5"/>
  <c r="N47" i="1" s="1"/>
  <c r="M47"/>
  <c r="AB47" s="1"/>
  <c r="E51" i="5"/>
  <c r="N51" i="1" s="1"/>
  <c r="M51"/>
  <c r="AB51" s="1"/>
  <c r="E55" i="5"/>
  <c r="N55" i="1" s="1"/>
  <c r="M55"/>
  <c r="AB55" s="1"/>
  <c r="E57" i="5"/>
  <c r="N57" i="1" s="1"/>
  <c r="M57"/>
  <c r="AB57" s="1"/>
  <c r="E61" i="5"/>
  <c r="N61" i="1" s="1"/>
  <c r="M61"/>
  <c r="AB61" s="1"/>
  <c r="E65" i="5"/>
  <c r="N65" i="1" s="1"/>
  <c r="M65"/>
  <c r="AB65" s="1"/>
  <c r="E69" i="5"/>
  <c r="N69" i="1" s="1"/>
  <c r="M69"/>
  <c r="AB69" s="1"/>
  <c r="E73" i="5"/>
  <c r="N73" i="1" s="1"/>
  <c r="M73"/>
  <c r="AB73" s="1"/>
  <c r="E77" i="5"/>
  <c r="N77" i="1" s="1"/>
  <c r="M77"/>
  <c r="AB77" s="1"/>
  <c r="E81" i="5"/>
  <c r="N81" i="1" s="1"/>
  <c r="M81"/>
  <c r="AB81" s="1"/>
  <c r="E85" i="5"/>
  <c r="N85" i="1" s="1"/>
  <c r="M85"/>
  <c r="AB85" s="1"/>
  <c r="E87" i="5"/>
  <c r="N87" i="1" s="1"/>
  <c r="M87"/>
  <c r="AB87" s="1"/>
  <c r="E91" i="5"/>
  <c r="N91" i="1" s="1"/>
  <c r="M91"/>
  <c r="AB91" s="1"/>
  <c r="E95" i="5"/>
  <c r="N95" i="1" s="1"/>
  <c r="M95"/>
  <c r="AB95" s="1"/>
  <c r="E99" i="5"/>
  <c r="N99" i="1" s="1"/>
  <c r="M99"/>
  <c r="AB99" s="1"/>
  <c r="E103" i="5"/>
  <c r="N103" i="1" s="1"/>
  <c r="M103"/>
  <c r="AB103" s="1"/>
  <c r="E54" i="5"/>
  <c r="N54" i="1" s="1"/>
  <c r="M54"/>
  <c r="AB54" s="1"/>
  <c r="E58" i="5"/>
  <c r="N58" i="1" s="1"/>
  <c r="M58"/>
  <c r="AB58" s="1"/>
  <c r="K61"/>
  <c r="E62" i="5"/>
  <c r="N62" i="1" s="1"/>
  <c r="M62"/>
  <c r="AB62" s="1"/>
  <c r="E66" i="5"/>
  <c r="N66" i="1" s="1"/>
  <c r="M66"/>
  <c r="AB66" s="1"/>
  <c r="E70" i="5"/>
  <c r="N70" i="1" s="1"/>
  <c r="M70"/>
  <c r="AB70" s="1"/>
  <c r="E76" i="5"/>
  <c r="N76" i="1" s="1"/>
  <c r="M76"/>
  <c r="AB76" s="1"/>
  <c r="E80" i="5"/>
  <c r="N80" i="1" s="1"/>
  <c r="M80"/>
  <c r="AB80" s="1"/>
  <c r="K81"/>
  <c r="E82" i="5"/>
  <c r="N82" i="1" s="1"/>
  <c r="M82"/>
  <c r="AB82" s="1"/>
  <c r="K85"/>
  <c r="E86" i="5"/>
  <c r="N86" i="1" s="1"/>
  <c r="M86"/>
  <c r="AB86" s="1"/>
  <c r="E90" i="5"/>
  <c r="N90" i="1" s="1"/>
  <c r="M90"/>
  <c r="AB90" s="1"/>
  <c r="K93"/>
  <c r="E94" i="5"/>
  <c r="N94" i="1" s="1"/>
  <c r="M94"/>
  <c r="AB94" s="1"/>
  <c r="E98" i="5"/>
  <c r="N98" i="1" s="1"/>
  <c r="M98"/>
  <c r="AB98" s="1"/>
  <c r="E102" i="5"/>
  <c r="N102" i="1" s="1"/>
  <c r="M102"/>
  <c r="AB102" s="1"/>
  <c r="E106" i="5"/>
  <c r="N106" i="1" s="1"/>
  <c r="M106"/>
  <c r="AB106" s="1"/>
  <c r="K107"/>
  <c r="E108" i="5"/>
  <c r="N108" i="1" s="1"/>
  <c r="M108"/>
  <c r="AB108" s="1"/>
  <c r="E110" i="5"/>
  <c r="N110" i="1" s="1"/>
  <c r="M110"/>
  <c r="AB110" s="1"/>
  <c r="E112" i="5"/>
  <c r="N112" i="1" s="1"/>
  <c r="M112"/>
  <c r="AB112" s="1"/>
  <c r="E114" i="5"/>
  <c r="N114" i="1" s="1"/>
  <c r="M114"/>
  <c r="AB114" s="1"/>
  <c r="E116" i="5"/>
  <c r="N116" i="1" s="1"/>
  <c r="M116"/>
  <c r="AB116" s="1"/>
  <c r="E118" i="5"/>
  <c r="N118" i="1" s="1"/>
  <c r="M118"/>
  <c r="AB118" s="1"/>
  <c r="K119"/>
  <c r="E120" i="5"/>
  <c r="N120" i="1" s="1"/>
  <c r="M120"/>
  <c r="AB120" s="1"/>
  <c r="K121"/>
  <c r="E122" i="5"/>
  <c r="N122" i="1" s="1"/>
  <c r="M122"/>
  <c r="AB122" s="1"/>
  <c r="K123"/>
  <c r="E124" i="5"/>
  <c r="N124" i="1" s="1"/>
  <c r="M124"/>
  <c r="AB124" s="1"/>
  <c r="E126" i="5"/>
  <c r="N126" i="1" s="1"/>
  <c r="M126"/>
  <c r="AB126" s="1"/>
  <c r="E128" i="5"/>
  <c r="N128" i="1" s="1"/>
  <c r="M128"/>
  <c r="AB128" s="1"/>
  <c r="K129"/>
  <c r="E130" i="5"/>
  <c r="N130" i="1" s="1"/>
  <c r="M130"/>
  <c r="AB130" s="1"/>
  <c r="E132" i="5"/>
  <c r="N132" i="1" s="1"/>
  <c r="M132"/>
  <c r="AB132" s="1"/>
  <c r="E134" i="5"/>
  <c r="N134" i="1" s="1"/>
  <c r="M134"/>
  <c r="AB134" s="1"/>
  <c r="E136" i="5"/>
  <c r="N136" i="1" s="1"/>
  <c r="M136"/>
  <c r="AB136" s="1"/>
  <c r="K137"/>
  <c r="E138" i="5"/>
  <c r="N138" i="1" s="1"/>
  <c r="M138"/>
  <c r="AB138" s="1"/>
  <c r="E140" i="5"/>
  <c r="N140" i="1" s="1"/>
  <c r="M140"/>
  <c r="AB140" s="1"/>
  <c r="E142" i="5"/>
  <c r="N142" i="1" s="1"/>
  <c r="M142"/>
  <c r="AB142" s="1"/>
  <c r="K143"/>
  <c r="E144" i="5"/>
  <c r="N144" i="1" s="1"/>
  <c r="M144"/>
  <c r="AB144" s="1"/>
  <c r="E146" i="5"/>
  <c r="N146" i="1" s="1"/>
  <c r="M146"/>
  <c r="AB146" s="1"/>
  <c r="E148" i="5"/>
  <c r="N148" i="1" s="1"/>
  <c r="M148"/>
  <c r="AB148" s="1"/>
  <c r="E150" i="5"/>
  <c r="N150" i="1" s="1"/>
  <c r="M150"/>
  <c r="AB150" s="1"/>
  <c r="E152" i="5"/>
  <c r="N152" i="1" s="1"/>
  <c r="M152"/>
  <c r="AB152" s="1"/>
  <c r="E154" i="5"/>
  <c r="N154" i="1" s="1"/>
  <c r="M154"/>
  <c r="AB154" s="1"/>
  <c r="K155"/>
  <c r="E156" i="5"/>
  <c r="N156" i="1" s="1"/>
  <c r="M156"/>
  <c r="AB156" s="1"/>
  <c r="K157"/>
  <c r="E158" i="5"/>
  <c r="N158" i="1" s="1"/>
  <c r="M158"/>
  <c r="AB158" s="1"/>
  <c r="E160" i="5"/>
  <c r="N160" i="1" s="1"/>
  <c r="M160"/>
  <c r="AB160" s="1"/>
  <c r="E162" i="5"/>
  <c r="N162" i="1" s="1"/>
  <c r="M162"/>
  <c r="AB162" s="1"/>
  <c r="E164" i="5"/>
  <c r="N164" i="1" s="1"/>
  <c r="M164"/>
  <c r="AB164" s="1"/>
  <c r="K165"/>
  <c r="E166" i="5"/>
  <c r="N166" i="1" s="1"/>
  <c r="M166"/>
  <c r="AB166" s="1"/>
  <c r="E168" i="5"/>
  <c r="N168" i="1" s="1"/>
  <c r="M168"/>
  <c r="AB168" s="1"/>
  <c r="E170" i="5"/>
  <c r="N170" i="1" s="1"/>
  <c r="M170"/>
  <c r="AB170" s="1"/>
  <c r="E172" i="5"/>
  <c r="N172" i="1" s="1"/>
  <c r="M172"/>
  <c r="AB172" s="1"/>
  <c r="K173"/>
  <c r="E174" i="5"/>
  <c r="N174" i="1" s="1"/>
  <c r="M174"/>
  <c r="AB174" s="1"/>
  <c r="K175"/>
  <c r="E176" i="5"/>
  <c r="N176" i="1" s="1"/>
  <c r="M176"/>
  <c r="AB176" s="1"/>
  <c r="K177"/>
  <c r="E178" i="5"/>
  <c r="N178" i="1" s="1"/>
  <c r="M178"/>
  <c r="AB178" s="1"/>
  <c r="E180" i="5"/>
  <c r="N180" i="1" s="1"/>
  <c r="M180"/>
  <c r="AB180" s="1"/>
  <c r="K181"/>
  <c r="E182" i="5"/>
  <c r="N182" i="1" s="1"/>
  <c r="M182"/>
  <c r="AB182" s="1"/>
  <c r="E184" i="5"/>
  <c r="N184" i="1" s="1"/>
  <c r="M184"/>
  <c r="AB184" s="1"/>
  <c r="E186" i="5"/>
  <c r="N186" i="1" s="1"/>
  <c r="M186"/>
  <c r="AB186" s="1"/>
  <c r="E188" i="5"/>
  <c r="N188" i="1" s="1"/>
  <c r="M188"/>
  <c r="AB188" s="1"/>
  <c r="E190" i="5"/>
  <c r="N190" i="1" s="1"/>
  <c r="M190"/>
  <c r="AB190" s="1"/>
  <c r="E192" i="5"/>
  <c r="N192" i="1" s="1"/>
  <c r="M192"/>
  <c r="AB192" s="1"/>
  <c r="E194" i="5"/>
  <c r="N194" i="1" s="1"/>
  <c r="M194"/>
  <c r="AB194" s="1"/>
  <c r="K195"/>
  <c r="E196" i="5"/>
  <c r="N196" i="1" s="1"/>
  <c r="M196"/>
  <c r="AB196" s="1"/>
  <c r="E198" i="5"/>
  <c r="N198" i="1" s="1"/>
  <c r="M198"/>
  <c r="AB198" s="1"/>
  <c r="E200" i="5"/>
  <c r="N200" i="1" s="1"/>
  <c r="M200"/>
  <c r="AB200" s="1"/>
  <c r="E202" i="5"/>
  <c r="N202" i="1" s="1"/>
  <c r="M202"/>
  <c r="AB202" s="1"/>
  <c r="E204" i="5"/>
  <c r="N204" i="1" s="1"/>
  <c r="M204"/>
  <c r="AB204" s="1"/>
  <c r="E206" i="5"/>
  <c r="N206" i="1" s="1"/>
  <c r="M206"/>
  <c r="AB206" s="1"/>
  <c r="E208" i="5"/>
  <c r="N208" i="1" s="1"/>
  <c r="M208"/>
  <c r="AB208" s="1"/>
  <c r="E210" i="5"/>
  <c r="N210" i="1" s="1"/>
  <c r="M210"/>
  <c r="AB210" s="1"/>
  <c r="E212" i="5"/>
  <c r="N212" i="1" s="1"/>
  <c r="M212"/>
  <c r="AB212" s="1"/>
  <c r="E214" i="5"/>
  <c r="N214" i="1" s="1"/>
  <c r="M214"/>
  <c r="AB214" s="1"/>
  <c r="E216" i="5"/>
  <c r="N216" i="1" s="1"/>
  <c r="M216"/>
  <c r="AB216" s="1"/>
  <c r="K217"/>
  <c r="E218" i="5"/>
  <c r="N218" i="1" s="1"/>
  <c r="M218"/>
  <c r="AB218" s="1"/>
  <c r="E220" i="5"/>
  <c r="N220" i="1" s="1"/>
  <c r="M220"/>
  <c r="AB220" s="1"/>
  <c r="K221"/>
  <c r="E222" i="5"/>
  <c r="N222" i="1" s="1"/>
  <c r="M222"/>
  <c r="AB222" s="1"/>
  <c r="E224" i="5"/>
  <c r="N224" i="1" s="1"/>
  <c r="M224"/>
  <c r="AB224" s="1"/>
  <c r="K225"/>
  <c r="E226" i="5"/>
  <c r="N226" i="1" s="1"/>
  <c r="M226"/>
  <c r="AB226" s="1"/>
  <c r="E228" i="5"/>
  <c r="N228" i="1" s="1"/>
  <c r="M228"/>
  <c r="AB228" s="1"/>
  <c r="E230" i="5"/>
  <c r="N230" i="1" s="1"/>
  <c r="M230"/>
  <c r="AB230" s="1"/>
  <c r="E232" i="5"/>
  <c r="N232" i="1" s="1"/>
  <c r="M232"/>
  <c r="AB232" s="1"/>
  <c r="K233"/>
  <c r="E234" i="5"/>
  <c r="N234" i="1" s="1"/>
  <c r="M234"/>
  <c r="AB234" s="1"/>
  <c r="E236" i="5"/>
  <c r="N236" i="1" s="1"/>
  <c r="M236"/>
  <c r="AB236" s="1"/>
  <c r="E238" i="5"/>
  <c r="N238" i="1" s="1"/>
  <c r="M238"/>
  <c r="AB238" s="1"/>
  <c r="E240" i="5"/>
  <c r="N240" i="1" s="1"/>
  <c r="M240"/>
  <c r="AB240" s="1"/>
  <c r="K241"/>
  <c r="E242" i="5"/>
  <c r="N242" i="1" s="1"/>
  <c r="M242"/>
  <c r="AB242" s="1"/>
  <c r="E244" i="5"/>
  <c r="N244" i="1" s="1"/>
  <c r="M244"/>
  <c r="AB244" s="1"/>
  <c r="K245"/>
  <c r="E246" i="5"/>
  <c r="N246" i="1" s="1"/>
  <c r="M246"/>
  <c r="AB246" s="1"/>
  <c r="E248" i="5"/>
  <c r="N248" i="1" s="1"/>
  <c r="M248"/>
  <c r="AB248" s="1"/>
  <c r="E250" i="5"/>
  <c r="N250" i="1" s="1"/>
  <c r="M250"/>
  <c r="AB250" s="1"/>
  <c r="E252" i="5"/>
  <c r="N252" i="1" s="1"/>
  <c r="M252"/>
  <c r="AB252" s="1"/>
  <c r="E254" i="5"/>
  <c r="N254" i="1" s="1"/>
  <c r="M254"/>
  <c r="AB254" s="1"/>
  <c r="E256" i="5"/>
  <c r="N256" i="1" s="1"/>
  <c r="M256"/>
  <c r="AB256" s="1"/>
  <c r="K257"/>
  <c r="E258" i="5"/>
  <c r="N258" i="1" s="1"/>
  <c r="M258"/>
  <c r="AB258" s="1"/>
  <c r="E260" i="5"/>
  <c r="N260" i="1" s="1"/>
  <c r="M260"/>
  <c r="AB260" s="1"/>
  <c r="E262" i="5"/>
  <c r="N262" i="1" s="1"/>
  <c r="M262"/>
  <c r="AB262" s="1"/>
  <c r="E264" i="5"/>
  <c r="N264" i="1" s="1"/>
  <c r="M264"/>
  <c r="AB264" s="1"/>
  <c r="K265"/>
  <c r="E266" i="5"/>
  <c r="N266" i="1" s="1"/>
  <c r="M266"/>
  <c r="AB266" s="1"/>
  <c r="E268" i="5"/>
  <c r="N268" i="1" s="1"/>
  <c r="M268"/>
  <c r="AB268" s="1"/>
  <c r="E270" i="5"/>
  <c r="N270" i="1" s="1"/>
  <c r="M270"/>
  <c r="AB270" s="1"/>
  <c r="E272" i="5"/>
  <c r="N272" i="1" s="1"/>
  <c r="M272"/>
  <c r="AB272" s="1"/>
  <c r="K273"/>
  <c r="E274" i="5"/>
  <c r="N274" i="1" s="1"/>
  <c r="M274"/>
  <c r="AB274" s="1"/>
  <c r="E276" i="5"/>
  <c r="N276" i="1" s="1"/>
  <c r="M276"/>
  <c r="AB276" s="1"/>
  <c r="K277"/>
  <c r="E278" i="5"/>
  <c r="N278" i="1" s="1"/>
  <c r="M278"/>
  <c r="AB278" s="1"/>
  <c r="E280" i="5"/>
  <c r="N280" i="1" s="1"/>
  <c r="M280"/>
  <c r="AB280" s="1"/>
  <c r="K281"/>
  <c r="E282" i="5"/>
  <c r="N282" i="1" s="1"/>
  <c r="M282"/>
  <c r="AB282" s="1"/>
  <c r="E284" i="5"/>
  <c r="N284" i="1" s="1"/>
  <c r="M284"/>
  <c r="AB284" s="1"/>
  <c r="E286" i="5"/>
  <c r="N286" i="1" s="1"/>
  <c r="M286"/>
  <c r="AB286" s="1"/>
  <c r="E288" i="5"/>
  <c r="N288" i="1" s="1"/>
  <c r="M288"/>
  <c r="AB288" s="1"/>
  <c r="E290" i="5"/>
  <c r="N290" i="1" s="1"/>
  <c r="M290"/>
  <c r="AB290" s="1"/>
  <c r="E292" i="5"/>
  <c r="N292" i="1" s="1"/>
  <c r="M292"/>
  <c r="AB292" s="1"/>
  <c r="K293"/>
  <c r="E294" i="5"/>
  <c r="N294" i="1" s="1"/>
  <c r="M294"/>
  <c r="AB294" s="1"/>
  <c r="E296" i="5"/>
  <c r="N296" i="1" s="1"/>
  <c r="M296"/>
  <c r="AB296" s="1"/>
  <c r="E298" i="5"/>
  <c r="N298" i="1" s="1"/>
  <c r="M298"/>
  <c r="AB298" s="1"/>
  <c r="E300" i="5"/>
  <c r="N300" i="1" s="1"/>
  <c r="M300"/>
  <c r="AB300" s="1"/>
  <c r="E302" i="5"/>
  <c r="N302" i="1" s="1"/>
  <c r="M302"/>
  <c r="AB302" s="1"/>
  <c r="E304" i="5"/>
  <c r="N304" i="1" s="1"/>
  <c r="M304"/>
  <c r="AB304" s="1"/>
  <c r="E306" i="5"/>
  <c r="N306" i="1" s="1"/>
  <c r="M306"/>
  <c r="AB306" s="1"/>
  <c r="E308" i="5"/>
  <c r="N308" i="1" s="1"/>
  <c r="M308"/>
  <c r="AB308" s="1"/>
  <c r="E310" i="5"/>
  <c r="N310" i="1" s="1"/>
  <c r="M310"/>
  <c r="AB310" s="1"/>
  <c r="E312" i="5"/>
  <c r="N312" i="1" s="1"/>
  <c r="M312"/>
  <c r="AB312" s="1"/>
  <c r="E314" i="5"/>
  <c r="N314" i="1" s="1"/>
  <c r="M314"/>
  <c r="AB314" s="1"/>
  <c r="E316" i="5"/>
  <c r="N316" i="1" s="1"/>
  <c r="M316"/>
  <c r="AB316" s="1"/>
  <c r="K317"/>
  <c r="E318" i="5"/>
  <c r="N318" i="1" s="1"/>
  <c r="M318"/>
  <c r="AB318" s="1"/>
  <c r="E320" i="5"/>
  <c r="N320" i="1" s="1"/>
  <c r="M320"/>
  <c r="AB320" s="1"/>
  <c r="K321"/>
  <c r="E322" i="5"/>
  <c r="N322" i="1" s="1"/>
  <c r="M322"/>
  <c r="AB322" s="1"/>
  <c r="E324" i="5"/>
  <c r="N324" i="1" s="1"/>
  <c r="M324"/>
  <c r="AB324" s="1"/>
  <c r="E326" i="5"/>
  <c r="N326" i="1" s="1"/>
  <c r="M326"/>
  <c r="AB326" s="1"/>
  <c r="E328" i="5"/>
  <c r="N328" i="1" s="1"/>
  <c r="M328"/>
  <c r="AB328" s="1"/>
  <c r="E330" i="5"/>
  <c r="N330" i="1" s="1"/>
  <c r="M330"/>
  <c r="AB330" s="1"/>
  <c r="E332" i="5"/>
  <c r="N332" i="1" s="1"/>
  <c r="M332"/>
  <c r="AB332" s="1"/>
  <c r="K333"/>
  <c r="E334" i="5"/>
  <c r="N334" i="1" s="1"/>
  <c r="M334"/>
  <c r="AB334" s="1"/>
  <c r="E336" i="5"/>
  <c r="N336" i="1" s="1"/>
  <c r="M336"/>
  <c r="AB336" s="1"/>
  <c r="K337"/>
  <c r="E338" i="5"/>
  <c r="N338" i="1" s="1"/>
  <c r="M338"/>
  <c r="AB338" s="1"/>
  <c r="E340" i="5"/>
  <c r="N340" i="1" s="1"/>
  <c r="M340"/>
  <c r="AB340" s="1"/>
  <c r="E342" i="5"/>
  <c r="N342" i="1" s="1"/>
  <c r="M342"/>
  <c r="AB342" s="1"/>
  <c r="E344" i="5"/>
  <c r="N344" i="1" s="1"/>
  <c r="M344"/>
  <c r="AB344" s="1"/>
  <c r="E346" i="5"/>
  <c r="N346" i="1" s="1"/>
  <c r="M346"/>
  <c r="AB346" s="1"/>
  <c r="E348" i="5"/>
  <c r="N348" i="1" s="1"/>
  <c r="M348"/>
  <c r="AB348" s="1"/>
  <c r="E350" i="5"/>
  <c r="N350" i="1" s="1"/>
  <c r="M350"/>
  <c r="AB350" s="1"/>
  <c r="E352" i="5"/>
  <c r="N352" i="1" s="1"/>
  <c r="M352"/>
  <c r="AB352" s="1"/>
  <c r="E354" i="5"/>
  <c r="N354" i="1" s="1"/>
  <c r="M354"/>
  <c r="AB354" s="1"/>
  <c r="E356" i="5"/>
  <c r="N356" i="1" s="1"/>
  <c r="M356"/>
  <c r="AB356" s="1"/>
  <c r="E358" i="5"/>
  <c r="N358" i="1" s="1"/>
  <c r="M358"/>
  <c r="AB358" s="1"/>
  <c r="E360" i="5"/>
  <c r="N360" i="1" s="1"/>
  <c r="M360"/>
  <c r="AB360" s="1"/>
  <c r="E362" i="5"/>
  <c r="N362" i="1" s="1"/>
  <c r="M362"/>
  <c r="AB362" s="1"/>
  <c r="E364" i="5"/>
  <c r="N364" i="1" s="1"/>
  <c r="M364"/>
  <c r="AB364" s="1"/>
  <c r="E366" i="5"/>
  <c r="N366" i="1" s="1"/>
  <c r="M366"/>
  <c r="AB366" s="1"/>
  <c r="E368" i="5"/>
  <c r="N368" i="1" s="1"/>
  <c r="M368"/>
  <c r="AB368" s="1"/>
  <c r="E370" i="5"/>
  <c r="N370" i="1" s="1"/>
  <c r="M370"/>
  <c r="AB370" s="1"/>
  <c r="E372" i="5"/>
  <c r="N372" i="1" s="1"/>
  <c r="M372"/>
  <c r="AB372" s="1"/>
  <c r="E374" i="5"/>
  <c r="N374" i="1" s="1"/>
  <c r="M374"/>
  <c r="AB374" s="1"/>
  <c r="E376" i="5"/>
  <c r="N376" i="1" s="1"/>
  <c r="M376"/>
  <c r="AB376" s="1"/>
  <c r="E378" i="5"/>
  <c r="N378" i="1" s="1"/>
  <c r="M378"/>
  <c r="AB378" s="1"/>
  <c r="E380" i="5"/>
  <c r="N380" i="1" s="1"/>
  <c r="M380"/>
  <c r="AB380" s="1"/>
  <c r="E382" i="5"/>
  <c r="N382" i="1" s="1"/>
  <c r="M382"/>
  <c r="AB382" s="1"/>
  <c r="E384" i="5"/>
  <c r="N384" i="1" s="1"/>
  <c r="M384"/>
  <c r="AB384" s="1"/>
  <c r="E386" i="5"/>
  <c r="N386" i="1" s="1"/>
  <c r="M386"/>
  <c r="AB386" s="1"/>
  <c r="E388" i="5"/>
  <c r="N388" i="1" s="1"/>
  <c r="M388"/>
  <c r="AB388" s="1"/>
  <c r="E390" i="5"/>
  <c r="N390" i="1" s="1"/>
  <c r="M390"/>
  <c r="AB390" s="1"/>
  <c r="E392" i="5"/>
  <c r="N392" i="1" s="1"/>
  <c r="M392"/>
  <c r="AB392" s="1"/>
  <c r="E394" i="5"/>
  <c r="N394" i="1" s="1"/>
  <c r="M394"/>
  <c r="AB394" s="1"/>
  <c r="E396" i="5"/>
  <c r="N396" i="1" s="1"/>
  <c r="M396"/>
  <c r="AB396" s="1"/>
  <c r="E398" i="5"/>
  <c r="N398" i="1" s="1"/>
  <c r="M398"/>
  <c r="AB398" s="1"/>
  <c r="E400" i="5"/>
  <c r="N400" i="1" s="1"/>
  <c r="M400"/>
  <c r="AB400" s="1"/>
  <c r="E402" i="5"/>
  <c r="N402" i="1" s="1"/>
  <c r="M402"/>
  <c r="AB402" s="1"/>
  <c r="E404" i="5"/>
  <c r="N404" i="1" s="1"/>
  <c r="M404"/>
  <c r="AB404" s="1"/>
  <c r="E406" i="5"/>
  <c r="N406" i="1" s="1"/>
  <c r="M406"/>
  <c r="AB406" s="1"/>
  <c r="E408" i="5"/>
  <c r="N408" i="1" s="1"/>
  <c r="M408"/>
  <c r="AB408" s="1"/>
  <c r="E410" i="5"/>
  <c r="N410" i="1" s="1"/>
  <c r="M410"/>
  <c r="AB410" s="1"/>
  <c r="E412" i="5"/>
  <c r="N412" i="1" s="1"/>
  <c r="M412"/>
  <c r="AB412" s="1"/>
  <c r="E414" i="5"/>
  <c r="N414" i="1" s="1"/>
  <c r="M414"/>
  <c r="AB414" s="1"/>
  <c r="E416" i="5"/>
  <c r="N416" i="1" s="1"/>
  <c r="M416"/>
  <c r="AB416" s="1"/>
  <c r="E418" i="5"/>
  <c r="N418" i="1" s="1"/>
  <c r="M418"/>
  <c r="AB418" s="1"/>
  <c r="E420" i="5"/>
  <c r="N420" i="1" s="1"/>
  <c r="M420"/>
  <c r="AB420" s="1"/>
  <c r="E422" i="5"/>
  <c r="N422" i="1" s="1"/>
  <c r="M422"/>
  <c r="AB422" s="1"/>
  <c r="E424" i="5"/>
  <c r="N424" i="1" s="1"/>
  <c r="M424"/>
  <c r="AB424" s="1"/>
  <c r="E426" i="5"/>
  <c r="N426" i="1" s="1"/>
  <c r="M426"/>
  <c r="AB426" s="1"/>
  <c r="E428" i="5"/>
  <c r="N428" i="1" s="1"/>
  <c r="M428"/>
  <c r="AB428" s="1"/>
  <c r="E430" i="5"/>
  <c r="N430" i="1" s="1"/>
  <c r="M430"/>
  <c r="AB430" s="1"/>
  <c r="E432" i="5"/>
  <c r="N432" i="1" s="1"/>
  <c r="M432"/>
  <c r="AB432" s="1"/>
  <c r="E434" i="5"/>
  <c r="N434" i="1" s="1"/>
  <c r="M434"/>
  <c r="AB434" s="1"/>
  <c r="E436" i="5"/>
  <c r="N436" i="1" s="1"/>
  <c r="M436"/>
  <c r="AB436" s="1"/>
  <c r="E438" i="5"/>
  <c r="N438" i="1" s="1"/>
  <c r="M438"/>
  <c r="AB438" s="1"/>
  <c r="E440" i="5"/>
  <c r="N440" i="1" s="1"/>
  <c r="M440"/>
  <c r="AB440" s="1"/>
  <c r="E442" i="5"/>
  <c r="N442" i="1" s="1"/>
  <c r="M442"/>
  <c r="AB442" s="1"/>
  <c r="E444" i="5"/>
  <c r="N444" i="1" s="1"/>
  <c r="M444"/>
  <c r="AB444" s="1"/>
  <c r="E446" i="5"/>
  <c r="N446" i="1" s="1"/>
  <c r="M446"/>
  <c r="AB446" s="1"/>
  <c r="E448" i="5"/>
  <c r="N448" i="1" s="1"/>
  <c r="M448"/>
  <c r="AB448" s="1"/>
  <c r="E450" i="5"/>
  <c r="N450" i="1" s="1"/>
  <c r="M450"/>
  <c r="AB450" s="1"/>
  <c r="E452" i="5"/>
  <c r="N452" i="1" s="1"/>
  <c r="M452"/>
  <c r="AB452" s="1"/>
  <c r="E454" i="5"/>
  <c r="N454" i="1" s="1"/>
  <c r="M454"/>
  <c r="AB454" s="1"/>
  <c r="E456" i="5"/>
  <c r="N456" i="1" s="1"/>
  <c r="M456"/>
  <c r="AB456" s="1"/>
  <c r="E458" i="5"/>
  <c r="N458" i="1" s="1"/>
  <c r="M458"/>
  <c r="AB458" s="1"/>
  <c r="E460" i="5"/>
  <c r="N460" i="1" s="1"/>
  <c r="M460"/>
  <c r="AB460" s="1"/>
  <c r="K461"/>
  <c r="E462" i="5"/>
  <c r="N462" i="1" s="1"/>
  <c r="M462"/>
  <c r="AB462" s="1"/>
  <c r="E464" i="5"/>
  <c r="N464" i="1" s="1"/>
  <c r="M464"/>
  <c r="AB464" s="1"/>
  <c r="E466" i="5"/>
  <c r="N466" i="1" s="1"/>
  <c r="M466"/>
  <c r="AB466" s="1"/>
  <c r="E468" i="5"/>
  <c r="N468" i="1" s="1"/>
  <c r="M468"/>
  <c r="AB468" s="1"/>
  <c r="E470" i="5"/>
  <c r="N470" i="1" s="1"/>
  <c r="M470"/>
  <c r="AB470" s="1"/>
  <c r="E472" i="5"/>
  <c r="N472" i="1" s="1"/>
  <c r="M472"/>
  <c r="AB472" s="1"/>
  <c r="E474" i="5"/>
  <c r="N474" i="1" s="1"/>
  <c r="M474"/>
  <c r="AB474" s="1"/>
  <c r="E476" i="5"/>
  <c r="N476" i="1" s="1"/>
  <c r="M476"/>
  <c r="AB476" s="1"/>
  <c r="E478" i="5"/>
  <c r="N478" i="1" s="1"/>
  <c r="M478"/>
  <c r="AB478" s="1"/>
  <c r="E480" i="5"/>
  <c r="N480" i="1" s="1"/>
  <c r="M480"/>
  <c r="AB480" s="1"/>
  <c r="E482" i="5"/>
  <c r="N482" i="1" s="1"/>
  <c r="M482"/>
  <c r="AB482" s="1"/>
  <c r="E484" i="5"/>
  <c r="N484" i="1" s="1"/>
  <c r="M484"/>
  <c r="AB484" s="1"/>
  <c r="E486" i="5"/>
  <c r="N486" i="1" s="1"/>
  <c r="M486"/>
  <c r="AB486" s="1"/>
  <c r="E488" i="5"/>
  <c r="N488" i="1" s="1"/>
  <c r="M488"/>
  <c r="AB488" s="1"/>
  <c r="E490" i="5"/>
  <c r="N490" i="1" s="1"/>
  <c r="M490"/>
  <c r="AB490" s="1"/>
  <c r="E492" i="5"/>
  <c r="N492" i="1" s="1"/>
  <c r="M492"/>
  <c r="AB492" s="1"/>
  <c r="E494" i="5"/>
  <c r="N494" i="1" s="1"/>
  <c r="M494"/>
  <c r="AB494" s="1"/>
  <c r="E496" i="5"/>
  <c r="N496" i="1" s="1"/>
  <c r="M496"/>
  <c r="AB496" s="1"/>
  <c r="E498" i="5"/>
  <c r="N498" i="1" s="1"/>
  <c r="M498"/>
  <c r="AB498" s="1"/>
  <c r="E500" i="5"/>
  <c r="N500" i="1" s="1"/>
  <c r="M500"/>
  <c r="AB500" s="1"/>
  <c r="E502" i="5"/>
  <c r="N502" i="1" s="1"/>
  <c r="M502"/>
  <c r="AB502" s="1"/>
  <c r="E504" i="5"/>
  <c r="N504" i="1" s="1"/>
  <c r="M504"/>
  <c r="AB504" s="1"/>
  <c r="E506" i="5"/>
  <c r="N506" i="1" s="1"/>
  <c r="M506"/>
  <c r="AB506" s="1"/>
  <c r="E508" i="5"/>
  <c r="N508" i="1" s="1"/>
  <c r="M508"/>
  <c r="AB508" s="1"/>
  <c r="E510" i="5"/>
  <c r="N510" i="1" s="1"/>
  <c r="M510"/>
  <c r="AB510" s="1"/>
  <c r="E512" i="5"/>
  <c r="N512" i="1" s="1"/>
  <c r="M512"/>
  <c r="AB512" s="1"/>
  <c r="E514" i="5"/>
  <c r="N514" i="1" s="1"/>
  <c r="M514"/>
  <c r="AB514" s="1"/>
  <c r="E516" i="5"/>
  <c r="N516" i="1" s="1"/>
  <c r="M516"/>
  <c r="AB516" s="1"/>
  <c r="E513" i="5"/>
  <c r="N513" i="1" s="1"/>
  <c r="M513"/>
  <c r="AB513" s="1"/>
  <c r="E515" i="5"/>
  <c r="N515" i="1" s="1"/>
  <c r="M515"/>
  <c r="AB515" s="1"/>
  <c r="E517" i="5"/>
  <c r="N517" i="1" s="1"/>
  <c r="M517"/>
  <c r="AB517" s="1"/>
  <c r="E519" i="5"/>
  <c r="N519" i="1" s="1"/>
  <c r="M519"/>
  <c r="AB519" s="1"/>
  <c r="E521" i="5"/>
  <c r="N521" i="1" s="1"/>
  <c r="M521"/>
  <c r="AB521" s="1"/>
  <c r="E523" i="5"/>
  <c r="N523" i="1" s="1"/>
  <c r="M523"/>
  <c r="AB523" s="1"/>
  <c r="E525" i="5"/>
  <c r="N525" i="1" s="1"/>
  <c r="M525"/>
  <c r="AB525" s="1"/>
  <c r="E527" i="5"/>
  <c r="N527" i="1" s="1"/>
  <c r="M527"/>
  <c r="AB527" s="1"/>
  <c r="E529" i="5"/>
  <c r="N529" i="1" s="1"/>
  <c r="M529"/>
  <c r="AB529" s="1"/>
  <c r="E531" i="5"/>
  <c r="N531" i="1" s="1"/>
  <c r="M531"/>
  <c r="AB531" s="1"/>
  <c r="E533" i="5"/>
  <c r="N533" i="1" s="1"/>
  <c r="M533"/>
  <c r="AB533" s="1"/>
  <c r="E535" i="5"/>
  <c r="N535" i="1" s="1"/>
  <c r="M535"/>
  <c r="AB535" s="1"/>
  <c r="E537" i="5"/>
  <c r="N537" i="1" s="1"/>
  <c r="M537"/>
  <c r="AB537" s="1"/>
  <c r="E539" i="5"/>
  <c r="N539" i="1" s="1"/>
  <c r="M539"/>
  <c r="AB539" s="1"/>
  <c r="E541" i="5"/>
  <c r="N541" i="1" s="1"/>
  <c r="M541"/>
  <c r="AB541" s="1"/>
  <c r="E543" i="5"/>
  <c r="N543" i="1" s="1"/>
  <c r="M543"/>
  <c r="AB543" s="1"/>
  <c r="E545" i="5"/>
  <c r="N545" i="1" s="1"/>
  <c r="M545"/>
  <c r="AB545" s="1"/>
  <c r="E547" i="5"/>
  <c r="N547" i="1" s="1"/>
  <c r="M547"/>
  <c r="AB547" s="1"/>
  <c r="E549" i="5"/>
  <c r="N549" i="1" s="1"/>
  <c r="M549"/>
  <c r="AB549" s="1"/>
  <c r="E551" i="5"/>
  <c r="N551" i="1" s="1"/>
  <c r="M551"/>
  <c r="AB551" s="1"/>
  <c r="E553" i="5"/>
  <c r="N553" i="1" s="1"/>
  <c r="M553"/>
  <c r="AB553" s="1"/>
  <c r="E555" i="5"/>
  <c r="N555" i="1" s="1"/>
  <c r="M555"/>
  <c r="AB555" s="1"/>
  <c r="E557" i="5"/>
  <c r="N557" i="1" s="1"/>
  <c r="M557"/>
  <c r="AB557" s="1"/>
  <c r="E559" i="5"/>
  <c r="N559" i="1" s="1"/>
  <c r="M559"/>
  <c r="AB559" s="1"/>
  <c r="E561" i="5"/>
  <c r="N561" i="1" s="1"/>
  <c r="M561"/>
  <c r="AB561" s="1"/>
  <c r="E563" i="5"/>
  <c r="N563" i="1" s="1"/>
  <c r="M563"/>
  <c r="AB563" s="1"/>
  <c r="E565" i="5"/>
  <c r="N565" i="1" s="1"/>
  <c r="M565"/>
  <c r="AB565" s="1"/>
  <c r="E567" i="5"/>
  <c r="N567" i="1" s="1"/>
  <c r="M567"/>
  <c r="AB567" s="1"/>
  <c r="E569" i="5"/>
  <c r="N569" i="1" s="1"/>
  <c r="M569"/>
  <c r="AB569" s="1"/>
  <c r="E571" i="5"/>
  <c r="N571" i="1" s="1"/>
  <c r="M571"/>
  <c r="AB571" s="1"/>
  <c r="E573" i="5"/>
  <c r="N573" i="1" s="1"/>
  <c r="M573"/>
  <c r="AB573" s="1"/>
  <c r="E575" i="5"/>
  <c r="N575" i="1" s="1"/>
  <c r="M575"/>
  <c r="AB575" s="1"/>
  <c r="E577" i="5"/>
  <c r="N577" i="1" s="1"/>
  <c r="M577"/>
  <c r="AB577" s="1"/>
  <c r="E579" i="5"/>
  <c r="N579" i="1" s="1"/>
  <c r="M579"/>
  <c r="AB579" s="1"/>
  <c r="E581" i="5"/>
  <c r="N581" i="1" s="1"/>
  <c r="M581"/>
  <c r="AB581" s="1"/>
  <c r="E583" i="5"/>
  <c r="N583" i="1" s="1"/>
  <c r="M583"/>
  <c r="AB583" s="1"/>
  <c r="E585" i="5"/>
  <c r="N585" i="1" s="1"/>
  <c r="M585"/>
  <c r="AB585" s="1"/>
  <c r="E587" i="5"/>
  <c r="N587" i="1" s="1"/>
  <c r="M587"/>
  <c r="AB587" s="1"/>
  <c r="E589" i="5"/>
  <c r="N589" i="1" s="1"/>
  <c r="M589"/>
  <c r="AB589" s="1"/>
  <c r="E591" i="5"/>
  <c r="N591" i="1" s="1"/>
  <c r="M591"/>
  <c r="AB591" s="1"/>
  <c r="E593" i="5"/>
  <c r="N593" i="1" s="1"/>
  <c r="M593"/>
  <c r="AB593" s="1"/>
  <c r="E595" i="5"/>
  <c r="N595" i="1" s="1"/>
  <c r="M595"/>
  <c r="AB595" s="1"/>
  <c r="E597" i="5"/>
  <c r="N597" i="1" s="1"/>
  <c r="M597"/>
  <c r="AB597" s="1"/>
  <c r="E599" i="5"/>
  <c r="N599" i="1" s="1"/>
  <c r="M599"/>
  <c r="AB599" s="1"/>
  <c r="E601" i="5"/>
  <c r="N601" i="1" s="1"/>
  <c r="M601"/>
  <c r="AB601" s="1"/>
  <c r="E603" i="5"/>
  <c r="N603" i="1" s="1"/>
  <c r="M603"/>
  <c r="AB603" s="1"/>
  <c r="E605" i="5"/>
  <c r="N605" i="1" s="1"/>
  <c r="M605"/>
  <c r="AB605" s="1"/>
  <c r="E607" i="5"/>
  <c r="N607" i="1" s="1"/>
  <c r="M607"/>
  <c r="AB607" s="1"/>
  <c r="E609" i="5"/>
  <c r="N609" i="1" s="1"/>
  <c r="M609"/>
  <c r="AB609" s="1"/>
  <c r="E611" i="5"/>
  <c r="N611" i="1" s="1"/>
  <c r="M611"/>
  <c r="AB611" s="1"/>
  <c r="E613" i="5"/>
  <c r="N613" i="1" s="1"/>
  <c r="M613"/>
  <c r="AB613" s="1"/>
  <c r="E615" i="5"/>
  <c r="N615" i="1" s="1"/>
  <c r="M615"/>
  <c r="AB615" s="1"/>
  <c r="E617" i="5"/>
  <c r="N617" i="1" s="1"/>
  <c r="M617"/>
  <c r="AB617" s="1"/>
  <c r="E619" i="5"/>
  <c r="N619" i="1" s="1"/>
  <c r="M619"/>
  <c r="AB619" s="1"/>
  <c r="E621" i="5"/>
  <c r="N621" i="1" s="1"/>
  <c r="M621"/>
  <c r="AB621" s="1"/>
  <c r="E623" i="5"/>
  <c r="N623" i="1" s="1"/>
  <c r="M623"/>
  <c r="AB623" s="1"/>
  <c r="E625" i="5"/>
  <c r="N625" i="1" s="1"/>
  <c r="M625"/>
  <c r="AB625" s="1"/>
  <c r="E627" i="5"/>
  <c r="N627" i="1" s="1"/>
  <c r="M627"/>
  <c r="AB627" s="1"/>
  <c r="E629" i="5"/>
  <c r="N629" i="1" s="1"/>
  <c r="M629"/>
  <c r="AB629" s="1"/>
  <c r="E631" i="5"/>
  <c r="N631" i="1" s="1"/>
  <c r="M631"/>
  <c r="AB631" s="1"/>
  <c r="E633" i="5"/>
  <c r="N633" i="1" s="1"/>
  <c r="M633"/>
  <c r="AB633" s="1"/>
  <c r="E635" i="5"/>
  <c r="N635" i="1" s="1"/>
  <c r="M635"/>
  <c r="AB635" s="1"/>
  <c r="E637" i="5"/>
  <c r="N637" i="1" s="1"/>
  <c r="M637"/>
  <c r="AB637" s="1"/>
  <c r="E639" i="5"/>
  <c r="N639" i="1" s="1"/>
  <c r="M639"/>
  <c r="AB639" s="1"/>
  <c r="K640"/>
  <c r="E641" i="5"/>
  <c r="N641" i="1" s="1"/>
  <c r="M641"/>
  <c r="AB641" s="1"/>
  <c r="E643" i="5"/>
  <c r="N643" i="1" s="1"/>
  <c r="M643"/>
  <c r="AB643" s="1"/>
  <c r="E645" i="5"/>
  <c r="N645" i="1" s="1"/>
  <c r="M645"/>
  <c r="AB645" s="1"/>
  <c r="E647" i="5"/>
  <c r="N647" i="1" s="1"/>
  <c r="M647"/>
  <c r="AB647" s="1"/>
  <c r="E649" i="5"/>
  <c r="N649" i="1" s="1"/>
  <c r="M649"/>
  <c r="AB649" s="1"/>
  <c r="E651" i="5"/>
  <c r="N651" i="1" s="1"/>
  <c r="M651"/>
  <c r="AB651" s="1"/>
  <c r="E653" i="5"/>
  <c r="N653" i="1" s="1"/>
  <c r="M653"/>
  <c r="AB653" s="1"/>
  <c r="E655" i="5"/>
  <c r="N655" i="1" s="1"/>
  <c r="M655"/>
  <c r="AB655" s="1"/>
  <c r="E657" i="5"/>
  <c r="N657" i="1" s="1"/>
  <c r="M657"/>
  <c r="AB657" s="1"/>
  <c r="E659" i="5"/>
  <c r="N659" i="1" s="1"/>
  <c r="M659"/>
  <c r="AB659" s="1"/>
  <c r="E661" i="5"/>
  <c r="N661" i="1" s="1"/>
  <c r="M661"/>
  <c r="AB661" s="1"/>
  <c r="E663" i="5"/>
  <c r="N663" i="1" s="1"/>
  <c r="M663"/>
  <c r="AB663" s="1"/>
  <c r="E665" i="5"/>
  <c r="N665" i="1" s="1"/>
  <c r="M665"/>
  <c r="AB665" s="1"/>
  <c r="E667" i="5"/>
  <c r="N667" i="1" s="1"/>
  <c r="M667"/>
  <c r="AB667" s="1"/>
  <c r="E669" i="5"/>
  <c r="N669" i="1" s="1"/>
  <c r="M669"/>
  <c r="AB669" s="1"/>
  <c r="E671" i="5"/>
  <c r="N671" i="1" s="1"/>
  <c r="M671"/>
  <c r="AB671" s="1"/>
  <c r="E673" i="5"/>
  <c r="N673" i="1" s="1"/>
  <c r="M673"/>
  <c r="AB673" s="1"/>
  <c r="E675" i="5"/>
  <c r="N675" i="1" s="1"/>
  <c r="M675"/>
  <c r="AB675" s="1"/>
  <c r="E677" i="5"/>
  <c r="N677" i="1" s="1"/>
  <c r="M677"/>
  <c r="AB677" s="1"/>
  <c r="E679" i="5"/>
  <c r="N679" i="1" s="1"/>
  <c r="M679"/>
  <c r="AB679" s="1"/>
  <c r="E681" i="5"/>
  <c r="N681" i="1" s="1"/>
  <c r="M681"/>
  <c r="AB681" s="1"/>
  <c r="E683" i="5"/>
  <c r="N683" i="1" s="1"/>
  <c r="M683"/>
  <c r="AB683" s="1"/>
  <c r="E685" i="5"/>
  <c r="N685" i="1" s="1"/>
  <c r="M685"/>
  <c r="AB685" s="1"/>
  <c r="E687" i="5"/>
  <c r="N687" i="1" s="1"/>
  <c r="M687"/>
  <c r="AB687" s="1"/>
  <c r="E689" i="5"/>
  <c r="N689" i="1" s="1"/>
  <c r="M689"/>
  <c r="AB689" s="1"/>
  <c r="E691" i="5"/>
  <c r="N691" i="1" s="1"/>
  <c r="M691"/>
  <c r="AB691" s="1"/>
  <c r="E693" i="5"/>
  <c r="N693" i="1" s="1"/>
  <c r="M693"/>
  <c r="AB693" s="1"/>
  <c r="E695" i="5"/>
  <c r="N695" i="1" s="1"/>
  <c r="M695"/>
  <c r="AB695" s="1"/>
  <c r="E697" i="5"/>
  <c r="N697" i="1" s="1"/>
  <c r="M697"/>
  <c r="AB697" s="1"/>
  <c r="E699" i="5"/>
  <c r="N699" i="1" s="1"/>
  <c r="M699"/>
  <c r="AB699" s="1"/>
  <c r="K700"/>
  <c r="E701" i="5"/>
  <c r="N701" i="1" s="1"/>
  <c r="M701"/>
  <c r="AB701" s="1"/>
  <c r="E703" i="5"/>
  <c r="N703" i="1" s="1"/>
  <c r="M703"/>
  <c r="AB703" s="1"/>
  <c r="E705" i="5"/>
  <c r="N705" i="1" s="1"/>
  <c r="M705"/>
  <c r="AB705" s="1"/>
  <c r="E707" i="5"/>
  <c r="N707" i="1" s="1"/>
  <c r="M707"/>
  <c r="AB707" s="1"/>
  <c r="E709" i="5"/>
  <c r="N709" i="1" s="1"/>
  <c r="M709"/>
  <c r="AB709" s="1"/>
  <c r="E711" i="5"/>
  <c r="N711" i="1" s="1"/>
  <c r="M711"/>
  <c r="AB711" s="1"/>
  <c r="E713" i="5"/>
  <c r="N713" i="1" s="1"/>
  <c r="M713"/>
  <c r="AB713" s="1"/>
  <c r="K714"/>
  <c r="E715" i="5"/>
  <c r="N715" i="1" s="1"/>
  <c r="M715"/>
  <c r="AB715" s="1"/>
  <c r="K716"/>
  <c r="E717" i="5"/>
  <c r="N717" i="1" s="1"/>
  <c r="M717"/>
  <c r="AB717" s="1"/>
  <c r="K718"/>
  <c r="E719" i="5"/>
  <c r="N719" i="1" s="1"/>
  <c r="M719"/>
  <c r="AB719" s="1"/>
  <c r="E721" i="5"/>
  <c r="N721" i="1" s="1"/>
  <c r="M721"/>
  <c r="AB721" s="1"/>
  <c r="E723" i="5"/>
  <c r="N723" i="1" s="1"/>
  <c r="M723"/>
  <c r="AB723" s="1"/>
  <c r="E725" i="5"/>
  <c r="N725" i="1" s="1"/>
  <c r="M725"/>
  <c r="AB725" s="1"/>
  <c r="E727" i="5"/>
  <c r="N727" i="1" s="1"/>
  <c r="M727"/>
  <c r="AB727" s="1"/>
  <c r="E729" i="5"/>
  <c r="N729" i="1" s="1"/>
  <c r="M729"/>
  <c r="AB729" s="1"/>
  <c r="E731" i="5"/>
  <c r="N731" i="1" s="1"/>
  <c r="M731"/>
  <c r="AB731" s="1"/>
  <c r="E733" i="5"/>
  <c r="N733" i="1" s="1"/>
  <c r="M733"/>
  <c r="AB733" s="1"/>
  <c r="E735" i="5"/>
  <c r="N735" i="1" s="1"/>
  <c r="M735"/>
  <c r="AB735" s="1"/>
  <c r="E737" i="5"/>
  <c r="N737" i="1" s="1"/>
  <c r="M737"/>
  <c r="AB737" s="1"/>
  <c r="E739" i="5"/>
  <c r="N739" i="1" s="1"/>
  <c r="M739"/>
  <c r="AB739" s="1"/>
  <c r="E741" i="5"/>
  <c r="N741" i="1" s="1"/>
  <c r="M741"/>
  <c r="AB741" s="1"/>
  <c r="E743" i="5"/>
  <c r="N743" i="1" s="1"/>
  <c r="M743"/>
  <c r="AB743" s="1"/>
  <c r="E745" i="5"/>
  <c r="N745" i="1" s="1"/>
  <c r="M745"/>
  <c r="AB745" s="1"/>
  <c r="K746"/>
  <c r="E747" i="5"/>
  <c r="N747" i="1" s="1"/>
  <c r="M747"/>
  <c r="AB747" s="1"/>
  <c r="E749" i="5"/>
  <c r="N749" i="1" s="1"/>
  <c r="M749"/>
  <c r="AB749" s="1"/>
  <c r="K750"/>
  <c r="E751" i="5"/>
  <c r="N751" i="1" s="1"/>
  <c r="M751"/>
  <c r="AB751" s="1"/>
  <c r="E753" i="5"/>
  <c r="N753" i="1" s="1"/>
  <c r="M753"/>
  <c r="AB753" s="1"/>
  <c r="E755" i="5"/>
  <c r="N755" i="1" s="1"/>
  <c r="M755"/>
  <c r="AB755" s="1"/>
  <c r="E757" i="5"/>
  <c r="N757" i="1" s="1"/>
  <c r="M757"/>
  <c r="AB757" s="1"/>
  <c r="E759" i="5"/>
  <c r="N759" i="1" s="1"/>
  <c r="M759"/>
  <c r="AB759" s="1"/>
  <c r="E761" i="5"/>
  <c r="N761" i="1" s="1"/>
  <c r="M761"/>
  <c r="AB761" s="1"/>
  <c r="E763" i="5"/>
  <c r="N763" i="1" s="1"/>
  <c r="M763"/>
  <c r="AB763" s="1"/>
  <c r="E765" i="5"/>
  <c r="N765" i="1" s="1"/>
  <c r="M765"/>
  <c r="AB765" s="1"/>
  <c r="E767" i="5"/>
  <c r="N767" i="1" s="1"/>
  <c r="M767"/>
  <c r="AB767" s="1"/>
  <c r="E769" i="5"/>
  <c r="N769" i="1" s="1"/>
  <c r="M769"/>
  <c r="AB769" s="1"/>
  <c r="E771" i="5"/>
  <c r="N771" i="1" s="1"/>
  <c r="M771"/>
  <c r="AB771" s="1"/>
  <c r="E773" i="5"/>
  <c r="N773" i="1" s="1"/>
  <c r="M773"/>
  <c r="AB773" s="1"/>
  <c r="E775" i="5"/>
  <c r="N775" i="1" s="1"/>
  <c r="M775"/>
  <c r="AB775" s="1"/>
  <c r="E777" i="5"/>
  <c r="N777" i="1" s="1"/>
  <c r="M777"/>
  <c r="AB777" s="1"/>
  <c r="K778"/>
  <c r="E779" i="5"/>
  <c r="N779" i="1" s="1"/>
  <c r="M779"/>
  <c r="AB779" s="1"/>
  <c r="E781" i="5"/>
  <c r="N781" i="1" s="1"/>
  <c r="M781"/>
  <c r="AB781" s="1"/>
  <c r="K782"/>
  <c r="E783" i="5"/>
  <c r="N783" i="1" s="1"/>
  <c r="M783"/>
  <c r="AB783" s="1"/>
  <c r="E785" i="5"/>
  <c r="N785" i="1" s="1"/>
  <c r="M785"/>
  <c r="AB785" s="1"/>
  <c r="E787" i="5"/>
  <c r="N787" i="1" s="1"/>
  <c r="M787"/>
  <c r="AB787" s="1"/>
  <c r="E789" i="5"/>
  <c r="N789" i="1" s="1"/>
  <c r="M789"/>
  <c r="AB789" s="1"/>
  <c r="E791" i="5"/>
  <c r="N791" i="1" s="1"/>
  <c r="M791"/>
  <c r="AB791" s="1"/>
  <c r="E793" i="5"/>
  <c r="N793" i="1" s="1"/>
  <c r="M793"/>
  <c r="AB793" s="1"/>
  <c r="E795" i="5"/>
  <c r="N795" i="1" s="1"/>
  <c r="M795"/>
  <c r="AB795" s="1"/>
  <c r="E797" i="5"/>
  <c r="N797" i="1" s="1"/>
  <c r="M797"/>
  <c r="AB797" s="1"/>
  <c r="E799" i="5"/>
  <c r="N799" i="1" s="1"/>
  <c r="M799"/>
  <c r="AB799" s="1"/>
  <c r="E801" i="5"/>
  <c r="N801" i="1" s="1"/>
  <c r="M801"/>
  <c r="AB801" s="1"/>
  <c r="E803" i="5"/>
  <c r="N803" i="1" s="1"/>
  <c r="M803"/>
  <c r="AB803" s="1"/>
  <c r="E805" i="5"/>
  <c r="N805" i="1" s="1"/>
  <c r="M805"/>
  <c r="AB805" s="1"/>
  <c r="E807" i="5"/>
  <c r="N807" i="1" s="1"/>
  <c r="M807"/>
  <c r="AB807" s="1"/>
  <c r="E809" i="5"/>
  <c r="N809" i="1" s="1"/>
  <c r="M809"/>
  <c r="AB809" s="1"/>
  <c r="K810"/>
  <c r="E811" i="5"/>
  <c r="N811" i="1" s="1"/>
  <c r="M811"/>
  <c r="AB811" s="1"/>
  <c r="E813" i="5"/>
  <c r="N813" i="1" s="1"/>
  <c r="M813"/>
  <c r="AB813" s="1"/>
  <c r="K814"/>
  <c r="E815" i="5"/>
  <c r="N815" i="1" s="1"/>
  <c r="M815"/>
  <c r="AB815" s="1"/>
  <c r="E817" i="5"/>
  <c r="N817" i="1" s="1"/>
  <c r="M817"/>
  <c r="AB817" s="1"/>
  <c r="E819" i="5"/>
  <c r="N819" i="1" s="1"/>
  <c r="M819"/>
  <c r="AB819" s="1"/>
  <c r="E821" i="5"/>
  <c r="N821" i="1" s="1"/>
  <c r="M821"/>
  <c r="AB821" s="1"/>
  <c r="E823" i="5"/>
  <c r="N823" i="1" s="1"/>
  <c r="M823"/>
  <c r="AB823" s="1"/>
  <c r="E825" i="5"/>
  <c r="N825" i="1" s="1"/>
  <c r="M825"/>
  <c r="AB825" s="1"/>
  <c r="E827" i="5"/>
  <c r="N827" i="1" s="1"/>
  <c r="M827"/>
  <c r="AB827" s="1"/>
  <c r="E829" i="5"/>
  <c r="N829" i="1" s="1"/>
  <c r="M829"/>
  <c r="AB829" s="1"/>
  <c r="E831" i="5"/>
  <c r="N831" i="1" s="1"/>
  <c r="M831"/>
  <c r="AB831" s="1"/>
  <c r="E833" i="5"/>
  <c r="N833" i="1" s="1"/>
  <c r="M833"/>
  <c r="AB833" s="1"/>
  <c r="E835" i="5"/>
  <c r="N835" i="1" s="1"/>
  <c r="M835"/>
  <c r="AB835" s="1"/>
  <c r="E837" i="5"/>
  <c r="N837" i="1" s="1"/>
  <c r="M837"/>
  <c r="AB837" s="1"/>
  <c r="E839" i="5"/>
  <c r="N839" i="1" s="1"/>
  <c r="M839"/>
  <c r="AB839" s="1"/>
  <c r="E841" i="5"/>
  <c r="N841" i="1" s="1"/>
  <c r="M841"/>
  <c r="AB841" s="1"/>
  <c r="K842"/>
  <c r="E843" i="5"/>
  <c r="N843" i="1" s="1"/>
  <c r="M843"/>
  <c r="AB843" s="1"/>
  <c r="E845" i="5"/>
  <c r="N845" i="1" s="1"/>
  <c r="M845"/>
  <c r="AB845" s="1"/>
  <c r="K846"/>
  <c r="E847" i="5"/>
  <c r="N847" i="1" s="1"/>
  <c r="M847"/>
  <c r="AB847" s="1"/>
  <c r="E849" i="5"/>
  <c r="N849" i="1" s="1"/>
  <c r="M849"/>
  <c r="AB849" s="1"/>
  <c r="E851" i="5"/>
  <c r="N851" i="1" s="1"/>
  <c r="M851"/>
  <c r="AB851" s="1"/>
  <c r="E853" i="5"/>
  <c r="N853" i="1" s="1"/>
  <c r="M853"/>
  <c r="AB853" s="1"/>
  <c r="E855" i="5"/>
  <c r="N855" i="1" s="1"/>
  <c r="M855"/>
  <c r="AB855" s="1"/>
  <c r="E857" i="5"/>
  <c r="N857" i="1" s="1"/>
  <c r="M857"/>
  <c r="AB857" s="1"/>
  <c r="E859" i="5"/>
  <c r="N859" i="1" s="1"/>
  <c r="M859"/>
  <c r="AB859" s="1"/>
  <c r="E861" i="5"/>
  <c r="N861" i="1" s="1"/>
  <c r="M861"/>
  <c r="AB861" s="1"/>
  <c r="E863" i="5"/>
  <c r="N863" i="1" s="1"/>
  <c r="M863"/>
  <c r="AB863" s="1"/>
  <c r="E865" i="5"/>
  <c r="N865" i="1" s="1"/>
  <c r="M865"/>
  <c r="AB865" s="1"/>
  <c r="E867" i="5"/>
  <c r="N867" i="1" s="1"/>
  <c r="M867"/>
  <c r="AB867" s="1"/>
  <c r="E869" i="5"/>
  <c r="N869" i="1" s="1"/>
  <c r="M869"/>
  <c r="AB869" s="1"/>
  <c r="E871" i="5"/>
  <c r="N871" i="1" s="1"/>
  <c r="M871"/>
  <c r="AB871" s="1"/>
  <c r="E873" i="5"/>
  <c r="N873" i="1" s="1"/>
  <c r="M873"/>
  <c r="AB873" s="1"/>
  <c r="K874"/>
  <c r="E875" i="5"/>
  <c r="N875" i="1" s="1"/>
  <c r="M875"/>
  <c r="AB875" s="1"/>
  <c r="E877" i="5"/>
  <c r="N877" i="1" s="1"/>
  <c r="M877"/>
  <c r="AB877" s="1"/>
  <c r="K878"/>
  <c r="E879" i="5"/>
  <c r="N879" i="1" s="1"/>
  <c r="M879"/>
  <c r="AB879" s="1"/>
  <c r="E881" i="5"/>
  <c r="N881" i="1" s="1"/>
  <c r="M881"/>
  <c r="AB881" s="1"/>
  <c r="E883" i="5"/>
  <c r="N883" i="1" s="1"/>
  <c r="M883"/>
  <c r="AB883" s="1"/>
  <c r="E885" i="5"/>
  <c r="N885" i="1" s="1"/>
  <c r="M885"/>
  <c r="AB885" s="1"/>
  <c r="E887" i="5"/>
  <c r="N887" i="1" s="1"/>
  <c r="M887"/>
  <c r="AB887" s="1"/>
  <c r="E889" i="5"/>
  <c r="N889" i="1" s="1"/>
  <c r="M889"/>
  <c r="AB889" s="1"/>
  <c r="E891" i="5"/>
  <c r="N891" i="1" s="1"/>
  <c r="M891"/>
  <c r="AB891" s="1"/>
  <c r="E893" i="5"/>
  <c r="N893" i="1" s="1"/>
  <c r="M893"/>
  <c r="AB893" s="1"/>
  <c r="E895" i="5"/>
  <c r="N895" i="1" s="1"/>
  <c r="M895"/>
  <c r="AB895" s="1"/>
  <c r="E897" i="5"/>
  <c r="N897" i="1" s="1"/>
  <c r="M897"/>
  <c r="AB897" s="1"/>
  <c r="E899" i="5"/>
  <c r="N899" i="1" s="1"/>
  <c r="M899"/>
  <c r="AB899" s="1"/>
  <c r="E901" i="5"/>
  <c r="N901" i="1" s="1"/>
  <c r="M901"/>
  <c r="AB901" s="1"/>
  <c r="E903" i="5"/>
  <c r="N903" i="1" s="1"/>
  <c r="M903"/>
  <c r="AB903" s="1"/>
  <c r="E905" i="5"/>
  <c r="N905" i="1" s="1"/>
  <c r="M905"/>
  <c r="AB905" s="1"/>
  <c r="K906"/>
  <c r="E907" i="5"/>
  <c r="N907" i="1" s="1"/>
  <c r="M907"/>
  <c r="AB907" s="1"/>
  <c r="E909" i="5"/>
  <c r="N909" i="1" s="1"/>
  <c r="M909"/>
  <c r="AB909" s="1"/>
  <c r="K910"/>
  <c r="E911" i="5"/>
  <c r="N911" i="1" s="1"/>
  <c r="M911"/>
  <c r="AB911" s="1"/>
  <c r="E913" i="5"/>
  <c r="N913" i="1" s="1"/>
  <c r="M913"/>
  <c r="AB913" s="1"/>
  <c r="E915" i="5"/>
  <c r="N915" i="1" s="1"/>
  <c r="M915"/>
  <c r="AB915" s="1"/>
  <c r="K916"/>
  <c r="E917" i="5"/>
  <c r="N917" i="1" s="1"/>
  <c r="M917"/>
  <c r="AB917" s="1"/>
  <c r="E919" i="5"/>
  <c r="N919" i="1" s="1"/>
  <c r="M919"/>
  <c r="AB919" s="1"/>
  <c r="E921" i="5"/>
  <c r="N921" i="1" s="1"/>
  <c r="M921"/>
  <c r="AB921" s="1"/>
  <c r="E923" i="5"/>
  <c r="N923" i="1" s="1"/>
  <c r="M923"/>
  <c r="AB923" s="1"/>
  <c r="E925" i="5"/>
  <c r="N925" i="1" s="1"/>
  <c r="M925"/>
  <c r="AB925" s="1"/>
  <c r="E927" i="5"/>
  <c r="N927" i="1" s="1"/>
  <c r="M927"/>
  <c r="AB927" s="1"/>
  <c r="E929" i="5"/>
  <c r="N929" i="1" s="1"/>
  <c r="M929"/>
  <c r="AB929" s="1"/>
  <c r="E931" i="5"/>
  <c r="N931" i="1" s="1"/>
  <c r="M931"/>
  <c r="AB931" s="1"/>
  <c r="E933" i="5"/>
  <c r="N933" i="1" s="1"/>
  <c r="M933"/>
  <c r="AB933" s="1"/>
  <c r="E935" i="5"/>
  <c r="N935" i="1" s="1"/>
  <c r="M935"/>
  <c r="AB935" s="1"/>
  <c r="E937" i="5"/>
  <c r="N937" i="1" s="1"/>
  <c r="M937"/>
  <c r="AB937" s="1"/>
  <c r="K938"/>
  <c r="E939" i="5"/>
  <c r="N939" i="1" s="1"/>
  <c r="M939"/>
  <c r="AB939" s="1"/>
  <c r="E941" i="5"/>
  <c r="N941" i="1" s="1"/>
  <c r="M941"/>
  <c r="AB941" s="1"/>
  <c r="K942"/>
  <c r="E943" i="5"/>
  <c r="N943" i="1" s="1"/>
  <c r="M943"/>
  <c r="AB943" s="1"/>
  <c r="E945" i="5"/>
  <c r="N945" i="1" s="1"/>
  <c r="M945"/>
  <c r="AB945" s="1"/>
  <c r="E947" i="5"/>
  <c r="N947" i="1" s="1"/>
  <c r="M947"/>
  <c r="AB947" s="1"/>
  <c r="K948"/>
  <c r="E949" i="5"/>
  <c r="N949" i="1" s="1"/>
  <c r="M949"/>
  <c r="AB949" s="1"/>
  <c r="E951" i="5"/>
  <c r="N951" i="1" s="1"/>
  <c r="M951"/>
  <c r="AB951" s="1"/>
  <c r="E953" i="5"/>
  <c r="N953" i="1" s="1"/>
  <c r="M953"/>
  <c r="AB953" s="1"/>
  <c r="E955" i="5"/>
  <c r="N955" i="1" s="1"/>
  <c r="M955"/>
  <c r="AB955" s="1"/>
  <c r="E957" i="5"/>
  <c r="N957" i="1" s="1"/>
  <c r="M957"/>
  <c r="AB957" s="1"/>
  <c r="E959" i="5"/>
  <c r="N959" i="1" s="1"/>
  <c r="M959"/>
  <c r="AB959" s="1"/>
  <c r="E961" i="5"/>
  <c r="N961" i="1" s="1"/>
  <c r="M961"/>
  <c r="AB961" s="1"/>
  <c r="E963" i="5"/>
  <c r="N963" i="1" s="1"/>
  <c r="M963"/>
  <c r="AB963" s="1"/>
  <c r="E965" i="5"/>
  <c r="N965" i="1" s="1"/>
  <c r="M965"/>
  <c r="AB965" s="1"/>
  <c r="E967" i="5"/>
  <c r="N967" i="1" s="1"/>
  <c r="M967"/>
  <c r="AB967" s="1"/>
  <c r="E969" i="5"/>
  <c r="N969" i="1" s="1"/>
  <c r="M969"/>
  <c r="AB969" s="1"/>
  <c r="K970"/>
  <c r="E971" i="5"/>
  <c r="N971" i="1" s="1"/>
  <c r="M971"/>
  <c r="AB971" s="1"/>
  <c r="E973" i="5"/>
  <c r="N973" i="1" s="1"/>
  <c r="M973"/>
  <c r="AB973" s="1"/>
  <c r="K974"/>
  <c r="E975" i="5"/>
  <c r="N975" i="1" s="1"/>
  <c r="M975"/>
  <c r="AB975" s="1"/>
  <c r="E518" i="5"/>
  <c r="N518" i="1" s="1"/>
  <c r="M518"/>
  <c r="AB518" s="1"/>
  <c r="E520" i="5"/>
  <c r="N520" i="1" s="1"/>
  <c r="M520"/>
  <c r="AB520" s="1"/>
  <c r="E522" i="5"/>
  <c r="N522" i="1" s="1"/>
  <c r="M522"/>
  <c r="AB522" s="1"/>
  <c r="E524" i="5"/>
  <c r="N524" i="1" s="1"/>
  <c r="M524"/>
  <c r="AB524" s="1"/>
  <c r="E526" i="5"/>
  <c r="N526" i="1" s="1"/>
  <c r="M526"/>
  <c r="AB526" s="1"/>
  <c r="E528" i="5"/>
  <c r="N528" i="1" s="1"/>
  <c r="M528"/>
  <c r="AB528" s="1"/>
  <c r="E530" i="5"/>
  <c r="N530" i="1" s="1"/>
  <c r="M530"/>
  <c r="AB530" s="1"/>
  <c r="E532" i="5"/>
  <c r="N532" i="1" s="1"/>
  <c r="M532"/>
  <c r="AB532" s="1"/>
  <c r="E534" i="5"/>
  <c r="N534" i="1" s="1"/>
  <c r="M534"/>
  <c r="AB534" s="1"/>
  <c r="E536" i="5"/>
  <c r="N536" i="1" s="1"/>
  <c r="M536"/>
  <c r="AB536" s="1"/>
  <c r="E538" i="5"/>
  <c r="N538" i="1" s="1"/>
  <c r="M538"/>
  <c r="AB538" s="1"/>
  <c r="E540" i="5"/>
  <c r="N540" i="1" s="1"/>
  <c r="M540"/>
  <c r="AB540" s="1"/>
  <c r="E542" i="5"/>
  <c r="N542" i="1" s="1"/>
  <c r="M542"/>
  <c r="AB542" s="1"/>
  <c r="E544" i="5"/>
  <c r="N544" i="1" s="1"/>
  <c r="M544"/>
  <c r="AB544" s="1"/>
  <c r="E546" i="5"/>
  <c r="N546" i="1" s="1"/>
  <c r="M546"/>
  <c r="AB546" s="1"/>
  <c r="E548" i="5"/>
  <c r="N548" i="1" s="1"/>
  <c r="M548"/>
  <c r="AB548" s="1"/>
  <c r="E550" i="5"/>
  <c r="N550" i="1" s="1"/>
  <c r="M550"/>
  <c r="AB550" s="1"/>
  <c r="E552" i="5"/>
  <c r="N552" i="1" s="1"/>
  <c r="M552"/>
  <c r="AB552" s="1"/>
  <c r="E554" i="5"/>
  <c r="N554" i="1" s="1"/>
  <c r="M554"/>
  <c r="AB554" s="1"/>
  <c r="E556" i="5"/>
  <c r="N556" i="1" s="1"/>
  <c r="M556"/>
  <c r="AB556" s="1"/>
  <c r="E558" i="5"/>
  <c r="N558" i="1" s="1"/>
  <c r="M558"/>
  <c r="AB558" s="1"/>
  <c r="E560" i="5"/>
  <c r="N560" i="1" s="1"/>
  <c r="M560"/>
  <c r="AB560" s="1"/>
  <c r="E562" i="5"/>
  <c r="N562" i="1" s="1"/>
  <c r="M562"/>
  <c r="AB562" s="1"/>
  <c r="E564" i="5"/>
  <c r="N564" i="1" s="1"/>
  <c r="M564"/>
  <c r="AB564" s="1"/>
  <c r="E566" i="5"/>
  <c r="N566" i="1" s="1"/>
  <c r="M566"/>
  <c r="AB566" s="1"/>
  <c r="E568" i="5"/>
  <c r="N568" i="1" s="1"/>
  <c r="M568"/>
  <c r="AB568" s="1"/>
  <c r="E570" i="5"/>
  <c r="N570" i="1" s="1"/>
  <c r="M570"/>
  <c r="AB570" s="1"/>
  <c r="E572" i="5"/>
  <c r="N572" i="1" s="1"/>
  <c r="M572"/>
  <c r="AB572" s="1"/>
  <c r="E574" i="5"/>
  <c r="N574" i="1" s="1"/>
  <c r="M574"/>
  <c r="AB574" s="1"/>
  <c r="E576" i="5"/>
  <c r="N576" i="1" s="1"/>
  <c r="M576"/>
  <c r="AB576" s="1"/>
  <c r="E578" i="5"/>
  <c r="N578" i="1" s="1"/>
  <c r="M578"/>
  <c r="AB578" s="1"/>
  <c r="E580" i="5"/>
  <c r="N580" i="1" s="1"/>
  <c r="M580"/>
  <c r="AB580" s="1"/>
  <c r="E582" i="5"/>
  <c r="N582" i="1" s="1"/>
  <c r="M582"/>
  <c r="AB582" s="1"/>
  <c r="E584" i="5"/>
  <c r="N584" i="1" s="1"/>
  <c r="M584"/>
  <c r="AB584" s="1"/>
  <c r="E586" i="5"/>
  <c r="N586" i="1" s="1"/>
  <c r="M586"/>
  <c r="AB586" s="1"/>
  <c r="E588" i="5"/>
  <c r="N588" i="1" s="1"/>
  <c r="M588"/>
  <c r="AB588" s="1"/>
  <c r="E590" i="5"/>
  <c r="N590" i="1" s="1"/>
  <c r="M590"/>
  <c r="AB590" s="1"/>
  <c r="E592" i="5"/>
  <c r="N592" i="1" s="1"/>
  <c r="M592"/>
  <c r="AB592" s="1"/>
  <c r="E594" i="5"/>
  <c r="N594" i="1" s="1"/>
  <c r="M594"/>
  <c r="AB594" s="1"/>
  <c r="E596" i="5"/>
  <c r="N596" i="1" s="1"/>
  <c r="M596"/>
  <c r="AB596" s="1"/>
  <c r="E598" i="5"/>
  <c r="N598" i="1" s="1"/>
  <c r="M598"/>
  <c r="AB598" s="1"/>
  <c r="E600" i="5"/>
  <c r="N600" i="1" s="1"/>
  <c r="M600"/>
  <c r="AB600" s="1"/>
  <c r="K601"/>
  <c r="E602" i="5"/>
  <c r="N602" i="1" s="1"/>
  <c r="M602"/>
  <c r="AB602" s="1"/>
  <c r="E604" i="5"/>
  <c r="N604" i="1" s="1"/>
  <c r="M604"/>
  <c r="AB604" s="1"/>
  <c r="E606" i="5"/>
  <c r="N606" i="1" s="1"/>
  <c r="M606"/>
  <c r="AB606" s="1"/>
  <c r="E608" i="5"/>
  <c r="N608" i="1" s="1"/>
  <c r="M608"/>
  <c r="AB608" s="1"/>
  <c r="E610" i="5"/>
  <c r="N610" i="1" s="1"/>
  <c r="M610"/>
  <c r="AB610" s="1"/>
  <c r="E612" i="5"/>
  <c r="N612" i="1" s="1"/>
  <c r="M612"/>
  <c r="AB612" s="1"/>
  <c r="E614" i="5"/>
  <c r="N614" i="1" s="1"/>
  <c r="M614"/>
  <c r="AB614" s="1"/>
  <c r="E616" i="5"/>
  <c r="N616" i="1" s="1"/>
  <c r="M616"/>
  <c r="AB616" s="1"/>
  <c r="E618" i="5"/>
  <c r="N618" i="1" s="1"/>
  <c r="M618"/>
  <c r="AB618" s="1"/>
  <c r="E620" i="5"/>
  <c r="N620" i="1" s="1"/>
  <c r="M620"/>
  <c r="AB620" s="1"/>
  <c r="E622" i="5"/>
  <c r="N622" i="1" s="1"/>
  <c r="M622"/>
  <c r="AB622" s="1"/>
  <c r="E624" i="5"/>
  <c r="N624" i="1" s="1"/>
  <c r="M624"/>
  <c r="AB624" s="1"/>
  <c r="K625"/>
  <c r="E626" i="5"/>
  <c r="N626" i="1" s="1"/>
  <c r="M626"/>
  <c r="AB626" s="1"/>
  <c r="E628" i="5"/>
  <c r="N628" i="1" s="1"/>
  <c r="M628"/>
  <c r="AB628" s="1"/>
  <c r="E630" i="5"/>
  <c r="N630" i="1" s="1"/>
  <c r="M630"/>
  <c r="AB630" s="1"/>
  <c r="E632" i="5"/>
  <c r="N632" i="1" s="1"/>
  <c r="M632"/>
  <c r="AB632" s="1"/>
  <c r="E634" i="5"/>
  <c r="N634" i="1" s="1"/>
  <c r="M634"/>
  <c r="AB634" s="1"/>
  <c r="E636" i="5"/>
  <c r="N636" i="1" s="1"/>
  <c r="M636"/>
  <c r="AB636" s="1"/>
  <c r="E638" i="5"/>
  <c r="N638" i="1" s="1"/>
  <c r="M638"/>
  <c r="AB638" s="1"/>
  <c r="E640" i="5"/>
  <c r="N640" i="1" s="1"/>
  <c r="M640"/>
  <c r="AB640" s="1"/>
  <c r="K641"/>
  <c r="E642" i="5"/>
  <c r="N642" i="1" s="1"/>
  <c r="M642"/>
  <c r="AB642" s="1"/>
  <c r="E644" i="5"/>
  <c r="N644" i="1" s="1"/>
  <c r="M644"/>
  <c r="AB644" s="1"/>
  <c r="E646" i="5"/>
  <c r="N646" i="1" s="1"/>
  <c r="M646"/>
  <c r="AB646" s="1"/>
  <c r="E648" i="5"/>
  <c r="N648" i="1" s="1"/>
  <c r="M648"/>
  <c r="AB648" s="1"/>
  <c r="E650" i="5"/>
  <c r="N650" i="1" s="1"/>
  <c r="M650"/>
  <c r="AB650" s="1"/>
  <c r="E652" i="5"/>
  <c r="N652" i="1" s="1"/>
  <c r="M652"/>
  <c r="AB652" s="1"/>
  <c r="E654" i="5"/>
  <c r="N654" i="1" s="1"/>
  <c r="M654"/>
  <c r="AB654" s="1"/>
  <c r="E656" i="5"/>
  <c r="N656" i="1" s="1"/>
  <c r="M656"/>
  <c r="AB656" s="1"/>
  <c r="E658" i="5"/>
  <c r="N658" i="1" s="1"/>
  <c r="M658"/>
  <c r="AB658" s="1"/>
  <c r="E660" i="5"/>
  <c r="N660" i="1" s="1"/>
  <c r="M660"/>
  <c r="AB660" s="1"/>
  <c r="K661"/>
  <c r="E662" i="5"/>
  <c r="N662" i="1" s="1"/>
  <c r="M662"/>
  <c r="AB662" s="1"/>
  <c r="E664" i="5"/>
  <c r="N664" i="1" s="1"/>
  <c r="M664"/>
  <c r="AB664" s="1"/>
  <c r="E666" i="5"/>
  <c r="N666" i="1" s="1"/>
  <c r="M666"/>
  <c r="AB666" s="1"/>
  <c r="E668" i="5"/>
  <c r="N668" i="1" s="1"/>
  <c r="M668"/>
  <c r="AB668" s="1"/>
  <c r="E670" i="5"/>
  <c r="N670" i="1" s="1"/>
  <c r="M670"/>
  <c r="AB670" s="1"/>
  <c r="E672" i="5"/>
  <c r="N672" i="1" s="1"/>
  <c r="M672"/>
  <c r="AB672" s="1"/>
  <c r="E674" i="5"/>
  <c r="N674" i="1" s="1"/>
  <c r="M674"/>
  <c r="AB674" s="1"/>
  <c r="E676" i="5"/>
  <c r="N676" i="1" s="1"/>
  <c r="M676"/>
  <c r="AB676" s="1"/>
  <c r="E678" i="5"/>
  <c r="N678" i="1" s="1"/>
  <c r="M678"/>
  <c r="AB678" s="1"/>
  <c r="E680" i="5"/>
  <c r="N680" i="1" s="1"/>
  <c r="M680"/>
  <c r="AB680" s="1"/>
  <c r="E682" i="5"/>
  <c r="N682" i="1" s="1"/>
  <c r="M682"/>
  <c r="AB682" s="1"/>
  <c r="E684" i="5"/>
  <c r="N684" i="1" s="1"/>
  <c r="M684"/>
  <c r="AB684" s="1"/>
  <c r="E686" i="5"/>
  <c r="N686" i="1" s="1"/>
  <c r="M686"/>
  <c r="AB686" s="1"/>
  <c r="E688" i="5"/>
  <c r="N688" i="1" s="1"/>
  <c r="M688"/>
  <c r="AB688" s="1"/>
  <c r="K689"/>
  <c r="E690" i="5"/>
  <c r="N690" i="1" s="1"/>
  <c r="M690"/>
  <c r="AB690" s="1"/>
  <c r="E692" i="5"/>
  <c r="N692" i="1" s="1"/>
  <c r="M692"/>
  <c r="AB692" s="1"/>
  <c r="E694" i="5"/>
  <c r="N694" i="1" s="1"/>
  <c r="M694"/>
  <c r="AB694" s="1"/>
  <c r="E696" i="5"/>
  <c r="N696" i="1" s="1"/>
  <c r="M696"/>
  <c r="AB696" s="1"/>
  <c r="E698" i="5"/>
  <c r="N698" i="1" s="1"/>
  <c r="M698"/>
  <c r="AB698" s="1"/>
  <c r="E700" i="5"/>
  <c r="N700" i="1" s="1"/>
  <c r="M700"/>
  <c r="AB700" s="1"/>
  <c r="E702" i="5"/>
  <c r="N702" i="1" s="1"/>
  <c r="M702"/>
  <c r="AB702" s="1"/>
  <c r="E704" i="5"/>
  <c r="N704" i="1" s="1"/>
  <c r="M704"/>
  <c r="AB704" s="1"/>
  <c r="E706" i="5"/>
  <c r="N706" i="1" s="1"/>
  <c r="M706"/>
  <c r="AB706" s="1"/>
  <c r="E708" i="5"/>
  <c r="N708" i="1" s="1"/>
  <c r="M708"/>
  <c r="AB708" s="1"/>
  <c r="E710" i="5"/>
  <c r="N710" i="1" s="1"/>
  <c r="M710"/>
  <c r="AB710" s="1"/>
  <c r="E712" i="5"/>
  <c r="N712" i="1" s="1"/>
  <c r="M712"/>
  <c r="AB712" s="1"/>
  <c r="K713"/>
  <c r="E714" i="5"/>
  <c r="N714" i="1" s="1"/>
  <c r="M714"/>
  <c r="AB714" s="1"/>
  <c r="E716" i="5"/>
  <c r="N716" i="1" s="1"/>
  <c r="M716"/>
  <c r="AB716" s="1"/>
  <c r="E718" i="5"/>
  <c r="N718" i="1" s="1"/>
  <c r="M718"/>
  <c r="AB718" s="1"/>
  <c r="E720" i="5"/>
  <c r="N720" i="1" s="1"/>
  <c r="M720"/>
  <c r="AB720" s="1"/>
  <c r="E722" i="5"/>
  <c r="N722" i="1" s="1"/>
  <c r="M722"/>
  <c r="AB722" s="1"/>
  <c r="E724" i="5"/>
  <c r="N724" i="1" s="1"/>
  <c r="M724"/>
  <c r="AB724" s="1"/>
  <c r="E726" i="5"/>
  <c r="N726" i="1" s="1"/>
  <c r="M726"/>
  <c r="AB726" s="1"/>
  <c r="E728" i="5"/>
  <c r="N728" i="1" s="1"/>
  <c r="M728"/>
  <c r="AB728" s="1"/>
  <c r="E730" i="5"/>
  <c r="N730" i="1" s="1"/>
  <c r="M730"/>
  <c r="AB730" s="1"/>
  <c r="E732" i="5"/>
  <c r="N732" i="1" s="1"/>
  <c r="M732"/>
  <c r="AB732" s="1"/>
  <c r="E734" i="5"/>
  <c r="N734" i="1" s="1"/>
  <c r="M734"/>
  <c r="AB734" s="1"/>
  <c r="E736" i="5"/>
  <c r="N736" i="1" s="1"/>
  <c r="M736"/>
  <c r="AB736" s="1"/>
  <c r="E738" i="5"/>
  <c r="N738" i="1" s="1"/>
  <c r="M738"/>
  <c r="AB738" s="1"/>
  <c r="E740" i="5"/>
  <c r="N740" i="1" s="1"/>
  <c r="M740"/>
  <c r="AB740" s="1"/>
  <c r="E742" i="5"/>
  <c r="N742" i="1" s="1"/>
  <c r="M742"/>
  <c r="AB742" s="1"/>
  <c r="E744" i="5"/>
  <c r="N744" i="1" s="1"/>
  <c r="M744"/>
  <c r="AB744" s="1"/>
  <c r="E746" i="5"/>
  <c r="N746" i="1" s="1"/>
  <c r="M746"/>
  <c r="AB746" s="1"/>
  <c r="E748" i="5"/>
  <c r="N748" i="1" s="1"/>
  <c r="M748"/>
  <c r="AB748" s="1"/>
  <c r="E750" i="5"/>
  <c r="N750" i="1" s="1"/>
  <c r="M750"/>
  <c r="AB750" s="1"/>
  <c r="E752" i="5"/>
  <c r="N752" i="1" s="1"/>
  <c r="M752"/>
  <c r="AB752" s="1"/>
  <c r="E754" i="5"/>
  <c r="N754" i="1" s="1"/>
  <c r="M754"/>
  <c r="AB754" s="1"/>
  <c r="E756" i="5"/>
  <c r="N756" i="1" s="1"/>
  <c r="M756"/>
  <c r="AB756" s="1"/>
  <c r="E758" i="5"/>
  <c r="N758" i="1" s="1"/>
  <c r="M758"/>
  <c r="AB758" s="1"/>
  <c r="E760" i="5"/>
  <c r="N760" i="1" s="1"/>
  <c r="M760"/>
  <c r="AB760" s="1"/>
  <c r="E762" i="5"/>
  <c r="N762" i="1" s="1"/>
  <c r="M762"/>
  <c r="AB762" s="1"/>
  <c r="E764" i="5"/>
  <c r="N764" i="1" s="1"/>
  <c r="M764"/>
  <c r="AB764" s="1"/>
  <c r="E766" i="5"/>
  <c r="N766" i="1" s="1"/>
  <c r="M766"/>
  <c r="AB766" s="1"/>
  <c r="E768" i="5"/>
  <c r="N768" i="1" s="1"/>
  <c r="M768"/>
  <c r="AB768" s="1"/>
  <c r="E770" i="5"/>
  <c r="N770" i="1" s="1"/>
  <c r="M770"/>
  <c r="AB770" s="1"/>
  <c r="E772" i="5"/>
  <c r="N772" i="1" s="1"/>
  <c r="M772"/>
  <c r="AB772" s="1"/>
  <c r="E774" i="5"/>
  <c r="N774" i="1" s="1"/>
  <c r="M774"/>
  <c r="AB774" s="1"/>
  <c r="E776" i="5"/>
  <c r="N776" i="1" s="1"/>
  <c r="M776"/>
  <c r="AB776" s="1"/>
  <c r="E778" i="5"/>
  <c r="N778" i="1" s="1"/>
  <c r="M778"/>
  <c r="AB778" s="1"/>
  <c r="E780" i="5"/>
  <c r="N780" i="1" s="1"/>
  <c r="M780"/>
  <c r="AB780" s="1"/>
  <c r="E782" i="5"/>
  <c r="N782" i="1" s="1"/>
  <c r="M782"/>
  <c r="AB782" s="1"/>
  <c r="E784" i="5"/>
  <c r="N784" i="1" s="1"/>
  <c r="M784"/>
  <c r="AB784" s="1"/>
  <c r="E786" i="5"/>
  <c r="N786" i="1" s="1"/>
  <c r="M786"/>
  <c r="AB786" s="1"/>
  <c r="E788" i="5"/>
  <c r="N788" i="1" s="1"/>
  <c r="M788"/>
  <c r="AB788" s="1"/>
  <c r="E790" i="5"/>
  <c r="N790" i="1" s="1"/>
  <c r="M790"/>
  <c r="AB790" s="1"/>
  <c r="E792" i="5"/>
  <c r="N792" i="1" s="1"/>
  <c r="M792"/>
  <c r="AB792" s="1"/>
  <c r="E794" i="5"/>
  <c r="N794" i="1" s="1"/>
  <c r="M794"/>
  <c r="AB794" s="1"/>
  <c r="E796" i="5"/>
  <c r="N796" i="1" s="1"/>
  <c r="M796"/>
  <c r="AB796" s="1"/>
  <c r="E798" i="5"/>
  <c r="N798" i="1" s="1"/>
  <c r="M798"/>
  <c r="AB798" s="1"/>
  <c r="E800" i="5"/>
  <c r="N800" i="1" s="1"/>
  <c r="M800"/>
  <c r="AB800" s="1"/>
  <c r="E802" i="5"/>
  <c r="N802" i="1" s="1"/>
  <c r="M802"/>
  <c r="AB802" s="1"/>
  <c r="E804" i="5"/>
  <c r="N804" i="1" s="1"/>
  <c r="M804"/>
  <c r="AB804" s="1"/>
  <c r="E806" i="5"/>
  <c r="N806" i="1" s="1"/>
  <c r="M806"/>
  <c r="AB806" s="1"/>
  <c r="E808" i="5"/>
  <c r="N808" i="1" s="1"/>
  <c r="M808"/>
  <c r="AB808" s="1"/>
  <c r="E810" i="5"/>
  <c r="N810" i="1" s="1"/>
  <c r="M810"/>
  <c r="AB810" s="1"/>
  <c r="E812" i="5"/>
  <c r="N812" i="1" s="1"/>
  <c r="M812"/>
  <c r="AB812" s="1"/>
  <c r="E814" i="5"/>
  <c r="N814" i="1" s="1"/>
  <c r="M814"/>
  <c r="AB814" s="1"/>
  <c r="E816" i="5"/>
  <c r="N816" i="1" s="1"/>
  <c r="M816"/>
  <c r="AB816" s="1"/>
  <c r="E818" i="5"/>
  <c r="N818" i="1" s="1"/>
  <c r="M818"/>
  <c r="AB818" s="1"/>
  <c r="E820" i="5"/>
  <c r="N820" i="1" s="1"/>
  <c r="M820"/>
  <c r="AB820" s="1"/>
  <c r="E822" i="5"/>
  <c r="N822" i="1" s="1"/>
  <c r="M822"/>
  <c r="AB822" s="1"/>
  <c r="E824" i="5"/>
  <c r="N824" i="1" s="1"/>
  <c r="M824"/>
  <c r="AB824" s="1"/>
  <c r="E826" i="5"/>
  <c r="N826" i="1" s="1"/>
  <c r="M826"/>
  <c r="AB826" s="1"/>
  <c r="E828" i="5"/>
  <c r="N828" i="1" s="1"/>
  <c r="M828"/>
  <c r="AB828" s="1"/>
  <c r="E830" i="5"/>
  <c r="N830" i="1" s="1"/>
  <c r="M830"/>
  <c r="AB830" s="1"/>
  <c r="E832" i="5"/>
  <c r="N832" i="1" s="1"/>
  <c r="M832"/>
  <c r="AB832" s="1"/>
  <c r="E834" i="5"/>
  <c r="N834" i="1" s="1"/>
  <c r="M834"/>
  <c r="AB834" s="1"/>
  <c r="E836" i="5"/>
  <c r="N836" i="1" s="1"/>
  <c r="M836"/>
  <c r="AB836" s="1"/>
  <c r="E838" i="5"/>
  <c r="N838" i="1" s="1"/>
  <c r="M838"/>
  <c r="AB838" s="1"/>
  <c r="E840" i="5"/>
  <c r="N840" i="1" s="1"/>
  <c r="M840"/>
  <c r="AB840" s="1"/>
  <c r="E842" i="5"/>
  <c r="N842" i="1" s="1"/>
  <c r="M842"/>
  <c r="AB842" s="1"/>
  <c r="E844" i="5"/>
  <c r="N844" i="1" s="1"/>
  <c r="M844"/>
  <c r="AB844" s="1"/>
  <c r="E846" i="5"/>
  <c r="N846" i="1" s="1"/>
  <c r="M846"/>
  <c r="AB846" s="1"/>
  <c r="E848" i="5"/>
  <c r="N848" i="1" s="1"/>
  <c r="M848"/>
  <c r="AB848" s="1"/>
  <c r="E850" i="5"/>
  <c r="N850" i="1" s="1"/>
  <c r="M850"/>
  <c r="AB850" s="1"/>
  <c r="E852" i="5"/>
  <c r="N852" i="1" s="1"/>
  <c r="M852"/>
  <c r="AB852" s="1"/>
  <c r="E854" i="5"/>
  <c r="N854" i="1" s="1"/>
  <c r="M854"/>
  <c r="AB854" s="1"/>
  <c r="E856" i="5"/>
  <c r="N856" i="1" s="1"/>
  <c r="M856"/>
  <c r="AB856" s="1"/>
  <c r="E858" i="5"/>
  <c r="N858" i="1" s="1"/>
  <c r="M858"/>
  <c r="AB858" s="1"/>
  <c r="E860" i="5"/>
  <c r="N860" i="1" s="1"/>
  <c r="M860"/>
  <c r="AB860" s="1"/>
  <c r="E862" i="5"/>
  <c r="N862" i="1" s="1"/>
  <c r="M862"/>
  <c r="AB862" s="1"/>
  <c r="E864" i="5"/>
  <c r="N864" i="1" s="1"/>
  <c r="M864"/>
  <c r="AB864" s="1"/>
  <c r="E866" i="5"/>
  <c r="N866" i="1" s="1"/>
  <c r="M866"/>
  <c r="AB866" s="1"/>
  <c r="E868" i="5"/>
  <c r="N868" i="1" s="1"/>
  <c r="M868"/>
  <c r="AB868" s="1"/>
  <c r="E870" i="5"/>
  <c r="N870" i="1" s="1"/>
  <c r="M870"/>
  <c r="AB870" s="1"/>
  <c r="E872" i="5"/>
  <c r="N872" i="1" s="1"/>
  <c r="M872"/>
  <c r="AB872" s="1"/>
  <c r="E874" i="5"/>
  <c r="N874" i="1" s="1"/>
  <c r="M874"/>
  <c r="AB874" s="1"/>
  <c r="E876" i="5"/>
  <c r="N876" i="1" s="1"/>
  <c r="M876"/>
  <c r="AB876" s="1"/>
  <c r="E878" i="5"/>
  <c r="N878" i="1" s="1"/>
  <c r="M878"/>
  <c r="AB878" s="1"/>
  <c r="E880" i="5"/>
  <c r="N880" i="1" s="1"/>
  <c r="M880"/>
  <c r="AB880" s="1"/>
  <c r="E882" i="5"/>
  <c r="N882" i="1" s="1"/>
  <c r="M882"/>
  <c r="AB882" s="1"/>
  <c r="E884" i="5"/>
  <c r="N884" i="1" s="1"/>
  <c r="M884"/>
  <c r="AB884" s="1"/>
  <c r="E886" i="5"/>
  <c r="N886" i="1" s="1"/>
  <c r="M886"/>
  <c r="AB886" s="1"/>
  <c r="E888" i="5"/>
  <c r="N888" i="1" s="1"/>
  <c r="M888"/>
  <c r="AB888" s="1"/>
  <c r="E890" i="5"/>
  <c r="N890" i="1" s="1"/>
  <c r="M890"/>
  <c r="AB890" s="1"/>
  <c r="E892" i="5"/>
  <c r="N892" i="1" s="1"/>
  <c r="M892"/>
  <c r="AB892" s="1"/>
  <c r="E894" i="5"/>
  <c r="N894" i="1" s="1"/>
  <c r="M894"/>
  <c r="AB894" s="1"/>
  <c r="E896" i="5"/>
  <c r="N896" i="1" s="1"/>
  <c r="M896"/>
  <c r="AB896" s="1"/>
  <c r="E898" i="5"/>
  <c r="N898" i="1" s="1"/>
  <c r="M898"/>
  <c r="AB898" s="1"/>
  <c r="E900" i="5"/>
  <c r="N900" i="1" s="1"/>
  <c r="M900"/>
  <c r="AB900" s="1"/>
  <c r="E902" i="5"/>
  <c r="N902" i="1" s="1"/>
  <c r="M902"/>
  <c r="AB902" s="1"/>
  <c r="E904" i="5"/>
  <c r="N904" i="1" s="1"/>
  <c r="M904"/>
  <c r="AB904" s="1"/>
  <c r="E906" i="5"/>
  <c r="N906" i="1" s="1"/>
  <c r="M906"/>
  <c r="AB906" s="1"/>
  <c r="E908" i="5"/>
  <c r="N908" i="1" s="1"/>
  <c r="M908"/>
  <c r="AB908" s="1"/>
  <c r="E910" i="5"/>
  <c r="N910" i="1" s="1"/>
  <c r="M910"/>
  <c r="AB910" s="1"/>
  <c r="E912" i="5"/>
  <c r="N912" i="1" s="1"/>
  <c r="M912"/>
  <c r="AB912" s="1"/>
  <c r="E914" i="5"/>
  <c r="N914" i="1" s="1"/>
  <c r="M914"/>
  <c r="AB914" s="1"/>
  <c r="E916" i="5"/>
  <c r="N916" i="1" s="1"/>
  <c r="M916"/>
  <c r="AB916" s="1"/>
  <c r="E918" i="5"/>
  <c r="N918" i="1" s="1"/>
  <c r="M918"/>
  <c r="AB918" s="1"/>
  <c r="E920" i="5"/>
  <c r="N920" i="1" s="1"/>
  <c r="M920"/>
  <c r="AB920" s="1"/>
  <c r="E922" i="5"/>
  <c r="N922" i="1" s="1"/>
  <c r="M922"/>
  <c r="AB922" s="1"/>
  <c r="E924" i="5"/>
  <c r="N924" i="1" s="1"/>
  <c r="M924"/>
  <c r="AB924" s="1"/>
  <c r="E926" i="5"/>
  <c r="N926" i="1" s="1"/>
  <c r="M926"/>
  <c r="AB926" s="1"/>
  <c r="E928" i="5"/>
  <c r="N928" i="1" s="1"/>
  <c r="M928"/>
  <c r="AB928" s="1"/>
  <c r="E930" i="5"/>
  <c r="N930" i="1" s="1"/>
  <c r="M930"/>
  <c r="AB930" s="1"/>
  <c r="E932" i="5"/>
  <c r="N932" i="1" s="1"/>
  <c r="M932"/>
  <c r="AB932" s="1"/>
  <c r="E934" i="5"/>
  <c r="N934" i="1" s="1"/>
  <c r="M934"/>
  <c r="AB934" s="1"/>
  <c r="E936" i="5"/>
  <c r="N936" i="1" s="1"/>
  <c r="M936"/>
  <c r="AB936" s="1"/>
  <c r="E938" i="5"/>
  <c r="N938" i="1" s="1"/>
  <c r="M938"/>
  <c r="AB938" s="1"/>
  <c r="E940" i="5"/>
  <c r="N940" i="1" s="1"/>
  <c r="M940"/>
  <c r="AB940" s="1"/>
  <c r="E942" i="5"/>
  <c r="N942" i="1" s="1"/>
  <c r="M942"/>
  <c r="AB942" s="1"/>
  <c r="E944" i="5"/>
  <c r="N944" i="1" s="1"/>
  <c r="M944"/>
  <c r="AB944" s="1"/>
  <c r="E946" i="5"/>
  <c r="N946" i="1" s="1"/>
  <c r="M946"/>
  <c r="AB946" s="1"/>
  <c r="E948" i="5"/>
  <c r="N948" i="1" s="1"/>
  <c r="M948"/>
  <c r="AB948" s="1"/>
  <c r="E950" i="5"/>
  <c r="N950" i="1" s="1"/>
  <c r="M950"/>
  <c r="AB950" s="1"/>
  <c r="E952" i="5"/>
  <c r="N952" i="1" s="1"/>
  <c r="M952"/>
  <c r="AB952" s="1"/>
  <c r="E954" i="5"/>
  <c r="N954" i="1" s="1"/>
  <c r="M954"/>
  <c r="AB954" s="1"/>
  <c r="E956" i="5"/>
  <c r="N956" i="1" s="1"/>
  <c r="M956"/>
  <c r="AB956" s="1"/>
  <c r="E958" i="5"/>
  <c r="N958" i="1" s="1"/>
  <c r="M958"/>
  <c r="AB958" s="1"/>
  <c r="E960" i="5"/>
  <c r="N960" i="1" s="1"/>
  <c r="M960"/>
  <c r="AB960" s="1"/>
  <c r="E962" i="5"/>
  <c r="N962" i="1" s="1"/>
  <c r="M962"/>
  <c r="AB962" s="1"/>
  <c r="E964" i="5"/>
  <c r="N964" i="1" s="1"/>
  <c r="M964"/>
  <c r="AB964" s="1"/>
  <c r="E966" i="5"/>
  <c r="N966" i="1" s="1"/>
  <c r="M966"/>
  <c r="AB966" s="1"/>
  <c r="E968" i="5"/>
  <c r="N968" i="1" s="1"/>
  <c r="M968"/>
  <c r="AB968" s="1"/>
  <c r="E970" i="5"/>
  <c r="N970" i="1" s="1"/>
  <c r="M970"/>
  <c r="AB970" s="1"/>
  <c r="E972" i="5"/>
  <c r="N972" i="1" s="1"/>
  <c r="M972"/>
  <c r="AB972" s="1"/>
  <c r="E974" i="5"/>
  <c r="N974" i="1" s="1"/>
  <c r="M974"/>
  <c r="AB974" s="1"/>
  <c r="E2" i="5"/>
  <c r="N2" i="1" s="1"/>
  <c r="F2" i="5"/>
  <c r="E3"/>
  <c r="N3" i="1" s="1"/>
  <c r="K2"/>
  <c r="Y2" i="5" s="1"/>
  <c r="M2" i="1"/>
  <c r="AB2" s="1"/>
  <c r="A919" i="4"/>
  <c r="A915"/>
  <c r="A911"/>
  <c r="A907"/>
  <c r="A903"/>
  <c r="A899"/>
  <c r="A895"/>
  <c r="A891"/>
  <c r="A887"/>
  <c r="A883"/>
  <c r="A879"/>
  <c r="A875"/>
  <c r="A871"/>
  <c r="A867"/>
  <c r="A863"/>
  <c r="A859"/>
  <c r="A855"/>
  <c r="A851"/>
  <c r="A847"/>
  <c r="A843"/>
  <c r="A839"/>
  <c r="A835"/>
  <c r="A831"/>
  <c r="A827"/>
  <c r="A823"/>
  <c r="A819"/>
  <c r="A815"/>
  <c r="A811"/>
  <c r="A807"/>
  <c r="A803"/>
  <c r="A799"/>
  <c r="A795"/>
  <c r="A791"/>
  <c r="A787"/>
  <c r="A783"/>
  <c r="A779"/>
  <c r="A775"/>
  <c r="A771"/>
  <c r="A767"/>
  <c r="A763"/>
  <c r="A759"/>
  <c r="A755"/>
  <c r="A751"/>
  <c r="A747"/>
  <c r="A743"/>
  <c r="A739"/>
  <c r="A735"/>
  <c r="A731"/>
  <c r="A727"/>
  <c r="A723"/>
  <c r="A719"/>
  <c r="A715"/>
  <c r="A711"/>
  <c r="A707"/>
  <c r="A703"/>
  <c r="A699"/>
  <c r="A695"/>
  <c r="A691"/>
  <c r="A687"/>
  <c r="A683"/>
  <c r="A679"/>
  <c r="A675"/>
  <c r="A671"/>
  <c r="A667"/>
  <c r="A663"/>
  <c r="A659"/>
  <c r="A655"/>
  <c r="A651"/>
  <c r="A647"/>
  <c r="A643"/>
  <c r="A639"/>
  <c r="A635"/>
  <c r="A631"/>
  <c r="A627"/>
  <c r="A623"/>
  <c r="A619"/>
  <c r="A615"/>
  <c r="A611"/>
  <c r="A607"/>
  <c r="A603"/>
  <c r="A599"/>
  <c r="A595"/>
  <c r="A591"/>
  <c r="A587"/>
  <c r="A583"/>
  <c r="A579"/>
  <c r="A575"/>
  <c r="A571"/>
  <c r="A567"/>
  <c r="A563"/>
  <c r="A559"/>
  <c r="A555"/>
  <c r="A551"/>
  <c r="A547"/>
  <c r="A543"/>
  <c r="A539"/>
  <c r="A535"/>
  <c r="A531"/>
  <c r="A527"/>
  <c r="A523"/>
  <c r="A519"/>
  <c r="A515"/>
  <c r="A511"/>
  <c r="A507"/>
  <c r="A503"/>
  <c r="A499"/>
  <c r="A495"/>
  <c r="A491"/>
  <c r="A435"/>
  <c r="A431"/>
  <c r="A427"/>
  <c r="A423"/>
  <c r="A419"/>
  <c r="A415"/>
  <c r="A411"/>
  <c r="A407"/>
  <c r="A403"/>
  <c r="A399"/>
  <c r="A395"/>
  <c r="A391"/>
  <c r="A387"/>
  <c r="A383"/>
  <c r="A379"/>
  <c r="A375"/>
  <c r="A371"/>
  <c r="A367"/>
  <c r="A363"/>
  <c r="A359"/>
  <c r="A355"/>
  <c r="A351"/>
  <c r="A347"/>
  <c r="A343"/>
  <c r="A339"/>
  <c r="A335"/>
  <c r="A331"/>
  <c r="A327"/>
  <c r="A323"/>
  <c r="A319"/>
  <c r="A315"/>
  <c r="A311"/>
  <c r="A307"/>
  <c r="A303"/>
  <c r="A299"/>
  <c r="A295"/>
  <c r="A291"/>
  <c r="A287"/>
  <c r="A283"/>
  <c r="A279"/>
  <c r="A275"/>
  <c r="A271"/>
  <c r="A267"/>
  <c r="A263"/>
  <c r="A259"/>
  <c r="A255"/>
  <c r="A251"/>
  <c r="A247"/>
  <c r="A243"/>
  <c r="A239"/>
  <c r="A235"/>
  <c r="A231"/>
  <c r="A227"/>
  <c r="A223"/>
  <c r="A219"/>
  <c r="A215"/>
  <c r="A211"/>
  <c r="A207"/>
  <c r="A203"/>
  <c r="A199"/>
  <c r="A195"/>
  <c r="A191"/>
  <c r="A187"/>
  <c r="A183"/>
  <c r="A179"/>
  <c r="A175"/>
  <c r="A171"/>
  <c r="A167"/>
  <c r="A163"/>
  <c r="A159"/>
  <c r="A155"/>
  <c r="A151"/>
  <c r="A147"/>
  <c r="A143"/>
  <c r="A139"/>
  <c r="A135"/>
  <c r="A131"/>
  <c r="A127"/>
  <c r="A123"/>
  <c r="A119"/>
  <c r="A115"/>
  <c r="A111"/>
  <c r="A107"/>
  <c r="A103"/>
  <c r="A99"/>
  <c r="A95"/>
  <c r="A91"/>
  <c r="A87"/>
  <c r="A83"/>
  <c r="A79"/>
  <c r="A75"/>
  <c r="A71"/>
  <c r="A67"/>
  <c r="A63"/>
  <c r="A59"/>
  <c r="A55"/>
  <c r="A51"/>
  <c r="A47"/>
  <c r="A43"/>
  <c r="A39"/>
  <c r="A35"/>
  <c r="A31"/>
  <c r="A27"/>
  <c r="A23"/>
  <c r="A19"/>
  <c r="A15"/>
  <c r="A11"/>
  <c r="A7"/>
  <c r="A998"/>
  <c r="A997"/>
  <c r="B997" s="1"/>
  <c r="A994"/>
  <c r="A992"/>
  <c r="A990"/>
  <c r="A986"/>
  <c r="A982"/>
  <c r="A981"/>
  <c r="B981" s="1"/>
  <c r="A978"/>
  <c r="A976"/>
  <c r="A974"/>
  <c r="A970"/>
  <c r="A966"/>
  <c r="A965"/>
  <c r="B965" s="1"/>
  <c r="A962"/>
  <c r="A960"/>
  <c r="A958"/>
  <c r="A954"/>
  <c r="A950"/>
  <c r="A949"/>
  <c r="B949" s="1"/>
  <c r="A946"/>
  <c r="A944"/>
  <c r="A942"/>
  <c r="A938"/>
  <c r="A934"/>
  <c r="A933"/>
  <c r="B933" s="1"/>
  <c r="A930"/>
  <c r="A928"/>
  <c r="A926"/>
  <c r="A922"/>
  <c r="A918"/>
  <c r="A917"/>
  <c r="B917" s="1"/>
  <c r="A914"/>
  <c r="A912"/>
  <c r="A910"/>
  <c r="A906"/>
  <c r="A902"/>
  <c r="A901"/>
  <c r="B901" s="1"/>
  <c r="A898"/>
  <c r="A896"/>
  <c r="A894"/>
  <c r="A890"/>
  <c r="A886"/>
  <c r="A885"/>
  <c r="B885" s="1"/>
  <c r="A882"/>
  <c r="A880"/>
  <c r="A878"/>
  <c r="A874"/>
  <c r="A870"/>
  <c r="A869"/>
  <c r="B869" s="1"/>
  <c r="A866"/>
  <c r="A864"/>
  <c r="A862"/>
  <c r="A858"/>
  <c r="A854"/>
  <c r="A853"/>
  <c r="B853" s="1"/>
  <c r="A850"/>
  <c r="A848"/>
  <c r="A846"/>
  <c r="A842"/>
  <c r="A838"/>
  <c r="A837"/>
  <c r="B837" s="1"/>
  <c r="A834"/>
  <c r="A832"/>
  <c r="A830"/>
  <c r="A826"/>
  <c r="A822"/>
  <c r="A821"/>
  <c r="B821" s="1"/>
  <c r="A818"/>
  <c r="A816"/>
  <c r="A814"/>
  <c r="A810"/>
  <c r="A806"/>
  <c r="A805"/>
  <c r="B805" s="1"/>
  <c r="A802"/>
  <c r="A800"/>
  <c r="A798"/>
  <c r="A794"/>
  <c r="A790"/>
  <c r="A789"/>
  <c r="B789" s="1"/>
  <c r="A786"/>
  <c r="A784"/>
  <c r="A782"/>
  <c r="A778"/>
  <c r="A774"/>
  <c r="A773"/>
  <c r="B773" s="1"/>
  <c r="A770"/>
  <c r="A768"/>
  <c r="A766"/>
  <c r="A762"/>
  <c r="A758"/>
  <c r="A757"/>
  <c r="B757" s="1"/>
  <c r="A754"/>
  <c r="A752"/>
  <c r="A750"/>
  <c r="A746"/>
  <c r="A742"/>
  <c r="A741"/>
  <c r="B741" s="1"/>
  <c r="A738"/>
  <c r="A736"/>
  <c r="A734"/>
  <c r="A730"/>
  <c r="A726"/>
  <c r="A725"/>
  <c r="B725" s="1"/>
  <c r="A722"/>
  <c r="A720"/>
  <c r="A718"/>
  <c r="A714"/>
  <c r="A710"/>
  <c r="A709"/>
  <c r="A706"/>
  <c r="A704"/>
  <c r="A702"/>
  <c r="A698"/>
  <c r="A694"/>
  <c r="A693"/>
  <c r="A690"/>
  <c r="A688"/>
  <c r="A686"/>
  <c r="A682"/>
  <c r="A678"/>
  <c r="A677"/>
  <c r="A674"/>
  <c r="A672"/>
  <c r="A670"/>
  <c r="A666"/>
  <c r="A662"/>
  <c r="A661"/>
  <c r="A658"/>
  <c r="A656"/>
  <c r="A654"/>
  <c r="A650"/>
  <c r="A646"/>
  <c r="A645"/>
  <c r="A642"/>
  <c r="A640"/>
  <c r="A638"/>
  <c r="A634"/>
  <c r="A630"/>
  <c r="A629"/>
  <c r="A626"/>
  <c r="A624"/>
  <c r="A622"/>
  <c r="A618"/>
  <c r="A614"/>
  <c r="A613"/>
  <c r="A610"/>
  <c r="A608"/>
  <c r="A606"/>
  <c r="A602"/>
  <c r="A598"/>
  <c r="A597"/>
  <c r="A594"/>
  <c r="A592"/>
  <c r="A590"/>
  <c r="A586"/>
  <c r="A582"/>
  <c r="A581"/>
  <c r="A578"/>
  <c r="A576"/>
  <c r="A574"/>
  <c r="A570"/>
  <c r="A566"/>
  <c r="A565"/>
  <c r="A562"/>
  <c r="A560"/>
  <c r="A558"/>
  <c r="A554"/>
  <c r="A550"/>
  <c r="A549"/>
  <c r="A546"/>
  <c r="A544"/>
  <c r="A542"/>
  <c r="A538"/>
  <c r="A534"/>
  <c r="A533"/>
  <c r="A530"/>
  <c r="A528"/>
  <c r="A526"/>
  <c r="A522"/>
  <c r="A518"/>
  <c r="A517"/>
  <c r="A514"/>
  <c r="A512"/>
  <c r="A510"/>
  <c r="A506"/>
  <c r="A502"/>
  <c r="A501"/>
  <c r="A498"/>
  <c r="A496"/>
  <c r="A494"/>
  <c r="A490"/>
  <c r="A446"/>
  <c r="A442"/>
  <c r="A438"/>
  <c r="A434"/>
  <c r="A432"/>
  <c r="A430"/>
  <c r="A426"/>
  <c r="A422"/>
  <c r="A421"/>
  <c r="A418"/>
  <c r="A416"/>
  <c r="A414"/>
  <c r="A410"/>
  <c r="A406"/>
  <c r="A405"/>
  <c r="A402"/>
  <c r="A400"/>
  <c r="A398"/>
  <c r="A394"/>
  <c r="A390"/>
  <c r="A389"/>
  <c r="A386"/>
  <c r="A384"/>
  <c r="A382"/>
  <c r="A378"/>
  <c r="A374"/>
  <c r="A373"/>
  <c r="A370"/>
  <c r="A368"/>
  <c r="A366"/>
  <c r="A362"/>
  <c r="A358"/>
  <c r="A357"/>
  <c r="A354"/>
  <c r="A352"/>
  <c r="A350"/>
  <c r="A346"/>
  <c r="A342"/>
  <c r="A341"/>
  <c r="A338"/>
  <c r="A336"/>
  <c r="A334"/>
  <c r="A330"/>
  <c r="A326"/>
  <c r="A325"/>
  <c r="A322"/>
  <c r="A320"/>
  <c r="A318"/>
  <c r="A314"/>
  <c r="A310"/>
  <c r="A309"/>
  <c r="A306"/>
  <c r="A304"/>
  <c r="A302"/>
  <c r="A298"/>
  <c r="A294"/>
  <c r="A293"/>
  <c r="A290"/>
  <c r="A288"/>
  <c r="A286"/>
  <c r="A282"/>
  <c r="A278"/>
  <c r="A277"/>
  <c r="A274"/>
  <c r="A272"/>
  <c r="A270"/>
  <c r="A266"/>
  <c r="A262"/>
  <c r="A261"/>
  <c r="A258"/>
  <c r="A256"/>
  <c r="A254"/>
  <c r="A250"/>
  <c r="A246"/>
  <c r="A245"/>
  <c r="A242"/>
  <c r="A240"/>
  <c r="A238"/>
  <c r="A234"/>
  <c r="A230"/>
  <c r="A229"/>
  <c r="A226"/>
  <c r="A224"/>
  <c r="A222"/>
  <c r="A218"/>
  <c r="A214"/>
  <c r="A213"/>
  <c r="A210"/>
  <c r="A208"/>
  <c r="A206"/>
  <c r="A202"/>
  <c r="A198"/>
  <c r="A197"/>
  <c r="A194"/>
  <c r="A192"/>
  <c r="A190"/>
  <c r="A186"/>
  <c r="A182"/>
  <c r="A181"/>
  <c r="A178"/>
  <c r="A176"/>
  <c r="A174"/>
  <c r="A170"/>
  <c r="A166"/>
  <c r="A165"/>
  <c r="A162"/>
  <c r="A160"/>
  <c r="A158"/>
  <c r="A154"/>
  <c r="A150"/>
  <c r="A149"/>
  <c r="A146"/>
  <c r="A144"/>
  <c r="A142"/>
  <c r="A138"/>
  <c r="A134"/>
  <c r="A133"/>
  <c r="A130"/>
  <c r="A128"/>
  <c r="A126"/>
  <c r="A122"/>
  <c r="A118"/>
  <c r="A117"/>
  <c r="A114"/>
  <c r="A112"/>
  <c r="A110"/>
  <c r="A106"/>
  <c r="A102"/>
  <c r="A101"/>
  <c r="A98"/>
  <c r="A96"/>
  <c r="A94"/>
  <c r="A90"/>
  <c r="A86"/>
  <c r="A85"/>
  <c r="A82"/>
  <c r="A80"/>
  <c r="A78"/>
  <c r="A74"/>
  <c r="A70"/>
  <c r="A69"/>
  <c r="A66"/>
  <c r="A64"/>
  <c r="A62"/>
  <c r="A58"/>
  <c r="A54"/>
  <c r="A53"/>
  <c r="A50"/>
  <c r="A48"/>
  <c r="A46"/>
  <c r="A42"/>
  <c r="A38"/>
  <c r="A37"/>
  <c r="A34"/>
  <c r="A32"/>
  <c r="A30"/>
  <c r="A26"/>
  <c r="A22"/>
  <c r="A21"/>
  <c r="A18"/>
  <c r="A16"/>
  <c r="A14"/>
  <c r="A10"/>
  <c r="A6"/>
  <c r="A5"/>
  <c r="A1000"/>
  <c r="A996"/>
  <c r="A993"/>
  <c r="A989"/>
  <c r="B989" s="1"/>
  <c r="A988"/>
  <c r="A985"/>
  <c r="A984"/>
  <c r="A980"/>
  <c r="A977"/>
  <c r="A973"/>
  <c r="B973" s="1"/>
  <c r="A972"/>
  <c r="A969"/>
  <c r="A968"/>
  <c r="A964"/>
  <c r="A961"/>
  <c r="A957"/>
  <c r="B957" s="1"/>
  <c r="A956"/>
  <c r="A953"/>
  <c r="A952"/>
  <c r="A948"/>
  <c r="A945"/>
  <c r="A941"/>
  <c r="B941" s="1"/>
  <c r="A940"/>
  <c r="A937"/>
  <c r="A936"/>
  <c r="A932"/>
  <c r="A929"/>
  <c r="A925"/>
  <c r="B925" s="1"/>
  <c r="A924"/>
  <c r="A921"/>
  <c r="A920"/>
  <c r="A916"/>
  <c r="A913"/>
  <c r="A909"/>
  <c r="B909" s="1"/>
  <c r="A908"/>
  <c r="A905"/>
  <c r="A904"/>
  <c r="A900"/>
  <c r="A897"/>
  <c r="A893"/>
  <c r="B893" s="1"/>
  <c r="A892"/>
  <c r="A889"/>
  <c r="A888"/>
  <c r="A884"/>
  <c r="A881"/>
  <c r="A877"/>
  <c r="B877" s="1"/>
  <c r="A876"/>
  <c r="A873"/>
  <c r="A872"/>
  <c r="A868"/>
  <c r="A865"/>
  <c r="A861"/>
  <c r="B861" s="1"/>
  <c r="A860"/>
  <c r="A857"/>
  <c r="A856"/>
  <c r="A852"/>
  <c r="A849"/>
  <c r="A845"/>
  <c r="B845" s="1"/>
  <c r="A844"/>
  <c r="A841"/>
  <c r="A840"/>
  <c r="A836"/>
  <c r="A833"/>
  <c r="A829"/>
  <c r="B829" s="1"/>
  <c r="A828"/>
  <c r="A825"/>
  <c r="A824"/>
  <c r="A820"/>
  <c r="A817"/>
  <c r="A813"/>
  <c r="B813" s="1"/>
  <c r="A812"/>
  <c r="A809"/>
  <c r="A808"/>
  <c r="A804"/>
  <c r="A801"/>
  <c r="A797"/>
  <c r="B797" s="1"/>
  <c r="A796"/>
  <c r="A793"/>
  <c r="A792"/>
  <c r="A788"/>
  <c r="A785"/>
  <c r="A781"/>
  <c r="B781" s="1"/>
  <c r="A780"/>
  <c r="A777"/>
  <c r="A776"/>
  <c r="A772"/>
  <c r="A769"/>
  <c r="A765"/>
  <c r="B765" s="1"/>
  <c r="A764"/>
  <c r="A761"/>
  <c r="A760"/>
  <c r="A756"/>
  <c r="A753"/>
  <c r="A749"/>
  <c r="B749" s="1"/>
  <c r="A748"/>
  <c r="A745"/>
  <c r="A744"/>
  <c r="A740"/>
  <c r="A737"/>
  <c r="A733"/>
  <c r="B733" s="1"/>
  <c r="A732"/>
  <c r="A729"/>
  <c r="A728"/>
  <c r="A724"/>
  <c r="A721"/>
  <c r="A717"/>
  <c r="B717" s="1"/>
  <c r="A716"/>
  <c r="A713"/>
  <c r="A712"/>
  <c r="A708"/>
  <c r="A705"/>
  <c r="A701"/>
  <c r="A700"/>
  <c r="A697"/>
  <c r="A696"/>
  <c r="A692"/>
  <c r="A689"/>
  <c r="A685"/>
  <c r="A684"/>
  <c r="A681"/>
  <c r="A680"/>
  <c r="A676"/>
  <c r="A673"/>
  <c r="A669"/>
  <c r="A668"/>
  <c r="A665"/>
  <c r="A664"/>
  <c r="A660"/>
  <c r="A657"/>
  <c r="A653"/>
  <c r="A652"/>
  <c r="A649"/>
  <c r="A648"/>
  <c r="A644"/>
  <c r="A641"/>
  <c r="A637"/>
  <c r="A636"/>
  <c r="A633"/>
  <c r="A632"/>
  <c r="A628"/>
  <c r="A625"/>
  <c r="A621"/>
  <c r="A620"/>
  <c r="A617"/>
  <c r="A616"/>
  <c r="A612"/>
  <c r="A609"/>
  <c r="A605"/>
  <c r="A604"/>
  <c r="A601"/>
  <c r="A600"/>
  <c r="A596"/>
  <c r="A593"/>
  <c r="A589"/>
  <c r="A588"/>
  <c r="A585"/>
  <c r="A584"/>
  <c r="A580"/>
  <c r="A577"/>
  <c r="A573"/>
  <c r="A572"/>
  <c r="A569"/>
  <c r="A568"/>
  <c r="A564"/>
  <c r="A561"/>
  <c r="A557"/>
  <c r="A556"/>
  <c r="A553"/>
  <c r="A552"/>
  <c r="A548"/>
  <c r="A545"/>
  <c r="A541"/>
  <c r="A540"/>
  <c r="A537"/>
  <c r="A536"/>
  <c r="A532"/>
  <c r="A529"/>
  <c r="A525"/>
  <c r="A524"/>
  <c r="A521"/>
  <c r="A520"/>
  <c r="A516"/>
  <c r="A513"/>
  <c r="A509"/>
  <c r="A508"/>
  <c r="A505"/>
  <c r="A504"/>
  <c r="A500"/>
  <c r="A497"/>
  <c r="A493"/>
  <c r="A492"/>
  <c r="A489"/>
  <c r="A452"/>
  <c r="A450"/>
  <c r="A448"/>
  <c r="A444"/>
  <c r="A440"/>
  <c r="A436"/>
  <c r="A433"/>
  <c r="A429"/>
  <c r="A428"/>
  <c r="A425"/>
  <c r="A424"/>
  <c r="A420"/>
  <c r="A417"/>
  <c r="A413"/>
  <c r="A412"/>
  <c r="A409"/>
  <c r="A408"/>
  <c r="A404"/>
  <c r="A401"/>
  <c r="A397"/>
  <c r="A396"/>
  <c r="A393"/>
  <c r="A392"/>
  <c r="A388"/>
  <c r="A385"/>
  <c r="A381"/>
  <c r="A380"/>
  <c r="A377"/>
  <c r="A376"/>
  <c r="A372"/>
  <c r="A369"/>
  <c r="A365"/>
  <c r="A364"/>
  <c r="A361"/>
  <c r="A360"/>
  <c r="A356"/>
  <c r="A353"/>
  <c r="A349"/>
  <c r="A348"/>
  <c r="A345"/>
  <c r="A344"/>
  <c r="A340"/>
  <c r="A337"/>
  <c r="A333"/>
  <c r="A332"/>
  <c r="A329"/>
  <c r="A328"/>
  <c r="A324"/>
  <c r="A321"/>
  <c r="A317"/>
  <c r="A316"/>
  <c r="A313"/>
  <c r="A312"/>
  <c r="A308"/>
  <c r="A305"/>
  <c r="A301"/>
  <c r="A300"/>
  <c r="A297"/>
  <c r="A296"/>
  <c r="A292"/>
  <c r="A289"/>
  <c r="A285"/>
  <c r="A284"/>
  <c r="A281"/>
  <c r="A280"/>
  <c r="A276"/>
  <c r="A273"/>
  <c r="A269"/>
  <c r="A268"/>
  <c r="A265"/>
  <c r="A264"/>
  <c r="A260"/>
  <c r="A257"/>
  <c r="A253"/>
  <c r="A252"/>
  <c r="A249"/>
  <c r="A248"/>
  <c r="A244"/>
  <c r="A241"/>
  <c r="A237"/>
  <c r="A236"/>
  <c r="A233"/>
  <c r="A232"/>
  <c r="A228"/>
  <c r="A225"/>
  <c r="A221"/>
  <c r="A220"/>
  <c r="A217"/>
  <c r="A216"/>
  <c r="A212"/>
  <c r="A209"/>
  <c r="A205"/>
  <c r="A204"/>
  <c r="A201"/>
  <c r="A200"/>
  <c r="A196"/>
  <c r="A193"/>
  <c r="A189"/>
  <c r="A188"/>
  <c r="A185"/>
  <c r="A184"/>
  <c r="A180"/>
  <c r="A177"/>
  <c r="A173"/>
  <c r="A172"/>
  <c r="A169"/>
  <c r="A168"/>
  <c r="A164"/>
  <c r="A161"/>
  <c r="A157"/>
  <c r="A156"/>
  <c r="A153"/>
  <c r="A152"/>
  <c r="A148"/>
  <c r="A145"/>
  <c r="A141"/>
  <c r="A140"/>
  <c r="A137"/>
  <c r="A136"/>
  <c r="A132"/>
  <c r="A129"/>
  <c r="A125"/>
  <c r="A124"/>
  <c r="A121"/>
  <c r="A120"/>
  <c r="A116"/>
  <c r="A113"/>
  <c r="A109"/>
  <c r="A108"/>
  <c r="A105"/>
  <c r="A104"/>
  <c r="A100"/>
  <c r="A97"/>
  <c r="A93"/>
  <c r="A92"/>
  <c r="A89"/>
  <c r="A88"/>
  <c r="A84"/>
  <c r="A81"/>
  <c r="A77"/>
  <c r="A76"/>
  <c r="A73"/>
  <c r="A72"/>
  <c r="A68"/>
  <c r="A65"/>
  <c r="A61"/>
  <c r="A60"/>
  <c r="A57"/>
  <c r="A56"/>
  <c r="A52"/>
  <c r="A49"/>
  <c r="A45"/>
  <c r="A44"/>
  <c r="A41"/>
  <c r="A40"/>
  <c r="A36"/>
  <c r="A33"/>
  <c r="A29"/>
  <c r="A28"/>
  <c r="A25"/>
  <c r="A24"/>
  <c r="A20"/>
  <c r="A17"/>
  <c r="A13"/>
  <c r="A12"/>
  <c r="A9"/>
  <c r="A8"/>
  <c r="A4"/>
  <c r="A1000" i="2"/>
  <c r="C1000" s="1"/>
  <c r="D1000" s="1"/>
  <c r="E1000" s="1"/>
  <c r="F1000" s="1"/>
  <c r="A999"/>
  <c r="C999" s="1"/>
  <c r="D999" s="1"/>
  <c r="E999" s="1"/>
  <c r="F999" s="1"/>
  <c r="A998"/>
  <c r="C998" s="1"/>
  <c r="D998" s="1"/>
  <c r="E998" s="1"/>
  <c r="F998" s="1"/>
  <c r="A997"/>
  <c r="C997" s="1"/>
  <c r="D997" s="1"/>
  <c r="E997" s="1"/>
  <c r="F997" s="1"/>
  <c r="A996"/>
  <c r="C996" s="1"/>
  <c r="D996" s="1"/>
  <c r="E996" s="1"/>
  <c r="F996" s="1"/>
  <c r="A995"/>
  <c r="C995" s="1"/>
  <c r="D995" s="1"/>
  <c r="E995" s="1"/>
  <c r="F995" s="1"/>
  <c r="A994"/>
  <c r="C994" s="1"/>
  <c r="D994" s="1"/>
  <c r="E994" s="1"/>
  <c r="F994" s="1"/>
  <c r="A993"/>
  <c r="C993" s="1"/>
  <c r="D993" s="1"/>
  <c r="E993" s="1"/>
  <c r="F993" s="1"/>
  <c r="A992"/>
  <c r="C992" s="1"/>
  <c r="D992" s="1"/>
  <c r="E992" s="1"/>
  <c r="F992" s="1"/>
  <c r="A991"/>
  <c r="C991" s="1"/>
  <c r="D991" s="1"/>
  <c r="E991" s="1"/>
  <c r="F991" s="1"/>
  <c r="A990"/>
  <c r="C990" s="1"/>
  <c r="D990" s="1"/>
  <c r="E990" s="1"/>
  <c r="F990" s="1"/>
  <c r="A989"/>
  <c r="C989" s="1"/>
  <c r="D989" s="1"/>
  <c r="E989" s="1"/>
  <c r="F989" s="1"/>
  <c r="A988"/>
  <c r="C988" s="1"/>
  <c r="D988" s="1"/>
  <c r="E988" s="1"/>
  <c r="F988" s="1"/>
  <c r="A987"/>
  <c r="C987" s="1"/>
  <c r="D987" s="1"/>
  <c r="E987" s="1"/>
  <c r="F987" s="1"/>
  <c r="A986"/>
  <c r="C986" s="1"/>
  <c r="D986" s="1"/>
  <c r="E986" s="1"/>
  <c r="F986" s="1"/>
  <c r="A985"/>
  <c r="C985" s="1"/>
  <c r="D985" s="1"/>
  <c r="E985" s="1"/>
  <c r="F985" s="1"/>
  <c r="A984"/>
  <c r="C984" s="1"/>
  <c r="D984" s="1"/>
  <c r="E984" s="1"/>
  <c r="F984" s="1"/>
  <c r="A983"/>
  <c r="C983" s="1"/>
  <c r="D983" s="1"/>
  <c r="E983" s="1"/>
  <c r="F983" s="1"/>
  <c r="A982"/>
  <c r="C982" s="1"/>
  <c r="D982" s="1"/>
  <c r="E982" s="1"/>
  <c r="F982" s="1"/>
  <c r="A981"/>
  <c r="C981" s="1"/>
  <c r="D981" s="1"/>
  <c r="E981" s="1"/>
  <c r="F981" s="1"/>
  <c r="A980"/>
  <c r="C980" s="1"/>
  <c r="D980" s="1"/>
  <c r="E980" s="1"/>
  <c r="F980" s="1"/>
  <c r="A979"/>
  <c r="C979" s="1"/>
  <c r="D979" s="1"/>
  <c r="E979" s="1"/>
  <c r="F979" s="1"/>
  <c r="A978"/>
  <c r="C978" s="1"/>
  <c r="D978" s="1"/>
  <c r="E978" s="1"/>
  <c r="F978" s="1"/>
  <c r="A977"/>
  <c r="C977" s="1"/>
  <c r="D977" s="1"/>
  <c r="E977" s="1"/>
  <c r="F977" s="1"/>
  <c r="A976"/>
  <c r="C976" s="1"/>
  <c r="D976" s="1"/>
  <c r="E976" s="1"/>
  <c r="F976" s="1"/>
  <c r="A975"/>
  <c r="C975" s="1"/>
  <c r="D975" s="1"/>
  <c r="E975" s="1"/>
  <c r="F975" s="1"/>
  <c r="A974"/>
  <c r="C974" s="1"/>
  <c r="D974" s="1"/>
  <c r="E974" s="1"/>
  <c r="F974" s="1"/>
  <c r="A973"/>
  <c r="C973" s="1"/>
  <c r="D973" s="1"/>
  <c r="E973" s="1"/>
  <c r="F973" s="1"/>
  <c r="A972"/>
  <c r="C972" s="1"/>
  <c r="D972" s="1"/>
  <c r="E972" s="1"/>
  <c r="F972" s="1"/>
  <c r="A971"/>
  <c r="C971" s="1"/>
  <c r="D971" s="1"/>
  <c r="E971" s="1"/>
  <c r="F971" s="1"/>
  <c r="A970"/>
  <c r="C970" s="1"/>
  <c r="D970" s="1"/>
  <c r="E970" s="1"/>
  <c r="F970" s="1"/>
  <c r="A969"/>
  <c r="C969" s="1"/>
  <c r="D969" s="1"/>
  <c r="E969" s="1"/>
  <c r="F969" s="1"/>
  <c r="A968"/>
  <c r="C968" s="1"/>
  <c r="D968" s="1"/>
  <c r="E968" s="1"/>
  <c r="F968" s="1"/>
  <c r="A967"/>
  <c r="C967" s="1"/>
  <c r="D967" s="1"/>
  <c r="E967" s="1"/>
  <c r="F967" s="1"/>
  <c r="A966"/>
  <c r="C966" s="1"/>
  <c r="D966" s="1"/>
  <c r="E966" s="1"/>
  <c r="F966" s="1"/>
  <c r="A965"/>
  <c r="C965" s="1"/>
  <c r="D965" s="1"/>
  <c r="E965" s="1"/>
  <c r="F965" s="1"/>
  <c r="A964"/>
  <c r="C964" s="1"/>
  <c r="D964" s="1"/>
  <c r="E964" s="1"/>
  <c r="F964" s="1"/>
  <c r="A963"/>
  <c r="C963" s="1"/>
  <c r="D963" s="1"/>
  <c r="E963" s="1"/>
  <c r="F963" s="1"/>
  <c r="A962"/>
  <c r="C962" s="1"/>
  <c r="D962" s="1"/>
  <c r="E962" s="1"/>
  <c r="F962" s="1"/>
  <c r="A961"/>
  <c r="C961" s="1"/>
  <c r="D961" s="1"/>
  <c r="E961" s="1"/>
  <c r="F961" s="1"/>
  <c r="A960"/>
  <c r="C960" s="1"/>
  <c r="D960" s="1"/>
  <c r="E960" s="1"/>
  <c r="F960" s="1"/>
  <c r="A959"/>
  <c r="C959" s="1"/>
  <c r="D959" s="1"/>
  <c r="E959" s="1"/>
  <c r="F959" s="1"/>
  <c r="A958"/>
  <c r="C958" s="1"/>
  <c r="D958" s="1"/>
  <c r="E958" s="1"/>
  <c r="F958" s="1"/>
  <c r="A957"/>
  <c r="C957" s="1"/>
  <c r="D957" s="1"/>
  <c r="E957" s="1"/>
  <c r="F957" s="1"/>
  <c r="A956"/>
  <c r="C956" s="1"/>
  <c r="D956" s="1"/>
  <c r="E956" s="1"/>
  <c r="F956" s="1"/>
  <c r="A955"/>
  <c r="C955" s="1"/>
  <c r="D955" s="1"/>
  <c r="E955" s="1"/>
  <c r="F955" s="1"/>
  <c r="A954"/>
  <c r="C954" s="1"/>
  <c r="D954" s="1"/>
  <c r="E954" s="1"/>
  <c r="F954" s="1"/>
  <c r="A953"/>
  <c r="C953" s="1"/>
  <c r="D953" s="1"/>
  <c r="E953" s="1"/>
  <c r="F953" s="1"/>
  <c r="A952"/>
  <c r="C952" s="1"/>
  <c r="D952" s="1"/>
  <c r="E952" s="1"/>
  <c r="F952" s="1"/>
  <c r="A951"/>
  <c r="C951" s="1"/>
  <c r="D951" s="1"/>
  <c r="E951" s="1"/>
  <c r="F951" s="1"/>
  <c r="A950"/>
  <c r="C950" s="1"/>
  <c r="D950" s="1"/>
  <c r="E950" s="1"/>
  <c r="F950" s="1"/>
  <c r="A949"/>
  <c r="C949" s="1"/>
  <c r="D949" s="1"/>
  <c r="E949" s="1"/>
  <c r="F949" s="1"/>
  <c r="A948"/>
  <c r="C948" s="1"/>
  <c r="D948" s="1"/>
  <c r="E948" s="1"/>
  <c r="F948" s="1"/>
  <c r="A947"/>
  <c r="C947" s="1"/>
  <c r="D947" s="1"/>
  <c r="E947" s="1"/>
  <c r="F947" s="1"/>
  <c r="A946"/>
  <c r="C946" s="1"/>
  <c r="D946" s="1"/>
  <c r="E946" s="1"/>
  <c r="F946" s="1"/>
  <c r="A945"/>
  <c r="C945" s="1"/>
  <c r="D945" s="1"/>
  <c r="E945" s="1"/>
  <c r="F945" s="1"/>
  <c r="A944"/>
  <c r="C944" s="1"/>
  <c r="D944" s="1"/>
  <c r="E944" s="1"/>
  <c r="F944" s="1"/>
  <c r="A943"/>
  <c r="C943" s="1"/>
  <c r="D943" s="1"/>
  <c r="E943" s="1"/>
  <c r="F943" s="1"/>
  <c r="A942"/>
  <c r="C942" s="1"/>
  <c r="D942" s="1"/>
  <c r="E942" s="1"/>
  <c r="F942" s="1"/>
  <c r="A941"/>
  <c r="C941" s="1"/>
  <c r="D941" s="1"/>
  <c r="E941" s="1"/>
  <c r="F941" s="1"/>
  <c r="A940"/>
  <c r="C940" s="1"/>
  <c r="D940" s="1"/>
  <c r="E940" s="1"/>
  <c r="F940" s="1"/>
  <c r="A939"/>
  <c r="C939" s="1"/>
  <c r="D939" s="1"/>
  <c r="E939" s="1"/>
  <c r="F939" s="1"/>
  <c r="A938"/>
  <c r="C938" s="1"/>
  <c r="D938" s="1"/>
  <c r="E938" s="1"/>
  <c r="F938" s="1"/>
  <c r="A937"/>
  <c r="C937" s="1"/>
  <c r="D937" s="1"/>
  <c r="E937" s="1"/>
  <c r="F937" s="1"/>
  <c r="A936"/>
  <c r="C936" s="1"/>
  <c r="D936" s="1"/>
  <c r="E936" s="1"/>
  <c r="F936" s="1"/>
  <c r="A935"/>
  <c r="C935" s="1"/>
  <c r="D935" s="1"/>
  <c r="E935" s="1"/>
  <c r="F935" s="1"/>
  <c r="A934"/>
  <c r="C934" s="1"/>
  <c r="D934" s="1"/>
  <c r="E934" s="1"/>
  <c r="F934" s="1"/>
  <c r="A933"/>
  <c r="C933" s="1"/>
  <c r="D933" s="1"/>
  <c r="E933" s="1"/>
  <c r="F933" s="1"/>
  <c r="A932"/>
  <c r="C932" s="1"/>
  <c r="D932" s="1"/>
  <c r="E932" s="1"/>
  <c r="F932" s="1"/>
  <c r="A931"/>
  <c r="A930"/>
  <c r="B930" s="1"/>
  <c r="A929"/>
  <c r="B929" s="1"/>
  <c r="A928"/>
  <c r="B928" s="1"/>
  <c r="A927"/>
  <c r="A926"/>
  <c r="B926" s="1"/>
  <c r="A925"/>
  <c r="B925" s="1"/>
  <c r="A924"/>
  <c r="B924" s="1"/>
  <c r="A923"/>
  <c r="A922"/>
  <c r="B922" s="1"/>
  <c r="A921"/>
  <c r="B921" s="1"/>
  <c r="A920"/>
  <c r="B920" s="1"/>
  <c r="A919"/>
  <c r="A918"/>
  <c r="B918" s="1"/>
  <c r="A917"/>
  <c r="B917" s="1"/>
  <c r="A916"/>
  <c r="B916" s="1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C771" s="1"/>
  <c r="D771" s="1"/>
  <c r="E771" s="1"/>
  <c r="F771" s="1"/>
  <c r="A770"/>
  <c r="C770" s="1"/>
  <c r="D770" s="1"/>
  <c r="E770" s="1"/>
  <c r="F770" s="1"/>
  <c r="A769"/>
  <c r="C769" s="1"/>
  <c r="D769" s="1"/>
  <c r="E769" s="1"/>
  <c r="F769" s="1"/>
  <c r="A768"/>
  <c r="C768" s="1"/>
  <c r="D768" s="1"/>
  <c r="E768" s="1"/>
  <c r="F768" s="1"/>
  <c r="A767"/>
  <c r="C767" s="1"/>
  <c r="D767" s="1"/>
  <c r="E767" s="1"/>
  <c r="F767" s="1"/>
  <c r="A766"/>
  <c r="C766" s="1"/>
  <c r="D766" s="1"/>
  <c r="E766" s="1"/>
  <c r="F766" s="1"/>
  <c r="A765"/>
  <c r="C765" s="1"/>
  <c r="D765" s="1"/>
  <c r="E765" s="1"/>
  <c r="F765" s="1"/>
  <c r="A764"/>
  <c r="C764" s="1"/>
  <c r="D764" s="1"/>
  <c r="E764" s="1"/>
  <c r="F764" s="1"/>
  <c r="A763"/>
  <c r="C763" s="1"/>
  <c r="D763" s="1"/>
  <c r="E763" s="1"/>
  <c r="F763" s="1"/>
  <c r="A762"/>
  <c r="C762" s="1"/>
  <c r="D762" s="1"/>
  <c r="E762" s="1"/>
  <c r="F762" s="1"/>
  <c r="A761"/>
  <c r="C761" s="1"/>
  <c r="D761" s="1"/>
  <c r="E761" s="1"/>
  <c r="F761" s="1"/>
  <c r="A760"/>
  <c r="C760" s="1"/>
  <c r="D760" s="1"/>
  <c r="E760" s="1"/>
  <c r="F760" s="1"/>
  <c r="A759"/>
  <c r="C759" s="1"/>
  <c r="D759" s="1"/>
  <c r="E759" s="1"/>
  <c r="F759" s="1"/>
  <c r="A758"/>
  <c r="C758" s="1"/>
  <c r="D758" s="1"/>
  <c r="E758" s="1"/>
  <c r="F758" s="1"/>
  <c r="A757"/>
  <c r="C757" s="1"/>
  <c r="D757" s="1"/>
  <c r="E757" s="1"/>
  <c r="F757" s="1"/>
  <c r="A756"/>
  <c r="C756" s="1"/>
  <c r="D756" s="1"/>
  <c r="E756" s="1"/>
  <c r="F756" s="1"/>
  <c r="A755"/>
  <c r="C755" s="1"/>
  <c r="D755" s="1"/>
  <c r="E755" s="1"/>
  <c r="F755" s="1"/>
  <c r="A754"/>
  <c r="C754" s="1"/>
  <c r="D754" s="1"/>
  <c r="E754" s="1"/>
  <c r="F754" s="1"/>
  <c r="A753"/>
  <c r="C753" s="1"/>
  <c r="D753" s="1"/>
  <c r="E753" s="1"/>
  <c r="F753" s="1"/>
  <c r="A752"/>
  <c r="C752" s="1"/>
  <c r="D752" s="1"/>
  <c r="E752" s="1"/>
  <c r="F752" s="1"/>
  <c r="A751"/>
  <c r="C751" s="1"/>
  <c r="D751" s="1"/>
  <c r="E751" s="1"/>
  <c r="F751" s="1"/>
  <c r="A750"/>
  <c r="C750" s="1"/>
  <c r="D750" s="1"/>
  <c r="E750" s="1"/>
  <c r="F750" s="1"/>
  <c r="A749"/>
  <c r="C749" s="1"/>
  <c r="D749" s="1"/>
  <c r="E749" s="1"/>
  <c r="F749" s="1"/>
  <c r="A748"/>
  <c r="C748" s="1"/>
  <c r="D748" s="1"/>
  <c r="E748" s="1"/>
  <c r="F748" s="1"/>
  <c r="A747"/>
  <c r="C747" s="1"/>
  <c r="D747" s="1"/>
  <c r="E747" s="1"/>
  <c r="F747" s="1"/>
  <c r="A746"/>
  <c r="C746" s="1"/>
  <c r="D746" s="1"/>
  <c r="E746" s="1"/>
  <c r="F746" s="1"/>
  <c r="A745"/>
  <c r="C745" s="1"/>
  <c r="D745" s="1"/>
  <c r="E745" s="1"/>
  <c r="F745" s="1"/>
  <c r="A744"/>
  <c r="C744" s="1"/>
  <c r="D744" s="1"/>
  <c r="E744" s="1"/>
  <c r="F744" s="1"/>
  <c r="A743"/>
  <c r="C743" s="1"/>
  <c r="D743" s="1"/>
  <c r="E743" s="1"/>
  <c r="F743" s="1"/>
  <c r="A742"/>
  <c r="C742" s="1"/>
  <c r="D742" s="1"/>
  <c r="E742" s="1"/>
  <c r="F742" s="1"/>
  <c r="A741"/>
  <c r="C741" s="1"/>
  <c r="D741" s="1"/>
  <c r="E741" s="1"/>
  <c r="F741" s="1"/>
  <c r="A740"/>
  <c r="C740" s="1"/>
  <c r="D740" s="1"/>
  <c r="E740" s="1"/>
  <c r="F740" s="1"/>
  <c r="A739"/>
  <c r="C739" s="1"/>
  <c r="D739" s="1"/>
  <c r="E739" s="1"/>
  <c r="F739" s="1"/>
  <c r="A738"/>
  <c r="C738" s="1"/>
  <c r="D738" s="1"/>
  <c r="E738" s="1"/>
  <c r="F738" s="1"/>
  <c r="A737"/>
  <c r="C737" s="1"/>
  <c r="D737" s="1"/>
  <c r="E737" s="1"/>
  <c r="F737" s="1"/>
  <c r="A736"/>
  <c r="C736" s="1"/>
  <c r="D736" s="1"/>
  <c r="E736" s="1"/>
  <c r="F736" s="1"/>
  <c r="A735"/>
  <c r="C735" s="1"/>
  <c r="D735" s="1"/>
  <c r="E735" s="1"/>
  <c r="F735" s="1"/>
  <c r="A734"/>
  <c r="C734" s="1"/>
  <c r="D734" s="1"/>
  <c r="E734" s="1"/>
  <c r="F734" s="1"/>
  <c r="A733"/>
  <c r="C733" s="1"/>
  <c r="D733" s="1"/>
  <c r="E733" s="1"/>
  <c r="F733" s="1"/>
  <c r="A732"/>
  <c r="C732" s="1"/>
  <c r="D732" s="1"/>
  <c r="E732" s="1"/>
  <c r="F732" s="1"/>
  <c r="A731"/>
  <c r="C731" s="1"/>
  <c r="D731" s="1"/>
  <c r="E731" s="1"/>
  <c r="F731" s="1"/>
  <c r="A730"/>
  <c r="C730" s="1"/>
  <c r="D730" s="1"/>
  <c r="E730" s="1"/>
  <c r="F730" s="1"/>
  <c r="A729"/>
  <c r="C729" s="1"/>
  <c r="D729" s="1"/>
  <c r="E729" s="1"/>
  <c r="F729" s="1"/>
  <c r="A728"/>
  <c r="C728" s="1"/>
  <c r="D728" s="1"/>
  <c r="E728" s="1"/>
  <c r="F728" s="1"/>
  <c r="A727"/>
  <c r="C727" s="1"/>
  <c r="D727" s="1"/>
  <c r="E727" s="1"/>
  <c r="F727" s="1"/>
  <c r="A726"/>
  <c r="C726" s="1"/>
  <c r="D726" s="1"/>
  <c r="E726" s="1"/>
  <c r="F726" s="1"/>
  <c r="A725"/>
  <c r="C725" s="1"/>
  <c r="D725" s="1"/>
  <c r="E725" s="1"/>
  <c r="F725" s="1"/>
  <c r="A724"/>
  <c r="C724" s="1"/>
  <c r="D724" s="1"/>
  <c r="E724" s="1"/>
  <c r="F724" s="1"/>
  <c r="A723"/>
  <c r="C723" s="1"/>
  <c r="D723" s="1"/>
  <c r="E723" s="1"/>
  <c r="F723" s="1"/>
  <c r="A722"/>
  <c r="C722" s="1"/>
  <c r="D722" s="1"/>
  <c r="E722" s="1"/>
  <c r="F722" s="1"/>
  <c r="A721"/>
  <c r="C721" s="1"/>
  <c r="D721" s="1"/>
  <c r="E721" s="1"/>
  <c r="F721" s="1"/>
  <c r="A720"/>
  <c r="C720" s="1"/>
  <c r="D720" s="1"/>
  <c r="E720" s="1"/>
  <c r="F720" s="1"/>
  <c r="A719"/>
  <c r="C719" s="1"/>
  <c r="D719" s="1"/>
  <c r="E719" s="1"/>
  <c r="F719" s="1"/>
  <c r="A718"/>
  <c r="C718" s="1"/>
  <c r="D718" s="1"/>
  <c r="E718" s="1"/>
  <c r="F718" s="1"/>
  <c r="A717"/>
  <c r="C717" s="1"/>
  <c r="D717" s="1"/>
  <c r="E717" s="1"/>
  <c r="F717" s="1"/>
  <c r="A716"/>
  <c r="C716" s="1"/>
  <c r="D716" s="1"/>
  <c r="E716" s="1"/>
  <c r="F716" s="1"/>
  <c r="A715"/>
  <c r="C715" s="1"/>
  <c r="D715" s="1"/>
  <c r="E715" s="1"/>
  <c r="F715" s="1"/>
  <c r="A714"/>
  <c r="C714" s="1"/>
  <c r="D714" s="1"/>
  <c r="E714" s="1"/>
  <c r="F714" s="1"/>
  <c r="A713"/>
  <c r="C713" s="1"/>
  <c r="D713" s="1"/>
  <c r="E713" s="1"/>
  <c r="F713" s="1"/>
  <c r="A712"/>
  <c r="C712" s="1"/>
  <c r="D712" s="1"/>
  <c r="E712" s="1"/>
  <c r="F712" s="1"/>
  <c r="A711"/>
  <c r="C711" s="1"/>
  <c r="D711" s="1"/>
  <c r="E711" s="1"/>
  <c r="F711" s="1"/>
  <c r="A710"/>
  <c r="C710" s="1"/>
  <c r="D710" s="1"/>
  <c r="E710" s="1"/>
  <c r="F710" s="1"/>
  <c r="A709"/>
  <c r="C709" s="1"/>
  <c r="D709" s="1"/>
  <c r="E709" s="1"/>
  <c r="F709" s="1"/>
  <c r="A708"/>
  <c r="C708" s="1"/>
  <c r="D708" s="1"/>
  <c r="E708" s="1"/>
  <c r="F708" s="1"/>
  <c r="A707"/>
  <c r="C707" s="1"/>
  <c r="D707" s="1"/>
  <c r="E707" s="1"/>
  <c r="F707" s="1"/>
  <c r="A706"/>
  <c r="C706" s="1"/>
  <c r="D706" s="1"/>
  <c r="E706" s="1"/>
  <c r="F706" s="1"/>
  <c r="A705"/>
  <c r="C705" s="1"/>
  <c r="D705" s="1"/>
  <c r="E705" s="1"/>
  <c r="F705" s="1"/>
  <c r="A704"/>
  <c r="C704" s="1"/>
  <c r="D704" s="1"/>
  <c r="E704" s="1"/>
  <c r="F704" s="1"/>
  <c r="A703"/>
  <c r="C703" s="1"/>
  <c r="D703" s="1"/>
  <c r="E703" s="1"/>
  <c r="F703" s="1"/>
  <c r="A702"/>
  <c r="C702" s="1"/>
  <c r="D702" s="1"/>
  <c r="E702" s="1"/>
  <c r="F702" s="1"/>
  <c r="A701"/>
  <c r="C701" s="1"/>
  <c r="D701" s="1"/>
  <c r="E701" s="1"/>
  <c r="F701" s="1"/>
  <c r="A700"/>
  <c r="C700" s="1"/>
  <c r="D700" s="1"/>
  <c r="E700" s="1"/>
  <c r="F700" s="1"/>
  <c r="A699"/>
  <c r="C699" s="1"/>
  <c r="D699" s="1"/>
  <c r="E699" s="1"/>
  <c r="F699" s="1"/>
  <c r="A698"/>
  <c r="C698" s="1"/>
  <c r="D698" s="1"/>
  <c r="E698" s="1"/>
  <c r="F698" s="1"/>
  <c r="A697"/>
  <c r="C697" s="1"/>
  <c r="D697" s="1"/>
  <c r="E697" s="1"/>
  <c r="F697" s="1"/>
  <c r="A696"/>
  <c r="C696" s="1"/>
  <c r="D696" s="1"/>
  <c r="E696" s="1"/>
  <c r="F696" s="1"/>
  <c r="A695"/>
  <c r="C695" s="1"/>
  <c r="D695" s="1"/>
  <c r="E695" s="1"/>
  <c r="F695" s="1"/>
  <c r="A694"/>
  <c r="C694" s="1"/>
  <c r="D694" s="1"/>
  <c r="E694" s="1"/>
  <c r="F694" s="1"/>
  <c r="A693"/>
  <c r="C693" s="1"/>
  <c r="D693" s="1"/>
  <c r="E693" s="1"/>
  <c r="F693" s="1"/>
  <c r="A692"/>
  <c r="C692" s="1"/>
  <c r="D692" s="1"/>
  <c r="E692" s="1"/>
  <c r="F692" s="1"/>
  <c r="A691"/>
  <c r="C691" s="1"/>
  <c r="D691" s="1"/>
  <c r="E691" s="1"/>
  <c r="F691" s="1"/>
  <c r="A690"/>
  <c r="C690" s="1"/>
  <c r="D690" s="1"/>
  <c r="E690" s="1"/>
  <c r="F690" s="1"/>
  <c r="A689"/>
  <c r="C689" s="1"/>
  <c r="D689" s="1"/>
  <c r="E689" s="1"/>
  <c r="F689" s="1"/>
  <c r="A688"/>
  <c r="C688" s="1"/>
  <c r="D688" s="1"/>
  <c r="E688" s="1"/>
  <c r="F688" s="1"/>
  <c r="A687"/>
  <c r="C687" s="1"/>
  <c r="D687" s="1"/>
  <c r="E687" s="1"/>
  <c r="F687" s="1"/>
  <c r="A686"/>
  <c r="C686" s="1"/>
  <c r="D686" s="1"/>
  <c r="E686" s="1"/>
  <c r="F686" s="1"/>
  <c r="A685"/>
  <c r="C685" s="1"/>
  <c r="D685" s="1"/>
  <c r="E685" s="1"/>
  <c r="F685" s="1"/>
  <c r="A684"/>
  <c r="C684" s="1"/>
  <c r="D684" s="1"/>
  <c r="E684" s="1"/>
  <c r="F684" s="1"/>
  <c r="A683"/>
  <c r="C683" s="1"/>
  <c r="D683" s="1"/>
  <c r="E683" s="1"/>
  <c r="F683" s="1"/>
  <c r="A682"/>
  <c r="C682" s="1"/>
  <c r="D682" s="1"/>
  <c r="E682" s="1"/>
  <c r="F682" s="1"/>
  <c r="A681"/>
  <c r="C681" s="1"/>
  <c r="D681" s="1"/>
  <c r="E681" s="1"/>
  <c r="F681" s="1"/>
  <c r="A680"/>
  <c r="C680" s="1"/>
  <c r="D680" s="1"/>
  <c r="E680" s="1"/>
  <c r="F680" s="1"/>
  <c r="A679"/>
  <c r="C679" s="1"/>
  <c r="D679" s="1"/>
  <c r="E679" s="1"/>
  <c r="F679" s="1"/>
  <c r="A678"/>
  <c r="C678" s="1"/>
  <c r="D678" s="1"/>
  <c r="E678" s="1"/>
  <c r="F678" s="1"/>
  <c r="A677"/>
  <c r="C677" s="1"/>
  <c r="D677" s="1"/>
  <c r="E677" s="1"/>
  <c r="F677" s="1"/>
  <c r="A676"/>
  <c r="C676" s="1"/>
  <c r="D676" s="1"/>
  <c r="E676" s="1"/>
  <c r="F676" s="1"/>
  <c r="A675"/>
  <c r="C675" s="1"/>
  <c r="D675" s="1"/>
  <c r="E675" s="1"/>
  <c r="F675" s="1"/>
  <c r="A674"/>
  <c r="C674" s="1"/>
  <c r="D674" s="1"/>
  <c r="E674" s="1"/>
  <c r="F674" s="1"/>
  <c r="A673"/>
  <c r="C673" s="1"/>
  <c r="D673" s="1"/>
  <c r="E673" s="1"/>
  <c r="F673" s="1"/>
  <c r="A672"/>
  <c r="C672" s="1"/>
  <c r="D672" s="1"/>
  <c r="E672" s="1"/>
  <c r="F672" s="1"/>
  <c r="A671"/>
  <c r="C671" s="1"/>
  <c r="D671" s="1"/>
  <c r="E671" s="1"/>
  <c r="F671" s="1"/>
  <c r="A670"/>
  <c r="C670" s="1"/>
  <c r="D670" s="1"/>
  <c r="E670" s="1"/>
  <c r="F670" s="1"/>
  <c r="A669"/>
  <c r="C669" s="1"/>
  <c r="D669" s="1"/>
  <c r="E669" s="1"/>
  <c r="F669" s="1"/>
  <c r="A668"/>
  <c r="C668" s="1"/>
  <c r="D668" s="1"/>
  <c r="E668" s="1"/>
  <c r="F668" s="1"/>
  <c r="A667"/>
  <c r="C667" s="1"/>
  <c r="D667" s="1"/>
  <c r="E667" s="1"/>
  <c r="F667" s="1"/>
  <c r="A666"/>
  <c r="C666" s="1"/>
  <c r="D666" s="1"/>
  <c r="E666" s="1"/>
  <c r="F666" s="1"/>
  <c r="A665"/>
  <c r="C665" s="1"/>
  <c r="D665" s="1"/>
  <c r="E665" s="1"/>
  <c r="F665" s="1"/>
  <c r="A664"/>
  <c r="C664" s="1"/>
  <c r="D664" s="1"/>
  <c r="E664" s="1"/>
  <c r="F664" s="1"/>
  <c r="A663"/>
  <c r="C663" s="1"/>
  <c r="D663" s="1"/>
  <c r="E663" s="1"/>
  <c r="F663" s="1"/>
  <c r="A662"/>
  <c r="C662" s="1"/>
  <c r="D662" s="1"/>
  <c r="E662" s="1"/>
  <c r="F662" s="1"/>
  <c r="A661"/>
  <c r="C661" s="1"/>
  <c r="D661" s="1"/>
  <c r="E661" s="1"/>
  <c r="F661" s="1"/>
  <c r="A660"/>
  <c r="C660" s="1"/>
  <c r="D660" s="1"/>
  <c r="E660" s="1"/>
  <c r="F660" s="1"/>
  <c r="A659"/>
  <c r="C659" s="1"/>
  <c r="D659" s="1"/>
  <c r="E659" s="1"/>
  <c r="F659" s="1"/>
  <c r="A658"/>
  <c r="C658" s="1"/>
  <c r="D658" s="1"/>
  <c r="E658" s="1"/>
  <c r="F658" s="1"/>
  <c r="A657"/>
  <c r="C657" s="1"/>
  <c r="D657" s="1"/>
  <c r="E657" s="1"/>
  <c r="F657" s="1"/>
  <c r="A656"/>
  <c r="C656" s="1"/>
  <c r="D656" s="1"/>
  <c r="E656" s="1"/>
  <c r="F656" s="1"/>
  <c r="A655"/>
  <c r="C655" s="1"/>
  <c r="D655" s="1"/>
  <c r="E655" s="1"/>
  <c r="F655" s="1"/>
  <c r="A654"/>
  <c r="C654" s="1"/>
  <c r="D654" s="1"/>
  <c r="E654" s="1"/>
  <c r="F654" s="1"/>
  <c r="A653"/>
  <c r="C653" s="1"/>
  <c r="D653" s="1"/>
  <c r="E653" s="1"/>
  <c r="F653" s="1"/>
  <c r="A652"/>
  <c r="C652" s="1"/>
  <c r="D652" s="1"/>
  <c r="E652" s="1"/>
  <c r="F652" s="1"/>
  <c r="A651"/>
  <c r="C651" s="1"/>
  <c r="D651" s="1"/>
  <c r="E651" s="1"/>
  <c r="F651" s="1"/>
  <c r="A650"/>
  <c r="C650" s="1"/>
  <c r="D650" s="1"/>
  <c r="E650" s="1"/>
  <c r="F650" s="1"/>
  <c r="A649"/>
  <c r="C649" s="1"/>
  <c r="D649" s="1"/>
  <c r="E649" s="1"/>
  <c r="F649" s="1"/>
  <c r="A648"/>
  <c r="C648" s="1"/>
  <c r="D648" s="1"/>
  <c r="E648" s="1"/>
  <c r="F648" s="1"/>
  <c r="A647"/>
  <c r="C647" s="1"/>
  <c r="D647" s="1"/>
  <c r="E647" s="1"/>
  <c r="F647" s="1"/>
  <c r="A646"/>
  <c r="C646" s="1"/>
  <c r="D646" s="1"/>
  <c r="E646" s="1"/>
  <c r="F646" s="1"/>
  <c r="A645"/>
  <c r="C645" s="1"/>
  <c r="D645" s="1"/>
  <c r="E645" s="1"/>
  <c r="F645" s="1"/>
  <c r="A644"/>
  <c r="C644" s="1"/>
  <c r="D644" s="1"/>
  <c r="E644" s="1"/>
  <c r="F644" s="1"/>
  <c r="A643"/>
  <c r="C643" s="1"/>
  <c r="D643" s="1"/>
  <c r="E643" s="1"/>
  <c r="F643" s="1"/>
  <c r="A642"/>
  <c r="C642" s="1"/>
  <c r="D642" s="1"/>
  <c r="E642" s="1"/>
  <c r="F642" s="1"/>
  <c r="A641"/>
  <c r="C641" s="1"/>
  <c r="D641" s="1"/>
  <c r="E641" s="1"/>
  <c r="F641" s="1"/>
  <c r="A640"/>
  <c r="C640" s="1"/>
  <c r="D640" s="1"/>
  <c r="E640" s="1"/>
  <c r="F640" s="1"/>
  <c r="A639"/>
  <c r="C639" s="1"/>
  <c r="D639" s="1"/>
  <c r="E639" s="1"/>
  <c r="F639" s="1"/>
  <c r="A638"/>
  <c r="C638" s="1"/>
  <c r="D638" s="1"/>
  <c r="E638" s="1"/>
  <c r="F638" s="1"/>
  <c r="A637"/>
  <c r="C637" s="1"/>
  <c r="D637" s="1"/>
  <c r="E637" s="1"/>
  <c r="F637" s="1"/>
  <c r="A636"/>
  <c r="C636" s="1"/>
  <c r="D636" s="1"/>
  <c r="E636" s="1"/>
  <c r="F636" s="1"/>
  <c r="A635"/>
  <c r="C635" s="1"/>
  <c r="D635" s="1"/>
  <c r="E635" s="1"/>
  <c r="F635" s="1"/>
  <c r="A634"/>
  <c r="C634" s="1"/>
  <c r="D634" s="1"/>
  <c r="E634" s="1"/>
  <c r="F634" s="1"/>
  <c r="A633"/>
  <c r="C633" s="1"/>
  <c r="D633" s="1"/>
  <c r="E633" s="1"/>
  <c r="F633" s="1"/>
  <c r="A632"/>
  <c r="C632" s="1"/>
  <c r="D632" s="1"/>
  <c r="E632" s="1"/>
  <c r="F632" s="1"/>
  <c r="A631"/>
  <c r="C631" s="1"/>
  <c r="D631" s="1"/>
  <c r="E631" s="1"/>
  <c r="F631" s="1"/>
  <c r="A630"/>
  <c r="C630" s="1"/>
  <c r="D630" s="1"/>
  <c r="E630" s="1"/>
  <c r="F630" s="1"/>
  <c r="A629"/>
  <c r="C629" s="1"/>
  <c r="D629" s="1"/>
  <c r="E629" s="1"/>
  <c r="F629" s="1"/>
  <c r="A628"/>
  <c r="C628" s="1"/>
  <c r="D628" s="1"/>
  <c r="E628" s="1"/>
  <c r="F628" s="1"/>
  <c r="A627"/>
  <c r="C627" s="1"/>
  <c r="D627" s="1"/>
  <c r="E627" s="1"/>
  <c r="F627" s="1"/>
  <c r="A626"/>
  <c r="C626" s="1"/>
  <c r="D626" s="1"/>
  <c r="E626" s="1"/>
  <c r="F626" s="1"/>
  <c r="A625"/>
  <c r="C625" s="1"/>
  <c r="D625" s="1"/>
  <c r="E625" s="1"/>
  <c r="F625" s="1"/>
  <c r="A624"/>
  <c r="C624" s="1"/>
  <c r="D624" s="1"/>
  <c r="E624" s="1"/>
  <c r="F624" s="1"/>
  <c r="A623"/>
  <c r="C623" s="1"/>
  <c r="D623" s="1"/>
  <c r="E623" s="1"/>
  <c r="F623" s="1"/>
  <c r="A622"/>
  <c r="C622" s="1"/>
  <c r="D622" s="1"/>
  <c r="E622" s="1"/>
  <c r="F622" s="1"/>
  <c r="A621"/>
  <c r="C621" s="1"/>
  <c r="D621" s="1"/>
  <c r="E621" s="1"/>
  <c r="F621" s="1"/>
  <c r="A620"/>
  <c r="C620" s="1"/>
  <c r="D620" s="1"/>
  <c r="E620" s="1"/>
  <c r="F620" s="1"/>
  <c r="A619"/>
  <c r="C619" s="1"/>
  <c r="D619" s="1"/>
  <c r="E619" s="1"/>
  <c r="F619" s="1"/>
  <c r="A618"/>
  <c r="C618" s="1"/>
  <c r="D618" s="1"/>
  <c r="E618" s="1"/>
  <c r="F618" s="1"/>
  <c r="A617"/>
  <c r="C617" s="1"/>
  <c r="D617" s="1"/>
  <c r="E617" s="1"/>
  <c r="F617" s="1"/>
  <c r="A616"/>
  <c r="C616" s="1"/>
  <c r="D616" s="1"/>
  <c r="E616" s="1"/>
  <c r="F616" s="1"/>
  <c r="A615"/>
  <c r="C615" s="1"/>
  <c r="D615" s="1"/>
  <c r="E615" s="1"/>
  <c r="F615" s="1"/>
  <c r="A614"/>
  <c r="C614" s="1"/>
  <c r="D614" s="1"/>
  <c r="E614" s="1"/>
  <c r="F614" s="1"/>
  <c r="A613"/>
  <c r="C613" s="1"/>
  <c r="D613" s="1"/>
  <c r="E613" s="1"/>
  <c r="F613" s="1"/>
  <c r="A612"/>
  <c r="C612" s="1"/>
  <c r="D612" s="1"/>
  <c r="E612" s="1"/>
  <c r="F612" s="1"/>
  <c r="A611"/>
  <c r="C611" s="1"/>
  <c r="D611" s="1"/>
  <c r="E611" s="1"/>
  <c r="F611" s="1"/>
  <c r="A610"/>
  <c r="C610" s="1"/>
  <c r="D610" s="1"/>
  <c r="E610" s="1"/>
  <c r="F610" s="1"/>
  <c r="A609"/>
  <c r="C609" s="1"/>
  <c r="D609" s="1"/>
  <c r="E609" s="1"/>
  <c r="F609" s="1"/>
  <c r="A608"/>
  <c r="C608" s="1"/>
  <c r="D608" s="1"/>
  <c r="E608" s="1"/>
  <c r="F608" s="1"/>
  <c r="A607"/>
  <c r="C607" s="1"/>
  <c r="D607" s="1"/>
  <c r="E607" s="1"/>
  <c r="F607" s="1"/>
  <c r="A606"/>
  <c r="C606" s="1"/>
  <c r="D606" s="1"/>
  <c r="E606" s="1"/>
  <c r="F606" s="1"/>
  <c r="A605"/>
  <c r="C605" s="1"/>
  <c r="D605" s="1"/>
  <c r="E605" s="1"/>
  <c r="F605" s="1"/>
  <c r="A604"/>
  <c r="C604" s="1"/>
  <c r="D604" s="1"/>
  <c r="E604" s="1"/>
  <c r="F604" s="1"/>
  <c r="A603"/>
  <c r="C603" s="1"/>
  <c r="D603" s="1"/>
  <c r="E603" s="1"/>
  <c r="F603" s="1"/>
  <c r="A602"/>
  <c r="C602" s="1"/>
  <c r="D602" s="1"/>
  <c r="E602" s="1"/>
  <c r="F602" s="1"/>
  <c r="A601"/>
  <c r="C601" s="1"/>
  <c r="D601" s="1"/>
  <c r="E601" s="1"/>
  <c r="F601" s="1"/>
  <c r="A600"/>
  <c r="C600" s="1"/>
  <c r="D600" s="1"/>
  <c r="E600" s="1"/>
  <c r="F600" s="1"/>
  <c r="A599"/>
  <c r="C599" s="1"/>
  <c r="D599" s="1"/>
  <c r="E599" s="1"/>
  <c r="F599" s="1"/>
  <c r="A598"/>
  <c r="C598" s="1"/>
  <c r="D598" s="1"/>
  <c r="E598" s="1"/>
  <c r="F598" s="1"/>
  <c r="A597"/>
  <c r="C597" s="1"/>
  <c r="D597" s="1"/>
  <c r="E597" s="1"/>
  <c r="F597" s="1"/>
  <c r="A596"/>
  <c r="C596" s="1"/>
  <c r="D596" s="1"/>
  <c r="E596" s="1"/>
  <c r="F596" s="1"/>
  <c r="A595"/>
  <c r="C595" s="1"/>
  <c r="D595" s="1"/>
  <c r="E595" s="1"/>
  <c r="F595" s="1"/>
  <c r="A594"/>
  <c r="C594" s="1"/>
  <c r="D594" s="1"/>
  <c r="E594" s="1"/>
  <c r="F594" s="1"/>
  <c r="A593"/>
  <c r="C593" s="1"/>
  <c r="D593" s="1"/>
  <c r="E593" s="1"/>
  <c r="F593" s="1"/>
  <c r="A592"/>
  <c r="C592" s="1"/>
  <c r="D592" s="1"/>
  <c r="E592" s="1"/>
  <c r="F592" s="1"/>
  <c r="A591"/>
  <c r="C591" s="1"/>
  <c r="D591" s="1"/>
  <c r="E591" s="1"/>
  <c r="F591" s="1"/>
  <c r="A590"/>
  <c r="C590" s="1"/>
  <c r="D590" s="1"/>
  <c r="E590" s="1"/>
  <c r="F590" s="1"/>
  <c r="A589"/>
  <c r="C589" s="1"/>
  <c r="D589" s="1"/>
  <c r="E589" s="1"/>
  <c r="F589" s="1"/>
  <c r="A588"/>
  <c r="C588" s="1"/>
  <c r="D588" s="1"/>
  <c r="E588" s="1"/>
  <c r="F588" s="1"/>
  <c r="A587"/>
  <c r="C587" s="1"/>
  <c r="D587" s="1"/>
  <c r="E587" s="1"/>
  <c r="F587" s="1"/>
  <c r="A586"/>
  <c r="C586" s="1"/>
  <c r="D586" s="1"/>
  <c r="E586" s="1"/>
  <c r="F586" s="1"/>
  <c r="A585"/>
  <c r="C585" s="1"/>
  <c r="D585" s="1"/>
  <c r="E585" s="1"/>
  <c r="F585" s="1"/>
  <c r="A584"/>
  <c r="C584" s="1"/>
  <c r="D584" s="1"/>
  <c r="E584" s="1"/>
  <c r="F584" s="1"/>
  <c r="A583"/>
  <c r="C583" s="1"/>
  <c r="D583" s="1"/>
  <c r="E583" s="1"/>
  <c r="F583" s="1"/>
  <c r="A582"/>
  <c r="C582" s="1"/>
  <c r="D582" s="1"/>
  <c r="E582" s="1"/>
  <c r="F582" s="1"/>
  <c r="A581"/>
  <c r="C581" s="1"/>
  <c r="D581" s="1"/>
  <c r="E581" s="1"/>
  <c r="F581" s="1"/>
  <c r="A580"/>
  <c r="C580" s="1"/>
  <c r="D580" s="1"/>
  <c r="E580" s="1"/>
  <c r="F580" s="1"/>
  <c r="A579"/>
  <c r="C579" s="1"/>
  <c r="D579" s="1"/>
  <c r="E579" s="1"/>
  <c r="F579" s="1"/>
  <c r="A578"/>
  <c r="C578" s="1"/>
  <c r="D578" s="1"/>
  <c r="E578" s="1"/>
  <c r="F578" s="1"/>
  <c r="A577"/>
  <c r="A576"/>
  <c r="C576" s="1"/>
  <c r="D576" s="1"/>
  <c r="E576" s="1"/>
  <c r="F576" s="1"/>
  <c r="A575"/>
  <c r="C575" s="1"/>
  <c r="D575" s="1"/>
  <c r="E575" s="1"/>
  <c r="F575" s="1"/>
  <c r="A574"/>
  <c r="C574" s="1"/>
  <c r="D574" s="1"/>
  <c r="E574" s="1"/>
  <c r="F574" s="1"/>
  <c r="A573"/>
  <c r="C573" s="1"/>
  <c r="D573" s="1"/>
  <c r="E573" s="1"/>
  <c r="F573" s="1"/>
  <c r="A572"/>
  <c r="C572" s="1"/>
  <c r="D572" s="1"/>
  <c r="E572" s="1"/>
  <c r="F572" s="1"/>
  <c r="A571"/>
  <c r="C571" s="1"/>
  <c r="D571" s="1"/>
  <c r="E571" s="1"/>
  <c r="F571" s="1"/>
  <c r="A570"/>
  <c r="C570" s="1"/>
  <c r="D570" s="1"/>
  <c r="E570" s="1"/>
  <c r="F570" s="1"/>
  <c r="A569"/>
  <c r="C569" s="1"/>
  <c r="D569" s="1"/>
  <c r="E569" s="1"/>
  <c r="F569" s="1"/>
  <c r="A568"/>
  <c r="C568" s="1"/>
  <c r="D568" s="1"/>
  <c r="E568" s="1"/>
  <c r="F568" s="1"/>
  <c r="A567"/>
  <c r="C567" s="1"/>
  <c r="D567" s="1"/>
  <c r="E567" s="1"/>
  <c r="F567" s="1"/>
  <c r="A566"/>
  <c r="C566" s="1"/>
  <c r="D566" s="1"/>
  <c r="E566" s="1"/>
  <c r="F566" s="1"/>
  <c r="A565"/>
  <c r="C565" s="1"/>
  <c r="D565" s="1"/>
  <c r="E565" s="1"/>
  <c r="F565" s="1"/>
  <c r="A564"/>
  <c r="C564" s="1"/>
  <c r="D564" s="1"/>
  <c r="E564" s="1"/>
  <c r="F564" s="1"/>
  <c r="A563"/>
  <c r="C563" s="1"/>
  <c r="D563" s="1"/>
  <c r="E563" s="1"/>
  <c r="F563" s="1"/>
  <c r="A562"/>
  <c r="C562" s="1"/>
  <c r="D562" s="1"/>
  <c r="E562" s="1"/>
  <c r="F562" s="1"/>
  <c r="A561"/>
  <c r="C561" s="1"/>
  <c r="D561" s="1"/>
  <c r="E561" s="1"/>
  <c r="F561" s="1"/>
  <c r="A560"/>
  <c r="C560" s="1"/>
  <c r="D560" s="1"/>
  <c r="E560" s="1"/>
  <c r="F560" s="1"/>
  <c r="A559"/>
  <c r="C559" s="1"/>
  <c r="D559" s="1"/>
  <c r="E559" s="1"/>
  <c r="F559" s="1"/>
  <c r="A558"/>
  <c r="C558" s="1"/>
  <c r="D558" s="1"/>
  <c r="E558" s="1"/>
  <c r="F558" s="1"/>
  <c r="A557"/>
  <c r="C557" s="1"/>
  <c r="D557" s="1"/>
  <c r="E557" s="1"/>
  <c r="F557" s="1"/>
  <c r="A556"/>
  <c r="C556" s="1"/>
  <c r="D556" s="1"/>
  <c r="E556" s="1"/>
  <c r="F556" s="1"/>
  <c r="A555"/>
  <c r="C555" s="1"/>
  <c r="D555" s="1"/>
  <c r="E555" s="1"/>
  <c r="F555" s="1"/>
  <c r="A554"/>
  <c r="C554" s="1"/>
  <c r="D554" s="1"/>
  <c r="E554" s="1"/>
  <c r="F554" s="1"/>
  <c r="A553"/>
  <c r="C553" s="1"/>
  <c r="D553" s="1"/>
  <c r="E553" s="1"/>
  <c r="F553" s="1"/>
  <c r="A552"/>
  <c r="C552" s="1"/>
  <c r="D552" s="1"/>
  <c r="E552" s="1"/>
  <c r="F552" s="1"/>
  <c r="A551"/>
  <c r="C551" s="1"/>
  <c r="D551" s="1"/>
  <c r="E551" s="1"/>
  <c r="F551" s="1"/>
  <c r="A550"/>
  <c r="C550" s="1"/>
  <c r="D550" s="1"/>
  <c r="E550" s="1"/>
  <c r="F550" s="1"/>
  <c r="A549"/>
  <c r="C549" s="1"/>
  <c r="D549" s="1"/>
  <c r="E549" s="1"/>
  <c r="F549" s="1"/>
  <c r="A548"/>
  <c r="C548" s="1"/>
  <c r="D548" s="1"/>
  <c r="E548" s="1"/>
  <c r="F548" s="1"/>
  <c r="A547"/>
  <c r="C547" s="1"/>
  <c r="D547" s="1"/>
  <c r="E547" s="1"/>
  <c r="F547" s="1"/>
  <c r="A546"/>
  <c r="C546" s="1"/>
  <c r="D546" s="1"/>
  <c r="E546" s="1"/>
  <c r="F546" s="1"/>
  <c r="A545"/>
  <c r="C545" s="1"/>
  <c r="D545" s="1"/>
  <c r="E545" s="1"/>
  <c r="F545" s="1"/>
  <c r="A544"/>
  <c r="C544" s="1"/>
  <c r="D544" s="1"/>
  <c r="E544" s="1"/>
  <c r="F544" s="1"/>
  <c r="A543"/>
  <c r="C543" s="1"/>
  <c r="D543" s="1"/>
  <c r="E543" s="1"/>
  <c r="F543" s="1"/>
  <c r="A542"/>
  <c r="C542" s="1"/>
  <c r="D542" s="1"/>
  <c r="E542" s="1"/>
  <c r="F542" s="1"/>
  <c r="A541"/>
  <c r="C541" s="1"/>
  <c r="D541" s="1"/>
  <c r="E541" s="1"/>
  <c r="F541" s="1"/>
  <c r="A540"/>
  <c r="C540" s="1"/>
  <c r="D540" s="1"/>
  <c r="E540" s="1"/>
  <c r="F540" s="1"/>
  <c r="A539"/>
  <c r="C539" s="1"/>
  <c r="D539" s="1"/>
  <c r="E539" s="1"/>
  <c r="F539" s="1"/>
  <c r="A538"/>
  <c r="C538" s="1"/>
  <c r="D538" s="1"/>
  <c r="E538" s="1"/>
  <c r="F538" s="1"/>
  <c r="A537"/>
  <c r="C537" s="1"/>
  <c r="D537" s="1"/>
  <c r="E537" s="1"/>
  <c r="F537" s="1"/>
  <c r="A536"/>
  <c r="C536" s="1"/>
  <c r="D536" s="1"/>
  <c r="E536" s="1"/>
  <c r="F536" s="1"/>
  <c r="A535"/>
  <c r="C535" s="1"/>
  <c r="D535" s="1"/>
  <c r="E535" s="1"/>
  <c r="F535" s="1"/>
  <c r="A534"/>
  <c r="C534" s="1"/>
  <c r="D534" s="1"/>
  <c r="E534" s="1"/>
  <c r="F534" s="1"/>
  <c r="A533"/>
  <c r="C533" s="1"/>
  <c r="D533" s="1"/>
  <c r="E533" s="1"/>
  <c r="F533" s="1"/>
  <c r="A532"/>
  <c r="C532" s="1"/>
  <c r="D532" s="1"/>
  <c r="E532" s="1"/>
  <c r="F532" s="1"/>
  <c r="A531"/>
  <c r="C531" s="1"/>
  <c r="D531" s="1"/>
  <c r="E531" s="1"/>
  <c r="F531" s="1"/>
  <c r="A530"/>
  <c r="C530" s="1"/>
  <c r="D530" s="1"/>
  <c r="E530" s="1"/>
  <c r="F530" s="1"/>
  <c r="A529"/>
  <c r="C529" s="1"/>
  <c r="D529" s="1"/>
  <c r="E529" s="1"/>
  <c r="F529" s="1"/>
  <c r="A528"/>
  <c r="C528" s="1"/>
  <c r="D528" s="1"/>
  <c r="E528" s="1"/>
  <c r="F528" s="1"/>
  <c r="A527"/>
  <c r="C527" s="1"/>
  <c r="D527" s="1"/>
  <c r="E527" s="1"/>
  <c r="F527" s="1"/>
  <c r="A526"/>
  <c r="C526" s="1"/>
  <c r="D526" s="1"/>
  <c r="E526" s="1"/>
  <c r="F526" s="1"/>
  <c r="A525"/>
  <c r="C525" s="1"/>
  <c r="D525" s="1"/>
  <c r="E525" s="1"/>
  <c r="F525" s="1"/>
  <c r="A524"/>
  <c r="C524" s="1"/>
  <c r="D524" s="1"/>
  <c r="E524" s="1"/>
  <c r="F524" s="1"/>
  <c r="A523"/>
  <c r="C523" s="1"/>
  <c r="D523" s="1"/>
  <c r="E523" s="1"/>
  <c r="F523" s="1"/>
  <c r="A522"/>
  <c r="C522" s="1"/>
  <c r="D522" s="1"/>
  <c r="E522" s="1"/>
  <c r="F522" s="1"/>
  <c r="A521"/>
  <c r="C521" s="1"/>
  <c r="D521" s="1"/>
  <c r="E521" s="1"/>
  <c r="F521" s="1"/>
  <c r="A520"/>
  <c r="C520" s="1"/>
  <c r="D520" s="1"/>
  <c r="E520" s="1"/>
  <c r="F520" s="1"/>
  <c r="A519"/>
  <c r="C519" s="1"/>
  <c r="D519" s="1"/>
  <c r="E519" s="1"/>
  <c r="F519" s="1"/>
  <c r="A518"/>
  <c r="C518" s="1"/>
  <c r="D518" s="1"/>
  <c r="E518" s="1"/>
  <c r="F518" s="1"/>
  <c r="A517"/>
  <c r="C517" s="1"/>
  <c r="D517" s="1"/>
  <c r="E517" s="1"/>
  <c r="F517" s="1"/>
  <c r="A516"/>
  <c r="C516" s="1"/>
  <c r="D516" s="1"/>
  <c r="E516" s="1"/>
  <c r="F516" s="1"/>
  <c r="A515"/>
  <c r="C515" s="1"/>
  <c r="D515" s="1"/>
  <c r="E515" s="1"/>
  <c r="F515" s="1"/>
  <c r="A514"/>
  <c r="C514" s="1"/>
  <c r="D514" s="1"/>
  <c r="E514" s="1"/>
  <c r="F514" s="1"/>
  <c r="A513"/>
  <c r="C513" s="1"/>
  <c r="D513" s="1"/>
  <c r="E513" s="1"/>
  <c r="F513" s="1"/>
  <c r="A512"/>
  <c r="C512" s="1"/>
  <c r="D512" s="1"/>
  <c r="E512" s="1"/>
  <c r="F512" s="1"/>
  <c r="A511"/>
  <c r="C511" s="1"/>
  <c r="D511" s="1"/>
  <c r="E511" s="1"/>
  <c r="F511" s="1"/>
  <c r="A510"/>
  <c r="C510" s="1"/>
  <c r="D510" s="1"/>
  <c r="E510" s="1"/>
  <c r="F510" s="1"/>
  <c r="A509"/>
  <c r="B509" s="1"/>
  <c r="A508"/>
  <c r="B508" s="1"/>
  <c r="A507"/>
  <c r="A506"/>
  <c r="B506" s="1"/>
  <c r="A505"/>
  <c r="B505" s="1"/>
  <c r="A504"/>
  <c r="B504" s="1"/>
  <c r="A503"/>
  <c r="A502"/>
  <c r="B502" s="1"/>
  <c r="A501"/>
  <c r="B501" s="1"/>
  <c r="A500"/>
  <c r="B500" s="1"/>
  <c r="A499"/>
  <c r="A498"/>
  <c r="B498" s="1"/>
  <c r="A497"/>
  <c r="B497" s="1"/>
  <c r="A496"/>
  <c r="B496" s="1"/>
  <c r="A495"/>
  <c r="A494"/>
  <c r="B494" s="1"/>
  <c r="A493"/>
  <c r="B493" s="1"/>
  <c r="A492"/>
  <c r="B492" s="1"/>
  <c r="A491"/>
  <c r="A490"/>
  <c r="B490" s="1"/>
  <c r="A489"/>
  <c r="B489" s="1"/>
  <c r="A488"/>
  <c r="B488" s="1"/>
  <c r="A487"/>
  <c r="A486"/>
  <c r="B486" s="1"/>
  <c r="A485"/>
  <c r="B485" s="1"/>
  <c r="A484"/>
  <c r="B484" s="1"/>
  <c r="A483"/>
  <c r="A482"/>
  <c r="B482" s="1"/>
  <c r="A481"/>
  <c r="B481" s="1"/>
  <c r="A480"/>
  <c r="B480" s="1"/>
  <c r="A479"/>
  <c r="A478"/>
  <c r="B478" s="1"/>
  <c r="A477"/>
  <c r="B477" s="1"/>
  <c r="A476"/>
  <c r="B476" s="1"/>
  <c r="A475"/>
  <c r="A474"/>
  <c r="B474" s="1"/>
  <c r="A473"/>
  <c r="B473" s="1"/>
  <c r="A472"/>
  <c r="B472" s="1"/>
  <c r="A471"/>
  <c r="A470"/>
  <c r="B470" s="1"/>
  <c r="A469"/>
  <c r="B469" s="1"/>
  <c r="A468"/>
  <c r="B468" s="1"/>
  <c r="A467"/>
  <c r="A466"/>
  <c r="B466" s="1"/>
  <c r="A465"/>
  <c r="B465" s="1"/>
  <c r="A464"/>
  <c r="B464" s="1"/>
  <c r="A463"/>
  <c r="A462"/>
  <c r="B462" s="1"/>
  <c r="A461"/>
  <c r="B461" s="1"/>
  <c r="A460"/>
  <c r="B460" s="1"/>
  <c r="A459"/>
  <c r="A458"/>
  <c r="B458" s="1"/>
  <c r="A457"/>
  <c r="B457" s="1"/>
  <c r="A456"/>
  <c r="B456" s="1"/>
  <c r="A455"/>
  <c r="A454"/>
  <c r="B454" s="1"/>
  <c r="A453"/>
  <c r="B453" s="1"/>
  <c r="A452"/>
  <c r="B452" s="1"/>
  <c r="A451"/>
  <c r="A450"/>
  <c r="B450" s="1"/>
  <c r="A449"/>
  <c r="B449" s="1"/>
  <c r="A448"/>
  <c r="B448" s="1"/>
  <c r="A447"/>
  <c r="A446"/>
  <c r="B446" s="1"/>
  <c r="A445"/>
  <c r="B445" s="1"/>
  <c r="A444"/>
  <c r="B444" s="1"/>
  <c r="A443"/>
  <c r="A442"/>
  <c r="B442" s="1"/>
  <c r="A441"/>
  <c r="B441" s="1"/>
  <c r="A440"/>
  <c r="B440" s="1"/>
  <c r="A439"/>
  <c r="A438"/>
  <c r="B438" s="1"/>
  <c r="A437"/>
  <c r="B437" s="1"/>
  <c r="A436"/>
  <c r="B436" s="1"/>
  <c r="A435"/>
  <c r="A434"/>
  <c r="B434" s="1"/>
  <c r="A433"/>
  <c r="B433" s="1"/>
  <c r="A432"/>
  <c r="B432" s="1"/>
  <c r="A431"/>
  <c r="A430"/>
  <c r="B430" s="1"/>
  <c r="A429"/>
  <c r="B429" s="1"/>
  <c r="A428"/>
  <c r="B428" s="1"/>
  <c r="A427"/>
  <c r="A426"/>
  <c r="B426" s="1"/>
  <c r="A425"/>
  <c r="B425" s="1"/>
  <c r="A424"/>
  <c r="B424" s="1"/>
  <c r="A423"/>
  <c r="A422"/>
  <c r="B422" s="1"/>
  <c r="A421"/>
  <c r="B421" s="1"/>
  <c r="A420"/>
  <c r="B420" s="1"/>
  <c r="A419"/>
  <c r="A418"/>
  <c r="B418" s="1"/>
  <c r="A417"/>
  <c r="B417" s="1"/>
  <c r="A416"/>
  <c r="B416" s="1"/>
  <c r="A415"/>
  <c r="A414"/>
  <c r="B414" s="1"/>
  <c r="A413"/>
  <c r="B413" s="1"/>
  <c r="A412"/>
  <c r="B412" s="1"/>
  <c r="A411"/>
  <c r="A410"/>
  <c r="B410" s="1"/>
  <c r="A409"/>
  <c r="B409" s="1"/>
  <c r="A408"/>
  <c r="B408" s="1"/>
  <c r="A407"/>
  <c r="A406"/>
  <c r="B406" s="1"/>
  <c r="A405"/>
  <c r="B405" s="1"/>
  <c r="A404"/>
  <c r="B404" s="1"/>
  <c r="A403"/>
  <c r="A402"/>
  <c r="B402" s="1"/>
  <c r="A401"/>
  <c r="B401" s="1"/>
  <c r="A400"/>
  <c r="B400" s="1"/>
  <c r="A399"/>
  <c r="A398"/>
  <c r="B398" s="1"/>
  <c r="A397"/>
  <c r="B397" s="1"/>
  <c r="A396"/>
  <c r="B396" s="1"/>
  <c r="A395"/>
  <c r="A394"/>
  <c r="B394" s="1"/>
  <c r="A393"/>
  <c r="B393" s="1"/>
  <c r="A392"/>
  <c r="B392" s="1"/>
  <c r="A391"/>
  <c r="A390"/>
  <c r="B390" s="1"/>
  <c r="A389"/>
  <c r="B389" s="1"/>
  <c r="A388"/>
  <c r="B388" s="1"/>
  <c r="A387"/>
  <c r="A386"/>
  <c r="B386" s="1"/>
  <c r="A385"/>
  <c r="B385" s="1"/>
  <c r="A384"/>
  <c r="B384" s="1"/>
  <c r="A383"/>
  <c r="A382"/>
  <c r="B382" s="1"/>
  <c r="A381"/>
  <c r="B381" s="1"/>
  <c r="A380"/>
  <c r="B380" s="1"/>
  <c r="A379"/>
  <c r="A378"/>
  <c r="B378" s="1"/>
  <c r="A377"/>
  <c r="B377" s="1"/>
  <c r="A376"/>
  <c r="B376" s="1"/>
  <c r="A375"/>
  <c r="A374"/>
  <c r="B374" s="1"/>
  <c r="A373"/>
  <c r="B373" s="1"/>
  <c r="A372"/>
  <c r="B372" s="1"/>
  <c r="A371"/>
  <c r="A370"/>
  <c r="B370" s="1"/>
  <c r="A369"/>
  <c r="B369" s="1"/>
  <c r="A368"/>
  <c r="B368" s="1"/>
  <c r="A367"/>
  <c r="A366"/>
  <c r="B366" s="1"/>
  <c r="A365"/>
  <c r="B365" s="1"/>
  <c r="A364"/>
  <c r="B364" s="1"/>
  <c r="A363"/>
  <c r="A362"/>
  <c r="B362" s="1"/>
  <c r="A361"/>
  <c r="B361" s="1"/>
  <c r="A360"/>
  <c r="B360" s="1"/>
  <c r="A359"/>
  <c r="A358"/>
  <c r="B358" s="1"/>
  <c r="A357"/>
  <c r="B357" s="1"/>
  <c r="A356"/>
  <c r="B356" s="1"/>
  <c r="A355"/>
  <c r="A354"/>
  <c r="B354" s="1"/>
  <c r="A353"/>
  <c r="B353" s="1"/>
  <c r="A352"/>
  <c r="B352" s="1"/>
  <c r="A351"/>
  <c r="A350"/>
  <c r="B350" s="1"/>
  <c r="A349"/>
  <c r="B349" s="1"/>
  <c r="A348"/>
  <c r="B348" s="1"/>
  <c r="A347"/>
  <c r="A346"/>
  <c r="B346" s="1"/>
  <c r="A345"/>
  <c r="B345" s="1"/>
  <c r="A344"/>
  <c r="B344" s="1"/>
  <c r="A343"/>
  <c r="A342"/>
  <c r="B342" s="1"/>
  <c r="A341"/>
  <c r="B341" s="1"/>
  <c r="A340"/>
  <c r="B340" s="1"/>
  <c r="A339"/>
  <c r="A338"/>
  <c r="B338" s="1"/>
  <c r="A337"/>
  <c r="B337" s="1"/>
  <c r="A336"/>
  <c r="B336" s="1"/>
  <c r="A335"/>
  <c r="A334"/>
  <c r="B334" s="1"/>
  <c r="A333"/>
  <c r="B333" s="1"/>
  <c r="A332"/>
  <c r="B332" s="1"/>
  <c r="A331"/>
  <c r="A330"/>
  <c r="B330" s="1"/>
  <c r="A329"/>
  <c r="B329" s="1"/>
  <c r="A328"/>
  <c r="B328" s="1"/>
  <c r="A327"/>
  <c r="A326"/>
  <c r="B326" s="1"/>
  <c r="A325"/>
  <c r="B325" s="1"/>
  <c r="A324"/>
  <c r="B324" s="1"/>
  <c r="A323"/>
  <c r="A322"/>
  <c r="B322" s="1"/>
  <c r="A321"/>
  <c r="B321" s="1"/>
  <c r="A320"/>
  <c r="B320" s="1"/>
  <c r="A319"/>
  <c r="A318"/>
  <c r="B318" s="1"/>
  <c r="A317"/>
  <c r="B317" s="1"/>
  <c r="A316"/>
  <c r="B316" s="1"/>
  <c r="A315"/>
  <c r="A314"/>
  <c r="B314" s="1"/>
  <c r="A313"/>
  <c r="B313" s="1"/>
  <c r="A312"/>
  <c r="B312" s="1"/>
  <c r="A311"/>
  <c r="A310"/>
  <c r="B310" s="1"/>
  <c r="A309"/>
  <c r="B309" s="1"/>
  <c r="A308"/>
  <c r="B308" s="1"/>
  <c r="A307"/>
  <c r="A306"/>
  <c r="B306" s="1"/>
  <c r="A305"/>
  <c r="B305" s="1"/>
  <c r="A304"/>
  <c r="B304" s="1"/>
  <c r="A303"/>
  <c r="A302"/>
  <c r="B302" s="1"/>
  <c r="A301"/>
  <c r="C301" s="1"/>
  <c r="D301" s="1"/>
  <c r="E301" s="1"/>
  <c r="F301" s="1"/>
  <c r="A300"/>
  <c r="C300" s="1"/>
  <c r="D300" s="1"/>
  <c r="E300" s="1"/>
  <c r="F300" s="1"/>
  <c r="A299"/>
  <c r="C299" s="1"/>
  <c r="D299" s="1"/>
  <c r="E299" s="1"/>
  <c r="F299" s="1"/>
  <c r="A298"/>
  <c r="C298" s="1"/>
  <c r="D298" s="1"/>
  <c r="E298" s="1"/>
  <c r="F298" s="1"/>
  <c r="A297"/>
  <c r="C297" s="1"/>
  <c r="D297" s="1"/>
  <c r="E297" s="1"/>
  <c r="F297" s="1"/>
  <c r="A296"/>
  <c r="C296" s="1"/>
  <c r="D296" s="1"/>
  <c r="E296" s="1"/>
  <c r="F296" s="1"/>
  <c r="A295"/>
  <c r="C295" s="1"/>
  <c r="D295" s="1"/>
  <c r="E295" s="1"/>
  <c r="F295" s="1"/>
  <c r="A294"/>
  <c r="C294" s="1"/>
  <c r="D294" s="1"/>
  <c r="E294" s="1"/>
  <c r="F294" s="1"/>
  <c r="A293"/>
  <c r="C293" s="1"/>
  <c r="D293" s="1"/>
  <c r="E293" s="1"/>
  <c r="F293" s="1"/>
  <c r="A292"/>
  <c r="C292" s="1"/>
  <c r="D292" s="1"/>
  <c r="E292" s="1"/>
  <c r="F292" s="1"/>
  <c r="A291"/>
  <c r="C291" s="1"/>
  <c r="D291" s="1"/>
  <c r="E291" s="1"/>
  <c r="F291" s="1"/>
  <c r="A290"/>
  <c r="C290" s="1"/>
  <c r="D290" s="1"/>
  <c r="E290" s="1"/>
  <c r="F290" s="1"/>
  <c r="A289"/>
  <c r="C289" s="1"/>
  <c r="D289" s="1"/>
  <c r="E289" s="1"/>
  <c r="F289" s="1"/>
  <c r="A288"/>
  <c r="C288" s="1"/>
  <c r="D288" s="1"/>
  <c r="E288" s="1"/>
  <c r="F288" s="1"/>
  <c r="A287"/>
  <c r="C287" s="1"/>
  <c r="D287" s="1"/>
  <c r="E287" s="1"/>
  <c r="F287" s="1"/>
  <c r="A286"/>
  <c r="C286" s="1"/>
  <c r="D286" s="1"/>
  <c r="E286" s="1"/>
  <c r="F286" s="1"/>
  <c r="A285"/>
  <c r="C285" s="1"/>
  <c r="D285" s="1"/>
  <c r="E285" s="1"/>
  <c r="F285" s="1"/>
  <c r="A284"/>
  <c r="C284" s="1"/>
  <c r="D284" s="1"/>
  <c r="E284" s="1"/>
  <c r="F284" s="1"/>
  <c r="A283"/>
  <c r="C283" s="1"/>
  <c r="D283" s="1"/>
  <c r="E283" s="1"/>
  <c r="F283" s="1"/>
  <c r="A282"/>
  <c r="C282" s="1"/>
  <c r="D282" s="1"/>
  <c r="E282" s="1"/>
  <c r="F282" s="1"/>
  <c r="A281"/>
  <c r="C281" s="1"/>
  <c r="D281" s="1"/>
  <c r="E281" s="1"/>
  <c r="F281" s="1"/>
  <c r="A280"/>
  <c r="C280" s="1"/>
  <c r="D280" s="1"/>
  <c r="E280" s="1"/>
  <c r="F280" s="1"/>
  <c r="A279"/>
  <c r="C279" s="1"/>
  <c r="D279" s="1"/>
  <c r="E279" s="1"/>
  <c r="F279" s="1"/>
  <c r="A278"/>
  <c r="C278" s="1"/>
  <c r="D278" s="1"/>
  <c r="E278" s="1"/>
  <c r="F278" s="1"/>
  <c r="A277"/>
  <c r="C277" s="1"/>
  <c r="D277" s="1"/>
  <c r="E277" s="1"/>
  <c r="F277" s="1"/>
  <c r="A276"/>
  <c r="C276" s="1"/>
  <c r="D276" s="1"/>
  <c r="E276" s="1"/>
  <c r="F276" s="1"/>
  <c r="A275"/>
  <c r="C275" s="1"/>
  <c r="D275" s="1"/>
  <c r="E275" s="1"/>
  <c r="F275" s="1"/>
  <c r="A274"/>
  <c r="C274" s="1"/>
  <c r="D274" s="1"/>
  <c r="E274" s="1"/>
  <c r="F274" s="1"/>
  <c r="A273"/>
  <c r="C273" s="1"/>
  <c r="D273" s="1"/>
  <c r="E273" s="1"/>
  <c r="F273" s="1"/>
  <c r="A272"/>
  <c r="C272" s="1"/>
  <c r="D272" s="1"/>
  <c r="E272" s="1"/>
  <c r="F272" s="1"/>
  <c r="A271"/>
  <c r="C271" s="1"/>
  <c r="D271" s="1"/>
  <c r="E271" s="1"/>
  <c r="F271" s="1"/>
  <c r="A270"/>
  <c r="C270" s="1"/>
  <c r="D270" s="1"/>
  <c r="E270" s="1"/>
  <c r="F270" s="1"/>
  <c r="A269"/>
  <c r="C269" s="1"/>
  <c r="D269" s="1"/>
  <c r="E269" s="1"/>
  <c r="F269" s="1"/>
  <c r="A268"/>
  <c r="C268" s="1"/>
  <c r="D268" s="1"/>
  <c r="E268" s="1"/>
  <c r="F268" s="1"/>
  <c r="A267"/>
  <c r="C267" s="1"/>
  <c r="D267" s="1"/>
  <c r="E267" s="1"/>
  <c r="F267" s="1"/>
  <c r="A266"/>
  <c r="C266" s="1"/>
  <c r="D266" s="1"/>
  <c r="E266" s="1"/>
  <c r="F266" s="1"/>
  <c r="A265"/>
  <c r="C265" s="1"/>
  <c r="D265" s="1"/>
  <c r="E265" s="1"/>
  <c r="F265" s="1"/>
  <c r="A264"/>
  <c r="C264" s="1"/>
  <c r="D264" s="1"/>
  <c r="E264" s="1"/>
  <c r="F264" s="1"/>
  <c r="A263"/>
  <c r="C263" s="1"/>
  <c r="D263" s="1"/>
  <c r="E263" s="1"/>
  <c r="F263" s="1"/>
  <c r="A262"/>
  <c r="C262" s="1"/>
  <c r="D262" s="1"/>
  <c r="E262" s="1"/>
  <c r="F262" s="1"/>
  <c r="A261"/>
  <c r="C261" s="1"/>
  <c r="D261" s="1"/>
  <c r="E261" s="1"/>
  <c r="F261" s="1"/>
  <c r="A260"/>
  <c r="C260" s="1"/>
  <c r="D260" s="1"/>
  <c r="E260" s="1"/>
  <c r="F260" s="1"/>
  <c r="A259"/>
  <c r="C259" s="1"/>
  <c r="D259" s="1"/>
  <c r="E259" s="1"/>
  <c r="F259" s="1"/>
  <c r="A258"/>
  <c r="C258" s="1"/>
  <c r="D258" s="1"/>
  <c r="E258" s="1"/>
  <c r="F258" s="1"/>
  <c r="A257"/>
  <c r="C257" s="1"/>
  <c r="D257" s="1"/>
  <c r="E257" s="1"/>
  <c r="F257" s="1"/>
  <c r="A256"/>
  <c r="C256" s="1"/>
  <c r="D256" s="1"/>
  <c r="E256" s="1"/>
  <c r="F256" s="1"/>
  <c r="A255"/>
  <c r="C255" s="1"/>
  <c r="D255" s="1"/>
  <c r="E255" s="1"/>
  <c r="F255" s="1"/>
  <c r="A254"/>
  <c r="C254" s="1"/>
  <c r="D254" s="1"/>
  <c r="E254" s="1"/>
  <c r="F254" s="1"/>
  <c r="A253"/>
  <c r="C253" s="1"/>
  <c r="D253" s="1"/>
  <c r="E253" s="1"/>
  <c r="F253" s="1"/>
  <c r="A252"/>
  <c r="C252" s="1"/>
  <c r="D252" s="1"/>
  <c r="E252" s="1"/>
  <c r="F252" s="1"/>
  <c r="A251"/>
  <c r="C251" s="1"/>
  <c r="D251" s="1"/>
  <c r="E251" s="1"/>
  <c r="F251" s="1"/>
  <c r="A250"/>
  <c r="C250" s="1"/>
  <c r="D250" s="1"/>
  <c r="E250" s="1"/>
  <c r="F250" s="1"/>
  <c r="A249"/>
  <c r="C249" s="1"/>
  <c r="D249" s="1"/>
  <c r="E249" s="1"/>
  <c r="F249" s="1"/>
  <c r="A248"/>
  <c r="C248" s="1"/>
  <c r="D248" s="1"/>
  <c r="E248" s="1"/>
  <c r="F248" s="1"/>
  <c r="A247"/>
  <c r="C247" s="1"/>
  <c r="D247" s="1"/>
  <c r="E247" s="1"/>
  <c r="F247" s="1"/>
  <c r="A246"/>
  <c r="C246" s="1"/>
  <c r="D246" s="1"/>
  <c r="E246" s="1"/>
  <c r="F246" s="1"/>
  <c r="A245"/>
  <c r="C245" s="1"/>
  <c r="D245" s="1"/>
  <c r="E245" s="1"/>
  <c r="F245" s="1"/>
  <c r="A244"/>
  <c r="C244" s="1"/>
  <c r="D244" s="1"/>
  <c r="E244" s="1"/>
  <c r="F244" s="1"/>
  <c r="A243"/>
  <c r="C243" s="1"/>
  <c r="D243" s="1"/>
  <c r="E243" s="1"/>
  <c r="F243" s="1"/>
  <c r="A242"/>
  <c r="C242" s="1"/>
  <c r="D242" s="1"/>
  <c r="E242" s="1"/>
  <c r="F242" s="1"/>
  <c r="A241"/>
  <c r="C241" s="1"/>
  <c r="D241" s="1"/>
  <c r="E241" s="1"/>
  <c r="F241" s="1"/>
  <c r="A240"/>
  <c r="C240" s="1"/>
  <c r="D240" s="1"/>
  <c r="E240" s="1"/>
  <c r="F240" s="1"/>
  <c r="A239"/>
  <c r="C239" s="1"/>
  <c r="D239" s="1"/>
  <c r="E239" s="1"/>
  <c r="F239" s="1"/>
  <c r="A238"/>
  <c r="C238" s="1"/>
  <c r="D238" s="1"/>
  <c r="E238" s="1"/>
  <c r="F238" s="1"/>
  <c r="A237"/>
  <c r="C237" s="1"/>
  <c r="D237" s="1"/>
  <c r="E237" s="1"/>
  <c r="F237" s="1"/>
  <c r="A236"/>
  <c r="C236" s="1"/>
  <c r="D236" s="1"/>
  <c r="E236" s="1"/>
  <c r="F236" s="1"/>
  <c r="A235"/>
  <c r="C235" s="1"/>
  <c r="D235" s="1"/>
  <c r="E235" s="1"/>
  <c r="F235" s="1"/>
  <c r="A234"/>
  <c r="C234" s="1"/>
  <c r="D234" s="1"/>
  <c r="E234" s="1"/>
  <c r="F234" s="1"/>
  <c r="A233"/>
  <c r="C233" s="1"/>
  <c r="D233" s="1"/>
  <c r="E233" s="1"/>
  <c r="F233" s="1"/>
  <c r="A232"/>
  <c r="C232" s="1"/>
  <c r="D232" s="1"/>
  <c r="E232" s="1"/>
  <c r="F232" s="1"/>
  <c r="A231"/>
  <c r="C231" s="1"/>
  <c r="D231" s="1"/>
  <c r="E231" s="1"/>
  <c r="F231" s="1"/>
  <c r="A230"/>
  <c r="C230" s="1"/>
  <c r="D230" s="1"/>
  <c r="E230" s="1"/>
  <c r="F230" s="1"/>
  <c r="A229"/>
  <c r="C229" s="1"/>
  <c r="D229" s="1"/>
  <c r="E229" s="1"/>
  <c r="F229" s="1"/>
  <c r="A228"/>
  <c r="C228" s="1"/>
  <c r="D228" s="1"/>
  <c r="E228" s="1"/>
  <c r="F228" s="1"/>
  <c r="A227"/>
  <c r="C227" s="1"/>
  <c r="D227" s="1"/>
  <c r="E227" s="1"/>
  <c r="F227" s="1"/>
  <c r="A226"/>
  <c r="C226" s="1"/>
  <c r="D226" s="1"/>
  <c r="E226" s="1"/>
  <c r="F226" s="1"/>
  <c r="A225"/>
  <c r="C225" s="1"/>
  <c r="D225" s="1"/>
  <c r="E225" s="1"/>
  <c r="F225" s="1"/>
  <c r="A224"/>
  <c r="C224" s="1"/>
  <c r="D224" s="1"/>
  <c r="E224" s="1"/>
  <c r="F224" s="1"/>
  <c r="A223"/>
  <c r="C223" s="1"/>
  <c r="D223" s="1"/>
  <c r="E223" s="1"/>
  <c r="F223" s="1"/>
  <c r="A222"/>
  <c r="C222" s="1"/>
  <c r="D222" s="1"/>
  <c r="E222" s="1"/>
  <c r="F222" s="1"/>
  <c r="A221"/>
  <c r="C221" s="1"/>
  <c r="D221" s="1"/>
  <c r="E221" s="1"/>
  <c r="F221" s="1"/>
  <c r="A220"/>
  <c r="C220" s="1"/>
  <c r="D220" s="1"/>
  <c r="E220" s="1"/>
  <c r="F220" s="1"/>
  <c r="A219"/>
  <c r="C219" s="1"/>
  <c r="D219" s="1"/>
  <c r="E219" s="1"/>
  <c r="F219" s="1"/>
  <c r="A218"/>
  <c r="C218" s="1"/>
  <c r="D218" s="1"/>
  <c r="E218" s="1"/>
  <c r="F218" s="1"/>
  <c r="A217"/>
  <c r="C217" s="1"/>
  <c r="D217" s="1"/>
  <c r="E217" s="1"/>
  <c r="F217" s="1"/>
  <c r="A216"/>
  <c r="C216" s="1"/>
  <c r="D216" s="1"/>
  <c r="E216" s="1"/>
  <c r="F216" s="1"/>
  <c r="A215"/>
  <c r="C215" s="1"/>
  <c r="D215" s="1"/>
  <c r="E215" s="1"/>
  <c r="F215" s="1"/>
  <c r="A214"/>
  <c r="C214" s="1"/>
  <c r="D214" s="1"/>
  <c r="E214" s="1"/>
  <c r="F214" s="1"/>
  <c r="A213"/>
  <c r="C213" s="1"/>
  <c r="D213" s="1"/>
  <c r="E213" s="1"/>
  <c r="F213" s="1"/>
  <c r="A212"/>
  <c r="C212" s="1"/>
  <c r="D212" s="1"/>
  <c r="E212" s="1"/>
  <c r="F212" s="1"/>
  <c r="A211"/>
  <c r="C211" s="1"/>
  <c r="D211" s="1"/>
  <c r="E211" s="1"/>
  <c r="F211" s="1"/>
  <c r="A210"/>
  <c r="C210" s="1"/>
  <c r="D210" s="1"/>
  <c r="E210" s="1"/>
  <c r="F210" s="1"/>
  <c r="A209"/>
  <c r="C209" s="1"/>
  <c r="D209" s="1"/>
  <c r="E209" s="1"/>
  <c r="F209" s="1"/>
  <c r="A208"/>
  <c r="C208" s="1"/>
  <c r="D208" s="1"/>
  <c r="E208" s="1"/>
  <c r="F208" s="1"/>
  <c r="A207"/>
  <c r="C207" s="1"/>
  <c r="D207" s="1"/>
  <c r="E207" s="1"/>
  <c r="F207" s="1"/>
  <c r="A206"/>
  <c r="C206" s="1"/>
  <c r="D206" s="1"/>
  <c r="E206" s="1"/>
  <c r="F206" s="1"/>
  <c r="A205"/>
  <c r="C205" s="1"/>
  <c r="D205" s="1"/>
  <c r="E205" s="1"/>
  <c r="F205" s="1"/>
  <c r="A204"/>
  <c r="C204" s="1"/>
  <c r="D204" s="1"/>
  <c r="E204" s="1"/>
  <c r="F204" s="1"/>
  <c r="A203"/>
  <c r="C203" s="1"/>
  <c r="D203" s="1"/>
  <c r="E203" s="1"/>
  <c r="F203" s="1"/>
  <c r="A202"/>
  <c r="C202" s="1"/>
  <c r="D202" s="1"/>
  <c r="E202" s="1"/>
  <c r="F202" s="1"/>
  <c r="A201"/>
  <c r="C201" s="1"/>
  <c r="D201" s="1"/>
  <c r="E201" s="1"/>
  <c r="F201" s="1"/>
  <c r="A200"/>
  <c r="C200" s="1"/>
  <c r="D200" s="1"/>
  <c r="E200" s="1"/>
  <c r="F200" s="1"/>
  <c r="A199"/>
  <c r="C199" s="1"/>
  <c r="D199" s="1"/>
  <c r="E199" s="1"/>
  <c r="F199" s="1"/>
  <c r="A198"/>
  <c r="C198" s="1"/>
  <c r="D198" s="1"/>
  <c r="E198" s="1"/>
  <c r="F198" s="1"/>
  <c r="A197"/>
  <c r="C197" s="1"/>
  <c r="D197" s="1"/>
  <c r="E197" s="1"/>
  <c r="F197" s="1"/>
  <c r="A196"/>
  <c r="C196" s="1"/>
  <c r="D196" s="1"/>
  <c r="E196" s="1"/>
  <c r="F196" s="1"/>
  <c r="A195"/>
  <c r="C195" s="1"/>
  <c r="D195" s="1"/>
  <c r="E195" s="1"/>
  <c r="F195" s="1"/>
  <c r="A194"/>
  <c r="C194" s="1"/>
  <c r="D194" s="1"/>
  <c r="E194" s="1"/>
  <c r="F194" s="1"/>
  <c r="A193"/>
  <c r="C193" s="1"/>
  <c r="D193" s="1"/>
  <c r="E193" s="1"/>
  <c r="F193" s="1"/>
  <c r="A192"/>
  <c r="C192" s="1"/>
  <c r="D192" s="1"/>
  <c r="E192" s="1"/>
  <c r="F192" s="1"/>
  <c r="A191"/>
  <c r="C191" s="1"/>
  <c r="D191" s="1"/>
  <c r="E191" s="1"/>
  <c r="F191" s="1"/>
  <c r="A190"/>
  <c r="C190" s="1"/>
  <c r="D190" s="1"/>
  <c r="E190" s="1"/>
  <c r="F190" s="1"/>
  <c r="A189"/>
  <c r="C189" s="1"/>
  <c r="D189" s="1"/>
  <c r="E189" s="1"/>
  <c r="F189" s="1"/>
  <c r="A188"/>
  <c r="C188" s="1"/>
  <c r="D188" s="1"/>
  <c r="E188" s="1"/>
  <c r="F188" s="1"/>
  <c r="A187"/>
  <c r="C187" s="1"/>
  <c r="D187" s="1"/>
  <c r="E187" s="1"/>
  <c r="F187" s="1"/>
  <c r="A186"/>
  <c r="C186" s="1"/>
  <c r="D186" s="1"/>
  <c r="E186" s="1"/>
  <c r="F186" s="1"/>
  <c r="A185"/>
  <c r="C185" s="1"/>
  <c r="D185" s="1"/>
  <c r="E185" s="1"/>
  <c r="F185" s="1"/>
  <c r="A184"/>
  <c r="C184" s="1"/>
  <c r="D184" s="1"/>
  <c r="E184" s="1"/>
  <c r="F184" s="1"/>
  <c r="A183"/>
  <c r="C183" s="1"/>
  <c r="D183" s="1"/>
  <c r="E183" s="1"/>
  <c r="F183" s="1"/>
  <c r="A182"/>
  <c r="C182" s="1"/>
  <c r="D182" s="1"/>
  <c r="E182" s="1"/>
  <c r="F182" s="1"/>
  <c r="A181"/>
  <c r="C181" s="1"/>
  <c r="D181" s="1"/>
  <c r="E181" s="1"/>
  <c r="F181" s="1"/>
  <c r="A180"/>
  <c r="C180" s="1"/>
  <c r="D180" s="1"/>
  <c r="E180" s="1"/>
  <c r="F180" s="1"/>
  <c r="A179"/>
  <c r="C179" s="1"/>
  <c r="D179" s="1"/>
  <c r="E179" s="1"/>
  <c r="F179" s="1"/>
  <c r="A178"/>
  <c r="C178" s="1"/>
  <c r="D178" s="1"/>
  <c r="E178" s="1"/>
  <c r="F178" s="1"/>
  <c r="A177"/>
  <c r="C177" s="1"/>
  <c r="D177" s="1"/>
  <c r="E177" s="1"/>
  <c r="F177" s="1"/>
  <c r="A176"/>
  <c r="C176" s="1"/>
  <c r="D176" s="1"/>
  <c r="E176" s="1"/>
  <c r="F176" s="1"/>
  <c r="A175"/>
  <c r="C175" s="1"/>
  <c r="D175" s="1"/>
  <c r="E175" s="1"/>
  <c r="F175" s="1"/>
  <c r="A174"/>
  <c r="C174" s="1"/>
  <c r="D174" s="1"/>
  <c r="E174" s="1"/>
  <c r="F174" s="1"/>
  <c r="A173"/>
  <c r="C173" s="1"/>
  <c r="D173" s="1"/>
  <c r="E173" s="1"/>
  <c r="F173" s="1"/>
  <c r="A172"/>
  <c r="C172" s="1"/>
  <c r="D172" s="1"/>
  <c r="E172" s="1"/>
  <c r="F172" s="1"/>
  <c r="A171"/>
  <c r="C171" s="1"/>
  <c r="D171" s="1"/>
  <c r="E171" s="1"/>
  <c r="F171" s="1"/>
  <c r="A170"/>
  <c r="C170" s="1"/>
  <c r="D170" s="1"/>
  <c r="E170" s="1"/>
  <c r="F170" s="1"/>
  <c r="A169"/>
  <c r="C169" s="1"/>
  <c r="D169" s="1"/>
  <c r="E169" s="1"/>
  <c r="F169" s="1"/>
  <c r="A168"/>
  <c r="C168" s="1"/>
  <c r="D168" s="1"/>
  <c r="E168" s="1"/>
  <c r="F168" s="1"/>
  <c r="A167"/>
  <c r="C167" s="1"/>
  <c r="D167" s="1"/>
  <c r="E167" s="1"/>
  <c r="F167" s="1"/>
  <c r="A166"/>
  <c r="C166" s="1"/>
  <c r="D166" s="1"/>
  <c r="E166" s="1"/>
  <c r="F166" s="1"/>
  <c r="A165"/>
  <c r="C165" s="1"/>
  <c r="D165" s="1"/>
  <c r="E165" s="1"/>
  <c r="F165" s="1"/>
  <c r="A164"/>
  <c r="C164" s="1"/>
  <c r="D164" s="1"/>
  <c r="E164" s="1"/>
  <c r="F164" s="1"/>
  <c r="A163"/>
  <c r="C163" s="1"/>
  <c r="D163" s="1"/>
  <c r="E163" s="1"/>
  <c r="F163" s="1"/>
  <c r="A162"/>
  <c r="C162" s="1"/>
  <c r="D162" s="1"/>
  <c r="E162" s="1"/>
  <c r="F162" s="1"/>
  <c r="A161"/>
  <c r="C161" s="1"/>
  <c r="D161" s="1"/>
  <c r="E161" s="1"/>
  <c r="F161" s="1"/>
  <c r="A160"/>
  <c r="C160" s="1"/>
  <c r="D160" s="1"/>
  <c r="E160" s="1"/>
  <c r="F160" s="1"/>
  <c r="A159"/>
  <c r="C159" s="1"/>
  <c r="D159" s="1"/>
  <c r="E159" s="1"/>
  <c r="F159" s="1"/>
  <c r="A158"/>
  <c r="C158" s="1"/>
  <c r="D158" s="1"/>
  <c r="E158" s="1"/>
  <c r="F158" s="1"/>
  <c r="A157"/>
  <c r="C157" s="1"/>
  <c r="D157" s="1"/>
  <c r="E157" s="1"/>
  <c r="F157" s="1"/>
  <c r="A156"/>
  <c r="C156" s="1"/>
  <c r="D156" s="1"/>
  <c r="E156" s="1"/>
  <c r="F156" s="1"/>
  <c r="A155"/>
  <c r="C155" s="1"/>
  <c r="D155" s="1"/>
  <c r="E155" s="1"/>
  <c r="F155" s="1"/>
  <c r="A154"/>
  <c r="C154" s="1"/>
  <c r="D154" s="1"/>
  <c r="E154" s="1"/>
  <c r="F154" s="1"/>
  <c r="A153"/>
  <c r="C153" s="1"/>
  <c r="D153" s="1"/>
  <c r="E153" s="1"/>
  <c r="F153" s="1"/>
  <c r="A152"/>
  <c r="C152" s="1"/>
  <c r="D152" s="1"/>
  <c r="E152" s="1"/>
  <c r="F152" s="1"/>
  <c r="A151"/>
  <c r="C151" s="1"/>
  <c r="D151" s="1"/>
  <c r="E151" s="1"/>
  <c r="F151" s="1"/>
  <c r="A150"/>
  <c r="C150" s="1"/>
  <c r="D150" s="1"/>
  <c r="E150" s="1"/>
  <c r="F150" s="1"/>
  <c r="A149"/>
  <c r="C149" s="1"/>
  <c r="D149" s="1"/>
  <c r="E149" s="1"/>
  <c r="F149" s="1"/>
  <c r="A148"/>
  <c r="C148" s="1"/>
  <c r="D148" s="1"/>
  <c r="E148" s="1"/>
  <c r="F148" s="1"/>
  <c r="A147"/>
  <c r="C147" s="1"/>
  <c r="D147" s="1"/>
  <c r="E147" s="1"/>
  <c r="F147" s="1"/>
  <c r="A146"/>
  <c r="C146" s="1"/>
  <c r="D146" s="1"/>
  <c r="E146" s="1"/>
  <c r="F146" s="1"/>
  <c r="A145"/>
  <c r="C145" s="1"/>
  <c r="D145" s="1"/>
  <c r="E145" s="1"/>
  <c r="F145" s="1"/>
  <c r="A144"/>
  <c r="C144" s="1"/>
  <c r="D144" s="1"/>
  <c r="E144" s="1"/>
  <c r="F144" s="1"/>
  <c r="A143"/>
  <c r="C143" s="1"/>
  <c r="D143" s="1"/>
  <c r="E143" s="1"/>
  <c r="F143" s="1"/>
  <c r="A142"/>
  <c r="C142" s="1"/>
  <c r="D142" s="1"/>
  <c r="E142" s="1"/>
  <c r="F142" s="1"/>
  <c r="A141"/>
  <c r="C141" s="1"/>
  <c r="D141" s="1"/>
  <c r="E141" s="1"/>
  <c r="F141" s="1"/>
  <c r="A140"/>
  <c r="C140" s="1"/>
  <c r="D140" s="1"/>
  <c r="E140" s="1"/>
  <c r="F140" s="1"/>
  <c r="A139"/>
  <c r="C139" s="1"/>
  <c r="D139" s="1"/>
  <c r="E139" s="1"/>
  <c r="F139" s="1"/>
  <c r="A138"/>
  <c r="C138" s="1"/>
  <c r="D138" s="1"/>
  <c r="E138" s="1"/>
  <c r="F138" s="1"/>
  <c r="A137"/>
  <c r="C137" s="1"/>
  <c r="D137" s="1"/>
  <c r="E137" s="1"/>
  <c r="F137" s="1"/>
  <c r="A136"/>
  <c r="C136" s="1"/>
  <c r="D136" s="1"/>
  <c r="E136" s="1"/>
  <c r="F136" s="1"/>
  <c r="A135"/>
  <c r="C135" s="1"/>
  <c r="D135" s="1"/>
  <c r="E135" s="1"/>
  <c r="F135" s="1"/>
  <c r="A134"/>
  <c r="C134" s="1"/>
  <c r="D134" s="1"/>
  <c r="E134" s="1"/>
  <c r="F134" s="1"/>
  <c r="A133"/>
  <c r="C133" s="1"/>
  <c r="D133" s="1"/>
  <c r="E133" s="1"/>
  <c r="F133" s="1"/>
  <c r="A132"/>
  <c r="C132" s="1"/>
  <c r="D132" s="1"/>
  <c r="E132" s="1"/>
  <c r="F132" s="1"/>
  <c r="A131"/>
  <c r="C131" s="1"/>
  <c r="D131" s="1"/>
  <c r="E131" s="1"/>
  <c r="F131" s="1"/>
  <c r="A130"/>
  <c r="C130" s="1"/>
  <c r="D130" s="1"/>
  <c r="E130" s="1"/>
  <c r="F130" s="1"/>
  <c r="A129"/>
  <c r="C129" s="1"/>
  <c r="D129" s="1"/>
  <c r="E129" s="1"/>
  <c r="F129" s="1"/>
  <c r="A128"/>
  <c r="C128" s="1"/>
  <c r="D128" s="1"/>
  <c r="E128" s="1"/>
  <c r="F128" s="1"/>
  <c r="A127"/>
  <c r="C127" s="1"/>
  <c r="D127" s="1"/>
  <c r="E127" s="1"/>
  <c r="F127" s="1"/>
  <c r="A126"/>
  <c r="C126" s="1"/>
  <c r="D126" s="1"/>
  <c r="E126" s="1"/>
  <c r="F126" s="1"/>
  <c r="A125"/>
  <c r="C125" s="1"/>
  <c r="D125" s="1"/>
  <c r="E125" s="1"/>
  <c r="F125" s="1"/>
  <c r="A124"/>
  <c r="C124" s="1"/>
  <c r="D124" s="1"/>
  <c r="E124" s="1"/>
  <c r="F124" s="1"/>
  <c r="A123"/>
  <c r="C123" s="1"/>
  <c r="D123" s="1"/>
  <c r="E123" s="1"/>
  <c r="F123" s="1"/>
  <c r="A122"/>
  <c r="C122" s="1"/>
  <c r="D122" s="1"/>
  <c r="E122" s="1"/>
  <c r="F122" s="1"/>
  <c r="A121"/>
  <c r="C121" s="1"/>
  <c r="D121" s="1"/>
  <c r="E121" s="1"/>
  <c r="F121" s="1"/>
  <c r="A120"/>
  <c r="C120" s="1"/>
  <c r="D120" s="1"/>
  <c r="E120" s="1"/>
  <c r="F120" s="1"/>
  <c r="A119"/>
  <c r="C119" s="1"/>
  <c r="D119" s="1"/>
  <c r="E119" s="1"/>
  <c r="F119" s="1"/>
  <c r="A118"/>
  <c r="C118" s="1"/>
  <c r="D118" s="1"/>
  <c r="E118" s="1"/>
  <c r="F118" s="1"/>
  <c r="A117"/>
  <c r="C117" s="1"/>
  <c r="D117" s="1"/>
  <c r="E117" s="1"/>
  <c r="F117" s="1"/>
  <c r="A116"/>
  <c r="C116" s="1"/>
  <c r="D116" s="1"/>
  <c r="E116" s="1"/>
  <c r="F116" s="1"/>
  <c r="A115"/>
  <c r="C115" s="1"/>
  <c r="D115" s="1"/>
  <c r="E115" s="1"/>
  <c r="F115" s="1"/>
  <c r="A114"/>
  <c r="C114" s="1"/>
  <c r="D114" s="1"/>
  <c r="E114" s="1"/>
  <c r="F114" s="1"/>
  <c r="A113"/>
  <c r="C113" s="1"/>
  <c r="D113" s="1"/>
  <c r="E113" s="1"/>
  <c r="F113" s="1"/>
  <c r="A112"/>
  <c r="C112" s="1"/>
  <c r="D112" s="1"/>
  <c r="E112" s="1"/>
  <c r="F112" s="1"/>
  <c r="A111"/>
  <c r="C111" s="1"/>
  <c r="D111" s="1"/>
  <c r="E111" s="1"/>
  <c r="F111" s="1"/>
  <c r="A110"/>
  <c r="C110" s="1"/>
  <c r="D110" s="1"/>
  <c r="E110" s="1"/>
  <c r="F110" s="1"/>
  <c r="A109"/>
  <c r="C109" s="1"/>
  <c r="D109" s="1"/>
  <c r="E109" s="1"/>
  <c r="F109" s="1"/>
  <c r="A108"/>
  <c r="C108" s="1"/>
  <c r="D108" s="1"/>
  <c r="E108" s="1"/>
  <c r="F108" s="1"/>
  <c r="A107"/>
  <c r="C107" s="1"/>
  <c r="D107" s="1"/>
  <c r="E107" s="1"/>
  <c r="F107" s="1"/>
  <c r="A106"/>
  <c r="C106" s="1"/>
  <c r="D106" s="1"/>
  <c r="E106" s="1"/>
  <c r="F106" s="1"/>
  <c r="A105"/>
  <c r="C105" s="1"/>
  <c r="D105" s="1"/>
  <c r="E105" s="1"/>
  <c r="F105" s="1"/>
  <c r="A104"/>
  <c r="C104" s="1"/>
  <c r="D104" s="1"/>
  <c r="E104" s="1"/>
  <c r="F104" s="1"/>
  <c r="A103"/>
  <c r="C103" s="1"/>
  <c r="D103" s="1"/>
  <c r="E103" s="1"/>
  <c r="F103" s="1"/>
  <c r="A102"/>
  <c r="C102" s="1"/>
  <c r="D102" s="1"/>
  <c r="E102" s="1"/>
  <c r="F102" s="1"/>
  <c r="A101"/>
  <c r="C101" s="1"/>
  <c r="D101" s="1"/>
  <c r="E101" s="1"/>
  <c r="F101" s="1"/>
  <c r="A100"/>
  <c r="C100" s="1"/>
  <c r="D100" s="1"/>
  <c r="E100" s="1"/>
  <c r="F100" s="1"/>
  <c r="A99"/>
  <c r="C99" s="1"/>
  <c r="D99" s="1"/>
  <c r="E99" s="1"/>
  <c r="F99" s="1"/>
  <c r="A98"/>
  <c r="A97"/>
  <c r="B97" s="1"/>
  <c r="A96"/>
  <c r="A95"/>
  <c r="B95" s="1"/>
  <c r="A94"/>
  <c r="B94" s="1"/>
  <c r="A93"/>
  <c r="B93" s="1"/>
  <c r="A92"/>
  <c r="A91"/>
  <c r="B91" s="1"/>
  <c r="A90"/>
  <c r="B90" s="1"/>
  <c r="A89"/>
  <c r="B89" s="1"/>
  <c r="A88"/>
  <c r="A87"/>
  <c r="B87" s="1"/>
  <c r="A86"/>
  <c r="B86" s="1"/>
  <c r="A85"/>
  <c r="B85" s="1"/>
  <c r="A84"/>
  <c r="A83"/>
  <c r="B83" s="1"/>
  <c r="A82"/>
  <c r="B82" s="1"/>
  <c r="A81"/>
  <c r="B81" s="1"/>
  <c r="A80"/>
  <c r="A79"/>
  <c r="B79" s="1"/>
  <c r="A78"/>
  <c r="B78" s="1"/>
  <c r="A77"/>
  <c r="B77" s="1"/>
  <c r="A76"/>
  <c r="A75"/>
  <c r="B75" s="1"/>
  <c r="A74"/>
  <c r="B74" s="1"/>
  <c r="A73"/>
  <c r="B73" s="1"/>
  <c r="A72"/>
  <c r="A71"/>
  <c r="B71" s="1"/>
  <c r="A70"/>
  <c r="B70" s="1"/>
  <c r="A69"/>
  <c r="B69" s="1"/>
  <c r="A68"/>
  <c r="A67"/>
  <c r="B67" s="1"/>
  <c r="A66"/>
  <c r="B66" s="1"/>
  <c r="A65"/>
  <c r="B65" s="1"/>
  <c r="A64"/>
  <c r="A63"/>
  <c r="B63" s="1"/>
  <c r="A62"/>
  <c r="B62" s="1"/>
  <c r="A61"/>
  <c r="B61" s="1"/>
  <c r="A60"/>
  <c r="A59"/>
  <c r="B59" s="1"/>
  <c r="A58"/>
  <c r="B58" s="1"/>
  <c r="A57"/>
  <c r="B57" s="1"/>
  <c r="A56"/>
  <c r="A55"/>
  <c r="B55" s="1"/>
  <c r="A54"/>
  <c r="B54" s="1"/>
  <c r="A53"/>
  <c r="B53" s="1"/>
  <c r="A52"/>
  <c r="A51"/>
  <c r="B51" s="1"/>
  <c r="A50"/>
  <c r="B50" s="1"/>
  <c r="A49"/>
  <c r="B49" s="1"/>
  <c r="A48"/>
  <c r="A47"/>
  <c r="B47" s="1"/>
  <c r="A46"/>
  <c r="B46" s="1"/>
  <c r="A45"/>
  <c r="B45" s="1"/>
  <c r="A44"/>
  <c r="A43"/>
  <c r="B43" s="1"/>
  <c r="A42"/>
  <c r="B42" s="1"/>
  <c r="A41"/>
  <c r="B41" s="1"/>
  <c r="A40"/>
  <c r="A39"/>
  <c r="B39" s="1"/>
  <c r="A38"/>
  <c r="B38" s="1"/>
  <c r="A37"/>
  <c r="B37" s="1"/>
  <c r="A36"/>
  <c r="A35"/>
  <c r="B35" s="1"/>
  <c r="A34"/>
  <c r="B34" s="1"/>
  <c r="A33"/>
  <c r="B33" s="1"/>
  <c r="A32"/>
  <c r="A31"/>
  <c r="B31" s="1"/>
  <c r="A30"/>
  <c r="B30" s="1"/>
  <c r="A29"/>
  <c r="B29" s="1"/>
  <c r="A28"/>
  <c r="A27"/>
  <c r="B27" s="1"/>
  <c r="A26"/>
  <c r="B26" s="1"/>
  <c r="A25"/>
  <c r="B25" s="1"/>
  <c r="A24"/>
  <c r="A23"/>
  <c r="B23" s="1"/>
  <c r="A22"/>
  <c r="B22" s="1"/>
  <c r="A21"/>
  <c r="B21" s="1"/>
  <c r="A20"/>
  <c r="A19"/>
  <c r="B19" s="1"/>
  <c r="A18"/>
  <c r="B18" s="1"/>
  <c r="A17"/>
  <c r="B17" s="1"/>
  <c r="A16"/>
  <c r="A15"/>
  <c r="B15" s="1"/>
  <c r="A14"/>
  <c r="B14" s="1"/>
  <c r="A13"/>
  <c r="A12"/>
  <c r="B12" s="1"/>
  <c r="A11"/>
  <c r="A10"/>
  <c r="C10" s="1"/>
  <c r="D10" s="1"/>
  <c r="E10" s="1"/>
  <c r="F10" s="1"/>
  <c r="A9"/>
  <c r="C9" s="1"/>
  <c r="D9" s="1"/>
  <c r="E9" s="1"/>
  <c r="F9" s="1"/>
  <c r="A8"/>
  <c r="B8" s="1"/>
  <c r="A7"/>
  <c r="C7" s="1"/>
  <c r="D7" s="1"/>
  <c r="E7" s="1"/>
  <c r="F7" s="1"/>
  <c r="A6"/>
  <c r="C6" s="1"/>
  <c r="D6" s="1"/>
  <c r="E6" s="1"/>
  <c r="F6" s="1"/>
  <c r="A5"/>
  <c r="C5" s="1"/>
  <c r="D5" s="1"/>
  <c r="E5" s="1"/>
  <c r="F5" s="1"/>
  <c r="A4"/>
  <c r="B4" s="1"/>
  <c r="A3"/>
  <c r="A2"/>
  <c r="B2" s="1"/>
  <c r="E661" i="3" l="1"/>
  <c r="R661" i="1" s="1"/>
  <c r="D661" i="3"/>
  <c r="Q661" i="1" s="1"/>
  <c r="B661" i="3" s="1"/>
  <c r="E910"/>
  <c r="R910" i="1" s="1"/>
  <c r="D910" i="3"/>
  <c r="Q910" i="1" s="1"/>
  <c r="B910" i="3" s="1"/>
  <c r="E846"/>
  <c r="R846" i="1" s="1"/>
  <c r="D846" i="3"/>
  <c r="Q846" i="1" s="1"/>
  <c r="B846" i="3" s="1"/>
  <c r="E782"/>
  <c r="R782" i="1" s="1"/>
  <c r="D782" i="3"/>
  <c r="Q782" i="1" s="1"/>
  <c r="B782" i="3" s="1"/>
  <c r="E718"/>
  <c r="R718" i="1" s="1"/>
  <c r="D718" i="3"/>
  <c r="Q718" i="1" s="1"/>
  <c r="B718" i="3" s="1"/>
  <c r="E337"/>
  <c r="R337" i="1" s="1"/>
  <c r="D337" i="3"/>
  <c r="Q337" i="1" s="1"/>
  <c r="B337" i="3" s="1"/>
  <c r="E293"/>
  <c r="R293" i="1" s="1"/>
  <c r="D293" i="3"/>
  <c r="Q293" i="1" s="1"/>
  <c r="B293" i="3" s="1"/>
  <c r="E265"/>
  <c r="R265" i="1" s="1"/>
  <c r="D265" i="3"/>
  <c r="Q265" i="1" s="1"/>
  <c r="B265" i="3" s="1"/>
  <c r="E233"/>
  <c r="R233" i="1" s="1"/>
  <c r="D233" i="3"/>
  <c r="Q233" i="1" s="1"/>
  <c r="B233" i="3" s="1"/>
  <c r="E173"/>
  <c r="R173" i="1" s="1"/>
  <c r="D173" i="3"/>
  <c r="Q173" i="1" s="1"/>
  <c r="B173" i="3" s="1"/>
  <c r="E121"/>
  <c r="R121" i="1" s="1"/>
  <c r="D121" i="3"/>
  <c r="Q121" i="1" s="1"/>
  <c r="B121" i="3" s="1"/>
  <c r="E107"/>
  <c r="R107" i="1" s="1"/>
  <c r="D107" i="3"/>
  <c r="Q107" i="1" s="1"/>
  <c r="B107" i="3" s="1"/>
  <c r="E61"/>
  <c r="R61" i="1" s="1"/>
  <c r="D61" i="3"/>
  <c r="Q61" i="1" s="1"/>
  <c r="B61" i="3" s="1"/>
  <c r="E338"/>
  <c r="R338" i="1" s="1"/>
  <c r="D338" i="3"/>
  <c r="Q338" i="1" s="1"/>
  <c r="B338" i="3" s="1"/>
  <c r="E194"/>
  <c r="R194" i="1" s="1"/>
  <c r="D194" i="3"/>
  <c r="Q194" i="1" s="1"/>
  <c r="B194" i="3" s="1"/>
  <c r="E184"/>
  <c r="R184" i="1" s="1"/>
  <c r="D184" i="3"/>
  <c r="Q184" i="1" s="1"/>
  <c r="B184" i="3" s="1"/>
  <c r="E122"/>
  <c r="R122" i="1" s="1"/>
  <c r="D122" i="3"/>
  <c r="Q122" i="1" s="1"/>
  <c r="B122" i="3" s="1"/>
  <c r="E53"/>
  <c r="R53" i="1" s="1"/>
  <c r="D53" i="3"/>
  <c r="Q53" i="1" s="1"/>
  <c r="B53" i="3" s="1"/>
  <c r="E689"/>
  <c r="R689" i="1" s="1"/>
  <c r="D689" i="3"/>
  <c r="Q689" i="1" s="1"/>
  <c r="B689" i="3" s="1"/>
  <c r="E601"/>
  <c r="R601" i="1" s="1"/>
  <c r="D601" i="3"/>
  <c r="Q601" i="1" s="1"/>
  <c r="B601" i="3" s="1"/>
  <c r="E970"/>
  <c r="R970" i="1" s="1"/>
  <c r="D970" i="3"/>
  <c r="Q970" i="1" s="1"/>
  <c r="B970" i="3" s="1"/>
  <c r="E874"/>
  <c r="R874" i="1" s="1"/>
  <c r="D874" i="3"/>
  <c r="Q874" i="1" s="1"/>
  <c r="B874" i="3" s="1"/>
  <c r="E810"/>
  <c r="R810" i="1" s="1"/>
  <c r="D810" i="3"/>
  <c r="Q810" i="1" s="1"/>
  <c r="B810" i="3" s="1"/>
  <c r="E746"/>
  <c r="R746" i="1" s="1"/>
  <c r="D746" i="3"/>
  <c r="Q746" i="1" s="1"/>
  <c r="B746" i="3" s="1"/>
  <c r="E716"/>
  <c r="R716" i="1" s="1"/>
  <c r="D716" i="3"/>
  <c r="Q716" i="1" s="1"/>
  <c r="B716" i="3" s="1"/>
  <c r="E461"/>
  <c r="R461" i="1" s="1"/>
  <c r="D461" i="3"/>
  <c r="Q461" i="1" s="1"/>
  <c r="B461" i="3" s="1"/>
  <c r="E317"/>
  <c r="R317" i="1" s="1"/>
  <c r="D317" i="3"/>
  <c r="Q317" i="1" s="1"/>
  <c r="B317" i="3" s="1"/>
  <c r="E273"/>
  <c r="R273" i="1" s="1"/>
  <c r="D273" i="3"/>
  <c r="Q273" i="1" s="1"/>
  <c r="B273" i="3" s="1"/>
  <c r="E241"/>
  <c r="R241" i="1" s="1"/>
  <c r="D241" i="3"/>
  <c r="Q241" i="1" s="1"/>
  <c r="B241" i="3" s="1"/>
  <c r="E217"/>
  <c r="R217" i="1" s="1"/>
  <c r="D217" i="3"/>
  <c r="Q217" i="1" s="1"/>
  <c r="B217" i="3" s="1"/>
  <c r="E119"/>
  <c r="R119" i="1" s="1"/>
  <c r="D119" i="3"/>
  <c r="Q119" i="1" s="1"/>
  <c r="B119" i="3" s="1"/>
  <c r="E362"/>
  <c r="R362" i="1" s="1"/>
  <c r="D362" i="3"/>
  <c r="Q362" i="1" s="1"/>
  <c r="B362" i="3" s="1"/>
  <c r="E332"/>
  <c r="R332" i="1" s="1"/>
  <c r="D332" i="3"/>
  <c r="Q332" i="1" s="1"/>
  <c r="B332" i="3" s="1"/>
  <c r="E314"/>
  <c r="R314" i="1" s="1"/>
  <c r="D314" i="3"/>
  <c r="Q314" i="1" s="1"/>
  <c r="B314" i="3" s="1"/>
  <c r="E216"/>
  <c r="R216" i="1" s="1"/>
  <c r="D216" i="3"/>
  <c r="Q216" i="1" s="1"/>
  <c r="B216" i="3" s="1"/>
  <c r="E202"/>
  <c r="R202" i="1" s="1"/>
  <c r="D202" i="3"/>
  <c r="Q202" i="1" s="1"/>
  <c r="B202" i="3" s="1"/>
  <c r="E116"/>
  <c r="R116" i="1" s="1"/>
  <c r="D116" i="3"/>
  <c r="Q116" i="1" s="1"/>
  <c r="B116" i="3" s="1"/>
  <c r="E55"/>
  <c r="R55" i="1" s="1"/>
  <c r="D55" i="3"/>
  <c r="Q55" i="1" s="1"/>
  <c r="B55" i="3" s="1"/>
  <c r="E17"/>
  <c r="R17" i="1" s="1"/>
  <c r="D17" i="3"/>
  <c r="Q17" i="1" s="1"/>
  <c r="B17" i="3" s="1"/>
  <c r="E713"/>
  <c r="R713" i="1" s="1"/>
  <c r="D713" i="3"/>
  <c r="Q713" i="1" s="1"/>
  <c r="B713" i="3" s="1"/>
  <c r="E625"/>
  <c r="R625" i="1" s="1"/>
  <c r="D625" i="3"/>
  <c r="Q625" i="1" s="1"/>
  <c r="B625" i="3" s="1"/>
  <c r="E974"/>
  <c r="R974" i="1" s="1"/>
  <c r="D974" i="3"/>
  <c r="Q974" i="1" s="1"/>
  <c r="B974" i="3" s="1"/>
  <c r="E948"/>
  <c r="R948" i="1" s="1"/>
  <c r="D948" i="3"/>
  <c r="Q948" i="1" s="1"/>
  <c r="B948" i="3" s="1"/>
  <c r="E938"/>
  <c r="R938" i="1" s="1"/>
  <c r="D938" i="3"/>
  <c r="Q938" i="1" s="1"/>
  <c r="B938" i="3" s="1"/>
  <c r="E878"/>
  <c r="R878" i="1" s="1"/>
  <c r="D878" i="3"/>
  <c r="Q878" i="1" s="1"/>
  <c r="B878" i="3" s="1"/>
  <c r="E814"/>
  <c r="R814" i="1" s="1"/>
  <c r="D814" i="3"/>
  <c r="Q814" i="1" s="1"/>
  <c r="B814" i="3" s="1"/>
  <c r="E750"/>
  <c r="R750" i="1" s="1"/>
  <c r="D750" i="3"/>
  <c r="Q750" i="1" s="1"/>
  <c r="B750" i="3" s="1"/>
  <c r="E714"/>
  <c r="R714" i="1" s="1"/>
  <c r="D714" i="3"/>
  <c r="Q714" i="1" s="1"/>
  <c r="B714" i="3" s="1"/>
  <c r="E640"/>
  <c r="R640" i="1" s="1"/>
  <c r="D640" i="3"/>
  <c r="Q640" i="1" s="1"/>
  <c r="B640" i="3" s="1"/>
  <c r="E321"/>
  <c r="R321" i="1" s="1"/>
  <c r="D321" i="3"/>
  <c r="Q321" i="1" s="1"/>
  <c r="B321" i="3" s="1"/>
  <c r="E277"/>
  <c r="R277" i="1" s="1"/>
  <c r="D277" i="3"/>
  <c r="Q277" i="1" s="1"/>
  <c r="B277" i="3" s="1"/>
  <c r="E245"/>
  <c r="R245" i="1" s="1"/>
  <c r="D245" i="3"/>
  <c r="Q245" i="1" s="1"/>
  <c r="B245" i="3" s="1"/>
  <c r="E221"/>
  <c r="R221" i="1" s="1"/>
  <c r="D221" i="3"/>
  <c r="Q221" i="1" s="1"/>
  <c r="B221" i="3" s="1"/>
  <c r="E195"/>
  <c r="R195" i="1" s="1"/>
  <c r="D195" i="3"/>
  <c r="Q195" i="1" s="1"/>
  <c r="B195" i="3" s="1"/>
  <c r="E177"/>
  <c r="R177" i="1" s="1"/>
  <c r="D177" i="3"/>
  <c r="Q177" i="1" s="1"/>
  <c r="B177" i="3" s="1"/>
  <c r="E157"/>
  <c r="R157" i="1" s="1"/>
  <c r="D157" i="3"/>
  <c r="Q157" i="1" s="1"/>
  <c r="B157" i="3" s="1"/>
  <c r="E143"/>
  <c r="R143" i="1" s="1"/>
  <c r="D143" i="3"/>
  <c r="Q143" i="1" s="1"/>
  <c r="B143" i="3" s="1"/>
  <c r="E129"/>
  <c r="R129" i="1" s="1"/>
  <c r="D129" i="3"/>
  <c r="Q129" i="1" s="1"/>
  <c r="B129" i="3" s="1"/>
  <c r="E85"/>
  <c r="R85" i="1" s="1"/>
  <c r="D85" i="3"/>
  <c r="Q85" i="1" s="1"/>
  <c r="B85" i="3" s="1"/>
  <c r="E322"/>
  <c r="R322" i="1" s="1"/>
  <c r="D322" i="3"/>
  <c r="Q322" i="1" s="1"/>
  <c r="B322" i="3" s="1"/>
  <c r="E312"/>
  <c r="R312" i="1" s="1"/>
  <c r="D312" i="3"/>
  <c r="Q312" i="1" s="1"/>
  <c r="B312" i="3" s="1"/>
  <c r="E258"/>
  <c r="R258" i="1" s="1"/>
  <c r="D258" i="3"/>
  <c r="Q258" i="1" s="1"/>
  <c r="B258" i="3" s="1"/>
  <c r="E248"/>
  <c r="R248" i="1" s="1"/>
  <c r="D248" i="3"/>
  <c r="Q248" i="1" s="1"/>
  <c r="B248" i="3" s="1"/>
  <c r="E210"/>
  <c r="R210" i="1" s="1"/>
  <c r="D210" i="3"/>
  <c r="Q210" i="1" s="1"/>
  <c r="B210" i="3" s="1"/>
  <c r="E176"/>
  <c r="R176" i="1" s="1"/>
  <c r="D176" i="3"/>
  <c r="Q176" i="1" s="1"/>
  <c r="B176" i="3" s="1"/>
  <c r="E142"/>
  <c r="R142" i="1" s="1"/>
  <c r="D142" i="3"/>
  <c r="Q142" i="1" s="1"/>
  <c r="B142" i="3" s="1"/>
  <c r="E101"/>
  <c r="R101" i="1" s="1"/>
  <c r="D101" i="3"/>
  <c r="Q101" i="1" s="1"/>
  <c r="B101" i="3" s="1"/>
  <c r="E25"/>
  <c r="R25" i="1" s="1"/>
  <c r="D25" i="3"/>
  <c r="Q25" i="1" s="1"/>
  <c r="B25" i="3" s="1"/>
  <c r="E641"/>
  <c r="R641" i="1" s="1"/>
  <c r="D641" i="3"/>
  <c r="Q641" i="1" s="1"/>
  <c r="B641" i="3" s="1"/>
  <c r="E942"/>
  <c r="R942" i="1" s="1"/>
  <c r="D942" i="3"/>
  <c r="Q942" i="1" s="1"/>
  <c r="B942" i="3" s="1"/>
  <c r="E916"/>
  <c r="R916" i="1" s="1"/>
  <c r="D916" i="3"/>
  <c r="Q916" i="1" s="1"/>
  <c r="B916" i="3" s="1"/>
  <c r="E906"/>
  <c r="R906" i="1" s="1"/>
  <c r="D906" i="3"/>
  <c r="Q906" i="1" s="1"/>
  <c r="B906" i="3" s="1"/>
  <c r="E842"/>
  <c r="R842" i="1" s="1"/>
  <c r="D842" i="3"/>
  <c r="Q842" i="1" s="1"/>
  <c r="B842" i="3" s="1"/>
  <c r="E778"/>
  <c r="R778" i="1" s="1"/>
  <c r="D778" i="3"/>
  <c r="Q778" i="1" s="1"/>
  <c r="B778" i="3" s="1"/>
  <c r="E700"/>
  <c r="R700" i="1" s="1"/>
  <c r="D700" i="3"/>
  <c r="Q700" i="1" s="1"/>
  <c r="B700" i="3" s="1"/>
  <c r="E333"/>
  <c r="R333" i="1" s="1"/>
  <c r="D333" i="3"/>
  <c r="Q333" i="1" s="1"/>
  <c r="B333" i="3" s="1"/>
  <c r="E281"/>
  <c r="R281" i="1" s="1"/>
  <c r="D281" i="3"/>
  <c r="Q281" i="1" s="1"/>
  <c r="B281" i="3" s="1"/>
  <c r="E257"/>
  <c r="R257" i="1" s="1"/>
  <c r="D257" i="3"/>
  <c r="Q257" i="1" s="1"/>
  <c r="B257" i="3" s="1"/>
  <c r="E225"/>
  <c r="R225" i="1" s="1"/>
  <c r="D225" i="3"/>
  <c r="Q225" i="1" s="1"/>
  <c r="B225" i="3" s="1"/>
  <c r="E181"/>
  <c r="R181" i="1" s="1"/>
  <c r="D181" i="3"/>
  <c r="Q181" i="1" s="1"/>
  <c r="B181" i="3" s="1"/>
  <c r="E175"/>
  <c r="R175" i="1" s="1"/>
  <c r="D175" i="3"/>
  <c r="Q175" i="1" s="1"/>
  <c r="B175" i="3" s="1"/>
  <c r="E165"/>
  <c r="R165" i="1" s="1"/>
  <c r="D165" i="3"/>
  <c r="Q165" i="1" s="1"/>
  <c r="B165" i="3" s="1"/>
  <c r="E155"/>
  <c r="R155" i="1" s="1"/>
  <c r="D155" i="3"/>
  <c r="Q155" i="1" s="1"/>
  <c r="B155" i="3" s="1"/>
  <c r="E137"/>
  <c r="R137" i="1" s="1"/>
  <c r="D137" i="3"/>
  <c r="Q137" i="1" s="1"/>
  <c r="B137" i="3" s="1"/>
  <c r="E123"/>
  <c r="R123" i="1" s="1"/>
  <c r="D123" i="3"/>
  <c r="Q123" i="1" s="1"/>
  <c r="B123" i="3" s="1"/>
  <c r="E93"/>
  <c r="R93" i="1" s="1"/>
  <c r="D93" i="3"/>
  <c r="Q93" i="1" s="1"/>
  <c r="B93" i="3" s="1"/>
  <c r="E81"/>
  <c r="R81" i="1" s="1"/>
  <c r="D81" i="3"/>
  <c r="Q81" i="1" s="1"/>
  <c r="B81" i="3" s="1"/>
  <c r="E286"/>
  <c r="R286" i="1" s="1"/>
  <c r="D286" i="3"/>
  <c r="Q286" i="1" s="1"/>
  <c r="B286" i="3" s="1"/>
  <c r="E252"/>
  <c r="R252" i="1" s="1"/>
  <c r="D252" i="3"/>
  <c r="Q252" i="1" s="1"/>
  <c r="B252" i="3" s="1"/>
  <c r="E186"/>
  <c r="R186" i="1" s="1"/>
  <c r="D186" i="3"/>
  <c r="Q186" i="1" s="1"/>
  <c r="B186" i="3" s="1"/>
  <c r="E180"/>
  <c r="R180" i="1" s="1"/>
  <c r="D180" i="3"/>
  <c r="Q180" i="1" s="1"/>
  <c r="B180" i="3" s="1"/>
  <c r="E150"/>
  <c r="R150" i="1" s="1"/>
  <c r="D150" i="3"/>
  <c r="Q150" i="1" s="1"/>
  <c r="B150" i="3" s="1"/>
  <c r="E140"/>
  <c r="R140" i="1" s="1"/>
  <c r="D140" i="3"/>
  <c r="Q140" i="1" s="1"/>
  <c r="B140" i="3" s="1"/>
  <c r="E49"/>
  <c r="R49" i="1" s="1"/>
  <c r="D49" i="3"/>
  <c r="Q49" i="1" s="1"/>
  <c r="B49" i="3" s="1"/>
  <c r="I16" i="1"/>
  <c r="H16"/>
  <c r="S16"/>
  <c r="I8"/>
  <c r="H8"/>
  <c r="S8"/>
  <c r="I12"/>
  <c r="S12"/>
  <c r="H12"/>
  <c r="S4"/>
  <c r="H4"/>
  <c r="I4"/>
  <c r="I15"/>
  <c r="H15"/>
  <c r="S15"/>
  <c r="I6"/>
  <c r="S6"/>
  <c r="H6"/>
  <c r="I7"/>
  <c r="S7"/>
  <c r="H7"/>
  <c r="I14"/>
  <c r="S14"/>
  <c r="H14"/>
  <c r="I10"/>
  <c r="H10"/>
  <c r="S10"/>
  <c r="I11"/>
  <c r="H11"/>
  <c r="S11"/>
  <c r="I9"/>
  <c r="H9"/>
  <c r="S9"/>
  <c r="Y601" i="5"/>
  <c r="Z601"/>
  <c r="Y970"/>
  <c r="Z970"/>
  <c r="Y461"/>
  <c r="Z461"/>
  <c r="Y119"/>
  <c r="Z119"/>
  <c r="Z332"/>
  <c r="Y332"/>
  <c r="Y314"/>
  <c r="Z314"/>
  <c r="Z116"/>
  <c r="Y116"/>
  <c r="Y55"/>
  <c r="Z55"/>
  <c r="Y713"/>
  <c r="Z713"/>
  <c r="Y625"/>
  <c r="Z625"/>
  <c r="Y974"/>
  <c r="Z974"/>
  <c r="Y948"/>
  <c r="Z948"/>
  <c r="Y938"/>
  <c r="Z938"/>
  <c r="Y878"/>
  <c r="Z878"/>
  <c r="Y814"/>
  <c r="Z814"/>
  <c r="Y750"/>
  <c r="Z750"/>
  <c r="Z714"/>
  <c r="Y714"/>
  <c r="Y640"/>
  <c r="Z640"/>
  <c r="Y321"/>
  <c r="Z321"/>
  <c r="Y277"/>
  <c r="Z277"/>
  <c r="Y245"/>
  <c r="Z245"/>
  <c r="Y221"/>
  <c r="Z221"/>
  <c r="Y195"/>
  <c r="Z195"/>
  <c r="Y177"/>
  <c r="Z177"/>
  <c r="Y157"/>
  <c r="Z157"/>
  <c r="Y143"/>
  <c r="Z143"/>
  <c r="Y129"/>
  <c r="Z129"/>
  <c r="Y85"/>
  <c r="Z85"/>
  <c r="Y322"/>
  <c r="Z322"/>
  <c r="Z312"/>
  <c r="Y312"/>
  <c r="Y258"/>
  <c r="Z258"/>
  <c r="Z248"/>
  <c r="Y248"/>
  <c r="Y210"/>
  <c r="Z210"/>
  <c r="Z176"/>
  <c r="Y176"/>
  <c r="Y142"/>
  <c r="Z142"/>
  <c r="Y101"/>
  <c r="Z101"/>
  <c r="Y25"/>
  <c r="Z25"/>
  <c r="Y689"/>
  <c r="Z689"/>
  <c r="Y874"/>
  <c r="Z874"/>
  <c r="Y241"/>
  <c r="Z241"/>
  <c r="Y362"/>
  <c r="Z362"/>
  <c r="Z216"/>
  <c r="Y216"/>
  <c r="Y202"/>
  <c r="Z202"/>
  <c r="Y17"/>
  <c r="Z17"/>
  <c r="Y641"/>
  <c r="Z641"/>
  <c r="Y942"/>
  <c r="Z942"/>
  <c r="Y916"/>
  <c r="Z916"/>
  <c r="Y906"/>
  <c r="Z906"/>
  <c r="Y842"/>
  <c r="Z842"/>
  <c r="Y778"/>
  <c r="Z778"/>
  <c r="Z700"/>
  <c r="Y700"/>
  <c r="Y333"/>
  <c r="Z333"/>
  <c r="Y281"/>
  <c r="Z281"/>
  <c r="Y257"/>
  <c r="Z257"/>
  <c r="Y225"/>
  <c r="Z225"/>
  <c r="Y181"/>
  <c r="Z181"/>
  <c r="Y175"/>
  <c r="Z175"/>
  <c r="Y165"/>
  <c r="Z165"/>
  <c r="Y155"/>
  <c r="Z155"/>
  <c r="Y137"/>
  <c r="Z137"/>
  <c r="Y123"/>
  <c r="Z123"/>
  <c r="Y93"/>
  <c r="Z93"/>
  <c r="Y81"/>
  <c r="Z81"/>
  <c r="Y286"/>
  <c r="Z286"/>
  <c r="Z252"/>
  <c r="Y252"/>
  <c r="Y186"/>
  <c r="Z186"/>
  <c r="Z180"/>
  <c r="Y180"/>
  <c r="Y150"/>
  <c r="Z150"/>
  <c r="Z140"/>
  <c r="Y140"/>
  <c r="Y49"/>
  <c r="Z49"/>
  <c r="Y810"/>
  <c r="Z810"/>
  <c r="Y746"/>
  <c r="Z746"/>
  <c r="Z716"/>
  <c r="Y716"/>
  <c r="Y317"/>
  <c r="Z317"/>
  <c r="Y273"/>
  <c r="Z273"/>
  <c r="Y217"/>
  <c r="Z217"/>
  <c r="Y661"/>
  <c r="Z661"/>
  <c r="Y910"/>
  <c r="Z910"/>
  <c r="Y846"/>
  <c r="Z846"/>
  <c r="Y782"/>
  <c r="Z782"/>
  <c r="Z718"/>
  <c r="Y718"/>
  <c r="Y337"/>
  <c r="Z337"/>
  <c r="Y293"/>
  <c r="Z293"/>
  <c r="Y265"/>
  <c r="Z265"/>
  <c r="Y233"/>
  <c r="Z233"/>
  <c r="Y173"/>
  <c r="Z173"/>
  <c r="Y121"/>
  <c r="Z121"/>
  <c r="Y107"/>
  <c r="Z107"/>
  <c r="Y61"/>
  <c r="Z61"/>
  <c r="Y338"/>
  <c r="Z338"/>
  <c r="Y194"/>
  <c r="Z194"/>
  <c r="Z184"/>
  <c r="Y184"/>
  <c r="Y122"/>
  <c r="Z122"/>
  <c r="Y53"/>
  <c r="Z53"/>
  <c r="K13" i="1"/>
  <c r="C611" i="3"/>
  <c r="C979"/>
  <c r="C691"/>
  <c r="C627"/>
  <c r="C654"/>
  <c r="C506"/>
  <c r="C966"/>
  <c r="C958"/>
  <c r="C950"/>
  <c r="C934"/>
  <c r="C926"/>
  <c r="C918"/>
  <c r="C902"/>
  <c r="C894"/>
  <c r="C886"/>
  <c r="C459"/>
  <c r="C387"/>
  <c r="C199"/>
  <c r="C147"/>
  <c r="C174"/>
  <c r="C978"/>
  <c r="C650"/>
  <c r="C642"/>
  <c r="C634"/>
  <c r="C626"/>
  <c r="C618"/>
  <c r="C610"/>
  <c r="C602"/>
  <c r="C594"/>
  <c r="C586"/>
  <c r="C578"/>
  <c r="C570"/>
  <c r="C562"/>
  <c r="C554"/>
  <c r="C546"/>
  <c r="C538"/>
  <c r="C530"/>
  <c r="C502"/>
  <c r="C494"/>
  <c r="C655"/>
  <c r="C35"/>
  <c r="C74"/>
  <c r="C735"/>
  <c r="C90"/>
  <c r="C994"/>
  <c r="C114"/>
  <c r="C66"/>
  <c r="C486"/>
  <c r="C438"/>
  <c r="C366"/>
  <c r="C282"/>
  <c r="C138"/>
  <c r="C478"/>
  <c r="C450"/>
  <c r="C418"/>
  <c r="C374"/>
  <c r="C342"/>
  <c r="C306"/>
  <c r="C270"/>
  <c r="C246"/>
  <c r="C214"/>
  <c r="C187"/>
  <c r="C154"/>
  <c r="C98"/>
  <c r="C482"/>
  <c r="C442"/>
  <c r="C394"/>
  <c r="C350"/>
  <c r="C178"/>
  <c r="C130"/>
  <c r="C699"/>
  <c r="C635"/>
  <c r="C539"/>
  <c r="C986"/>
  <c r="C829"/>
  <c r="C805"/>
  <c r="C734"/>
  <c r="C726"/>
  <c r="C706"/>
  <c r="C698"/>
  <c r="C690"/>
  <c r="C682"/>
  <c r="C658"/>
  <c r="C870"/>
  <c r="C862"/>
  <c r="C854"/>
  <c r="C838"/>
  <c r="C830"/>
  <c r="C822"/>
  <c r="C806"/>
  <c r="C798"/>
  <c r="C790"/>
  <c r="C774"/>
  <c r="C766"/>
  <c r="C758"/>
  <c r="C742"/>
  <c r="C722"/>
  <c r="C670"/>
  <c r="C662"/>
  <c r="C518"/>
  <c r="C475"/>
  <c r="C403"/>
  <c r="C247"/>
  <c r="C151"/>
  <c r="C759"/>
  <c r="C551"/>
  <c r="C126"/>
  <c r="C612"/>
  <c r="C703"/>
  <c r="C995"/>
  <c r="C446"/>
  <c r="C390"/>
  <c r="C298"/>
  <c r="C218"/>
  <c r="C91"/>
  <c r="C680"/>
  <c r="C454"/>
  <c r="C426"/>
  <c r="C406"/>
  <c r="C378"/>
  <c r="C346"/>
  <c r="C318"/>
  <c r="C250"/>
  <c r="C222"/>
  <c r="C166"/>
  <c r="C38"/>
  <c r="C402"/>
  <c r="C358"/>
  <c r="C274"/>
  <c r="C190"/>
  <c r="C146"/>
  <c r="C931"/>
  <c r="C990"/>
  <c r="C962"/>
  <c r="C954"/>
  <c r="C946"/>
  <c r="C930"/>
  <c r="C922"/>
  <c r="C914"/>
  <c r="C898"/>
  <c r="C882"/>
  <c r="C419"/>
  <c r="C279"/>
  <c r="C179"/>
  <c r="C94"/>
  <c r="C127"/>
  <c r="C34"/>
  <c r="C646"/>
  <c r="C638"/>
  <c r="C630"/>
  <c r="C622"/>
  <c r="C614"/>
  <c r="C598"/>
  <c r="C590"/>
  <c r="C582"/>
  <c r="C574"/>
  <c r="C566"/>
  <c r="C558"/>
  <c r="C550"/>
  <c r="C534"/>
  <c r="C526"/>
  <c r="C498"/>
  <c r="C490"/>
  <c r="C831"/>
  <c r="C871"/>
  <c r="C767"/>
  <c r="C575"/>
  <c r="C106"/>
  <c r="C82"/>
  <c r="C462"/>
  <c r="C398"/>
  <c r="C310"/>
  <c r="C234"/>
  <c r="C162"/>
  <c r="C496"/>
  <c r="C458"/>
  <c r="C430"/>
  <c r="C410"/>
  <c r="C382"/>
  <c r="C354"/>
  <c r="C326"/>
  <c r="C290"/>
  <c r="C262"/>
  <c r="C230"/>
  <c r="C198"/>
  <c r="C134"/>
  <c r="C62"/>
  <c r="C466"/>
  <c r="C370"/>
  <c r="C226"/>
  <c r="C955"/>
  <c r="C683"/>
  <c r="C619"/>
  <c r="C491"/>
  <c r="C982"/>
  <c r="C649"/>
  <c r="C821"/>
  <c r="C730"/>
  <c r="C710"/>
  <c r="C702"/>
  <c r="C694"/>
  <c r="C686"/>
  <c r="C678"/>
  <c r="C510"/>
  <c r="C858"/>
  <c r="C850"/>
  <c r="C834"/>
  <c r="C826"/>
  <c r="C818"/>
  <c r="C802"/>
  <c r="C794"/>
  <c r="C786"/>
  <c r="C770"/>
  <c r="C762"/>
  <c r="C754"/>
  <c r="C738"/>
  <c r="C674"/>
  <c r="C666"/>
  <c r="C522"/>
  <c r="C514"/>
  <c r="C435"/>
  <c r="C371"/>
  <c r="C191"/>
  <c r="C110"/>
  <c r="C158"/>
  <c r="C50"/>
  <c r="C929"/>
  <c r="C967"/>
  <c r="C919"/>
  <c r="C567"/>
  <c r="C583"/>
  <c r="C559"/>
  <c r="C663"/>
  <c r="C711"/>
  <c r="C519"/>
  <c r="C86"/>
  <c r="C54"/>
  <c r="C470"/>
  <c r="C422"/>
  <c r="C334"/>
  <c r="C254"/>
  <c r="C182"/>
  <c r="C998"/>
  <c r="C434"/>
  <c r="C414"/>
  <c r="C386"/>
  <c r="C330"/>
  <c r="C302"/>
  <c r="C266"/>
  <c r="C242"/>
  <c r="C206"/>
  <c r="C78"/>
  <c r="C474"/>
  <c r="C294"/>
  <c r="C238"/>
  <c r="C170"/>
  <c r="C118"/>
  <c r="Z2" i="5"/>
  <c r="G2" i="1" s="1"/>
  <c r="S2" s="1"/>
  <c r="A923" i="4"/>
  <c r="B923" s="1"/>
  <c r="A927"/>
  <c r="B927" s="1"/>
  <c r="A931"/>
  <c r="B931" s="1"/>
  <c r="A935"/>
  <c r="B935" s="1"/>
  <c r="A939"/>
  <c r="B939" s="1"/>
  <c r="A943"/>
  <c r="B943" s="1"/>
  <c r="A947"/>
  <c r="B947" s="1"/>
  <c r="A951"/>
  <c r="B951" s="1"/>
  <c r="A955"/>
  <c r="B955" s="1"/>
  <c r="A959"/>
  <c r="B959" s="1"/>
  <c r="A963"/>
  <c r="B963" s="1"/>
  <c r="A967"/>
  <c r="B967" s="1"/>
  <c r="A971"/>
  <c r="B971" s="1"/>
  <c r="A975"/>
  <c r="B975" s="1"/>
  <c r="A979"/>
  <c r="B979" s="1"/>
  <c r="A983"/>
  <c r="A987"/>
  <c r="B987" s="1"/>
  <c r="A991"/>
  <c r="B991" s="1"/>
  <c r="A995"/>
  <c r="B995" s="1"/>
  <c r="A999"/>
  <c r="B999" s="1"/>
  <c r="A3"/>
  <c r="B3" s="1"/>
  <c r="A454"/>
  <c r="B454" s="1"/>
  <c r="A456"/>
  <c r="B456" s="1"/>
  <c r="A458"/>
  <c r="B458" s="1"/>
  <c r="A460"/>
  <c r="B460" s="1"/>
  <c r="A462"/>
  <c r="B462" s="1"/>
  <c r="A464"/>
  <c r="B464" s="1"/>
  <c r="A466"/>
  <c r="B466" s="1"/>
  <c r="A468"/>
  <c r="B468" s="1"/>
  <c r="A470"/>
  <c r="B470" s="1"/>
  <c r="A472"/>
  <c r="B472" s="1"/>
  <c r="A474"/>
  <c r="B474" s="1"/>
  <c r="A476"/>
  <c r="B476" s="1"/>
  <c r="A478"/>
  <c r="B478" s="1"/>
  <c r="A480"/>
  <c r="B480" s="1"/>
  <c r="A482"/>
  <c r="B482" s="1"/>
  <c r="A484"/>
  <c r="B484" s="1"/>
  <c r="A486"/>
  <c r="B486" s="1"/>
  <c r="A488"/>
  <c r="B488" s="1"/>
  <c r="A437"/>
  <c r="B437" s="1"/>
  <c r="A439"/>
  <c r="B439" s="1"/>
  <c r="A441"/>
  <c r="B441" s="1"/>
  <c r="A443"/>
  <c r="B443" s="1"/>
  <c r="A445"/>
  <c r="B445" s="1"/>
  <c r="A447"/>
  <c r="B447" s="1"/>
  <c r="A449"/>
  <c r="B449" s="1"/>
  <c r="A451"/>
  <c r="B451" s="1"/>
  <c r="A453"/>
  <c r="B453" s="1"/>
  <c r="A455"/>
  <c r="B455" s="1"/>
  <c r="A457"/>
  <c r="B457" s="1"/>
  <c r="A459"/>
  <c r="B459" s="1"/>
  <c r="A461"/>
  <c r="B461" s="1"/>
  <c r="A463"/>
  <c r="B463" s="1"/>
  <c r="A465"/>
  <c r="B465" s="1"/>
  <c r="A467"/>
  <c r="B467" s="1"/>
  <c r="A469"/>
  <c r="B469" s="1"/>
  <c r="A471"/>
  <c r="B471" s="1"/>
  <c r="A473"/>
  <c r="B473" s="1"/>
  <c r="A475"/>
  <c r="B475" s="1"/>
  <c r="A477"/>
  <c r="B477" s="1"/>
  <c r="A479"/>
  <c r="B479" s="1"/>
  <c r="A481"/>
  <c r="B481" s="1"/>
  <c r="A483"/>
  <c r="B483" s="1"/>
  <c r="A485"/>
  <c r="B485" s="1"/>
  <c r="A487"/>
  <c r="B487" s="1"/>
  <c r="B5"/>
  <c r="B7"/>
  <c r="B9"/>
  <c r="B11"/>
  <c r="B13"/>
  <c r="B15"/>
  <c r="B17"/>
  <c r="B19"/>
  <c r="B21"/>
  <c r="B23"/>
  <c r="B25"/>
  <c r="B27"/>
  <c r="B29"/>
  <c r="B31"/>
  <c r="B33"/>
  <c r="B35"/>
  <c r="B37"/>
  <c r="B39"/>
  <c r="B41"/>
  <c r="B43"/>
  <c r="B45"/>
  <c r="B47"/>
  <c r="B49"/>
  <c r="B51"/>
  <c r="B53"/>
  <c r="B55"/>
  <c r="B57"/>
  <c r="B59"/>
  <c r="B61"/>
  <c r="B63"/>
  <c r="B65"/>
  <c r="B67"/>
  <c r="B69"/>
  <c r="B71"/>
  <c r="B73"/>
  <c r="B75"/>
  <c r="B77"/>
  <c r="B79"/>
  <c r="B81"/>
  <c r="B83"/>
  <c r="B85"/>
  <c r="B87"/>
  <c r="B89"/>
  <c r="B91"/>
  <c r="B93"/>
  <c r="B95"/>
  <c r="B97"/>
  <c r="B99"/>
  <c r="B101"/>
  <c r="B103"/>
  <c r="B105"/>
  <c r="B107"/>
  <c r="B109"/>
  <c r="B111"/>
  <c r="B113"/>
  <c r="B115"/>
  <c r="B117"/>
  <c r="B119"/>
  <c r="B121"/>
  <c r="B123"/>
  <c r="B125"/>
  <c r="B127"/>
  <c r="B129"/>
  <c r="B131"/>
  <c r="B133"/>
  <c r="B135"/>
  <c r="B137"/>
  <c r="B139"/>
  <c r="B141"/>
  <c r="B143"/>
  <c r="B145"/>
  <c r="B147"/>
  <c r="B149"/>
  <c r="B151"/>
  <c r="B153"/>
  <c r="B155"/>
  <c r="B157"/>
  <c r="B159"/>
  <c r="B161"/>
  <c r="B163"/>
  <c r="B165"/>
  <c r="B167"/>
  <c r="B169"/>
  <c r="B171"/>
  <c r="B173"/>
  <c r="B175"/>
  <c r="B177"/>
  <c r="B179"/>
  <c r="B181"/>
  <c r="B183"/>
  <c r="B185"/>
  <c r="B187"/>
  <c r="B189"/>
  <c r="B191"/>
  <c r="B193"/>
  <c r="B195"/>
  <c r="B197"/>
  <c r="B199"/>
  <c r="B201"/>
  <c r="B203"/>
  <c r="B205"/>
  <c r="B207"/>
  <c r="B209"/>
  <c r="B211"/>
  <c r="B213"/>
  <c r="B215"/>
  <c r="B217"/>
  <c r="B219"/>
  <c r="B221"/>
  <c r="B223"/>
  <c r="B225"/>
  <c r="B227"/>
  <c r="B229"/>
  <c r="B231"/>
  <c r="B233"/>
  <c r="B235"/>
  <c r="B237"/>
  <c r="B239"/>
  <c r="B241"/>
  <c r="B243"/>
  <c r="B245"/>
  <c r="B247"/>
  <c r="B249"/>
  <c r="B251"/>
  <c r="B253"/>
  <c r="B255"/>
  <c r="B257"/>
  <c r="B259"/>
  <c r="B261"/>
  <c r="B263"/>
  <c r="B265"/>
  <c r="B267"/>
  <c r="B269"/>
  <c r="B271"/>
  <c r="B273"/>
  <c r="B275"/>
  <c r="B277"/>
  <c r="B279"/>
  <c r="B281"/>
  <c r="B283"/>
  <c r="B285"/>
  <c r="B287"/>
  <c r="B289"/>
  <c r="B291"/>
  <c r="B293"/>
  <c r="B295"/>
  <c r="B297"/>
  <c r="B299"/>
  <c r="B301"/>
  <c r="B303"/>
  <c r="B305"/>
  <c r="B307"/>
  <c r="B309"/>
  <c r="B311"/>
  <c r="B313"/>
  <c r="B315"/>
  <c r="B317"/>
  <c r="B319"/>
  <c r="B321"/>
  <c r="B323"/>
  <c r="B325"/>
  <c r="B327"/>
  <c r="B329"/>
  <c r="B331"/>
  <c r="B333"/>
  <c r="B335"/>
  <c r="B337"/>
  <c r="B339"/>
  <c r="B341"/>
  <c r="B343"/>
  <c r="B345"/>
  <c r="B347"/>
  <c r="B349"/>
  <c r="B351"/>
  <c r="B353"/>
  <c r="B355"/>
  <c r="B357"/>
  <c r="B359"/>
  <c r="B361"/>
  <c r="B363"/>
  <c r="B365"/>
  <c r="B367"/>
  <c r="B369"/>
  <c r="B371"/>
  <c r="B373"/>
  <c r="B375"/>
  <c r="B377"/>
  <c r="B379"/>
  <c r="B381"/>
  <c r="B383"/>
  <c r="B385"/>
  <c r="B387"/>
  <c r="B389"/>
  <c r="B391"/>
  <c r="B393"/>
  <c r="B395"/>
  <c r="B397"/>
  <c r="B399"/>
  <c r="B401"/>
  <c r="B403"/>
  <c r="B405"/>
  <c r="B407"/>
  <c r="B409"/>
  <c r="B411"/>
  <c r="B413"/>
  <c r="B415"/>
  <c r="B417"/>
  <c r="B419"/>
  <c r="B421"/>
  <c r="B423"/>
  <c r="B425"/>
  <c r="B427"/>
  <c r="B429"/>
  <c r="B431"/>
  <c r="B433"/>
  <c r="B435"/>
  <c r="B489"/>
  <c r="B491"/>
  <c r="B493"/>
  <c r="B495"/>
  <c r="B497"/>
  <c r="B499"/>
  <c r="B501"/>
  <c r="B503"/>
  <c r="B505"/>
  <c r="B507"/>
  <c r="B509"/>
  <c r="B511"/>
  <c r="B513"/>
  <c r="B515"/>
  <c r="B517"/>
  <c r="B519"/>
  <c r="B521"/>
  <c r="B523"/>
  <c r="B525"/>
  <c r="B527"/>
  <c r="B529"/>
  <c r="B531"/>
  <c r="B533"/>
  <c r="B535"/>
  <c r="B537"/>
  <c r="B539"/>
  <c r="B541"/>
  <c r="B543"/>
  <c r="B545"/>
  <c r="B547"/>
  <c r="B549"/>
  <c r="B551"/>
  <c r="B553"/>
  <c r="B555"/>
  <c r="B557"/>
  <c r="B559"/>
  <c r="B561"/>
  <c r="B563"/>
  <c r="B565"/>
  <c r="B567"/>
  <c r="B569"/>
  <c r="B571"/>
  <c r="B573"/>
  <c r="B575"/>
  <c r="B577"/>
  <c r="B579"/>
  <c r="B581"/>
  <c r="B583"/>
  <c r="B585"/>
  <c r="B587"/>
  <c r="B589"/>
  <c r="B591"/>
  <c r="B593"/>
  <c r="B595"/>
  <c r="B597"/>
  <c r="B599"/>
  <c r="B601"/>
  <c r="B603"/>
  <c r="B605"/>
  <c r="B607"/>
  <c r="B609"/>
  <c r="B611"/>
  <c r="B613"/>
  <c r="B615"/>
  <c r="B617"/>
  <c r="B619"/>
  <c r="B621"/>
  <c r="B623"/>
  <c r="B625"/>
  <c r="B627"/>
  <c r="B629"/>
  <c r="B631"/>
  <c r="B633"/>
  <c r="B635"/>
  <c r="B637"/>
  <c r="B639"/>
  <c r="B641"/>
  <c r="B643"/>
  <c r="B645"/>
  <c r="B647"/>
  <c r="B649"/>
  <c r="B651"/>
  <c r="B653"/>
  <c r="B655"/>
  <c r="B657"/>
  <c r="B659"/>
  <c r="B661"/>
  <c r="B663"/>
  <c r="B665"/>
  <c r="B667"/>
  <c r="B669"/>
  <c r="B671"/>
  <c r="B673"/>
  <c r="B675"/>
  <c r="B677"/>
  <c r="B679"/>
  <c r="B681"/>
  <c r="B683"/>
  <c r="B685"/>
  <c r="B687"/>
  <c r="B689"/>
  <c r="B691"/>
  <c r="B693"/>
  <c r="B695"/>
  <c r="B697"/>
  <c r="B699"/>
  <c r="B701"/>
  <c r="B703"/>
  <c r="B705"/>
  <c r="B707"/>
  <c r="B709"/>
  <c r="B711"/>
  <c r="B713"/>
  <c r="B715"/>
  <c r="B4"/>
  <c r="B6"/>
  <c r="B8"/>
  <c r="B10"/>
  <c r="B12"/>
  <c r="B14"/>
  <c r="B16"/>
  <c r="B18"/>
  <c r="B20"/>
  <c r="B22"/>
  <c r="B24"/>
  <c r="B26"/>
  <c r="B28"/>
  <c r="B30"/>
  <c r="B32"/>
  <c r="B34"/>
  <c r="B36"/>
  <c r="B38"/>
  <c r="B40"/>
  <c r="B42"/>
  <c r="B44"/>
  <c r="B46"/>
  <c r="B48"/>
  <c r="B50"/>
  <c r="B52"/>
  <c r="B54"/>
  <c r="B56"/>
  <c r="B58"/>
  <c r="B60"/>
  <c r="B62"/>
  <c r="B64"/>
  <c r="B66"/>
  <c r="B68"/>
  <c r="B70"/>
  <c r="B72"/>
  <c r="B74"/>
  <c r="B76"/>
  <c r="B78"/>
  <c r="B80"/>
  <c r="B82"/>
  <c r="B84"/>
  <c r="B86"/>
  <c r="B88"/>
  <c r="B90"/>
  <c r="B92"/>
  <c r="B94"/>
  <c r="B96"/>
  <c r="B98"/>
  <c r="B100"/>
  <c r="B102"/>
  <c r="B104"/>
  <c r="B106"/>
  <c r="B108"/>
  <c r="B110"/>
  <c r="B112"/>
  <c r="B114"/>
  <c r="B116"/>
  <c r="B118"/>
  <c r="B120"/>
  <c r="B122"/>
  <c r="B124"/>
  <c r="B126"/>
  <c r="B128"/>
  <c r="B130"/>
  <c r="B132"/>
  <c r="B134"/>
  <c r="B136"/>
  <c r="B138"/>
  <c r="B140"/>
  <c r="B142"/>
  <c r="B144"/>
  <c r="B146"/>
  <c r="B148"/>
  <c r="B150"/>
  <c r="B152"/>
  <c r="B154"/>
  <c r="B156"/>
  <c r="B158"/>
  <c r="B160"/>
  <c r="B162"/>
  <c r="B164"/>
  <c r="B166"/>
  <c r="B168"/>
  <c r="B170"/>
  <c r="B172"/>
  <c r="B174"/>
  <c r="B176"/>
  <c r="B178"/>
  <c r="B180"/>
  <c r="B182"/>
  <c r="B184"/>
  <c r="B186"/>
  <c r="B188"/>
  <c r="B190"/>
  <c r="B192"/>
  <c r="B194"/>
  <c r="B196"/>
  <c r="B198"/>
  <c r="B200"/>
  <c r="B202"/>
  <c r="B204"/>
  <c r="B206"/>
  <c r="B208"/>
  <c r="B210"/>
  <c r="B212"/>
  <c r="B214"/>
  <c r="B216"/>
  <c r="B218"/>
  <c r="B220"/>
  <c r="B222"/>
  <c r="B224"/>
  <c r="B226"/>
  <c r="B228"/>
  <c r="B230"/>
  <c r="B232"/>
  <c r="B234"/>
  <c r="B236"/>
  <c r="B238"/>
  <c r="B240"/>
  <c r="B242"/>
  <c r="B244"/>
  <c r="B246"/>
  <c r="B248"/>
  <c r="B250"/>
  <c r="B252"/>
  <c r="B254"/>
  <c r="B256"/>
  <c r="B258"/>
  <c r="B260"/>
  <c r="B262"/>
  <c r="B264"/>
  <c r="B266"/>
  <c r="B268"/>
  <c r="B270"/>
  <c r="B272"/>
  <c r="B274"/>
  <c r="B276"/>
  <c r="B278"/>
  <c r="B280"/>
  <c r="B282"/>
  <c r="B284"/>
  <c r="B286"/>
  <c r="B288"/>
  <c r="B290"/>
  <c r="B292"/>
  <c r="B294"/>
  <c r="B296"/>
  <c r="B298"/>
  <c r="B300"/>
  <c r="B302"/>
  <c r="B304"/>
  <c r="B306"/>
  <c r="B308"/>
  <c r="B310"/>
  <c r="B312"/>
  <c r="B314"/>
  <c r="B316"/>
  <c r="B318"/>
  <c r="B320"/>
  <c r="B322"/>
  <c r="B324"/>
  <c r="B326"/>
  <c r="B328"/>
  <c r="B330"/>
  <c r="B332"/>
  <c r="B334"/>
  <c r="B336"/>
  <c r="B338"/>
  <c r="B340"/>
  <c r="B342"/>
  <c r="B344"/>
  <c r="B346"/>
  <c r="B348"/>
  <c r="B350"/>
  <c r="B352"/>
  <c r="B354"/>
  <c r="B356"/>
  <c r="B358"/>
  <c r="B360"/>
  <c r="B362"/>
  <c r="B364"/>
  <c r="B366"/>
  <c r="B368"/>
  <c r="B370"/>
  <c r="B372"/>
  <c r="B374"/>
  <c r="B376"/>
  <c r="B378"/>
  <c r="B380"/>
  <c r="B382"/>
  <c r="B384"/>
  <c r="B386"/>
  <c r="B388"/>
  <c r="B390"/>
  <c r="B392"/>
  <c r="B394"/>
  <c r="B396"/>
  <c r="B398"/>
  <c r="B400"/>
  <c r="B402"/>
  <c r="B404"/>
  <c r="B406"/>
  <c r="B408"/>
  <c r="B410"/>
  <c r="B412"/>
  <c r="B414"/>
  <c r="B416"/>
  <c r="B418"/>
  <c r="B420"/>
  <c r="B422"/>
  <c r="B424"/>
  <c r="B426"/>
  <c r="B428"/>
  <c r="B430"/>
  <c r="B432"/>
  <c r="B434"/>
  <c r="B436"/>
  <c r="B438"/>
  <c r="B440"/>
  <c r="B442"/>
  <c r="B444"/>
  <c r="B446"/>
  <c r="B448"/>
  <c r="B450"/>
  <c r="B452"/>
  <c r="B719"/>
  <c r="B723"/>
  <c r="B727"/>
  <c r="B731"/>
  <c r="B735"/>
  <c r="B739"/>
  <c r="B743"/>
  <c r="B747"/>
  <c r="B751"/>
  <c r="B755"/>
  <c r="B759"/>
  <c r="B763"/>
  <c r="B767"/>
  <c r="B771"/>
  <c r="B775"/>
  <c r="B779"/>
  <c r="B783"/>
  <c r="B787"/>
  <c r="B791"/>
  <c r="B795"/>
  <c r="B799"/>
  <c r="B803"/>
  <c r="B807"/>
  <c r="B811"/>
  <c r="B815"/>
  <c r="B819"/>
  <c r="B823"/>
  <c r="B827"/>
  <c r="B831"/>
  <c r="B835"/>
  <c r="B839"/>
  <c r="B843"/>
  <c r="B847"/>
  <c r="B851"/>
  <c r="B855"/>
  <c r="B859"/>
  <c r="B863"/>
  <c r="B867"/>
  <c r="B871"/>
  <c r="B875"/>
  <c r="B879"/>
  <c r="B883"/>
  <c r="B887"/>
  <c r="B891"/>
  <c r="B895"/>
  <c r="B899"/>
  <c r="B903"/>
  <c r="B907"/>
  <c r="B911"/>
  <c r="B915"/>
  <c r="B919"/>
  <c r="B983"/>
  <c r="B721"/>
  <c r="B729"/>
  <c r="B737"/>
  <c r="B745"/>
  <c r="B753"/>
  <c r="B761"/>
  <c r="B769"/>
  <c r="B777"/>
  <c r="B785"/>
  <c r="B793"/>
  <c r="B801"/>
  <c r="B809"/>
  <c r="B817"/>
  <c r="B825"/>
  <c r="B833"/>
  <c r="B841"/>
  <c r="B849"/>
  <c r="B857"/>
  <c r="B865"/>
  <c r="B873"/>
  <c r="B881"/>
  <c r="B889"/>
  <c r="B897"/>
  <c r="B905"/>
  <c r="B913"/>
  <c r="B921"/>
  <c r="B929"/>
  <c r="B937"/>
  <c r="B945"/>
  <c r="B953"/>
  <c r="B961"/>
  <c r="B969"/>
  <c r="B977"/>
  <c r="B985"/>
  <c r="B993"/>
  <c r="B490"/>
  <c r="B492"/>
  <c r="B494"/>
  <c r="B496"/>
  <c r="B498"/>
  <c r="B500"/>
  <c r="B502"/>
  <c r="B504"/>
  <c r="B506"/>
  <c r="B508"/>
  <c r="B510"/>
  <c r="B512"/>
  <c r="B514"/>
  <c r="B516"/>
  <c r="B518"/>
  <c r="B520"/>
  <c r="B522"/>
  <c r="B524"/>
  <c r="B526"/>
  <c r="B528"/>
  <c r="B530"/>
  <c r="B532"/>
  <c r="B534"/>
  <c r="B536"/>
  <c r="B538"/>
  <c r="B540"/>
  <c r="B542"/>
  <c r="B544"/>
  <c r="B546"/>
  <c r="B548"/>
  <c r="B550"/>
  <c r="B552"/>
  <c r="B554"/>
  <c r="B556"/>
  <c r="B558"/>
  <c r="B560"/>
  <c r="B562"/>
  <c r="B564"/>
  <c r="B566"/>
  <c r="B568"/>
  <c r="B570"/>
  <c r="B572"/>
  <c r="B574"/>
  <c r="B576"/>
  <c r="B578"/>
  <c r="B580"/>
  <c r="B582"/>
  <c r="B584"/>
  <c r="B586"/>
  <c r="B588"/>
  <c r="B590"/>
  <c r="B592"/>
  <c r="B594"/>
  <c r="B596"/>
  <c r="B598"/>
  <c r="B600"/>
  <c r="B602"/>
  <c r="B604"/>
  <c r="B606"/>
  <c r="B608"/>
  <c r="B610"/>
  <c r="B612"/>
  <c r="B614"/>
  <c r="B616"/>
  <c r="B618"/>
  <c r="B620"/>
  <c r="B622"/>
  <c r="B624"/>
  <c r="B626"/>
  <c r="B628"/>
  <c r="B630"/>
  <c r="B632"/>
  <c r="B634"/>
  <c r="B636"/>
  <c r="B638"/>
  <c r="B640"/>
  <c r="B642"/>
  <c r="B644"/>
  <c r="B646"/>
  <c r="B648"/>
  <c r="B650"/>
  <c r="B652"/>
  <c r="B654"/>
  <c r="B656"/>
  <c r="B658"/>
  <c r="B660"/>
  <c r="B662"/>
  <c r="B664"/>
  <c r="B666"/>
  <c r="B668"/>
  <c r="B670"/>
  <c r="B672"/>
  <c r="B674"/>
  <c r="B676"/>
  <c r="B678"/>
  <c r="B680"/>
  <c r="B682"/>
  <c r="B684"/>
  <c r="B686"/>
  <c r="B688"/>
  <c r="B690"/>
  <c r="B692"/>
  <c r="B694"/>
  <c r="B696"/>
  <c r="B698"/>
  <c r="B700"/>
  <c r="B702"/>
  <c r="B704"/>
  <c r="B706"/>
  <c r="B708"/>
  <c r="B710"/>
  <c r="B712"/>
  <c r="B714"/>
  <c r="B716"/>
  <c r="B718"/>
  <c r="B720"/>
  <c r="B722"/>
  <c r="B724"/>
  <c r="B726"/>
  <c r="B728"/>
  <c r="B730"/>
  <c r="B732"/>
  <c r="B734"/>
  <c r="B736"/>
  <c r="B738"/>
  <c r="B740"/>
  <c r="B742"/>
  <c r="B744"/>
  <c r="B746"/>
  <c r="B748"/>
  <c r="B750"/>
  <c r="B752"/>
  <c r="B754"/>
  <c r="B756"/>
  <c r="B758"/>
  <c r="B760"/>
  <c r="B762"/>
  <c r="B764"/>
  <c r="B766"/>
  <c r="B768"/>
  <c r="B770"/>
  <c r="B772"/>
  <c r="B774"/>
  <c r="B776"/>
  <c r="B778"/>
  <c r="B780"/>
  <c r="B782"/>
  <c r="B784"/>
  <c r="B786"/>
  <c r="B788"/>
  <c r="B790"/>
  <c r="B792"/>
  <c r="B794"/>
  <c r="B796"/>
  <c r="B798"/>
  <c r="B800"/>
  <c r="B802"/>
  <c r="B804"/>
  <c r="B806"/>
  <c r="B808"/>
  <c r="B810"/>
  <c r="B812"/>
  <c r="B814"/>
  <c r="B816"/>
  <c r="B818"/>
  <c r="B820"/>
  <c r="B822"/>
  <c r="B824"/>
  <c r="B826"/>
  <c r="B828"/>
  <c r="B830"/>
  <c r="B832"/>
  <c r="B834"/>
  <c r="B836"/>
  <c r="B838"/>
  <c r="B840"/>
  <c r="B842"/>
  <c r="B844"/>
  <c r="B846"/>
  <c r="B848"/>
  <c r="B850"/>
  <c r="B852"/>
  <c r="B854"/>
  <c r="B856"/>
  <c r="B858"/>
  <c r="B860"/>
  <c r="B862"/>
  <c r="B864"/>
  <c r="B866"/>
  <c r="B868"/>
  <c r="B870"/>
  <c r="B872"/>
  <c r="B874"/>
  <c r="B876"/>
  <c r="B878"/>
  <c r="B880"/>
  <c r="B882"/>
  <c r="B884"/>
  <c r="B886"/>
  <c r="B888"/>
  <c r="B890"/>
  <c r="B892"/>
  <c r="B894"/>
  <c r="B896"/>
  <c r="B898"/>
  <c r="B900"/>
  <c r="B902"/>
  <c r="B904"/>
  <c r="B906"/>
  <c r="B908"/>
  <c r="B910"/>
  <c r="B912"/>
  <c r="B914"/>
  <c r="B916"/>
  <c r="B918"/>
  <c r="B920"/>
  <c r="B922"/>
  <c r="B924"/>
  <c r="B926"/>
  <c r="B928"/>
  <c r="B930"/>
  <c r="B932"/>
  <c r="B934"/>
  <c r="B936"/>
  <c r="B938"/>
  <c r="B940"/>
  <c r="B942"/>
  <c r="B944"/>
  <c r="B946"/>
  <c r="B948"/>
  <c r="B950"/>
  <c r="B952"/>
  <c r="B954"/>
  <c r="B956"/>
  <c r="B958"/>
  <c r="B960"/>
  <c r="B962"/>
  <c r="B964"/>
  <c r="B966"/>
  <c r="B968"/>
  <c r="B970"/>
  <c r="B972"/>
  <c r="B974"/>
  <c r="B976"/>
  <c r="B978"/>
  <c r="B980"/>
  <c r="B982"/>
  <c r="B984"/>
  <c r="B986"/>
  <c r="B988"/>
  <c r="B990"/>
  <c r="B992"/>
  <c r="B994"/>
  <c r="B996"/>
  <c r="B998"/>
  <c r="B1000"/>
  <c r="C321" i="2"/>
  <c r="D321" s="1"/>
  <c r="E321" s="1"/>
  <c r="F321" s="1"/>
  <c r="C449"/>
  <c r="D449" s="1"/>
  <c r="E449" s="1"/>
  <c r="F449" s="1"/>
  <c r="C385"/>
  <c r="D385" s="1"/>
  <c r="E385" s="1"/>
  <c r="F385" s="1"/>
  <c r="C353"/>
  <c r="D353" s="1"/>
  <c r="E353" s="1"/>
  <c r="F353" s="1"/>
  <c r="C417"/>
  <c r="D417" s="1"/>
  <c r="E417" s="1"/>
  <c r="F417" s="1"/>
  <c r="C481"/>
  <c r="D481" s="1"/>
  <c r="E481" s="1"/>
  <c r="F481" s="1"/>
  <c r="C305"/>
  <c r="D305" s="1"/>
  <c r="E305" s="1"/>
  <c r="F305" s="1"/>
  <c r="C337"/>
  <c r="D337" s="1"/>
  <c r="E337" s="1"/>
  <c r="F337" s="1"/>
  <c r="C369"/>
  <c r="D369" s="1"/>
  <c r="E369" s="1"/>
  <c r="F369" s="1"/>
  <c r="C401"/>
  <c r="D401" s="1"/>
  <c r="E401" s="1"/>
  <c r="F401" s="1"/>
  <c r="C433"/>
  <c r="D433" s="1"/>
  <c r="E433" s="1"/>
  <c r="F433" s="1"/>
  <c r="C465"/>
  <c r="D465" s="1"/>
  <c r="E465" s="1"/>
  <c r="F465" s="1"/>
  <c r="C497"/>
  <c r="D497" s="1"/>
  <c r="E497" s="1"/>
  <c r="F497" s="1"/>
  <c r="C22"/>
  <c r="D22" s="1"/>
  <c r="E22" s="1"/>
  <c r="F22" s="1"/>
  <c r="C38"/>
  <c r="D38" s="1"/>
  <c r="E38" s="1"/>
  <c r="F38" s="1"/>
  <c r="C54"/>
  <c r="D54" s="1"/>
  <c r="E54" s="1"/>
  <c r="F54" s="1"/>
  <c r="C70"/>
  <c r="D70" s="1"/>
  <c r="E70" s="1"/>
  <c r="F70" s="1"/>
  <c r="C86"/>
  <c r="D86" s="1"/>
  <c r="E86" s="1"/>
  <c r="F86" s="1"/>
  <c r="C313"/>
  <c r="D313" s="1"/>
  <c r="E313" s="1"/>
  <c r="F313" s="1"/>
  <c r="C329"/>
  <c r="D329" s="1"/>
  <c r="E329" s="1"/>
  <c r="F329" s="1"/>
  <c r="C345"/>
  <c r="D345" s="1"/>
  <c r="E345" s="1"/>
  <c r="F345" s="1"/>
  <c r="C361"/>
  <c r="D361" s="1"/>
  <c r="E361" s="1"/>
  <c r="F361" s="1"/>
  <c r="C377"/>
  <c r="D377" s="1"/>
  <c r="E377" s="1"/>
  <c r="F377" s="1"/>
  <c r="C393"/>
  <c r="D393" s="1"/>
  <c r="E393" s="1"/>
  <c r="F393" s="1"/>
  <c r="C409"/>
  <c r="D409" s="1"/>
  <c r="E409" s="1"/>
  <c r="F409" s="1"/>
  <c r="C425"/>
  <c r="D425" s="1"/>
  <c r="E425" s="1"/>
  <c r="F425" s="1"/>
  <c r="C441"/>
  <c r="D441" s="1"/>
  <c r="E441" s="1"/>
  <c r="F441" s="1"/>
  <c r="C457"/>
  <c r="D457" s="1"/>
  <c r="E457" s="1"/>
  <c r="F457" s="1"/>
  <c r="C473"/>
  <c r="D473" s="1"/>
  <c r="E473" s="1"/>
  <c r="F473" s="1"/>
  <c r="C489"/>
  <c r="D489" s="1"/>
  <c r="E489" s="1"/>
  <c r="F489" s="1"/>
  <c r="C505"/>
  <c r="D505" s="1"/>
  <c r="E505" s="1"/>
  <c r="F505" s="1"/>
  <c r="C925"/>
  <c r="D925" s="1"/>
  <c r="E925" s="1"/>
  <c r="F925" s="1"/>
  <c r="C14"/>
  <c r="D14" s="1"/>
  <c r="E14" s="1"/>
  <c r="F14" s="1"/>
  <c r="C30"/>
  <c r="D30" s="1"/>
  <c r="E30" s="1"/>
  <c r="F30" s="1"/>
  <c r="C46"/>
  <c r="D46" s="1"/>
  <c r="E46" s="1"/>
  <c r="F46" s="1"/>
  <c r="C62"/>
  <c r="D62" s="1"/>
  <c r="E62" s="1"/>
  <c r="F62" s="1"/>
  <c r="C78"/>
  <c r="D78" s="1"/>
  <c r="E78" s="1"/>
  <c r="F78" s="1"/>
  <c r="C94"/>
  <c r="D94" s="1"/>
  <c r="E94" s="1"/>
  <c r="F94" s="1"/>
  <c r="C917"/>
  <c r="D917" s="1"/>
  <c r="E917" s="1"/>
  <c r="F917" s="1"/>
  <c r="C18"/>
  <c r="D18" s="1"/>
  <c r="E18" s="1"/>
  <c r="F18" s="1"/>
  <c r="C26"/>
  <c r="D26" s="1"/>
  <c r="E26" s="1"/>
  <c r="F26" s="1"/>
  <c r="C34"/>
  <c r="D34" s="1"/>
  <c r="E34" s="1"/>
  <c r="F34" s="1"/>
  <c r="C42"/>
  <c r="D42" s="1"/>
  <c r="E42" s="1"/>
  <c r="F42" s="1"/>
  <c r="C50"/>
  <c r="D50" s="1"/>
  <c r="E50" s="1"/>
  <c r="F50" s="1"/>
  <c r="C58"/>
  <c r="D58" s="1"/>
  <c r="E58" s="1"/>
  <c r="F58" s="1"/>
  <c r="C66"/>
  <c r="D66" s="1"/>
  <c r="E66" s="1"/>
  <c r="F66" s="1"/>
  <c r="C74"/>
  <c r="D74" s="1"/>
  <c r="E74" s="1"/>
  <c r="F74" s="1"/>
  <c r="C82"/>
  <c r="D82" s="1"/>
  <c r="E82" s="1"/>
  <c r="F82" s="1"/>
  <c r="C90"/>
  <c r="D90" s="1"/>
  <c r="E90" s="1"/>
  <c r="F90" s="1"/>
  <c r="C309"/>
  <c r="D309" s="1"/>
  <c r="E309" s="1"/>
  <c r="F309" s="1"/>
  <c r="C317"/>
  <c r="D317" s="1"/>
  <c r="E317" s="1"/>
  <c r="F317" s="1"/>
  <c r="C325"/>
  <c r="D325" s="1"/>
  <c r="E325" s="1"/>
  <c r="F325" s="1"/>
  <c r="C333"/>
  <c r="D333" s="1"/>
  <c r="E333" s="1"/>
  <c r="F333" s="1"/>
  <c r="C341"/>
  <c r="D341" s="1"/>
  <c r="E341" s="1"/>
  <c r="F341" s="1"/>
  <c r="C349"/>
  <c r="D349" s="1"/>
  <c r="E349" s="1"/>
  <c r="F349" s="1"/>
  <c r="C357"/>
  <c r="D357" s="1"/>
  <c r="E357" s="1"/>
  <c r="F357" s="1"/>
  <c r="C365"/>
  <c r="D365" s="1"/>
  <c r="E365" s="1"/>
  <c r="F365" s="1"/>
  <c r="C373"/>
  <c r="D373" s="1"/>
  <c r="E373" s="1"/>
  <c r="F373" s="1"/>
  <c r="C381"/>
  <c r="D381" s="1"/>
  <c r="E381" s="1"/>
  <c r="F381" s="1"/>
  <c r="C389"/>
  <c r="D389" s="1"/>
  <c r="E389" s="1"/>
  <c r="F389" s="1"/>
  <c r="C397"/>
  <c r="D397" s="1"/>
  <c r="E397" s="1"/>
  <c r="F397" s="1"/>
  <c r="C405"/>
  <c r="D405" s="1"/>
  <c r="E405" s="1"/>
  <c r="F405" s="1"/>
  <c r="C413"/>
  <c r="D413" s="1"/>
  <c r="E413" s="1"/>
  <c r="F413" s="1"/>
  <c r="C421"/>
  <c r="D421" s="1"/>
  <c r="E421" s="1"/>
  <c r="F421" s="1"/>
  <c r="C429"/>
  <c r="D429" s="1"/>
  <c r="E429" s="1"/>
  <c r="F429" s="1"/>
  <c r="C437"/>
  <c r="D437" s="1"/>
  <c r="E437" s="1"/>
  <c r="F437" s="1"/>
  <c r="C445"/>
  <c r="D445" s="1"/>
  <c r="E445" s="1"/>
  <c r="F445" s="1"/>
  <c r="C453"/>
  <c r="D453" s="1"/>
  <c r="E453" s="1"/>
  <c r="F453" s="1"/>
  <c r="C461"/>
  <c r="D461" s="1"/>
  <c r="E461" s="1"/>
  <c r="F461" s="1"/>
  <c r="C469"/>
  <c r="D469" s="1"/>
  <c r="E469" s="1"/>
  <c r="F469" s="1"/>
  <c r="C477"/>
  <c r="D477" s="1"/>
  <c r="E477" s="1"/>
  <c r="F477" s="1"/>
  <c r="C485"/>
  <c r="D485" s="1"/>
  <c r="E485" s="1"/>
  <c r="F485" s="1"/>
  <c r="C493"/>
  <c r="D493" s="1"/>
  <c r="E493" s="1"/>
  <c r="F493" s="1"/>
  <c r="C501"/>
  <c r="D501" s="1"/>
  <c r="E501" s="1"/>
  <c r="F501" s="1"/>
  <c r="C509"/>
  <c r="D509" s="1"/>
  <c r="E509" s="1"/>
  <c r="F509" s="1"/>
  <c r="C921"/>
  <c r="D921" s="1"/>
  <c r="E921" s="1"/>
  <c r="F921" s="1"/>
  <c r="C929"/>
  <c r="D929" s="1"/>
  <c r="E929" s="1"/>
  <c r="F929" s="1"/>
  <c r="B16"/>
  <c r="C16"/>
  <c r="D16" s="1"/>
  <c r="E16" s="1"/>
  <c r="F16" s="1"/>
  <c r="B24"/>
  <c r="C24"/>
  <c r="D24" s="1"/>
  <c r="E24" s="1"/>
  <c r="F24" s="1"/>
  <c r="B32"/>
  <c r="C32"/>
  <c r="D32" s="1"/>
  <c r="E32" s="1"/>
  <c r="F32" s="1"/>
  <c r="B40"/>
  <c r="C40"/>
  <c r="D40" s="1"/>
  <c r="E40" s="1"/>
  <c r="F40" s="1"/>
  <c r="B48"/>
  <c r="C48"/>
  <c r="D48" s="1"/>
  <c r="E48" s="1"/>
  <c r="F48" s="1"/>
  <c r="B56"/>
  <c r="C56"/>
  <c r="D56" s="1"/>
  <c r="E56" s="1"/>
  <c r="F56" s="1"/>
  <c r="B64"/>
  <c r="C64"/>
  <c r="D64" s="1"/>
  <c r="E64" s="1"/>
  <c r="F64" s="1"/>
  <c r="B72"/>
  <c r="C72"/>
  <c r="D72" s="1"/>
  <c r="E72" s="1"/>
  <c r="F72" s="1"/>
  <c r="B80"/>
  <c r="C80"/>
  <c r="D80" s="1"/>
  <c r="E80" s="1"/>
  <c r="F80" s="1"/>
  <c r="B88"/>
  <c r="C88"/>
  <c r="D88" s="1"/>
  <c r="E88" s="1"/>
  <c r="F88" s="1"/>
  <c r="B96"/>
  <c r="C96"/>
  <c r="D96" s="1"/>
  <c r="E96" s="1"/>
  <c r="F96" s="1"/>
  <c r="B307"/>
  <c r="C307"/>
  <c r="D307" s="1"/>
  <c r="E307" s="1"/>
  <c r="F307" s="1"/>
  <c r="B315"/>
  <c r="C315"/>
  <c r="D315" s="1"/>
  <c r="E315" s="1"/>
  <c r="F315" s="1"/>
  <c r="B323"/>
  <c r="C323"/>
  <c r="D323" s="1"/>
  <c r="E323" s="1"/>
  <c r="F323" s="1"/>
  <c r="B331"/>
  <c r="C331"/>
  <c r="D331" s="1"/>
  <c r="E331" s="1"/>
  <c r="F331" s="1"/>
  <c r="B339"/>
  <c r="C339"/>
  <c r="D339" s="1"/>
  <c r="E339" s="1"/>
  <c r="F339" s="1"/>
  <c r="B347"/>
  <c r="C347"/>
  <c r="D347" s="1"/>
  <c r="E347" s="1"/>
  <c r="F347" s="1"/>
  <c r="B355"/>
  <c r="C355"/>
  <c r="D355" s="1"/>
  <c r="E355" s="1"/>
  <c r="F355" s="1"/>
  <c r="B363"/>
  <c r="C363"/>
  <c r="D363" s="1"/>
  <c r="E363" s="1"/>
  <c r="F363" s="1"/>
  <c r="B371"/>
  <c r="C371"/>
  <c r="D371" s="1"/>
  <c r="E371" s="1"/>
  <c r="F371" s="1"/>
  <c r="B379"/>
  <c r="C379"/>
  <c r="D379" s="1"/>
  <c r="E379" s="1"/>
  <c r="F379" s="1"/>
  <c r="B387"/>
  <c r="C387"/>
  <c r="D387" s="1"/>
  <c r="E387" s="1"/>
  <c r="F387" s="1"/>
  <c r="B395"/>
  <c r="C395"/>
  <c r="D395" s="1"/>
  <c r="E395" s="1"/>
  <c r="F395" s="1"/>
  <c r="B403"/>
  <c r="C403"/>
  <c r="D403" s="1"/>
  <c r="E403" s="1"/>
  <c r="F403" s="1"/>
  <c r="B411"/>
  <c r="C411"/>
  <c r="D411" s="1"/>
  <c r="E411" s="1"/>
  <c r="F411" s="1"/>
  <c r="B419"/>
  <c r="C419"/>
  <c r="D419" s="1"/>
  <c r="E419" s="1"/>
  <c r="F419" s="1"/>
  <c r="B427"/>
  <c r="C427"/>
  <c r="D427" s="1"/>
  <c r="E427" s="1"/>
  <c r="F427" s="1"/>
  <c r="B435"/>
  <c r="C435"/>
  <c r="D435" s="1"/>
  <c r="E435" s="1"/>
  <c r="F435" s="1"/>
  <c r="B443"/>
  <c r="C443"/>
  <c r="D443" s="1"/>
  <c r="E443" s="1"/>
  <c r="F443" s="1"/>
  <c r="B451"/>
  <c r="C451"/>
  <c r="D451" s="1"/>
  <c r="E451" s="1"/>
  <c r="F451" s="1"/>
  <c r="B459"/>
  <c r="C459"/>
  <c r="D459" s="1"/>
  <c r="E459" s="1"/>
  <c r="F459" s="1"/>
  <c r="B467"/>
  <c r="C467"/>
  <c r="D467" s="1"/>
  <c r="E467" s="1"/>
  <c r="F467" s="1"/>
  <c r="B475"/>
  <c r="C475"/>
  <c r="D475" s="1"/>
  <c r="E475" s="1"/>
  <c r="F475" s="1"/>
  <c r="B483"/>
  <c r="C483"/>
  <c r="D483" s="1"/>
  <c r="E483" s="1"/>
  <c r="F483" s="1"/>
  <c r="B491"/>
  <c r="C491"/>
  <c r="D491" s="1"/>
  <c r="E491" s="1"/>
  <c r="F491" s="1"/>
  <c r="B499"/>
  <c r="C499"/>
  <c r="D499" s="1"/>
  <c r="E499" s="1"/>
  <c r="F499" s="1"/>
  <c r="B507"/>
  <c r="C507"/>
  <c r="D507" s="1"/>
  <c r="E507" s="1"/>
  <c r="F507" s="1"/>
  <c r="B20"/>
  <c r="C20"/>
  <c r="D20" s="1"/>
  <c r="E20" s="1"/>
  <c r="F20" s="1"/>
  <c r="B28"/>
  <c r="C28"/>
  <c r="D28" s="1"/>
  <c r="E28" s="1"/>
  <c r="F28" s="1"/>
  <c r="B36"/>
  <c r="C36"/>
  <c r="D36" s="1"/>
  <c r="E36" s="1"/>
  <c r="F36" s="1"/>
  <c r="B44"/>
  <c r="C44"/>
  <c r="D44" s="1"/>
  <c r="E44" s="1"/>
  <c r="F44" s="1"/>
  <c r="B52"/>
  <c r="C52"/>
  <c r="D52" s="1"/>
  <c r="E52" s="1"/>
  <c r="F52" s="1"/>
  <c r="B60"/>
  <c r="C60"/>
  <c r="D60" s="1"/>
  <c r="E60" s="1"/>
  <c r="F60" s="1"/>
  <c r="B68"/>
  <c r="C68"/>
  <c r="D68" s="1"/>
  <c r="E68" s="1"/>
  <c r="F68" s="1"/>
  <c r="B76"/>
  <c r="C76"/>
  <c r="D76" s="1"/>
  <c r="E76" s="1"/>
  <c r="F76" s="1"/>
  <c r="B84"/>
  <c r="C84"/>
  <c r="D84" s="1"/>
  <c r="E84" s="1"/>
  <c r="F84" s="1"/>
  <c r="B92"/>
  <c r="C92"/>
  <c r="D92" s="1"/>
  <c r="E92" s="1"/>
  <c r="F92" s="1"/>
  <c r="B303"/>
  <c r="C303"/>
  <c r="D303" s="1"/>
  <c r="E303" s="1"/>
  <c r="F303" s="1"/>
  <c r="B311"/>
  <c r="C311"/>
  <c r="D311" s="1"/>
  <c r="E311" s="1"/>
  <c r="F311" s="1"/>
  <c r="B319"/>
  <c r="C319"/>
  <c r="D319" s="1"/>
  <c r="E319" s="1"/>
  <c r="F319" s="1"/>
  <c r="B327"/>
  <c r="C327"/>
  <c r="D327" s="1"/>
  <c r="E327" s="1"/>
  <c r="F327" s="1"/>
  <c r="B335"/>
  <c r="C335"/>
  <c r="D335" s="1"/>
  <c r="E335" s="1"/>
  <c r="F335" s="1"/>
  <c r="B343"/>
  <c r="C343"/>
  <c r="D343" s="1"/>
  <c r="E343" s="1"/>
  <c r="F343" s="1"/>
  <c r="B351"/>
  <c r="C351"/>
  <c r="D351" s="1"/>
  <c r="E351" s="1"/>
  <c r="F351" s="1"/>
  <c r="B359"/>
  <c r="C359"/>
  <c r="D359" s="1"/>
  <c r="E359" s="1"/>
  <c r="F359" s="1"/>
  <c r="B367"/>
  <c r="C367"/>
  <c r="D367" s="1"/>
  <c r="E367" s="1"/>
  <c r="F367" s="1"/>
  <c r="B375"/>
  <c r="C375"/>
  <c r="D375" s="1"/>
  <c r="E375" s="1"/>
  <c r="F375" s="1"/>
  <c r="B383"/>
  <c r="C383"/>
  <c r="D383" s="1"/>
  <c r="E383" s="1"/>
  <c r="F383" s="1"/>
  <c r="B391"/>
  <c r="C391"/>
  <c r="D391" s="1"/>
  <c r="E391" s="1"/>
  <c r="F391" s="1"/>
  <c r="B399"/>
  <c r="C399"/>
  <c r="D399" s="1"/>
  <c r="E399" s="1"/>
  <c r="F399" s="1"/>
  <c r="B407"/>
  <c r="C407"/>
  <c r="D407" s="1"/>
  <c r="E407" s="1"/>
  <c r="F407" s="1"/>
  <c r="B415"/>
  <c r="C415"/>
  <c r="D415" s="1"/>
  <c r="E415" s="1"/>
  <c r="F415" s="1"/>
  <c r="B423"/>
  <c r="C423"/>
  <c r="D423" s="1"/>
  <c r="E423" s="1"/>
  <c r="F423" s="1"/>
  <c r="B431"/>
  <c r="C431"/>
  <c r="D431" s="1"/>
  <c r="E431" s="1"/>
  <c r="F431" s="1"/>
  <c r="B439"/>
  <c r="C439"/>
  <c r="D439" s="1"/>
  <c r="E439" s="1"/>
  <c r="F439" s="1"/>
  <c r="B447"/>
  <c r="C447"/>
  <c r="D447" s="1"/>
  <c r="E447" s="1"/>
  <c r="F447" s="1"/>
  <c r="B455"/>
  <c r="C455"/>
  <c r="D455" s="1"/>
  <c r="E455" s="1"/>
  <c r="F455" s="1"/>
  <c r="B463"/>
  <c r="C463"/>
  <c r="D463" s="1"/>
  <c r="E463" s="1"/>
  <c r="F463" s="1"/>
  <c r="B471"/>
  <c r="C471"/>
  <c r="D471" s="1"/>
  <c r="E471" s="1"/>
  <c r="F471" s="1"/>
  <c r="B479"/>
  <c r="C479"/>
  <c r="D479" s="1"/>
  <c r="E479" s="1"/>
  <c r="F479" s="1"/>
  <c r="B487"/>
  <c r="C487"/>
  <c r="D487" s="1"/>
  <c r="E487" s="1"/>
  <c r="F487" s="1"/>
  <c r="B495"/>
  <c r="C495"/>
  <c r="D495" s="1"/>
  <c r="E495" s="1"/>
  <c r="F495" s="1"/>
  <c r="B503"/>
  <c r="C503"/>
  <c r="D503" s="1"/>
  <c r="E503" s="1"/>
  <c r="F503" s="1"/>
  <c r="C577"/>
  <c r="D577" s="1"/>
  <c r="E577" s="1"/>
  <c r="F577" s="1"/>
  <c r="B577"/>
  <c r="C772"/>
  <c r="D772" s="1"/>
  <c r="E772" s="1"/>
  <c r="F772" s="1"/>
  <c r="B772"/>
  <c r="C774"/>
  <c r="D774" s="1"/>
  <c r="E774" s="1"/>
  <c r="F774" s="1"/>
  <c r="B774"/>
  <c r="C776"/>
  <c r="D776" s="1"/>
  <c r="E776" s="1"/>
  <c r="F776" s="1"/>
  <c r="B776"/>
  <c r="C778"/>
  <c r="D778" s="1"/>
  <c r="E778" s="1"/>
  <c r="F778" s="1"/>
  <c r="B778"/>
  <c r="C780"/>
  <c r="D780" s="1"/>
  <c r="E780" s="1"/>
  <c r="F780" s="1"/>
  <c r="B780"/>
  <c r="C782"/>
  <c r="D782" s="1"/>
  <c r="E782" s="1"/>
  <c r="F782" s="1"/>
  <c r="B782"/>
  <c r="C784"/>
  <c r="D784" s="1"/>
  <c r="E784" s="1"/>
  <c r="F784" s="1"/>
  <c r="B784"/>
  <c r="C786"/>
  <c r="D786" s="1"/>
  <c r="E786" s="1"/>
  <c r="F786" s="1"/>
  <c r="B786"/>
  <c r="C788"/>
  <c r="D788" s="1"/>
  <c r="E788" s="1"/>
  <c r="F788" s="1"/>
  <c r="B788"/>
  <c r="C790"/>
  <c r="D790" s="1"/>
  <c r="E790" s="1"/>
  <c r="F790" s="1"/>
  <c r="B790"/>
  <c r="C792"/>
  <c r="D792" s="1"/>
  <c r="E792" s="1"/>
  <c r="F792" s="1"/>
  <c r="B792"/>
  <c r="C794"/>
  <c r="D794" s="1"/>
  <c r="E794" s="1"/>
  <c r="F794" s="1"/>
  <c r="B794"/>
  <c r="C796"/>
  <c r="D796" s="1"/>
  <c r="E796" s="1"/>
  <c r="F796" s="1"/>
  <c r="B796"/>
  <c r="C798"/>
  <c r="D798" s="1"/>
  <c r="E798" s="1"/>
  <c r="F798" s="1"/>
  <c r="B798"/>
  <c r="C800"/>
  <c r="D800" s="1"/>
  <c r="E800" s="1"/>
  <c r="F800" s="1"/>
  <c r="B800"/>
  <c r="C802"/>
  <c r="D802" s="1"/>
  <c r="E802" s="1"/>
  <c r="F802" s="1"/>
  <c r="B802"/>
  <c r="C804"/>
  <c r="D804" s="1"/>
  <c r="E804" s="1"/>
  <c r="F804" s="1"/>
  <c r="B804"/>
  <c r="C806"/>
  <c r="D806" s="1"/>
  <c r="E806" s="1"/>
  <c r="F806" s="1"/>
  <c r="B806"/>
  <c r="C808"/>
  <c r="D808" s="1"/>
  <c r="E808" s="1"/>
  <c r="F808" s="1"/>
  <c r="B808"/>
  <c r="C810"/>
  <c r="D810" s="1"/>
  <c r="E810" s="1"/>
  <c r="F810" s="1"/>
  <c r="B810"/>
  <c r="C812"/>
  <c r="D812" s="1"/>
  <c r="E812" s="1"/>
  <c r="F812" s="1"/>
  <c r="B812"/>
  <c r="C814"/>
  <c r="D814" s="1"/>
  <c r="E814" s="1"/>
  <c r="F814" s="1"/>
  <c r="B814"/>
  <c r="C816"/>
  <c r="D816" s="1"/>
  <c r="E816" s="1"/>
  <c r="F816" s="1"/>
  <c r="B816"/>
  <c r="C818"/>
  <c r="D818" s="1"/>
  <c r="E818" s="1"/>
  <c r="F818" s="1"/>
  <c r="B818"/>
  <c r="C820"/>
  <c r="D820" s="1"/>
  <c r="E820" s="1"/>
  <c r="F820" s="1"/>
  <c r="B820"/>
  <c r="C822"/>
  <c r="D822" s="1"/>
  <c r="E822" s="1"/>
  <c r="F822" s="1"/>
  <c r="B822"/>
  <c r="C824"/>
  <c r="D824" s="1"/>
  <c r="E824" s="1"/>
  <c r="F824" s="1"/>
  <c r="B824"/>
  <c r="C826"/>
  <c r="D826" s="1"/>
  <c r="E826" s="1"/>
  <c r="F826" s="1"/>
  <c r="B826"/>
  <c r="C828"/>
  <c r="D828" s="1"/>
  <c r="E828" s="1"/>
  <c r="F828" s="1"/>
  <c r="B828"/>
  <c r="C830"/>
  <c r="D830" s="1"/>
  <c r="E830" s="1"/>
  <c r="F830" s="1"/>
  <c r="B830"/>
  <c r="C832"/>
  <c r="D832" s="1"/>
  <c r="E832" s="1"/>
  <c r="F832" s="1"/>
  <c r="B832"/>
  <c r="C834"/>
  <c r="D834" s="1"/>
  <c r="E834" s="1"/>
  <c r="F834" s="1"/>
  <c r="B834"/>
  <c r="C836"/>
  <c r="D836" s="1"/>
  <c r="E836" s="1"/>
  <c r="F836" s="1"/>
  <c r="B836"/>
  <c r="C838"/>
  <c r="D838" s="1"/>
  <c r="E838" s="1"/>
  <c r="F838" s="1"/>
  <c r="B838"/>
  <c r="C840"/>
  <c r="D840" s="1"/>
  <c r="E840" s="1"/>
  <c r="F840" s="1"/>
  <c r="B840"/>
  <c r="C842"/>
  <c r="D842" s="1"/>
  <c r="E842" s="1"/>
  <c r="F842" s="1"/>
  <c r="B842"/>
  <c r="C844"/>
  <c r="D844" s="1"/>
  <c r="E844" s="1"/>
  <c r="F844" s="1"/>
  <c r="B844"/>
  <c r="C846"/>
  <c r="D846" s="1"/>
  <c r="E846" s="1"/>
  <c r="F846" s="1"/>
  <c r="B846"/>
  <c r="C848"/>
  <c r="D848" s="1"/>
  <c r="E848" s="1"/>
  <c r="F848" s="1"/>
  <c r="B848"/>
  <c r="C850"/>
  <c r="D850" s="1"/>
  <c r="E850" s="1"/>
  <c r="F850" s="1"/>
  <c r="B850"/>
  <c r="C852"/>
  <c r="D852" s="1"/>
  <c r="E852" s="1"/>
  <c r="F852" s="1"/>
  <c r="B852"/>
  <c r="C854"/>
  <c r="D854" s="1"/>
  <c r="E854" s="1"/>
  <c r="F854" s="1"/>
  <c r="B854"/>
  <c r="C856"/>
  <c r="D856" s="1"/>
  <c r="E856" s="1"/>
  <c r="F856" s="1"/>
  <c r="B856"/>
  <c r="C858"/>
  <c r="D858" s="1"/>
  <c r="E858" s="1"/>
  <c r="F858" s="1"/>
  <c r="B858"/>
  <c r="C860"/>
  <c r="D860" s="1"/>
  <c r="E860" s="1"/>
  <c r="F860" s="1"/>
  <c r="B860"/>
  <c r="C862"/>
  <c r="D862" s="1"/>
  <c r="E862" s="1"/>
  <c r="F862" s="1"/>
  <c r="B862"/>
  <c r="C864"/>
  <c r="D864" s="1"/>
  <c r="E864" s="1"/>
  <c r="F864" s="1"/>
  <c r="B864"/>
  <c r="C866"/>
  <c r="D866" s="1"/>
  <c r="E866" s="1"/>
  <c r="F866" s="1"/>
  <c r="B866"/>
  <c r="C868"/>
  <c r="D868" s="1"/>
  <c r="E868" s="1"/>
  <c r="F868" s="1"/>
  <c r="B868"/>
  <c r="C870"/>
  <c r="D870" s="1"/>
  <c r="E870" s="1"/>
  <c r="F870" s="1"/>
  <c r="B870"/>
  <c r="C872"/>
  <c r="D872" s="1"/>
  <c r="E872" s="1"/>
  <c r="F872" s="1"/>
  <c r="B872"/>
  <c r="C874"/>
  <c r="D874" s="1"/>
  <c r="E874" s="1"/>
  <c r="F874" s="1"/>
  <c r="B874"/>
  <c r="C876"/>
  <c r="D876" s="1"/>
  <c r="E876" s="1"/>
  <c r="F876" s="1"/>
  <c r="B876"/>
  <c r="C878"/>
  <c r="D878" s="1"/>
  <c r="E878" s="1"/>
  <c r="F878" s="1"/>
  <c r="B878"/>
  <c r="C880"/>
  <c r="D880" s="1"/>
  <c r="E880" s="1"/>
  <c r="F880" s="1"/>
  <c r="B880"/>
  <c r="C882"/>
  <c r="D882" s="1"/>
  <c r="E882" s="1"/>
  <c r="F882" s="1"/>
  <c r="B882"/>
  <c r="C884"/>
  <c r="D884" s="1"/>
  <c r="E884" s="1"/>
  <c r="F884" s="1"/>
  <c r="B884"/>
  <c r="C886"/>
  <c r="D886" s="1"/>
  <c r="E886" s="1"/>
  <c r="F886" s="1"/>
  <c r="B886"/>
  <c r="C888"/>
  <c r="D888" s="1"/>
  <c r="E888" s="1"/>
  <c r="F888" s="1"/>
  <c r="B888"/>
  <c r="C890"/>
  <c r="D890" s="1"/>
  <c r="E890" s="1"/>
  <c r="F890" s="1"/>
  <c r="B890"/>
  <c r="C892"/>
  <c r="D892" s="1"/>
  <c r="E892" s="1"/>
  <c r="F892" s="1"/>
  <c r="B892"/>
  <c r="C894"/>
  <c r="D894" s="1"/>
  <c r="E894" s="1"/>
  <c r="F894" s="1"/>
  <c r="B894"/>
  <c r="C896"/>
  <c r="D896" s="1"/>
  <c r="E896" s="1"/>
  <c r="F896" s="1"/>
  <c r="B896"/>
  <c r="C898"/>
  <c r="D898" s="1"/>
  <c r="E898" s="1"/>
  <c r="F898" s="1"/>
  <c r="B898"/>
  <c r="C900"/>
  <c r="D900" s="1"/>
  <c r="E900" s="1"/>
  <c r="F900" s="1"/>
  <c r="B900"/>
  <c r="C902"/>
  <c r="D902" s="1"/>
  <c r="E902" s="1"/>
  <c r="F902" s="1"/>
  <c r="B902"/>
  <c r="C904"/>
  <c r="D904" s="1"/>
  <c r="E904" s="1"/>
  <c r="F904" s="1"/>
  <c r="B904"/>
  <c r="C906"/>
  <c r="D906" s="1"/>
  <c r="E906" s="1"/>
  <c r="F906" s="1"/>
  <c r="B906"/>
  <c r="C908"/>
  <c r="D908" s="1"/>
  <c r="E908" s="1"/>
  <c r="F908" s="1"/>
  <c r="B908"/>
  <c r="C910"/>
  <c r="D910" s="1"/>
  <c r="E910" s="1"/>
  <c r="F910" s="1"/>
  <c r="B910"/>
  <c r="C912"/>
  <c r="D912" s="1"/>
  <c r="E912" s="1"/>
  <c r="F912" s="1"/>
  <c r="B912"/>
  <c r="C914"/>
  <c r="D914" s="1"/>
  <c r="E914" s="1"/>
  <c r="F914" s="1"/>
  <c r="B914"/>
  <c r="B919"/>
  <c r="C919"/>
  <c r="D919" s="1"/>
  <c r="E919" s="1"/>
  <c r="F919" s="1"/>
  <c r="B927"/>
  <c r="C927"/>
  <c r="D927" s="1"/>
  <c r="E927" s="1"/>
  <c r="F927" s="1"/>
  <c r="C773"/>
  <c r="D773" s="1"/>
  <c r="E773" s="1"/>
  <c r="F773" s="1"/>
  <c r="B773"/>
  <c r="C775"/>
  <c r="D775" s="1"/>
  <c r="E775" s="1"/>
  <c r="F775" s="1"/>
  <c r="B775"/>
  <c r="C777"/>
  <c r="D777" s="1"/>
  <c r="E777" s="1"/>
  <c r="F777" s="1"/>
  <c r="B777"/>
  <c r="C779"/>
  <c r="D779" s="1"/>
  <c r="E779" s="1"/>
  <c r="F779" s="1"/>
  <c r="B779"/>
  <c r="C781"/>
  <c r="D781" s="1"/>
  <c r="E781" s="1"/>
  <c r="F781" s="1"/>
  <c r="B781"/>
  <c r="C783"/>
  <c r="D783" s="1"/>
  <c r="E783" s="1"/>
  <c r="F783" s="1"/>
  <c r="B783"/>
  <c r="C785"/>
  <c r="D785" s="1"/>
  <c r="E785" s="1"/>
  <c r="F785" s="1"/>
  <c r="B785"/>
  <c r="C787"/>
  <c r="D787" s="1"/>
  <c r="E787" s="1"/>
  <c r="F787" s="1"/>
  <c r="B787"/>
  <c r="C789"/>
  <c r="D789" s="1"/>
  <c r="E789" s="1"/>
  <c r="F789" s="1"/>
  <c r="B789"/>
  <c r="C791"/>
  <c r="D791" s="1"/>
  <c r="E791" s="1"/>
  <c r="F791" s="1"/>
  <c r="B791"/>
  <c r="C793"/>
  <c r="D793" s="1"/>
  <c r="E793" s="1"/>
  <c r="F793" s="1"/>
  <c r="B793"/>
  <c r="C795"/>
  <c r="D795" s="1"/>
  <c r="E795" s="1"/>
  <c r="F795" s="1"/>
  <c r="B795"/>
  <c r="C797"/>
  <c r="D797" s="1"/>
  <c r="E797" s="1"/>
  <c r="F797" s="1"/>
  <c r="B797"/>
  <c r="C799"/>
  <c r="D799" s="1"/>
  <c r="E799" s="1"/>
  <c r="F799" s="1"/>
  <c r="B799"/>
  <c r="C801"/>
  <c r="D801" s="1"/>
  <c r="E801" s="1"/>
  <c r="F801" s="1"/>
  <c r="B801"/>
  <c r="C803"/>
  <c r="D803" s="1"/>
  <c r="E803" s="1"/>
  <c r="F803" s="1"/>
  <c r="B803"/>
  <c r="C805"/>
  <c r="D805" s="1"/>
  <c r="E805" s="1"/>
  <c r="F805" s="1"/>
  <c r="B805"/>
  <c r="C807"/>
  <c r="D807" s="1"/>
  <c r="E807" s="1"/>
  <c r="F807" s="1"/>
  <c r="B807"/>
  <c r="C809"/>
  <c r="D809" s="1"/>
  <c r="E809" s="1"/>
  <c r="F809" s="1"/>
  <c r="B809"/>
  <c r="C811"/>
  <c r="D811" s="1"/>
  <c r="E811" s="1"/>
  <c r="F811" s="1"/>
  <c r="B811"/>
  <c r="C813"/>
  <c r="D813" s="1"/>
  <c r="E813" s="1"/>
  <c r="F813" s="1"/>
  <c r="B813"/>
  <c r="C815"/>
  <c r="D815" s="1"/>
  <c r="E815" s="1"/>
  <c r="F815" s="1"/>
  <c r="B815"/>
  <c r="C817"/>
  <c r="D817" s="1"/>
  <c r="E817" s="1"/>
  <c r="F817" s="1"/>
  <c r="B817"/>
  <c r="C819"/>
  <c r="D819" s="1"/>
  <c r="E819" s="1"/>
  <c r="F819" s="1"/>
  <c r="B819"/>
  <c r="C821"/>
  <c r="D821" s="1"/>
  <c r="E821" s="1"/>
  <c r="F821" s="1"/>
  <c r="B821"/>
  <c r="C823"/>
  <c r="D823" s="1"/>
  <c r="E823" s="1"/>
  <c r="F823" s="1"/>
  <c r="B823"/>
  <c r="C825"/>
  <c r="D825" s="1"/>
  <c r="E825" s="1"/>
  <c r="F825" s="1"/>
  <c r="B825"/>
  <c r="C827"/>
  <c r="D827" s="1"/>
  <c r="E827" s="1"/>
  <c r="F827" s="1"/>
  <c r="B827"/>
  <c r="C829"/>
  <c r="D829" s="1"/>
  <c r="E829" s="1"/>
  <c r="F829" s="1"/>
  <c r="B829"/>
  <c r="C831"/>
  <c r="D831" s="1"/>
  <c r="E831" s="1"/>
  <c r="F831" s="1"/>
  <c r="B831"/>
  <c r="C833"/>
  <c r="D833" s="1"/>
  <c r="E833" s="1"/>
  <c r="F833" s="1"/>
  <c r="B833"/>
  <c r="C835"/>
  <c r="D835" s="1"/>
  <c r="E835" s="1"/>
  <c r="F835" s="1"/>
  <c r="B835"/>
  <c r="C837"/>
  <c r="D837" s="1"/>
  <c r="E837" s="1"/>
  <c r="F837" s="1"/>
  <c r="B837"/>
  <c r="C839"/>
  <c r="D839" s="1"/>
  <c r="E839" s="1"/>
  <c r="F839" s="1"/>
  <c r="B839"/>
  <c r="C841"/>
  <c r="D841" s="1"/>
  <c r="E841" s="1"/>
  <c r="F841" s="1"/>
  <c r="B841"/>
  <c r="C843"/>
  <c r="D843" s="1"/>
  <c r="E843" s="1"/>
  <c r="F843" s="1"/>
  <c r="B843"/>
  <c r="C845"/>
  <c r="D845" s="1"/>
  <c r="E845" s="1"/>
  <c r="F845" s="1"/>
  <c r="B845"/>
  <c r="C847"/>
  <c r="D847" s="1"/>
  <c r="E847" s="1"/>
  <c r="F847" s="1"/>
  <c r="B847"/>
  <c r="C849"/>
  <c r="D849" s="1"/>
  <c r="E849" s="1"/>
  <c r="F849" s="1"/>
  <c r="B849"/>
  <c r="C851"/>
  <c r="D851" s="1"/>
  <c r="E851" s="1"/>
  <c r="F851" s="1"/>
  <c r="B851"/>
  <c r="C853"/>
  <c r="D853" s="1"/>
  <c r="E853" s="1"/>
  <c r="F853" s="1"/>
  <c r="B853"/>
  <c r="C855"/>
  <c r="D855" s="1"/>
  <c r="E855" s="1"/>
  <c r="F855" s="1"/>
  <c r="B855"/>
  <c r="C857"/>
  <c r="D857" s="1"/>
  <c r="E857" s="1"/>
  <c r="F857" s="1"/>
  <c r="B857"/>
  <c r="C859"/>
  <c r="D859" s="1"/>
  <c r="E859" s="1"/>
  <c r="F859" s="1"/>
  <c r="B859"/>
  <c r="C861"/>
  <c r="D861" s="1"/>
  <c r="E861" s="1"/>
  <c r="F861" s="1"/>
  <c r="B861"/>
  <c r="C863"/>
  <c r="D863" s="1"/>
  <c r="E863" s="1"/>
  <c r="F863" s="1"/>
  <c r="B863"/>
  <c r="C865"/>
  <c r="D865" s="1"/>
  <c r="E865" s="1"/>
  <c r="F865" s="1"/>
  <c r="B865"/>
  <c r="C867"/>
  <c r="D867" s="1"/>
  <c r="E867" s="1"/>
  <c r="F867" s="1"/>
  <c r="B867"/>
  <c r="C869"/>
  <c r="D869" s="1"/>
  <c r="E869" s="1"/>
  <c r="F869" s="1"/>
  <c r="B869"/>
  <c r="C871"/>
  <c r="D871" s="1"/>
  <c r="E871" s="1"/>
  <c r="F871" s="1"/>
  <c r="B871"/>
  <c r="C873"/>
  <c r="D873" s="1"/>
  <c r="E873" s="1"/>
  <c r="F873" s="1"/>
  <c r="B873"/>
  <c r="C875"/>
  <c r="D875" s="1"/>
  <c r="E875" s="1"/>
  <c r="F875" s="1"/>
  <c r="B875"/>
  <c r="C877"/>
  <c r="D877" s="1"/>
  <c r="E877" s="1"/>
  <c r="F877" s="1"/>
  <c r="B877"/>
  <c r="C879"/>
  <c r="D879" s="1"/>
  <c r="E879" s="1"/>
  <c r="F879" s="1"/>
  <c r="B879"/>
  <c r="C881"/>
  <c r="D881" s="1"/>
  <c r="E881" s="1"/>
  <c r="F881" s="1"/>
  <c r="B881"/>
  <c r="C883"/>
  <c r="D883" s="1"/>
  <c r="E883" s="1"/>
  <c r="F883" s="1"/>
  <c r="B883"/>
  <c r="C885"/>
  <c r="D885" s="1"/>
  <c r="E885" s="1"/>
  <c r="F885" s="1"/>
  <c r="B885"/>
  <c r="C887"/>
  <c r="D887" s="1"/>
  <c r="E887" s="1"/>
  <c r="F887" s="1"/>
  <c r="B887"/>
  <c r="C889"/>
  <c r="D889" s="1"/>
  <c r="E889" s="1"/>
  <c r="F889" s="1"/>
  <c r="B889"/>
  <c r="C891"/>
  <c r="D891" s="1"/>
  <c r="E891" s="1"/>
  <c r="F891" s="1"/>
  <c r="B891"/>
  <c r="C893"/>
  <c r="D893" s="1"/>
  <c r="E893" s="1"/>
  <c r="F893" s="1"/>
  <c r="B893"/>
  <c r="C895"/>
  <c r="D895" s="1"/>
  <c r="E895" s="1"/>
  <c r="F895" s="1"/>
  <c r="B895"/>
  <c r="C897"/>
  <c r="D897" s="1"/>
  <c r="E897" s="1"/>
  <c r="F897" s="1"/>
  <c r="B897"/>
  <c r="C899"/>
  <c r="D899" s="1"/>
  <c r="E899" s="1"/>
  <c r="F899" s="1"/>
  <c r="B899"/>
  <c r="C901"/>
  <c r="D901" s="1"/>
  <c r="E901" s="1"/>
  <c r="F901" s="1"/>
  <c r="B901"/>
  <c r="C903"/>
  <c r="D903" s="1"/>
  <c r="E903" s="1"/>
  <c r="F903" s="1"/>
  <c r="B903"/>
  <c r="C905"/>
  <c r="D905" s="1"/>
  <c r="E905" s="1"/>
  <c r="F905" s="1"/>
  <c r="B905"/>
  <c r="C907"/>
  <c r="D907" s="1"/>
  <c r="E907" s="1"/>
  <c r="F907" s="1"/>
  <c r="B907"/>
  <c r="C909"/>
  <c r="D909" s="1"/>
  <c r="E909" s="1"/>
  <c r="F909" s="1"/>
  <c r="B909"/>
  <c r="C911"/>
  <c r="D911" s="1"/>
  <c r="E911" s="1"/>
  <c r="F911" s="1"/>
  <c r="B911"/>
  <c r="C913"/>
  <c r="D913" s="1"/>
  <c r="E913" s="1"/>
  <c r="F913" s="1"/>
  <c r="B913"/>
  <c r="C915"/>
  <c r="D915" s="1"/>
  <c r="E915" s="1"/>
  <c r="F915" s="1"/>
  <c r="B915"/>
  <c r="B923"/>
  <c r="C923"/>
  <c r="D923" s="1"/>
  <c r="E923" s="1"/>
  <c r="F923" s="1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C98"/>
  <c r="D98" s="1"/>
  <c r="E98" s="1"/>
  <c r="F98" s="1"/>
  <c r="B98"/>
  <c r="C15"/>
  <c r="D15" s="1"/>
  <c r="E15" s="1"/>
  <c r="F15" s="1"/>
  <c r="C17"/>
  <c r="D17" s="1"/>
  <c r="E17" s="1"/>
  <c r="F17" s="1"/>
  <c r="C19"/>
  <c r="D19" s="1"/>
  <c r="E19" s="1"/>
  <c r="F19" s="1"/>
  <c r="C21"/>
  <c r="D21" s="1"/>
  <c r="E21" s="1"/>
  <c r="F21" s="1"/>
  <c r="C23"/>
  <c r="D23" s="1"/>
  <c r="E23" s="1"/>
  <c r="F23" s="1"/>
  <c r="C25"/>
  <c r="D25" s="1"/>
  <c r="E25" s="1"/>
  <c r="F25" s="1"/>
  <c r="C27"/>
  <c r="D27" s="1"/>
  <c r="E27" s="1"/>
  <c r="F27" s="1"/>
  <c r="C29"/>
  <c r="D29" s="1"/>
  <c r="E29" s="1"/>
  <c r="F29" s="1"/>
  <c r="C31"/>
  <c r="D31" s="1"/>
  <c r="E31" s="1"/>
  <c r="F31" s="1"/>
  <c r="C33"/>
  <c r="D33" s="1"/>
  <c r="E33" s="1"/>
  <c r="F33" s="1"/>
  <c r="C35"/>
  <c r="D35" s="1"/>
  <c r="E35" s="1"/>
  <c r="F35" s="1"/>
  <c r="C37"/>
  <c r="D37" s="1"/>
  <c r="E37" s="1"/>
  <c r="F37" s="1"/>
  <c r="C39"/>
  <c r="D39" s="1"/>
  <c r="E39" s="1"/>
  <c r="F39" s="1"/>
  <c r="C41"/>
  <c r="D41" s="1"/>
  <c r="E41" s="1"/>
  <c r="F41" s="1"/>
  <c r="C43"/>
  <c r="D43" s="1"/>
  <c r="E43" s="1"/>
  <c r="F43" s="1"/>
  <c r="C45"/>
  <c r="D45" s="1"/>
  <c r="E45" s="1"/>
  <c r="F45" s="1"/>
  <c r="C47"/>
  <c r="D47" s="1"/>
  <c r="E47" s="1"/>
  <c r="F47" s="1"/>
  <c r="C49"/>
  <c r="D49" s="1"/>
  <c r="E49" s="1"/>
  <c r="F49" s="1"/>
  <c r="C51"/>
  <c r="D51" s="1"/>
  <c r="E51" s="1"/>
  <c r="F51" s="1"/>
  <c r="C53"/>
  <c r="D53" s="1"/>
  <c r="E53" s="1"/>
  <c r="F53" s="1"/>
  <c r="C55"/>
  <c r="D55" s="1"/>
  <c r="E55" s="1"/>
  <c r="F55" s="1"/>
  <c r="C57"/>
  <c r="D57" s="1"/>
  <c r="E57" s="1"/>
  <c r="F57" s="1"/>
  <c r="C59"/>
  <c r="D59" s="1"/>
  <c r="E59" s="1"/>
  <c r="F59" s="1"/>
  <c r="C61"/>
  <c r="D61" s="1"/>
  <c r="E61" s="1"/>
  <c r="F61" s="1"/>
  <c r="C63"/>
  <c r="D63" s="1"/>
  <c r="E63" s="1"/>
  <c r="F63" s="1"/>
  <c r="C65"/>
  <c r="D65" s="1"/>
  <c r="E65" s="1"/>
  <c r="F65" s="1"/>
  <c r="C67"/>
  <c r="D67" s="1"/>
  <c r="E67" s="1"/>
  <c r="F67" s="1"/>
  <c r="C69"/>
  <c r="D69" s="1"/>
  <c r="E69" s="1"/>
  <c r="F69" s="1"/>
  <c r="C71"/>
  <c r="D71" s="1"/>
  <c r="E71" s="1"/>
  <c r="F71" s="1"/>
  <c r="C73"/>
  <c r="D73" s="1"/>
  <c r="E73" s="1"/>
  <c r="F73" s="1"/>
  <c r="C75"/>
  <c r="D75" s="1"/>
  <c r="E75" s="1"/>
  <c r="F75" s="1"/>
  <c r="C77"/>
  <c r="D77" s="1"/>
  <c r="E77" s="1"/>
  <c r="F77" s="1"/>
  <c r="C79"/>
  <c r="D79" s="1"/>
  <c r="E79" s="1"/>
  <c r="F79" s="1"/>
  <c r="C81"/>
  <c r="D81" s="1"/>
  <c r="E81" s="1"/>
  <c r="F81" s="1"/>
  <c r="C83"/>
  <c r="D83" s="1"/>
  <c r="E83" s="1"/>
  <c r="F83" s="1"/>
  <c r="C85"/>
  <c r="D85" s="1"/>
  <c r="E85" s="1"/>
  <c r="F85" s="1"/>
  <c r="C87"/>
  <c r="D87" s="1"/>
  <c r="E87" s="1"/>
  <c r="F87" s="1"/>
  <c r="C89"/>
  <c r="D89" s="1"/>
  <c r="E89" s="1"/>
  <c r="F89" s="1"/>
  <c r="C91"/>
  <c r="D91" s="1"/>
  <c r="E91" s="1"/>
  <c r="F91" s="1"/>
  <c r="C93"/>
  <c r="D93" s="1"/>
  <c r="E93" s="1"/>
  <c r="F93" s="1"/>
  <c r="C95"/>
  <c r="D95" s="1"/>
  <c r="E95" s="1"/>
  <c r="F95" s="1"/>
  <c r="C97"/>
  <c r="D97" s="1"/>
  <c r="E97" s="1"/>
  <c r="F97" s="1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C302"/>
  <c r="D302" s="1"/>
  <c r="E302" s="1"/>
  <c r="F302" s="1"/>
  <c r="C304"/>
  <c r="D304" s="1"/>
  <c r="E304" s="1"/>
  <c r="F304" s="1"/>
  <c r="C306"/>
  <c r="D306" s="1"/>
  <c r="E306" s="1"/>
  <c r="F306" s="1"/>
  <c r="C308"/>
  <c r="D308" s="1"/>
  <c r="E308" s="1"/>
  <c r="F308" s="1"/>
  <c r="C310"/>
  <c r="D310" s="1"/>
  <c r="E310" s="1"/>
  <c r="F310" s="1"/>
  <c r="C312"/>
  <c r="D312" s="1"/>
  <c r="E312" s="1"/>
  <c r="F312" s="1"/>
  <c r="C314"/>
  <c r="D314" s="1"/>
  <c r="E314" s="1"/>
  <c r="F314" s="1"/>
  <c r="C316"/>
  <c r="D316" s="1"/>
  <c r="E316" s="1"/>
  <c r="F316" s="1"/>
  <c r="C318"/>
  <c r="D318" s="1"/>
  <c r="E318" s="1"/>
  <c r="F318" s="1"/>
  <c r="C320"/>
  <c r="D320" s="1"/>
  <c r="E320" s="1"/>
  <c r="F320" s="1"/>
  <c r="C322"/>
  <c r="D322" s="1"/>
  <c r="E322" s="1"/>
  <c r="F322" s="1"/>
  <c r="C324"/>
  <c r="D324" s="1"/>
  <c r="E324" s="1"/>
  <c r="F324" s="1"/>
  <c r="C326"/>
  <c r="D326" s="1"/>
  <c r="E326" s="1"/>
  <c r="F326" s="1"/>
  <c r="C328"/>
  <c r="D328" s="1"/>
  <c r="E328" s="1"/>
  <c r="F328" s="1"/>
  <c r="C330"/>
  <c r="D330" s="1"/>
  <c r="E330" s="1"/>
  <c r="F330" s="1"/>
  <c r="C332"/>
  <c r="D332" s="1"/>
  <c r="E332" s="1"/>
  <c r="F332" s="1"/>
  <c r="C334"/>
  <c r="D334" s="1"/>
  <c r="E334" s="1"/>
  <c r="F334" s="1"/>
  <c r="C336"/>
  <c r="D336" s="1"/>
  <c r="E336" s="1"/>
  <c r="F336" s="1"/>
  <c r="C338"/>
  <c r="D338" s="1"/>
  <c r="E338" s="1"/>
  <c r="F338" s="1"/>
  <c r="C340"/>
  <c r="D340" s="1"/>
  <c r="E340" s="1"/>
  <c r="F340" s="1"/>
  <c r="C342"/>
  <c r="D342" s="1"/>
  <c r="E342" s="1"/>
  <c r="F342" s="1"/>
  <c r="C344"/>
  <c r="D344" s="1"/>
  <c r="E344" s="1"/>
  <c r="F344" s="1"/>
  <c r="C346"/>
  <c r="D346" s="1"/>
  <c r="E346" s="1"/>
  <c r="F346" s="1"/>
  <c r="C348"/>
  <c r="D348" s="1"/>
  <c r="E348" s="1"/>
  <c r="F348" s="1"/>
  <c r="C350"/>
  <c r="D350" s="1"/>
  <c r="E350" s="1"/>
  <c r="F350" s="1"/>
  <c r="C352"/>
  <c r="D352" s="1"/>
  <c r="E352" s="1"/>
  <c r="F352" s="1"/>
  <c r="C354"/>
  <c r="D354" s="1"/>
  <c r="E354" s="1"/>
  <c r="F354" s="1"/>
  <c r="C356"/>
  <c r="D356" s="1"/>
  <c r="E356" s="1"/>
  <c r="F356" s="1"/>
  <c r="C358"/>
  <c r="D358" s="1"/>
  <c r="E358" s="1"/>
  <c r="F358" s="1"/>
  <c r="C360"/>
  <c r="D360" s="1"/>
  <c r="E360" s="1"/>
  <c r="F360" s="1"/>
  <c r="C362"/>
  <c r="D362" s="1"/>
  <c r="E362" s="1"/>
  <c r="F362" s="1"/>
  <c r="C364"/>
  <c r="D364" s="1"/>
  <c r="E364" s="1"/>
  <c r="F364" s="1"/>
  <c r="C366"/>
  <c r="D366" s="1"/>
  <c r="E366" s="1"/>
  <c r="F366" s="1"/>
  <c r="C368"/>
  <c r="D368" s="1"/>
  <c r="E368" s="1"/>
  <c r="F368" s="1"/>
  <c r="C370"/>
  <c r="D370" s="1"/>
  <c r="E370" s="1"/>
  <c r="F370" s="1"/>
  <c r="C372"/>
  <c r="D372" s="1"/>
  <c r="E372" s="1"/>
  <c r="F372" s="1"/>
  <c r="C374"/>
  <c r="D374" s="1"/>
  <c r="E374" s="1"/>
  <c r="F374" s="1"/>
  <c r="C376"/>
  <c r="D376" s="1"/>
  <c r="E376" s="1"/>
  <c r="F376" s="1"/>
  <c r="C378"/>
  <c r="D378" s="1"/>
  <c r="E378" s="1"/>
  <c r="F378" s="1"/>
  <c r="C380"/>
  <c r="D380" s="1"/>
  <c r="E380" s="1"/>
  <c r="F380" s="1"/>
  <c r="C382"/>
  <c r="D382" s="1"/>
  <c r="E382" s="1"/>
  <c r="F382" s="1"/>
  <c r="C384"/>
  <c r="D384" s="1"/>
  <c r="E384" s="1"/>
  <c r="F384" s="1"/>
  <c r="C386"/>
  <c r="D386" s="1"/>
  <c r="E386" s="1"/>
  <c r="F386" s="1"/>
  <c r="C388"/>
  <c r="D388" s="1"/>
  <c r="E388" s="1"/>
  <c r="F388" s="1"/>
  <c r="C390"/>
  <c r="D390" s="1"/>
  <c r="E390" s="1"/>
  <c r="F390" s="1"/>
  <c r="C392"/>
  <c r="D392" s="1"/>
  <c r="E392" s="1"/>
  <c r="F392" s="1"/>
  <c r="C394"/>
  <c r="D394" s="1"/>
  <c r="E394" s="1"/>
  <c r="F394" s="1"/>
  <c r="C396"/>
  <c r="D396" s="1"/>
  <c r="E396" s="1"/>
  <c r="F396" s="1"/>
  <c r="C398"/>
  <c r="D398" s="1"/>
  <c r="E398" s="1"/>
  <c r="F398" s="1"/>
  <c r="C400"/>
  <c r="D400" s="1"/>
  <c r="E400" s="1"/>
  <c r="F400" s="1"/>
  <c r="C402"/>
  <c r="D402" s="1"/>
  <c r="E402" s="1"/>
  <c r="F402" s="1"/>
  <c r="C404"/>
  <c r="D404" s="1"/>
  <c r="E404" s="1"/>
  <c r="F404" s="1"/>
  <c r="C406"/>
  <c r="D406" s="1"/>
  <c r="E406" s="1"/>
  <c r="F406" s="1"/>
  <c r="C408"/>
  <c r="D408" s="1"/>
  <c r="E408" s="1"/>
  <c r="F408" s="1"/>
  <c r="C410"/>
  <c r="D410" s="1"/>
  <c r="E410" s="1"/>
  <c r="F410" s="1"/>
  <c r="C412"/>
  <c r="D412" s="1"/>
  <c r="E412" s="1"/>
  <c r="F412" s="1"/>
  <c r="C414"/>
  <c r="D414" s="1"/>
  <c r="E414" s="1"/>
  <c r="F414" s="1"/>
  <c r="C416"/>
  <c r="D416" s="1"/>
  <c r="E416" s="1"/>
  <c r="F416" s="1"/>
  <c r="C418"/>
  <c r="D418" s="1"/>
  <c r="E418" s="1"/>
  <c r="F418" s="1"/>
  <c r="C420"/>
  <c r="D420" s="1"/>
  <c r="E420" s="1"/>
  <c r="F420" s="1"/>
  <c r="C422"/>
  <c r="D422" s="1"/>
  <c r="E422" s="1"/>
  <c r="F422" s="1"/>
  <c r="C424"/>
  <c r="D424" s="1"/>
  <c r="E424" s="1"/>
  <c r="F424" s="1"/>
  <c r="C426"/>
  <c r="D426" s="1"/>
  <c r="E426" s="1"/>
  <c r="F426" s="1"/>
  <c r="C428"/>
  <c r="D428" s="1"/>
  <c r="E428" s="1"/>
  <c r="F428" s="1"/>
  <c r="C430"/>
  <c r="D430" s="1"/>
  <c r="E430" s="1"/>
  <c r="F430" s="1"/>
  <c r="C432"/>
  <c r="D432" s="1"/>
  <c r="E432" s="1"/>
  <c r="F432" s="1"/>
  <c r="C434"/>
  <c r="D434" s="1"/>
  <c r="E434" s="1"/>
  <c r="F434" s="1"/>
  <c r="C436"/>
  <c r="D436" s="1"/>
  <c r="E436" s="1"/>
  <c r="F436" s="1"/>
  <c r="C438"/>
  <c r="D438" s="1"/>
  <c r="E438" s="1"/>
  <c r="F438" s="1"/>
  <c r="C440"/>
  <c r="D440" s="1"/>
  <c r="E440" s="1"/>
  <c r="F440" s="1"/>
  <c r="C442"/>
  <c r="D442" s="1"/>
  <c r="E442" s="1"/>
  <c r="F442" s="1"/>
  <c r="C444"/>
  <c r="D444" s="1"/>
  <c r="E444" s="1"/>
  <c r="F444" s="1"/>
  <c r="C446"/>
  <c r="D446" s="1"/>
  <c r="E446" s="1"/>
  <c r="F446" s="1"/>
  <c r="C448"/>
  <c r="D448" s="1"/>
  <c r="E448" s="1"/>
  <c r="F448" s="1"/>
  <c r="C450"/>
  <c r="D450" s="1"/>
  <c r="E450" s="1"/>
  <c r="F450" s="1"/>
  <c r="C452"/>
  <c r="D452" s="1"/>
  <c r="E452" s="1"/>
  <c r="F452" s="1"/>
  <c r="C454"/>
  <c r="D454" s="1"/>
  <c r="E454" s="1"/>
  <c r="F454" s="1"/>
  <c r="C456"/>
  <c r="D456" s="1"/>
  <c r="E456" s="1"/>
  <c r="F456" s="1"/>
  <c r="C458"/>
  <c r="D458" s="1"/>
  <c r="E458" s="1"/>
  <c r="F458" s="1"/>
  <c r="C460"/>
  <c r="D460" s="1"/>
  <c r="E460" s="1"/>
  <c r="F460" s="1"/>
  <c r="C462"/>
  <c r="D462" s="1"/>
  <c r="E462" s="1"/>
  <c r="F462" s="1"/>
  <c r="C464"/>
  <c r="D464" s="1"/>
  <c r="E464" s="1"/>
  <c r="F464" s="1"/>
  <c r="C466"/>
  <c r="D466" s="1"/>
  <c r="E466" s="1"/>
  <c r="F466" s="1"/>
  <c r="C468"/>
  <c r="D468" s="1"/>
  <c r="E468" s="1"/>
  <c r="F468" s="1"/>
  <c r="C470"/>
  <c r="D470" s="1"/>
  <c r="E470" s="1"/>
  <c r="F470" s="1"/>
  <c r="C472"/>
  <c r="D472" s="1"/>
  <c r="E472" s="1"/>
  <c r="F472" s="1"/>
  <c r="C474"/>
  <c r="D474" s="1"/>
  <c r="E474" s="1"/>
  <c r="F474" s="1"/>
  <c r="C476"/>
  <c r="D476" s="1"/>
  <c r="E476" s="1"/>
  <c r="F476" s="1"/>
  <c r="C478"/>
  <c r="D478" s="1"/>
  <c r="E478" s="1"/>
  <c r="F478" s="1"/>
  <c r="C480"/>
  <c r="D480" s="1"/>
  <c r="E480" s="1"/>
  <c r="F480" s="1"/>
  <c r="C482"/>
  <c r="D482" s="1"/>
  <c r="E482" s="1"/>
  <c r="F482" s="1"/>
  <c r="C484"/>
  <c r="D484" s="1"/>
  <c r="E484" s="1"/>
  <c r="F484" s="1"/>
  <c r="C486"/>
  <c r="D486" s="1"/>
  <c r="E486" s="1"/>
  <c r="F486" s="1"/>
  <c r="C488"/>
  <c r="D488" s="1"/>
  <c r="E488" s="1"/>
  <c r="F488" s="1"/>
  <c r="C490"/>
  <c r="D490" s="1"/>
  <c r="E490" s="1"/>
  <c r="F490" s="1"/>
  <c r="C492"/>
  <c r="D492" s="1"/>
  <c r="E492" s="1"/>
  <c r="F492" s="1"/>
  <c r="C494"/>
  <c r="D494" s="1"/>
  <c r="E494" s="1"/>
  <c r="F494" s="1"/>
  <c r="C496"/>
  <c r="D496" s="1"/>
  <c r="E496" s="1"/>
  <c r="F496" s="1"/>
  <c r="C498"/>
  <c r="D498" s="1"/>
  <c r="E498" s="1"/>
  <c r="F498" s="1"/>
  <c r="C500"/>
  <c r="D500" s="1"/>
  <c r="E500" s="1"/>
  <c r="F500" s="1"/>
  <c r="C502"/>
  <c r="D502" s="1"/>
  <c r="E502" s="1"/>
  <c r="F502" s="1"/>
  <c r="C504"/>
  <c r="D504" s="1"/>
  <c r="E504" s="1"/>
  <c r="F504" s="1"/>
  <c r="C506"/>
  <c r="D506" s="1"/>
  <c r="E506" s="1"/>
  <c r="F506" s="1"/>
  <c r="C508"/>
  <c r="D508" s="1"/>
  <c r="E508" s="1"/>
  <c r="F508" s="1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C931"/>
  <c r="D931" s="1"/>
  <c r="E931" s="1"/>
  <c r="F931" s="1"/>
  <c r="B931"/>
  <c r="C916"/>
  <c r="D916" s="1"/>
  <c r="E916" s="1"/>
  <c r="F916" s="1"/>
  <c r="C918"/>
  <c r="D918" s="1"/>
  <c r="E918" s="1"/>
  <c r="F918" s="1"/>
  <c r="C920"/>
  <c r="D920" s="1"/>
  <c r="E920" s="1"/>
  <c r="F920" s="1"/>
  <c r="C922"/>
  <c r="D922" s="1"/>
  <c r="E922" s="1"/>
  <c r="F922" s="1"/>
  <c r="C924"/>
  <c r="D924" s="1"/>
  <c r="E924" s="1"/>
  <c r="F924" s="1"/>
  <c r="C926"/>
  <c r="D926" s="1"/>
  <c r="E926" s="1"/>
  <c r="F926" s="1"/>
  <c r="C928"/>
  <c r="D928" s="1"/>
  <c r="E928" s="1"/>
  <c r="F928" s="1"/>
  <c r="C930"/>
  <c r="D930" s="1"/>
  <c r="E930" s="1"/>
  <c r="F930" s="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C12"/>
  <c r="D12" s="1"/>
  <c r="E12" s="1"/>
  <c r="F12" s="1"/>
  <c r="C13"/>
  <c r="D13" s="1"/>
  <c r="E13" s="1"/>
  <c r="F13" s="1"/>
  <c r="B13"/>
  <c r="C11"/>
  <c r="D11" s="1"/>
  <c r="E11" s="1"/>
  <c r="F11" s="1"/>
  <c r="B11"/>
  <c r="C8"/>
  <c r="D8" s="1"/>
  <c r="E8" s="1"/>
  <c r="F8" s="1"/>
  <c r="B5"/>
  <c r="B7"/>
  <c r="B9"/>
  <c r="C4"/>
  <c r="D4" s="1"/>
  <c r="E4" s="1"/>
  <c r="F4" s="1"/>
  <c r="B6"/>
  <c r="B10"/>
  <c r="C2"/>
  <c r="D2" s="1"/>
  <c r="E2" s="1"/>
  <c r="F2" s="1"/>
  <c r="C3"/>
  <c r="D3" s="1"/>
  <c r="E3" s="1"/>
  <c r="F3" s="1"/>
  <c r="B3"/>
  <c r="E13" i="3" l="1"/>
  <c r="R13" i="1" s="1"/>
  <c r="D13" i="3"/>
  <c r="Q13" i="1" s="1"/>
  <c r="B13" i="3" s="1"/>
  <c r="C13" s="1"/>
  <c r="C6"/>
  <c r="C11"/>
  <c r="C14"/>
  <c r="C7"/>
  <c r="C9"/>
  <c r="C278"/>
  <c r="C102"/>
  <c r="C542"/>
  <c r="C606"/>
  <c r="C890"/>
  <c r="C10"/>
  <c r="C12"/>
  <c r="C8"/>
  <c r="C866"/>
  <c r="Y13" i="5"/>
  <c r="Z13"/>
  <c r="G13" i="1" s="1"/>
  <c r="C5" i="3"/>
  <c r="C4"/>
  <c r="C3"/>
  <c r="I2" i="1"/>
  <c r="C22" i="3"/>
  <c r="C70"/>
  <c r="C941"/>
  <c r="C953"/>
  <c r="C76"/>
  <c r="C224"/>
  <c r="C124"/>
  <c r="C828"/>
  <c r="C220"/>
  <c r="C360"/>
  <c r="C444"/>
  <c r="C380"/>
  <c r="C304"/>
  <c r="C548"/>
  <c r="C73"/>
  <c r="C352"/>
  <c r="C97"/>
  <c r="C164"/>
  <c r="C336"/>
  <c r="C977"/>
  <c r="C476"/>
  <c r="C783"/>
  <c r="C28"/>
  <c r="C729"/>
  <c r="C200"/>
  <c r="C44"/>
  <c r="C68"/>
  <c r="C701"/>
  <c r="C723"/>
  <c r="C280"/>
  <c r="C283"/>
  <c r="C347"/>
  <c r="C959"/>
  <c r="C424"/>
  <c r="C651"/>
  <c r="C987"/>
  <c r="C889"/>
  <c r="C383"/>
  <c r="C555"/>
  <c r="C676"/>
  <c r="C951"/>
  <c r="C343"/>
  <c r="C479"/>
  <c r="C755"/>
  <c r="C939"/>
  <c r="C284"/>
  <c r="C291"/>
  <c r="C455"/>
  <c r="C983"/>
  <c r="C167"/>
  <c r="C275"/>
  <c r="C379"/>
  <c r="C747"/>
  <c r="C384"/>
  <c r="C395"/>
  <c r="C935"/>
  <c r="C59"/>
  <c r="C303"/>
  <c r="C991"/>
  <c r="C639"/>
  <c r="C367"/>
  <c r="C659"/>
  <c r="C452"/>
  <c r="C751"/>
  <c r="C431"/>
  <c r="C787"/>
  <c r="C396"/>
  <c r="C653"/>
  <c r="C881"/>
  <c r="C503"/>
  <c r="C945"/>
  <c r="C523"/>
  <c r="C140"/>
  <c r="C713"/>
  <c r="C252"/>
  <c r="C142"/>
  <c r="C332"/>
  <c r="C778"/>
  <c r="C906"/>
  <c r="C689"/>
  <c r="C661"/>
  <c r="C194"/>
  <c r="C810"/>
  <c r="C970"/>
  <c r="C39"/>
  <c r="C89"/>
  <c r="C213"/>
  <c r="C361"/>
  <c r="C445"/>
  <c r="C753"/>
  <c r="C809"/>
  <c r="C857"/>
  <c r="C913"/>
  <c r="C193"/>
  <c r="C301"/>
  <c r="C377"/>
  <c r="C665"/>
  <c r="C833"/>
  <c r="C576"/>
  <c r="C756"/>
  <c r="C884"/>
  <c r="C36"/>
  <c r="C448"/>
  <c r="C484"/>
  <c r="C520"/>
  <c r="C604"/>
  <c r="C656"/>
  <c r="C692"/>
  <c r="C25"/>
  <c r="C61"/>
  <c r="C107"/>
  <c r="C157"/>
  <c r="C177"/>
  <c r="C221"/>
  <c r="C245"/>
  <c r="C277"/>
  <c r="C333"/>
  <c r="C87"/>
  <c r="C211"/>
  <c r="C77"/>
  <c r="C765"/>
  <c r="C202"/>
  <c r="C229"/>
  <c r="C385"/>
  <c r="C493"/>
  <c r="C613"/>
  <c r="C761"/>
  <c r="C813"/>
  <c r="C861"/>
  <c r="C133"/>
  <c r="C201"/>
  <c r="C305"/>
  <c r="C401"/>
  <c r="C501"/>
  <c r="C585"/>
  <c r="C865"/>
  <c r="C588"/>
  <c r="C772"/>
  <c r="C900"/>
  <c r="C72"/>
  <c r="C112"/>
  <c r="C600"/>
  <c r="C648"/>
  <c r="C688"/>
  <c r="C736"/>
  <c r="C776"/>
  <c r="C816"/>
  <c r="C904"/>
  <c r="C952"/>
  <c r="C381"/>
  <c r="C481"/>
  <c r="C573"/>
  <c r="C957"/>
  <c r="C748"/>
  <c r="C792"/>
  <c r="C832"/>
  <c r="C876"/>
  <c r="C920"/>
  <c r="C397"/>
  <c r="C489"/>
  <c r="C589"/>
  <c r="C969"/>
  <c r="C41"/>
  <c r="C591"/>
  <c r="C823"/>
  <c r="C781"/>
  <c r="C681"/>
  <c r="C811"/>
  <c r="C119"/>
  <c r="C176"/>
  <c r="C915"/>
  <c r="C835"/>
  <c r="C335"/>
  <c r="C81"/>
  <c r="C721"/>
  <c r="C511"/>
  <c r="C29"/>
  <c r="C909"/>
  <c r="C557"/>
  <c r="C412"/>
  <c r="C148"/>
  <c r="C364"/>
  <c r="C320"/>
  <c r="C572"/>
  <c r="C316"/>
  <c r="C125"/>
  <c r="C244"/>
  <c r="C292"/>
  <c r="C144"/>
  <c r="C188"/>
  <c r="C256"/>
  <c r="C172"/>
  <c r="C108"/>
  <c r="C20"/>
  <c r="C328"/>
  <c r="C136"/>
  <c r="C388"/>
  <c r="C128"/>
  <c r="C368"/>
  <c r="C240"/>
  <c r="C717"/>
  <c r="C156"/>
  <c r="C31"/>
  <c r="C440"/>
  <c r="C677"/>
  <c r="C132"/>
  <c r="C212"/>
  <c r="C331"/>
  <c r="C795"/>
  <c r="C407"/>
  <c r="C603"/>
  <c r="C891"/>
  <c r="C171"/>
  <c r="C737"/>
  <c r="C324"/>
  <c r="C687"/>
  <c r="C192"/>
  <c r="C323"/>
  <c r="C463"/>
  <c r="C785"/>
  <c r="C643"/>
  <c r="C899"/>
  <c r="C348"/>
  <c r="C271"/>
  <c r="C415"/>
  <c r="C887"/>
  <c r="C855"/>
  <c r="C937"/>
  <c r="C255"/>
  <c r="C359"/>
  <c r="C488"/>
  <c r="C571"/>
  <c r="C556"/>
  <c r="C235"/>
  <c r="C667"/>
  <c r="C775"/>
  <c r="C251"/>
  <c r="C115"/>
  <c r="C319"/>
  <c r="C563"/>
  <c r="C911"/>
  <c r="C799"/>
  <c r="C391"/>
  <c r="C715"/>
  <c r="C168"/>
  <c r="C933"/>
  <c r="C569"/>
  <c r="C817"/>
  <c r="C647"/>
  <c r="C307"/>
  <c r="C745"/>
  <c r="C859"/>
  <c r="C210"/>
  <c r="C718"/>
  <c r="C846"/>
  <c r="C625"/>
  <c r="C338"/>
  <c r="C974"/>
  <c r="C700"/>
  <c r="C916"/>
  <c r="C601"/>
  <c r="C258"/>
  <c r="C641"/>
  <c r="C16"/>
  <c r="C103"/>
  <c r="C483"/>
  <c r="C27"/>
  <c r="C633"/>
  <c r="C45"/>
  <c r="C197"/>
  <c r="C325"/>
  <c r="C425"/>
  <c r="C901"/>
  <c r="C169"/>
  <c r="C289"/>
  <c r="C369"/>
  <c r="C453"/>
  <c r="C553"/>
  <c r="C997"/>
  <c r="C568"/>
  <c r="C696"/>
  <c r="C852"/>
  <c r="C104"/>
  <c r="C512"/>
  <c r="C544"/>
  <c r="C596"/>
  <c r="C644"/>
  <c r="C684"/>
  <c r="C732"/>
  <c r="C55"/>
  <c r="C362"/>
  <c r="C93"/>
  <c r="C123"/>
  <c r="C175"/>
  <c r="C217"/>
  <c r="C241"/>
  <c r="C273"/>
  <c r="C321"/>
  <c r="C43"/>
  <c r="C79"/>
  <c r="C131"/>
  <c r="C203"/>
  <c r="C741"/>
  <c r="C150"/>
  <c r="C205"/>
  <c r="C341"/>
  <c r="C441"/>
  <c r="C581"/>
  <c r="C749"/>
  <c r="C797"/>
  <c r="C853"/>
  <c r="C117"/>
  <c r="C185"/>
  <c r="C297"/>
  <c r="C373"/>
  <c r="C469"/>
  <c r="C565"/>
  <c r="C657"/>
  <c r="C801"/>
  <c r="C704"/>
  <c r="C868"/>
  <c r="C24"/>
  <c r="C64"/>
  <c r="C508"/>
  <c r="C540"/>
  <c r="C592"/>
  <c r="C628"/>
  <c r="C728"/>
  <c r="C764"/>
  <c r="C808"/>
  <c r="C848"/>
  <c r="C892"/>
  <c r="C932"/>
  <c r="C976"/>
  <c r="C345"/>
  <c r="C465"/>
  <c r="C541"/>
  <c r="C669"/>
  <c r="C989"/>
  <c r="C740"/>
  <c r="C780"/>
  <c r="C824"/>
  <c r="C864"/>
  <c r="C908"/>
  <c r="C956"/>
  <c r="C996"/>
  <c r="C365"/>
  <c r="C473"/>
  <c r="C685"/>
  <c r="C46"/>
  <c r="C17"/>
  <c r="C623"/>
  <c r="C327"/>
  <c r="C537"/>
  <c r="C867"/>
  <c r="C267"/>
  <c r="C507"/>
  <c r="C675"/>
  <c r="C186"/>
  <c r="C827"/>
  <c r="C248"/>
  <c r="C129"/>
  <c r="C243"/>
  <c r="C67"/>
  <c r="C311"/>
  <c r="C184"/>
  <c r="C923"/>
  <c r="C57"/>
  <c r="C973"/>
  <c r="C260"/>
  <c r="C65"/>
  <c r="C428"/>
  <c r="C981"/>
  <c r="C964"/>
  <c r="C32"/>
  <c r="C400"/>
  <c r="C480"/>
  <c r="C460"/>
  <c r="C533"/>
  <c r="C456"/>
  <c r="C404"/>
  <c r="C340"/>
  <c r="C236"/>
  <c r="C464"/>
  <c r="C860"/>
  <c r="C392"/>
  <c r="C60"/>
  <c r="C719"/>
  <c r="C577"/>
  <c r="C943"/>
  <c r="C917"/>
  <c r="C863"/>
  <c r="C315"/>
  <c r="C427"/>
  <c r="C771"/>
  <c r="C51"/>
  <c r="C432"/>
  <c r="C263"/>
  <c r="C739"/>
  <c r="C839"/>
  <c r="C513"/>
  <c r="C300"/>
  <c r="C615"/>
  <c r="C259"/>
  <c r="C443"/>
  <c r="C757"/>
  <c r="C579"/>
  <c r="C851"/>
  <c r="C543"/>
  <c r="C21"/>
  <c r="C375"/>
  <c r="C807"/>
  <c r="C599"/>
  <c r="C33"/>
  <c r="C239"/>
  <c r="C339"/>
  <c r="C439"/>
  <c r="C875"/>
  <c r="C219"/>
  <c r="C499"/>
  <c r="C495"/>
  <c r="C183"/>
  <c r="C451"/>
  <c r="C607"/>
  <c r="C847"/>
  <c r="C287"/>
  <c r="C963"/>
  <c r="C351"/>
  <c r="C515"/>
  <c r="C268"/>
  <c r="C905"/>
  <c r="C517"/>
  <c r="C769"/>
  <c r="C793"/>
  <c r="C645"/>
  <c r="C83"/>
  <c r="C903"/>
  <c r="C135"/>
  <c r="C763"/>
  <c r="C180"/>
  <c r="C714"/>
  <c r="C878"/>
  <c r="C216"/>
  <c r="C842"/>
  <c r="C116"/>
  <c r="C938"/>
  <c r="C122"/>
  <c r="C746"/>
  <c r="C874"/>
  <c r="C95"/>
  <c r="C159"/>
  <c r="C477"/>
  <c r="C893"/>
  <c r="C145"/>
  <c r="C269"/>
  <c r="C417"/>
  <c r="C725"/>
  <c r="C837"/>
  <c r="C949"/>
  <c r="C153"/>
  <c r="C253"/>
  <c r="C353"/>
  <c r="C433"/>
  <c r="C617"/>
  <c r="C961"/>
  <c r="C636"/>
  <c r="C820"/>
  <c r="C980"/>
  <c r="C56"/>
  <c r="C96"/>
  <c r="C504"/>
  <c r="C536"/>
  <c r="C584"/>
  <c r="C624"/>
  <c r="C672"/>
  <c r="C724"/>
  <c r="C53"/>
  <c r="C143"/>
  <c r="C173"/>
  <c r="C195"/>
  <c r="C233"/>
  <c r="C265"/>
  <c r="C317"/>
  <c r="C461"/>
  <c r="C71"/>
  <c r="C111"/>
  <c r="C673"/>
  <c r="C885"/>
  <c r="C314"/>
  <c r="C189"/>
  <c r="C313"/>
  <c r="C421"/>
  <c r="C561"/>
  <c r="C789"/>
  <c r="C841"/>
  <c r="C161"/>
  <c r="C285"/>
  <c r="C357"/>
  <c r="C437"/>
  <c r="C545"/>
  <c r="C629"/>
  <c r="C552"/>
  <c r="C652"/>
  <c r="C836"/>
  <c r="C988"/>
  <c r="C52"/>
  <c r="C88"/>
  <c r="C500"/>
  <c r="C532"/>
  <c r="C580"/>
  <c r="C620"/>
  <c r="C668"/>
  <c r="C720"/>
  <c r="C752"/>
  <c r="C796"/>
  <c r="C840"/>
  <c r="C880"/>
  <c r="C924"/>
  <c r="C968"/>
  <c r="C449"/>
  <c r="C637"/>
  <c r="C925"/>
  <c r="C768"/>
  <c r="C812"/>
  <c r="C856"/>
  <c r="C896"/>
  <c r="C936"/>
  <c r="C984"/>
  <c r="C329"/>
  <c r="C457"/>
  <c r="C525"/>
  <c r="C985"/>
  <c r="C30"/>
  <c r="C293"/>
  <c r="C743"/>
  <c r="C791"/>
  <c r="C231"/>
  <c r="C731"/>
  <c r="C49"/>
  <c r="C92"/>
  <c r="C227"/>
  <c r="C121"/>
  <c r="C99"/>
  <c r="C312"/>
  <c r="C595"/>
  <c r="C773"/>
  <c r="C975"/>
  <c r="C85"/>
  <c r="C155"/>
  <c r="C631"/>
  <c r="C907"/>
  <c r="C26"/>
  <c r="C527"/>
  <c r="C42"/>
  <c r="C58"/>
  <c r="C497"/>
  <c r="C468"/>
  <c r="C992"/>
  <c r="C516"/>
  <c r="C485"/>
  <c r="C709"/>
  <c r="C276"/>
  <c r="C376"/>
  <c r="C356"/>
  <c r="C436"/>
  <c r="C408"/>
  <c r="C272"/>
  <c r="C228"/>
  <c r="C993"/>
  <c r="C100"/>
  <c r="C308"/>
  <c r="C472"/>
  <c r="C344"/>
  <c r="C879"/>
  <c r="C84"/>
  <c r="C883"/>
  <c r="C160"/>
  <c r="C535"/>
  <c r="C299"/>
  <c r="C363"/>
  <c r="C927"/>
  <c r="C296"/>
  <c r="C139"/>
  <c r="C707"/>
  <c r="C965"/>
  <c r="C447"/>
  <c r="C487"/>
  <c r="C587"/>
  <c r="C815"/>
  <c r="C232"/>
  <c r="C196"/>
  <c r="C207"/>
  <c r="C423"/>
  <c r="C547"/>
  <c r="C819"/>
  <c r="C971"/>
  <c r="C727"/>
  <c r="C355"/>
  <c r="C803"/>
  <c r="C671"/>
  <c r="C288"/>
  <c r="C152"/>
  <c r="C223"/>
  <c r="C295"/>
  <c r="C399"/>
  <c r="C549"/>
  <c r="C779"/>
  <c r="C163"/>
  <c r="C593"/>
  <c r="C679"/>
  <c r="C411"/>
  <c r="C895"/>
  <c r="C215"/>
  <c r="C471"/>
  <c r="C843"/>
  <c r="C204"/>
  <c r="C75"/>
  <c r="C521"/>
  <c r="C844"/>
  <c r="C208"/>
  <c r="C695"/>
  <c r="C531"/>
  <c r="C849"/>
  <c r="C322"/>
  <c r="C782"/>
  <c r="C910"/>
  <c r="C640"/>
  <c r="C814"/>
  <c r="C948"/>
  <c r="C942"/>
  <c r="C750"/>
  <c r="C716"/>
  <c r="C15"/>
  <c r="C18"/>
  <c r="C47"/>
  <c r="C869"/>
  <c r="C105"/>
  <c r="C237"/>
  <c r="C389"/>
  <c r="C509"/>
  <c r="C705"/>
  <c r="C873"/>
  <c r="C921"/>
  <c r="C141"/>
  <c r="C209"/>
  <c r="C309"/>
  <c r="C405"/>
  <c r="C505"/>
  <c r="C597"/>
  <c r="C897"/>
  <c r="C616"/>
  <c r="C788"/>
  <c r="C940"/>
  <c r="C48"/>
  <c r="C420"/>
  <c r="C492"/>
  <c r="C528"/>
  <c r="C564"/>
  <c r="C664"/>
  <c r="C712"/>
  <c r="C137"/>
  <c r="C165"/>
  <c r="C181"/>
  <c r="C225"/>
  <c r="C257"/>
  <c r="C281"/>
  <c r="C337"/>
  <c r="C63"/>
  <c r="C999"/>
  <c r="C286"/>
  <c r="C109"/>
  <c r="C261"/>
  <c r="C393"/>
  <c r="C529"/>
  <c r="C777"/>
  <c r="C825"/>
  <c r="C877"/>
  <c r="C149"/>
  <c r="C249"/>
  <c r="C349"/>
  <c r="C409"/>
  <c r="C609"/>
  <c r="C693"/>
  <c r="C120"/>
  <c r="C632"/>
  <c r="C804"/>
  <c r="C944"/>
  <c r="C40"/>
  <c r="C80"/>
  <c r="C372"/>
  <c r="C416"/>
  <c r="C524"/>
  <c r="C560"/>
  <c r="C608"/>
  <c r="C660"/>
  <c r="C708"/>
  <c r="C744"/>
  <c r="C784"/>
  <c r="C872"/>
  <c r="C912"/>
  <c r="C960"/>
  <c r="C1000"/>
  <c r="C413"/>
  <c r="C605"/>
  <c r="C733"/>
  <c r="C23"/>
  <c r="C760"/>
  <c r="C800"/>
  <c r="C888"/>
  <c r="C928"/>
  <c r="C972"/>
  <c r="C37"/>
  <c r="C429"/>
  <c r="C621"/>
  <c r="C69"/>
  <c r="C113"/>
  <c r="C697"/>
  <c r="C264"/>
  <c r="C19"/>
  <c r="C947"/>
  <c r="C845"/>
  <c r="C101"/>
  <c r="C467"/>
  <c r="H2" i="1"/>
  <c r="D2" i="3"/>
  <c r="Q2" i="1" s="1"/>
  <c r="E2" i="3"/>
  <c r="R2" i="1" s="1"/>
  <c r="I13" l="1"/>
  <c r="S13"/>
  <c r="H13"/>
  <c r="A2" i="4"/>
  <c r="B2" s="1"/>
  <c r="B2" i="3"/>
  <c r="C2" s="1"/>
</calcChain>
</file>

<file path=xl/sharedStrings.xml><?xml version="1.0" encoding="utf-8"?>
<sst xmlns="http://schemas.openxmlformats.org/spreadsheetml/2006/main" count="13100" uniqueCount="107">
  <si>
    <t>Name</t>
  </si>
  <si>
    <t>Perm</t>
  </si>
  <si>
    <t>Perm1</t>
  </si>
  <si>
    <t>Perm2</t>
  </si>
  <si>
    <t>Rule</t>
  </si>
  <si>
    <t>Administrators</t>
  </si>
  <si>
    <t>DomainAdmin</t>
  </si>
  <si>
    <t>ServerAdmin</t>
  </si>
  <si>
    <t>aGGcityDOPS</t>
  </si>
  <si>
    <t>aGGDataAdmins</t>
  </si>
  <si>
    <t>AccountAdmin</t>
  </si>
  <si>
    <t>fullControl</t>
  </si>
  <si>
    <t>Modify</t>
  </si>
  <si>
    <t>ReadAndExecute</t>
  </si>
  <si>
    <t>Allow</t>
  </si>
  <si>
    <t>City\Domain Admins</t>
  </si>
  <si>
    <t>City\Server Admins</t>
  </si>
  <si>
    <t>A\aGG City DOPS</t>
  </si>
  <si>
    <t>A\aGG Data Admins</t>
  </si>
  <si>
    <t>City\Account Admins</t>
  </si>
  <si>
    <t>Manager Last name</t>
  </si>
  <si>
    <t>Manager Last name Abreviated with Initial</t>
  </si>
  <si>
    <t>Manager Last Name No spaces</t>
  </si>
  <si>
    <t>Manager usernames</t>
  </si>
  <si>
    <t>Manager Full Name</t>
  </si>
  <si>
    <t>Manager First Name Abreviated</t>
  </si>
  <si>
    <t>Disabled Path</t>
  </si>
  <si>
    <t>HomeFolder</t>
  </si>
  <si>
    <t>HomeShare</t>
  </si>
  <si>
    <t>Server Name</t>
  </si>
  <si>
    <t>DisabledFolder</t>
  </si>
  <si>
    <t>\\cmfp538\e$\USR\</t>
  </si>
  <si>
    <t>HomeFolderFullPath</t>
  </si>
  <si>
    <t>Admins</t>
  </si>
  <si>
    <t>Sharename</t>
  </si>
  <si>
    <t>Active</t>
  </si>
  <si>
    <t>Marval</t>
  </si>
  <si>
    <t>Username</t>
  </si>
  <si>
    <t>CallCreator</t>
  </si>
  <si>
    <t>CallcreatorUsername</t>
  </si>
  <si>
    <t>Clone</t>
  </si>
  <si>
    <t>CloneHomeDirectory</t>
  </si>
  <si>
    <t>SuggestedhomeDirectory</t>
  </si>
  <si>
    <t>Password</t>
  </si>
  <si>
    <t>SuggestedSharename</t>
  </si>
  <si>
    <t>UserHomeDirectory</t>
  </si>
  <si>
    <t>Notes</t>
  </si>
  <si>
    <t>UsernameEMP</t>
  </si>
  <si>
    <t>UsernameNCE</t>
  </si>
  <si>
    <t>PasswordEMP</t>
  </si>
  <si>
    <t>NCEEmailAddress</t>
  </si>
  <si>
    <t>PrimaryEmail</t>
  </si>
  <si>
    <t>SecondaryEmail</t>
  </si>
  <si>
    <t>Email</t>
  </si>
  <si>
    <t>Quota</t>
  </si>
  <si>
    <t>Quota1</t>
  </si>
  <si>
    <t>Warnings</t>
  </si>
  <si>
    <t>Defaults</t>
  </si>
  <si>
    <t>FullName</t>
  </si>
  <si>
    <t>PasswordNCE</t>
  </si>
  <si>
    <t>Clone NCE</t>
  </si>
  <si>
    <t>Clone EMP</t>
  </si>
  <si>
    <t>CloneNCEStatus</t>
  </si>
  <si>
    <t>Cloned Account</t>
  </si>
  <si>
    <t>Branch EMP</t>
  </si>
  <si>
    <t>UsernameSecondayEmail</t>
  </si>
  <si>
    <t>UsenamePrimaryEmail</t>
  </si>
  <si>
    <t>EmailDatabase</t>
  </si>
  <si>
    <t>RNG</t>
  </si>
  <si>
    <t>Server#</t>
  </si>
  <si>
    <t>Server names</t>
  </si>
  <si>
    <t>DC1MDB01</t>
  </si>
  <si>
    <t>DC4MDB01</t>
  </si>
  <si>
    <t>DC1MDB02</t>
  </si>
  <si>
    <t>DC1MDB03</t>
  </si>
  <si>
    <t>DC1MDB04</t>
  </si>
  <si>
    <t>DC1MDB05</t>
  </si>
  <si>
    <t>DC1MDB06</t>
  </si>
  <si>
    <t>DC1MDB07</t>
  </si>
  <si>
    <t>DC1MDB08</t>
  </si>
  <si>
    <t>DC1MDB09</t>
  </si>
  <si>
    <t>DC4MDB02</t>
  </si>
  <si>
    <t>DC4MDB03</t>
  </si>
  <si>
    <t>DC4MDB04</t>
  </si>
  <si>
    <t>DC4MDB05</t>
  </si>
  <si>
    <t>DC4MDB06</t>
  </si>
  <si>
    <t>DC4MDB07</t>
  </si>
  <si>
    <t>DC4MDB08</t>
  </si>
  <si>
    <t>DC4MDB09</t>
  </si>
  <si>
    <t>DC4MDB10</t>
  </si>
  <si>
    <t>DC1MDB10</t>
  </si>
  <si>
    <t>Attribute1</t>
  </si>
  <si>
    <t>Attribute8</t>
  </si>
  <si>
    <t>Attribute10</t>
  </si>
  <si>
    <t>Secondary Email Domain</t>
  </si>
  <si>
    <t>Email Name</t>
  </si>
  <si>
    <t>No</t>
  </si>
  <si>
    <t>Pooled</t>
  </si>
  <si>
    <t>NetAPPSharePath</t>
  </si>
  <si>
    <t>ShareName</t>
  </si>
  <si>
    <t>NetAppShareName</t>
  </si>
  <si>
    <t>No Clone Home Directory Status</t>
  </si>
  <si>
    <t>S Drive Path</t>
  </si>
  <si>
    <t>Home Directory Error Check</t>
  </si>
  <si>
    <t>Sdrive</t>
  </si>
  <si>
    <t>UserHomeShare</t>
  </si>
  <si>
    <t>EXCGroup</t>
  </si>
</sst>
</file>

<file path=xl/styles.xml><?xml version="1.0" encoding="utf-8"?>
<styleSheet xmlns="http://schemas.openxmlformats.org/spreadsheetml/2006/main">
  <numFmts count="1">
    <numFmt numFmtId="164" formatCode="0;[Red]0"/>
  </numFmts>
  <fonts count="23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3E3E3E"/>
      <name val="Tahoma"/>
      <family val="2"/>
    </font>
    <font>
      <sz val="10"/>
      <color rgb="FF574123"/>
      <name val="Tahoma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Protection="1"/>
    <xf numFmtId="49" fontId="0" fillId="0" borderId="0" xfId="0" applyNumberFormat="1" applyProtection="1"/>
    <xf numFmtId="0" fontId="18" fillId="0" borderId="0" xfId="0" applyFont="1" applyProtection="1"/>
    <xf numFmtId="0" fontId="19" fillId="0" borderId="0" xfId="0" applyFont="1"/>
    <xf numFmtId="49" fontId="0" fillId="0" borderId="0" xfId="0" applyNumberFormat="1"/>
    <xf numFmtId="0" fontId="0" fillId="0" borderId="0" xfId="0" applyNumberFormat="1"/>
    <xf numFmtId="0" fontId="0" fillId="0" borderId="0" xfId="0" applyAlignment="1"/>
    <xf numFmtId="0" fontId="0" fillId="0" borderId="0" xfId="0" applyAlignment="1">
      <alignment wrapText="1"/>
    </xf>
    <xf numFmtId="0" fontId="20" fillId="0" borderId="0" xfId="0" applyFont="1" applyAlignment="1"/>
    <xf numFmtId="164" fontId="21" fillId="0" borderId="0" xfId="0" applyNumberFormat="1" applyFont="1"/>
    <xf numFmtId="164" fontId="22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file:///\\cmfp538\e$\USR" TargetMode="External"/><Relationship Id="rId671" Type="http://schemas.openxmlformats.org/officeDocument/2006/relationships/hyperlink" Target="file:///\\cmfp538\e$\USR" TargetMode="External"/><Relationship Id="rId769" Type="http://schemas.openxmlformats.org/officeDocument/2006/relationships/hyperlink" Target="file:///\\cmfp538\e$\USR" TargetMode="External"/><Relationship Id="rId976" Type="http://schemas.openxmlformats.org/officeDocument/2006/relationships/hyperlink" Target="file:///\\cmfp538\e$\USR" TargetMode="External"/><Relationship Id="rId21" Type="http://schemas.openxmlformats.org/officeDocument/2006/relationships/hyperlink" Target="file:///\\cmfp538\e$\USR" TargetMode="External"/><Relationship Id="rId324" Type="http://schemas.openxmlformats.org/officeDocument/2006/relationships/hyperlink" Target="file:///\\cmfp538\e$\USR" TargetMode="External"/><Relationship Id="rId531" Type="http://schemas.openxmlformats.org/officeDocument/2006/relationships/hyperlink" Target="file:///\\cmfp538\e$\USR" TargetMode="External"/><Relationship Id="rId629" Type="http://schemas.openxmlformats.org/officeDocument/2006/relationships/hyperlink" Target="file:///\\cmfp538\e$\USR" TargetMode="External"/><Relationship Id="rId170" Type="http://schemas.openxmlformats.org/officeDocument/2006/relationships/hyperlink" Target="file:///\\cmfp538\e$\USR" TargetMode="External"/><Relationship Id="rId836" Type="http://schemas.openxmlformats.org/officeDocument/2006/relationships/hyperlink" Target="file:///\\cmfp538\e$\USR" TargetMode="External"/><Relationship Id="rId268" Type="http://schemas.openxmlformats.org/officeDocument/2006/relationships/hyperlink" Target="file:///\\cmfp538\e$\USR" TargetMode="External"/><Relationship Id="rId475" Type="http://schemas.openxmlformats.org/officeDocument/2006/relationships/hyperlink" Target="file:///\\cmfp538\e$\USR" TargetMode="External"/><Relationship Id="rId682" Type="http://schemas.openxmlformats.org/officeDocument/2006/relationships/hyperlink" Target="file:///\\cmfp538\e$\USR" TargetMode="External"/><Relationship Id="rId903" Type="http://schemas.openxmlformats.org/officeDocument/2006/relationships/hyperlink" Target="file:///\\cmfp538\e$\USR" TargetMode="External"/><Relationship Id="rId32" Type="http://schemas.openxmlformats.org/officeDocument/2006/relationships/hyperlink" Target="file:///\\cmfp538\e$\USR" TargetMode="External"/><Relationship Id="rId128" Type="http://schemas.openxmlformats.org/officeDocument/2006/relationships/hyperlink" Target="file:///\\cmfp538\e$\USR" TargetMode="External"/><Relationship Id="rId335" Type="http://schemas.openxmlformats.org/officeDocument/2006/relationships/hyperlink" Target="file:///\\cmfp538\e$\USR" TargetMode="External"/><Relationship Id="rId542" Type="http://schemas.openxmlformats.org/officeDocument/2006/relationships/hyperlink" Target="file:///\\cmfp538\e$\USR" TargetMode="External"/><Relationship Id="rId987" Type="http://schemas.openxmlformats.org/officeDocument/2006/relationships/hyperlink" Target="file:///\\cmfp538\e$\USR" TargetMode="External"/><Relationship Id="rId181" Type="http://schemas.openxmlformats.org/officeDocument/2006/relationships/hyperlink" Target="file:///\\cmfp538\e$\USR" TargetMode="External"/><Relationship Id="rId402" Type="http://schemas.openxmlformats.org/officeDocument/2006/relationships/hyperlink" Target="file:///\\cmfp538\e$\USR" TargetMode="External"/><Relationship Id="rId847" Type="http://schemas.openxmlformats.org/officeDocument/2006/relationships/hyperlink" Target="file:///\\cmfp538\e$\USR" TargetMode="External"/><Relationship Id="rId279" Type="http://schemas.openxmlformats.org/officeDocument/2006/relationships/hyperlink" Target="file:///\\cmfp538\e$\USR" TargetMode="External"/><Relationship Id="rId486" Type="http://schemas.openxmlformats.org/officeDocument/2006/relationships/hyperlink" Target="file:///\\cmfp538\e$\USR" TargetMode="External"/><Relationship Id="rId693" Type="http://schemas.openxmlformats.org/officeDocument/2006/relationships/hyperlink" Target="file:///\\cmfp538\e$\USR" TargetMode="External"/><Relationship Id="rId707" Type="http://schemas.openxmlformats.org/officeDocument/2006/relationships/hyperlink" Target="file:///\\cmfp538\e$\USR" TargetMode="External"/><Relationship Id="rId914" Type="http://schemas.openxmlformats.org/officeDocument/2006/relationships/hyperlink" Target="file:///\\cmfp538\e$\USR" TargetMode="External"/><Relationship Id="rId43" Type="http://schemas.openxmlformats.org/officeDocument/2006/relationships/hyperlink" Target="file:///\\cmfp538\e$\USR" TargetMode="External"/><Relationship Id="rId139" Type="http://schemas.openxmlformats.org/officeDocument/2006/relationships/hyperlink" Target="file:///\\cmfp538\e$\USR" TargetMode="External"/><Relationship Id="rId346" Type="http://schemas.openxmlformats.org/officeDocument/2006/relationships/hyperlink" Target="file:///\\cmfp538\e$\USR" TargetMode="External"/><Relationship Id="rId553" Type="http://schemas.openxmlformats.org/officeDocument/2006/relationships/hyperlink" Target="file:///\\cmfp538\e$\USR" TargetMode="External"/><Relationship Id="rId760" Type="http://schemas.openxmlformats.org/officeDocument/2006/relationships/hyperlink" Target="file:///\\cmfp538\e$\USR" TargetMode="External"/><Relationship Id="rId998" Type="http://schemas.openxmlformats.org/officeDocument/2006/relationships/hyperlink" Target="file:///\\cmfp538\e$\USR" TargetMode="External"/><Relationship Id="rId192" Type="http://schemas.openxmlformats.org/officeDocument/2006/relationships/hyperlink" Target="file:///\\cmfp538\e$\USR" TargetMode="External"/><Relationship Id="rId206" Type="http://schemas.openxmlformats.org/officeDocument/2006/relationships/hyperlink" Target="file:///\\cmfp538\e$\USR" TargetMode="External"/><Relationship Id="rId413" Type="http://schemas.openxmlformats.org/officeDocument/2006/relationships/hyperlink" Target="file:///\\cmfp538\e$\USR" TargetMode="External"/><Relationship Id="rId858" Type="http://schemas.openxmlformats.org/officeDocument/2006/relationships/hyperlink" Target="file:///\\cmfp538\e$\USR" TargetMode="External"/><Relationship Id="rId497" Type="http://schemas.openxmlformats.org/officeDocument/2006/relationships/hyperlink" Target="file:///\\cmfp538\e$\USR" TargetMode="External"/><Relationship Id="rId620" Type="http://schemas.openxmlformats.org/officeDocument/2006/relationships/hyperlink" Target="file:///\\cmfp538\e$\USR" TargetMode="External"/><Relationship Id="rId718" Type="http://schemas.openxmlformats.org/officeDocument/2006/relationships/hyperlink" Target="file:///\\cmfp538\e$\USR" TargetMode="External"/><Relationship Id="rId925" Type="http://schemas.openxmlformats.org/officeDocument/2006/relationships/hyperlink" Target="file:///\\cmfp538\e$\USR" TargetMode="External"/><Relationship Id="rId357" Type="http://schemas.openxmlformats.org/officeDocument/2006/relationships/hyperlink" Target="file:///\\cmfp538\e$\USR" TargetMode="External"/><Relationship Id="rId54" Type="http://schemas.openxmlformats.org/officeDocument/2006/relationships/hyperlink" Target="file:///\\cmfp538\e$\USR" TargetMode="External"/><Relationship Id="rId217" Type="http://schemas.openxmlformats.org/officeDocument/2006/relationships/hyperlink" Target="file:///\\cmfp538\e$\USR" TargetMode="External"/><Relationship Id="rId564" Type="http://schemas.openxmlformats.org/officeDocument/2006/relationships/hyperlink" Target="file:///\\cmfp538\e$\USR" TargetMode="External"/><Relationship Id="rId771" Type="http://schemas.openxmlformats.org/officeDocument/2006/relationships/hyperlink" Target="file:///\\cmfp538\e$\USR" TargetMode="External"/><Relationship Id="rId869" Type="http://schemas.openxmlformats.org/officeDocument/2006/relationships/hyperlink" Target="file:///\\cmfp538\e$\USR" TargetMode="External"/><Relationship Id="rId424" Type="http://schemas.openxmlformats.org/officeDocument/2006/relationships/hyperlink" Target="file:///\\cmfp538\e$\USR" TargetMode="External"/><Relationship Id="rId631" Type="http://schemas.openxmlformats.org/officeDocument/2006/relationships/hyperlink" Target="file:///\\cmfp538\e$\USR" TargetMode="External"/><Relationship Id="rId729" Type="http://schemas.openxmlformats.org/officeDocument/2006/relationships/hyperlink" Target="file:///\\cmfp538\e$\USR" TargetMode="External"/><Relationship Id="rId270" Type="http://schemas.openxmlformats.org/officeDocument/2006/relationships/hyperlink" Target="file:///\\cmfp538\e$\USR" TargetMode="External"/><Relationship Id="rId936" Type="http://schemas.openxmlformats.org/officeDocument/2006/relationships/hyperlink" Target="file:///\\cmfp538\e$\USR" TargetMode="External"/><Relationship Id="rId65" Type="http://schemas.openxmlformats.org/officeDocument/2006/relationships/hyperlink" Target="file:///\\cmfp538\e$\USR" TargetMode="External"/><Relationship Id="rId130" Type="http://schemas.openxmlformats.org/officeDocument/2006/relationships/hyperlink" Target="file:///\\cmfp538\e$\USR" TargetMode="External"/><Relationship Id="rId368" Type="http://schemas.openxmlformats.org/officeDocument/2006/relationships/hyperlink" Target="file:///\\cmfp538\e$\USR" TargetMode="External"/><Relationship Id="rId575" Type="http://schemas.openxmlformats.org/officeDocument/2006/relationships/hyperlink" Target="file:///\\cmfp538\e$\USR" TargetMode="External"/><Relationship Id="rId782" Type="http://schemas.openxmlformats.org/officeDocument/2006/relationships/hyperlink" Target="file:///\\cmfp538\e$\USR" TargetMode="External"/><Relationship Id="rId228" Type="http://schemas.openxmlformats.org/officeDocument/2006/relationships/hyperlink" Target="file:///\\cmfp538\e$\USR" TargetMode="External"/><Relationship Id="rId435" Type="http://schemas.openxmlformats.org/officeDocument/2006/relationships/hyperlink" Target="file:///\\cmfp538\e$\USR" TargetMode="External"/><Relationship Id="rId642" Type="http://schemas.openxmlformats.org/officeDocument/2006/relationships/hyperlink" Target="file:///\\cmfp538\e$\USR" TargetMode="External"/><Relationship Id="rId281" Type="http://schemas.openxmlformats.org/officeDocument/2006/relationships/hyperlink" Target="file:///\\cmfp538\e$\USR" TargetMode="External"/><Relationship Id="rId502" Type="http://schemas.openxmlformats.org/officeDocument/2006/relationships/hyperlink" Target="file:///\\cmfp538\e$\USR" TargetMode="External"/><Relationship Id="rId947" Type="http://schemas.openxmlformats.org/officeDocument/2006/relationships/hyperlink" Target="file:///\\cmfp538\e$\USR" TargetMode="External"/><Relationship Id="rId76" Type="http://schemas.openxmlformats.org/officeDocument/2006/relationships/hyperlink" Target="file:///\\cmfp538\e$\USR" TargetMode="External"/><Relationship Id="rId141" Type="http://schemas.openxmlformats.org/officeDocument/2006/relationships/hyperlink" Target="file:///\\cmfp538\e$\USR" TargetMode="External"/><Relationship Id="rId379" Type="http://schemas.openxmlformats.org/officeDocument/2006/relationships/hyperlink" Target="file:///\\cmfp538\e$\USR" TargetMode="External"/><Relationship Id="rId586" Type="http://schemas.openxmlformats.org/officeDocument/2006/relationships/hyperlink" Target="file:///\\cmfp538\e$\USR" TargetMode="External"/><Relationship Id="rId793" Type="http://schemas.openxmlformats.org/officeDocument/2006/relationships/hyperlink" Target="file:///\\cmfp538\e$\USR" TargetMode="External"/><Relationship Id="rId807" Type="http://schemas.openxmlformats.org/officeDocument/2006/relationships/hyperlink" Target="file:///\\cmfp538\e$\USR" TargetMode="External"/><Relationship Id="rId7" Type="http://schemas.openxmlformats.org/officeDocument/2006/relationships/hyperlink" Target="file:///\\cmfp538\e$\USR" TargetMode="External"/><Relationship Id="rId239" Type="http://schemas.openxmlformats.org/officeDocument/2006/relationships/hyperlink" Target="file:///\\cmfp538\e$\USR" TargetMode="External"/><Relationship Id="rId446" Type="http://schemas.openxmlformats.org/officeDocument/2006/relationships/hyperlink" Target="file:///\\cmfp538\e$\USR" TargetMode="External"/><Relationship Id="rId653" Type="http://schemas.openxmlformats.org/officeDocument/2006/relationships/hyperlink" Target="file:///\\cmfp538\e$\USR" TargetMode="External"/><Relationship Id="rId292" Type="http://schemas.openxmlformats.org/officeDocument/2006/relationships/hyperlink" Target="file:///\\cmfp538\e$\USR" TargetMode="External"/><Relationship Id="rId306" Type="http://schemas.openxmlformats.org/officeDocument/2006/relationships/hyperlink" Target="file:///\\cmfp538\e$\USR" TargetMode="External"/><Relationship Id="rId860" Type="http://schemas.openxmlformats.org/officeDocument/2006/relationships/hyperlink" Target="file:///\\cmfp538\e$\USR" TargetMode="External"/><Relationship Id="rId958" Type="http://schemas.openxmlformats.org/officeDocument/2006/relationships/hyperlink" Target="file:///\\cmfp538\e$\USR" TargetMode="External"/><Relationship Id="rId87" Type="http://schemas.openxmlformats.org/officeDocument/2006/relationships/hyperlink" Target="file:///\\cmfp538\e$\USR" TargetMode="External"/><Relationship Id="rId513" Type="http://schemas.openxmlformats.org/officeDocument/2006/relationships/hyperlink" Target="file:///\\cmfp538\e$\USR" TargetMode="External"/><Relationship Id="rId597" Type="http://schemas.openxmlformats.org/officeDocument/2006/relationships/hyperlink" Target="file:///\\cmfp538\e$\USR" TargetMode="External"/><Relationship Id="rId720" Type="http://schemas.openxmlformats.org/officeDocument/2006/relationships/hyperlink" Target="file:///\\cmfp538\e$\USR" TargetMode="External"/><Relationship Id="rId818" Type="http://schemas.openxmlformats.org/officeDocument/2006/relationships/hyperlink" Target="file:///\\cmfp538\e$\USR" TargetMode="External"/><Relationship Id="rId152" Type="http://schemas.openxmlformats.org/officeDocument/2006/relationships/hyperlink" Target="file:///\\cmfp538\e$\USR" TargetMode="External"/><Relationship Id="rId457" Type="http://schemas.openxmlformats.org/officeDocument/2006/relationships/hyperlink" Target="file:///\\cmfp538\e$\USR" TargetMode="External"/><Relationship Id="rId664" Type="http://schemas.openxmlformats.org/officeDocument/2006/relationships/hyperlink" Target="file:///\\cmfp538\e$\USR" TargetMode="External"/><Relationship Id="rId871" Type="http://schemas.openxmlformats.org/officeDocument/2006/relationships/hyperlink" Target="file:///\\cmfp538\e$\USR" TargetMode="External"/><Relationship Id="rId969" Type="http://schemas.openxmlformats.org/officeDocument/2006/relationships/hyperlink" Target="file:///\\cmfp538\e$\USR" TargetMode="External"/><Relationship Id="rId14" Type="http://schemas.openxmlformats.org/officeDocument/2006/relationships/hyperlink" Target="file:///\\cmfp538\e$\USR" TargetMode="External"/><Relationship Id="rId317" Type="http://schemas.openxmlformats.org/officeDocument/2006/relationships/hyperlink" Target="file:///\\cmfp538\e$\USR" TargetMode="External"/><Relationship Id="rId524" Type="http://schemas.openxmlformats.org/officeDocument/2006/relationships/hyperlink" Target="file:///\\cmfp538\e$\USR" TargetMode="External"/><Relationship Id="rId731" Type="http://schemas.openxmlformats.org/officeDocument/2006/relationships/hyperlink" Target="file:///\\cmfp538\e$\USR" TargetMode="External"/><Relationship Id="rId98" Type="http://schemas.openxmlformats.org/officeDocument/2006/relationships/hyperlink" Target="file:///\\cmfp538\e$\USR" TargetMode="External"/><Relationship Id="rId163" Type="http://schemas.openxmlformats.org/officeDocument/2006/relationships/hyperlink" Target="file:///\\cmfp538\e$\USR" TargetMode="External"/><Relationship Id="rId370" Type="http://schemas.openxmlformats.org/officeDocument/2006/relationships/hyperlink" Target="file:///\\cmfp538\e$\USR" TargetMode="External"/><Relationship Id="rId829" Type="http://schemas.openxmlformats.org/officeDocument/2006/relationships/hyperlink" Target="file:///\\cmfp538\e$\USR" TargetMode="External"/><Relationship Id="rId230" Type="http://schemas.openxmlformats.org/officeDocument/2006/relationships/hyperlink" Target="file:///\\cmfp538\e$\USR" TargetMode="External"/><Relationship Id="rId468" Type="http://schemas.openxmlformats.org/officeDocument/2006/relationships/hyperlink" Target="file:///\\cmfp538\e$\USR" TargetMode="External"/><Relationship Id="rId675" Type="http://schemas.openxmlformats.org/officeDocument/2006/relationships/hyperlink" Target="file:///\\cmfp538\e$\USR" TargetMode="External"/><Relationship Id="rId882" Type="http://schemas.openxmlformats.org/officeDocument/2006/relationships/hyperlink" Target="file:///\\cmfp538\e$\USR" TargetMode="External"/><Relationship Id="rId25" Type="http://schemas.openxmlformats.org/officeDocument/2006/relationships/hyperlink" Target="file:///\\cmfp538\e$\USR" TargetMode="External"/><Relationship Id="rId328" Type="http://schemas.openxmlformats.org/officeDocument/2006/relationships/hyperlink" Target="file:///\\cmfp538\e$\USR" TargetMode="External"/><Relationship Id="rId535" Type="http://schemas.openxmlformats.org/officeDocument/2006/relationships/hyperlink" Target="file:///\\cmfp538\e$\USR" TargetMode="External"/><Relationship Id="rId742" Type="http://schemas.openxmlformats.org/officeDocument/2006/relationships/hyperlink" Target="file:///\\cmfp538\e$\USR" TargetMode="External"/><Relationship Id="rId174" Type="http://schemas.openxmlformats.org/officeDocument/2006/relationships/hyperlink" Target="file:///\\cmfp538\e$\USR" TargetMode="External"/><Relationship Id="rId381" Type="http://schemas.openxmlformats.org/officeDocument/2006/relationships/hyperlink" Target="file:///\\cmfp538\e$\USR" TargetMode="External"/><Relationship Id="rId602" Type="http://schemas.openxmlformats.org/officeDocument/2006/relationships/hyperlink" Target="file:///\\cmfp538\e$\USR" TargetMode="External"/><Relationship Id="rId241" Type="http://schemas.openxmlformats.org/officeDocument/2006/relationships/hyperlink" Target="file:///\\cmfp538\e$\USR" TargetMode="External"/><Relationship Id="rId479" Type="http://schemas.openxmlformats.org/officeDocument/2006/relationships/hyperlink" Target="file:///\\cmfp538\e$\USR" TargetMode="External"/><Relationship Id="rId686" Type="http://schemas.openxmlformats.org/officeDocument/2006/relationships/hyperlink" Target="file:///\\cmfp538\e$\USR" TargetMode="External"/><Relationship Id="rId893" Type="http://schemas.openxmlformats.org/officeDocument/2006/relationships/hyperlink" Target="file:///\\cmfp538\e$\USR" TargetMode="External"/><Relationship Id="rId907" Type="http://schemas.openxmlformats.org/officeDocument/2006/relationships/hyperlink" Target="file:///\\cmfp538\e$\USR" TargetMode="External"/><Relationship Id="rId36" Type="http://schemas.openxmlformats.org/officeDocument/2006/relationships/hyperlink" Target="file:///\\cmfp538\e$\USR" TargetMode="External"/><Relationship Id="rId339" Type="http://schemas.openxmlformats.org/officeDocument/2006/relationships/hyperlink" Target="file:///\\cmfp538\e$\USR" TargetMode="External"/><Relationship Id="rId546" Type="http://schemas.openxmlformats.org/officeDocument/2006/relationships/hyperlink" Target="file:///\\cmfp538\e$\USR" TargetMode="External"/><Relationship Id="rId753" Type="http://schemas.openxmlformats.org/officeDocument/2006/relationships/hyperlink" Target="file:///\\cmfp538\e$\USR" TargetMode="External"/><Relationship Id="rId101" Type="http://schemas.openxmlformats.org/officeDocument/2006/relationships/hyperlink" Target="file:///\\cmfp538\e$\USR" TargetMode="External"/><Relationship Id="rId185" Type="http://schemas.openxmlformats.org/officeDocument/2006/relationships/hyperlink" Target="file:///\\cmfp538\e$\USR" TargetMode="External"/><Relationship Id="rId406" Type="http://schemas.openxmlformats.org/officeDocument/2006/relationships/hyperlink" Target="file:///\\cmfp538\e$\USR" TargetMode="External"/><Relationship Id="rId960" Type="http://schemas.openxmlformats.org/officeDocument/2006/relationships/hyperlink" Target="file:///\\cmfp538\e$\USR" TargetMode="External"/><Relationship Id="rId392" Type="http://schemas.openxmlformats.org/officeDocument/2006/relationships/hyperlink" Target="file:///\\cmfp538\e$\USR" TargetMode="External"/><Relationship Id="rId613" Type="http://schemas.openxmlformats.org/officeDocument/2006/relationships/hyperlink" Target="file:///\\cmfp538\e$\USR" TargetMode="External"/><Relationship Id="rId697" Type="http://schemas.openxmlformats.org/officeDocument/2006/relationships/hyperlink" Target="file:///\\cmfp538\e$\USR" TargetMode="External"/><Relationship Id="rId820" Type="http://schemas.openxmlformats.org/officeDocument/2006/relationships/hyperlink" Target="file:///\\cmfp538\e$\USR" TargetMode="External"/><Relationship Id="rId918" Type="http://schemas.openxmlformats.org/officeDocument/2006/relationships/hyperlink" Target="file:///\\cmfp538\e$\USR" TargetMode="External"/><Relationship Id="rId252" Type="http://schemas.openxmlformats.org/officeDocument/2006/relationships/hyperlink" Target="file:///\\cmfp538\e$\USR" TargetMode="External"/><Relationship Id="rId47" Type="http://schemas.openxmlformats.org/officeDocument/2006/relationships/hyperlink" Target="file:///\\cmfp538\e$\USR" TargetMode="External"/><Relationship Id="rId112" Type="http://schemas.openxmlformats.org/officeDocument/2006/relationships/hyperlink" Target="file:///\\cmfp538\e$\USR" TargetMode="External"/><Relationship Id="rId557" Type="http://schemas.openxmlformats.org/officeDocument/2006/relationships/hyperlink" Target="file:///\\cmfp538\e$\USR" TargetMode="External"/><Relationship Id="rId764" Type="http://schemas.openxmlformats.org/officeDocument/2006/relationships/hyperlink" Target="file:///\\cmfp538\e$\USR" TargetMode="External"/><Relationship Id="rId971" Type="http://schemas.openxmlformats.org/officeDocument/2006/relationships/hyperlink" Target="file:///\\cmfp538\e$\USR" TargetMode="External"/><Relationship Id="rId196" Type="http://schemas.openxmlformats.org/officeDocument/2006/relationships/hyperlink" Target="file:///\\cmfp538\e$\USR" TargetMode="External"/><Relationship Id="rId417" Type="http://schemas.openxmlformats.org/officeDocument/2006/relationships/hyperlink" Target="file:///\\cmfp538\e$\USR" TargetMode="External"/><Relationship Id="rId624" Type="http://schemas.openxmlformats.org/officeDocument/2006/relationships/hyperlink" Target="file:///\\cmfp538\e$\USR" TargetMode="External"/><Relationship Id="rId831" Type="http://schemas.openxmlformats.org/officeDocument/2006/relationships/hyperlink" Target="file:///\\cmfp538\e$\USR" TargetMode="External"/><Relationship Id="rId263" Type="http://schemas.openxmlformats.org/officeDocument/2006/relationships/hyperlink" Target="file:///\\cmfp538\e$\USR" TargetMode="External"/><Relationship Id="rId470" Type="http://schemas.openxmlformats.org/officeDocument/2006/relationships/hyperlink" Target="file:///\\cmfp538\e$\USR" TargetMode="External"/><Relationship Id="rId929" Type="http://schemas.openxmlformats.org/officeDocument/2006/relationships/hyperlink" Target="file:///\\cmfp538\e$\USR" TargetMode="External"/><Relationship Id="rId58" Type="http://schemas.openxmlformats.org/officeDocument/2006/relationships/hyperlink" Target="file:///\\cmfp538\e$\USR" TargetMode="External"/><Relationship Id="rId123" Type="http://schemas.openxmlformats.org/officeDocument/2006/relationships/hyperlink" Target="file:///\\cmfp538\e$\USR" TargetMode="External"/><Relationship Id="rId330" Type="http://schemas.openxmlformats.org/officeDocument/2006/relationships/hyperlink" Target="file:///\\cmfp538\e$\USR" TargetMode="External"/><Relationship Id="rId568" Type="http://schemas.openxmlformats.org/officeDocument/2006/relationships/hyperlink" Target="file:///\\cmfp538\e$\USR" TargetMode="External"/><Relationship Id="rId775" Type="http://schemas.openxmlformats.org/officeDocument/2006/relationships/hyperlink" Target="file:///\\cmfp538\e$\USR" TargetMode="External"/><Relationship Id="rId982" Type="http://schemas.openxmlformats.org/officeDocument/2006/relationships/hyperlink" Target="file:///\\cmfp538\e$\USR" TargetMode="External"/><Relationship Id="rId428" Type="http://schemas.openxmlformats.org/officeDocument/2006/relationships/hyperlink" Target="file:///\\cmfp538\e$\USR" TargetMode="External"/><Relationship Id="rId635" Type="http://schemas.openxmlformats.org/officeDocument/2006/relationships/hyperlink" Target="file:///\\cmfp538\e$\USR" TargetMode="External"/><Relationship Id="rId842" Type="http://schemas.openxmlformats.org/officeDocument/2006/relationships/hyperlink" Target="file:///\\cmfp538\e$\USR" TargetMode="External"/><Relationship Id="rId274" Type="http://schemas.openxmlformats.org/officeDocument/2006/relationships/hyperlink" Target="file:///\\cmfp538\e$\USR" TargetMode="External"/><Relationship Id="rId481" Type="http://schemas.openxmlformats.org/officeDocument/2006/relationships/hyperlink" Target="file:///\\cmfp538\e$\USR" TargetMode="External"/><Relationship Id="rId702" Type="http://schemas.openxmlformats.org/officeDocument/2006/relationships/hyperlink" Target="file:///\\cmfp538\e$\USR" TargetMode="External"/><Relationship Id="rId27" Type="http://schemas.openxmlformats.org/officeDocument/2006/relationships/hyperlink" Target="file:///\\cmfp538\e$\USR" TargetMode="External"/><Relationship Id="rId69" Type="http://schemas.openxmlformats.org/officeDocument/2006/relationships/hyperlink" Target="file:///\\cmfp538\e$\USR" TargetMode="External"/><Relationship Id="rId134" Type="http://schemas.openxmlformats.org/officeDocument/2006/relationships/hyperlink" Target="file:///\\cmfp538\e$\USR" TargetMode="External"/><Relationship Id="rId537" Type="http://schemas.openxmlformats.org/officeDocument/2006/relationships/hyperlink" Target="file:///\\cmfp538\e$\USR" TargetMode="External"/><Relationship Id="rId579" Type="http://schemas.openxmlformats.org/officeDocument/2006/relationships/hyperlink" Target="file:///\\cmfp538\e$\USR" TargetMode="External"/><Relationship Id="rId744" Type="http://schemas.openxmlformats.org/officeDocument/2006/relationships/hyperlink" Target="file:///\\cmfp538\e$\USR" TargetMode="External"/><Relationship Id="rId786" Type="http://schemas.openxmlformats.org/officeDocument/2006/relationships/hyperlink" Target="file:///\\cmfp538\e$\USR" TargetMode="External"/><Relationship Id="rId951" Type="http://schemas.openxmlformats.org/officeDocument/2006/relationships/hyperlink" Target="file:///\\cmfp538\e$\USR" TargetMode="External"/><Relationship Id="rId993" Type="http://schemas.openxmlformats.org/officeDocument/2006/relationships/hyperlink" Target="file:///\\cmfp538\e$\USR" TargetMode="External"/><Relationship Id="rId80" Type="http://schemas.openxmlformats.org/officeDocument/2006/relationships/hyperlink" Target="file:///\\cmfp538\e$\USR" TargetMode="External"/><Relationship Id="rId176" Type="http://schemas.openxmlformats.org/officeDocument/2006/relationships/hyperlink" Target="file:///\\cmfp538\e$\USR" TargetMode="External"/><Relationship Id="rId341" Type="http://schemas.openxmlformats.org/officeDocument/2006/relationships/hyperlink" Target="file:///\\cmfp538\e$\USR" TargetMode="External"/><Relationship Id="rId383" Type="http://schemas.openxmlformats.org/officeDocument/2006/relationships/hyperlink" Target="file:///\\cmfp538\e$\USR" TargetMode="External"/><Relationship Id="rId439" Type="http://schemas.openxmlformats.org/officeDocument/2006/relationships/hyperlink" Target="file:///\\cmfp538\e$\USR" TargetMode="External"/><Relationship Id="rId590" Type="http://schemas.openxmlformats.org/officeDocument/2006/relationships/hyperlink" Target="file:///\\cmfp538\e$\USR" TargetMode="External"/><Relationship Id="rId604" Type="http://schemas.openxmlformats.org/officeDocument/2006/relationships/hyperlink" Target="file:///\\cmfp538\e$\USR" TargetMode="External"/><Relationship Id="rId646" Type="http://schemas.openxmlformats.org/officeDocument/2006/relationships/hyperlink" Target="file:///\\cmfp538\e$\USR" TargetMode="External"/><Relationship Id="rId811" Type="http://schemas.openxmlformats.org/officeDocument/2006/relationships/hyperlink" Target="file:///\\cmfp538\e$\USR" TargetMode="External"/><Relationship Id="rId201" Type="http://schemas.openxmlformats.org/officeDocument/2006/relationships/hyperlink" Target="file:///\\cmfp538\e$\USR" TargetMode="External"/><Relationship Id="rId243" Type="http://schemas.openxmlformats.org/officeDocument/2006/relationships/hyperlink" Target="file:///\\cmfp538\e$\USR" TargetMode="External"/><Relationship Id="rId285" Type="http://schemas.openxmlformats.org/officeDocument/2006/relationships/hyperlink" Target="file:///\\cmfp538\e$\USR" TargetMode="External"/><Relationship Id="rId450" Type="http://schemas.openxmlformats.org/officeDocument/2006/relationships/hyperlink" Target="file:///\\cmfp538\e$\USR" TargetMode="External"/><Relationship Id="rId506" Type="http://schemas.openxmlformats.org/officeDocument/2006/relationships/hyperlink" Target="file:///\\cmfp538\e$\USR" TargetMode="External"/><Relationship Id="rId688" Type="http://schemas.openxmlformats.org/officeDocument/2006/relationships/hyperlink" Target="file:///\\cmfp538\e$\USR" TargetMode="External"/><Relationship Id="rId853" Type="http://schemas.openxmlformats.org/officeDocument/2006/relationships/hyperlink" Target="file:///\\cmfp538\e$\USR" TargetMode="External"/><Relationship Id="rId895" Type="http://schemas.openxmlformats.org/officeDocument/2006/relationships/hyperlink" Target="file:///\\cmfp538\e$\USR" TargetMode="External"/><Relationship Id="rId909" Type="http://schemas.openxmlformats.org/officeDocument/2006/relationships/hyperlink" Target="file:///\\cmfp538\e$\USR" TargetMode="External"/><Relationship Id="rId38" Type="http://schemas.openxmlformats.org/officeDocument/2006/relationships/hyperlink" Target="file:///\\cmfp538\e$\USR" TargetMode="External"/><Relationship Id="rId103" Type="http://schemas.openxmlformats.org/officeDocument/2006/relationships/hyperlink" Target="file:///\\cmfp538\e$\USR" TargetMode="External"/><Relationship Id="rId310" Type="http://schemas.openxmlformats.org/officeDocument/2006/relationships/hyperlink" Target="file:///\\cmfp538\e$\USR" TargetMode="External"/><Relationship Id="rId492" Type="http://schemas.openxmlformats.org/officeDocument/2006/relationships/hyperlink" Target="file:///\\cmfp538\e$\USR" TargetMode="External"/><Relationship Id="rId548" Type="http://schemas.openxmlformats.org/officeDocument/2006/relationships/hyperlink" Target="file:///\\cmfp538\e$\USR" TargetMode="External"/><Relationship Id="rId713" Type="http://schemas.openxmlformats.org/officeDocument/2006/relationships/hyperlink" Target="file:///\\cmfp538\e$\USR" TargetMode="External"/><Relationship Id="rId755" Type="http://schemas.openxmlformats.org/officeDocument/2006/relationships/hyperlink" Target="file:///\\cmfp538\e$\USR" TargetMode="External"/><Relationship Id="rId797" Type="http://schemas.openxmlformats.org/officeDocument/2006/relationships/hyperlink" Target="file:///\\cmfp538\e$\USR" TargetMode="External"/><Relationship Id="rId920" Type="http://schemas.openxmlformats.org/officeDocument/2006/relationships/hyperlink" Target="file:///\\cmfp538\e$\USR" TargetMode="External"/><Relationship Id="rId962" Type="http://schemas.openxmlformats.org/officeDocument/2006/relationships/hyperlink" Target="file:///\\cmfp538\e$\USR" TargetMode="External"/><Relationship Id="rId91" Type="http://schemas.openxmlformats.org/officeDocument/2006/relationships/hyperlink" Target="file:///\\cmfp538\e$\USR" TargetMode="External"/><Relationship Id="rId145" Type="http://schemas.openxmlformats.org/officeDocument/2006/relationships/hyperlink" Target="file:///\\cmfp538\e$\USR" TargetMode="External"/><Relationship Id="rId187" Type="http://schemas.openxmlformats.org/officeDocument/2006/relationships/hyperlink" Target="file:///\\cmfp538\e$\USR" TargetMode="External"/><Relationship Id="rId352" Type="http://schemas.openxmlformats.org/officeDocument/2006/relationships/hyperlink" Target="file:///\\cmfp538\e$\USR" TargetMode="External"/><Relationship Id="rId394" Type="http://schemas.openxmlformats.org/officeDocument/2006/relationships/hyperlink" Target="file:///\\cmfp538\e$\USR" TargetMode="External"/><Relationship Id="rId408" Type="http://schemas.openxmlformats.org/officeDocument/2006/relationships/hyperlink" Target="file:///\\cmfp538\e$\USR" TargetMode="External"/><Relationship Id="rId615" Type="http://schemas.openxmlformats.org/officeDocument/2006/relationships/hyperlink" Target="file:///\\cmfp538\e$\USR" TargetMode="External"/><Relationship Id="rId822" Type="http://schemas.openxmlformats.org/officeDocument/2006/relationships/hyperlink" Target="file:///\\cmfp538\e$\USR" TargetMode="External"/><Relationship Id="rId212" Type="http://schemas.openxmlformats.org/officeDocument/2006/relationships/hyperlink" Target="file:///\\cmfp538\e$\USR" TargetMode="External"/><Relationship Id="rId254" Type="http://schemas.openxmlformats.org/officeDocument/2006/relationships/hyperlink" Target="file:///\\cmfp538\e$\USR" TargetMode="External"/><Relationship Id="rId657" Type="http://schemas.openxmlformats.org/officeDocument/2006/relationships/hyperlink" Target="file:///\\cmfp538\e$\USR" TargetMode="External"/><Relationship Id="rId699" Type="http://schemas.openxmlformats.org/officeDocument/2006/relationships/hyperlink" Target="file:///\\cmfp538\e$\USR" TargetMode="External"/><Relationship Id="rId864" Type="http://schemas.openxmlformats.org/officeDocument/2006/relationships/hyperlink" Target="file:///\\cmfp538\e$\USR" TargetMode="External"/><Relationship Id="rId49" Type="http://schemas.openxmlformats.org/officeDocument/2006/relationships/hyperlink" Target="file:///\\cmfp538\e$\USR" TargetMode="External"/><Relationship Id="rId114" Type="http://schemas.openxmlformats.org/officeDocument/2006/relationships/hyperlink" Target="file:///\\cmfp538\e$\USR" TargetMode="External"/><Relationship Id="rId296" Type="http://schemas.openxmlformats.org/officeDocument/2006/relationships/hyperlink" Target="file:///\\cmfp538\e$\USR" TargetMode="External"/><Relationship Id="rId461" Type="http://schemas.openxmlformats.org/officeDocument/2006/relationships/hyperlink" Target="file:///\\cmfp538\e$\USR" TargetMode="External"/><Relationship Id="rId517" Type="http://schemas.openxmlformats.org/officeDocument/2006/relationships/hyperlink" Target="file:///\\cmfp538\e$\USR" TargetMode="External"/><Relationship Id="rId559" Type="http://schemas.openxmlformats.org/officeDocument/2006/relationships/hyperlink" Target="file:///\\cmfp538\e$\USR" TargetMode="External"/><Relationship Id="rId724" Type="http://schemas.openxmlformats.org/officeDocument/2006/relationships/hyperlink" Target="file:///\\cmfp538\e$\USR" TargetMode="External"/><Relationship Id="rId766" Type="http://schemas.openxmlformats.org/officeDocument/2006/relationships/hyperlink" Target="file:///\\cmfp538\e$\USR" TargetMode="External"/><Relationship Id="rId931" Type="http://schemas.openxmlformats.org/officeDocument/2006/relationships/hyperlink" Target="file:///\\cmfp538\e$\USR" TargetMode="External"/><Relationship Id="rId60" Type="http://schemas.openxmlformats.org/officeDocument/2006/relationships/hyperlink" Target="file:///\\cmfp538\e$\USR" TargetMode="External"/><Relationship Id="rId156" Type="http://schemas.openxmlformats.org/officeDocument/2006/relationships/hyperlink" Target="file:///\\cmfp538\e$\USR" TargetMode="External"/><Relationship Id="rId198" Type="http://schemas.openxmlformats.org/officeDocument/2006/relationships/hyperlink" Target="file:///\\cmfp538\e$\USR" TargetMode="External"/><Relationship Id="rId321" Type="http://schemas.openxmlformats.org/officeDocument/2006/relationships/hyperlink" Target="file:///\\cmfp538\e$\USR" TargetMode="External"/><Relationship Id="rId363" Type="http://schemas.openxmlformats.org/officeDocument/2006/relationships/hyperlink" Target="file:///\\cmfp538\e$\USR" TargetMode="External"/><Relationship Id="rId419" Type="http://schemas.openxmlformats.org/officeDocument/2006/relationships/hyperlink" Target="file:///\\cmfp538\e$\USR" TargetMode="External"/><Relationship Id="rId570" Type="http://schemas.openxmlformats.org/officeDocument/2006/relationships/hyperlink" Target="file:///\\cmfp538\e$\USR" TargetMode="External"/><Relationship Id="rId626" Type="http://schemas.openxmlformats.org/officeDocument/2006/relationships/hyperlink" Target="file:///\\cmfp538\e$\USR" TargetMode="External"/><Relationship Id="rId973" Type="http://schemas.openxmlformats.org/officeDocument/2006/relationships/hyperlink" Target="file:///\\cmfp538\e$\USR" TargetMode="External"/><Relationship Id="rId223" Type="http://schemas.openxmlformats.org/officeDocument/2006/relationships/hyperlink" Target="file:///\\cmfp538\e$\USR" TargetMode="External"/><Relationship Id="rId430" Type="http://schemas.openxmlformats.org/officeDocument/2006/relationships/hyperlink" Target="file:///\\cmfp538\e$\USR" TargetMode="External"/><Relationship Id="rId668" Type="http://schemas.openxmlformats.org/officeDocument/2006/relationships/hyperlink" Target="file:///\\cmfp538\e$\USR" TargetMode="External"/><Relationship Id="rId833" Type="http://schemas.openxmlformats.org/officeDocument/2006/relationships/hyperlink" Target="file:///\\cmfp538\e$\USR" TargetMode="External"/><Relationship Id="rId875" Type="http://schemas.openxmlformats.org/officeDocument/2006/relationships/hyperlink" Target="file:///\\cmfp538\e$\USR" TargetMode="External"/><Relationship Id="rId18" Type="http://schemas.openxmlformats.org/officeDocument/2006/relationships/hyperlink" Target="file:///\\cmfp538\e$\USR" TargetMode="External"/><Relationship Id="rId265" Type="http://schemas.openxmlformats.org/officeDocument/2006/relationships/hyperlink" Target="file:///\\cmfp538\e$\USR" TargetMode="External"/><Relationship Id="rId472" Type="http://schemas.openxmlformats.org/officeDocument/2006/relationships/hyperlink" Target="file:///\\cmfp538\e$\USR" TargetMode="External"/><Relationship Id="rId528" Type="http://schemas.openxmlformats.org/officeDocument/2006/relationships/hyperlink" Target="file:///\\cmfp538\e$\USR" TargetMode="External"/><Relationship Id="rId735" Type="http://schemas.openxmlformats.org/officeDocument/2006/relationships/hyperlink" Target="file:///\\cmfp538\e$\USR" TargetMode="External"/><Relationship Id="rId900" Type="http://schemas.openxmlformats.org/officeDocument/2006/relationships/hyperlink" Target="file:///\\cmfp538\e$\USR" TargetMode="External"/><Relationship Id="rId942" Type="http://schemas.openxmlformats.org/officeDocument/2006/relationships/hyperlink" Target="file:///\\cmfp538\e$\USR" TargetMode="External"/><Relationship Id="rId125" Type="http://schemas.openxmlformats.org/officeDocument/2006/relationships/hyperlink" Target="file:///\\cmfp538\e$\USR" TargetMode="External"/><Relationship Id="rId167" Type="http://schemas.openxmlformats.org/officeDocument/2006/relationships/hyperlink" Target="file:///\\cmfp538\e$\USR" TargetMode="External"/><Relationship Id="rId332" Type="http://schemas.openxmlformats.org/officeDocument/2006/relationships/hyperlink" Target="file:///\\cmfp538\e$\USR" TargetMode="External"/><Relationship Id="rId374" Type="http://schemas.openxmlformats.org/officeDocument/2006/relationships/hyperlink" Target="file:///\\cmfp538\e$\USR" TargetMode="External"/><Relationship Id="rId581" Type="http://schemas.openxmlformats.org/officeDocument/2006/relationships/hyperlink" Target="file:///\\cmfp538\e$\USR" TargetMode="External"/><Relationship Id="rId777" Type="http://schemas.openxmlformats.org/officeDocument/2006/relationships/hyperlink" Target="file:///\\cmfp538\e$\USR" TargetMode="External"/><Relationship Id="rId984" Type="http://schemas.openxmlformats.org/officeDocument/2006/relationships/hyperlink" Target="file:///\\cmfp538\e$\USR" TargetMode="External"/><Relationship Id="rId71" Type="http://schemas.openxmlformats.org/officeDocument/2006/relationships/hyperlink" Target="file:///\\cmfp538\e$\USR" TargetMode="External"/><Relationship Id="rId234" Type="http://schemas.openxmlformats.org/officeDocument/2006/relationships/hyperlink" Target="file:///\\cmfp538\e$\USR" TargetMode="External"/><Relationship Id="rId637" Type="http://schemas.openxmlformats.org/officeDocument/2006/relationships/hyperlink" Target="file:///\\cmfp538\e$\USR" TargetMode="External"/><Relationship Id="rId679" Type="http://schemas.openxmlformats.org/officeDocument/2006/relationships/hyperlink" Target="file:///\\cmfp538\e$\USR" TargetMode="External"/><Relationship Id="rId802" Type="http://schemas.openxmlformats.org/officeDocument/2006/relationships/hyperlink" Target="file:///\\cmfp538\e$\USR" TargetMode="External"/><Relationship Id="rId844" Type="http://schemas.openxmlformats.org/officeDocument/2006/relationships/hyperlink" Target="file:///\\cmfp538\e$\USR" TargetMode="External"/><Relationship Id="rId886" Type="http://schemas.openxmlformats.org/officeDocument/2006/relationships/hyperlink" Target="file:///\\cmfp538\e$\USR" TargetMode="External"/><Relationship Id="rId2" Type="http://schemas.openxmlformats.org/officeDocument/2006/relationships/hyperlink" Target="file:///\\cmfp538\e$\USR" TargetMode="External"/><Relationship Id="rId29" Type="http://schemas.openxmlformats.org/officeDocument/2006/relationships/hyperlink" Target="file:///\\cmfp538\e$\USR" TargetMode="External"/><Relationship Id="rId276" Type="http://schemas.openxmlformats.org/officeDocument/2006/relationships/hyperlink" Target="file:///\\cmfp538\e$\USR" TargetMode="External"/><Relationship Id="rId441" Type="http://schemas.openxmlformats.org/officeDocument/2006/relationships/hyperlink" Target="file:///\\cmfp538\e$\USR" TargetMode="External"/><Relationship Id="rId483" Type="http://schemas.openxmlformats.org/officeDocument/2006/relationships/hyperlink" Target="file:///\\cmfp538\e$\USR" TargetMode="External"/><Relationship Id="rId539" Type="http://schemas.openxmlformats.org/officeDocument/2006/relationships/hyperlink" Target="file:///\\cmfp538\e$\USR" TargetMode="External"/><Relationship Id="rId690" Type="http://schemas.openxmlformats.org/officeDocument/2006/relationships/hyperlink" Target="file:///\\cmfp538\e$\USR" TargetMode="External"/><Relationship Id="rId704" Type="http://schemas.openxmlformats.org/officeDocument/2006/relationships/hyperlink" Target="file:///\\cmfp538\e$\USR" TargetMode="External"/><Relationship Id="rId746" Type="http://schemas.openxmlformats.org/officeDocument/2006/relationships/hyperlink" Target="file:///\\cmfp538\e$\USR" TargetMode="External"/><Relationship Id="rId911" Type="http://schemas.openxmlformats.org/officeDocument/2006/relationships/hyperlink" Target="file:///\\cmfp538\e$\USR" TargetMode="External"/><Relationship Id="rId40" Type="http://schemas.openxmlformats.org/officeDocument/2006/relationships/hyperlink" Target="file:///\\cmfp538\e$\USR" TargetMode="External"/><Relationship Id="rId136" Type="http://schemas.openxmlformats.org/officeDocument/2006/relationships/hyperlink" Target="file:///\\cmfp538\e$\USR" TargetMode="External"/><Relationship Id="rId178" Type="http://schemas.openxmlformats.org/officeDocument/2006/relationships/hyperlink" Target="file:///\\cmfp538\e$\USR" TargetMode="External"/><Relationship Id="rId301" Type="http://schemas.openxmlformats.org/officeDocument/2006/relationships/hyperlink" Target="file:///\\cmfp538\e$\USR" TargetMode="External"/><Relationship Id="rId343" Type="http://schemas.openxmlformats.org/officeDocument/2006/relationships/hyperlink" Target="file:///\\cmfp538\e$\USR" TargetMode="External"/><Relationship Id="rId550" Type="http://schemas.openxmlformats.org/officeDocument/2006/relationships/hyperlink" Target="file:///\\cmfp538\e$\USR" TargetMode="External"/><Relationship Id="rId788" Type="http://schemas.openxmlformats.org/officeDocument/2006/relationships/hyperlink" Target="file:///\\cmfp538\e$\USR" TargetMode="External"/><Relationship Id="rId953" Type="http://schemas.openxmlformats.org/officeDocument/2006/relationships/hyperlink" Target="file:///\\cmfp538\e$\USR" TargetMode="External"/><Relationship Id="rId995" Type="http://schemas.openxmlformats.org/officeDocument/2006/relationships/hyperlink" Target="file:///\\cmfp538\e$\USR" TargetMode="External"/><Relationship Id="rId82" Type="http://schemas.openxmlformats.org/officeDocument/2006/relationships/hyperlink" Target="file:///\\cmfp538\e$\USR" TargetMode="External"/><Relationship Id="rId203" Type="http://schemas.openxmlformats.org/officeDocument/2006/relationships/hyperlink" Target="file:///\\cmfp538\e$\USR" TargetMode="External"/><Relationship Id="rId385" Type="http://schemas.openxmlformats.org/officeDocument/2006/relationships/hyperlink" Target="file:///\\cmfp538\e$\USR" TargetMode="External"/><Relationship Id="rId592" Type="http://schemas.openxmlformats.org/officeDocument/2006/relationships/hyperlink" Target="file:///\\cmfp538\e$\USR" TargetMode="External"/><Relationship Id="rId606" Type="http://schemas.openxmlformats.org/officeDocument/2006/relationships/hyperlink" Target="file:///\\cmfp538\e$\USR" TargetMode="External"/><Relationship Id="rId648" Type="http://schemas.openxmlformats.org/officeDocument/2006/relationships/hyperlink" Target="file:///\\cmfp538\e$\USR" TargetMode="External"/><Relationship Id="rId813" Type="http://schemas.openxmlformats.org/officeDocument/2006/relationships/hyperlink" Target="file:///\\cmfp538\e$\USR" TargetMode="External"/><Relationship Id="rId855" Type="http://schemas.openxmlformats.org/officeDocument/2006/relationships/hyperlink" Target="file:///\\cmfp538\e$\USR" TargetMode="External"/><Relationship Id="rId245" Type="http://schemas.openxmlformats.org/officeDocument/2006/relationships/hyperlink" Target="file:///\\cmfp538\e$\USR" TargetMode="External"/><Relationship Id="rId287" Type="http://schemas.openxmlformats.org/officeDocument/2006/relationships/hyperlink" Target="file:///\\cmfp538\e$\USR" TargetMode="External"/><Relationship Id="rId410" Type="http://schemas.openxmlformats.org/officeDocument/2006/relationships/hyperlink" Target="file:///\\cmfp538\e$\USR" TargetMode="External"/><Relationship Id="rId452" Type="http://schemas.openxmlformats.org/officeDocument/2006/relationships/hyperlink" Target="file:///\\cmfp538\e$\USR" TargetMode="External"/><Relationship Id="rId494" Type="http://schemas.openxmlformats.org/officeDocument/2006/relationships/hyperlink" Target="file:///\\cmfp538\e$\USR" TargetMode="External"/><Relationship Id="rId508" Type="http://schemas.openxmlformats.org/officeDocument/2006/relationships/hyperlink" Target="file:///\\cmfp538\e$\USR" TargetMode="External"/><Relationship Id="rId715" Type="http://schemas.openxmlformats.org/officeDocument/2006/relationships/hyperlink" Target="file:///\\cmfp538\e$\USR" TargetMode="External"/><Relationship Id="rId897" Type="http://schemas.openxmlformats.org/officeDocument/2006/relationships/hyperlink" Target="file:///\\cmfp538\e$\USR" TargetMode="External"/><Relationship Id="rId922" Type="http://schemas.openxmlformats.org/officeDocument/2006/relationships/hyperlink" Target="file:///\\cmfp538\e$\USR" TargetMode="External"/><Relationship Id="rId105" Type="http://schemas.openxmlformats.org/officeDocument/2006/relationships/hyperlink" Target="file:///\\cmfp538\e$\USR" TargetMode="External"/><Relationship Id="rId147" Type="http://schemas.openxmlformats.org/officeDocument/2006/relationships/hyperlink" Target="file:///\\cmfp538\e$\USR" TargetMode="External"/><Relationship Id="rId312" Type="http://schemas.openxmlformats.org/officeDocument/2006/relationships/hyperlink" Target="file:///\\cmfp538\e$\USR" TargetMode="External"/><Relationship Id="rId354" Type="http://schemas.openxmlformats.org/officeDocument/2006/relationships/hyperlink" Target="file:///\\cmfp538\e$\USR" TargetMode="External"/><Relationship Id="rId757" Type="http://schemas.openxmlformats.org/officeDocument/2006/relationships/hyperlink" Target="file:///\\cmfp538\e$\USR" TargetMode="External"/><Relationship Id="rId799" Type="http://schemas.openxmlformats.org/officeDocument/2006/relationships/hyperlink" Target="file:///\\cmfp538\e$\USR" TargetMode="External"/><Relationship Id="rId964" Type="http://schemas.openxmlformats.org/officeDocument/2006/relationships/hyperlink" Target="file:///\\cmfp538\e$\USR" TargetMode="External"/><Relationship Id="rId51" Type="http://schemas.openxmlformats.org/officeDocument/2006/relationships/hyperlink" Target="file:///\\cmfp538\e$\USR" TargetMode="External"/><Relationship Id="rId93" Type="http://schemas.openxmlformats.org/officeDocument/2006/relationships/hyperlink" Target="file:///\\cmfp538\e$\USR" TargetMode="External"/><Relationship Id="rId189" Type="http://schemas.openxmlformats.org/officeDocument/2006/relationships/hyperlink" Target="file:///\\cmfp538\e$\USR" TargetMode="External"/><Relationship Id="rId396" Type="http://schemas.openxmlformats.org/officeDocument/2006/relationships/hyperlink" Target="file:///\\cmfp538\e$\USR" TargetMode="External"/><Relationship Id="rId561" Type="http://schemas.openxmlformats.org/officeDocument/2006/relationships/hyperlink" Target="file:///\\cmfp538\e$\USR" TargetMode="External"/><Relationship Id="rId617" Type="http://schemas.openxmlformats.org/officeDocument/2006/relationships/hyperlink" Target="file:///\\cmfp538\e$\USR" TargetMode="External"/><Relationship Id="rId659" Type="http://schemas.openxmlformats.org/officeDocument/2006/relationships/hyperlink" Target="file:///\\cmfp538\e$\USR" TargetMode="External"/><Relationship Id="rId824" Type="http://schemas.openxmlformats.org/officeDocument/2006/relationships/hyperlink" Target="file:///\\cmfp538\e$\USR" TargetMode="External"/><Relationship Id="rId866" Type="http://schemas.openxmlformats.org/officeDocument/2006/relationships/hyperlink" Target="file:///\\cmfp538\e$\USR" TargetMode="External"/><Relationship Id="rId214" Type="http://schemas.openxmlformats.org/officeDocument/2006/relationships/hyperlink" Target="file:///\\cmfp538\e$\USR" TargetMode="External"/><Relationship Id="rId256" Type="http://schemas.openxmlformats.org/officeDocument/2006/relationships/hyperlink" Target="file:///\\cmfp538\e$\USR" TargetMode="External"/><Relationship Id="rId298" Type="http://schemas.openxmlformats.org/officeDocument/2006/relationships/hyperlink" Target="file:///\\cmfp538\e$\USR" TargetMode="External"/><Relationship Id="rId421" Type="http://schemas.openxmlformats.org/officeDocument/2006/relationships/hyperlink" Target="file:///\\cmfp538\e$\USR" TargetMode="External"/><Relationship Id="rId463" Type="http://schemas.openxmlformats.org/officeDocument/2006/relationships/hyperlink" Target="file:///\\cmfp538\e$\USR" TargetMode="External"/><Relationship Id="rId519" Type="http://schemas.openxmlformats.org/officeDocument/2006/relationships/hyperlink" Target="file:///\\cmfp538\e$\USR" TargetMode="External"/><Relationship Id="rId670" Type="http://schemas.openxmlformats.org/officeDocument/2006/relationships/hyperlink" Target="file:///\\cmfp538\e$\USR" TargetMode="External"/><Relationship Id="rId116" Type="http://schemas.openxmlformats.org/officeDocument/2006/relationships/hyperlink" Target="file:///\\cmfp538\e$\USR" TargetMode="External"/><Relationship Id="rId158" Type="http://schemas.openxmlformats.org/officeDocument/2006/relationships/hyperlink" Target="file:///\\cmfp538\e$\USR" TargetMode="External"/><Relationship Id="rId323" Type="http://schemas.openxmlformats.org/officeDocument/2006/relationships/hyperlink" Target="file:///\\cmfp538\e$\USR" TargetMode="External"/><Relationship Id="rId530" Type="http://schemas.openxmlformats.org/officeDocument/2006/relationships/hyperlink" Target="file:///\\cmfp538\e$\USR" TargetMode="External"/><Relationship Id="rId726" Type="http://schemas.openxmlformats.org/officeDocument/2006/relationships/hyperlink" Target="file:///\\cmfp538\e$\USR" TargetMode="External"/><Relationship Id="rId768" Type="http://schemas.openxmlformats.org/officeDocument/2006/relationships/hyperlink" Target="file:///\\cmfp538\e$\USR" TargetMode="External"/><Relationship Id="rId933" Type="http://schemas.openxmlformats.org/officeDocument/2006/relationships/hyperlink" Target="file:///\\cmfp538\e$\USR" TargetMode="External"/><Relationship Id="rId975" Type="http://schemas.openxmlformats.org/officeDocument/2006/relationships/hyperlink" Target="file:///\\cmfp538\e$\USR" TargetMode="External"/><Relationship Id="rId20" Type="http://schemas.openxmlformats.org/officeDocument/2006/relationships/hyperlink" Target="file:///\\cmfp538\e$\USR" TargetMode="External"/><Relationship Id="rId62" Type="http://schemas.openxmlformats.org/officeDocument/2006/relationships/hyperlink" Target="file:///\\cmfp538\e$\USR" TargetMode="External"/><Relationship Id="rId365" Type="http://schemas.openxmlformats.org/officeDocument/2006/relationships/hyperlink" Target="file:///\\cmfp538\e$\USR" TargetMode="External"/><Relationship Id="rId572" Type="http://schemas.openxmlformats.org/officeDocument/2006/relationships/hyperlink" Target="file:///\\cmfp538\e$\USR" TargetMode="External"/><Relationship Id="rId628" Type="http://schemas.openxmlformats.org/officeDocument/2006/relationships/hyperlink" Target="file:///\\cmfp538\e$\USR" TargetMode="External"/><Relationship Id="rId835" Type="http://schemas.openxmlformats.org/officeDocument/2006/relationships/hyperlink" Target="file:///\\cmfp538\e$\USR" TargetMode="External"/><Relationship Id="rId225" Type="http://schemas.openxmlformats.org/officeDocument/2006/relationships/hyperlink" Target="file:///\\cmfp538\e$\USR" TargetMode="External"/><Relationship Id="rId267" Type="http://schemas.openxmlformats.org/officeDocument/2006/relationships/hyperlink" Target="file:///\\cmfp538\e$\USR" TargetMode="External"/><Relationship Id="rId432" Type="http://schemas.openxmlformats.org/officeDocument/2006/relationships/hyperlink" Target="file:///\\cmfp538\e$\USR" TargetMode="External"/><Relationship Id="rId474" Type="http://schemas.openxmlformats.org/officeDocument/2006/relationships/hyperlink" Target="file:///\\cmfp538\e$\USR" TargetMode="External"/><Relationship Id="rId877" Type="http://schemas.openxmlformats.org/officeDocument/2006/relationships/hyperlink" Target="file:///\\cmfp538\e$\USR" TargetMode="External"/><Relationship Id="rId127" Type="http://schemas.openxmlformats.org/officeDocument/2006/relationships/hyperlink" Target="file:///\\cmfp538\e$\USR" TargetMode="External"/><Relationship Id="rId681" Type="http://schemas.openxmlformats.org/officeDocument/2006/relationships/hyperlink" Target="file:///\\cmfp538\e$\USR" TargetMode="External"/><Relationship Id="rId737" Type="http://schemas.openxmlformats.org/officeDocument/2006/relationships/hyperlink" Target="file:///\\cmfp538\e$\USR" TargetMode="External"/><Relationship Id="rId779" Type="http://schemas.openxmlformats.org/officeDocument/2006/relationships/hyperlink" Target="file:///\\cmfp538\e$\USR" TargetMode="External"/><Relationship Id="rId902" Type="http://schemas.openxmlformats.org/officeDocument/2006/relationships/hyperlink" Target="file:///\\cmfp538\e$\USR" TargetMode="External"/><Relationship Id="rId944" Type="http://schemas.openxmlformats.org/officeDocument/2006/relationships/hyperlink" Target="file:///\\cmfp538\e$\USR" TargetMode="External"/><Relationship Id="rId986" Type="http://schemas.openxmlformats.org/officeDocument/2006/relationships/hyperlink" Target="file:///\\cmfp538\e$\USR" TargetMode="External"/><Relationship Id="rId31" Type="http://schemas.openxmlformats.org/officeDocument/2006/relationships/hyperlink" Target="file:///\\cmfp538\e$\USR" TargetMode="External"/><Relationship Id="rId73" Type="http://schemas.openxmlformats.org/officeDocument/2006/relationships/hyperlink" Target="file:///\\cmfp538\e$\USR" TargetMode="External"/><Relationship Id="rId169" Type="http://schemas.openxmlformats.org/officeDocument/2006/relationships/hyperlink" Target="file:///\\cmfp538\e$\USR" TargetMode="External"/><Relationship Id="rId334" Type="http://schemas.openxmlformats.org/officeDocument/2006/relationships/hyperlink" Target="file:///\\cmfp538\e$\USR" TargetMode="External"/><Relationship Id="rId376" Type="http://schemas.openxmlformats.org/officeDocument/2006/relationships/hyperlink" Target="file:///\\cmfp538\e$\USR" TargetMode="External"/><Relationship Id="rId541" Type="http://schemas.openxmlformats.org/officeDocument/2006/relationships/hyperlink" Target="file:///\\cmfp538\e$\USR" TargetMode="External"/><Relationship Id="rId583" Type="http://schemas.openxmlformats.org/officeDocument/2006/relationships/hyperlink" Target="file:///\\cmfp538\e$\USR" TargetMode="External"/><Relationship Id="rId639" Type="http://schemas.openxmlformats.org/officeDocument/2006/relationships/hyperlink" Target="file:///\\cmfp538\e$\USR" TargetMode="External"/><Relationship Id="rId790" Type="http://schemas.openxmlformats.org/officeDocument/2006/relationships/hyperlink" Target="file:///\\cmfp538\e$\USR" TargetMode="External"/><Relationship Id="rId804" Type="http://schemas.openxmlformats.org/officeDocument/2006/relationships/hyperlink" Target="file:///\\cmfp538\e$\USR" TargetMode="External"/><Relationship Id="rId4" Type="http://schemas.openxmlformats.org/officeDocument/2006/relationships/hyperlink" Target="file:///\\cmfp538\e$\USR" TargetMode="External"/><Relationship Id="rId180" Type="http://schemas.openxmlformats.org/officeDocument/2006/relationships/hyperlink" Target="file:///\\cmfp538\e$\USR" TargetMode="External"/><Relationship Id="rId236" Type="http://schemas.openxmlformats.org/officeDocument/2006/relationships/hyperlink" Target="file:///\\cmfp538\e$\USR" TargetMode="External"/><Relationship Id="rId278" Type="http://schemas.openxmlformats.org/officeDocument/2006/relationships/hyperlink" Target="file:///\\cmfp538\e$\USR" TargetMode="External"/><Relationship Id="rId401" Type="http://schemas.openxmlformats.org/officeDocument/2006/relationships/hyperlink" Target="file:///\\cmfp538\e$\USR" TargetMode="External"/><Relationship Id="rId443" Type="http://schemas.openxmlformats.org/officeDocument/2006/relationships/hyperlink" Target="file:///\\cmfp538\e$\USR" TargetMode="External"/><Relationship Id="rId650" Type="http://schemas.openxmlformats.org/officeDocument/2006/relationships/hyperlink" Target="file:///\\cmfp538\e$\USR" TargetMode="External"/><Relationship Id="rId846" Type="http://schemas.openxmlformats.org/officeDocument/2006/relationships/hyperlink" Target="file:///\\cmfp538\e$\USR" TargetMode="External"/><Relationship Id="rId888" Type="http://schemas.openxmlformats.org/officeDocument/2006/relationships/hyperlink" Target="file:///\\cmfp538\e$\USR" TargetMode="External"/><Relationship Id="rId303" Type="http://schemas.openxmlformats.org/officeDocument/2006/relationships/hyperlink" Target="file:///\\cmfp538\e$\USR" TargetMode="External"/><Relationship Id="rId485" Type="http://schemas.openxmlformats.org/officeDocument/2006/relationships/hyperlink" Target="file:///\\cmfp538\e$\USR" TargetMode="External"/><Relationship Id="rId692" Type="http://schemas.openxmlformats.org/officeDocument/2006/relationships/hyperlink" Target="file:///\\cmfp538\e$\USR" TargetMode="External"/><Relationship Id="rId706" Type="http://schemas.openxmlformats.org/officeDocument/2006/relationships/hyperlink" Target="file:///\\cmfp538\e$\USR" TargetMode="External"/><Relationship Id="rId748" Type="http://schemas.openxmlformats.org/officeDocument/2006/relationships/hyperlink" Target="file:///\\cmfp538\e$\USR" TargetMode="External"/><Relationship Id="rId913" Type="http://schemas.openxmlformats.org/officeDocument/2006/relationships/hyperlink" Target="file:///\\cmfp538\e$\USR" TargetMode="External"/><Relationship Id="rId955" Type="http://schemas.openxmlformats.org/officeDocument/2006/relationships/hyperlink" Target="file:///\\cmfp538\e$\USR" TargetMode="External"/><Relationship Id="rId42" Type="http://schemas.openxmlformats.org/officeDocument/2006/relationships/hyperlink" Target="file:///\\cmfp538\e$\USR" TargetMode="External"/><Relationship Id="rId84" Type="http://schemas.openxmlformats.org/officeDocument/2006/relationships/hyperlink" Target="file:///\\cmfp538\e$\USR" TargetMode="External"/><Relationship Id="rId138" Type="http://schemas.openxmlformats.org/officeDocument/2006/relationships/hyperlink" Target="file:///\\cmfp538\e$\USR" TargetMode="External"/><Relationship Id="rId345" Type="http://schemas.openxmlformats.org/officeDocument/2006/relationships/hyperlink" Target="file:///\\cmfp538\e$\USR" TargetMode="External"/><Relationship Id="rId387" Type="http://schemas.openxmlformats.org/officeDocument/2006/relationships/hyperlink" Target="file:///\\cmfp538\e$\USR" TargetMode="External"/><Relationship Id="rId510" Type="http://schemas.openxmlformats.org/officeDocument/2006/relationships/hyperlink" Target="file:///\\cmfp538\e$\USR" TargetMode="External"/><Relationship Id="rId552" Type="http://schemas.openxmlformats.org/officeDocument/2006/relationships/hyperlink" Target="file:///\\cmfp538\e$\USR" TargetMode="External"/><Relationship Id="rId594" Type="http://schemas.openxmlformats.org/officeDocument/2006/relationships/hyperlink" Target="file:///\\cmfp538\e$\USR" TargetMode="External"/><Relationship Id="rId608" Type="http://schemas.openxmlformats.org/officeDocument/2006/relationships/hyperlink" Target="file:///\\cmfp538\e$\USR" TargetMode="External"/><Relationship Id="rId815" Type="http://schemas.openxmlformats.org/officeDocument/2006/relationships/hyperlink" Target="file:///\\cmfp538\e$\USR" TargetMode="External"/><Relationship Id="rId997" Type="http://schemas.openxmlformats.org/officeDocument/2006/relationships/hyperlink" Target="file:///\\cmfp538\e$\USR" TargetMode="External"/><Relationship Id="rId191" Type="http://schemas.openxmlformats.org/officeDocument/2006/relationships/hyperlink" Target="file:///\\cmfp538\e$\USR" TargetMode="External"/><Relationship Id="rId205" Type="http://schemas.openxmlformats.org/officeDocument/2006/relationships/hyperlink" Target="file:///\\cmfp538\e$\USR" TargetMode="External"/><Relationship Id="rId247" Type="http://schemas.openxmlformats.org/officeDocument/2006/relationships/hyperlink" Target="file:///\\cmfp538\e$\USR" TargetMode="External"/><Relationship Id="rId412" Type="http://schemas.openxmlformats.org/officeDocument/2006/relationships/hyperlink" Target="file:///\\cmfp538\e$\USR" TargetMode="External"/><Relationship Id="rId857" Type="http://schemas.openxmlformats.org/officeDocument/2006/relationships/hyperlink" Target="file:///\\cmfp538\e$\USR" TargetMode="External"/><Relationship Id="rId899" Type="http://schemas.openxmlformats.org/officeDocument/2006/relationships/hyperlink" Target="file:///\\cmfp538\e$\USR" TargetMode="External"/><Relationship Id="rId1000" Type="http://schemas.openxmlformats.org/officeDocument/2006/relationships/printerSettings" Target="../printerSettings/printerSettings3.bin"/><Relationship Id="rId107" Type="http://schemas.openxmlformats.org/officeDocument/2006/relationships/hyperlink" Target="file:///\\cmfp538\e$\USR" TargetMode="External"/><Relationship Id="rId289" Type="http://schemas.openxmlformats.org/officeDocument/2006/relationships/hyperlink" Target="file:///\\cmfp538\e$\USR" TargetMode="External"/><Relationship Id="rId454" Type="http://schemas.openxmlformats.org/officeDocument/2006/relationships/hyperlink" Target="file:///\\cmfp538\e$\USR" TargetMode="External"/><Relationship Id="rId496" Type="http://schemas.openxmlformats.org/officeDocument/2006/relationships/hyperlink" Target="file:///\\cmfp538\e$\USR" TargetMode="External"/><Relationship Id="rId661" Type="http://schemas.openxmlformats.org/officeDocument/2006/relationships/hyperlink" Target="file:///\\cmfp538\e$\USR" TargetMode="External"/><Relationship Id="rId717" Type="http://schemas.openxmlformats.org/officeDocument/2006/relationships/hyperlink" Target="file:///\\cmfp538\e$\USR" TargetMode="External"/><Relationship Id="rId759" Type="http://schemas.openxmlformats.org/officeDocument/2006/relationships/hyperlink" Target="file:///\\cmfp538\e$\USR" TargetMode="External"/><Relationship Id="rId924" Type="http://schemas.openxmlformats.org/officeDocument/2006/relationships/hyperlink" Target="file:///\\cmfp538\e$\USR" TargetMode="External"/><Relationship Id="rId966" Type="http://schemas.openxmlformats.org/officeDocument/2006/relationships/hyperlink" Target="file:///\\cmfp538\e$\USR" TargetMode="External"/><Relationship Id="rId11" Type="http://schemas.openxmlformats.org/officeDocument/2006/relationships/hyperlink" Target="file:///\\cmfp538\e$\USR" TargetMode="External"/><Relationship Id="rId53" Type="http://schemas.openxmlformats.org/officeDocument/2006/relationships/hyperlink" Target="file:///\\cmfp538\e$\USR" TargetMode="External"/><Relationship Id="rId149" Type="http://schemas.openxmlformats.org/officeDocument/2006/relationships/hyperlink" Target="file:///\\cmfp538\e$\USR" TargetMode="External"/><Relationship Id="rId314" Type="http://schemas.openxmlformats.org/officeDocument/2006/relationships/hyperlink" Target="file:///\\cmfp538\e$\USR" TargetMode="External"/><Relationship Id="rId356" Type="http://schemas.openxmlformats.org/officeDocument/2006/relationships/hyperlink" Target="file:///\\cmfp538\e$\USR" TargetMode="External"/><Relationship Id="rId398" Type="http://schemas.openxmlformats.org/officeDocument/2006/relationships/hyperlink" Target="file:///\\cmfp538\e$\USR" TargetMode="External"/><Relationship Id="rId521" Type="http://schemas.openxmlformats.org/officeDocument/2006/relationships/hyperlink" Target="file:///\\cmfp538\e$\USR" TargetMode="External"/><Relationship Id="rId563" Type="http://schemas.openxmlformats.org/officeDocument/2006/relationships/hyperlink" Target="file:///\\cmfp538\e$\USR" TargetMode="External"/><Relationship Id="rId619" Type="http://schemas.openxmlformats.org/officeDocument/2006/relationships/hyperlink" Target="file:///\\cmfp538\e$\USR" TargetMode="External"/><Relationship Id="rId770" Type="http://schemas.openxmlformats.org/officeDocument/2006/relationships/hyperlink" Target="file:///\\cmfp538\e$\USR" TargetMode="External"/><Relationship Id="rId95" Type="http://schemas.openxmlformats.org/officeDocument/2006/relationships/hyperlink" Target="file:///\\cmfp538\e$\USR" TargetMode="External"/><Relationship Id="rId160" Type="http://schemas.openxmlformats.org/officeDocument/2006/relationships/hyperlink" Target="file:///\\cmfp538\e$\USR" TargetMode="External"/><Relationship Id="rId216" Type="http://schemas.openxmlformats.org/officeDocument/2006/relationships/hyperlink" Target="file:///\\cmfp538\e$\USR" TargetMode="External"/><Relationship Id="rId423" Type="http://schemas.openxmlformats.org/officeDocument/2006/relationships/hyperlink" Target="file:///\\cmfp538\e$\USR" TargetMode="External"/><Relationship Id="rId826" Type="http://schemas.openxmlformats.org/officeDocument/2006/relationships/hyperlink" Target="file:///\\cmfp538\e$\USR" TargetMode="External"/><Relationship Id="rId868" Type="http://schemas.openxmlformats.org/officeDocument/2006/relationships/hyperlink" Target="file:///\\cmfp538\e$\USR" TargetMode="External"/><Relationship Id="rId258" Type="http://schemas.openxmlformats.org/officeDocument/2006/relationships/hyperlink" Target="file:///\\cmfp538\e$\USR" TargetMode="External"/><Relationship Id="rId465" Type="http://schemas.openxmlformats.org/officeDocument/2006/relationships/hyperlink" Target="file:///\\cmfp538\e$\USR" TargetMode="External"/><Relationship Id="rId630" Type="http://schemas.openxmlformats.org/officeDocument/2006/relationships/hyperlink" Target="file:///\\cmfp538\e$\USR" TargetMode="External"/><Relationship Id="rId672" Type="http://schemas.openxmlformats.org/officeDocument/2006/relationships/hyperlink" Target="file:///\\cmfp538\e$\USR" TargetMode="External"/><Relationship Id="rId728" Type="http://schemas.openxmlformats.org/officeDocument/2006/relationships/hyperlink" Target="file:///\\cmfp538\e$\USR" TargetMode="External"/><Relationship Id="rId935" Type="http://schemas.openxmlformats.org/officeDocument/2006/relationships/hyperlink" Target="file:///\\cmfp538\e$\USR" TargetMode="External"/><Relationship Id="rId22" Type="http://schemas.openxmlformats.org/officeDocument/2006/relationships/hyperlink" Target="file:///\\cmfp538\e$\USR" TargetMode="External"/><Relationship Id="rId64" Type="http://schemas.openxmlformats.org/officeDocument/2006/relationships/hyperlink" Target="file:///\\cmfp538\e$\USR" TargetMode="External"/><Relationship Id="rId118" Type="http://schemas.openxmlformats.org/officeDocument/2006/relationships/hyperlink" Target="file:///\\cmfp538\e$\USR" TargetMode="External"/><Relationship Id="rId325" Type="http://schemas.openxmlformats.org/officeDocument/2006/relationships/hyperlink" Target="file:///\\cmfp538\e$\USR" TargetMode="External"/><Relationship Id="rId367" Type="http://schemas.openxmlformats.org/officeDocument/2006/relationships/hyperlink" Target="file:///\\cmfp538\e$\USR" TargetMode="External"/><Relationship Id="rId532" Type="http://schemas.openxmlformats.org/officeDocument/2006/relationships/hyperlink" Target="file:///\\cmfp538\e$\USR" TargetMode="External"/><Relationship Id="rId574" Type="http://schemas.openxmlformats.org/officeDocument/2006/relationships/hyperlink" Target="file:///\\cmfp538\e$\USR" TargetMode="External"/><Relationship Id="rId977" Type="http://schemas.openxmlformats.org/officeDocument/2006/relationships/hyperlink" Target="file:///\\cmfp538\e$\USR" TargetMode="External"/><Relationship Id="rId171" Type="http://schemas.openxmlformats.org/officeDocument/2006/relationships/hyperlink" Target="file:///\\cmfp538\e$\USR" TargetMode="External"/><Relationship Id="rId227" Type="http://schemas.openxmlformats.org/officeDocument/2006/relationships/hyperlink" Target="file:///\\cmfp538\e$\USR" TargetMode="External"/><Relationship Id="rId781" Type="http://schemas.openxmlformats.org/officeDocument/2006/relationships/hyperlink" Target="file:///\\cmfp538\e$\USR" TargetMode="External"/><Relationship Id="rId837" Type="http://schemas.openxmlformats.org/officeDocument/2006/relationships/hyperlink" Target="file:///\\cmfp538\e$\USR" TargetMode="External"/><Relationship Id="rId879" Type="http://schemas.openxmlformats.org/officeDocument/2006/relationships/hyperlink" Target="file:///\\cmfp538\e$\USR" TargetMode="External"/><Relationship Id="rId269" Type="http://schemas.openxmlformats.org/officeDocument/2006/relationships/hyperlink" Target="file:///\\cmfp538\e$\USR" TargetMode="External"/><Relationship Id="rId434" Type="http://schemas.openxmlformats.org/officeDocument/2006/relationships/hyperlink" Target="file:///\\cmfp538\e$\USR" TargetMode="External"/><Relationship Id="rId476" Type="http://schemas.openxmlformats.org/officeDocument/2006/relationships/hyperlink" Target="file:///\\cmfp538\e$\USR" TargetMode="External"/><Relationship Id="rId641" Type="http://schemas.openxmlformats.org/officeDocument/2006/relationships/hyperlink" Target="file:///\\cmfp538\e$\USR" TargetMode="External"/><Relationship Id="rId683" Type="http://schemas.openxmlformats.org/officeDocument/2006/relationships/hyperlink" Target="file:///\\cmfp538\e$\USR" TargetMode="External"/><Relationship Id="rId739" Type="http://schemas.openxmlformats.org/officeDocument/2006/relationships/hyperlink" Target="file:///\\cmfp538\e$\USR" TargetMode="External"/><Relationship Id="rId890" Type="http://schemas.openxmlformats.org/officeDocument/2006/relationships/hyperlink" Target="file:///\\cmfp538\e$\USR" TargetMode="External"/><Relationship Id="rId904" Type="http://schemas.openxmlformats.org/officeDocument/2006/relationships/hyperlink" Target="file:///\\cmfp538\e$\USR" TargetMode="External"/><Relationship Id="rId33" Type="http://schemas.openxmlformats.org/officeDocument/2006/relationships/hyperlink" Target="file:///\\cmfp538\e$\USR" TargetMode="External"/><Relationship Id="rId129" Type="http://schemas.openxmlformats.org/officeDocument/2006/relationships/hyperlink" Target="file:///\\cmfp538\e$\USR" TargetMode="External"/><Relationship Id="rId280" Type="http://schemas.openxmlformats.org/officeDocument/2006/relationships/hyperlink" Target="file:///\\cmfp538\e$\USR" TargetMode="External"/><Relationship Id="rId336" Type="http://schemas.openxmlformats.org/officeDocument/2006/relationships/hyperlink" Target="file:///\\cmfp538\e$\USR" TargetMode="External"/><Relationship Id="rId501" Type="http://schemas.openxmlformats.org/officeDocument/2006/relationships/hyperlink" Target="file:///\\cmfp538\e$\USR" TargetMode="External"/><Relationship Id="rId543" Type="http://schemas.openxmlformats.org/officeDocument/2006/relationships/hyperlink" Target="file:///\\cmfp538\e$\USR" TargetMode="External"/><Relationship Id="rId946" Type="http://schemas.openxmlformats.org/officeDocument/2006/relationships/hyperlink" Target="file:///\\cmfp538\e$\USR" TargetMode="External"/><Relationship Id="rId988" Type="http://schemas.openxmlformats.org/officeDocument/2006/relationships/hyperlink" Target="file:///\\cmfp538\e$\USR" TargetMode="External"/><Relationship Id="rId75" Type="http://schemas.openxmlformats.org/officeDocument/2006/relationships/hyperlink" Target="file:///\\cmfp538\e$\USR" TargetMode="External"/><Relationship Id="rId140" Type="http://schemas.openxmlformats.org/officeDocument/2006/relationships/hyperlink" Target="file:///\\cmfp538\e$\USR" TargetMode="External"/><Relationship Id="rId182" Type="http://schemas.openxmlformats.org/officeDocument/2006/relationships/hyperlink" Target="file:///\\cmfp538\e$\USR" TargetMode="External"/><Relationship Id="rId378" Type="http://schemas.openxmlformats.org/officeDocument/2006/relationships/hyperlink" Target="file:///\\cmfp538\e$\USR" TargetMode="External"/><Relationship Id="rId403" Type="http://schemas.openxmlformats.org/officeDocument/2006/relationships/hyperlink" Target="file:///\\cmfp538\e$\USR" TargetMode="External"/><Relationship Id="rId585" Type="http://schemas.openxmlformats.org/officeDocument/2006/relationships/hyperlink" Target="file:///\\cmfp538\e$\USR" TargetMode="External"/><Relationship Id="rId750" Type="http://schemas.openxmlformats.org/officeDocument/2006/relationships/hyperlink" Target="file:///\\cmfp538\e$\USR" TargetMode="External"/><Relationship Id="rId792" Type="http://schemas.openxmlformats.org/officeDocument/2006/relationships/hyperlink" Target="file:///\\cmfp538\e$\USR" TargetMode="External"/><Relationship Id="rId806" Type="http://schemas.openxmlformats.org/officeDocument/2006/relationships/hyperlink" Target="file:///\\cmfp538\e$\USR" TargetMode="External"/><Relationship Id="rId848" Type="http://schemas.openxmlformats.org/officeDocument/2006/relationships/hyperlink" Target="file:///\\cmfp538\e$\USR" TargetMode="External"/><Relationship Id="rId6" Type="http://schemas.openxmlformats.org/officeDocument/2006/relationships/hyperlink" Target="file:///\\cmfp538\e$\USR" TargetMode="External"/><Relationship Id="rId238" Type="http://schemas.openxmlformats.org/officeDocument/2006/relationships/hyperlink" Target="file:///\\cmfp538\e$\USR" TargetMode="External"/><Relationship Id="rId445" Type="http://schemas.openxmlformats.org/officeDocument/2006/relationships/hyperlink" Target="file:///\\cmfp538\e$\USR" TargetMode="External"/><Relationship Id="rId487" Type="http://schemas.openxmlformats.org/officeDocument/2006/relationships/hyperlink" Target="file:///\\cmfp538\e$\USR" TargetMode="External"/><Relationship Id="rId610" Type="http://schemas.openxmlformats.org/officeDocument/2006/relationships/hyperlink" Target="file:///\\cmfp538\e$\USR" TargetMode="External"/><Relationship Id="rId652" Type="http://schemas.openxmlformats.org/officeDocument/2006/relationships/hyperlink" Target="file:///\\cmfp538\e$\USR" TargetMode="External"/><Relationship Id="rId694" Type="http://schemas.openxmlformats.org/officeDocument/2006/relationships/hyperlink" Target="file:///\\cmfp538\e$\USR" TargetMode="External"/><Relationship Id="rId708" Type="http://schemas.openxmlformats.org/officeDocument/2006/relationships/hyperlink" Target="file:///\\cmfp538\e$\USR" TargetMode="External"/><Relationship Id="rId915" Type="http://schemas.openxmlformats.org/officeDocument/2006/relationships/hyperlink" Target="file:///\\cmfp538\e$\USR" TargetMode="External"/><Relationship Id="rId291" Type="http://schemas.openxmlformats.org/officeDocument/2006/relationships/hyperlink" Target="file:///\\cmfp538\e$\USR" TargetMode="External"/><Relationship Id="rId305" Type="http://schemas.openxmlformats.org/officeDocument/2006/relationships/hyperlink" Target="file:///\\cmfp538\e$\USR" TargetMode="External"/><Relationship Id="rId347" Type="http://schemas.openxmlformats.org/officeDocument/2006/relationships/hyperlink" Target="file:///\\cmfp538\e$\USR" TargetMode="External"/><Relationship Id="rId512" Type="http://schemas.openxmlformats.org/officeDocument/2006/relationships/hyperlink" Target="file:///\\cmfp538\e$\USR" TargetMode="External"/><Relationship Id="rId957" Type="http://schemas.openxmlformats.org/officeDocument/2006/relationships/hyperlink" Target="file:///\\cmfp538\e$\USR" TargetMode="External"/><Relationship Id="rId999" Type="http://schemas.openxmlformats.org/officeDocument/2006/relationships/hyperlink" Target="file:///\\cmfp538\e$\USR" TargetMode="External"/><Relationship Id="rId44" Type="http://schemas.openxmlformats.org/officeDocument/2006/relationships/hyperlink" Target="file:///\\cmfp538\e$\USR" TargetMode="External"/><Relationship Id="rId86" Type="http://schemas.openxmlformats.org/officeDocument/2006/relationships/hyperlink" Target="file:///\\cmfp538\e$\USR" TargetMode="External"/><Relationship Id="rId151" Type="http://schemas.openxmlformats.org/officeDocument/2006/relationships/hyperlink" Target="file:///\\cmfp538\e$\USR" TargetMode="External"/><Relationship Id="rId389" Type="http://schemas.openxmlformats.org/officeDocument/2006/relationships/hyperlink" Target="file:///\\cmfp538\e$\USR" TargetMode="External"/><Relationship Id="rId554" Type="http://schemas.openxmlformats.org/officeDocument/2006/relationships/hyperlink" Target="file:///\\cmfp538\e$\USR" TargetMode="External"/><Relationship Id="rId596" Type="http://schemas.openxmlformats.org/officeDocument/2006/relationships/hyperlink" Target="file:///\\cmfp538\e$\USR" TargetMode="External"/><Relationship Id="rId761" Type="http://schemas.openxmlformats.org/officeDocument/2006/relationships/hyperlink" Target="file:///\\cmfp538\e$\USR" TargetMode="External"/><Relationship Id="rId817" Type="http://schemas.openxmlformats.org/officeDocument/2006/relationships/hyperlink" Target="file:///\\cmfp538\e$\USR" TargetMode="External"/><Relationship Id="rId859" Type="http://schemas.openxmlformats.org/officeDocument/2006/relationships/hyperlink" Target="file:///\\cmfp538\e$\USR" TargetMode="External"/><Relationship Id="rId193" Type="http://schemas.openxmlformats.org/officeDocument/2006/relationships/hyperlink" Target="file:///\\cmfp538\e$\USR" TargetMode="External"/><Relationship Id="rId207" Type="http://schemas.openxmlformats.org/officeDocument/2006/relationships/hyperlink" Target="file:///\\cmfp538\e$\USR" TargetMode="External"/><Relationship Id="rId249" Type="http://schemas.openxmlformats.org/officeDocument/2006/relationships/hyperlink" Target="file:///\\cmfp538\e$\USR" TargetMode="External"/><Relationship Id="rId414" Type="http://schemas.openxmlformats.org/officeDocument/2006/relationships/hyperlink" Target="file:///\\cmfp538\e$\USR" TargetMode="External"/><Relationship Id="rId456" Type="http://schemas.openxmlformats.org/officeDocument/2006/relationships/hyperlink" Target="file:///\\cmfp538\e$\USR" TargetMode="External"/><Relationship Id="rId498" Type="http://schemas.openxmlformats.org/officeDocument/2006/relationships/hyperlink" Target="file:///\\cmfp538\e$\USR" TargetMode="External"/><Relationship Id="rId621" Type="http://schemas.openxmlformats.org/officeDocument/2006/relationships/hyperlink" Target="file:///\\cmfp538\e$\USR" TargetMode="External"/><Relationship Id="rId663" Type="http://schemas.openxmlformats.org/officeDocument/2006/relationships/hyperlink" Target="file:///\\cmfp538\e$\USR" TargetMode="External"/><Relationship Id="rId870" Type="http://schemas.openxmlformats.org/officeDocument/2006/relationships/hyperlink" Target="file:///\\cmfp538\e$\USR" TargetMode="External"/><Relationship Id="rId13" Type="http://schemas.openxmlformats.org/officeDocument/2006/relationships/hyperlink" Target="file:///\\cmfp538\e$\USR" TargetMode="External"/><Relationship Id="rId109" Type="http://schemas.openxmlformats.org/officeDocument/2006/relationships/hyperlink" Target="file:///\\cmfp538\e$\USR" TargetMode="External"/><Relationship Id="rId260" Type="http://schemas.openxmlformats.org/officeDocument/2006/relationships/hyperlink" Target="file:///\\cmfp538\e$\USR" TargetMode="External"/><Relationship Id="rId316" Type="http://schemas.openxmlformats.org/officeDocument/2006/relationships/hyperlink" Target="file:///\\cmfp538\e$\USR" TargetMode="External"/><Relationship Id="rId523" Type="http://schemas.openxmlformats.org/officeDocument/2006/relationships/hyperlink" Target="file:///\\cmfp538\e$\USR" TargetMode="External"/><Relationship Id="rId719" Type="http://schemas.openxmlformats.org/officeDocument/2006/relationships/hyperlink" Target="file:///\\cmfp538\e$\USR" TargetMode="External"/><Relationship Id="rId926" Type="http://schemas.openxmlformats.org/officeDocument/2006/relationships/hyperlink" Target="file:///\\cmfp538\e$\USR" TargetMode="External"/><Relationship Id="rId968" Type="http://schemas.openxmlformats.org/officeDocument/2006/relationships/hyperlink" Target="file:///\\cmfp538\e$\USR" TargetMode="External"/><Relationship Id="rId55" Type="http://schemas.openxmlformats.org/officeDocument/2006/relationships/hyperlink" Target="file:///\\cmfp538\e$\USR" TargetMode="External"/><Relationship Id="rId97" Type="http://schemas.openxmlformats.org/officeDocument/2006/relationships/hyperlink" Target="file:///\\cmfp538\e$\USR" TargetMode="External"/><Relationship Id="rId120" Type="http://schemas.openxmlformats.org/officeDocument/2006/relationships/hyperlink" Target="file:///\\cmfp538\e$\USR" TargetMode="External"/><Relationship Id="rId358" Type="http://schemas.openxmlformats.org/officeDocument/2006/relationships/hyperlink" Target="file:///\\cmfp538\e$\USR" TargetMode="External"/><Relationship Id="rId565" Type="http://schemas.openxmlformats.org/officeDocument/2006/relationships/hyperlink" Target="file:///\\cmfp538\e$\USR" TargetMode="External"/><Relationship Id="rId730" Type="http://schemas.openxmlformats.org/officeDocument/2006/relationships/hyperlink" Target="file:///\\cmfp538\e$\USR" TargetMode="External"/><Relationship Id="rId772" Type="http://schemas.openxmlformats.org/officeDocument/2006/relationships/hyperlink" Target="file:///\\cmfp538\e$\USR" TargetMode="External"/><Relationship Id="rId828" Type="http://schemas.openxmlformats.org/officeDocument/2006/relationships/hyperlink" Target="file:///\\cmfp538\e$\USR" TargetMode="External"/><Relationship Id="rId162" Type="http://schemas.openxmlformats.org/officeDocument/2006/relationships/hyperlink" Target="file:///\\cmfp538\e$\USR" TargetMode="External"/><Relationship Id="rId218" Type="http://schemas.openxmlformats.org/officeDocument/2006/relationships/hyperlink" Target="file:///\\cmfp538\e$\USR" TargetMode="External"/><Relationship Id="rId425" Type="http://schemas.openxmlformats.org/officeDocument/2006/relationships/hyperlink" Target="file:///\\cmfp538\e$\USR" TargetMode="External"/><Relationship Id="rId467" Type="http://schemas.openxmlformats.org/officeDocument/2006/relationships/hyperlink" Target="file:///\\cmfp538\e$\USR" TargetMode="External"/><Relationship Id="rId632" Type="http://schemas.openxmlformats.org/officeDocument/2006/relationships/hyperlink" Target="file:///\\cmfp538\e$\USR" TargetMode="External"/><Relationship Id="rId271" Type="http://schemas.openxmlformats.org/officeDocument/2006/relationships/hyperlink" Target="file:///\\cmfp538\e$\USR" TargetMode="External"/><Relationship Id="rId674" Type="http://schemas.openxmlformats.org/officeDocument/2006/relationships/hyperlink" Target="file:///\\cmfp538\e$\USR" TargetMode="External"/><Relationship Id="rId881" Type="http://schemas.openxmlformats.org/officeDocument/2006/relationships/hyperlink" Target="file:///\\cmfp538\e$\USR" TargetMode="External"/><Relationship Id="rId937" Type="http://schemas.openxmlformats.org/officeDocument/2006/relationships/hyperlink" Target="file:///\\cmfp538\e$\USR" TargetMode="External"/><Relationship Id="rId979" Type="http://schemas.openxmlformats.org/officeDocument/2006/relationships/hyperlink" Target="file:///\\cmfp538\e$\USR" TargetMode="External"/><Relationship Id="rId24" Type="http://schemas.openxmlformats.org/officeDocument/2006/relationships/hyperlink" Target="file:///\\cmfp538\e$\USR" TargetMode="External"/><Relationship Id="rId66" Type="http://schemas.openxmlformats.org/officeDocument/2006/relationships/hyperlink" Target="file:///\\cmfp538\e$\USR" TargetMode="External"/><Relationship Id="rId131" Type="http://schemas.openxmlformats.org/officeDocument/2006/relationships/hyperlink" Target="file:///\\cmfp538\e$\USR" TargetMode="External"/><Relationship Id="rId327" Type="http://schemas.openxmlformats.org/officeDocument/2006/relationships/hyperlink" Target="file:///\\cmfp538\e$\USR" TargetMode="External"/><Relationship Id="rId369" Type="http://schemas.openxmlformats.org/officeDocument/2006/relationships/hyperlink" Target="file:///\\cmfp538\e$\USR" TargetMode="External"/><Relationship Id="rId534" Type="http://schemas.openxmlformats.org/officeDocument/2006/relationships/hyperlink" Target="file:///\\cmfp538\e$\USR" TargetMode="External"/><Relationship Id="rId576" Type="http://schemas.openxmlformats.org/officeDocument/2006/relationships/hyperlink" Target="file:///\\cmfp538\e$\USR" TargetMode="External"/><Relationship Id="rId741" Type="http://schemas.openxmlformats.org/officeDocument/2006/relationships/hyperlink" Target="file:///\\cmfp538\e$\USR" TargetMode="External"/><Relationship Id="rId783" Type="http://schemas.openxmlformats.org/officeDocument/2006/relationships/hyperlink" Target="file:///\\cmfp538\e$\USR" TargetMode="External"/><Relationship Id="rId839" Type="http://schemas.openxmlformats.org/officeDocument/2006/relationships/hyperlink" Target="file:///\\cmfp538\e$\USR" TargetMode="External"/><Relationship Id="rId990" Type="http://schemas.openxmlformats.org/officeDocument/2006/relationships/hyperlink" Target="file:///\\cmfp538\e$\USR" TargetMode="External"/><Relationship Id="rId173" Type="http://schemas.openxmlformats.org/officeDocument/2006/relationships/hyperlink" Target="file:///\\cmfp538\e$\USR" TargetMode="External"/><Relationship Id="rId229" Type="http://schemas.openxmlformats.org/officeDocument/2006/relationships/hyperlink" Target="file:///\\cmfp538\e$\USR" TargetMode="External"/><Relationship Id="rId380" Type="http://schemas.openxmlformats.org/officeDocument/2006/relationships/hyperlink" Target="file:///\\cmfp538\e$\USR" TargetMode="External"/><Relationship Id="rId436" Type="http://schemas.openxmlformats.org/officeDocument/2006/relationships/hyperlink" Target="file:///\\cmfp538\e$\USR" TargetMode="External"/><Relationship Id="rId601" Type="http://schemas.openxmlformats.org/officeDocument/2006/relationships/hyperlink" Target="file:///\\cmfp538\e$\USR" TargetMode="External"/><Relationship Id="rId643" Type="http://schemas.openxmlformats.org/officeDocument/2006/relationships/hyperlink" Target="file:///\\cmfp538\e$\USR" TargetMode="External"/><Relationship Id="rId240" Type="http://schemas.openxmlformats.org/officeDocument/2006/relationships/hyperlink" Target="file:///\\cmfp538\e$\USR" TargetMode="External"/><Relationship Id="rId478" Type="http://schemas.openxmlformats.org/officeDocument/2006/relationships/hyperlink" Target="file:///\\cmfp538\e$\USR" TargetMode="External"/><Relationship Id="rId685" Type="http://schemas.openxmlformats.org/officeDocument/2006/relationships/hyperlink" Target="file:///\\cmfp538\e$\USR" TargetMode="External"/><Relationship Id="rId850" Type="http://schemas.openxmlformats.org/officeDocument/2006/relationships/hyperlink" Target="file:///\\cmfp538\e$\USR" TargetMode="External"/><Relationship Id="rId892" Type="http://schemas.openxmlformats.org/officeDocument/2006/relationships/hyperlink" Target="file:///\\cmfp538\e$\USR" TargetMode="External"/><Relationship Id="rId906" Type="http://schemas.openxmlformats.org/officeDocument/2006/relationships/hyperlink" Target="file:///\\cmfp538\e$\USR" TargetMode="External"/><Relationship Id="rId948" Type="http://schemas.openxmlformats.org/officeDocument/2006/relationships/hyperlink" Target="file:///\\cmfp538\e$\USR" TargetMode="External"/><Relationship Id="rId35" Type="http://schemas.openxmlformats.org/officeDocument/2006/relationships/hyperlink" Target="file:///\\cmfp538\e$\USR" TargetMode="External"/><Relationship Id="rId77" Type="http://schemas.openxmlformats.org/officeDocument/2006/relationships/hyperlink" Target="file:///\\cmfp538\e$\USR" TargetMode="External"/><Relationship Id="rId100" Type="http://schemas.openxmlformats.org/officeDocument/2006/relationships/hyperlink" Target="file:///\\cmfp538\e$\USR" TargetMode="External"/><Relationship Id="rId282" Type="http://schemas.openxmlformats.org/officeDocument/2006/relationships/hyperlink" Target="file:///\\cmfp538\e$\USR" TargetMode="External"/><Relationship Id="rId338" Type="http://schemas.openxmlformats.org/officeDocument/2006/relationships/hyperlink" Target="file:///\\cmfp538\e$\USR" TargetMode="External"/><Relationship Id="rId503" Type="http://schemas.openxmlformats.org/officeDocument/2006/relationships/hyperlink" Target="file:///\\cmfp538\e$\USR" TargetMode="External"/><Relationship Id="rId545" Type="http://schemas.openxmlformats.org/officeDocument/2006/relationships/hyperlink" Target="file:///\\cmfp538\e$\USR" TargetMode="External"/><Relationship Id="rId587" Type="http://schemas.openxmlformats.org/officeDocument/2006/relationships/hyperlink" Target="file:///\\cmfp538\e$\USR" TargetMode="External"/><Relationship Id="rId710" Type="http://schemas.openxmlformats.org/officeDocument/2006/relationships/hyperlink" Target="file:///\\cmfp538\e$\USR" TargetMode="External"/><Relationship Id="rId752" Type="http://schemas.openxmlformats.org/officeDocument/2006/relationships/hyperlink" Target="file:///\\cmfp538\e$\USR" TargetMode="External"/><Relationship Id="rId808" Type="http://schemas.openxmlformats.org/officeDocument/2006/relationships/hyperlink" Target="file:///\\cmfp538\e$\USR" TargetMode="External"/><Relationship Id="rId8" Type="http://schemas.openxmlformats.org/officeDocument/2006/relationships/hyperlink" Target="file:///\\cmfp538\e$\USR" TargetMode="External"/><Relationship Id="rId142" Type="http://schemas.openxmlformats.org/officeDocument/2006/relationships/hyperlink" Target="file:///\\cmfp538\e$\USR" TargetMode="External"/><Relationship Id="rId184" Type="http://schemas.openxmlformats.org/officeDocument/2006/relationships/hyperlink" Target="file:///\\cmfp538\e$\USR" TargetMode="External"/><Relationship Id="rId391" Type="http://schemas.openxmlformats.org/officeDocument/2006/relationships/hyperlink" Target="file:///\\cmfp538\e$\USR" TargetMode="External"/><Relationship Id="rId405" Type="http://schemas.openxmlformats.org/officeDocument/2006/relationships/hyperlink" Target="file:///\\cmfp538\e$\USR" TargetMode="External"/><Relationship Id="rId447" Type="http://schemas.openxmlformats.org/officeDocument/2006/relationships/hyperlink" Target="file:///\\cmfp538\e$\USR" TargetMode="External"/><Relationship Id="rId612" Type="http://schemas.openxmlformats.org/officeDocument/2006/relationships/hyperlink" Target="file:///\\cmfp538\e$\USR" TargetMode="External"/><Relationship Id="rId794" Type="http://schemas.openxmlformats.org/officeDocument/2006/relationships/hyperlink" Target="file:///\\cmfp538\e$\USR" TargetMode="External"/><Relationship Id="rId251" Type="http://schemas.openxmlformats.org/officeDocument/2006/relationships/hyperlink" Target="file:///\\cmfp538\e$\USR" TargetMode="External"/><Relationship Id="rId489" Type="http://schemas.openxmlformats.org/officeDocument/2006/relationships/hyperlink" Target="file:///\\cmfp538\e$\USR" TargetMode="External"/><Relationship Id="rId654" Type="http://schemas.openxmlformats.org/officeDocument/2006/relationships/hyperlink" Target="file:///\\cmfp538\e$\USR" TargetMode="External"/><Relationship Id="rId696" Type="http://schemas.openxmlformats.org/officeDocument/2006/relationships/hyperlink" Target="file:///\\cmfp538\e$\USR" TargetMode="External"/><Relationship Id="rId861" Type="http://schemas.openxmlformats.org/officeDocument/2006/relationships/hyperlink" Target="file:///\\cmfp538\e$\USR" TargetMode="External"/><Relationship Id="rId917" Type="http://schemas.openxmlformats.org/officeDocument/2006/relationships/hyperlink" Target="file:///\\cmfp538\e$\USR" TargetMode="External"/><Relationship Id="rId959" Type="http://schemas.openxmlformats.org/officeDocument/2006/relationships/hyperlink" Target="file:///\\cmfp538\e$\USR" TargetMode="External"/><Relationship Id="rId46" Type="http://schemas.openxmlformats.org/officeDocument/2006/relationships/hyperlink" Target="file:///\\cmfp538\e$\USR" TargetMode="External"/><Relationship Id="rId293" Type="http://schemas.openxmlformats.org/officeDocument/2006/relationships/hyperlink" Target="file:///\\cmfp538\e$\USR" TargetMode="External"/><Relationship Id="rId307" Type="http://schemas.openxmlformats.org/officeDocument/2006/relationships/hyperlink" Target="file:///\\cmfp538\e$\USR" TargetMode="External"/><Relationship Id="rId349" Type="http://schemas.openxmlformats.org/officeDocument/2006/relationships/hyperlink" Target="file:///\\cmfp538\e$\USR" TargetMode="External"/><Relationship Id="rId514" Type="http://schemas.openxmlformats.org/officeDocument/2006/relationships/hyperlink" Target="file:///\\cmfp538\e$\USR" TargetMode="External"/><Relationship Id="rId556" Type="http://schemas.openxmlformats.org/officeDocument/2006/relationships/hyperlink" Target="file:///\\cmfp538\e$\USR" TargetMode="External"/><Relationship Id="rId721" Type="http://schemas.openxmlformats.org/officeDocument/2006/relationships/hyperlink" Target="file:///\\cmfp538\e$\USR" TargetMode="External"/><Relationship Id="rId763" Type="http://schemas.openxmlformats.org/officeDocument/2006/relationships/hyperlink" Target="file:///\\cmfp538\e$\USR" TargetMode="External"/><Relationship Id="rId88" Type="http://schemas.openxmlformats.org/officeDocument/2006/relationships/hyperlink" Target="file:///\\cmfp538\e$\USR" TargetMode="External"/><Relationship Id="rId111" Type="http://schemas.openxmlformats.org/officeDocument/2006/relationships/hyperlink" Target="file:///\\cmfp538\e$\USR" TargetMode="External"/><Relationship Id="rId153" Type="http://schemas.openxmlformats.org/officeDocument/2006/relationships/hyperlink" Target="file:///\\cmfp538\e$\USR" TargetMode="External"/><Relationship Id="rId195" Type="http://schemas.openxmlformats.org/officeDocument/2006/relationships/hyperlink" Target="file:///\\cmfp538\e$\USR" TargetMode="External"/><Relationship Id="rId209" Type="http://schemas.openxmlformats.org/officeDocument/2006/relationships/hyperlink" Target="file:///\\cmfp538\e$\USR" TargetMode="External"/><Relationship Id="rId360" Type="http://schemas.openxmlformats.org/officeDocument/2006/relationships/hyperlink" Target="file:///\\cmfp538\e$\USR" TargetMode="External"/><Relationship Id="rId416" Type="http://schemas.openxmlformats.org/officeDocument/2006/relationships/hyperlink" Target="file:///\\cmfp538\e$\USR" TargetMode="External"/><Relationship Id="rId598" Type="http://schemas.openxmlformats.org/officeDocument/2006/relationships/hyperlink" Target="file:///\\cmfp538\e$\USR" TargetMode="External"/><Relationship Id="rId819" Type="http://schemas.openxmlformats.org/officeDocument/2006/relationships/hyperlink" Target="file:///\\cmfp538\e$\USR" TargetMode="External"/><Relationship Id="rId970" Type="http://schemas.openxmlformats.org/officeDocument/2006/relationships/hyperlink" Target="file:///\\cmfp538\e$\USR" TargetMode="External"/><Relationship Id="rId220" Type="http://schemas.openxmlformats.org/officeDocument/2006/relationships/hyperlink" Target="file:///\\cmfp538\e$\USR" TargetMode="External"/><Relationship Id="rId458" Type="http://schemas.openxmlformats.org/officeDocument/2006/relationships/hyperlink" Target="file:///\\cmfp538\e$\USR" TargetMode="External"/><Relationship Id="rId623" Type="http://schemas.openxmlformats.org/officeDocument/2006/relationships/hyperlink" Target="file:///\\cmfp538\e$\USR" TargetMode="External"/><Relationship Id="rId665" Type="http://schemas.openxmlformats.org/officeDocument/2006/relationships/hyperlink" Target="file:///\\cmfp538\e$\USR" TargetMode="External"/><Relationship Id="rId830" Type="http://schemas.openxmlformats.org/officeDocument/2006/relationships/hyperlink" Target="file:///\\cmfp538\e$\USR" TargetMode="External"/><Relationship Id="rId872" Type="http://schemas.openxmlformats.org/officeDocument/2006/relationships/hyperlink" Target="file:///\\cmfp538\e$\USR" TargetMode="External"/><Relationship Id="rId928" Type="http://schemas.openxmlformats.org/officeDocument/2006/relationships/hyperlink" Target="file:///\\cmfp538\e$\USR" TargetMode="External"/><Relationship Id="rId15" Type="http://schemas.openxmlformats.org/officeDocument/2006/relationships/hyperlink" Target="file:///\\cmfp538\e$\USR" TargetMode="External"/><Relationship Id="rId57" Type="http://schemas.openxmlformats.org/officeDocument/2006/relationships/hyperlink" Target="file:///\\cmfp538\e$\USR" TargetMode="External"/><Relationship Id="rId262" Type="http://schemas.openxmlformats.org/officeDocument/2006/relationships/hyperlink" Target="file:///\\cmfp538\e$\USR" TargetMode="External"/><Relationship Id="rId318" Type="http://schemas.openxmlformats.org/officeDocument/2006/relationships/hyperlink" Target="file:///\\cmfp538\e$\USR" TargetMode="External"/><Relationship Id="rId525" Type="http://schemas.openxmlformats.org/officeDocument/2006/relationships/hyperlink" Target="file:///\\cmfp538\e$\USR" TargetMode="External"/><Relationship Id="rId567" Type="http://schemas.openxmlformats.org/officeDocument/2006/relationships/hyperlink" Target="file:///\\cmfp538\e$\USR" TargetMode="External"/><Relationship Id="rId732" Type="http://schemas.openxmlformats.org/officeDocument/2006/relationships/hyperlink" Target="file:///\\cmfp538\e$\USR" TargetMode="External"/><Relationship Id="rId99" Type="http://schemas.openxmlformats.org/officeDocument/2006/relationships/hyperlink" Target="file:///\\cmfp538\e$\USR" TargetMode="External"/><Relationship Id="rId122" Type="http://schemas.openxmlformats.org/officeDocument/2006/relationships/hyperlink" Target="file:///\\cmfp538\e$\USR" TargetMode="External"/><Relationship Id="rId164" Type="http://schemas.openxmlformats.org/officeDocument/2006/relationships/hyperlink" Target="file:///\\cmfp538\e$\USR" TargetMode="External"/><Relationship Id="rId371" Type="http://schemas.openxmlformats.org/officeDocument/2006/relationships/hyperlink" Target="file:///\\cmfp538\e$\USR" TargetMode="External"/><Relationship Id="rId774" Type="http://schemas.openxmlformats.org/officeDocument/2006/relationships/hyperlink" Target="file:///\\cmfp538\e$\USR" TargetMode="External"/><Relationship Id="rId981" Type="http://schemas.openxmlformats.org/officeDocument/2006/relationships/hyperlink" Target="file:///\\cmfp538\e$\USR" TargetMode="External"/><Relationship Id="rId427" Type="http://schemas.openxmlformats.org/officeDocument/2006/relationships/hyperlink" Target="file:///\\cmfp538\e$\USR" TargetMode="External"/><Relationship Id="rId469" Type="http://schemas.openxmlformats.org/officeDocument/2006/relationships/hyperlink" Target="file:///\\cmfp538\e$\USR" TargetMode="External"/><Relationship Id="rId634" Type="http://schemas.openxmlformats.org/officeDocument/2006/relationships/hyperlink" Target="file:///\\cmfp538\e$\USR" TargetMode="External"/><Relationship Id="rId676" Type="http://schemas.openxmlformats.org/officeDocument/2006/relationships/hyperlink" Target="file:///\\cmfp538\e$\USR" TargetMode="External"/><Relationship Id="rId841" Type="http://schemas.openxmlformats.org/officeDocument/2006/relationships/hyperlink" Target="file:///\\cmfp538\e$\USR" TargetMode="External"/><Relationship Id="rId883" Type="http://schemas.openxmlformats.org/officeDocument/2006/relationships/hyperlink" Target="file:///\\cmfp538\e$\USR" TargetMode="External"/><Relationship Id="rId26" Type="http://schemas.openxmlformats.org/officeDocument/2006/relationships/hyperlink" Target="file:///\\cmfp538\e$\USR" TargetMode="External"/><Relationship Id="rId231" Type="http://schemas.openxmlformats.org/officeDocument/2006/relationships/hyperlink" Target="file:///\\cmfp538\e$\USR" TargetMode="External"/><Relationship Id="rId273" Type="http://schemas.openxmlformats.org/officeDocument/2006/relationships/hyperlink" Target="file:///\\cmfp538\e$\USR" TargetMode="External"/><Relationship Id="rId329" Type="http://schemas.openxmlformats.org/officeDocument/2006/relationships/hyperlink" Target="file:///\\cmfp538\e$\USR" TargetMode="External"/><Relationship Id="rId480" Type="http://schemas.openxmlformats.org/officeDocument/2006/relationships/hyperlink" Target="file:///\\cmfp538\e$\USR" TargetMode="External"/><Relationship Id="rId536" Type="http://schemas.openxmlformats.org/officeDocument/2006/relationships/hyperlink" Target="file:///\\cmfp538\e$\USR" TargetMode="External"/><Relationship Id="rId701" Type="http://schemas.openxmlformats.org/officeDocument/2006/relationships/hyperlink" Target="file:///\\cmfp538\e$\USR" TargetMode="External"/><Relationship Id="rId939" Type="http://schemas.openxmlformats.org/officeDocument/2006/relationships/hyperlink" Target="file:///\\cmfp538\e$\USR" TargetMode="External"/><Relationship Id="rId68" Type="http://schemas.openxmlformats.org/officeDocument/2006/relationships/hyperlink" Target="file:///\\cmfp538\e$\USR" TargetMode="External"/><Relationship Id="rId133" Type="http://schemas.openxmlformats.org/officeDocument/2006/relationships/hyperlink" Target="file:///\\cmfp538\e$\USR" TargetMode="External"/><Relationship Id="rId175" Type="http://schemas.openxmlformats.org/officeDocument/2006/relationships/hyperlink" Target="file:///\\cmfp538\e$\USR" TargetMode="External"/><Relationship Id="rId340" Type="http://schemas.openxmlformats.org/officeDocument/2006/relationships/hyperlink" Target="file:///\\cmfp538\e$\USR" TargetMode="External"/><Relationship Id="rId578" Type="http://schemas.openxmlformats.org/officeDocument/2006/relationships/hyperlink" Target="file:///\\cmfp538\e$\USR" TargetMode="External"/><Relationship Id="rId743" Type="http://schemas.openxmlformats.org/officeDocument/2006/relationships/hyperlink" Target="file:///\\cmfp538\e$\USR" TargetMode="External"/><Relationship Id="rId785" Type="http://schemas.openxmlformats.org/officeDocument/2006/relationships/hyperlink" Target="file:///\\cmfp538\e$\USR" TargetMode="External"/><Relationship Id="rId950" Type="http://schemas.openxmlformats.org/officeDocument/2006/relationships/hyperlink" Target="file:///\\cmfp538\e$\USR" TargetMode="External"/><Relationship Id="rId992" Type="http://schemas.openxmlformats.org/officeDocument/2006/relationships/hyperlink" Target="file:///\\cmfp538\e$\USR" TargetMode="External"/><Relationship Id="rId200" Type="http://schemas.openxmlformats.org/officeDocument/2006/relationships/hyperlink" Target="file:///\\cmfp538\e$\USR" TargetMode="External"/><Relationship Id="rId382" Type="http://schemas.openxmlformats.org/officeDocument/2006/relationships/hyperlink" Target="file:///\\cmfp538\e$\USR" TargetMode="External"/><Relationship Id="rId438" Type="http://schemas.openxmlformats.org/officeDocument/2006/relationships/hyperlink" Target="file:///\\cmfp538\e$\USR" TargetMode="External"/><Relationship Id="rId603" Type="http://schemas.openxmlformats.org/officeDocument/2006/relationships/hyperlink" Target="file:///\\cmfp538\e$\USR" TargetMode="External"/><Relationship Id="rId645" Type="http://schemas.openxmlformats.org/officeDocument/2006/relationships/hyperlink" Target="file:///\\cmfp538\e$\USR" TargetMode="External"/><Relationship Id="rId687" Type="http://schemas.openxmlformats.org/officeDocument/2006/relationships/hyperlink" Target="file:///\\cmfp538\e$\USR" TargetMode="External"/><Relationship Id="rId810" Type="http://schemas.openxmlformats.org/officeDocument/2006/relationships/hyperlink" Target="file:///\\cmfp538\e$\USR" TargetMode="External"/><Relationship Id="rId852" Type="http://schemas.openxmlformats.org/officeDocument/2006/relationships/hyperlink" Target="file:///\\cmfp538\e$\USR" TargetMode="External"/><Relationship Id="rId908" Type="http://schemas.openxmlformats.org/officeDocument/2006/relationships/hyperlink" Target="file:///\\cmfp538\e$\USR" TargetMode="External"/><Relationship Id="rId242" Type="http://schemas.openxmlformats.org/officeDocument/2006/relationships/hyperlink" Target="file:///\\cmfp538\e$\USR" TargetMode="External"/><Relationship Id="rId284" Type="http://schemas.openxmlformats.org/officeDocument/2006/relationships/hyperlink" Target="file:///\\cmfp538\e$\USR" TargetMode="External"/><Relationship Id="rId491" Type="http://schemas.openxmlformats.org/officeDocument/2006/relationships/hyperlink" Target="file:///\\cmfp538\e$\USR" TargetMode="External"/><Relationship Id="rId505" Type="http://schemas.openxmlformats.org/officeDocument/2006/relationships/hyperlink" Target="file:///\\cmfp538\e$\USR" TargetMode="External"/><Relationship Id="rId712" Type="http://schemas.openxmlformats.org/officeDocument/2006/relationships/hyperlink" Target="file:///\\cmfp538\e$\USR" TargetMode="External"/><Relationship Id="rId894" Type="http://schemas.openxmlformats.org/officeDocument/2006/relationships/hyperlink" Target="file:///\\cmfp538\e$\USR" TargetMode="External"/><Relationship Id="rId37" Type="http://schemas.openxmlformats.org/officeDocument/2006/relationships/hyperlink" Target="file:///\\cmfp538\e$\USR" TargetMode="External"/><Relationship Id="rId79" Type="http://schemas.openxmlformats.org/officeDocument/2006/relationships/hyperlink" Target="file:///\\cmfp538\e$\USR" TargetMode="External"/><Relationship Id="rId102" Type="http://schemas.openxmlformats.org/officeDocument/2006/relationships/hyperlink" Target="file:///\\cmfp538\e$\USR" TargetMode="External"/><Relationship Id="rId144" Type="http://schemas.openxmlformats.org/officeDocument/2006/relationships/hyperlink" Target="file:///\\cmfp538\e$\USR" TargetMode="External"/><Relationship Id="rId547" Type="http://schemas.openxmlformats.org/officeDocument/2006/relationships/hyperlink" Target="file:///\\cmfp538\e$\USR" TargetMode="External"/><Relationship Id="rId589" Type="http://schemas.openxmlformats.org/officeDocument/2006/relationships/hyperlink" Target="file:///\\cmfp538\e$\USR" TargetMode="External"/><Relationship Id="rId754" Type="http://schemas.openxmlformats.org/officeDocument/2006/relationships/hyperlink" Target="file:///\\cmfp538\e$\USR" TargetMode="External"/><Relationship Id="rId796" Type="http://schemas.openxmlformats.org/officeDocument/2006/relationships/hyperlink" Target="file:///\\cmfp538\e$\USR" TargetMode="External"/><Relationship Id="rId961" Type="http://schemas.openxmlformats.org/officeDocument/2006/relationships/hyperlink" Target="file:///\\cmfp538\e$\USR" TargetMode="External"/><Relationship Id="rId90" Type="http://schemas.openxmlformats.org/officeDocument/2006/relationships/hyperlink" Target="file:///\\cmfp538\e$\USR" TargetMode="External"/><Relationship Id="rId186" Type="http://schemas.openxmlformats.org/officeDocument/2006/relationships/hyperlink" Target="file:///\\cmfp538\e$\USR" TargetMode="External"/><Relationship Id="rId351" Type="http://schemas.openxmlformats.org/officeDocument/2006/relationships/hyperlink" Target="file:///\\cmfp538\e$\USR" TargetMode="External"/><Relationship Id="rId393" Type="http://schemas.openxmlformats.org/officeDocument/2006/relationships/hyperlink" Target="file:///\\cmfp538\e$\USR" TargetMode="External"/><Relationship Id="rId407" Type="http://schemas.openxmlformats.org/officeDocument/2006/relationships/hyperlink" Target="file:///\\cmfp538\e$\USR" TargetMode="External"/><Relationship Id="rId449" Type="http://schemas.openxmlformats.org/officeDocument/2006/relationships/hyperlink" Target="file:///\\cmfp538\e$\USR" TargetMode="External"/><Relationship Id="rId614" Type="http://schemas.openxmlformats.org/officeDocument/2006/relationships/hyperlink" Target="file:///\\cmfp538\e$\USR" TargetMode="External"/><Relationship Id="rId656" Type="http://schemas.openxmlformats.org/officeDocument/2006/relationships/hyperlink" Target="file:///\\cmfp538\e$\USR" TargetMode="External"/><Relationship Id="rId821" Type="http://schemas.openxmlformats.org/officeDocument/2006/relationships/hyperlink" Target="file:///\\cmfp538\e$\USR" TargetMode="External"/><Relationship Id="rId863" Type="http://schemas.openxmlformats.org/officeDocument/2006/relationships/hyperlink" Target="file:///\\cmfp538\e$\USR" TargetMode="External"/><Relationship Id="rId211" Type="http://schemas.openxmlformats.org/officeDocument/2006/relationships/hyperlink" Target="file:///\\cmfp538\e$\USR" TargetMode="External"/><Relationship Id="rId253" Type="http://schemas.openxmlformats.org/officeDocument/2006/relationships/hyperlink" Target="file:///\\cmfp538\e$\USR" TargetMode="External"/><Relationship Id="rId295" Type="http://schemas.openxmlformats.org/officeDocument/2006/relationships/hyperlink" Target="file:///\\cmfp538\e$\USR" TargetMode="External"/><Relationship Id="rId309" Type="http://schemas.openxmlformats.org/officeDocument/2006/relationships/hyperlink" Target="file:///\\cmfp538\e$\USR" TargetMode="External"/><Relationship Id="rId460" Type="http://schemas.openxmlformats.org/officeDocument/2006/relationships/hyperlink" Target="file:///\\cmfp538\e$\USR" TargetMode="External"/><Relationship Id="rId516" Type="http://schemas.openxmlformats.org/officeDocument/2006/relationships/hyperlink" Target="file:///\\cmfp538\e$\USR" TargetMode="External"/><Relationship Id="rId698" Type="http://schemas.openxmlformats.org/officeDocument/2006/relationships/hyperlink" Target="file:///\\cmfp538\e$\USR" TargetMode="External"/><Relationship Id="rId919" Type="http://schemas.openxmlformats.org/officeDocument/2006/relationships/hyperlink" Target="file:///\\cmfp538\e$\USR" TargetMode="External"/><Relationship Id="rId48" Type="http://schemas.openxmlformats.org/officeDocument/2006/relationships/hyperlink" Target="file:///\\cmfp538\e$\USR" TargetMode="External"/><Relationship Id="rId113" Type="http://schemas.openxmlformats.org/officeDocument/2006/relationships/hyperlink" Target="file:///\\cmfp538\e$\USR" TargetMode="External"/><Relationship Id="rId320" Type="http://schemas.openxmlformats.org/officeDocument/2006/relationships/hyperlink" Target="file:///\\cmfp538\e$\USR" TargetMode="External"/><Relationship Id="rId558" Type="http://schemas.openxmlformats.org/officeDocument/2006/relationships/hyperlink" Target="file:///\\cmfp538\e$\USR" TargetMode="External"/><Relationship Id="rId723" Type="http://schemas.openxmlformats.org/officeDocument/2006/relationships/hyperlink" Target="file:///\\cmfp538\e$\USR" TargetMode="External"/><Relationship Id="rId765" Type="http://schemas.openxmlformats.org/officeDocument/2006/relationships/hyperlink" Target="file:///\\cmfp538\e$\USR" TargetMode="External"/><Relationship Id="rId930" Type="http://schemas.openxmlformats.org/officeDocument/2006/relationships/hyperlink" Target="file:///\\cmfp538\e$\USR" TargetMode="External"/><Relationship Id="rId972" Type="http://schemas.openxmlformats.org/officeDocument/2006/relationships/hyperlink" Target="file:///\\cmfp538\e$\USR" TargetMode="External"/><Relationship Id="rId155" Type="http://schemas.openxmlformats.org/officeDocument/2006/relationships/hyperlink" Target="file:///\\cmfp538\e$\USR" TargetMode="External"/><Relationship Id="rId197" Type="http://schemas.openxmlformats.org/officeDocument/2006/relationships/hyperlink" Target="file:///\\cmfp538\e$\USR" TargetMode="External"/><Relationship Id="rId362" Type="http://schemas.openxmlformats.org/officeDocument/2006/relationships/hyperlink" Target="file:///\\cmfp538\e$\USR" TargetMode="External"/><Relationship Id="rId418" Type="http://schemas.openxmlformats.org/officeDocument/2006/relationships/hyperlink" Target="file:///\\cmfp538\e$\USR" TargetMode="External"/><Relationship Id="rId625" Type="http://schemas.openxmlformats.org/officeDocument/2006/relationships/hyperlink" Target="file:///\\cmfp538\e$\USR" TargetMode="External"/><Relationship Id="rId832" Type="http://schemas.openxmlformats.org/officeDocument/2006/relationships/hyperlink" Target="file:///\\cmfp538\e$\USR" TargetMode="External"/><Relationship Id="rId222" Type="http://schemas.openxmlformats.org/officeDocument/2006/relationships/hyperlink" Target="file:///\\cmfp538\e$\USR" TargetMode="External"/><Relationship Id="rId264" Type="http://schemas.openxmlformats.org/officeDocument/2006/relationships/hyperlink" Target="file:///\\cmfp538\e$\USR" TargetMode="External"/><Relationship Id="rId471" Type="http://schemas.openxmlformats.org/officeDocument/2006/relationships/hyperlink" Target="file:///\\cmfp538\e$\USR" TargetMode="External"/><Relationship Id="rId667" Type="http://schemas.openxmlformats.org/officeDocument/2006/relationships/hyperlink" Target="file:///\\cmfp538\e$\USR" TargetMode="External"/><Relationship Id="rId874" Type="http://schemas.openxmlformats.org/officeDocument/2006/relationships/hyperlink" Target="file:///\\cmfp538\e$\USR" TargetMode="External"/><Relationship Id="rId17" Type="http://schemas.openxmlformats.org/officeDocument/2006/relationships/hyperlink" Target="file:///\\cmfp538\e$\USR" TargetMode="External"/><Relationship Id="rId59" Type="http://schemas.openxmlformats.org/officeDocument/2006/relationships/hyperlink" Target="file:///\\cmfp538\e$\USR" TargetMode="External"/><Relationship Id="rId124" Type="http://schemas.openxmlformats.org/officeDocument/2006/relationships/hyperlink" Target="file:///\\cmfp538\e$\USR" TargetMode="External"/><Relationship Id="rId527" Type="http://schemas.openxmlformats.org/officeDocument/2006/relationships/hyperlink" Target="file:///\\cmfp538\e$\USR" TargetMode="External"/><Relationship Id="rId569" Type="http://schemas.openxmlformats.org/officeDocument/2006/relationships/hyperlink" Target="file:///\\cmfp538\e$\USR" TargetMode="External"/><Relationship Id="rId734" Type="http://schemas.openxmlformats.org/officeDocument/2006/relationships/hyperlink" Target="file:///\\cmfp538\e$\USR" TargetMode="External"/><Relationship Id="rId776" Type="http://schemas.openxmlformats.org/officeDocument/2006/relationships/hyperlink" Target="file:///\\cmfp538\e$\USR" TargetMode="External"/><Relationship Id="rId941" Type="http://schemas.openxmlformats.org/officeDocument/2006/relationships/hyperlink" Target="file:///\\cmfp538\e$\USR" TargetMode="External"/><Relationship Id="rId983" Type="http://schemas.openxmlformats.org/officeDocument/2006/relationships/hyperlink" Target="file:///\\cmfp538\e$\USR" TargetMode="External"/><Relationship Id="rId70" Type="http://schemas.openxmlformats.org/officeDocument/2006/relationships/hyperlink" Target="file:///\\cmfp538\e$\USR" TargetMode="External"/><Relationship Id="rId166" Type="http://schemas.openxmlformats.org/officeDocument/2006/relationships/hyperlink" Target="file:///\\cmfp538\e$\USR" TargetMode="External"/><Relationship Id="rId331" Type="http://schemas.openxmlformats.org/officeDocument/2006/relationships/hyperlink" Target="file:///\\cmfp538\e$\USR" TargetMode="External"/><Relationship Id="rId373" Type="http://schemas.openxmlformats.org/officeDocument/2006/relationships/hyperlink" Target="file:///\\cmfp538\e$\USR" TargetMode="External"/><Relationship Id="rId429" Type="http://schemas.openxmlformats.org/officeDocument/2006/relationships/hyperlink" Target="file:///\\cmfp538\e$\USR" TargetMode="External"/><Relationship Id="rId580" Type="http://schemas.openxmlformats.org/officeDocument/2006/relationships/hyperlink" Target="file:///\\cmfp538\e$\USR" TargetMode="External"/><Relationship Id="rId636" Type="http://schemas.openxmlformats.org/officeDocument/2006/relationships/hyperlink" Target="file:///\\cmfp538\e$\USR" TargetMode="External"/><Relationship Id="rId801" Type="http://schemas.openxmlformats.org/officeDocument/2006/relationships/hyperlink" Target="file:///\\cmfp538\e$\USR" TargetMode="External"/><Relationship Id="rId1" Type="http://schemas.openxmlformats.org/officeDocument/2006/relationships/hyperlink" Target="file:///\\cmfp538\e$\USR" TargetMode="External"/><Relationship Id="rId233" Type="http://schemas.openxmlformats.org/officeDocument/2006/relationships/hyperlink" Target="file:///\\cmfp538\e$\USR" TargetMode="External"/><Relationship Id="rId440" Type="http://schemas.openxmlformats.org/officeDocument/2006/relationships/hyperlink" Target="file:///\\cmfp538\e$\USR" TargetMode="External"/><Relationship Id="rId678" Type="http://schemas.openxmlformats.org/officeDocument/2006/relationships/hyperlink" Target="file:///\\cmfp538\e$\USR" TargetMode="External"/><Relationship Id="rId843" Type="http://schemas.openxmlformats.org/officeDocument/2006/relationships/hyperlink" Target="file:///\\cmfp538\e$\USR" TargetMode="External"/><Relationship Id="rId885" Type="http://schemas.openxmlformats.org/officeDocument/2006/relationships/hyperlink" Target="file:///\\cmfp538\e$\USR" TargetMode="External"/><Relationship Id="rId28" Type="http://schemas.openxmlformats.org/officeDocument/2006/relationships/hyperlink" Target="file:///\\cmfp538\e$\USR" TargetMode="External"/><Relationship Id="rId275" Type="http://schemas.openxmlformats.org/officeDocument/2006/relationships/hyperlink" Target="file:///\\cmfp538\e$\USR" TargetMode="External"/><Relationship Id="rId300" Type="http://schemas.openxmlformats.org/officeDocument/2006/relationships/hyperlink" Target="file:///\\cmfp538\e$\USR" TargetMode="External"/><Relationship Id="rId482" Type="http://schemas.openxmlformats.org/officeDocument/2006/relationships/hyperlink" Target="file:///\\cmfp538\e$\USR" TargetMode="External"/><Relationship Id="rId538" Type="http://schemas.openxmlformats.org/officeDocument/2006/relationships/hyperlink" Target="file:///\\cmfp538\e$\USR" TargetMode="External"/><Relationship Id="rId703" Type="http://schemas.openxmlformats.org/officeDocument/2006/relationships/hyperlink" Target="file:///\\cmfp538\e$\USR" TargetMode="External"/><Relationship Id="rId745" Type="http://schemas.openxmlformats.org/officeDocument/2006/relationships/hyperlink" Target="file:///\\cmfp538\e$\USR" TargetMode="External"/><Relationship Id="rId910" Type="http://schemas.openxmlformats.org/officeDocument/2006/relationships/hyperlink" Target="file:///\\cmfp538\e$\USR" TargetMode="External"/><Relationship Id="rId952" Type="http://schemas.openxmlformats.org/officeDocument/2006/relationships/hyperlink" Target="file:///\\cmfp538\e$\USR" TargetMode="External"/><Relationship Id="rId81" Type="http://schemas.openxmlformats.org/officeDocument/2006/relationships/hyperlink" Target="file:///\\cmfp538\e$\USR" TargetMode="External"/><Relationship Id="rId135" Type="http://schemas.openxmlformats.org/officeDocument/2006/relationships/hyperlink" Target="file:///\\cmfp538\e$\USR" TargetMode="External"/><Relationship Id="rId177" Type="http://schemas.openxmlformats.org/officeDocument/2006/relationships/hyperlink" Target="file:///\\cmfp538\e$\USR" TargetMode="External"/><Relationship Id="rId342" Type="http://schemas.openxmlformats.org/officeDocument/2006/relationships/hyperlink" Target="file:///\\cmfp538\e$\USR" TargetMode="External"/><Relationship Id="rId384" Type="http://schemas.openxmlformats.org/officeDocument/2006/relationships/hyperlink" Target="file:///\\cmfp538\e$\USR" TargetMode="External"/><Relationship Id="rId591" Type="http://schemas.openxmlformats.org/officeDocument/2006/relationships/hyperlink" Target="file:///\\cmfp538\e$\USR" TargetMode="External"/><Relationship Id="rId605" Type="http://schemas.openxmlformats.org/officeDocument/2006/relationships/hyperlink" Target="file:///\\cmfp538\e$\USR" TargetMode="External"/><Relationship Id="rId787" Type="http://schemas.openxmlformats.org/officeDocument/2006/relationships/hyperlink" Target="file:///\\cmfp538\e$\USR" TargetMode="External"/><Relationship Id="rId812" Type="http://schemas.openxmlformats.org/officeDocument/2006/relationships/hyperlink" Target="file:///\\cmfp538\e$\USR" TargetMode="External"/><Relationship Id="rId994" Type="http://schemas.openxmlformats.org/officeDocument/2006/relationships/hyperlink" Target="file:///\\cmfp538\e$\USR" TargetMode="External"/><Relationship Id="rId202" Type="http://schemas.openxmlformats.org/officeDocument/2006/relationships/hyperlink" Target="file:///\\cmfp538\e$\USR" TargetMode="External"/><Relationship Id="rId244" Type="http://schemas.openxmlformats.org/officeDocument/2006/relationships/hyperlink" Target="file:///\\cmfp538\e$\USR" TargetMode="External"/><Relationship Id="rId647" Type="http://schemas.openxmlformats.org/officeDocument/2006/relationships/hyperlink" Target="file:///\\cmfp538\e$\USR" TargetMode="External"/><Relationship Id="rId689" Type="http://schemas.openxmlformats.org/officeDocument/2006/relationships/hyperlink" Target="file:///\\cmfp538\e$\USR" TargetMode="External"/><Relationship Id="rId854" Type="http://schemas.openxmlformats.org/officeDocument/2006/relationships/hyperlink" Target="file:///\\cmfp538\e$\USR" TargetMode="External"/><Relationship Id="rId896" Type="http://schemas.openxmlformats.org/officeDocument/2006/relationships/hyperlink" Target="file:///\\cmfp538\e$\USR" TargetMode="External"/><Relationship Id="rId39" Type="http://schemas.openxmlformats.org/officeDocument/2006/relationships/hyperlink" Target="file:///\\cmfp538\e$\USR" TargetMode="External"/><Relationship Id="rId286" Type="http://schemas.openxmlformats.org/officeDocument/2006/relationships/hyperlink" Target="file:///\\cmfp538\e$\USR" TargetMode="External"/><Relationship Id="rId451" Type="http://schemas.openxmlformats.org/officeDocument/2006/relationships/hyperlink" Target="file:///\\cmfp538\e$\USR" TargetMode="External"/><Relationship Id="rId493" Type="http://schemas.openxmlformats.org/officeDocument/2006/relationships/hyperlink" Target="file:///\\cmfp538\e$\USR" TargetMode="External"/><Relationship Id="rId507" Type="http://schemas.openxmlformats.org/officeDocument/2006/relationships/hyperlink" Target="file:///\\cmfp538\e$\USR" TargetMode="External"/><Relationship Id="rId549" Type="http://schemas.openxmlformats.org/officeDocument/2006/relationships/hyperlink" Target="file:///\\cmfp538\e$\USR" TargetMode="External"/><Relationship Id="rId714" Type="http://schemas.openxmlformats.org/officeDocument/2006/relationships/hyperlink" Target="file:///\\cmfp538\e$\USR" TargetMode="External"/><Relationship Id="rId756" Type="http://schemas.openxmlformats.org/officeDocument/2006/relationships/hyperlink" Target="file:///\\cmfp538\e$\USR" TargetMode="External"/><Relationship Id="rId921" Type="http://schemas.openxmlformats.org/officeDocument/2006/relationships/hyperlink" Target="file:///\\cmfp538\e$\USR" TargetMode="External"/><Relationship Id="rId50" Type="http://schemas.openxmlformats.org/officeDocument/2006/relationships/hyperlink" Target="file:///\\cmfp538\e$\USR" TargetMode="External"/><Relationship Id="rId104" Type="http://schemas.openxmlformats.org/officeDocument/2006/relationships/hyperlink" Target="file:///\\cmfp538\e$\USR" TargetMode="External"/><Relationship Id="rId146" Type="http://schemas.openxmlformats.org/officeDocument/2006/relationships/hyperlink" Target="file:///\\cmfp538\e$\USR" TargetMode="External"/><Relationship Id="rId188" Type="http://schemas.openxmlformats.org/officeDocument/2006/relationships/hyperlink" Target="file:///\\cmfp538\e$\USR" TargetMode="External"/><Relationship Id="rId311" Type="http://schemas.openxmlformats.org/officeDocument/2006/relationships/hyperlink" Target="file:///\\cmfp538\e$\USR" TargetMode="External"/><Relationship Id="rId353" Type="http://schemas.openxmlformats.org/officeDocument/2006/relationships/hyperlink" Target="file:///\\cmfp538\e$\USR" TargetMode="External"/><Relationship Id="rId395" Type="http://schemas.openxmlformats.org/officeDocument/2006/relationships/hyperlink" Target="file:///\\cmfp538\e$\USR" TargetMode="External"/><Relationship Id="rId409" Type="http://schemas.openxmlformats.org/officeDocument/2006/relationships/hyperlink" Target="file:///\\cmfp538\e$\USR" TargetMode="External"/><Relationship Id="rId560" Type="http://schemas.openxmlformats.org/officeDocument/2006/relationships/hyperlink" Target="file:///\\cmfp538\e$\USR" TargetMode="External"/><Relationship Id="rId798" Type="http://schemas.openxmlformats.org/officeDocument/2006/relationships/hyperlink" Target="file:///\\cmfp538\e$\USR" TargetMode="External"/><Relationship Id="rId963" Type="http://schemas.openxmlformats.org/officeDocument/2006/relationships/hyperlink" Target="file:///\\cmfp538\e$\USR" TargetMode="External"/><Relationship Id="rId92" Type="http://schemas.openxmlformats.org/officeDocument/2006/relationships/hyperlink" Target="file:///\\cmfp538\e$\USR" TargetMode="External"/><Relationship Id="rId213" Type="http://schemas.openxmlformats.org/officeDocument/2006/relationships/hyperlink" Target="file:///\\cmfp538\e$\USR" TargetMode="External"/><Relationship Id="rId420" Type="http://schemas.openxmlformats.org/officeDocument/2006/relationships/hyperlink" Target="file:///\\cmfp538\e$\USR" TargetMode="External"/><Relationship Id="rId616" Type="http://schemas.openxmlformats.org/officeDocument/2006/relationships/hyperlink" Target="file:///\\cmfp538\e$\USR" TargetMode="External"/><Relationship Id="rId658" Type="http://schemas.openxmlformats.org/officeDocument/2006/relationships/hyperlink" Target="file:///\\cmfp538\e$\USR" TargetMode="External"/><Relationship Id="rId823" Type="http://schemas.openxmlformats.org/officeDocument/2006/relationships/hyperlink" Target="file:///\\cmfp538\e$\USR" TargetMode="External"/><Relationship Id="rId865" Type="http://schemas.openxmlformats.org/officeDocument/2006/relationships/hyperlink" Target="file:///\\cmfp538\e$\USR" TargetMode="External"/><Relationship Id="rId255" Type="http://schemas.openxmlformats.org/officeDocument/2006/relationships/hyperlink" Target="file:///\\cmfp538\e$\USR" TargetMode="External"/><Relationship Id="rId297" Type="http://schemas.openxmlformats.org/officeDocument/2006/relationships/hyperlink" Target="file:///\\cmfp538\e$\USR" TargetMode="External"/><Relationship Id="rId462" Type="http://schemas.openxmlformats.org/officeDocument/2006/relationships/hyperlink" Target="file:///\\cmfp538\e$\USR" TargetMode="External"/><Relationship Id="rId518" Type="http://schemas.openxmlformats.org/officeDocument/2006/relationships/hyperlink" Target="file:///\\cmfp538\e$\USR" TargetMode="External"/><Relationship Id="rId725" Type="http://schemas.openxmlformats.org/officeDocument/2006/relationships/hyperlink" Target="file:///\\cmfp538\e$\USR" TargetMode="External"/><Relationship Id="rId932" Type="http://schemas.openxmlformats.org/officeDocument/2006/relationships/hyperlink" Target="file:///\\cmfp538\e$\USR" TargetMode="External"/><Relationship Id="rId115" Type="http://schemas.openxmlformats.org/officeDocument/2006/relationships/hyperlink" Target="file:///\\cmfp538\e$\USR" TargetMode="External"/><Relationship Id="rId157" Type="http://schemas.openxmlformats.org/officeDocument/2006/relationships/hyperlink" Target="file:///\\cmfp538\e$\USR" TargetMode="External"/><Relationship Id="rId322" Type="http://schemas.openxmlformats.org/officeDocument/2006/relationships/hyperlink" Target="file:///\\cmfp538\e$\USR" TargetMode="External"/><Relationship Id="rId364" Type="http://schemas.openxmlformats.org/officeDocument/2006/relationships/hyperlink" Target="file:///\\cmfp538\e$\USR" TargetMode="External"/><Relationship Id="rId767" Type="http://schemas.openxmlformats.org/officeDocument/2006/relationships/hyperlink" Target="file:///\\cmfp538\e$\USR" TargetMode="External"/><Relationship Id="rId974" Type="http://schemas.openxmlformats.org/officeDocument/2006/relationships/hyperlink" Target="file:///\\cmfp538\e$\USR" TargetMode="External"/><Relationship Id="rId61" Type="http://schemas.openxmlformats.org/officeDocument/2006/relationships/hyperlink" Target="file:///\\cmfp538\e$\USR" TargetMode="External"/><Relationship Id="rId199" Type="http://schemas.openxmlformats.org/officeDocument/2006/relationships/hyperlink" Target="file:///\\cmfp538\e$\USR" TargetMode="External"/><Relationship Id="rId571" Type="http://schemas.openxmlformats.org/officeDocument/2006/relationships/hyperlink" Target="file:///\\cmfp538\e$\USR" TargetMode="External"/><Relationship Id="rId627" Type="http://schemas.openxmlformats.org/officeDocument/2006/relationships/hyperlink" Target="file:///\\cmfp538\e$\USR" TargetMode="External"/><Relationship Id="rId669" Type="http://schemas.openxmlformats.org/officeDocument/2006/relationships/hyperlink" Target="file:///\\cmfp538\e$\USR" TargetMode="External"/><Relationship Id="rId834" Type="http://schemas.openxmlformats.org/officeDocument/2006/relationships/hyperlink" Target="file:///\\cmfp538\e$\USR" TargetMode="External"/><Relationship Id="rId876" Type="http://schemas.openxmlformats.org/officeDocument/2006/relationships/hyperlink" Target="file:///\\cmfp538\e$\USR" TargetMode="External"/><Relationship Id="rId19" Type="http://schemas.openxmlformats.org/officeDocument/2006/relationships/hyperlink" Target="file:///\\cmfp538\e$\USR" TargetMode="External"/><Relationship Id="rId224" Type="http://schemas.openxmlformats.org/officeDocument/2006/relationships/hyperlink" Target="file:///\\cmfp538\e$\USR" TargetMode="External"/><Relationship Id="rId266" Type="http://schemas.openxmlformats.org/officeDocument/2006/relationships/hyperlink" Target="file:///\\cmfp538\e$\USR" TargetMode="External"/><Relationship Id="rId431" Type="http://schemas.openxmlformats.org/officeDocument/2006/relationships/hyperlink" Target="file:///\\cmfp538\e$\USR" TargetMode="External"/><Relationship Id="rId473" Type="http://schemas.openxmlformats.org/officeDocument/2006/relationships/hyperlink" Target="file:///\\cmfp538\e$\USR" TargetMode="External"/><Relationship Id="rId529" Type="http://schemas.openxmlformats.org/officeDocument/2006/relationships/hyperlink" Target="file:///\\cmfp538\e$\USR" TargetMode="External"/><Relationship Id="rId680" Type="http://schemas.openxmlformats.org/officeDocument/2006/relationships/hyperlink" Target="file:///\\cmfp538\e$\USR" TargetMode="External"/><Relationship Id="rId736" Type="http://schemas.openxmlformats.org/officeDocument/2006/relationships/hyperlink" Target="file:///\\cmfp538\e$\USR" TargetMode="External"/><Relationship Id="rId901" Type="http://schemas.openxmlformats.org/officeDocument/2006/relationships/hyperlink" Target="file:///\\cmfp538\e$\USR" TargetMode="External"/><Relationship Id="rId30" Type="http://schemas.openxmlformats.org/officeDocument/2006/relationships/hyperlink" Target="file:///\\cmfp538\e$\USR" TargetMode="External"/><Relationship Id="rId126" Type="http://schemas.openxmlformats.org/officeDocument/2006/relationships/hyperlink" Target="file:///\\cmfp538\e$\USR" TargetMode="External"/><Relationship Id="rId168" Type="http://schemas.openxmlformats.org/officeDocument/2006/relationships/hyperlink" Target="file:///\\cmfp538\e$\USR" TargetMode="External"/><Relationship Id="rId333" Type="http://schemas.openxmlformats.org/officeDocument/2006/relationships/hyperlink" Target="file:///\\cmfp538\e$\USR" TargetMode="External"/><Relationship Id="rId540" Type="http://schemas.openxmlformats.org/officeDocument/2006/relationships/hyperlink" Target="file:///\\cmfp538\e$\USR" TargetMode="External"/><Relationship Id="rId778" Type="http://schemas.openxmlformats.org/officeDocument/2006/relationships/hyperlink" Target="file:///\\cmfp538\e$\USR" TargetMode="External"/><Relationship Id="rId943" Type="http://schemas.openxmlformats.org/officeDocument/2006/relationships/hyperlink" Target="file:///\\cmfp538\e$\USR" TargetMode="External"/><Relationship Id="rId985" Type="http://schemas.openxmlformats.org/officeDocument/2006/relationships/hyperlink" Target="file:///\\cmfp538\e$\USR" TargetMode="External"/><Relationship Id="rId72" Type="http://schemas.openxmlformats.org/officeDocument/2006/relationships/hyperlink" Target="file:///\\cmfp538\e$\USR" TargetMode="External"/><Relationship Id="rId375" Type="http://schemas.openxmlformats.org/officeDocument/2006/relationships/hyperlink" Target="file:///\\cmfp538\e$\USR" TargetMode="External"/><Relationship Id="rId582" Type="http://schemas.openxmlformats.org/officeDocument/2006/relationships/hyperlink" Target="file:///\\cmfp538\e$\USR" TargetMode="External"/><Relationship Id="rId638" Type="http://schemas.openxmlformats.org/officeDocument/2006/relationships/hyperlink" Target="file:///\\cmfp538\e$\USR" TargetMode="External"/><Relationship Id="rId803" Type="http://schemas.openxmlformats.org/officeDocument/2006/relationships/hyperlink" Target="file:///\\cmfp538\e$\USR" TargetMode="External"/><Relationship Id="rId845" Type="http://schemas.openxmlformats.org/officeDocument/2006/relationships/hyperlink" Target="file:///\\cmfp538\e$\USR" TargetMode="External"/><Relationship Id="rId3" Type="http://schemas.openxmlformats.org/officeDocument/2006/relationships/hyperlink" Target="file:///\\cmfp538\e$\USR" TargetMode="External"/><Relationship Id="rId235" Type="http://schemas.openxmlformats.org/officeDocument/2006/relationships/hyperlink" Target="file:///\\cmfp538\e$\USR" TargetMode="External"/><Relationship Id="rId277" Type="http://schemas.openxmlformats.org/officeDocument/2006/relationships/hyperlink" Target="file:///\\cmfp538\e$\USR" TargetMode="External"/><Relationship Id="rId400" Type="http://schemas.openxmlformats.org/officeDocument/2006/relationships/hyperlink" Target="file:///\\cmfp538\e$\USR" TargetMode="External"/><Relationship Id="rId442" Type="http://schemas.openxmlformats.org/officeDocument/2006/relationships/hyperlink" Target="file:///\\cmfp538\e$\USR" TargetMode="External"/><Relationship Id="rId484" Type="http://schemas.openxmlformats.org/officeDocument/2006/relationships/hyperlink" Target="file:///\\cmfp538\e$\USR" TargetMode="External"/><Relationship Id="rId705" Type="http://schemas.openxmlformats.org/officeDocument/2006/relationships/hyperlink" Target="file:///\\cmfp538\e$\USR" TargetMode="External"/><Relationship Id="rId887" Type="http://schemas.openxmlformats.org/officeDocument/2006/relationships/hyperlink" Target="file:///\\cmfp538\e$\USR" TargetMode="External"/><Relationship Id="rId137" Type="http://schemas.openxmlformats.org/officeDocument/2006/relationships/hyperlink" Target="file:///\\cmfp538\e$\USR" TargetMode="External"/><Relationship Id="rId302" Type="http://schemas.openxmlformats.org/officeDocument/2006/relationships/hyperlink" Target="file:///\\cmfp538\e$\USR" TargetMode="External"/><Relationship Id="rId344" Type="http://schemas.openxmlformats.org/officeDocument/2006/relationships/hyperlink" Target="file:///\\cmfp538\e$\USR" TargetMode="External"/><Relationship Id="rId691" Type="http://schemas.openxmlformats.org/officeDocument/2006/relationships/hyperlink" Target="file:///\\cmfp538\e$\USR" TargetMode="External"/><Relationship Id="rId747" Type="http://schemas.openxmlformats.org/officeDocument/2006/relationships/hyperlink" Target="file:///\\cmfp538\e$\USR" TargetMode="External"/><Relationship Id="rId789" Type="http://schemas.openxmlformats.org/officeDocument/2006/relationships/hyperlink" Target="file:///\\cmfp538\e$\USR" TargetMode="External"/><Relationship Id="rId912" Type="http://schemas.openxmlformats.org/officeDocument/2006/relationships/hyperlink" Target="file:///\\cmfp538\e$\USR" TargetMode="External"/><Relationship Id="rId954" Type="http://schemas.openxmlformats.org/officeDocument/2006/relationships/hyperlink" Target="file:///\\cmfp538\e$\USR" TargetMode="External"/><Relationship Id="rId996" Type="http://schemas.openxmlformats.org/officeDocument/2006/relationships/hyperlink" Target="file:///\\cmfp538\e$\USR" TargetMode="External"/><Relationship Id="rId41" Type="http://schemas.openxmlformats.org/officeDocument/2006/relationships/hyperlink" Target="file:///\\cmfp538\e$\USR" TargetMode="External"/><Relationship Id="rId83" Type="http://schemas.openxmlformats.org/officeDocument/2006/relationships/hyperlink" Target="file:///\\cmfp538\e$\USR" TargetMode="External"/><Relationship Id="rId179" Type="http://schemas.openxmlformats.org/officeDocument/2006/relationships/hyperlink" Target="file:///\\cmfp538\e$\USR" TargetMode="External"/><Relationship Id="rId386" Type="http://schemas.openxmlformats.org/officeDocument/2006/relationships/hyperlink" Target="file:///\\cmfp538\e$\USR" TargetMode="External"/><Relationship Id="rId551" Type="http://schemas.openxmlformats.org/officeDocument/2006/relationships/hyperlink" Target="file:///\\cmfp538\e$\USR" TargetMode="External"/><Relationship Id="rId593" Type="http://schemas.openxmlformats.org/officeDocument/2006/relationships/hyperlink" Target="file:///\\cmfp538\e$\USR" TargetMode="External"/><Relationship Id="rId607" Type="http://schemas.openxmlformats.org/officeDocument/2006/relationships/hyperlink" Target="file:///\\cmfp538\e$\USR" TargetMode="External"/><Relationship Id="rId649" Type="http://schemas.openxmlformats.org/officeDocument/2006/relationships/hyperlink" Target="file:///\\cmfp538\e$\USR" TargetMode="External"/><Relationship Id="rId814" Type="http://schemas.openxmlformats.org/officeDocument/2006/relationships/hyperlink" Target="file:///\\cmfp538\e$\USR" TargetMode="External"/><Relationship Id="rId856" Type="http://schemas.openxmlformats.org/officeDocument/2006/relationships/hyperlink" Target="file:///\\cmfp538\e$\USR" TargetMode="External"/><Relationship Id="rId190" Type="http://schemas.openxmlformats.org/officeDocument/2006/relationships/hyperlink" Target="file:///\\cmfp538\e$\USR" TargetMode="External"/><Relationship Id="rId204" Type="http://schemas.openxmlformats.org/officeDocument/2006/relationships/hyperlink" Target="file:///\\cmfp538\e$\USR" TargetMode="External"/><Relationship Id="rId246" Type="http://schemas.openxmlformats.org/officeDocument/2006/relationships/hyperlink" Target="file:///\\cmfp538\e$\USR" TargetMode="External"/><Relationship Id="rId288" Type="http://schemas.openxmlformats.org/officeDocument/2006/relationships/hyperlink" Target="file:///\\cmfp538\e$\USR" TargetMode="External"/><Relationship Id="rId411" Type="http://schemas.openxmlformats.org/officeDocument/2006/relationships/hyperlink" Target="file:///\\cmfp538\e$\USR" TargetMode="External"/><Relationship Id="rId453" Type="http://schemas.openxmlformats.org/officeDocument/2006/relationships/hyperlink" Target="file:///\\cmfp538\e$\USR" TargetMode="External"/><Relationship Id="rId509" Type="http://schemas.openxmlformats.org/officeDocument/2006/relationships/hyperlink" Target="file:///\\cmfp538\e$\USR" TargetMode="External"/><Relationship Id="rId660" Type="http://schemas.openxmlformats.org/officeDocument/2006/relationships/hyperlink" Target="file:///\\cmfp538\e$\USR" TargetMode="External"/><Relationship Id="rId898" Type="http://schemas.openxmlformats.org/officeDocument/2006/relationships/hyperlink" Target="file:///\\cmfp538\e$\USR" TargetMode="External"/><Relationship Id="rId106" Type="http://schemas.openxmlformats.org/officeDocument/2006/relationships/hyperlink" Target="file:///\\cmfp538\e$\USR" TargetMode="External"/><Relationship Id="rId313" Type="http://schemas.openxmlformats.org/officeDocument/2006/relationships/hyperlink" Target="file:///\\cmfp538\e$\USR" TargetMode="External"/><Relationship Id="rId495" Type="http://schemas.openxmlformats.org/officeDocument/2006/relationships/hyperlink" Target="file:///\\cmfp538\e$\USR" TargetMode="External"/><Relationship Id="rId716" Type="http://schemas.openxmlformats.org/officeDocument/2006/relationships/hyperlink" Target="file:///\\cmfp538\e$\USR" TargetMode="External"/><Relationship Id="rId758" Type="http://schemas.openxmlformats.org/officeDocument/2006/relationships/hyperlink" Target="file:///\\cmfp538\e$\USR" TargetMode="External"/><Relationship Id="rId923" Type="http://schemas.openxmlformats.org/officeDocument/2006/relationships/hyperlink" Target="file:///\\cmfp538\e$\USR" TargetMode="External"/><Relationship Id="rId965" Type="http://schemas.openxmlformats.org/officeDocument/2006/relationships/hyperlink" Target="file:///\\cmfp538\e$\USR" TargetMode="External"/><Relationship Id="rId10" Type="http://schemas.openxmlformats.org/officeDocument/2006/relationships/hyperlink" Target="file:///\\cmfp538\e$\USR" TargetMode="External"/><Relationship Id="rId52" Type="http://schemas.openxmlformats.org/officeDocument/2006/relationships/hyperlink" Target="file:///\\cmfp538\e$\USR" TargetMode="External"/><Relationship Id="rId94" Type="http://schemas.openxmlformats.org/officeDocument/2006/relationships/hyperlink" Target="file:///\\cmfp538\e$\USR" TargetMode="External"/><Relationship Id="rId148" Type="http://schemas.openxmlformats.org/officeDocument/2006/relationships/hyperlink" Target="file:///\\cmfp538\e$\USR" TargetMode="External"/><Relationship Id="rId355" Type="http://schemas.openxmlformats.org/officeDocument/2006/relationships/hyperlink" Target="file:///\\cmfp538\e$\USR" TargetMode="External"/><Relationship Id="rId397" Type="http://schemas.openxmlformats.org/officeDocument/2006/relationships/hyperlink" Target="file:///\\cmfp538\e$\USR" TargetMode="External"/><Relationship Id="rId520" Type="http://schemas.openxmlformats.org/officeDocument/2006/relationships/hyperlink" Target="file:///\\cmfp538\e$\USR" TargetMode="External"/><Relationship Id="rId562" Type="http://schemas.openxmlformats.org/officeDocument/2006/relationships/hyperlink" Target="file:///\\cmfp538\e$\USR" TargetMode="External"/><Relationship Id="rId618" Type="http://schemas.openxmlformats.org/officeDocument/2006/relationships/hyperlink" Target="file:///\\cmfp538\e$\USR" TargetMode="External"/><Relationship Id="rId825" Type="http://schemas.openxmlformats.org/officeDocument/2006/relationships/hyperlink" Target="file:///\\cmfp538\e$\USR" TargetMode="External"/><Relationship Id="rId215" Type="http://schemas.openxmlformats.org/officeDocument/2006/relationships/hyperlink" Target="file:///\\cmfp538\e$\USR" TargetMode="External"/><Relationship Id="rId257" Type="http://schemas.openxmlformats.org/officeDocument/2006/relationships/hyperlink" Target="file:///\\cmfp538\e$\USR" TargetMode="External"/><Relationship Id="rId422" Type="http://schemas.openxmlformats.org/officeDocument/2006/relationships/hyperlink" Target="file:///\\cmfp538\e$\USR" TargetMode="External"/><Relationship Id="rId464" Type="http://schemas.openxmlformats.org/officeDocument/2006/relationships/hyperlink" Target="file:///\\cmfp538\e$\USR" TargetMode="External"/><Relationship Id="rId867" Type="http://schemas.openxmlformats.org/officeDocument/2006/relationships/hyperlink" Target="file:///\\cmfp538\e$\USR" TargetMode="External"/><Relationship Id="rId299" Type="http://schemas.openxmlformats.org/officeDocument/2006/relationships/hyperlink" Target="file:///\\cmfp538\e$\USR" TargetMode="External"/><Relationship Id="rId727" Type="http://schemas.openxmlformats.org/officeDocument/2006/relationships/hyperlink" Target="file:///\\cmfp538\e$\USR" TargetMode="External"/><Relationship Id="rId934" Type="http://schemas.openxmlformats.org/officeDocument/2006/relationships/hyperlink" Target="file:///\\cmfp538\e$\USR" TargetMode="External"/><Relationship Id="rId63" Type="http://schemas.openxmlformats.org/officeDocument/2006/relationships/hyperlink" Target="file:///\\cmfp538\e$\USR" TargetMode="External"/><Relationship Id="rId159" Type="http://schemas.openxmlformats.org/officeDocument/2006/relationships/hyperlink" Target="file:///\\cmfp538\e$\USR" TargetMode="External"/><Relationship Id="rId366" Type="http://schemas.openxmlformats.org/officeDocument/2006/relationships/hyperlink" Target="file:///\\cmfp538\e$\USR" TargetMode="External"/><Relationship Id="rId573" Type="http://schemas.openxmlformats.org/officeDocument/2006/relationships/hyperlink" Target="file:///\\cmfp538\e$\USR" TargetMode="External"/><Relationship Id="rId780" Type="http://schemas.openxmlformats.org/officeDocument/2006/relationships/hyperlink" Target="file:///\\cmfp538\e$\USR" TargetMode="External"/><Relationship Id="rId226" Type="http://schemas.openxmlformats.org/officeDocument/2006/relationships/hyperlink" Target="file:///\\cmfp538\e$\USR" TargetMode="External"/><Relationship Id="rId433" Type="http://schemas.openxmlformats.org/officeDocument/2006/relationships/hyperlink" Target="file:///\\cmfp538\e$\USR" TargetMode="External"/><Relationship Id="rId878" Type="http://schemas.openxmlformats.org/officeDocument/2006/relationships/hyperlink" Target="file:///\\cmfp538\e$\USR" TargetMode="External"/><Relationship Id="rId640" Type="http://schemas.openxmlformats.org/officeDocument/2006/relationships/hyperlink" Target="file:///\\cmfp538\e$\USR" TargetMode="External"/><Relationship Id="rId738" Type="http://schemas.openxmlformats.org/officeDocument/2006/relationships/hyperlink" Target="file:///\\cmfp538\e$\USR" TargetMode="External"/><Relationship Id="rId945" Type="http://schemas.openxmlformats.org/officeDocument/2006/relationships/hyperlink" Target="file:///\\cmfp538\e$\USR" TargetMode="External"/><Relationship Id="rId74" Type="http://schemas.openxmlformats.org/officeDocument/2006/relationships/hyperlink" Target="file:///\\cmfp538\e$\USR" TargetMode="External"/><Relationship Id="rId377" Type="http://schemas.openxmlformats.org/officeDocument/2006/relationships/hyperlink" Target="file:///\\cmfp538\e$\USR" TargetMode="External"/><Relationship Id="rId500" Type="http://schemas.openxmlformats.org/officeDocument/2006/relationships/hyperlink" Target="file:///\\cmfp538\e$\USR" TargetMode="External"/><Relationship Id="rId584" Type="http://schemas.openxmlformats.org/officeDocument/2006/relationships/hyperlink" Target="file:///\\cmfp538\e$\USR" TargetMode="External"/><Relationship Id="rId805" Type="http://schemas.openxmlformats.org/officeDocument/2006/relationships/hyperlink" Target="file:///\\cmfp538\e$\USR" TargetMode="External"/><Relationship Id="rId5" Type="http://schemas.openxmlformats.org/officeDocument/2006/relationships/hyperlink" Target="file:///\\cmfp538\e$\USR" TargetMode="External"/><Relationship Id="rId237" Type="http://schemas.openxmlformats.org/officeDocument/2006/relationships/hyperlink" Target="file:///\\cmfp538\e$\USR" TargetMode="External"/><Relationship Id="rId791" Type="http://schemas.openxmlformats.org/officeDocument/2006/relationships/hyperlink" Target="file:///\\cmfp538\e$\USR" TargetMode="External"/><Relationship Id="rId889" Type="http://schemas.openxmlformats.org/officeDocument/2006/relationships/hyperlink" Target="file:///\\cmfp538\e$\USR" TargetMode="External"/><Relationship Id="rId444" Type="http://schemas.openxmlformats.org/officeDocument/2006/relationships/hyperlink" Target="file:///\\cmfp538\e$\USR" TargetMode="External"/><Relationship Id="rId651" Type="http://schemas.openxmlformats.org/officeDocument/2006/relationships/hyperlink" Target="file:///\\cmfp538\e$\USR" TargetMode="External"/><Relationship Id="rId749" Type="http://schemas.openxmlformats.org/officeDocument/2006/relationships/hyperlink" Target="file:///\\cmfp538\e$\USR" TargetMode="External"/><Relationship Id="rId290" Type="http://schemas.openxmlformats.org/officeDocument/2006/relationships/hyperlink" Target="file:///\\cmfp538\e$\USR" TargetMode="External"/><Relationship Id="rId304" Type="http://schemas.openxmlformats.org/officeDocument/2006/relationships/hyperlink" Target="file:///\\cmfp538\e$\USR" TargetMode="External"/><Relationship Id="rId388" Type="http://schemas.openxmlformats.org/officeDocument/2006/relationships/hyperlink" Target="file:///\\cmfp538\e$\USR" TargetMode="External"/><Relationship Id="rId511" Type="http://schemas.openxmlformats.org/officeDocument/2006/relationships/hyperlink" Target="file:///\\cmfp538\e$\USR" TargetMode="External"/><Relationship Id="rId609" Type="http://schemas.openxmlformats.org/officeDocument/2006/relationships/hyperlink" Target="file:///\\cmfp538\e$\USR" TargetMode="External"/><Relationship Id="rId956" Type="http://schemas.openxmlformats.org/officeDocument/2006/relationships/hyperlink" Target="file:///\\cmfp538\e$\USR" TargetMode="External"/><Relationship Id="rId85" Type="http://schemas.openxmlformats.org/officeDocument/2006/relationships/hyperlink" Target="file:///\\cmfp538\e$\USR" TargetMode="External"/><Relationship Id="rId150" Type="http://schemas.openxmlformats.org/officeDocument/2006/relationships/hyperlink" Target="file:///\\cmfp538\e$\USR" TargetMode="External"/><Relationship Id="rId595" Type="http://schemas.openxmlformats.org/officeDocument/2006/relationships/hyperlink" Target="file:///\\cmfp538\e$\USR" TargetMode="External"/><Relationship Id="rId816" Type="http://schemas.openxmlformats.org/officeDocument/2006/relationships/hyperlink" Target="file:///\\cmfp538\e$\USR" TargetMode="External"/><Relationship Id="rId248" Type="http://schemas.openxmlformats.org/officeDocument/2006/relationships/hyperlink" Target="file:///\\cmfp538\e$\USR" TargetMode="External"/><Relationship Id="rId455" Type="http://schemas.openxmlformats.org/officeDocument/2006/relationships/hyperlink" Target="file:///\\cmfp538\e$\USR" TargetMode="External"/><Relationship Id="rId662" Type="http://schemas.openxmlformats.org/officeDocument/2006/relationships/hyperlink" Target="file:///\\cmfp538\e$\USR" TargetMode="External"/><Relationship Id="rId12" Type="http://schemas.openxmlformats.org/officeDocument/2006/relationships/hyperlink" Target="file:///\\cmfp538\e$\USR" TargetMode="External"/><Relationship Id="rId108" Type="http://schemas.openxmlformats.org/officeDocument/2006/relationships/hyperlink" Target="file:///\\cmfp538\e$\USR" TargetMode="External"/><Relationship Id="rId315" Type="http://schemas.openxmlformats.org/officeDocument/2006/relationships/hyperlink" Target="file:///\\cmfp538\e$\USR" TargetMode="External"/><Relationship Id="rId522" Type="http://schemas.openxmlformats.org/officeDocument/2006/relationships/hyperlink" Target="file:///\\cmfp538\e$\USR" TargetMode="External"/><Relationship Id="rId967" Type="http://schemas.openxmlformats.org/officeDocument/2006/relationships/hyperlink" Target="file:///\\cmfp538\e$\USR" TargetMode="External"/><Relationship Id="rId96" Type="http://schemas.openxmlformats.org/officeDocument/2006/relationships/hyperlink" Target="file:///\\cmfp538\e$\USR" TargetMode="External"/><Relationship Id="rId161" Type="http://schemas.openxmlformats.org/officeDocument/2006/relationships/hyperlink" Target="file:///\\cmfp538\e$\USR" TargetMode="External"/><Relationship Id="rId399" Type="http://schemas.openxmlformats.org/officeDocument/2006/relationships/hyperlink" Target="file:///\\cmfp538\e$\USR" TargetMode="External"/><Relationship Id="rId827" Type="http://schemas.openxmlformats.org/officeDocument/2006/relationships/hyperlink" Target="file:///\\cmfp538\e$\USR" TargetMode="External"/><Relationship Id="rId259" Type="http://schemas.openxmlformats.org/officeDocument/2006/relationships/hyperlink" Target="file:///\\cmfp538\e$\USR" TargetMode="External"/><Relationship Id="rId466" Type="http://schemas.openxmlformats.org/officeDocument/2006/relationships/hyperlink" Target="file:///\\cmfp538\e$\USR" TargetMode="External"/><Relationship Id="rId673" Type="http://schemas.openxmlformats.org/officeDocument/2006/relationships/hyperlink" Target="file:///\\cmfp538\e$\USR" TargetMode="External"/><Relationship Id="rId880" Type="http://schemas.openxmlformats.org/officeDocument/2006/relationships/hyperlink" Target="file:///\\cmfp538\e$\USR" TargetMode="External"/><Relationship Id="rId23" Type="http://schemas.openxmlformats.org/officeDocument/2006/relationships/hyperlink" Target="file:///\\cmfp538\e$\USR" TargetMode="External"/><Relationship Id="rId119" Type="http://schemas.openxmlformats.org/officeDocument/2006/relationships/hyperlink" Target="file:///\\cmfp538\e$\USR" TargetMode="External"/><Relationship Id="rId326" Type="http://schemas.openxmlformats.org/officeDocument/2006/relationships/hyperlink" Target="file:///\\cmfp538\e$\USR" TargetMode="External"/><Relationship Id="rId533" Type="http://schemas.openxmlformats.org/officeDocument/2006/relationships/hyperlink" Target="file:///\\cmfp538\e$\USR" TargetMode="External"/><Relationship Id="rId978" Type="http://schemas.openxmlformats.org/officeDocument/2006/relationships/hyperlink" Target="file:///\\cmfp538\e$\USR" TargetMode="External"/><Relationship Id="rId740" Type="http://schemas.openxmlformats.org/officeDocument/2006/relationships/hyperlink" Target="file:///\\cmfp538\e$\USR" TargetMode="External"/><Relationship Id="rId838" Type="http://schemas.openxmlformats.org/officeDocument/2006/relationships/hyperlink" Target="file:///\\cmfp538\e$\USR" TargetMode="External"/><Relationship Id="rId172" Type="http://schemas.openxmlformats.org/officeDocument/2006/relationships/hyperlink" Target="file:///\\cmfp538\e$\USR" TargetMode="External"/><Relationship Id="rId477" Type="http://schemas.openxmlformats.org/officeDocument/2006/relationships/hyperlink" Target="file:///\\cmfp538\e$\USR" TargetMode="External"/><Relationship Id="rId600" Type="http://schemas.openxmlformats.org/officeDocument/2006/relationships/hyperlink" Target="file:///\\cmfp538\e$\USR" TargetMode="External"/><Relationship Id="rId684" Type="http://schemas.openxmlformats.org/officeDocument/2006/relationships/hyperlink" Target="file:///\\cmfp538\e$\USR" TargetMode="External"/><Relationship Id="rId337" Type="http://schemas.openxmlformats.org/officeDocument/2006/relationships/hyperlink" Target="file:///\\cmfp538\e$\USR" TargetMode="External"/><Relationship Id="rId891" Type="http://schemas.openxmlformats.org/officeDocument/2006/relationships/hyperlink" Target="file:///\\cmfp538\e$\USR" TargetMode="External"/><Relationship Id="rId905" Type="http://schemas.openxmlformats.org/officeDocument/2006/relationships/hyperlink" Target="file:///\\cmfp538\e$\USR" TargetMode="External"/><Relationship Id="rId989" Type="http://schemas.openxmlformats.org/officeDocument/2006/relationships/hyperlink" Target="file:///\\cmfp538\e$\USR" TargetMode="External"/><Relationship Id="rId34" Type="http://schemas.openxmlformats.org/officeDocument/2006/relationships/hyperlink" Target="file:///\\cmfp538\e$\USR" TargetMode="External"/><Relationship Id="rId544" Type="http://schemas.openxmlformats.org/officeDocument/2006/relationships/hyperlink" Target="file:///\\cmfp538\e$\USR" TargetMode="External"/><Relationship Id="rId751" Type="http://schemas.openxmlformats.org/officeDocument/2006/relationships/hyperlink" Target="file:///\\cmfp538\e$\USR" TargetMode="External"/><Relationship Id="rId849" Type="http://schemas.openxmlformats.org/officeDocument/2006/relationships/hyperlink" Target="file:///\\cmfp538\e$\USR" TargetMode="External"/><Relationship Id="rId183" Type="http://schemas.openxmlformats.org/officeDocument/2006/relationships/hyperlink" Target="file:///\\cmfp538\e$\USR" TargetMode="External"/><Relationship Id="rId390" Type="http://schemas.openxmlformats.org/officeDocument/2006/relationships/hyperlink" Target="file:///\\cmfp538\e$\USR" TargetMode="External"/><Relationship Id="rId404" Type="http://schemas.openxmlformats.org/officeDocument/2006/relationships/hyperlink" Target="file:///\\cmfp538\e$\USR" TargetMode="External"/><Relationship Id="rId611" Type="http://schemas.openxmlformats.org/officeDocument/2006/relationships/hyperlink" Target="file:///\\cmfp538\e$\USR" TargetMode="External"/><Relationship Id="rId250" Type="http://schemas.openxmlformats.org/officeDocument/2006/relationships/hyperlink" Target="file:///\\cmfp538\e$\USR" TargetMode="External"/><Relationship Id="rId488" Type="http://schemas.openxmlformats.org/officeDocument/2006/relationships/hyperlink" Target="file:///\\cmfp538\e$\USR" TargetMode="External"/><Relationship Id="rId695" Type="http://schemas.openxmlformats.org/officeDocument/2006/relationships/hyperlink" Target="file:///\\cmfp538\e$\USR" TargetMode="External"/><Relationship Id="rId709" Type="http://schemas.openxmlformats.org/officeDocument/2006/relationships/hyperlink" Target="file:///\\cmfp538\e$\USR" TargetMode="External"/><Relationship Id="rId916" Type="http://schemas.openxmlformats.org/officeDocument/2006/relationships/hyperlink" Target="file:///\\cmfp538\e$\USR" TargetMode="External"/><Relationship Id="rId45" Type="http://schemas.openxmlformats.org/officeDocument/2006/relationships/hyperlink" Target="file:///\\cmfp538\e$\USR" TargetMode="External"/><Relationship Id="rId110" Type="http://schemas.openxmlformats.org/officeDocument/2006/relationships/hyperlink" Target="file:///\\cmfp538\e$\USR" TargetMode="External"/><Relationship Id="rId348" Type="http://schemas.openxmlformats.org/officeDocument/2006/relationships/hyperlink" Target="file:///\\cmfp538\e$\USR" TargetMode="External"/><Relationship Id="rId555" Type="http://schemas.openxmlformats.org/officeDocument/2006/relationships/hyperlink" Target="file:///\\cmfp538\e$\USR" TargetMode="External"/><Relationship Id="rId762" Type="http://schemas.openxmlformats.org/officeDocument/2006/relationships/hyperlink" Target="file:///\\cmfp538\e$\USR" TargetMode="External"/><Relationship Id="rId194" Type="http://schemas.openxmlformats.org/officeDocument/2006/relationships/hyperlink" Target="file:///\\cmfp538\e$\USR" TargetMode="External"/><Relationship Id="rId208" Type="http://schemas.openxmlformats.org/officeDocument/2006/relationships/hyperlink" Target="file:///\\cmfp538\e$\USR" TargetMode="External"/><Relationship Id="rId415" Type="http://schemas.openxmlformats.org/officeDocument/2006/relationships/hyperlink" Target="file:///\\cmfp538\e$\USR" TargetMode="External"/><Relationship Id="rId622" Type="http://schemas.openxmlformats.org/officeDocument/2006/relationships/hyperlink" Target="file:///\\cmfp538\e$\USR" TargetMode="External"/><Relationship Id="rId261" Type="http://schemas.openxmlformats.org/officeDocument/2006/relationships/hyperlink" Target="file:///\\cmfp538\e$\USR" TargetMode="External"/><Relationship Id="rId499" Type="http://schemas.openxmlformats.org/officeDocument/2006/relationships/hyperlink" Target="file:///\\cmfp538\e$\USR" TargetMode="External"/><Relationship Id="rId927" Type="http://schemas.openxmlformats.org/officeDocument/2006/relationships/hyperlink" Target="file:///\\cmfp538\e$\USR" TargetMode="External"/><Relationship Id="rId56" Type="http://schemas.openxmlformats.org/officeDocument/2006/relationships/hyperlink" Target="file:///\\cmfp538\e$\USR" TargetMode="External"/><Relationship Id="rId359" Type="http://schemas.openxmlformats.org/officeDocument/2006/relationships/hyperlink" Target="file:///\\cmfp538\e$\USR" TargetMode="External"/><Relationship Id="rId566" Type="http://schemas.openxmlformats.org/officeDocument/2006/relationships/hyperlink" Target="file:///\\cmfp538\e$\USR" TargetMode="External"/><Relationship Id="rId773" Type="http://schemas.openxmlformats.org/officeDocument/2006/relationships/hyperlink" Target="file:///\\cmfp538\e$\USR" TargetMode="External"/><Relationship Id="rId121" Type="http://schemas.openxmlformats.org/officeDocument/2006/relationships/hyperlink" Target="file:///\\cmfp538\e$\USR" TargetMode="External"/><Relationship Id="rId219" Type="http://schemas.openxmlformats.org/officeDocument/2006/relationships/hyperlink" Target="file:///\\cmfp538\e$\USR" TargetMode="External"/><Relationship Id="rId426" Type="http://schemas.openxmlformats.org/officeDocument/2006/relationships/hyperlink" Target="file:///\\cmfp538\e$\USR" TargetMode="External"/><Relationship Id="rId633" Type="http://schemas.openxmlformats.org/officeDocument/2006/relationships/hyperlink" Target="file:///\\cmfp538\e$\USR" TargetMode="External"/><Relationship Id="rId980" Type="http://schemas.openxmlformats.org/officeDocument/2006/relationships/hyperlink" Target="file:///\\cmfp538\e$\USR" TargetMode="External"/><Relationship Id="rId840" Type="http://schemas.openxmlformats.org/officeDocument/2006/relationships/hyperlink" Target="file:///\\cmfp538\e$\USR" TargetMode="External"/><Relationship Id="rId938" Type="http://schemas.openxmlformats.org/officeDocument/2006/relationships/hyperlink" Target="file:///\\cmfp538\e$\USR" TargetMode="External"/><Relationship Id="rId67" Type="http://schemas.openxmlformats.org/officeDocument/2006/relationships/hyperlink" Target="file:///\\cmfp538\e$\USR" TargetMode="External"/><Relationship Id="rId272" Type="http://schemas.openxmlformats.org/officeDocument/2006/relationships/hyperlink" Target="file:///\\cmfp538\e$\USR" TargetMode="External"/><Relationship Id="rId577" Type="http://schemas.openxmlformats.org/officeDocument/2006/relationships/hyperlink" Target="file:///\\cmfp538\e$\USR" TargetMode="External"/><Relationship Id="rId700" Type="http://schemas.openxmlformats.org/officeDocument/2006/relationships/hyperlink" Target="file:///\\cmfp538\e$\USR" TargetMode="External"/><Relationship Id="rId132" Type="http://schemas.openxmlformats.org/officeDocument/2006/relationships/hyperlink" Target="file:///\\cmfp538\e$\USR" TargetMode="External"/><Relationship Id="rId784" Type="http://schemas.openxmlformats.org/officeDocument/2006/relationships/hyperlink" Target="file:///\\cmfp538\e$\USR" TargetMode="External"/><Relationship Id="rId991" Type="http://schemas.openxmlformats.org/officeDocument/2006/relationships/hyperlink" Target="file:///\\cmfp538\e$\USR" TargetMode="External"/><Relationship Id="rId437" Type="http://schemas.openxmlformats.org/officeDocument/2006/relationships/hyperlink" Target="file:///\\cmfp538\e$\USR" TargetMode="External"/><Relationship Id="rId644" Type="http://schemas.openxmlformats.org/officeDocument/2006/relationships/hyperlink" Target="file:///\\cmfp538\e$\USR" TargetMode="External"/><Relationship Id="rId851" Type="http://schemas.openxmlformats.org/officeDocument/2006/relationships/hyperlink" Target="file:///\\cmfp538\e$\USR" TargetMode="External"/><Relationship Id="rId283" Type="http://schemas.openxmlformats.org/officeDocument/2006/relationships/hyperlink" Target="file:///\\cmfp538\e$\USR" TargetMode="External"/><Relationship Id="rId490" Type="http://schemas.openxmlformats.org/officeDocument/2006/relationships/hyperlink" Target="file:///\\cmfp538\e$\USR" TargetMode="External"/><Relationship Id="rId504" Type="http://schemas.openxmlformats.org/officeDocument/2006/relationships/hyperlink" Target="file:///\\cmfp538\e$\USR" TargetMode="External"/><Relationship Id="rId711" Type="http://schemas.openxmlformats.org/officeDocument/2006/relationships/hyperlink" Target="file:///\\cmfp538\e$\USR" TargetMode="External"/><Relationship Id="rId949" Type="http://schemas.openxmlformats.org/officeDocument/2006/relationships/hyperlink" Target="file:///\\cmfp538\e$\USR" TargetMode="External"/><Relationship Id="rId78" Type="http://schemas.openxmlformats.org/officeDocument/2006/relationships/hyperlink" Target="file:///\\cmfp538\e$\USR" TargetMode="External"/><Relationship Id="rId143" Type="http://schemas.openxmlformats.org/officeDocument/2006/relationships/hyperlink" Target="file:///\\cmfp538\e$\USR" TargetMode="External"/><Relationship Id="rId350" Type="http://schemas.openxmlformats.org/officeDocument/2006/relationships/hyperlink" Target="file:///\\cmfp538\e$\USR" TargetMode="External"/><Relationship Id="rId588" Type="http://schemas.openxmlformats.org/officeDocument/2006/relationships/hyperlink" Target="file:///\\cmfp538\e$\USR" TargetMode="External"/><Relationship Id="rId795" Type="http://schemas.openxmlformats.org/officeDocument/2006/relationships/hyperlink" Target="file:///\\cmfp538\e$\USR" TargetMode="External"/><Relationship Id="rId809" Type="http://schemas.openxmlformats.org/officeDocument/2006/relationships/hyperlink" Target="file:///\\cmfp538\e$\USR" TargetMode="External"/><Relationship Id="rId9" Type="http://schemas.openxmlformats.org/officeDocument/2006/relationships/hyperlink" Target="file:///\\cmfp538\e$\USR" TargetMode="External"/><Relationship Id="rId210" Type="http://schemas.openxmlformats.org/officeDocument/2006/relationships/hyperlink" Target="file:///\\cmfp538\e$\USR" TargetMode="External"/><Relationship Id="rId448" Type="http://schemas.openxmlformats.org/officeDocument/2006/relationships/hyperlink" Target="file:///\\cmfp538\e$\USR" TargetMode="External"/><Relationship Id="rId655" Type="http://schemas.openxmlformats.org/officeDocument/2006/relationships/hyperlink" Target="file:///\\cmfp538\e$\USR" TargetMode="External"/><Relationship Id="rId862" Type="http://schemas.openxmlformats.org/officeDocument/2006/relationships/hyperlink" Target="file:///\\cmfp538\e$\USR" TargetMode="External"/><Relationship Id="rId294" Type="http://schemas.openxmlformats.org/officeDocument/2006/relationships/hyperlink" Target="file:///\\cmfp538\e$\USR" TargetMode="External"/><Relationship Id="rId308" Type="http://schemas.openxmlformats.org/officeDocument/2006/relationships/hyperlink" Target="file:///\\cmfp538\e$\USR" TargetMode="External"/><Relationship Id="rId515" Type="http://schemas.openxmlformats.org/officeDocument/2006/relationships/hyperlink" Target="file:///\\cmfp538\e$\USR" TargetMode="External"/><Relationship Id="rId722" Type="http://schemas.openxmlformats.org/officeDocument/2006/relationships/hyperlink" Target="file:///\\cmfp538\e$\USR" TargetMode="External"/><Relationship Id="rId89" Type="http://schemas.openxmlformats.org/officeDocument/2006/relationships/hyperlink" Target="file:///\\cmfp538\e$\USR" TargetMode="External"/><Relationship Id="rId154" Type="http://schemas.openxmlformats.org/officeDocument/2006/relationships/hyperlink" Target="file:///\\cmfp538\e$\USR" TargetMode="External"/><Relationship Id="rId361" Type="http://schemas.openxmlformats.org/officeDocument/2006/relationships/hyperlink" Target="file:///\\cmfp538\e$\USR" TargetMode="External"/><Relationship Id="rId599" Type="http://schemas.openxmlformats.org/officeDocument/2006/relationships/hyperlink" Target="file:///\\cmfp538\e$\USR" TargetMode="External"/><Relationship Id="rId459" Type="http://schemas.openxmlformats.org/officeDocument/2006/relationships/hyperlink" Target="file:///\\cmfp538\e$\USR" TargetMode="External"/><Relationship Id="rId666" Type="http://schemas.openxmlformats.org/officeDocument/2006/relationships/hyperlink" Target="file:///\\cmfp538\e$\USR" TargetMode="External"/><Relationship Id="rId873" Type="http://schemas.openxmlformats.org/officeDocument/2006/relationships/hyperlink" Target="file:///\\cmfp538\e$\USR" TargetMode="External"/><Relationship Id="rId16" Type="http://schemas.openxmlformats.org/officeDocument/2006/relationships/hyperlink" Target="file:///\\cmfp538\e$\USR" TargetMode="External"/><Relationship Id="rId221" Type="http://schemas.openxmlformats.org/officeDocument/2006/relationships/hyperlink" Target="file:///\\cmfp538\e$\USR" TargetMode="External"/><Relationship Id="rId319" Type="http://schemas.openxmlformats.org/officeDocument/2006/relationships/hyperlink" Target="file:///\\cmfp538\e$\USR" TargetMode="External"/><Relationship Id="rId526" Type="http://schemas.openxmlformats.org/officeDocument/2006/relationships/hyperlink" Target="file:///\\cmfp538\e$\USR" TargetMode="External"/><Relationship Id="rId733" Type="http://schemas.openxmlformats.org/officeDocument/2006/relationships/hyperlink" Target="file:///\\cmfp538\e$\USR" TargetMode="External"/><Relationship Id="rId940" Type="http://schemas.openxmlformats.org/officeDocument/2006/relationships/hyperlink" Target="file:///\\cmfp538\e$\USR" TargetMode="External"/><Relationship Id="rId165" Type="http://schemas.openxmlformats.org/officeDocument/2006/relationships/hyperlink" Target="file:///\\cmfp538\e$\USR" TargetMode="External"/><Relationship Id="rId372" Type="http://schemas.openxmlformats.org/officeDocument/2006/relationships/hyperlink" Target="file:///\\cmfp538\e$\USR" TargetMode="External"/><Relationship Id="rId677" Type="http://schemas.openxmlformats.org/officeDocument/2006/relationships/hyperlink" Target="file:///\\cmfp538\e$\USR" TargetMode="External"/><Relationship Id="rId800" Type="http://schemas.openxmlformats.org/officeDocument/2006/relationships/hyperlink" Target="file:///\\cmfp538\e$\USR" TargetMode="External"/><Relationship Id="rId232" Type="http://schemas.openxmlformats.org/officeDocument/2006/relationships/hyperlink" Target="file:///\\cmfp538\e$\USR" TargetMode="External"/><Relationship Id="rId884" Type="http://schemas.openxmlformats.org/officeDocument/2006/relationships/hyperlink" Target="file:///\\cmfp538\e$\USR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1001"/>
  <sheetViews>
    <sheetView tabSelected="1" workbookViewId="0">
      <selection activeCell="A2" sqref="A2"/>
    </sheetView>
  </sheetViews>
  <sheetFormatPr defaultColWidth="69.28515625" defaultRowHeight="13.5" customHeight="1"/>
  <cols>
    <col min="1" max="1" width="7" bestFit="1" customWidth="1"/>
    <col min="2" max="2" width="27.7109375" bestFit="1" customWidth="1"/>
    <col min="3" max="3" width="18.5703125" bestFit="1" customWidth="1"/>
    <col min="4" max="4" width="86.140625" style="5" customWidth="1"/>
    <col min="5" max="5" width="18.28515625" bestFit="1" customWidth="1"/>
    <col min="6" max="6" width="14.42578125" style="9" bestFit="1" customWidth="1"/>
    <col min="7" max="7" width="22.140625" customWidth="1"/>
    <col min="8" max="8" width="10.7109375" bestFit="1" customWidth="1"/>
    <col min="9" max="9" width="17" bestFit="1" customWidth="1"/>
    <col min="10" max="10" width="18.5703125" bestFit="1" customWidth="1"/>
    <col min="11" max="11" width="10.85546875" bestFit="1" customWidth="1"/>
    <col min="12" max="12" width="8.5703125" bestFit="1" customWidth="1"/>
    <col min="13" max="13" width="27.85546875" bestFit="1" customWidth="1"/>
    <col min="14" max="14" width="14.7109375" style="6" bestFit="1" customWidth="1"/>
    <col min="15" max="15" width="13.7109375" bestFit="1" customWidth="1"/>
    <col min="16" max="16" width="11.140625" bestFit="1" customWidth="1"/>
    <col min="17" max="17" width="27.140625" style="5" bestFit="1" customWidth="1"/>
    <col min="18" max="18" width="20.85546875" style="5" bestFit="1" customWidth="1"/>
    <col min="19" max="20" width="20.85546875" style="5" customWidth="1"/>
    <col min="21" max="21" width="8.5703125" style="5" bestFit="1" customWidth="1"/>
    <col min="22" max="22" width="7" style="5" bestFit="1" customWidth="1"/>
    <col min="23" max="23" width="8.85546875" style="5" bestFit="1" customWidth="1"/>
    <col min="24" max="24" width="8.5703125" style="5" bestFit="1" customWidth="1"/>
    <col min="25" max="25" width="9" style="5" bestFit="1" customWidth="1"/>
    <col min="26" max="26" width="9" bestFit="1" customWidth="1"/>
    <col min="27" max="27" width="10" bestFit="1" customWidth="1"/>
    <col min="28" max="28" width="49.42578125" customWidth="1"/>
    <col min="29" max="29" width="9.140625" bestFit="1" customWidth="1"/>
    <col min="30" max="30" width="6.42578125" bestFit="1" customWidth="1"/>
    <col min="31" max="31" width="15.5703125" bestFit="1" customWidth="1"/>
    <col min="32" max="32" width="5.42578125" bestFit="1" customWidth="1"/>
    <col min="33" max="33" width="13.140625" bestFit="1" customWidth="1"/>
    <col min="34" max="34" width="18.28515625" bestFit="1" customWidth="1"/>
    <col min="35" max="35" width="17" bestFit="1" customWidth="1"/>
    <col min="36" max="36" width="16.5703125" bestFit="1" customWidth="1"/>
    <col min="37" max="37" width="18.28515625" bestFit="1" customWidth="1"/>
    <col min="38" max="38" width="18.85546875" bestFit="1" customWidth="1"/>
  </cols>
  <sheetData>
    <row r="1" spans="1:38" ht="13.5" customHeight="1">
      <c r="A1" t="s">
        <v>36</v>
      </c>
      <c r="B1" t="s">
        <v>38</v>
      </c>
      <c r="C1" t="s">
        <v>39</v>
      </c>
      <c r="D1" s="5" t="s">
        <v>46</v>
      </c>
      <c r="E1" t="s">
        <v>41</v>
      </c>
      <c r="F1" s="9" t="s">
        <v>40</v>
      </c>
      <c r="G1" t="s">
        <v>105</v>
      </c>
      <c r="H1" t="s">
        <v>99</v>
      </c>
      <c r="I1" t="s">
        <v>100</v>
      </c>
      <c r="J1" t="s">
        <v>0</v>
      </c>
      <c r="K1" t="s">
        <v>37</v>
      </c>
      <c r="L1" t="s">
        <v>97</v>
      </c>
      <c r="M1" t="s">
        <v>51</v>
      </c>
      <c r="N1" s="6" t="s">
        <v>52</v>
      </c>
      <c r="O1" t="s">
        <v>67</v>
      </c>
      <c r="P1" t="s">
        <v>43</v>
      </c>
      <c r="Q1" s="5" t="s">
        <v>42</v>
      </c>
      <c r="R1" s="5" t="s">
        <v>44</v>
      </c>
      <c r="S1" s="5" t="s">
        <v>45</v>
      </c>
      <c r="T1" s="5" t="s">
        <v>104</v>
      </c>
      <c r="U1" s="5" t="s">
        <v>54</v>
      </c>
      <c r="V1" s="5" t="s">
        <v>55</v>
      </c>
      <c r="W1" s="5" t="s">
        <v>56</v>
      </c>
      <c r="X1" s="5" t="s">
        <v>57</v>
      </c>
      <c r="Y1" s="5" t="s">
        <v>91</v>
      </c>
      <c r="Z1" t="s">
        <v>92</v>
      </c>
      <c r="AA1" t="s">
        <v>93</v>
      </c>
      <c r="AB1" s="5" t="s">
        <v>106</v>
      </c>
      <c r="AC1" t="s">
        <v>1</v>
      </c>
      <c r="AD1" t="s">
        <v>2</v>
      </c>
      <c r="AE1" t="s">
        <v>3</v>
      </c>
      <c r="AF1" t="s">
        <v>4</v>
      </c>
      <c r="AG1" t="s">
        <v>33</v>
      </c>
      <c r="AH1" t="s">
        <v>6</v>
      </c>
      <c r="AI1" t="s">
        <v>7</v>
      </c>
      <c r="AJ1" t="s">
        <v>8</v>
      </c>
      <c r="AK1" t="s">
        <v>9</v>
      </c>
      <c r="AL1" t="s">
        <v>10</v>
      </c>
    </row>
    <row r="2" spans="1:38" ht="13.5" customHeight="1">
      <c r="A2" s="7"/>
      <c r="B2" s="7"/>
      <c r="C2" s="7"/>
      <c r="D2" s="8"/>
      <c r="F2" s="9" t="str">
        <f>(Sheet1!T2)</f>
        <v/>
      </c>
      <c r="G2" t="str">
        <f>IF(OR(Sheet1!W2="Yes",Sheet1!U2="Yes"),"\\CMFP538\"&amp;Sheet1!Z2,"")</f>
        <v/>
      </c>
      <c r="H2" t="str">
        <f>IF(G2="","",Sheet1!Z2)</f>
        <v/>
      </c>
      <c r="I2" t="str">
        <f>IF(G2="","",Sheet1!Y2)</f>
        <v/>
      </c>
      <c r="J2" t="e">
        <f>(Sheet1!O2)</f>
        <v>#VALUE!</v>
      </c>
      <c r="K2" s="6" t="e">
        <f>(Sheet1!P2)</f>
        <v>#VALUE!</v>
      </c>
      <c r="L2" s="6" t="e">
        <f>IF(Sheet1!N2="No","No",IF(Sheet1!N2="","No","Yes"))</f>
        <v>#VALUE!</v>
      </c>
      <c r="M2" t="e">
        <f>(Sheet1!Q2)</f>
        <v>#VALUE!</v>
      </c>
      <c r="N2" s="6" t="str">
        <f>IF(Sheet1!E2=FALSE,"",Sheet1!F2&amp;Sheet1!E2)</f>
        <v/>
      </c>
      <c r="O2" t="str">
        <f ca="1">(Sheet1!AB2)</f>
        <v>DC4MDB07</v>
      </c>
      <c r="P2" t="e">
        <f>(Sheet1!R2)</f>
        <v>#VALUE!</v>
      </c>
      <c r="Q2" t="e">
        <f>Sheet3!D2</f>
        <v>#VALUE!</v>
      </c>
      <c r="R2" t="e">
        <f>Sheet3!E2</f>
        <v>#VALUE!</v>
      </c>
      <c r="S2" t="str">
        <f>IF(G2="","","\\CMFP538\e$\USR\"&amp;K2)</f>
        <v/>
      </c>
      <c r="T2" t="str">
        <f>IF(ISERROR(Sheet1!X2),"",Sheet1!X2)</f>
        <v/>
      </c>
      <c r="U2" t="e">
        <f>IF(Sheet1!M2="Councillors",5120,IF(Sheet1!M2="Information Technology Services Dept.",1024,IF(Sheet1!M2="City Clerk and Solicitor Dept",1953,"No")))</f>
        <v>#VALUE!</v>
      </c>
      <c r="V2" s="5" t="s">
        <v>96</v>
      </c>
      <c r="W2" t="e">
        <f>IF(Sheet1!M2="Councillors",4608,IF(Sheet1!M2="Information Technology Services Dept.",921,IF(Sheet1!M2="City Clerk and Solicitor Dept",1855,"No")))</f>
        <v>#VALUE!</v>
      </c>
      <c r="X2" t="e">
        <f>IF(W2&gt;="0","Yes","No")</f>
        <v>#VALUE!</v>
      </c>
      <c r="Y2" t="str">
        <f ca="1">IF(Sheet1!AB2="DC1MDB01","DC1",IF(Sheet1!AB2="DC1MDB02","DC1",IF(Sheet1!AB2="DC1MDB03","DC1",IF(Sheet1!AB2="DC1MDB04","DC1",IF(Sheet1!AB2="DC1MDB05","DC1",IF(Sheet1!AB2="DC1MDB06","DC1",IF(Sheet1!AB2="DC1MDB07","DC1",IF(Sheet1!AB2="DC1MDB08","DC1",IF(Sheet1!AB2="DC1MDB09","DC1",IF(Sheet1!AB2="DC1MDB10","DC1",IF(Sheet1!AB2="DC4MDB01","DC4",IF(Sheet1!AB2="DC4MDB02","DC4",IF(Sheet1!AB2="DC4MDB03","DC4",IF(Sheet1!AB2="DC4MDB04","DC4",IF(Sheet1!AB2="DC4MDB05","DC4",IF(Sheet1!AB2="DC4MDB06","DC4",IF(Sheet1!AB2="DC4MDB07","DC4",IF(Sheet1!AB2="DC4MDB08","DC4",IF(Sheet1!AB2="DC4MDB09","DC4",IF(Sheet1!AB2="DC4MDB10","DC4","$False"))))))))))))))))))))</f>
        <v>DC4</v>
      </c>
      <c r="Z2" t="s">
        <v>35</v>
      </c>
      <c r="AA2" t="e">
        <f>IF(U2=5120,"5GB",IF(U2=1024,"1GB",IF(U2=1953,"2GB","512MB")))</f>
        <v>#VALUE!</v>
      </c>
      <c r="AB2" t="e">
        <f>IF(M2="","","\&gt;C2C ArchiveOne Email Auto delete "&amp;Y2)</f>
        <v>#VALUE!</v>
      </c>
      <c r="AC2" t="s">
        <v>11</v>
      </c>
      <c r="AD2" t="s">
        <v>12</v>
      </c>
      <c r="AE2" t="s">
        <v>13</v>
      </c>
      <c r="AF2" t="s">
        <v>14</v>
      </c>
      <c r="AG2" t="s">
        <v>5</v>
      </c>
      <c r="AH2" t="s">
        <v>15</v>
      </c>
      <c r="AI2" t="s">
        <v>16</v>
      </c>
      <c r="AJ2" t="s">
        <v>17</v>
      </c>
      <c r="AK2" t="s">
        <v>18</v>
      </c>
      <c r="AL2" t="s">
        <v>19</v>
      </c>
    </row>
    <row r="3" spans="1:38" ht="13.5" customHeight="1">
      <c r="A3" s="7"/>
      <c r="B3" s="7"/>
      <c r="C3" s="7"/>
      <c r="D3" s="8"/>
      <c r="F3" s="9" t="str">
        <f>(Sheet1!T3)</f>
        <v/>
      </c>
      <c r="G3" t="str">
        <f>IF(OR(Sheet1!W3="Yes",Sheet1!U3="Yes"),"\\CMFP538\"&amp;Sheet1!Z3,"")</f>
        <v/>
      </c>
      <c r="H3" t="str">
        <f>IF(G3="","",Sheet1!Z3)</f>
        <v/>
      </c>
      <c r="I3" t="str">
        <f>IF(G3="","",Sheet1!Y3)</f>
        <v/>
      </c>
      <c r="J3" t="e">
        <f>(Sheet1!O3)</f>
        <v>#VALUE!</v>
      </c>
      <c r="K3" s="6" t="e">
        <f>(Sheet1!P3)</f>
        <v>#VALUE!</v>
      </c>
      <c r="L3" s="6" t="e">
        <f>IF(Sheet1!N3="No","No",IF(Sheet1!N3="","No","Yes"))</f>
        <v>#VALUE!</v>
      </c>
      <c r="M3" t="e">
        <f>(Sheet1!Q3)</f>
        <v>#VALUE!</v>
      </c>
      <c r="N3" s="6" t="str">
        <f>IF(Sheet1!E3=FALSE,"",Sheet1!F3&amp;Sheet1!E3)</f>
        <v/>
      </c>
      <c r="O3" t="str">
        <f ca="1">(Sheet1!AB3)</f>
        <v>DC4MDB05</v>
      </c>
      <c r="P3" t="e">
        <f>(Sheet1!R3)</f>
        <v>#VALUE!</v>
      </c>
      <c r="Q3" t="e">
        <f>Sheet3!D3</f>
        <v>#VALUE!</v>
      </c>
      <c r="R3" t="e">
        <f>Sheet3!E3</f>
        <v>#VALUE!</v>
      </c>
      <c r="S3" t="str">
        <f t="shared" ref="S3:S66" si="0">IF(G3="","","\\CMFP538\e$\USR\"&amp;K3)</f>
        <v/>
      </c>
      <c r="T3" t="str">
        <f>IF(ISERROR(Sheet1!X3),"",Sheet1!X3)</f>
        <v/>
      </c>
      <c r="U3" t="e">
        <f>IF(Sheet1!M3="Councillors",5120,IF(Sheet1!M3="Information Technology Services Dept.",1024,IF(Sheet1!M3="City Clerk and Solicitor Dept",1953,"No")))</f>
        <v>#VALUE!</v>
      </c>
      <c r="V3" s="5" t="s">
        <v>96</v>
      </c>
      <c r="W3" t="e">
        <f>IF(Sheet1!M3="Councillors",4608,IF(Sheet1!M3="Information Technology Services Dept.",921,IF(Sheet1!M3="City Clerk and Solicitor Dept",1855,"No")))</f>
        <v>#VALUE!</v>
      </c>
      <c r="X3" t="e">
        <f t="shared" ref="X3:X66" si="1">IF(W3&gt;="0","Yes","No")</f>
        <v>#VALUE!</v>
      </c>
      <c r="Y3" t="str">
        <f ca="1">IF(Sheet1!AB3="DC1MDB01","DC1",IF(Sheet1!AB3="DC1MDB02","DC1",IF(Sheet1!AB3="DC1MDB03","DC1",IF(Sheet1!AB3="DC1MDB04","DC1",IF(Sheet1!AB3="DC1MDB05","DC1",IF(Sheet1!AB3="DC1MDB06","DC1",IF(Sheet1!AB3="DC1MDB07","DC1",IF(Sheet1!AB3="DC1MDB08","DC1",IF(Sheet1!AB3="DC1MDB09","DC1",IF(Sheet1!AB3="DC1MDB10","DC1",IF(Sheet1!AB3="DC4MDB01","DC4",IF(Sheet1!AB3="DC4MDB02","DC4",IF(Sheet1!AB3="DC4MDB03","DC4",IF(Sheet1!AB3="DC4MDB04","DC4",IF(Sheet1!AB3="DC4MDB05","DC4",IF(Sheet1!AB3="DC4MDB06","DC4",IF(Sheet1!AB3="DC4MDB07","DC4",IF(Sheet1!AB3="DC4MDB08","DC4",IF(Sheet1!AB3="DC4MDB09","DC4",IF(Sheet1!AB3="DC4MDB10","DC4","$False"))))))))))))))))))))</f>
        <v>DC4</v>
      </c>
      <c r="Z3" t="s">
        <v>35</v>
      </c>
      <c r="AA3" t="e">
        <f t="shared" ref="AA3:AA66" si="2">IF(U3=5120,"5GB",IF(U3=1024,"1GB",IF(U3=1953,"2GB","512MB")))</f>
        <v>#VALUE!</v>
      </c>
      <c r="AB3" t="e">
        <f t="shared" ref="AB3:AB66" si="3">IF(M3="","","\&gt;C2C ArchiveOne Email Auto delete "&amp;Y3)</f>
        <v>#VALUE!</v>
      </c>
      <c r="AC3" t="s">
        <v>11</v>
      </c>
      <c r="AD3" t="s">
        <v>12</v>
      </c>
      <c r="AE3" t="s">
        <v>13</v>
      </c>
      <c r="AF3" t="s">
        <v>14</v>
      </c>
      <c r="AG3" t="s">
        <v>5</v>
      </c>
      <c r="AH3" t="s">
        <v>15</v>
      </c>
      <c r="AI3" t="s">
        <v>16</v>
      </c>
      <c r="AJ3" t="s">
        <v>17</v>
      </c>
      <c r="AK3" t="s">
        <v>18</v>
      </c>
      <c r="AL3" t="s">
        <v>19</v>
      </c>
    </row>
    <row r="4" spans="1:38" ht="13.5" customHeight="1">
      <c r="A4" s="7"/>
      <c r="B4" s="7"/>
      <c r="C4" s="7"/>
      <c r="D4" s="8"/>
      <c r="F4" s="9" t="str">
        <f>(Sheet1!T4)</f>
        <v/>
      </c>
      <c r="G4" t="str">
        <f>IF(OR(Sheet1!W4="Yes",Sheet1!U4="Yes"),"\\CMFP538\"&amp;Sheet1!Z4,"")</f>
        <v/>
      </c>
      <c r="H4" t="str">
        <f>IF(G4="","",Sheet1!Z4)</f>
        <v/>
      </c>
      <c r="I4" t="str">
        <f>IF(G4="","",Sheet1!Y4)</f>
        <v/>
      </c>
      <c r="J4" t="e">
        <f>(Sheet1!O4)</f>
        <v>#VALUE!</v>
      </c>
      <c r="K4" s="6" t="e">
        <f>(Sheet1!P4)</f>
        <v>#VALUE!</v>
      </c>
      <c r="L4" s="6" t="e">
        <f>IF(Sheet1!N4="No","No",IF(Sheet1!N4="","No","Yes"))</f>
        <v>#VALUE!</v>
      </c>
      <c r="M4" t="e">
        <f>(Sheet1!Q4)</f>
        <v>#VALUE!</v>
      </c>
      <c r="N4" s="6" t="str">
        <f>IF(Sheet1!E4=FALSE,"",Sheet1!F4&amp;Sheet1!E4)</f>
        <v/>
      </c>
      <c r="O4" t="str">
        <f ca="1">(Sheet1!AB4)</f>
        <v>DC1MDB07</v>
      </c>
      <c r="P4" t="e">
        <f>(Sheet1!R4)</f>
        <v>#VALUE!</v>
      </c>
      <c r="Q4" t="e">
        <f>Sheet3!D4</f>
        <v>#VALUE!</v>
      </c>
      <c r="R4" t="e">
        <f>Sheet3!E4</f>
        <v>#VALUE!</v>
      </c>
      <c r="S4" t="str">
        <f t="shared" si="0"/>
        <v/>
      </c>
      <c r="T4" t="str">
        <f>IF(ISERROR(Sheet1!X4),"",Sheet1!X4)</f>
        <v/>
      </c>
      <c r="U4" t="e">
        <f>IF(Sheet1!M4="Councillors",5120,IF(Sheet1!M4="Information Technology Services Dept.",1024,IF(Sheet1!M4="City Clerk and Solicitor Dept",1953,"No")))</f>
        <v>#VALUE!</v>
      </c>
      <c r="V4" s="5" t="s">
        <v>96</v>
      </c>
      <c r="W4" t="e">
        <f>IF(Sheet1!M4="Councillors",4608,IF(Sheet1!M4="Information Technology Services Dept.",921,IF(Sheet1!M4="City Clerk and Solicitor Dept",1855,"No")))</f>
        <v>#VALUE!</v>
      </c>
      <c r="X4" t="e">
        <f t="shared" si="1"/>
        <v>#VALUE!</v>
      </c>
      <c r="Y4" t="str">
        <f ca="1">IF(Sheet1!AB4="DC1MDB01","DC1",IF(Sheet1!AB4="DC1MDB02","DC1",IF(Sheet1!AB4="DC1MDB03","DC1",IF(Sheet1!AB4="DC1MDB04","DC1",IF(Sheet1!AB4="DC1MDB05","DC1",IF(Sheet1!AB4="DC1MDB06","DC1",IF(Sheet1!AB4="DC1MDB07","DC1",IF(Sheet1!AB4="DC1MDB08","DC1",IF(Sheet1!AB4="DC1MDB09","DC1",IF(Sheet1!AB4="DC1MDB10","DC1",IF(Sheet1!AB4="DC4MDB01","DC4",IF(Sheet1!AB4="DC4MDB02","DC4",IF(Sheet1!AB4="DC4MDB03","DC4",IF(Sheet1!AB4="DC4MDB04","DC4",IF(Sheet1!AB4="DC4MDB05","DC4",IF(Sheet1!AB4="DC4MDB06","DC4",IF(Sheet1!AB4="DC4MDB07","DC4",IF(Sheet1!AB4="DC4MDB08","DC4",IF(Sheet1!AB4="DC4MDB09","DC4",IF(Sheet1!AB4="DC4MDB10","DC4","$False"))))))))))))))))))))</f>
        <v>DC1</v>
      </c>
      <c r="Z4" t="s">
        <v>35</v>
      </c>
      <c r="AA4" t="e">
        <f t="shared" si="2"/>
        <v>#VALUE!</v>
      </c>
      <c r="AB4" t="e">
        <f t="shared" si="3"/>
        <v>#VALUE!</v>
      </c>
      <c r="AC4" t="s">
        <v>11</v>
      </c>
      <c r="AD4" t="s">
        <v>12</v>
      </c>
      <c r="AE4" t="s">
        <v>13</v>
      </c>
      <c r="AF4" t="s">
        <v>14</v>
      </c>
      <c r="AG4" t="s">
        <v>5</v>
      </c>
      <c r="AH4" t="s">
        <v>15</v>
      </c>
      <c r="AI4" t="s">
        <v>16</v>
      </c>
      <c r="AJ4" t="s">
        <v>17</v>
      </c>
      <c r="AK4" t="s">
        <v>18</v>
      </c>
      <c r="AL4" t="s">
        <v>19</v>
      </c>
    </row>
    <row r="5" spans="1:38" ht="13.5" customHeight="1">
      <c r="A5" s="7"/>
      <c r="B5" s="7"/>
      <c r="C5" s="7"/>
      <c r="D5" s="8"/>
      <c r="F5" s="9" t="str">
        <f>(Sheet1!T5)</f>
        <v/>
      </c>
      <c r="G5" t="str">
        <f>IF(OR(Sheet1!W5="Yes",Sheet1!U5="Yes"),"\\CMFP538\"&amp;Sheet1!Z5,"")</f>
        <v/>
      </c>
      <c r="H5" t="str">
        <f>IF(G5="","",Sheet1!Z5)</f>
        <v/>
      </c>
      <c r="I5" t="str">
        <f>IF(G5="","",Sheet1!Y5)</f>
        <v/>
      </c>
      <c r="J5" t="e">
        <f>(Sheet1!O5)</f>
        <v>#VALUE!</v>
      </c>
      <c r="K5" s="6" t="e">
        <f>(Sheet1!P5)</f>
        <v>#VALUE!</v>
      </c>
      <c r="L5" s="6" t="e">
        <f>IF(Sheet1!N5="No","No",IF(Sheet1!N5="","No","Yes"))</f>
        <v>#VALUE!</v>
      </c>
      <c r="M5" t="e">
        <f>(Sheet1!Q5)</f>
        <v>#VALUE!</v>
      </c>
      <c r="N5" s="6" t="str">
        <f>IF(Sheet1!E5=FALSE,"",Sheet1!F5&amp;Sheet1!E5)</f>
        <v/>
      </c>
      <c r="O5" t="str">
        <f ca="1">(Sheet1!AB5)</f>
        <v>DC4MDB04</v>
      </c>
      <c r="P5" t="e">
        <f>(Sheet1!R5)</f>
        <v>#VALUE!</v>
      </c>
      <c r="Q5" t="e">
        <f>Sheet3!D5</f>
        <v>#VALUE!</v>
      </c>
      <c r="R5" t="e">
        <f>Sheet3!E5</f>
        <v>#VALUE!</v>
      </c>
      <c r="S5" t="str">
        <f t="shared" si="0"/>
        <v/>
      </c>
      <c r="T5" t="str">
        <f>IF(ISERROR(Sheet1!X5),"",Sheet1!X5)</f>
        <v/>
      </c>
      <c r="U5" t="e">
        <f>IF(Sheet1!M5="Councillors",5120,IF(Sheet1!M5="Information Technology Services Dept.",1024,IF(Sheet1!M5="City Clerk and Solicitor Dept",1953,"No")))</f>
        <v>#VALUE!</v>
      </c>
      <c r="V5" s="5" t="s">
        <v>96</v>
      </c>
      <c r="W5" t="e">
        <f>IF(Sheet1!M5="Councillors",4608,IF(Sheet1!M5="Information Technology Services Dept.",921,IF(Sheet1!M5="City Clerk and Solicitor Dept",1855,"No")))</f>
        <v>#VALUE!</v>
      </c>
      <c r="X5" t="e">
        <f t="shared" si="1"/>
        <v>#VALUE!</v>
      </c>
      <c r="Y5" t="str">
        <f ca="1">IF(Sheet1!AB5="DC1MDB01","DC1",IF(Sheet1!AB5="DC1MDB02","DC1",IF(Sheet1!AB5="DC1MDB03","DC1",IF(Sheet1!AB5="DC1MDB04","DC1",IF(Sheet1!AB5="DC1MDB05","DC1",IF(Sheet1!AB5="DC1MDB06","DC1",IF(Sheet1!AB5="DC1MDB07","DC1",IF(Sheet1!AB5="DC1MDB08","DC1",IF(Sheet1!AB5="DC1MDB09","DC1",IF(Sheet1!AB5="DC1MDB10","DC1",IF(Sheet1!AB5="DC4MDB01","DC4",IF(Sheet1!AB5="DC4MDB02","DC4",IF(Sheet1!AB5="DC4MDB03","DC4",IF(Sheet1!AB5="DC4MDB04","DC4",IF(Sheet1!AB5="DC4MDB05","DC4",IF(Sheet1!AB5="DC4MDB06","DC4",IF(Sheet1!AB5="DC4MDB07","DC4",IF(Sheet1!AB5="DC4MDB08","DC4",IF(Sheet1!AB5="DC4MDB09","DC4",IF(Sheet1!AB5="DC4MDB10","DC4","$False"))))))))))))))))))))</f>
        <v>DC4</v>
      </c>
      <c r="Z5" t="s">
        <v>35</v>
      </c>
      <c r="AA5" t="e">
        <f t="shared" si="2"/>
        <v>#VALUE!</v>
      </c>
      <c r="AB5" t="e">
        <f t="shared" si="3"/>
        <v>#VALUE!</v>
      </c>
      <c r="AC5" t="s">
        <v>11</v>
      </c>
      <c r="AD5" t="s">
        <v>12</v>
      </c>
      <c r="AE5" t="s">
        <v>13</v>
      </c>
      <c r="AF5" t="s">
        <v>14</v>
      </c>
      <c r="AG5" t="s">
        <v>5</v>
      </c>
      <c r="AH5" t="s">
        <v>15</v>
      </c>
      <c r="AI5" t="s">
        <v>16</v>
      </c>
      <c r="AJ5" t="s">
        <v>17</v>
      </c>
      <c r="AK5" t="s">
        <v>18</v>
      </c>
      <c r="AL5" t="s">
        <v>19</v>
      </c>
    </row>
    <row r="6" spans="1:38" ht="13.5" customHeight="1">
      <c r="A6" s="7"/>
      <c r="B6" s="7"/>
      <c r="C6" s="7"/>
      <c r="D6" s="8"/>
      <c r="F6" s="9" t="str">
        <f>(Sheet1!T6)</f>
        <v/>
      </c>
      <c r="G6" t="str">
        <f>IF(OR(Sheet1!W6="Yes",Sheet1!U6="Yes"),"\\CMFP538\"&amp;Sheet1!Z6,"")</f>
        <v/>
      </c>
      <c r="H6" t="str">
        <f>IF(G6="","",Sheet1!Z6)</f>
        <v/>
      </c>
      <c r="I6" t="str">
        <f>IF(G6="","",Sheet1!Y6)</f>
        <v/>
      </c>
      <c r="J6" t="e">
        <f>(Sheet1!O6)</f>
        <v>#VALUE!</v>
      </c>
      <c r="K6" s="6" t="e">
        <f>(Sheet1!P6)</f>
        <v>#VALUE!</v>
      </c>
      <c r="L6" s="6" t="e">
        <f>IF(Sheet1!N6="No","No",IF(Sheet1!N6="","No","Yes"))</f>
        <v>#VALUE!</v>
      </c>
      <c r="M6" t="e">
        <f>(Sheet1!Q6)</f>
        <v>#VALUE!</v>
      </c>
      <c r="N6" s="6" t="str">
        <f>IF(Sheet1!E6=FALSE,"",Sheet1!F6&amp;Sheet1!E6)</f>
        <v/>
      </c>
      <c r="O6" t="str">
        <f ca="1">(Sheet1!AB6)</f>
        <v>DC4MDB04</v>
      </c>
      <c r="P6" t="e">
        <f>(Sheet1!R6)</f>
        <v>#VALUE!</v>
      </c>
      <c r="Q6" t="e">
        <f>Sheet3!D6</f>
        <v>#VALUE!</v>
      </c>
      <c r="R6" t="e">
        <f>Sheet3!E6</f>
        <v>#VALUE!</v>
      </c>
      <c r="S6" t="str">
        <f t="shared" si="0"/>
        <v/>
      </c>
      <c r="T6" t="str">
        <f>IF(ISERROR(Sheet1!X6),"",Sheet1!X6)</f>
        <v/>
      </c>
      <c r="U6" t="e">
        <f>IF(Sheet1!M6="Councillors",5120,IF(Sheet1!M6="Information Technology Services Dept.",1024,IF(Sheet1!M6="City Clerk and Solicitor Dept",1953,"No")))</f>
        <v>#VALUE!</v>
      </c>
      <c r="V6" s="5" t="s">
        <v>96</v>
      </c>
      <c r="W6" t="e">
        <f>IF(Sheet1!M6="Councillors",4608,IF(Sheet1!M6="Information Technology Services Dept.",921,IF(Sheet1!M6="City Clerk and Solicitor Dept",1855,"No")))</f>
        <v>#VALUE!</v>
      </c>
      <c r="X6" t="e">
        <f t="shared" si="1"/>
        <v>#VALUE!</v>
      </c>
      <c r="Y6" t="str">
        <f ca="1">IF(Sheet1!AB6="DC1MDB01","DC1",IF(Sheet1!AB6="DC1MDB02","DC1",IF(Sheet1!AB6="DC1MDB03","DC1",IF(Sheet1!AB6="DC1MDB04","DC1",IF(Sheet1!AB6="DC1MDB05","DC1",IF(Sheet1!AB6="DC1MDB06","DC1",IF(Sheet1!AB6="DC1MDB07","DC1",IF(Sheet1!AB6="DC1MDB08","DC1",IF(Sheet1!AB6="DC1MDB09","DC1",IF(Sheet1!AB6="DC1MDB10","DC1",IF(Sheet1!AB6="DC4MDB01","DC4",IF(Sheet1!AB6="DC4MDB02","DC4",IF(Sheet1!AB6="DC4MDB03","DC4",IF(Sheet1!AB6="DC4MDB04","DC4",IF(Sheet1!AB6="DC4MDB05","DC4",IF(Sheet1!AB6="DC4MDB06","DC4",IF(Sheet1!AB6="DC4MDB07","DC4",IF(Sheet1!AB6="DC4MDB08","DC4",IF(Sheet1!AB6="DC4MDB09","DC4",IF(Sheet1!AB6="DC4MDB10","DC4","$False"))))))))))))))))))))</f>
        <v>DC4</v>
      </c>
      <c r="Z6" t="s">
        <v>35</v>
      </c>
      <c r="AA6" t="e">
        <f t="shared" si="2"/>
        <v>#VALUE!</v>
      </c>
      <c r="AB6" t="e">
        <f t="shared" si="3"/>
        <v>#VALUE!</v>
      </c>
      <c r="AC6" t="s">
        <v>11</v>
      </c>
      <c r="AD6" t="s">
        <v>12</v>
      </c>
      <c r="AE6" t="s">
        <v>13</v>
      </c>
      <c r="AF6" t="s">
        <v>14</v>
      </c>
      <c r="AG6" t="s">
        <v>5</v>
      </c>
      <c r="AH6" t="s">
        <v>15</v>
      </c>
      <c r="AI6" t="s">
        <v>16</v>
      </c>
      <c r="AJ6" t="s">
        <v>17</v>
      </c>
      <c r="AK6" t="s">
        <v>18</v>
      </c>
      <c r="AL6" t="s">
        <v>19</v>
      </c>
    </row>
    <row r="7" spans="1:38" ht="13.5" customHeight="1">
      <c r="A7" s="7"/>
      <c r="B7" s="7"/>
      <c r="C7" s="7"/>
      <c r="D7" s="8"/>
      <c r="F7" s="9" t="str">
        <f>(Sheet1!T7)</f>
        <v/>
      </c>
      <c r="G7" t="str">
        <f>IF(OR(Sheet1!W7="Yes",Sheet1!U7="Yes"),"\\CMFP538\"&amp;Sheet1!Z7,"")</f>
        <v/>
      </c>
      <c r="H7" t="str">
        <f>IF(G7="","",Sheet1!Z7)</f>
        <v/>
      </c>
      <c r="I7" t="str">
        <f>IF(G7="","",Sheet1!Y7)</f>
        <v/>
      </c>
      <c r="J7" t="e">
        <f>(Sheet1!O7)</f>
        <v>#VALUE!</v>
      </c>
      <c r="K7" s="6" t="e">
        <f>(Sheet1!P7)</f>
        <v>#VALUE!</v>
      </c>
      <c r="L7" s="6" t="e">
        <f>IF(Sheet1!N7="No","No",IF(Sheet1!N7="","No","Yes"))</f>
        <v>#VALUE!</v>
      </c>
      <c r="M7" t="e">
        <f>(Sheet1!Q7)</f>
        <v>#VALUE!</v>
      </c>
      <c r="N7" s="6" t="str">
        <f>IF(Sheet1!E7=FALSE,"",Sheet1!F7&amp;Sheet1!E7)</f>
        <v/>
      </c>
      <c r="O7" t="str">
        <f ca="1">(Sheet1!AB7)</f>
        <v>DC4MDB01</v>
      </c>
      <c r="P7" t="e">
        <f>(Sheet1!R7)</f>
        <v>#VALUE!</v>
      </c>
      <c r="Q7" t="e">
        <f>Sheet3!D7</f>
        <v>#VALUE!</v>
      </c>
      <c r="R7" t="e">
        <f>Sheet3!E7</f>
        <v>#VALUE!</v>
      </c>
      <c r="S7" t="str">
        <f t="shared" si="0"/>
        <v/>
      </c>
      <c r="T7" t="str">
        <f>IF(ISERROR(Sheet1!X7),"",Sheet1!X7)</f>
        <v/>
      </c>
      <c r="U7" t="e">
        <f>IF(Sheet1!M7="Councillors",5120,IF(Sheet1!M7="Information Technology Services Dept.",1024,IF(Sheet1!M7="City Clerk and Solicitor Dept",1953,"No")))</f>
        <v>#VALUE!</v>
      </c>
      <c r="V7" s="5" t="s">
        <v>96</v>
      </c>
      <c r="W7" t="e">
        <f>IF(Sheet1!M7="Councillors",4608,IF(Sheet1!M7="Information Technology Services Dept.",921,IF(Sheet1!M7="City Clerk and Solicitor Dept",1855,"No")))</f>
        <v>#VALUE!</v>
      </c>
      <c r="X7" t="e">
        <f t="shared" si="1"/>
        <v>#VALUE!</v>
      </c>
      <c r="Y7" t="str">
        <f ca="1">IF(Sheet1!AB7="DC1MDB01","DC1",IF(Sheet1!AB7="DC1MDB02","DC1",IF(Sheet1!AB7="DC1MDB03","DC1",IF(Sheet1!AB7="DC1MDB04","DC1",IF(Sheet1!AB7="DC1MDB05","DC1",IF(Sheet1!AB7="DC1MDB06","DC1",IF(Sheet1!AB7="DC1MDB07","DC1",IF(Sheet1!AB7="DC1MDB08","DC1",IF(Sheet1!AB7="DC1MDB09","DC1",IF(Sheet1!AB7="DC1MDB10","DC1",IF(Sheet1!AB7="DC4MDB01","DC4",IF(Sheet1!AB7="DC4MDB02","DC4",IF(Sheet1!AB7="DC4MDB03","DC4",IF(Sheet1!AB7="DC4MDB04","DC4",IF(Sheet1!AB7="DC4MDB05","DC4",IF(Sheet1!AB7="DC4MDB06","DC4",IF(Sheet1!AB7="DC4MDB07","DC4",IF(Sheet1!AB7="DC4MDB08","DC4",IF(Sheet1!AB7="DC4MDB09","DC4",IF(Sheet1!AB7="DC4MDB10","DC4","$False"))))))))))))))))))))</f>
        <v>DC4</v>
      </c>
      <c r="Z7" t="s">
        <v>35</v>
      </c>
      <c r="AA7" t="e">
        <f t="shared" si="2"/>
        <v>#VALUE!</v>
      </c>
      <c r="AB7" t="e">
        <f t="shared" si="3"/>
        <v>#VALUE!</v>
      </c>
      <c r="AC7" t="s">
        <v>11</v>
      </c>
      <c r="AD7" t="s">
        <v>12</v>
      </c>
      <c r="AE7" t="s">
        <v>13</v>
      </c>
      <c r="AF7" t="s">
        <v>14</v>
      </c>
      <c r="AG7" t="s">
        <v>5</v>
      </c>
      <c r="AH7" t="s">
        <v>15</v>
      </c>
      <c r="AI7" t="s">
        <v>16</v>
      </c>
      <c r="AJ7" t="s">
        <v>17</v>
      </c>
      <c r="AK7" t="s">
        <v>18</v>
      </c>
      <c r="AL7" t="s">
        <v>19</v>
      </c>
    </row>
    <row r="8" spans="1:38" ht="13.5" customHeight="1">
      <c r="A8" s="7"/>
      <c r="B8" s="7"/>
      <c r="C8" s="7"/>
      <c r="D8" s="8"/>
      <c r="F8" s="9" t="str">
        <f>(Sheet1!T8)</f>
        <v/>
      </c>
      <c r="G8" t="str">
        <f>IF(OR(Sheet1!W8="Yes",Sheet1!U8="Yes"),"\\CMFP538\"&amp;Sheet1!Z8,"")</f>
        <v/>
      </c>
      <c r="H8" t="str">
        <f>IF(G8="","",Sheet1!Z8)</f>
        <v/>
      </c>
      <c r="I8" t="str">
        <f>IF(G8="","",Sheet1!Y8)</f>
        <v/>
      </c>
      <c r="J8" t="e">
        <f>(Sheet1!O8)</f>
        <v>#VALUE!</v>
      </c>
      <c r="K8" s="6" t="e">
        <f>(Sheet1!P8)</f>
        <v>#VALUE!</v>
      </c>
      <c r="L8" s="6" t="e">
        <f>IF(Sheet1!N8="No","No",IF(Sheet1!N8="","No","Yes"))</f>
        <v>#VALUE!</v>
      </c>
      <c r="M8" t="e">
        <f>(Sheet1!Q8)</f>
        <v>#VALUE!</v>
      </c>
      <c r="N8" s="6" t="str">
        <f>IF(Sheet1!E8=FALSE,"",Sheet1!F8&amp;Sheet1!E8)</f>
        <v/>
      </c>
      <c r="O8" t="str">
        <f ca="1">(Sheet1!AB8)</f>
        <v>DC4MDB04</v>
      </c>
      <c r="P8" t="e">
        <f>(Sheet1!R8)</f>
        <v>#VALUE!</v>
      </c>
      <c r="Q8" t="e">
        <f>Sheet3!D8</f>
        <v>#VALUE!</v>
      </c>
      <c r="R8" t="e">
        <f>Sheet3!E8</f>
        <v>#VALUE!</v>
      </c>
      <c r="S8" t="str">
        <f t="shared" si="0"/>
        <v/>
      </c>
      <c r="T8" t="str">
        <f>IF(ISERROR(Sheet1!X8),"",Sheet1!X8)</f>
        <v/>
      </c>
      <c r="U8" t="e">
        <f>IF(Sheet1!M8="Councillors",5120,IF(Sheet1!M8="Information Technology Services Dept.",1024,IF(Sheet1!M8="City Clerk and Solicitor Dept",1953,"No")))</f>
        <v>#VALUE!</v>
      </c>
      <c r="V8" s="5" t="s">
        <v>96</v>
      </c>
      <c r="W8" t="e">
        <f>IF(Sheet1!M8="Councillors",4608,IF(Sheet1!M8="Information Technology Services Dept.",921,IF(Sheet1!M8="City Clerk and Solicitor Dept",1855,"No")))</f>
        <v>#VALUE!</v>
      </c>
      <c r="X8" t="e">
        <f t="shared" si="1"/>
        <v>#VALUE!</v>
      </c>
      <c r="Y8" t="str">
        <f ca="1">IF(Sheet1!AB8="DC1MDB01","DC1",IF(Sheet1!AB8="DC1MDB02","DC1",IF(Sheet1!AB8="DC1MDB03","DC1",IF(Sheet1!AB8="DC1MDB04","DC1",IF(Sheet1!AB8="DC1MDB05","DC1",IF(Sheet1!AB8="DC1MDB06","DC1",IF(Sheet1!AB8="DC1MDB07","DC1",IF(Sheet1!AB8="DC1MDB08","DC1",IF(Sheet1!AB8="DC1MDB09","DC1",IF(Sheet1!AB8="DC1MDB10","DC1",IF(Sheet1!AB8="DC4MDB01","DC4",IF(Sheet1!AB8="DC4MDB02","DC4",IF(Sheet1!AB8="DC4MDB03","DC4",IF(Sheet1!AB8="DC4MDB04","DC4",IF(Sheet1!AB8="DC4MDB05","DC4",IF(Sheet1!AB8="DC4MDB06","DC4",IF(Sheet1!AB8="DC4MDB07","DC4",IF(Sheet1!AB8="DC4MDB08","DC4",IF(Sheet1!AB8="DC4MDB09","DC4",IF(Sheet1!AB8="DC4MDB10","DC4","$False"))))))))))))))))))))</f>
        <v>DC4</v>
      </c>
      <c r="Z8" t="s">
        <v>35</v>
      </c>
      <c r="AA8" t="e">
        <f t="shared" si="2"/>
        <v>#VALUE!</v>
      </c>
      <c r="AB8" t="e">
        <f t="shared" si="3"/>
        <v>#VALUE!</v>
      </c>
      <c r="AC8" t="s">
        <v>11</v>
      </c>
      <c r="AD8" t="s">
        <v>12</v>
      </c>
      <c r="AE8" t="s">
        <v>13</v>
      </c>
      <c r="AF8" t="s">
        <v>14</v>
      </c>
      <c r="AG8" t="s">
        <v>5</v>
      </c>
      <c r="AH8" t="s">
        <v>15</v>
      </c>
      <c r="AI8" t="s">
        <v>16</v>
      </c>
      <c r="AJ8" t="s">
        <v>17</v>
      </c>
      <c r="AK8" t="s">
        <v>18</v>
      </c>
      <c r="AL8" t="s">
        <v>19</v>
      </c>
    </row>
    <row r="9" spans="1:38" ht="13.5" customHeight="1">
      <c r="A9" s="7"/>
      <c r="B9" s="7"/>
      <c r="C9" s="7"/>
      <c r="D9" s="8"/>
      <c r="F9" s="9" t="str">
        <f>(Sheet1!T9)</f>
        <v/>
      </c>
      <c r="G9" t="str">
        <f>IF(OR(Sheet1!W9="Yes",Sheet1!U9="Yes"),"\\CMFP538\"&amp;Sheet1!Z9,"")</f>
        <v/>
      </c>
      <c r="H9" t="str">
        <f>IF(G9="","",Sheet1!Z9)</f>
        <v/>
      </c>
      <c r="I9" t="str">
        <f>IF(G9="","",Sheet1!Y9)</f>
        <v/>
      </c>
      <c r="J9" t="e">
        <f>(Sheet1!O9)</f>
        <v>#VALUE!</v>
      </c>
      <c r="K9" s="6" t="e">
        <f>(Sheet1!P9)</f>
        <v>#VALUE!</v>
      </c>
      <c r="L9" s="6" t="e">
        <f>IF(Sheet1!N9="No","No",IF(Sheet1!N9="","No","Yes"))</f>
        <v>#VALUE!</v>
      </c>
      <c r="M9" t="e">
        <f>(Sheet1!Q9)</f>
        <v>#VALUE!</v>
      </c>
      <c r="N9" s="6" t="str">
        <f>IF(Sheet1!E9=FALSE,"",Sheet1!F9&amp;Sheet1!E9)</f>
        <v/>
      </c>
      <c r="O9" t="str">
        <f ca="1">(Sheet1!AB9)</f>
        <v>DC4MDB10</v>
      </c>
      <c r="P9" t="e">
        <f>(Sheet1!R9)</f>
        <v>#VALUE!</v>
      </c>
      <c r="Q9" t="e">
        <f>Sheet3!D9</f>
        <v>#VALUE!</v>
      </c>
      <c r="R9" t="e">
        <f>Sheet3!E9</f>
        <v>#VALUE!</v>
      </c>
      <c r="S9" t="str">
        <f t="shared" si="0"/>
        <v/>
      </c>
      <c r="T9" t="str">
        <f>IF(ISERROR(Sheet1!X9),"",Sheet1!X9)</f>
        <v/>
      </c>
      <c r="U9" t="e">
        <f>IF(Sheet1!M9="Councillors",5120,IF(Sheet1!M9="Information Technology Services Dept.",1024,IF(Sheet1!M9="City Clerk and Solicitor Dept",1953,"No")))</f>
        <v>#VALUE!</v>
      </c>
      <c r="V9" s="5" t="s">
        <v>96</v>
      </c>
      <c r="W9" t="e">
        <f>IF(Sheet1!M9="Councillors",4608,IF(Sheet1!M9="Information Technology Services Dept.",921,IF(Sheet1!M9="City Clerk and Solicitor Dept",1855,"No")))</f>
        <v>#VALUE!</v>
      </c>
      <c r="X9" t="e">
        <f t="shared" si="1"/>
        <v>#VALUE!</v>
      </c>
      <c r="Y9" t="str">
        <f ca="1">IF(Sheet1!AB9="DC1MDB01","DC1",IF(Sheet1!AB9="DC1MDB02","DC1",IF(Sheet1!AB9="DC1MDB03","DC1",IF(Sheet1!AB9="DC1MDB04","DC1",IF(Sheet1!AB9="DC1MDB05","DC1",IF(Sheet1!AB9="DC1MDB06","DC1",IF(Sheet1!AB9="DC1MDB07","DC1",IF(Sheet1!AB9="DC1MDB08","DC1",IF(Sheet1!AB9="DC1MDB09","DC1",IF(Sheet1!AB9="DC1MDB10","DC1",IF(Sheet1!AB9="DC4MDB01","DC4",IF(Sheet1!AB9="DC4MDB02","DC4",IF(Sheet1!AB9="DC4MDB03","DC4",IF(Sheet1!AB9="DC4MDB04","DC4",IF(Sheet1!AB9="DC4MDB05","DC4",IF(Sheet1!AB9="DC4MDB06","DC4",IF(Sheet1!AB9="DC4MDB07","DC4",IF(Sheet1!AB9="DC4MDB08","DC4",IF(Sheet1!AB9="DC4MDB09","DC4",IF(Sheet1!AB9="DC4MDB10","DC4","$False"))))))))))))))))))))</f>
        <v>DC4</v>
      </c>
      <c r="Z9" t="s">
        <v>35</v>
      </c>
      <c r="AA9" t="e">
        <f t="shared" si="2"/>
        <v>#VALUE!</v>
      </c>
      <c r="AB9" t="e">
        <f t="shared" si="3"/>
        <v>#VALUE!</v>
      </c>
      <c r="AC9" t="s">
        <v>11</v>
      </c>
      <c r="AD9" t="s">
        <v>12</v>
      </c>
      <c r="AE9" t="s">
        <v>13</v>
      </c>
      <c r="AF9" t="s">
        <v>14</v>
      </c>
      <c r="AG9" t="s">
        <v>5</v>
      </c>
      <c r="AH9" t="s">
        <v>15</v>
      </c>
      <c r="AI9" t="s">
        <v>16</v>
      </c>
      <c r="AJ9" t="s">
        <v>17</v>
      </c>
      <c r="AK9" t="s">
        <v>18</v>
      </c>
      <c r="AL9" t="s">
        <v>19</v>
      </c>
    </row>
    <row r="10" spans="1:38" ht="13.5" customHeight="1">
      <c r="A10" s="7"/>
      <c r="B10" s="7"/>
      <c r="C10" s="7"/>
      <c r="D10" s="8"/>
      <c r="F10" s="9" t="str">
        <f>(Sheet1!T10)</f>
        <v/>
      </c>
      <c r="G10" t="str">
        <f>IF(OR(Sheet1!W10="Yes",Sheet1!U10="Yes"),"\\CMFP538\"&amp;Sheet1!Z10,"")</f>
        <v/>
      </c>
      <c r="H10" t="str">
        <f>IF(G10="","",Sheet1!Z10)</f>
        <v/>
      </c>
      <c r="I10" t="str">
        <f>IF(G10="","",Sheet1!Y10)</f>
        <v/>
      </c>
      <c r="J10" t="e">
        <f>(Sheet1!O10)</f>
        <v>#VALUE!</v>
      </c>
      <c r="K10" s="6" t="e">
        <f>(Sheet1!P10)</f>
        <v>#VALUE!</v>
      </c>
      <c r="L10" s="6" t="e">
        <f>IF(Sheet1!N10="No","No",IF(Sheet1!N10="","No","Yes"))</f>
        <v>#VALUE!</v>
      </c>
      <c r="M10" t="e">
        <f>(Sheet1!Q10)</f>
        <v>#VALUE!</v>
      </c>
      <c r="N10" s="6" t="str">
        <f>IF(Sheet1!E10=FALSE,"",Sheet1!F10&amp;Sheet1!E10)</f>
        <v/>
      </c>
      <c r="O10" t="str">
        <f ca="1">(Sheet1!AB10)</f>
        <v>DC4MDB05</v>
      </c>
      <c r="P10" t="e">
        <f>(Sheet1!R10)</f>
        <v>#VALUE!</v>
      </c>
      <c r="Q10" t="e">
        <f>Sheet3!D10</f>
        <v>#VALUE!</v>
      </c>
      <c r="R10" t="e">
        <f>Sheet3!E10</f>
        <v>#VALUE!</v>
      </c>
      <c r="S10" t="str">
        <f t="shared" si="0"/>
        <v/>
      </c>
      <c r="T10" t="str">
        <f>IF(ISERROR(Sheet1!X10),"",Sheet1!X10)</f>
        <v/>
      </c>
      <c r="U10" t="e">
        <f>IF(Sheet1!M10="Councillors",5120,IF(Sheet1!M10="Information Technology Services Dept.",1024,IF(Sheet1!M10="City Clerk and Solicitor Dept",1953,"No")))</f>
        <v>#VALUE!</v>
      </c>
      <c r="V10" s="5" t="s">
        <v>96</v>
      </c>
      <c r="W10" t="e">
        <f>IF(Sheet1!M10="Councillors",4608,IF(Sheet1!M10="Information Technology Services Dept.",921,IF(Sheet1!M10="City Clerk and Solicitor Dept",1855,"No")))</f>
        <v>#VALUE!</v>
      </c>
      <c r="X10" t="e">
        <f t="shared" si="1"/>
        <v>#VALUE!</v>
      </c>
      <c r="Y10" t="str">
        <f ca="1">IF(Sheet1!AB10="DC1MDB01","DC1",IF(Sheet1!AB10="DC1MDB02","DC1",IF(Sheet1!AB10="DC1MDB03","DC1",IF(Sheet1!AB10="DC1MDB04","DC1",IF(Sheet1!AB10="DC1MDB05","DC1",IF(Sheet1!AB10="DC1MDB06","DC1",IF(Sheet1!AB10="DC1MDB07","DC1",IF(Sheet1!AB10="DC1MDB08","DC1",IF(Sheet1!AB10="DC1MDB09","DC1",IF(Sheet1!AB10="DC1MDB10","DC1",IF(Sheet1!AB10="DC4MDB01","DC4",IF(Sheet1!AB10="DC4MDB02","DC4",IF(Sheet1!AB10="DC4MDB03","DC4",IF(Sheet1!AB10="DC4MDB04","DC4",IF(Sheet1!AB10="DC4MDB05","DC4",IF(Sheet1!AB10="DC4MDB06","DC4",IF(Sheet1!AB10="DC4MDB07","DC4",IF(Sheet1!AB10="DC4MDB08","DC4",IF(Sheet1!AB10="DC4MDB09","DC4",IF(Sheet1!AB10="DC4MDB10","DC4","$False"))))))))))))))))))))</f>
        <v>DC4</v>
      </c>
      <c r="Z10" t="s">
        <v>35</v>
      </c>
      <c r="AA10" t="e">
        <f t="shared" si="2"/>
        <v>#VALUE!</v>
      </c>
      <c r="AB10" t="e">
        <f t="shared" si="3"/>
        <v>#VALUE!</v>
      </c>
      <c r="AC10" t="s">
        <v>11</v>
      </c>
      <c r="AD10" t="s">
        <v>12</v>
      </c>
      <c r="AE10" t="s">
        <v>13</v>
      </c>
      <c r="AF10" t="s">
        <v>14</v>
      </c>
      <c r="AG10" t="s">
        <v>5</v>
      </c>
      <c r="AH10" t="s">
        <v>15</v>
      </c>
      <c r="AI10" t="s">
        <v>16</v>
      </c>
      <c r="AJ10" t="s">
        <v>17</v>
      </c>
      <c r="AK10" t="s">
        <v>18</v>
      </c>
      <c r="AL10" t="s">
        <v>19</v>
      </c>
    </row>
    <row r="11" spans="1:38" ht="13.5" customHeight="1">
      <c r="A11" s="7"/>
      <c r="B11" s="7"/>
      <c r="C11" s="7"/>
      <c r="D11" s="8"/>
      <c r="F11" s="9" t="str">
        <f>(Sheet1!T11)</f>
        <v/>
      </c>
      <c r="G11" t="str">
        <f>IF(OR(Sheet1!W11="Yes",Sheet1!U11="Yes"),"\\CMFP538\"&amp;Sheet1!Z11,"")</f>
        <v/>
      </c>
      <c r="H11" t="str">
        <f>IF(G11="","",Sheet1!Z11)</f>
        <v/>
      </c>
      <c r="I11" t="str">
        <f>IF(G11="","",Sheet1!Y11)</f>
        <v/>
      </c>
      <c r="J11" t="e">
        <f>(Sheet1!O11)</f>
        <v>#VALUE!</v>
      </c>
      <c r="K11" s="6" t="e">
        <f>(Sheet1!P11)</f>
        <v>#VALUE!</v>
      </c>
      <c r="L11" s="6" t="e">
        <f>IF(Sheet1!N11="No","No",IF(Sheet1!N11="","No","Yes"))</f>
        <v>#VALUE!</v>
      </c>
      <c r="M11" t="e">
        <f>(Sheet1!Q11)</f>
        <v>#VALUE!</v>
      </c>
      <c r="N11" s="6" t="str">
        <f>IF(Sheet1!E11=FALSE,"",Sheet1!F11&amp;Sheet1!E11)</f>
        <v/>
      </c>
      <c r="O11" t="str">
        <f ca="1">(Sheet1!AB11)</f>
        <v>DC4MDB03</v>
      </c>
      <c r="P11" t="e">
        <f>(Sheet1!R11)</f>
        <v>#VALUE!</v>
      </c>
      <c r="Q11" t="e">
        <f>Sheet3!D11</f>
        <v>#VALUE!</v>
      </c>
      <c r="R11" t="e">
        <f>Sheet3!E11</f>
        <v>#VALUE!</v>
      </c>
      <c r="S11" t="str">
        <f t="shared" si="0"/>
        <v/>
      </c>
      <c r="T11" t="str">
        <f>IF(ISERROR(Sheet1!X11),"",Sheet1!X11)</f>
        <v/>
      </c>
      <c r="U11" t="e">
        <f>IF(Sheet1!M11="Councillors",5120,IF(Sheet1!M11="Information Technology Services Dept.",1024,IF(Sheet1!M11="City Clerk and Solicitor Dept",1953,"No")))</f>
        <v>#VALUE!</v>
      </c>
      <c r="V11" s="5" t="s">
        <v>96</v>
      </c>
      <c r="W11" t="e">
        <f>IF(Sheet1!M11="Councillors",4608,IF(Sheet1!M11="Information Technology Services Dept.",921,IF(Sheet1!M11="City Clerk and Solicitor Dept",1855,"No")))</f>
        <v>#VALUE!</v>
      </c>
      <c r="X11" t="e">
        <f t="shared" si="1"/>
        <v>#VALUE!</v>
      </c>
      <c r="Y11" t="str">
        <f ca="1">IF(Sheet1!AB11="DC1MDB01","DC1",IF(Sheet1!AB11="DC1MDB02","DC1",IF(Sheet1!AB11="DC1MDB03","DC1",IF(Sheet1!AB11="DC1MDB04","DC1",IF(Sheet1!AB11="DC1MDB05","DC1",IF(Sheet1!AB11="DC1MDB06","DC1",IF(Sheet1!AB11="DC1MDB07","DC1",IF(Sheet1!AB11="DC1MDB08","DC1",IF(Sheet1!AB11="DC1MDB09","DC1",IF(Sheet1!AB11="DC1MDB10","DC1",IF(Sheet1!AB11="DC4MDB01","DC4",IF(Sheet1!AB11="DC4MDB02","DC4",IF(Sheet1!AB11="DC4MDB03","DC4",IF(Sheet1!AB11="DC4MDB04","DC4",IF(Sheet1!AB11="DC4MDB05","DC4",IF(Sheet1!AB11="DC4MDB06","DC4",IF(Sheet1!AB11="DC4MDB07","DC4",IF(Sheet1!AB11="DC4MDB08","DC4",IF(Sheet1!AB11="DC4MDB09","DC4",IF(Sheet1!AB11="DC4MDB10","DC4","$False"))))))))))))))))))))</f>
        <v>DC4</v>
      </c>
      <c r="Z11" t="s">
        <v>35</v>
      </c>
      <c r="AA11" t="e">
        <f t="shared" si="2"/>
        <v>#VALUE!</v>
      </c>
      <c r="AB11" t="e">
        <f t="shared" si="3"/>
        <v>#VALUE!</v>
      </c>
      <c r="AC11" t="s">
        <v>11</v>
      </c>
      <c r="AD11" t="s">
        <v>12</v>
      </c>
      <c r="AE11" t="s">
        <v>13</v>
      </c>
      <c r="AF11" t="s">
        <v>14</v>
      </c>
      <c r="AG11" t="s">
        <v>5</v>
      </c>
      <c r="AH11" t="s">
        <v>15</v>
      </c>
      <c r="AI11" t="s">
        <v>16</v>
      </c>
      <c r="AJ11" t="s">
        <v>17</v>
      </c>
      <c r="AK11" t="s">
        <v>18</v>
      </c>
      <c r="AL11" t="s">
        <v>19</v>
      </c>
    </row>
    <row r="12" spans="1:38" ht="13.5" customHeight="1">
      <c r="A12" s="7"/>
      <c r="B12" s="7"/>
      <c r="C12" s="7"/>
      <c r="D12" s="8"/>
      <c r="F12" s="9" t="str">
        <f>(Sheet1!T12)</f>
        <v/>
      </c>
      <c r="G12" t="str">
        <f>IF(OR(Sheet1!W12="Yes",Sheet1!U12="Yes"),"\\CMFP538\"&amp;Sheet1!Z12,"")</f>
        <v/>
      </c>
      <c r="H12" t="str">
        <f>IF(G12="","",Sheet1!Z12)</f>
        <v/>
      </c>
      <c r="I12" t="str">
        <f>IF(G12="","",Sheet1!Y12)</f>
        <v/>
      </c>
      <c r="J12" t="e">
        <f>(Sheet1!O12)</f>
        <v>#VALUE!</v>
      </c>
      <c r="K12" s="6" t="e">
        <f>(Sheet1!P12)</f>
        <v>#VALUE!</v>
      </c>
      <c r="L12" s="6" t="e">
        <f>IF(Sheet1!N12="No","No",IF(Sheet1!N12="","No","Yes"))</f>
        <v>#VALUE!</v>
      </c>
      <c r="M12" t="e">
        <f>(Sheet1!Q12)</f>
        <v>#VALUE!</v>
      </c>
      <c r="N12" s="6" t="str">
        <f>IF(Sheet1!E12=FALSE,"",Sheet1!F12&amp;Sheet1!E12)</f>
        <v/>
      </c>
      <c r="O12" t="str">
        <f ca="1">(Sheet1!AB12)</f>
        <v>DC4MDB01</v>
      </c>
      <c r="P12" t="e">
        <f>(Sheet1!R12)</f>
        <v>#VALUE!</v>
      </c>
      <c r="Q12" t="e">
        <f>Sheet3!D12</f>
        <v>#VALUE!</v>
      </c>
      <c r="R12" t="e">
        <f>Sheet3!E12</f>
        <v>#VALUE!</v>
      </c>
      <c r="S12" t="str">
        <f t="shared" si="0"/>
        <v/>
      </c>
      <c r="T12" t="str">
        <f>IF(ISERROR(Sheet1!X12),"",Sheet1!X12)</f>
        <v/>
      </c>
      <c r="U12" t="e">
        <f>IF(Sheet1!M12="Councillors",5120,IF(Sheet1!M12="Information Technology Services Dept.",1024,IF(Sheet1!M12="City Clerk and Solicitor Dept",1953,"No")))</f>
        <v>#VALUE!</v>
      </c>
      <c r="V12" s="5" t="s">
        <v>96</v>
      </c>
      <c r="W12" t="e">
        <f>IF(Sheet1!M12="Councillors",4608,IF(Sheet1!M12="Information Technology Services Dept.",921,IF(Sheet1!M12="City Clerk and Solicitor Dept",1855,"No")))</f>
        <v>#VALUE!</v>
      </c>
      <c r="X12" t="e">
        <f t="shared" si="1"/>
        <v>#VALUE!</v>
      </c>
      <c r="Y12" t="str">
        <f ca="1">IF(Sheet1!AB12="DC1MDB01","DC1",IF(Sheet1!AB12="DC1MDB02","DC1",IF(Sheet1!AB12="DC1MDB03","DC1",IF(Sheet1!AB12="DC1MDB04","DC1",IF(Sheet1!AB12="DC1MDB05","DC1",IF(Sheet1!AB12="DC1MDB06","DC1",IF(Sheet1!AB12="DC1MDB07","DC1",IF(Sheet1!AB12="DC1MDB08","DC1",IF(Sheet1!AB12="DC1MDB09","DC1",IF(Sheet1!AB12="DC1MDB10","DC1",IF(Sheet1!AB12="DC4MDB01","DC4",IF(Sheet1!AB12="DC4MDB02","DC4",IF(Sheet1!AB12="DC4MDB03","DC4",IF(Sheet1!AB12="DC4MDB04","DC4",IF(Sheet1!AB12="DC4MDB05","DC4",IF(Sheet1!AB12="DC4MDB06","DC4",IF(Sheet1!AB12="DC4MDB07","DC4",IF(Sheet1!AB12="DC4MDB08","DC4",IF(Sheet1!AB12="DC4MDB09","DC4",IF(Sheet1!AB12="DC4MDB10","DC4","$False"))))))))))))))))))))</f>
        <v>DC4</v>
      </c>
      <c r="Z12" t="s">
        <v>35</v>
      </c>
      <c r="AA12" t="e">
        <f t="shared" si="2"/>
        <v>#VALUE!</v>
      </c>
      <c r="AB12" t="e">
        <f t="shared" si="3"/>
        <v>#VALUE!</v>
      </c>
      <c r="AC12" t="s">
        <v>11</v>
      </c>
      <c r="AD12" t="s">
        <v>12</v>
      </c>
      <c r="AE12" t="s">
        <v>13</v>
      </c>
      <c r="AF12" t="s">
        <v>14</v>
      </c>
      <c r="AG12" t="s">
        <v>5</v>
      </c>
      <c r="AH12" t="s">
        <v>15</v>
      </c>
      <c r="AI12" t="s">
        <v>16</v>
      </c>
      <c r="AJ12" t="s">
        <v>17</v>
      </c>
      <c r="AK12" t="s">
        <v>18</v>
      </c>
      <c r="AL12" t="s">
        <v>19</v>
      </c>
    </row>
    <row r="13" spans="1:38" ht="13.5" customHeight="1">
      <c r="A13" s="7"/>
      <c r="B13" s="7"/>
      <c r="C13" s="7"/>
      <c r="D13" s="8"/>
      <c r="F13" s="9" t="str">
        <f>(Sheet1!T13)</f>
        <v/>
      </c>
      <c r="G13" t="str">
        <f>IF(OR(Sheet1!W13="Yes",Sheet1!U13="Yes"),"\\CMFP538\"&amp;Sheet1!Z13,"")</f>
        <v/>
      </c>
      <c r="H13" t="str">
        <f>IF(G13="","",Sheet1!Z13)</f>
        <v/>
      </c>
      <c r="I13" t="str">
        <f>IF(G13="","",Sheet1!Y13)</f>
        <v/>
      </c>
      <c r="J13" t="e">
        <f>(Sheet1!O13)</f>
        <v>#VALUE!</v>
      </c>
      <c r="K13" s="6" t="e">
        <f>(Sheet1!P13)</f>
        <v>#VALUE!</v>
      </c>
      <c r="L13" s="6" t="e">
        <f>IF(Sheet1!N13="No","No",IF(Sheet1!N13="","No","Yes"))</f>
        <v>#VALUE!</v>
      </c>
      <c r="M13" t="e">
        <f>(Sheet1!Q13)</f>
        <v>#VALUE!</v>
      </c>
      <c r="N13" s="6" t="str">
        <f>IF(Sheet1!E13=FALSE,"",Sheet1!F13&amp;Sheet1!E13)</f>
        <v/>
      </c>
      <c r="O13" t="str">
        <f ca="1">(Sheet1!AB13)</f>
        <v>DC1MDB01</v>
      </c>
      <c r="P13" t="e">
        <f>(Sheet1!R13)</f>
        <v>#VALUE!</v>
      </c>
      <c r="Q13" t="e">
        <f>Sheet3!D13</f>
        <v>#VALUE!</v>
      </c>
      <c r="R13" t="e">
        <f>Sheet3!E13</f>
        <v>#VALUE!</v>
      </c>
      <c r="S13" t="str">
        <f t="shared" si="0"/>
        <v/>
      </c>
      <c r="T13" t="str">
        <f>IF(ISERROR(Sheet1!X13),"",Sheet1!X13)</f>
        <v/>
      </c>
      <c r="U13" t="e">
        <f>IF(Sheet1!M13="Councillors",5120,IF(Sheet1!M13="Information Technology Services Dept.",1024,IF(Sheet1!M13="City Clerk and Solicitor Dept",1953,"No")))</f>
        <v>#VALUE!</v>
      </c>
      <c r="V13" s="5" t="s">
        <v>96</v>
      </c>
      <c r="W13" t="e">
        <f>IF(Sheet1!M13="Councillors",4608,IF(Sheet1!M13="Information Technology Services Dept.",921,IF(Sheet1!M13="City Clerk and Solicitor Dept",1855,"No")))</f>
        <v>#VALUE!</v>
      </c>
      <c r="X13" t="e">
        <f t="shared" si="1"/>
        <v>#VALUE!</v>
      </c>
      <c r="Y13" t="str">
        <f ca="1">IF(Sheet1!AB13="DC1MDB01","DC1",IF(Sheet1!AB13="DC1MDB02","DC1",IF(Sheet1!AB13="DC1MDB03","DC1",IF(Sheet1!AB13="DC1MDB04","DC1",IF(Sheet1!AB13="DC1MDB05","DC1",IF(Sheet1!AB13="DC1MDB06","DC1",IF(Sheet1!AB13="DC1MDB07","DC1",IF(Sheet1!AB13="DC1MDB08","DC1",IF(Sheet1!AB13="DC1MDB09","DC1",IF(Sheet1!AB13="DC1MDB10","DC1",IF(Sheet1!AB13="DC4MDB01","DC4",IF(Sheet1!AB13="DC4MDB02","DC4",IF(Sheet1!AB13="DC4MDB03","DC4",IF(Sheet1!AB13="DC4MDB04","DC4",IF(Sheet1!AB13="DC4MDB05","DC4",IF(Sheet1!AB13="DC4MDB06","DC4",IF(Sheet1!AB13="DC4MDB07","DC4",IF(Sheet1!AB13="DC4MDB08","DC4",IF(Sheet1!AB13="DC4MDB09","DC4",IF(Sheet1!AB13="DC4MDB10","DC4","$False"))))))))))))))))))))</f>
        <v>DC1</v>
      </c>
      <c r="Z13" t="s">
        <v>35</v>
      </c>
      <c r="AA13" t="e">
        <f t="shared" si="2"/>
        <v>#VALUE!</v>
      </c>
      <c r="AB13" t="e">
        <f t="shared" si="3"/>
        <v>#VALUE!</v>
      </c>
      <c r="AC13" t="s">
        <v>11</v>
      </c>
      <c r="AD13" t="s">
        <v>12</v>
      </c>
      <c r="AE13" t="s">
        <v>13</v>
      </c>
      <c r="AF13" t="s">
        <v>14</v>
      </c>
      <c r="AG13" t="s">
        <v>5</v>
      </c>
      <c r="AH13" t="s">
        <v>15</v>
      </c>
      <c r="AI13" t="s">
        <v>16</v>
      </c>
      <c r="AJ13" t="s">
        <v>17</v>
      </c>
      <c r="AK13" t="s">
        <v>18</v>
      </c>
      <c r="AL13" t="s">
        <v>19</v>
      </c>
    </row>
    <row r="14" spans="1:38" ht="13.5" customHeight="1">
      <c r="A14" s="7"/>
      <c r="B14" s="7"/>
      <c r="C14" s="7"/>
      <c r="D14" s="8"/>
      <c r="F14" s="9" t="str">
        <f>(Sheet1!T14)</f>
        <v/>
      </c>
      <c r="G14" t="str">
        <f>IF(OR(Sheet1!W14="Yes",Sheet1!U14="Yes"),"\\CMFP538\"&amp;Sheet1!Z14,"")</f>
        <v/>
      </c>
      <c r="H14" t="str">
        <f>IF(G14="","",Sheet1!Z14)</f>
        <v/>
      </c>
      <c r="I14" t="str">
        <f>IF(G14="","",Sheet1!Y14)</f>
        <v/>
      </c>
      <c r="J14" t="e">
        <f>(Sheet1!O14)</f>
        <v>#VALUE!</v>
      </c>
      <c r="K14" s="6" t="e">
        <f>(Sheet1!P14)</f>
        <v>#VALUE!</v>
      </c>
      <c r="L14" s="6" t="e">
        <f>IF(Sheet1!N14="No","No",IF(Sheet1!N14="","No","Yes"))</f>
        <v>#VALUE!</v>
      </c>
      <c r="M14" t="e">
        <f>(Sheet1!Q14)</f>
        <v>#VALUE!</v>
      </c>
      <c r="N14" s="6" t="str">
        <f>IF(Sheet1!E14=FALSE,"",Sheet1!F14&amp;Sheet1!E14)</f>
        <v/>
      </c>
      <c r="O14" t="str">
        <f ca="1">(Sheet1!AB14)</f>
        <v>DC1MDB03</v>
      </c>
      <c r="P14" t="e">
        <f>(Sheet1!R14)</f>
        <v>#VALUE!</v>
      </c>
      <c r="Q14" t="e">
        <f>Sheet3!D14</f>
        <v>#VALUE!</v>
      </c>
      <c r="R14" t="e">
        <f>Sheet3!E14</f>
        <v>#VALUE!</v>
      </c>
      <c r="S14" t="str">
        <f t="shared" si="0"/>
        <v/>
      </c>
      <c r="T14" t="str">
        <f>IF(ISERROR(Sheet1!X14),"",Sheet1!X14)</f>
        <v/>
      </c>
      <c r="U14" t="e">
        <f>IF(Sheet1!M14="Councillors",5120,IF(Sheet1!M14="Information Technology Services Dept.",1024,IF(Sheet1!M14="City Clerk and Solicitor Dept",1953,"No")))</f>
        <v>#VALUE!</v>
      </c>
      <c r="V14" s="5" t="s">
        <v>96</v>
      </c>
      <c r="W14" t="e">
        <f>IF(Sheet1!M14="Councillors",4608,IF(Sheet1!M14="Information Technology Services Dept.",921,IF(Sheet1!M14="City Clerk and Solicitor Dept",1855,"No")))</f>
        <v>#VALUE!</v>
      </c>
      <c r="X14" t="e">
        <f t="shared" si="1"/>
        <v>#VALUE!</v>
      </c>
      <c r="Y14" t="str">
        <f ca="1">IF(Sheet1!AB14="DC1MDB01","DC1",IF(Sheet1!AB14="DC1MDB02","DC1",IF(Sheet1!AB14="DC1MDB03","DC1",IF(Sheet1!AB14="DC1MDB04","DC1",IF(Sheet1!AB14="DC1MDB05","DC1",IF(Sheet1!AB14="DC1MDB06","DC1",IF(Sheet1!AB14="DC1MDB07","DC1",IF(Sheet1!AB14="DC1MDB08","DC1",IF(Sheet1!AB14="DC1MDB09","DC1",IF(Sheet1!AB14="DC1MDB10","DC1",IF(Sheet1!AB14="DC4MDB01","DC4",IF(Sheet1!AB14="DC4MDB02","DC4",IF(Sheet1!AB14="DC4MDB03","DC4",IF(Sheet1!AB14="DC4MDB04","DC4",IF(Sheet1!AB14="DC4MDB05","DC4",IF(Sheet1!AB14="DC4MDB06","DC4",IF(Sheet1!AB14="DC4MDB07","DC4",IF(Sheet1!AB14="DC4MDB08","DC4",IF(Sheet1!AB14="DC4MDB09","DC4",IF(Sheet1!AB14="DC4MDB10","DC4","$False"))))))))))))))))))))</f>
        <v>DC1</v>
      </c>
      <c r="Z14" t="s">
        <v>35</v>
      </c>
      <c r="AA14" t="e">
        <f t="shared" si="2"/>
        <v>#VALUE!</v>
      </c>
      <c r="AB14" t="e">
        <f t="shared" si="3"/>
        <v>#VALUE!</v>
      </c>
      <c r="AC14" t="s">
        <v>11</v>
      </c>
      <c r="AD14" t="s">
        <v>12</v>
      </c>
      <c r="AE14" t="s">
        <v>13</v>
      </c>
      <c r="AF14" t="s">
        <v>14</v>
      </c>
      <c r="AG14" t="s">
        <v>5</v>
      </c>
      <c r="AH14" t="s">
        <v>15</v>
      </c>
      <c r="AI14" t="s">
        <v>16</v>
      </c>
      <c r="AJ14" t="s">
        <v>17</v>
      </c>
      <c r="AK14" t="s">
        <v>18</v>
      </c>
      <c r="AL14" t="s">
        <v>19</v>
      </c>
    </row>
    <row r="15" spans="1:38" ht="13.5" customHeight="1">
      <c r="A15" s="7"/>
      <c r="B15" s="7"/>
      <c r="C15" s="7"/>
      <c r="D15" s="8"/>
      <c r="F15" s="9" t="str">
        <f>(Sheet1!T15)</f>
        <v/>
      </c>
      <c r="G15" t="str">
        <f>IF(OR(Sheet1!W15="Yes",Sheet1!U15="Yes"),"\\CMFP538\"&amp;Sheet1!Z15,"")</f>
        <v/>
      </c>
      <c r="H15" t="str">
        <f>IF(G15="","",Sheet1!Z15)</f>
        <v/>
      </c>
      <c r="I15" t="str">
        <f>IF(G15="","",Sheet1!Y15)</f>
        <v/>
      </c>
      <c r="J15" t="e">
        <f>(Sheet1!O15)</f>
        <v>#VALUE!</v>
      </c>
      <c r="K15" s="6" t="e">
        <f>(Sheet1!P15)</f>
        <v>#VALUE!</v>
      </c>
      <c r="L15" s="6" t="e">
        <f>IF(Sheet1!N15="No","No",IF(Sheet1!N15="","No","Yes"))</f>
        <v>#VALUE!</v>
      </c>
      <c r="M15" t="e">
        <f>(Sheet1!Q15)</f>
        <v>#VALUE!</v>
      </c>
      <c r="N15" s="6" t="str">
        <f>IF(Sheet1!E15=FALSE,"",Sheet1!F15&amp;Sheet1!E15)</f>
        <v/>
      </c>
      <c r="O15" t="str">
        <f ca="1">(Sheet1!AB15)</f>
        <v>DC4MDB09</v>
      </c>
      <c r="P15" t="e">
        <f>(Sheet1!R15)</f>
        <v>#VALUE!</v>
      </c>
      <c r="Q15" t="e">
        <f>Sheet3!D15</f>
        <v>#VALUE!</v>
      </c>
      <c r="R15" t="e">
        <f>Sheet3!E15</f>
        <v>#VALUE!</v>
      </c>
      <c r="S15" t="str">
        <f t="shared" si="0"/>
        <v/>
      </c>
      <c r="T15" t="str">
        <f>IF(ISERROR(Sheet1!X15),"",Sheet1!X15)</f>
        <v/>
      </c>
      <c r="U15" t="e">
        <f>IF(Sheet1!M15="Councillors",5120,IF(Sheet1!M15="Information Technology Services Dept.",1024,IF(Sheet1!M15="City Clerk and Solicitor Dept",1953,"No")))</f>
        <v>#VALUE!</v>
      </c>
      <c r="V15" s="5" t="s">
        <v>96</v>
      </c>
      <c r="W15" t="e">
        <f>IF(Sheet1!M15="Councillors",4608,IF(Sheet1!M15="Information Technology Services Dept.",921,IF(Sheet1!M15="City Clerk and Solicitor Dept",1855,"No")))</f>
        <v>#VALUE!</v>
      </c>
      <c r="X15" t="e">
        <f t="shared" si="1"/>
        <v>#VALUE!</v>
      </c>
      <c r="Y15" t="str">
        <f ca="1">IF(Sheet1!AB15="DC1MDB01","DC1",IF(Sheet1!AB15="DC1MDB02","DC1",IF(Sheet1!AB15="DC1MDB03","DC1",IF(Sheet1!AB15="DC1MDB04","DC1",IF(Sheet1!AB15="DC1MDB05","DC1",IF(Sheet1!AB15="DC1MDB06","DC1",IF(Sheet1!AB15="DC1MDB07","DC1",IF(Sheet1!AB15="DC1MDB08","DC1",IF(Sheet1!AB15="DC1MDB09","DC1",IF(Sheet1!AB15="DC1MDB10","DC1",IF(Sheet1!AB15="DC4MDB01","DC4",IF(Sheet1!AB15="DC4MDB02","DC4",IF(Sheet1!AB15="DC4MDB03","DC4",IF(Sheet1!AB15="DC4MDB04","DC4",IF(Sheet1!AB15="DC4MDB05","DC4",IF(Sheet1!AB15="DC4MDB06","DC4",IF(Sheet1!AB15="DC4MDB07","DC4",IF(Sheet1!AB15="DC4MDB08","DC4",IF(Sheet1!AB15="DC4MDB09","DC4",IF(Sheet1!AB15="DC4MDB10","DC4","$False"))))))))))))))))))))</f>
        <v>DC4</v>
      </c>
      <c r="Z15" t="s">
        <v>35</v>
      </c>
      <c r="AA15" t="e">
        <f t="shared" si="2"/>
        <v>#VALUE!</v>
      </c>
      <c r="AB15" t="e">
        <f t="shared" si="3"/>
        <v>#VALUE!</v>
      </c>
      <c r="AC15" t="s">
        <v>11</v>
      </c>
      <c r="AD15" t="s">
        <v>12</v>
      </c>
      <c r="AE15" t="s">
        <v>13</v>
      </c>
      <c r="AF15" t="s">
        <v>14</v>
      </c>
      <c r="AG15" t="s">
        <v>5</v>
      </c>
      <c r="AH15" t="s">
        <v>15</v>
      </c>
      <c r="AI15" t="s">
        <v>16</v>
      </c>
      <c r="AJ15" t="s">
        <v>17</v>
      </c>
      <c r="AK15" t="s">
        <v>18</v>
      </c>
      <c r="AL15" t="s">
        <v>19</v>
      </c>
    </row>
    <row r="16" spans="1:38" ht="13.5" customHeight="1">
      <c r="A16" s="7"/>
      <c r="B16" s="7"/>
      <c r="C16" s="7"/>
      <c r="D16" s="8"/>
      <c r="F16" s="9" t="str">
        <f>(Sheet1!T16)</f>
        <v/>
      </c>
      <c r="G16" t="str">
        <f>IF(OR(Sheet1!W16="Yes",Sheet1!U16="Yes"),"\\CMFP538\"&amp;Sheet1!Z16,"")</f>
        <v/>
      </c>
      <c r="H16" t="str">
        <f>IF(G16="","",Sheet1!Z16)</f>
        <v/>
      </c>
      <c r="I16" t="str">
        <f>IF(G16="","",Sheet1!Y16)</f>
        <v/>
      </c>
      <c r="J16" t="e">
        <f>(Sheet1!O16)</f>
        <v>#VALUE!</v>
      </c>
      <c r="K16" s="6" t="e">
        <f>(Sheet1!P16)</f>
        <v>#VALUE!</v>
      </c>
      <c r="L16" s="6" t="e">
        <f>IF(Sheet1!N16="No","No",IF(Sheet1!N16="","No","Yes"))</f>
        <v>#VALUE!</v>
      </c>
      <c r="M16" t="e">
        <f>(Sheet1!Q16)</f>
        <v>#VALUE!</v>
      </c>
      <c r="N16" s="6" t="str">
        <f>IF(Sheet1!E16=FALSE,"",Sheet1!F16&amp;Sheet1!E16)</f>
        <v/>
      </c>
      <c r="O16" t="str">
        <f ca="1">(Sheet1!AB16)</f>
        <v>DC4MDB05</v>
      </c>
      <c r="P16" t="e">
        <f>(Sheet1!R16)</f>
        <v>#VALUE!</v>
      </c>
      <c r="Q16" t="e">
        <f>Sheet3!D16</f>
        <v>#VALUE!</v>
      </c>
      <c r="R16" t="e">
        <f>Sheet3!E16</f>
        <v>#VALUE!</v>
      </c>
      <c r="S16" t="str">
        <f t="shared" si="0"/>
        <v/>
      </c>
      <c r="T16" t="str">
        <f>IF(ISERROR(Sheet1!X16),"",Sheet1!X16)</f>
        <v/>
      </c>
      <c r="U16" t="e">
        <f>IF(Sheet1!M16="Councillors",5120,IF(Sheet1!M16="Information Technology Services Dept.",1024,IF(Sheet1!M16="City Clerk and Solicitor Dept",1953,"No")))</f>
        <v>#VALUE!</v>
      </c>
      <c r="V16" s="5" t="s">
        <v>96</v>
      </c>
      <c r="W16" t="e">
        <f>IF(Sheet1!M16="Councillors",4608,IF(Sheet1!M16="Information Technology Services Dept.",921,IF(Sheet1!M16="City Clerk and Solicitor Dept",1855,"No")))</f>
        <v>#VALUE!</v>
      </c>
      <c r="X16" t="e">
        <f t="shared" si="1"/>
        <v>#VALUE!</v>
      </c>
      <c r="Y16" t="str">
        <f ca="1">IF(Sheet1!AB16="DC1MDB01","DC1",IF(Sheet1!AB16="DC1MDB02","DC1",IF(Sheet1!AB16="DC1MDB03","DC1",IF(Sheet1!AB16="DC1MDB04","DC1",IF(Sheet1!AB16="DC1MDB05","DC1",IF(Sheet1!AB16="DC1MDB06","DC1",IF(Sheet1!AB16="DC1MDB07","DC1",IF(Sheet1!AB16="DC1MDB08","DC1",IF(Sheet1!AB16="DC1MDB09","DC1",IF(Sheet1!AB16="DC1MDB10","DC1",IF(Sheet1!AB16="DC4MDB01","DC4",IF(Sheet1!AB16="DC4MDB02","DC4",IF(Sheet1!AB16="DC4MDB03","DC4",IF(Sheet1!AB16="DC4MDB04","DC4",IF(Sheet1!AB16="DC4MDB05","DC4",IF(Sheet1!AB16="DC4MDB06","DC4",IF(Sheet1!AB16="DC4MDB07","DC4",IF(Sheet1!AB16="DC4MDB08","DC4",IF(Sheet1!AB16="DC4MDB09","DC4",IF(Sheet1!AB16="DC4MDB10","DC4","$False"))))))))))))))))))))</f>
        <v>DC4</v>
      </c>
      <c r="Z16" t="s">
        <v>35</v>
      </c>
      <c r="AA16" t="e">
        <f t="shared" si="2"/>
        <v>#VALUE!</v>
      </c>
      <c r="AB16" t="e">
        <f t="shared" si="3"/>
        <v>#VALUE!</v>
      </c>
      <c r="AC16" t="s">
        <v>11</v>
      </c>
      <c r="AD16" t="s">
        <v>12</v>
      </c>
      <c r="AE16" t="s">
        <v>13</v>
      </c>
      <c r="AF16" t="s">
        <v>14</v>
      </c>
      <c r="AG16" t="s">
        <v>5</v>
      </c>
      <c r="AH16" t="s">
        <v>15</v>
      </c>
      <c r="AI16" t="s">
        <v>16</v>
      </c>
      <c r="AJ16" t="s">
        <v>17</v>
      </c>
      <c r="AK16" t="s">
        <v>18</v>
      </c>
      <c r="AL16" t="s">
        <v>19</v>
      </c>
    </row>
    <row r="17" spans="1:38" ht="13.5" customHeight="1">
      <c r="A17" s="7"/>
      <c r="B17" s="7"/>
      <c r="C17" s="7"/>
      <c r="D17" s="8"/>
      <c r="F17" s="9" t="str">
        <f>(Sheet1!T17)</f>
        <v/>
      </c>
      <c r="G17" t="str">
        <f>IF(OR(Sheet1!W17="Yes",Sheet1!U17="Yes"),"\\CMFP538\"&amp;Sheet1!Z17,"")</f>
        <v/>
      </c>
      <c r="H17" t="str">
        <f>IF(G17="","",Sheet1!Z17)</f>
        <v/>
      </c>
      <c r="I17" t="str">
        <f>IF(G17="","",Sheet1!Y17)</f>
        <v/>
      </c>
      <c r="J17" t="e">
        <f>(Sheet1!O17)</f>
        <v>#VALUE!</v>
      </c>
      <c r="K17" s="6" t="e">
        <f>(Sheet1!P17)</f>
        <v>#VALUE!</v>
      </c>
      <c r="L17" s="6" t="e">
        <f>IF(Sheet1!N17="No","No",IF(Sheet1!N17="","No","Yes"))</f>
        <v>#VALUE!</v>
      </c>
      <c r="M17" t="e">
        <f>(Sheet1!Q17)</f>
        <v>#VALUE!</v>
      </c>
      <c r="N17" s="6" t="str">
        <f>IF(Sheet1!E17=FALSE,"",Sheet1!F17&amp;Sheet1!E17)</f>
        <v/>
      </c>
      <c r="O17" t="str">
        <f ca="1">(Sheet1!AB17)</f>
        <v>DC4MDB01</v>
      </c>
      <c r="P17" t="e">
        <f>(Sheet1!R17)</f>
        <v>#VALUE!</v>
      </c>
      <c r="Q17" t="e">
        <f>Sheet3!D17</f>
        <v>#VALUE!</v>
      </c>
      <c r="R17" t="e">
        <f>Sheet3!E17</f>
        <v>#VALUE!</v>
      </c>
      <c r="S17" t="str">
        <f t="shared" si="0"/>
        <v/>
      </c>
      <c r="T17" t="str">
        <f>IF(ISERROR(Sheet1!X17),"",Sheet1!X17)</f>
        <v/>
      </c>
      <c r="U17" t="e">
        <f>IF(Sheet1!M17="Councillors",5120,IF(Sheet1!M17="Information Technology Services Dept.",1024,IF(Sheet1!M17="City Clerk and Solicitor Dept",1953,"No")))</f>
        <v>#VALUE!</v>
      </c>
      <c r="V17" s="5" t="s">
        <v>96</v>
      </c>
      <c r="W17" t="e">
        <f>IF(Sheet1!M17="Councillors",4608,IF(Sheet1!M17="Information Technology Services Dept.",921,IF(Sheet1!M17="City Clerk and Solicitor Dept",1855,"No")))</f>
        <v>#VALUE!</v>
      </c>
      <c r="X17" t="e">
        <f t="shared" si="1"/>
        <v>#VALUE!</v>
      </c>
      <c r="Y17" t="str">
        <f ca="1">IF(Sheet1!AB17="DC1MDB01","DC1",IF(Sheet1!AB17="DC1MDB02","DC1",IF(Sheet1!AB17="DC1MDB03","DC1",IF(Sheet1!AB17="DC1MDB04","DC1",IF(Sheet1!AB17="DC1MDB05","DC1",IF(Sheet1!AB17="DC1MDB06","DC1",IF(Sheet1!AB17="DC1MDB07","DC1",IF(Sheet1!AB17="DC1MDB08","DC1",IF(Sheet1!AB17="DC1MDB09","DC1",IF(Sheet1!AB17="DC1MDB10","DC1",IF(Sheet1!AB17="DC4MDB01","DC4",IF(Sheet1!AB17="DC4MDB02","DC4",IF(Sheet1!AB17="DC4MDB03","DC4",IF(Sheet1!AB17="DC4MDB04","DC4",IF(Sheet1!AB17="DC4MDB05","DC4",IF(Sheet1!AB17="DC4MDB06","DC4",IF(Sheet1!AB17="DC4MDB07","DC4",IF(Sheet1!AB17="DC4MDB08","DC4",IF(Sheet1!AB17="DC4MDB09","DC4",IF(Sheet1!AB17="DC4MDB10","DC4","$False"))))))))))))))))))))</f>
        <v>DC4</v>
      </c>
      <c r="Z17" t="s">
        <v>35</v>
      </c>
      <c r="AA17" t="e">
        <f t="shared" si="2"/>
        <v>#VALUE!</v>
      </c>
      <c r="AB17" t="e">
        <f t="shared" si="3"/>
        <v>#VALUE!</v>
      </c>
      <c r="AC17" t="s">
        <v>11</v>
      </c>
      <c r="AD17" t="s">
        <v>12</v>
      </c>
      <c r="AE17" t="s">
        <v>13</v>
      </c>
      <c r="AF17" t="s">
        <v>14</v>
      </c>
      <c r="AG17" t="s">
        <v>5</v>
      </c>
      <c r="AH17" t="s">
        <v>15</v>
      </c>
      <c r="AI17" t="s">
        <v>16</v>
      </c>
      <c r="AJ17" t="s">
        <v>17</v>
      </c>
      <c r="AK17" t="s">
        <v>18</v>
      </c>
      <c r="AL17" t="s">
        <v>19</v>
      </c>
    </row>
    <row r="18" spans="1:38" ht="13.5" customHeight="1">
      <c r="A18" s="7"/>
      <c r="B18" s="7"/>
      <c r="C18" s="7"/>
      <c r="D18" s="8"/>
      <c r="F18" s="9" t="str">
        <f>(Sheet1!T18)</f>
        <v/>
      </c>
      <c r="G18" t="str">
        <f>IF(OR(Sheet1!W18="Yes",Sheet1!U18="Yes"),"\\CMFP538\"&amp;Sheet1!Z18,"")</f>
        <v/>
      </c>
      <c r="H18" t="str">
        <f>IF(G18="","",Sheet1!Z18)</f>
        <v/>
      </c>
      <c r="I18" t="str">
        <f>IF(G18="","",Sheet1!Y18)</f>
        <v/>
      </c>
      <c r="J18" t="e">
        <f>(Sheet1!O18)</f>
        <v>#VALUE!</v>
      </c>
      <c r="K18" s="6" t="e">
        <f>(Sheet1!P18)</f>
        <v>#VALUE!</v>
      </c>
      <c r="L18" s="6" t="e">
        <f>IF(Sheet1!N18="No","No",IF(Sheet1!N18="","No","Yes"))</f>
        <v>#VALUE!</v>
      </c>
      <c r="M18" t="e">
        <f>(Sheet1!Q18)</f>
        <v>#VALUE!</v>
      </c>
      <c r="N18" s="6" t="str">
        <f>IF(Sheet1!E18=FALSE,"",Sheet1!F18&amp;Sheet1!E18)</f>
        <v/>
      </c>
      <c r="O18" t="str">
        <f ca="1">(Sheet1!AB18)</f>
        <v>DC4MDB05</v>
      </c>
      <c r="P18" t="e">
        <f>(Sheet1!R18)</f>
        <v>#VALUE!</v>
      </c>
      <c r="Q18" t="e">
        <f>Sheet3!D18</f>
        <v>#VALUE!</v>
      </c>
      <c r="R18" t="e">
        <f>Sheet3!E18</f>
        <v>#VALUE!</v>
      </c>
      <c r="S18" t="str">
        <f t="shared" si="0"/>
        <v/>
      </c>
      <c r="T18" t="str">
        <f>IF(ISERROR(Sheet1!X18),"",Sheet1!X18)</f>
        <v/>
      </c>
      <c r="U18" t="e">
        <f>IF(Sheet1!M18="Councillors",5120,IF(Sheet1!M18="Information Technology Services Dept.",1024,IF(Sheet1!M18="City Clerk and Solicitor Dept",1953,"No")))</f>
        <v>#VALUE!</v>
      </c>
      <c r="V18" s="5" t="s">
        <v>96</v>
      </c>
      <c r="W18" t="e">
        <f>IF(Sheet1!M18="Councillors",4608,IF(Sheet1!M18="Information Technology Services Dept.",921,IF(Sheet1!M18="City Clerk and Solicitor Dept",1855,"No")))</f>
        <v>#VALUE!</v>
      </c>
      <c r="X18" t="e">
        <f t="shared" si="1"/>
        <v>#VALUE!</v>
      </c>
      <c r="Y18" t="str">
        <f ca="1">IF(Sheet1!AB18="DC1MDB01","DC1",IF(Sheet1!AB18="DC1MDB02","DC1",IF(Sheet1!AB18="DC1MDB03","DC1",IF(Sheet1!AB18="DC1MDB04","DC1",IF(Sheet1!AB18="DC1MDB05","DC1",IF(Sheet1!AB18="DC1MDB06","DC1",IF(Sheet1!AB18="DC1MDB07","DC1",IF(Sheet1!AB18="DC1MDB08","DC1",IF(Sheet1!AB18="DC1MDB09","DC1",IF(Sheet1!AB18="DC1MDB10","DC1",IF(Sheet1!AB18="DC4MDB01","DC4",IF(Sheet1!AB18="DC4MDB02","DC4",IF(Sheet1!AB18="DC4MDB03","DC4",IF(Sheet1!AB18="DC4MDB04","DC4",IF(Sheet1!AB18="DC4MDB05","DC4",IF(Sheet1!AB18="DC4MDB06","DC4",IF(Sheet1!AB18="DC4MDB07","DC4",IF(Sheet1!AB18="DC4MDB08","DC4",IF(Sheet1!AB18="DC4MDB09","DC4",IF(Sheet1!AB18="DC4MDB10","DC4","$False"))))))))))))))))))))</f>
        <v>DC4</v>
      </c>
      <c r="Z18" t="s">
        <v>35</v>
      </c>
      <c r="AA18" t="e">
        <f t="shared" si="2"/>
        <v>#VALUE!</v>
      </c>
      <c r="AB18" t="e">
        <f t="shared" si="3"/>
        <v>#VALUE!</v>
      </c>
      <c r="AC18" t="s">
        <v>11</v>
      </c>
      <c r="AD18" t="s">
        <v>12</v>
      </c>
      <c r="AE18" t="s">
        <v>13</v>
      </c>
      <c r="AF18" t="s">
        <v>14</v>
      </c>
      <c r="AG18" t="s">
        <v>5</v>
      </c>
      <c r="AH18" t="s">
        <v>15</v>
      </c>
      <c r="AI18" t="s">
        <v>16</v>
      </c>
      <c r="AJ18" t="s">
        <v>17</v>
      </c>
      <c r="AK18" t="s">
        <v>18</v>
      </c>
      <c r="AL18" t="s">
        <v>19</v>
      </c>
    </row>
    <row r="19" spans="1:38" ht="13.5" customHeight="1">
      <c r="A19" s="7"/>
      <c r="B19" s="7"/>
      <c r="C19" s="7"/>
      <c r="D19" s="8"/>
      <c r="F19" s="9" t="str">
        <f>(Sheet1!T19)</f>
        <v/>
      </c>
      <c r="G19" t="str">
        <f>IF(OR(Sheet1!W19="Yes",Sheet1!U19="Yes"),"\\CMFP538\"&amp;Sheet1!Z19,"")</f>
        <v/>
      </c>
      <c r="H19" t="str">
        <f>IF(G19="","",Sheet1!Z19)</f>
        <v/>
      </c>
      <c r="I19" t="str">
        <f>IF(G19="","",Sheet1!Y19)</f>
        <v/>
      </c>
      <c r="J19" t="e">
        <f>(Sheet1!O19)</f>
        <v>#VALUE!</v>
      </c>
      <c r="K19" s="6" t="e">
        <f>(Sheet1!P19)</f>
        <v>#VALUE!</v>
      </c>
      <c r="L19" s="6" t="e">
        <f>IF(Sheet1!N19="No","No",IF(Sheet1!N19="","No","Yes"))</f>
        <v>#VALUE!</v>
      </c>
      <c r="M19" t="e">
        <f>(Sheet1!Q19)</f>
        <v>#VALUE!</v>
      </c>
      <c r="N19" s="6" t="str">
        <f>IF(Sheet1!E19=FALSE,"",Sheet1!F19&amp;Sheet1!E19)</f>
        <v/>
      </c>
      <c r="O19" t="str">
        <f ca="1">(Sheet1!AB19)</f>
        <v>DC1MDB03</v>
      </c>
      <c r="P19" t="e">
        <f>(Sheet1!R19)</f>
        <v>#VALUE!</v>
      </c>
      <c r="Q19" t="e">
        <f>Sheet3!D19</f>
        <v>#VALUE!</v>
      </c>
      <c r="R19" t="e">
        <f>Sheet3!E19</f>
        <v>#VALUE!</v>
      </c>
      <c r="S19" t="str">
        <f t="shared" si="0"/>
        <v/>
      </c>
      <c r="T19" t="str">
        <f>IF(ISERROR(Sheet1!X19),"",Sheet1!X19)</f>
        <v/>
      </c>
      <c r="U19" t="e">
        <f>IF(Sheet1!M19="Councillors",5120,IF(Sheet1!M19="Information Technology Services Dept.",1024,IF(Sheet1!M19="City Clerk and Solicitor Dept",1953,"No")))</f>
        <v>#VALUE!</v>
      </c>
      <c r="V19" s="5" t="s">
        <v>96</v>
      </c>
      <c r="W19" t="e">
        <f>IF(Sheet1!M19="Councillors",4608,IF(Sheet1!M19="Information Technology Services Dept.",921,IF(Sheet1!M19="City Clerk and Solicitor Dept",1855,"No")))</f>
        <v>#VALUE!</v>
      </c>
      <c r="X19" t="e">
        <f t="shared" si="1"/>
        <v>#VALUE!</v>
      </c>
      <c r="Y19" t="str">
        <f ca="1">IF(Sheet1!AB19="DC1MDB01","DC1",IF(Sheet1!AB19="DC1MDB02","DC1",IF(Sheet1!AB19="DC1MDB03","DC1",IF(Sheet1!AB19="DC1MDB04","DC1",IF(Sheet1!AB19="DC1MDB05","DC1",IF(Sheet1!AB19="DC1MDB06","DC1",IF(Sheet1!AB19="DC1MDB07","DC1",IF(Sheet1!AB19="DC1MDB08","DC1",IF(Sheet1!AB19="DC1MDB09","DC1",IF(Sheet1!AB19="DC1MDB10","DC1",IF(Sheet1!AB19="DC4MDB01","DC4",IF(Sheet1!AB19="DC4MDB02","DC4",IF(Sheet1!AB19="DC4MDB03","DC4",IF(Sheet1!AB19="DC4MDB04","DC4",IF(Sheet1!AB19="DC4MDB05","DC4",IF(Sheet1!AB19="DC4MDB06","DC4",IF(Sheet1!AB19="DC4MDB07","DC4",IF(Sheet1!AB19="DC4MDB08","DC4",IF(Sheet1!AB19="DC4MDB09","DC4",IF(Sheet1!AB19="DC4MDB10","DC4","$False"))))))))))))))))))))</f>
        <v>DC1</v>
      </c>
      <c r="Z19" t="s">
        <v>35</v>
      </c>
      <c r="AA19" t="e">
        <f t="shared" si="2"/>
        <v>#VALUE!</v>
      </c>
      <c r="AB19" t="e">
        <f t="shared" si="3"/>
        <v>#VALUE!</v>
      </c>
      <c r="AC19" t="s">
        <v>11</v>
      </c>
      <c r="AD19" t="s">
        <v>12</v>
      </c>
      <c r="AE19" t="s">
        <v>13</v>
      </c>
      <c r="AF19" t="s">
        <v>14</v>
      </c>
      <c r="AG19" t="s">
        <v>5</v>
      </c>
      <c r="AH19" t="s">
        <v>15</v>
      </c>
      <c r="AI19" t="s">
        <v>16</v>
      </c>
      <c r="AJ19" t="s">
        <v>17</v>
      </c>
      <c r="AK19" t="s">
        <v>18</v>
      </c>
      <c r="AL19" t="s">
        <v>19</v>
      </c>
    </row>
    <row r="20" spans="1:38" ht="13.5" customHeight="1">
      <c r="A20" s="7"/>
      <c r="B20" s="7"/>
      <c r="C20" s="7"/>
      <c r="D20" s="8"/>
      <c r="F20" s="9" t="str">
        <f>(Sheet1!T20)</f>
        <v/>
      </c>
      <c r="G20" t="str">
        <f>IF(OR(Sheet1!W20="Yes",Sheet1!U20="Yes"),"\\CMFP538\"&amp;Sheet1!Z20,"")</f>
        <v/>
      </c>
      <c r="H20" t="str">
        <f>IF(G20="","",Sheet1!Z20)</f>
        <v/>
      </c>
      <c r="I20" t="str">
        <f>IF(G20="","",Sheet1!Y20)</f>
        <v/>
      </c>
      <c r="J20" t="e">
        <f>(Sheet1!O20)</f>
        <v>#VALUE!</v>
      </c>
      <c r="K20" s="6" t="e">
        <f>(Sheet1!P20)</f>
        <v>#VALUE!</v>
      </c>
      <c r="L20" s="6" t="e">
        <f>IF(Sheet1!N20="No","No",IF(Sheet1!N20="","No","Yes"))</f>
        <v>#VALUE!</v>
      </c>
      <c r="M20" t="e">
        <f>(Sheet1!Q20)</f>
        <v>#VALUE!</v>
      </c>
      <c r="N20" s="6" t="str">
        <f>IF(Sheet1!E20=FALSE,"",Sheet1!F20&amp;Sheet1!E20)</f>
        <v/>
      </c>
      <c r="O20" t="str">
        <f ca="1">(Sheet1!AB20)</f>
        <v>DC4MDB08</v>
      </c>
      <c r="P20" t="e">
        <f>(Sheet1!R20)</f>
        <v>#VALUE!</v>
      </c>
      <c r="Q20" t="e">
        <f>Sheet3!D20</f>
        <v>#VALUE!</v>
      </c>
      <c r="R20" t="e">
        <f>Sheet3!E20</f>
        <v>#VALUE!</v>
      </c>
      <c r="S20" t="str">
        <f t="shared" si="0"/>
        <v/>
      </c>
      <c r="T20" t="str">
        <f>IF(ISERROR(Sheet1!X20),"",Sheet1!X20)</f>
        <v/>
      </c>
      <c r="U20" t="e">
        <f>IF(Sheet1!M20="Councillors",5120,IF(Sheet1!M20="Information Technology Services Dept.",1024,IF(Sheet1!M20="City Clerk and Solicitor Dept",1953,"No")))</f>
        <v>#VALUE!</v>
      </c>
      <c r="V20" s="5" t="s">
        <v>96</v>
      </c>
      <c r="W20" t="e">
        <f>IF(Sheet1!M20="Councillors",4608,IF(Sheet1!M20="Information Technology Services Dept.",921,IF(Sheet1!M20="City Clerk and Solicitor Dept",1855,"No")))</f>
        <v>#VALUE!</v>
      </c>
      <c r="X20" t="e">
        <f t="shared" si="1"/>
        <v>#VALUE!</v>
      </c>
      <c r="Y20" t="str">
        <f ca="1">IF(Sheet1!AB20="DC1MDB01","DC1",IF(Sheet1!AB20="DC1MDB02","DC1",IF(Sheet1!AB20="DC1MDB03","DC1",IF(Sheet1!AB20="DC1MDB04","DC1",IF(Sheet1!AB20="DC1MDB05","DC1",IF(Sheet1!AB20="DC1MDB06","DC1",IF(Sheet1!AB20="DC1MDB07","DC1",IF(Sheet1!AB20="DC1MDB08","DC1",IF(Sheet1!AB20="DC1MDB09","DC1",IF(Sheet1!AB20="DC1MDB10","DC1",IF(Sheet1!AB20="DC4MDB01","DC4",IF(Sheet1!AB20="DC4MDB02","DC4",IF(Sheet1!AB20="DC4MDB03","DC4",IF(Sheet1!AB20="DC4MDB04","DC4",IF(Sheet1!AB20="DC4MDB05","DC4",IF(Sheet1!AB20="DC4MDB06","DC4",IF(Sheet1!AB20="DC4MDB07","DC4",IF(Sheet1!AB20="DC4MDB08","DC4",IF(Sheet1!AB20="DC4MDB09","DC4",IF(Sheet1!AB20="DC4MDB10","DC4","$False"))))))))))))))))))))</f>
        <v>DC4</v>
      </c>
      <c r="Z20" t="s">
        <v>35</v>
      </c>
      <c r="AA20" t="e">
        <f t="shared" si="2"/>
        <v>#VALUE!</v>
      </c>
      <c r="AB20" t="e">
        <f t="shared" si="3"/>
        <v>#VALUE!</v>
      </c>
      <c r="AC20" t="s">
        <v>11</v>
      </c>
      <c r="AD20" t="s">
        <v>12</v>
      </c>
      <c r="AE20" t="s">
        <v>13</v>
      </c>
      <c r="AF20" t="s">
        <v>14</v>
      </c>
      <c r="AG20" t="s">
        <v>5</v>
      </c>
      <c r="AH20" t="s">
        <v>15</v>
      </c>
      <c r="AI20" t="s">
        <v>16</v>
      </c>
      <c r="AJ20" t="s">
        <v>17</v>
      </c>
      <c r="AK20" t="s">
        <v>18</v>
      </c>
      <c r="AL20" t="s">
        <v>19</v>
      </c>
    </row>
    <row r="21" spans="1:38" ht="13.5" customHeight="1">
      <c r="A21" s="7"/>
      <c r="B21" s="7"/>
      <c r="C21" s="7"/>
      <c r="D21" s="8"/>
      <c r="F21" s="9" t="str">
        <f>(Sheet1!T21)</f>
        <v/>
      </c>
      <c r="G21" t="str">
        <f>IF(OR(Sheet1!W21="Yes",Sheet1!U21="Yes"),"\\CMFP538\"&amp;Sheet1!Z21,"")</f>
        <v/>
      </c>
      <c r="H21" t="str">
        <f>IF(G21="","",Sheet1!Z21)</f>
        <v/>
      </c>
      <c r="I21" t="str">
        <f>IF(G21="","",Sheet1!Y21)</f>
        <v/>
      </c>
      <c r="J21" t="e">
        <f>(Sheet1!O21)</f>
        <v>#VALUE!</v>
      </c>
      <c r="K21" s="6" t="e">
        <f>(Sheet1!P21)</f>
        <v>#VALUE!</v>
      </c>
      <c r="L21" s="6" t="e">
        <f>IF(Sheet1!N21="No","No",IF(Sheet1!N21="","No","Yes"))</f>
        <v>#VALUE!</v>
      </c>
      <c r="M21" t="e">
        <f>(Sheet1!Q21)</f>
        <v>#VALUE!</v>
      </c>
      <c r="N21" s="6" t="str">
        <f>IF(Sheet1!E21=FALSE,"",Sheet1!F21&amp;Sheet1!E21)</f>
        <v/>
      </c>
      <c r="O21" t="str">
        <f ca="1">(Sheet1!AB21)</f>
        <v>DC1MDB01</v>
      </c>
      <c r="P21" t="e">
        <f>(Sheet1!R21)</f>
        <v>#VALUE!</v>
      </c>
      <c r="Q21" t="e">
        <f>Sheet3!D21</f>
        <v>#VALUE!</v>
      </c>
      <c r="R21" t="e">
        <f>Sheet3!E21</f>
        <v>#VALUE!</v>
      </c>
      <c r="S21" t="str">
        <f t="shared" si="0"/>
        <v/>
      </c>
      <c r="T21" t="str">
        <f>IF(ISERROR(Sheet1!X21),"",Sheet1!X21)</f>
        <v/>
      </c>
      <c r="U21" t="e">
        <f>IF(Sheet1!M21="Councillors",5120,IF(Sheet1!M21="Information Technology Services Dept.",1024,IF(Sheet1!M21="City Clerk and Solicitor Dept",1953,"No")))</f>
        <v>#VALUE!</v>
      </c>
      <c r="V21" s="5" t="s">
        <v>96</v>
      </c>
      <c r="W21" t="e">
        <f>IF(Sheet1!M21="Councillors",4608,IF(Sheet1!M21="Information Technology Services Dept.",921,IF(Sheet1!M21="City Clerk and Solicitor Dept",1855,"No")))</f>
        <v>#VALUE!</v>
      </c>
      <c r="X21" t="e">
        <f t="shared" si="1"/>
        <v>#VALUE!</v>
      </c>
      <c r="Y21" t="str">
        <f ca="1">IF(Sheet1!AB21="DC1MDB01","DC1",IF(Sheet1!AB21="DC1MDB02","DC1",IF(Sheet1!AB21="DC1MDB03","DC1",IF(Sheet1!AB21="DC1MDB04","DC1",IF(Sheet1!AB21="DC1MDB05","DC1",IF(Sheet1!AB21="DC1MDB06","DC1",IF(Sheet1!AB21="DC1MDB07","DC1",IF(Sheet1!AB21="DC1MDB08","DC1",IF(Sheet1!AB21="DC1MDB09","DC1",IF(Sheet1!AB21="DC1MDB10","DC1",IF(Sheet1!AB21="DC4MDB01","DC4",IF(Sheet1!AB21="DC4MDB02","DC4",IF(Sheet1!AB21="DC4MDB03","DC4",IF(Sheet1!AB21="DC4MDB04","DC4",IF(Sheet1!AB21="DC4MDB05","DC4",IF(Sheet1!AB21="DC4MDB06","DC4",IF(Sheet1!AB21="DC4MDB07","DC4",IF(Sheet1!AB21="DC4MDB08","DC4",IF(Sheet1!AB21="DC4MDB09","DC4",IF(Sheet1!AB21="DC4MDB10","DC4","$False"))))))))))))))))))))</f>
        <v>DC1</v>
      </c>
      <c r="Z21" t="s">
        <v>35</v>
      </c>
      <c r="AA21" t="e">
        <f t="shared" si="2"/>
        <v>#VALUE!</v>
      </c>
      <c r="AB21" t="e">
        <f t="shared" si="3"/>
        <v>#VALUE!</v>
      </c>
      <c r="AC21" t="s">
        <v>11</v>
      </c>
      <c r="AD21" t="s">
        <v>12</v>
      </c>
      <c r="AE21" t="s">
        <v>13</v>
      </c>
      <c r="AF21" t="s">
        <v>14</v>
      </c>
      <c r="AG21" t="s">
        <v>5</v>
      </c>
      <c r="AH21" t="s">
        <v>15</v>
      </c>
      <c r="AI21" t="s">
        <v>16</v>
      </c>
      <c r="AJ21" t="s">
        <v>17</v>
      </c>
      <c r="AK21" t="s">
        <v>18</v>
      </c>
      <c r="AL21" t="s">
        <v>19</v>
      </c>
    </row>
    <row r="22" spans="1:38" ht="13.5" customHeight="1">
      <c r="A22" s="7"/>
      <c r="B22" s="7"/>
      <c r="C22" s="7"/>
      <c r="D22" s="8"/>
      <c r="F22" s="9" t="str">
        <f>(Sheet1!T22)</f>
        <v/>
      </c>
      <c r="G22" t="str">
        <f>IF(OR(Sheet1!W22="Yes",Sheet1!U22="Yes"),"\\CMFP538\"&amp;Sheet1!Z22,"")</f>
        <v/>
      </c>
      <c r="H22" t="str">
        <f>IF(G22="","",Sheet1!Z22)</f>
        <v/>
      </c>
      <c r="I22" t="str">
        <f>IF(G22="","",Sheet1!Y22)</f>
        <v/>
      </c>
      <c r="J22" t="e">
        <f>(Sheet1!O22)</f>
        <v>#VALUE!</v>
      </c>
      <c r="K22" s="6" t="e">
        <f>(Sheet1!P22)</f>
        <v>#VALUE!</v>
      </c>
      <c r="L22" s="6" t="e">
        <f>IF(Sheet1!N22="No","No",IF(Sheet1!N22="","No","Yes"))</f>
        <v>#VALUE!</v>
      </c>
      <c r="M22" t="e">
        <f>(Sheet1!Q22)</f>
        <v>#VALUE!</v>
      </c>
      <c r="N22" s="6" t="str">
        <f>IF(Sheet1!E22=FALSE,"",Sheet1!F22&amp;Sheet1!E22)</f>
        <v/>
      </c>
      <c r="O22" t="str">
        <f ca="1">(Sheet1!AB22)</f>
        <v>DC4MDB09</v>
      </c>
      <c r="P22" t="e">
        <f>(Sheet1!R22)</f>
        <v>#VALUE!</v>
      </c>
      <c r="Q22" t="e">
        <f>Sheet3!D22</f>
        <v>#VALUE!</v>
      </c>
      <c r="R22" t="e">
        <f>Sheet3!E22</f>
        <v>#VALUE!</v>
      </c>
      <c r="S22" t="str">
        <f t="shared" si="0"/>
        <v/>
      </c>
      <c r="T22" t="str">
        <f>IF(ISERROR(Sheet1!X22),"",Sheet1!X22)</f>
        <v/>
      </c>
      <c r="U22" t="e">
        <f>IF(Sheet1!M22="Councillors",5120,IF(Sheet1!M22="Information Technology Services Dept.",1024,IF(Sheet1!M22="City Clerk and Solicitor Dept",1953,"No")))</f>
        <v>#VALUE!</v>
      </c>
      <c r="V22" s="5" t="s">
        <v>96</v>
      </c>
      <c r="W22" t="e">
        <f>IF(Sheet1!M22="Councillors",4608,IF(Sheet1!M22="Information Technology Services Dept.",921,IF(Sheet1!M22="City Clerk and Solicitor Dept",1855,"No")))</f>
        <v>#VALUE!</v>
      </c>
      <c r="X22" t="e">
        <f t="shared" si="1"/>
        <v>#VALUE!</v>
      </c>
      <c r="Y22" t="str">
        <f ca="1">IF(Sheet1!AB22="DC1MDB01","DC1",IF(Sheet1!AB22="DC1MDB02","DC1",IF(Sheet1!AB22="DC1MDB03","DC1",IF(Sheet1!AB22="DC1MDB04","DC1",IF(Sheet1!AB22="DC1MDB05","DC1",IF(Sheet1!AB22="DC1MDB06","DC1",IF(Sheet1!AB22="DC1MDB07","DC1",IF(Sheet1!AB22="DC1MDB08","DC1",IF(Sheet1!AB22="DC1MDB09","DC1",IF(Sheet1!AB22="DC1MDB10","DC1",IF(Sheet1!AB22="DC4MDB01","DC4",IF(Sheet1!AB22="DC4MDB02","DC4",IF(Sheet1!AB22="DC4MDB03","DC4",IF(Sheet1!AB22="DC4MDB04","DC4",IF(Sheet1!AB22="DC4MDB05","DC4",IF(Sheet1!AB22="DC4MDB06","DC4",IF(Sheet1!AB22="DC4MDB07","DC4",IF(Sheet1!AB22="DC4MDB08","DC4",IF(Sheet1!AB22="DC4MDB09","DC4",IF(Sheet1!AB22="DC4MDB10","DC4","$False"))))))))))))))))))))</f>
        <v>DC4</v>
      </c>
      <c r="Z22" t="s">
        <v>35</v>
      </c>
      <c r="AA22" t="e">
        <f t="shared" si="2"/>
        <v>#VALUE!</v>
      </c>
      <c r="AB22" t="e">
        <f t="shared" si="3"/>
        <v>#VALUE!</v>
      </c>
      <c r="AC22" t="s">
        <v>11</v>
      </c>
      <c r="AD22" t="s">
        <v>12</v>
      </c>
      <c r="AE22" t="s">
        <v>13</v>
      </c>
      <c r="AF22" t="s">
        <v>14</v>
      </c>
      <c r="AG22" t="s">
        <v>5</v>
      </c>
      <c r="AH22" t="s">
        <v>15</v>
      </c>
      <c r="AI22" t="s">
        <v>16</v>
      </c>
      <c r="AJ22" t="s">
        <v>17</v>
      </c>
      <c r="AK22" t="s">
        <v>18</v>
      </c>
      <c r="AL22" t="s">
        <v>19</v>
      </c>
    </row>
    <row r="23" spans="1:38" ht="13.5" customHeight="1">
      <c r="A23" s="7"/>
      <c r="B23" s="7"/>
      <c r="C23" s="7"/>
      <c r="D23" s="8"/>
      <c r="F23" s="9" t="str">
        <f>(Sheet1!T23)</f>
        <v/>
      </c>
      <c r="G23" t="str">
        <f>IF(OR(Sheet1!W23="Yes",Sheet1!U23="Yes"),"\\CMFP538\"&amp;Sheet1!Z23,"")</f>
        <v/>
      </c>
      <c r="H23" t="str">
        <f>IF(G23="","",Sheet1!Z23)</f>
        <v/>
      </c>
      <c r="I23" t="str">
        <f>IF(G23="","",Sheet1!Y23)</f>
        <v/>
      </c>
      <c r="J23" t="e">
        <f>(Sheet1!O23)</f>
        <v>#VALUE!</v>
      </c>
      <c r="K23" s="6" t="e">
        <f>(Sheet1!P23)</f>
        <v>#VALUE!</v>
      </c>
      <c r="L23" s="6" t="e">
        <f>IF(Sheet1!N23="No","No",IF(Sheet1!N23="","No","Yes"))</f>
        <v>#VALUE!</v>
      </c>
      <c r="M23" t="e">
        <f>(Sheet1!Q23)</f>
        <v>#VALUE!</v>
      </c>
      <c r="N23" s="6" t="str">
        <f>IF(Sheet1!E23=FALSE,"",Sheet1!F23&amp;Sheet1!E23)</f>
        <v/>
      </c>
      <c r="O23" t="str">
        <f ca="1">(Sheet1!AB23)</f>
        <v>DC1MDB02</v>
      </c>
      <c r="P23" t="e">
        <f>(Sheet1!R23)</f>
        <v>#VALUE!</v>
      </c>
      <c r="Q23" t="e">
        <f>Sheet3!D23</f>
        <v>#VALUE!</v>
      </c>
      <c r="R23" t="e">
        <f>Sheet3!E23</f>
        <v>#VALUE!</v>
      </c>
      <c r="S23" t="str">
        <f t="shared" si="0"/>
        <v/>
      </c>
      <c r="T23" t="str">
        <f>IF(ISERROR(Sheet1!X23),"",Sheet1!X23)</f>
        <v/>
      </c>
      <c r="U23" t="e">
        <f>IF(Sheet1!M23="Councillors",5120,IF(Sheet1!M23="Information Technology Services Dept.",1024,IF(Sheet1!M23="City Clerk and Solicitor Dept",1953,"No")))</f>
        <v>#VALUE!</v>
      </c>
      <c r="V23" s="5" t="s">
        <v>96</v>
      </c>
      <c r="W23" t="e">
        <f>IF(Sheet1!M23="Councillors",4608,IF(Sheet1!M23="Information Technology Services Dept.",921,IF(Sheet1!M23="City Clerk and Solicitor Dept",1855,"No")))</f>
        <v>#VALUE!</v>
      </c>
      <c r="X23" t="e">
        <f t="shared" si="1"/>
        <v>#VALUE!</v>
      </c>
      <c r="Y23" t="str">
        <f ca="1">IF(Sheet1!AB23="DC1MDB01","DC1",IF(Sheet1!AB23="DC1MDB02","DC1",IF(Sheet1!AB23="DC1MDB03","DC1",IF(Sheet1!AB23="DC1MDB04","DC1",IF(Sheet1!AB23="DC1MDB05","DC1",IF(Sheet1!AB23="DC1MDB06","DC1",IF(Sheet1!AB23="DC1MDB07","DC1",IF(Sheet1!AB23="DC1MDB08","DC1",IF(Sheet1!AB23="DC1MDB09","DC1",IF(Sheet1!AB23="DC1MDB10","DC1",IF(Sheet1!AB23="DC4MDB01","DC4",IF(Sheet1!AB23="DC4MDB02","DC4",IF(Sheet1!AB23="DC4MDB03","DC4",IF(Sheet1!AB23="DC4MDB04","DC4",IF(Sheet1!AB23="DC4MDB05","DC4",IF(Sheet1!AB23="DC4MDB06","DC4",IF(Sheet1!AB23="DC4MDB07","DC4",IF(Sheet1!AB23="DC4MDB08","DC4",IF(Sheet1!AB23="DC4MDB09","DC4",IF(Sheet1!AB23="DC4MDB10","DC4","$False"))))))))))))))))))))</f>
        <v>DC1</v>
      </c>
      <c r="Z23" t="s">
        <v>35</v>
      </c>
      <c r="AA23" t="e">
        <f t="shared" si="2"/>
        <v>#VALUE!</v>
      </c>
      <c r="AB23" t="e">
        <f t="shared" si="3"/>
        <v>#VALUE!</v>
      </c>
      <c r="AC23" t="s">
        <v>11</v>
      </c>
      <c r="AD23" t="s">
        <v>12</v>
      </c>
      <c r="AE23" t="s">
        <v>13</v>
      </c>
      <c r="AF23" t="s">
        <v>14</v>
      </c>
      <c r="AG23" t="s">
        <v>5</v>
      </c>
      <c r="AH23" t="s">
        <v>15</v>
      </c>
      <c r="AI23" t="s">
        <v>16</v>
      </c>
      <c r="AJ23" t="s">
        <v>17</v>
      </c>
      <c r="AK23" t="s">
        <v>18</v>
      </c>
      <c r="AL23" t="s">
        <v>19</v>
      </c>
    </row>
    <row r="24" spans="1:38" ht="13.5" customHeight="1">
      <c r="A24" s="7"/>
      <c r="B24" s="7"/>
      <c r="C24" s="7"/>
      <c r="D24" s="8"/>
      <c r="F24" s="9" t="str">
        <f>(Sheet1!T24)</f>
        <v/>
      </c>
      <c r="G24" t="str">
        <f>IF(OR(Sheet1!W24="Yes",Sheet1!U24="Yes"),"\\CMFP538\"&amp;Sheet1!Z24,"")</f>
        <v/>
      </c>
      <c r="H24" t="str">
        <f>IF(G24="","",Sheet1!Z24)</f>
        <v/>
      </c>
      <c r="I24" t="str">
        <f>IF(G24="","",Sheet1!Y24)</f>
        <v/>
      </c>
      <c r="J24" t="e">
        <f>(Sheet1!O24)</f>
        <v>#VALUE!</v>
      </c>
      <c r="K24" s="6" t="e">
        <f>(Sheet1!P24)</f>
        <v>#VALUE!</v>
      </c>
      <c r="L24" s="6" t="e">
        <f>IF(Sheet1!N24="No","No",IF(Sheet1!N24="","No","Yes"))</f>
        <v>#VALUE!</v>
      </c>
      <c r="M24" t="e">
        <f>(Sheet1!Q24)</f>
        <v>#VALUE!</v>
      </c>
      <c r="N24" s="6" t="str">
        <f>IF(Sheet1!E24=FALSE,"",Sheet1!F24&amp;Sheet1!E24)</f>
        <v/>
      </c>
      <c r="O24" t="str">
        <f ca="1">(Sheet1!AB24)</f>
        <v>DC4MDB05</v>
      </c>
      <c r="P24" t="e">
        <f>(Sheet1!R24)</f>
        <v>#VALUE!</v>
      </c>
      <c r="Q24" t="e">
        <f>Sheet3!D24</f>
        <v>#VALUE!</v>
      </c>
      <c r="R24" t="e">
        <f>Sheet3!E24</f>
        <v>#VALUE!</v>
      </c>
      <c r="S24" t="str">
        <f t="shared" si="0"/>
        <v/>
      </c>
      <c r="T24" t="str">
        <f>IF(ISERROR(Sheet1!X24),"",Sheet1!X24)</f>
        <v/>
      </c>
      <c r="U24" t="e">
        <f>IF(Sheet1!M24="Councillors",5120,IF(Sheet1!M24="Information Technology Services Dept.",1024,IF(Sheet1!M24="City Clerk and Solicitor Dept",1953,"No")))</f>
        <v>#VALUE!</v>
      </c>
      <c r="V24" s="5" t="s">
        <v>96</v>
      </c>
      <c r="W24" t="e">
        <f>IF(Sheet1!M24="Councillors",4608,IF(Sheet1!M24="Information Technology Services Dept.",921,IF(Sheet1!M24="City Clerk and Solicitor Dept",1855,"No")))</f>
        <v>#VALUE!</v>
      </c>
      <c r="X24" t="e">
        <f t="shared" si="1"/>
        <v>#VALUE!</v>
      </c>
      <c r="Y24" t="str">
        <f ca="1">IF(Sheet1!AB24="DC1MDB01","DC1",IF(Sheet1!AB24="DC1MDB02","DC1",IF(Sheet1!AB24="DC1MDB03","DC1",IF(Sheet1!AB24="DC1MDB04","DC1",IF(Sheet1!AB24="DC1MDB05","DC1",IF(Sheet1!AB24="DC1MDB06","DC1",IF(Sheet1!AB24="DC1MDB07","DC1",IF(Sheet1!AB24="DC1MDB08","DC1",IF(Sheet1!AB24="DC1MDB09","DC1",IF(Sheet1!AB24="DC1MDB10","DC1",IF(Sheet1!AB24="DC4MDB01","DC4",IF(Sheet1!AB24="DC4MDB02","DC4",IF(Sheet1!AB24="DC4MDB03","DC4",IF(Sheet1!AB24="DC4MDB04","DC4",IF(Sheet1!AB24="DC4MDB05","DC4",IF(Sheet1!AB24="DC4MDB06","DC4",IF(Sheet1!AB24="DC4MDB07","DC4",IF(Sheet1!AB24="DC4MDB08","DC4",IF(Sheet1!AB24="DC4MDB09","DC4",IF(Sheet1!AB24="DC4MDB10","DC4","$False"))))))))))))))))))))</f>
        <v>DC4</v>
      </c>
      <c r="Z24" t="s">
        <v>35</v>
      </c>
      <c r="AA24" t="e">
        <f t="shared" si="2"/>
        <v>#VALUE!</v>
      </c>
      <c r="AB24" t="e">
        <f t="shared" si="3"/>
        <v>#VALUE!</v>
      </c>
      <c r="AC24" t="s">
        <v>11</v>
      </c>
      <c r="AD24" t="s">
        <v>12</v>
      </c>
      <c r="AE24" t="s">
        <v>13</v>
      </c>
      <c r="AF24" t="s">
        <v>14</v>
      </c>
      <c r="AG24" t="s">
        <v>5</v>
      </c>
      <c r="AH24" t="s">
        <v>15</v>
      </c>
      <c r="AI24" t="s">
        <v>16</v>
      </c>
      <c r="AJ24" t="s">
        <v>17</v>
      </c>
      <c r="AK24" t="s">
        <v>18</v>
      </c>
      <c r="AL24" t="s">
        <v>19</v>
      </c>
    </row>
    <row r="25" spans="1:38" ht="13.5" customHeight="1">
      <c r="A25" s="7"/>
      <c r="B25" s="7"/>
      <c r="C25" s="7"/>
      <c r="D25" s="8"/>
      <c r="F25" s="9" t="str">
        <f>(Sheet1!T25)</f>
        <v/>
      </c>
      <c r="G25" t="str">
        <f>IF(OR(Sheet1!W25="Yes",Sheet1!U25="Yes"),"\\CMFP538\"&amp;Sheet1!Z25,"")</f>
        <v/>
      </c>
      <c r="H25" t="str">
        <f>IF(G25="","",Sheet1!Z25)</f>
        <v/>
      </c>
      <c r="I25" t="str">
        <f>IF(G25="","",Sheet1!Y25)</f>
        <v/>
      </c>
      <c r="J25" t="e">
        <f>(Sheet1!O25)</f>
        <v>#VALUE!</v>
      </c>
      <c r="K25" s="6" t="e">
        <f>(Sheet1!P25)</f>
        <v>#VALUE!</v>
      </c>
      <c r="L25" s="6" t="e">
        <f>IF(Sheet1!N25="No","No",IF(Sheet1!N25="","No","Yes"))</f>
        <v>#VALUE!</v>
      </c>
      <c r="M25" t="e">
        <f>(Sheet1!Q25)</f>
        <v>#VALUE!</v>
      </c>
      <c r="N25" s="6" t="str">
        <f>IF(Sheet1!E25=FALSE,"",Sheet1!F25&amp;Sheet1!E25)</f>
        <v/>
      </c>
      <c r="O25" t="str">
        <f ca="1">(Sheet1!AB25)</f>
        <v>DC4MDB05</v>
      </c>
      <c r="P25" t="e">
        <f>(Sheet1!R25)</f>
        <v>#VALUE!</v>
      </c>
      <c r="Q25" t="e">
        <f>Sheet3!D25</f>
        <v>#VALUE!</v>
      </c>
      <c r="R25" t="e">
        <f>Sheet3!E25</f>
        <v>#VALUE!</v>
      </c>
      <c r="S25" t="str">
        <f t="shared" si="0"/>
        <v/>
      </c>
      <c r="T25" t="str">
        <f>IF(ISERROR(Sheet1!X25),"",Sheet1!X25)</f>
        <v/>
      </c>
      <c r="U25" t="e">
        <f>IF(Sheet1!M25="Councillors",5120,IF(Sheet1!M25="Information Technology Services Dept.",1024,IF(Sheet1!M25="City Clerk and Solicitor Dept",1953,"No")))</f>
        <v>#VALUE!</v>
      </c>
      <c r="V25" s="5" t="s">
        <v>96</v>
      </c>
      <c r="W25" t="e">
        <f>IF(Sheet1!M25="Councillors",4608,IF(Sheet1!M25="Information Technology Services Dept.",921,IF(Sheet1!M25="City Clerk and Solicitor Dept",1855,"No")))</f>
        <v>#VALUE!</v>
      </c>
      <c r="X25" t="e">
        <f t="shared" si="1"/>
        <v>#VALUE!</v>
      </c>
      <c r="Y25" t="str">
        <f ca="1">IF(Sheet1!AB25="DC1MDB01","DC1",IF(Sheet1!AB25="DC1MDB02","DC1",IF(Sheet1!AB25="DC1MDB03","DC1",IF(Sheet1!AB25="DC1MDB04","DC1",IF(Sheet1!AB25="DC1MDB05","DC1",IF(Sheet1!AB25="DC1MDB06","DC1",IF(Sheet1!AB25="DC1MDB07","DC1",IF(Sheet1!AB25="DC1MDB08","DC1",IF(Sheet1!AB25="DC1MDB09","DC1",IF(Sheet1!AB25="DC1MDB10","DC1",IF(Sheet1!AB25="DC4MDB01","DC4",IF(Sheet1!AB25="DC4MDB02","DC4",IF(Sheet1!AB25="DC4MDB03","DC4",IF(Sheet1!AB25="DC4MDB04","DC4",IF(Sheet1!AB25="DC4MDB05","DC4",IF(Sheet1!AB25="DC4MDB06","DC4",IF(Sheet1!AB25="DC4MDB07","DC4",IF(Sheet1!AB25="DC4MDB08","DC4",IF(Sheet1!AB25="DC4MDB09","DC4",IF(Sheet1!AB25="DC4MDB10","DC4","$False"))))))))))))))))))))</f>
        <v>DC4</v>
      </c>
      <c r="Z25" t="s">
        <v>35</v>
      </c>
      <c r="AA25" t="e">
        <f t="shared" si="2"/>
        <v>#VALUE!</v>
      </c>
      <c r="AB25" t="e">
        <f t="shared" si="3"/>
        <v>#VALUE!</v>
      </c>
      <c r="AC25" t="s">
        <v>11</v>
      </c>
      <c r="AD25" t="s">
        <v>12</v>
      </c>
      <c r="AE25" t="s">
        <v>13</v>
      </c>
      <c r="AF25" t="s">
        <v>14</v>
      </c>
      <c r="AG25" t="s">
        <v>5</v>
      </c>
      <c r="AH25" t="s">
        <v>15</v>
      </c>
      <c r="AI25" t="s">
        <v>16</v>
      </c>
      <c r="AJ25" t="s">
        <v>17</v>
      </c>
      <c r="AK25" t="s">
        <v>18</v>
      </c>
      <c r="AL25" t="s">
        <v>19</v>
      </c>
    </row>
    <row r="26" spans="1:38" ht="13.5" customHeight="1">
      <c r="A26" s="7"/>
      <c r="B26" s="7"/>
      <c r="C26" s="7"/>
      <c r="D26" s="8"/>
      <c r="F26" s="9" t="str">
        <f>(Sheet1!T26)</f>
        <v/>
      </c>
      <c r="G26" t="str">
        <f>IF(OR(Sheet1!W26="Yes",Sheet1!U26="Yes"),"\\CMFP538\"&amp;Sheet1!Z26,"")</f>
        <v/>
      </c>
      <c r="H26" t="str">
        <f>IF(G26="","",Sheet1!Z26)</f>
        <v/>
      </c>
      <c r="I26" t="str">
        <f>IF(G26="","",Sheet1!Y26)</f>
        <v/>
      </c>
      <c r="J26" t="e">
        <f>(Sheet1!O26)</f>
        <v>#VALUE!</v>
      </c>
      <c r="K26" s="6" t="e">
        <f>(Sheet1!P26)</f>
        <v>#VALUE!</v>
      </c>
      <c r="L26" s="6" t="e">
        <f>IF(Sheet1!N26="No","No",IF(Sheet1!N26="","No","Yes"))</f>
        <v>#VALUE!</v>
      </c>
      <c r="M26" t="e">
        <f>(Sheet1!Q26)</f>
        <v>#VALUE!</v>
      </c>
      <c r="N26" s="6" t="str">
        <f>IF(Sheet1!E26=FALSE,"",Sheet1!F26&amp;Sheet1!E26)</f>
        <v/>
      </c>
      <c r="O26" t="str">
        <f ca="1">(Sheet1!AB26)</f>
        <v>DC1MDB10</v>
      </c>
      <c r="P26" t="e">
        <f>(Sheet1!R26)</f>
        <v>#VALUE!</v>
      </c>
      <c r="Q26" t="e">
        <f>Sheet3!D26</f>
        <v>#VALUE!</v>
      </c>
      <c r="R26" t="e">
        <f>Sheet3!E26</f>
        <v>#VALUE!</v>
      </c>
      <c r="S26" t="str">
        <f t="shared" si="0"/>
        <v/>
      </c>
      <c r="T26" t="str">
        <f>IF(ISERROR(Sheet1!X26),"",Sheet1!X26)</f>
        <v/>
      </c>
      <c r="U26" t="e">
        <f>IF(Sheet1!M26="Councillors",5120,IF(Sheet1!M26="Information Technology Services Dept.",1024,IF(Sheet1!M26="City Clerk and Solicitor Dept",1953,"No")))</f>
        <v>#VALUE!</v>
      </c>
      <c r="V26" s="5" t="s">
        <v>96</v>
      </c>
      <c r="W26" t="e">
        <f>IF(Sheet1!M26="Councillors",4608,IF(Sheet1!M26="Information Technology Services Dept.",921,IF(Sheet1!M26="City Clerk and Solicitor Dept",1855,"No")))</f>
        <v>#VALUE!</v>
      </c>
      <c r="X26" t="e">
        <f t="shared" si="1"/>
        <v>#VALUE!</v>
      </c>
      <c r="Y26" t="str">
        <f ca="1">IF(Sheet1!AB26="DC1MDB01","DC1",IF(Sheet1!AB26="DC1MDB02","DC1",IF(Sheet1!AB26="DC1MDB03","DC1",IF(Sheet1!AB26="DC1MDB04","DC1",IF(Sheet1!AB26="DC1MDB05","DC1",IF(Sheet1!AB26="DC1MDB06","DC1",IF(Sheet1!AB26="DC1MDB07","DC1",IF(Sheet1!AB26="DC1MDB08","DC1",IF(Sheet1!AB26="DC1MDB09","DC1",IF(Sheet1!AB26="DC1MDB10","DC1",IF(Sheet1!AB26="DC4MDB01","DC4",IF(Sheet1!AB26="DC4MDB02","DC4",IF(Sheet1!AB26="DC4MDB03","DC4",IF(Sheet1!AB26="DC4MDB04","DC4",IF(Sheet1!AB26="DC4MDB05","DC4",IF(Sheet1!AB26="DC4MDB06","DC4",IF(Sheet1!AB26="DC4MDB07","DC4",IF(Sheet1!AB26="DC4MDB08","DC4",IF(Sheet1!AB26="DC4MDB09","DC4",IF(Sheet1!AB26="DC4MDB10","DC4","$False"))))))))))))))))))))</f>
        <v>DC1</v>
      </c>
      <c r="Z26" t="s">
        <v>35</v>
      </c>
      <c r="AA26" t="e">
        <f t="shared" si="2"/>
        <v>#VALUE!</v>
      </c>
      <c r="AB26" t="e">
        <f t="shared" si="3"/>
        <v>#VALUE!</v>
      </c>
      <c r="AC26" t="s">
        <v>11</v>
      </c>
      <c r="AD26" t="s">
        <v>12</v>
      </c>
      <c r="AE26" t="s">
        <v>13</v>
      </c>
      <c r="AF26" t="s">
        <v>14</v>
      </c>
      <c r="AG26" t="s">
        <v>5</v>
      </c>
      <c r="AH26" t="s">
        <v>15</v>
      </c>
      <c r="AI26" t="s">
        <v>16</v>
      </c>
      <c r="AJ26" t="s">
        <v>17</v>
      </c>
      <c r="AK26" t="s">
        <v>18</v>
      </c>
      <c r="AL26" t="s">
        <v>19</v>
      </c>
    </row>
    <row r="27" spans="1:38" ht="13.5" customHeight="1">
      <c r="A27" s="7"/>
      <c r="B27" s="7"/>
      <c r="C27" s="7"/>
      <c r="D27" s="8"/>
      <c r="F27" s="9" t="str">
        <f>(Sheet1!T27)</f>
        <v/>
      </c>
      <c r="G27" t="str">
        <f>IF(OR(Sheet1!W27="Yes",Sheet1!U27="Yes"),"\\CMFP538\"&amp;Sheet1!Z27,"")</f>
        <v/>
      </c>
      <c r="H27" t="str">
        <f>IF(G27="","",Sheet1!Z27)</f>
        <v/>
      </c>
      <c r="I27" t="str">
        <f>IF(G27="","",Sheet1!Y27)</f>
        <v/>
      </c>
      <c r="J27" t="e">
        <f>(Sheet1!O27)</f>
        <v>#VALUE!</v>
      </c>
      <c r="K27" s="6" t="e">
        <f>(Sheet1!P27)</f>
        <v>#VALUE!</v>
      </c>
      <c r="L27" s="6" t="e">
        <f>IF(Sheet1!N27="No","No",IF(Sheet1!N27="","No","Yes"))</f>
        <v>#VALUE!</v>
      </c>
      <c r="M27" t="e">
        <f>(Sheet1!Q27)</f>
        <v>#VALUE!</v>
      </c>
      <c r="N27" s="6" t="str">
        <f>IF(Sheet1!E27=FALSE,"",Sheet1!F27&amp;Sheet1!E27)</f>
        <v/>
      </c>
      <c r="O27" t="str">
        <f ca="1">(Sheet1!AB27)</f>
        <v>DC4MDB02</v>
      </c>
      <c r="P27" t="e">
        <f>(Sheet1!R27)</f>
        <v>#VALUE!</v>
      </c>
      <c r="Q27" t="e">
        <f>Sheet3!D27</f>
        <v>#VALUE!</v>
      </c>
      <c r="R27" t="e">
        <f>Sheet3!E27</f>
        <v>#VALUE!</v>
      </c>
      <c r="S27" t="str">
        <f t="shared" si="0"/>
        <v/>
      </c>
      <c r="T27" t="str">
        <f>IF(ISERROR(Sheet1!X27),"",Sheet1!X27)</f>
        <v/>
      </c>
      <c r="U27" t="e">
        <f>IF(Sheet1!M27="Councillors",5120,IF(Sheet1!M27="Information Technology Services Dept.",1024,IF(Sheet1!M27="City Clerk and Solicitor Dept",1953,"No")))</f>
        <v>#VALUE!</v>
      </c>
      <c r="V27" s="5" t="s">
        <v>96</v>
      </c>
      <c r="W27" t="e">
        <f>IF(Sheet1!M27="Councillors",4608,IF(Sheet1!M27="Information Technology Services Dept.",921,IF(Sheet1!M27="City Clerk and Solicitor Dept",1855,"No")))</f>
        <v>#VALUE!</v>
      </c>
      <c r="X27" t="e">
        <f t="shared" si="1"/>
        <v>#VALUE!</v>
      </c>
      <c r="Y27" t="str">
        <f ca="1">IF(Sheet1!AB27="DC1MDB01","DC1",IF(Sheet1!AB27="DC1MDB02","DC1",IF(Sheet1!AB27="DC1MDB03","DC1",IF(Sheet1!AB27="DC1MDB04","DC1",IF(Sheet1!AB27="DC1MDB05","DC1",IF(Sheet1!AB27="DC1MDB06","DC1",IF(Sheet1!AB27="DC1MDB07","DC1",IF(Sheet1!AB27="DC1MDB08","DC1",IF(Sheet1!AB27="DC1MDB09","DC1",IF(Sheet1!AB27="DC1MDB10","DC1",IF(Sheet1!AB27="DC4MDB01","DC4",IF(Sheet1!AB27="DC4MDB02","DC4",IF(Sheet1!AB27="DC4MDB03","DC4",IF(Sheet1!AB27="DC4MDB04","DC4",IF(Sheet1!AB27="DC4MDB05","DC4",IF(Sheet1!AB27="DC4MDB06","DC4",IF(Sheet1!AB27="DC4MDB07","DC4",IF(Sheet1!AB27="DC4MDB08","DC4",IF(Sheet1!AB27="DC4MDB09","DC4",IF(Sheet1!AB27="DC4MDB10","DC4","$False"))))))))))))))))))))</f>
        <v>DC4</v>
      </c>
      <c r="Z27" t="s">
        <v>35</v>
      </c>
      <c r="AA27" t="e">
        <f t="shared" si="2"/>
        <v>#VALUE!</v>
      </c>
      <c r="AB27" t="e">
        <f t="shared" si="3"/>
        <v>#VALUE!</v>
      </c>
      <c r="AC27" t="s">
        <v>11</v>
      </c>
      <c r="AD27" t="s">
        <v>12</v>
      </c>
      <c r="AE27" t="s">
        <v>13</v>
      </c>
      <c r="AF27" t="s">
        <v>14</v>
      </c>
      <c r="AG27" t="s">
        <v>5</v>
      </c>
      <c r="AH27" t="s">
        <v>15</v>
      </c>
      <c r="AI27" t="s">
        <v>16</v>
      </c>
      <c r="AJ27" t="s">
        <v>17</v>
      </c>
      <c r="AK27" t="s">
        <v>18</v>
      </c>
      <c r="AL27" t="s">
        <v>19</v>
      </c>
    </row>
    <row r="28" spans="1:38" ht="13.5" customHeight="1">
      <c r="A28" s="7"/>
      <c r="B28" s="7"/>
      <c r="C28" s="7"/>
      <c r="D28" s="8"/>
      <c r="F28" s="9" t="str">
        <f>(Sheet1!T28)</f>
        <v/>
      </c>
      <c r="G28" t="str">
        <f>IF(OR(Sheet1!W28="Yes",Sheet1!U28="Yes"),"\\CMFP538\"&amp;Sheet1!Z28,"")</f>
        <v/>
      </c>
      <c r="H28" t="str">
        <f>IF(G28="","",Sheet1!Z28)</f>
        <v/>
      </c>
      <c r="I28" t="str">
        <f>IF(G28="","",Sheet1!Y28)</f>
        <v/>
      </c>
      <c r="J28" t="e">
        <f>(Sheet1!O28)</f>
        <v>#VALUE!</v>
      </c>
      <c r="K28" s="6" t="e">
        <f>(Sheet1!P28)</f>
        <v>#VALUE!</v>
      </c>
      <c r="L28" s="6" t="e">
        <f>IF(Sheet1!N28="No","No",IF(Sheet1!N28="","No","Yes"))</f>
        <v>#VALUE!</v>
      </c>
      <c r="M28" t="e">
        <f>(Sheet1!Q28)</f>
        <v>#VALUE!</v>
      </c>
      <c r="N28" s="6" t="str">
        <f>IF(Sheet1!E28=FALSE,"",Sheet1!F28&amp;Sheet1!E28)</f>
        <v/>
      </c>
      <c r="O28" t="str">
        <f ca="1">(Sheet1!AB28)</f>
        <v>DC1MDB02</v>
      </c>
      <c r="P28" t="e">
        <f>(Sheet1!R28)</f>
        <v>#VALUE!</v>
      </c>
      <c r="Q28" t="e">
        <f>Sheet3!D28</f>
        <v>#VALUE!</v>
      </c>
      <c r="R28" t="e">
        <f>Sheet3!E28</f>
        <v>#VALUE!</v>
      </c>
      <c r="S28" t="str">
        <f t="shared" si="0"/>
        <v/>
      </c>
      <c r="T28" t="str">
        <f>IF(ISERROR(Sheet1!X28),"",Sheet1!X28)</f>
        <v/>
      </c>
      <c r="U28" t="e">
        <f>IF(Sheet1!M28="Councillors",5120,IF(Sheet1!M28="Information Technology Services Dept.",1024,IF(Sheet1!M28="City Clerk and Solicitor Dept",1953,"No")))</f>
        <v>#VALUE!</v>
      </c>
      <c r="V28" s="5" t="s">
        <v>96</v>
      </c>
      <c r="W28" t="e">
        <f>IF(Sheet1!M28="Councillors",4608,IF(Sheet1!M28="Information Technology Services Dept.",921,IF(Sheet1!M28="City Clerk and Solicitor Dept",1855,"No")))</f>
        <v>#VALUE!</v>
      </c>
      <c r="X28" t="e">
        <f t="shared" si="1"/>
        <v>#VALUE!</v>
      </c>
      <c r="Y28" t="str">
        <f ca="1">IF(Sheet1!AB28="DC1MDB01","DC1",IF(Sheet1!AB28="DC1MDB02","DC1",IF(Sheet1!AB28="DC1MDB03","DC1",IF(Sheet1!AB28="DC1MDB04","DC1",IF(Sheet1!AB28="DC1MDB05","DC1",IF(Sheet1!AB28="DC1MDB06","DC1",IF(Sheet1!AB28="DC1MDB07","DC1",IF(Sheet1!AB28="DC1MDB08","DC1",IF(Sheet1!AB28="DC1MDB09","DC1",IF(Sheet1!AB28="DC1MDB10","DC1",IF(Sheet1!AB28="DC4MDB01","DC4",IF(Sheet1!AB28="DC4MDB02","DC4",IF(Sheet1!AB28="DC4MDB03","DC4",IF(Sheet1!AB28="DC4MDB04","DC4",IF(Sheet1!AB28="DC4MDB05","DC4",IF(Sheet1!AB28="DC4MDB06","DC4",IF(Sheet1!AB28="DC4MDB07","DC4",IF(Sheet1!AB28="DC4MDB08","DC4",IF(Sheet1!AB28="DC4MDB09","DC4",IF(Sheet1!AB28="DC4MDB10","DC4","$False"))))))))))))))))))))</f>
        <v>DC1</v>
      </c>
      <c r="Z28" t="s">
        <v>35</v>
      </c>
      <c r="AA28" t="e">
        <f t="shared" si="2"/>
        <v>#VALUE!</v>
      </c>
      <c r="AB28" t="e">
        <f t="shared" si="3"/>
        <v>#VALUE!</v>
      </c>
      <c r="AC28" t="s">
        <v>11</v>
      </c>
      <c r="AD28" t="s">
        <v>12</v>
      </c>
      <c r="AE28" t="s">
        <v>13</v>
      </c>
      <c r="AF28" t="s">
        <v>14</v>
      </c>
      <c r="AG28" t="s">
        <v>5</v>
      </c>
      <c r="AH28" t="s">
        <v>15</v>
      </c>
      <c r="AI28" t="s">
        <v>16</v>
      </c>
      <c r="AJ28" t="s">
        <v>17</v>
      </c>
      <c r="AK28" t="s">
        <v>18</v>
      </c>
      <c r="AL28" t="s">
        <v>19</v>
      </c>
    </row>
    <row r="29" spans="1:38" ht="13.5" customHeight="1">
      <c r="A29" s="7"/>
      <c r="B29" s="7"/>
      <c r="C29" s="7"/>
      <c r="D29" s="8"/>
      <c r="F29" s="9" t="str">
        <f>(Sheet1!T29)</f>
        <v/>
      </c>
      <c r="G29" t="str">
        <f>IF(OR(Sheet1!W29="Yes",Sheet1!U29="Yes"),"\\CMFP538\"&amp;Sheet1!Z29,"")</f>
        <v/>
      </c>
      <c r="H29" t="str">
        <f>IF(G29="","",Sheet1!Z29)</f>
        <v/>
      </c>
      <c r="I29" t="str">
        <f>IF(G29="","",Sheet1!Y29)</f>
        <v/>
      </c>
      <c r="J29" t="e">
        <f>(Sheet1!O29)</f>
        <v>#VALUE!</v>
      </c>
      <c r="K29" s="6" t="e">
        <f>(Sheet1!P29)</f>
        <v>#VALUE!</v>
      </c>
      <c r="L29" s="6" t="e">
        <f>IF(Sheet1!N29="No","No",IF(Sheet1!N29="","No","Yes"))</f>
        <v>#VALUE!</v>
      </c>
      <c r="M29" t="e">
        <f>(Sheet1!Q29)</f>
        <v>#VALUE!</v>
      </c>
      <c r="N29" s="6" t="str">
        <f>IF(Sheet1!E29=FALSE,"",Sheet1!F29&amp;Sheet1!E29)</f>
        <v/>
      </c>
      <c r="O29" t="str">
        <f ca="1">(Sheet1!AB29)</f>
        <v>DC4MDB08</v>
      </c>
      <c r="P29" t="e">
        <f>(Sheet1!R29)</f>
        <v>#VALUE!</v>
      </c>
      <c r="Q29" t="e">
        <f>Sheet3!D29</f>
        <v>#VALUE!</v>
      </c>
      <c r="R29" t="e">
        <f>Sheet3!E29</f>
        <v>#VALUE!</v>
      </c>
      <c r="S29" t="str">
        <f t="shared" si="0"/>
        <v/>
      </c>
      <c r="T29" t="str">
        <f>IF(ISERROR(Sheet1!X29),"",Sheet1!X29)</f>
        <v/>
      </c>
      <c r="U29" t="e">
        <f>IF(Sheet1!M29="Councillors",5120,IF(Sheet1!M29="Information Technology Services Dept.",1024,IF(Sheet1!M29="City Clerk and Solicitor Dept",1953,"No")))</f>
        <v>#VALUE!</v>
      </c>
      <c r="V29" s="5" t="s">
        <v>96</v>
      </c>
      <c r="W29" t="e">
        <f>IF(Sheet1!M29="Councillors",4608,IF(Sheet1!M29="Information Technology Services Dept.",921,IF(Sheet1!M29="City Clerk and Solicitor Dept",1855,"No")))</f>
        <v>#VALUE!</v>
      </c>
      <c r="X29" t="e">
        <f t="shared" si="1"/>
        <v>#VALUE!</v>
      </c>
      <c r="Y29" t="str">
        <f ca="1">IF(Sheet1!AB29="DC1MDB01","DC1",IF(Sheet1!AB29="DC1MDB02","DC1",IF(Sheet1!AB29="DC1MDB03","DC1",IF(Sheet1!AB29="DC1MDB04","DC1",IF(Sheet1!AB29="DC1MDB05","DC1",IF(Sheet1!AB29="DC1MDB06","DC1",IF(Sheet1!AB29="DC1MDB07","DC1",IF(Sheet1!AB29="DC1MDB08","DC1",IF(Sheet1!AB29="DC1MDB09","DC1",IF(Sheet1!AB29="DC1MDB10","DC1",IF(Sheet1!AB29="DC4MDB01","DC4",IF(Sheet1!AB29="DC4MDB02","DC4",IF(Sheet1!AB29="DC4MDB03","DC4",IF(Sheet1!AB29="DC4MDB04","DC4",IF(Sheet1!AB29="DC4MDB05","DC4",IF(Sheet1!AB29="DC4MDB06","DC4",IF(Sheet1!AB29="DC4MDB07","DC4",IF(Sheet1!AB29="DC4MDB08","DC4",IF(Sheet1!AB29="DC4MDB09","DC4",IF(Sheet1!AB29="DC4MDB10","DC4","$False"))))))))))))))))))))</f>
        <v>DC4</v>
      </c>
      <c r="Z29" t="s">
        <v>35</v>
      </c>
      <c r="AA29" t="e">
        <f t="shared" si="2"/>
        <v>#VALUE!</v>
      </c>
      <c r="AB29" t="e">
        <f t="shared" si="3"/>
        <v>#VALUE!</v>
      </c>
      <c r="AC29" t="s">
        <v>11</v>
      </c>
      <c r="AD29" t="s">
        <v>12</v>
      </c>
      <c r="AE29" t="s">
        <v>13</v>
      </c>
      <c r="AF29" t="s">
        <v>14</v>
      </c>
      <c r="AG29" t="s">
        <v>5</v>
      </c>
      <c r="AH29" t="s">
        <v>15</v>
      </c>
      <c r="AI29" t="s">
        <v>16</v>
      </c>
      <c r="AJ29" t="s">
        <v>17</v>
      </c>
      <c r="AK29" t="s">
        <v>18</v>
      </c>
      <c r="AL29" t="s">
        <v>19</v>
      </c>
    </row>
    <row r="30" spans="1:38" ht="13.5" customHeight="1">
      <c r="A30" s="7"/>
      <c r="B30" s="7"/>
      <c r="C30" s="7"/>
      <c r="D30" s="8"/>
      <c r="F30" s="9" t="str">
        <f>(Sheet1!T30)</f>
        <v/>
      </c>
      <c r="G30" t="str">
        <f>IF(OR(Sheet1!W30="Yes",Sheet1!U30="Yes"),"\\CMFP538\"&amp;Sheet1!Z30,"")</f>
        <v/>
      </c>
      <c r="H30" t="str">
        <f>IF(G30="","",Sheet1!Z30)</f>
        <v/>
      </c>
      <c r="I30" t="str">
        <f>IF(G30="","",Sheet1!Y30)</f>
        <v/>
      </c>
      <c r="J30" t="e">
        <f>(Sheet1!O30)</f>
        <v>#VALUE!</v>
      </c>
      <c r="K30" s="6" t="e">
        <f>(Sheet1!P30)</f>
        <v>#VALUE!</v>
      </c>
      <c r="L30" s="6" t="e">
        <f>IF(Sheet1!N30="No","No",IF(Sheet1!N30="","No","Yes"))</f>
        <v>#VALUE!</v>
      </c>
      <c r="M30" t="e">
        <f>(Sheet1!Q30)</f>
        <v>#VALUE!</v>
      </c>
      <c r="N30" s="6" t="str">
        <f>IF(Sheet1!E30=FALSE,"",Sheet1!F30&amp;Sheet1!E30)</f>
        <v/>
      </c>
      <c r="O30" t="str">
        <f ca="1">(Sheet1!AB30)</f>
        <v>DC1MDB08</v>
      </c>
      <c r="P30" t="e">
        <f>(Sheet1!R30)</f>
        <v>#VALUE!</v>
      </c>
      <c r="Q30" t="e">
        <f>Sheet3!D30</f>
        <v>#VALUE!</v>
      </c>
      <c r="R30" t="e">
        <f>Sheet3!E30</f>
        <v>#VALUE!</v>
      </c>
      <c r="S30" t="str">
        <f t="shared" si="0"/>
        <v/>
      </c>
      <c r="T30" t="str">
        <f>IF(ISERROR(Sheet1!X30),"",Sheet1!X30)</f>
        <v/>
      </c>
      <c r="U30" t="e">
        <f>IF(Sheet1!M30="Councillors",5120,IF(Sheet1!M30="Information Technology Services Dept.",1024,IF(Sheet1!M30="City Clerk and Solicitor Dept",1953,"No")))</f>
        <v>#VALUE!</v>
      </c>
      <c r="V30" s="5" t="s">
        <v>96</v>
      </c>
      <c r="W30" t="e">
        <f>IF(Sheet1!M30="Councillors",4608,IF(Sheet1!M30="Information Technology Services Dept.",921,IF(Sheet1!M30="City Clerk and Solicitor Dept",1855,"No")))</f>
        <v>#VALUE!</v>
      </c>
      <c r="X30" t="e">
        <f t="shared" si="1"/>
        <v>#VALUE!</v>
      </c>
      <c r="Y30" t="str">
        <f ca="1">IF(Sheet1!AB30="DC1MDB01","DC1",IF(Sheet1!AB30="DC1MDB02","DC1",IF(Sheet1!AB30="DC1MDB03","DC1",IF(Sheet1!AB30="DC1MDB04","DC1",IF(Sheet1!AB30="DC1MDB05","DC1",IF(Sheet1!AB30="DC1MDB06","DC1",IF(Sheet1!AB30="DC1MDB07","DC1",IF(Sheet1!AB30="DC1MDB08","DC1",IF(Sheet1!AB30="DC1MDB09","DC1",IF(Sheet1!AB30="DC1MDB10","DC1",IF(Sheet1!AB30="DC4MDB01","DC4",IF(Sheet1!AB30="DC4MDB02","DC4",IF(Sheet1!AB30="DC4MDB03","DC4",IF(Sheet1!AB30="DC4MDB04","DC4",IF(Sheet1!AB30="DC4MDB05","DC4",IF(Sheet1!AB30="DC4MDB06","DC4",IF(Sheet1!AB30="DC4MDB07","DC4",IF(Sheet1!AB30="DC4MDB08","DC4",IF(Sheet1!AB30="DC4MDB09","DC4",IF(Sheet1!AB30="DC4MDB10","DC4","$False"))))))))))))))))))))</f>
        <v>DC1</v>
      </c>
      <c r="Z30" t="s">
        <v>35</v>
      </c>
      <c r="AA30" t="e">
        <f t="shared" si="2"/>
        <v>#VALUE!</v>
      </c>
      <c r="AB30" t="e">
        <f t="shared" si="3"/>
        <v>#VALUE!</v>
      </c>
      <c r="AC30" t="s">
        <v>11</v>
      </c>
      <c r="AD30" t="s">
        <v>12</v>
      </c>
      <c r="AE30" t="s">
        <v>13</v>
      </c>
      <c r="AF30" t="s">
        <v>14</v>
      </c>
      <c r="AG30" t="s">
        <v>5</v>
      </c>
      <c r="AH30" t="s">
        <v>15</v>
      </c>
      <c r="AI30" t="s">
        <v>16</v>
      </c>
      <c r="AJ30" t="s">
        <v>17</v>
      </c>
      <c r="AK30" t="s">
        <v>18</v>
      </c>
      <c r="AL30" t="s">
        <v>19</v>
      </c>
    </row>
    <row r="31" spans="1:38" ht="13.5" customHeight="1">
      <c r="A31" s="7"/>
      <c r="B31" s="7"/>
      <c r="C31" s="7"/>
      <c r="D31" s="8"/>
      <c r="F31" s="9" t="str">
        <f>(Sheet1!T31)</f>
        <v/>
      </c>
      <c r="G31" t="str">
        <f>IF(OR(Sheet1!W31="Yes",Sheet1!U31="Yes"),"\\CMFP538\"&amp;Sheet1!Z31,"")</f>
        <v/>
      </c>
      <c r="H31" t="str">
        <f>IF(G31="","",Sheet1!Z31)</f>
        <v/>
      </c>
      <c r="I31" t="str">
        <f>IF(G31="","",Sheet1!Y31)</f>
        <v/>
      </c>
      <c r="J31" t="e">
        <f>(Sheet1!O31)</f>
        <v>#VALUE!</v>
      </c>
      <c r="K31" s="6" t="e">
        <f>(Sheet1!P31)</f>
        <v>#VALUE!</v>
      </c>
      <c r="L31" s="6" t="e">
        <f>IF(Sheet1!N31="No","No",IF(Sheet1!N31="","No","Yes"))</f>
        <v>#VALUE!</v>
      </c>
      <c r="M31" t="e">
        <f>(Sheet1!Q31)</f>
        <v>#VALUE!</v>
      </c>
      <c r="N31" s="6" t="str">
        <f>IF(Sheet1!E31=FALSE,"",Sheet1!F31&amp;Sheet1!E31)</f>
        <v/>
      </c>
      <c r="O31" t="str">
        <f ca="1">(Sheet1!AB31)</f>
        <v>DC1MDB07</v>
      </c>
      <c r="P31" t="e">
        <f>(Sheet1!R31)</f>
        <v>#VALUE!</v>
      </c>
      <c r="Q31" t="e">
        <f>Sheet3!D31</f>
        <v>#VALUE!</v>
      </c>
      <c r="R31" t="e">
        <f>Sheet3!E31</f>
        <v>#VALUE!</v>
      </c>
      <c r="S31" t="str">
        <f t="shared" si="0"/>
        <v/>
      </c>
      <c r="T31" t="str">
        <f>IF(ISERROR(Sheet1!X31),"",Sheet1!X31)</f>
        <v/>
      </c>
      <c r="U31" t="e">
        <f>IF(Sheet1!M31="Councillors",5120,IF(Sheet1!M31="Information Technology Services Dept.",1024,IF(Sheet1!M31="City Clerk and Solicitor Dept",1953,"No")))</f>
        <v>#VALUE!</v>
      </c>
      <c r="V31" s="5" t="s">
        <v>96</v>
      </c>
      <c r="W31" t="e">
        <f>IF(Sheet1!M31="Councillors",4608,IF(Sheet1!M31="Information Technology Services Dept.",921,IF(Sheet1!M31="City Clerk and Solicitor Dept",1855,"No")))</f>
        <v>#VALUE!</v>
      </c>
      <c r="X31" t="e">
        <f t="shared" si="1"/>
        <v>#VALUE!</v>
      </c>
      <c r="Y31" t="str">
        <f ca="1">IF(Sheet1!AB31="DC1MDB01","DC1",IF(Sheet1!AB31="DC1MDB02","DC1",IF(Sheet1!AB31="DC1MDB03","DC1",IF(Sheet1!AB31="DC1MDB04","DC1",IF(Sheet1!AB31="DC1MDB05","DC1",IF(Sheet1!AB31="DC1MDB06","DC1",IF(Sheet1!AB31="DC1MDB07","DC1",IF(Sheet1!AB31="DC1MDB08","DC1",IF(Sheet1!AB31="DC1MDB09","DC1",IF(Sheet1!AB31="DC1MDB10","DC1",IF(Sheet1!AB31="DC4MDB01","DC4",IF(Sheet1!AB31="DC4MDB02","DC4",IF(Sheet1!AB31="DC4MDB03","DC4",IF(Sheet1!AB31="DC4MDB04","DC4",IF(Sheet1!AB31="DC4MDB05","DC4",IF(Sheet1!AB31="DC4MDB06","DC4",IF(Sheet1!AB31="DC4MDB07","DC4",IF(Sheet1!AB31="DC4MDB08","DC4",IF(Sheet1!AB31="DC4MDB09","DC4",IF(Sheet1!AB31="DC4MDB10","DC4","$False"))))))))))))))))))))</f>
        <v>DC1</v>
      </c>
      <c r="Z31" t="s">
        <v>35</v>
      </c>
      <c r="AA31" t="e">
        <f t="shared" si="2"/>
        <v>#VALUE!</v>
      </c>
      <c r="AB31" t="e">
        <f t="shared" si="3"/>
        <v>#VALUE!</v>
      </c>
      <c r="AC31" t="s">
        <v>11</v>
      </c>
      <c r="AD31" t="s">
        <v>12</v>
      </c>
      <c r="AE31" t="s">
        <v>13</v>
      </c>
      <c r="AF31" t="s">
        <v>14</v>
      </c>
      <c r="AG31" t="s">
        <v>5</v>
      </c>
      <c r="AH31" t="s">
        <v>15</v>
      </c>
      <c r="AI31" t="s">
        <v>16</v>
      </c>
      <c r="AJ31" t="s">
        <v>17</v>
      </c>
      <c r="AK31" t="s">
        <v>18</v>
      </c>
      <c r="AL31" t="s">
        <v>19</v>
      </c>
    </row>
    <row r="32" spans="1:38" ht="13.5" customHeight="1">
      <c r="A32" s="7"/>
      <c r="B32" s="7"/>
      <c r="C32" s="7"/>
      <c r="D32" s="8"/>
      <c r="F32" s="9" t="str">
        <f>(Sheet1!T32)</f>
        <v/>
      </c>
      <c r="G32" t="str">
        <f>IF(OR(Sheet1!W32="Yes",Sheet1!U32="Yes"),"\\CMFP538\"&amp;Sheet1!Z32,"")</f>
        <v/>
      </c>
      <c r="H32" t="str">
        <f>IF(G32="","",Sheet1!Z32)</f>
        <v/>
      </c>
      <c r="I32" t="str">
        <f>IF(G32="","",Sheet1!Y32)</f>
        <v/>
      </c>
      <c r="J32" t="e">
        <f>(Sheet1!O32)</f>
        <v>#VALUE!</v>
      </c>
      <c r="K32" s="6" t="e">
        <f>(Sheet1!P32)</f>
        <v>#VALUE!</v>
      </c>
      <c r="L32" s="6" t="e">
        <f>IF(Sheet1!N32="No","No",IF(Sheet1!N32="","No","Yes"))</f>
        <v>#VALUE!</v>
      </c>
      <c r="M32" t="e">
        <f>(Sheet1!Q32)</f>
        <v>#VALUE!</v>
      </c>
      <c r="N32" s="6" t="str">
        <f>IF(Sheet1!E32=FALSE,"",Sheet1!F32&amp;Sheet1!E32)</f>
        <v/>
      </c>
      <c r="O32" t="str">
        <f ca="1">(Sheet1!AB32)</f>
        <v>DC4MDB09</v>
      </c>
      <c r="P32" t="e">
        <f>(Sheet1!R32)</f>
        <v>#VALUE!</v>
      </c>
      <c r="Q32" t="e">
        <f>Sheet3!D32</f>
        <v>#VALUE!</v>
      </c>
      <c r="R32" t="e">
        <f>Sheet3!E32</f>
        <v>#VALUE!</v>
      </c>
      <c r="S32" t="str">
        <f t="shared" si="0"/>
        <v/>
      </c>
      <c r="T32" t="str">
        <f>IF(ISERROR(Sheet1!X32),"",Sheet1!X32)</f>
        <v/>
      </c>
      <c r="U32" t="e">
        <f>IF(Sheet1!M32="Councillors",5120,IF(Sheet1!M32="Information Technology Services Dept.",1024,IF(Sheet1!M32="City Clerk and Solicitor Dept",1953,"No")))</f>
        <v>#VALUE!</v>
      </c>
      <c r="V32" s="5" t="s">
        <v>96</v>
      </c>
      <c r="W32" t="e">
        <f>IF(Sheet1!M32="Councillors",4608,IF(Sheet1!M32="Information Technology Services Dept.",921,IF(Sheet1!M32="City Clerk and Solicitor Dept",1855,"No")))</f>
        <v>#VALUE!</v>
      </c>
      <c r="X32" t="e">
        <f t="shared" si="1"/>
        <v>#VALUE!</v>
      </c>
      <c r="Y32" t="str">
        <f ca="1">IF(Sheet1!AB32="DC1MDB01","DC1",IF(Sheet1!AB32="DC1MDB02","DC1",IF(Sheet1!AB32="DC1MDB03","DC1",IF(Sheet1!AB32="DC1MDB04","DC1",IF(Sheet1!AB32="DC1MDB05","DC1",IF(Sheet1!AB32="DC1MDB06","DC1",IF(Sheet1!AB32="DC1MDB07","DC1",IF(Sheet1!AB32="DC1MDB08","DC1",IF(Sheet1!AB32="DC1MDB09","DC1",IF(Sheet1!AB32="DC1MDB10","DC1",IF(Sheet1!AB32="DC4MDB01","DC4",IF(Sheet1!AB32="DC4MDB02","DC4",IF(Sheet1!AB32="DC4MDB03","DC4",IF(Sheet1!AB32="DC4MDB04","DC4",IF(Sheet1!AB32="DC4MDB05","DC4",IF(Sheet1!AB32="DC4MDB06","DC4",IF(Sheet1!AB32="DC4MDB07","DC4",IF(Sheet1!AB32="DC4MDB08","DC4",IF(Sheet1!AB32="DC4MDB09","DC4",IF(Sheet1!AB32="DC4MDB10","DC4","$False"))))))))))))))))))))</f>
        <v>DC4</v>
      </c>
      <c r="Z32" t="s">
        <v>35</v>
      </c>
      <c r="AA32" t="e">
        <f t="shared" si="2"/>
        <v>#VALUE!</v>
      </c>
      <c r="AB32" t="e">
        <f t="shared" si="3"/>
        <v>#VALUE!</v>
      </c>
      <c r="AC32" t="s">
        <v>11</v>
      </c>
      <c r="AD32" t="s">
        <v>12</v>
      </c>
      <c r="AE32" t="s">
        <v>13</v>
      </c>
      <c r="AF32" t="s">
        <v>14</v>
      </c>
      <c r="AG32" t="s">
        <v>5</v>
      </c>
      <c r="AH32" t="s">
        <v>15</v>
      </c>
      <c r="AI32" t="s">
        <v>16</v>
      </c>
      <c r="AJ32" t="s">
        <v>17</v>
      </c>
      <c r="AK32" t="s">
        <v>18</v>
      </c>
      <c r="AL32" t="s">
        <v>19</v>
      </c>
    </row>
    <row r="33" spans="1:38" ht="13.5" customHeight="1">
      <c r="A33" s="7"/>
      <c r="B33" s="7"/>
      <c r="C33" s="7"/>
      <c r="D33" s="8"/>
      <c r="F33" s="9" t="str">
        <f>(Sheet1!T33)</f>
        <v/>
      </c>
      <c r="G33" t="str">
        <f>IF(OR(Sheet1!W33="Yes",Sheet1!U33="Yes"),"\\CMFP538\"&amp;Sheet1!Z33,"")</f>
        <v/>
      </c>
      <c r="H33" t="str">
        <f>IF(G33="","",Sheet1!Z33)</f>
        <v/>
      </c>
      <c r="I33" t="str">
        <f>IF(G33="","",Sheet1!Y33)</f>
        <v/>
      </c>
      <c r="J33" t="e">
        <f>(Sheet1!O33)</f>
        <v>#VALUE!</v>
      </c>
      <c r="K33" s="6" t="e">
        <f>(Sheet1!P33)</f>
        <v>#VALUE!</v>
      </c>
      <c r="L33" s="6" t="e">
        <f>IF(Sheet1!N33="No","No",IF(Sheet1!N33="","No","Yes"))</f>
        <v>#VALUE!</v>
      </c>
      <c r="M33" t="e">
        <f>(Sheet1!Q33)</f>
        <v>#VALUE!</v>
      </c>
      <c r="N33" s="6" t="str">
        <f>IF(Sheet1!E33=FALSE,"",Sheet1!F33&amp;Sheet1!E33)</f>
        <v/>
      </c>
      <c r="O33" t="str">
        <f ca="1">(Sheet1!AB33)</f>
        <v>DC4MDB09</v>
      </c>
      <c r="P33" t="e">
        <f>(Sheet1!R33)</f>
        <v>#VALUE!</v>
      </c>
      <c r="Q33" t="e">
        <f>Sheet3!D33</f>
        <v>#VALUE!</v>
      </c>
      <c r="R33" t="e">
        <f>Sheet3!E33</f>
        <v>#VALUE!</v>
      </c>
      <c r="S33" t="str">
        <f t="shared" si="0"/>
        <v/>
      </c>
      <c r="T33" t="str">
        <f>IF(ISERROR(Sheet1!X33),"",Sheet1!X33)</f>
        <v/>
      </c>
      <c r="U33" t="e">
        <f>IF(Sheet1!M33="Councillors",5120,IF(Sheet1!M33="Information Technology Services Dept.",1024,IF(Sheet1!M33="City Clerk and Solicitor Dept",1953,"No")))</f>
        <v>#VALUE!</v>
      </c>
      <c r="V33" s="5" t="s">
        <v>96</v>
      </c>
      <c r="W33" t="e">
        <f>IF(Sheet1!M33="Councillors",4608,IF(Sheet1!M33="Information Technology Services Dept.",921,IF(Sheet1!M33="City Clerk and Solicitor Dept",1855,"No")))</f>
        <v>#VALUE!</v>
      </c>
      <c r="X33" t="e">
        <f t="shared" si="1"/>
        <v>#VALUE!</v>
      </c>
      <c r="Y33" t="str">
        <f ca="1">IF(Sheet1!AB33="DC1MDB01","DC1",IF(Sheet1!AB33="DC1MDB02","DC1",IF(Sheet1!AB33="DC1MDB03","DC1",IF(Sheet1!AB33="DC1MDB04","DC1",IF(Sheet1!AB33="DC1MDB05","DC1",IF(Sheet1!AB33="DC1MDB06","DC1",IF(Sheet1!AB33="DC1MDB07","DC1",IF(Sheet1!AB33="DC1MDB08","DC1",IF(Sheet1!AB33="DC1MDB09","DC1",IF(Sheet1!AB33="DC1MDB10","DC1",IF(Sheet1!AB33="DC4MDB01","DC4",IF(Sheet1!AB33="DC4MDB02","DC4",IF(Sheet1!AB33="DC4MDB03","DC4",IF(Sheet1!AB33="DC4MDB04","DC4",IF(Sheet1!AB33="DC4MDB05","DC4",IF(Sheet1!AB33="DC4MDB06","DC4",IF(Sheet1!AB33="DC4MDB07","DC4",IF(Sheet1!AB33="DC4MDB08","DC4",IF(Sheet1!AB33="DC4MDB09","DC4",IF(Sheet1!AB33="DC4MDB10","DC4","$False"))))))))))))))))))))</f>
        <v>DC4</v>
      </c>
      <c r="Z33" t="s">
        <v>35</v>
      </c>
      <c r="AA33" t="e">
        <f t="shared" si="2"/>
        <v>#VALUE!</v>
      </c>
      <c r="AB33" t="e">
        <f t="shared" si="3"/>
        <v>#VALUE!</v>
      </c>
      <c r="AC33" t="s">
        <v>11</v>
      </c>
      <c r="AD33" t="s">
        <v>12</v>
      </c>
      <c r="AE33" t="s">
        <v>13</v>
      </c>
      <c r="AF33" t="s">
        <v>14</v>
      </c>
      <c r="AG33" t="s">
        <v>5</v>
      </c>
      <c r="AH33" t="s">
        <v>15</v>
      </c>
      <c r="AI33" t="s">
        <v>16</v>
      </c>
      <c r="AJ33" t="s">
        <v>17</v>
      </c>
      <c r="AK33" t="s">
        <v>18</v>
      </c>
      <c r="AL33" t="s">
        <v>19</v>
      </c>
    </row>
    <row r="34" spans="1:38" ht="13.5" customHeight="1">
      <c r="A34" s="7"/>
      <c r="B34" s="7"/>
      <c r="C34" s="7"/>
      <c r="D34" s="8"/>
      <c r="F34" s="9" t="str">
        <f>(Sheet1!T34)</f>
        <v/>
      </c>
      <c r="G34" t="str">
        <f>IF(OR(Sheet1!W34="Yes",Sheet1!U34="Yes"),"\\CMFP538\"&amp;Sheet1!Z34,"")</f>
        <v/>
      </c>
      <c r="H34" t="str">
        <f>IF(G34="","",Sheet1!Z34)</f>
        <v/>
      </c>
      <c r="I34" t="str">
        <f>IF(G34="","",Sheet1!Y34)</f>
        <v/>
      </c>
      <c r="J34" t="e">
        <f>(Sheet1!O34)</f>
        <v>#VALUE!</v>
      </c>
      <c r="K34" s="6" t="e">
        <f>(Sheet1!P34)</f>
        <v>#VALUE!</v>
      </c>
      <c r="L34" s="6" t="e">
        <f>IF(Sheet1!N34="No","No",IF(Sheet1!N34="","No","Yes"))</f>
        <v>#VALUE!</v>
      </c>
      <c r="M34" t="e">
        <f>(Sheet1!Q34)</f>
        <v>#VALUE!</v>
      </c>
      <c r="N34" s="6" t="str">
        <f>IF(Sheet1!E34=FALSE,"",Sheet1!F34&amp;Sheet1!E34)</f>
        <v/>
      </c>
      <c r="O34" t="str">
        <f ca="1">(Sheet1!AB34)</f>
        <v>DC1MDB01</v>
      </c>
      <c r="P34" t="e">
        <f>(Sheet1!R34)</f>
        <v>#VALUE!</v>
      </c>
      <c r="Q34" t="e">
        <f>Sheet3!D34</f>
        <v>#VALUE!</v>
      </c>
      <c r="R34" t="e">
        <f>Sheet3!E34</f>
        <v>#VALUE!</v>
      </c>
      <c r="S34" t="str">
        <f t="shared" si="0"/>
        <v/>
      </c>
      <c r="T34" t="str">
        <f>IF(ISERROR(Sheet1!X34),"",Sheet1!X34)</f>
        <v/>
      </c>
      <c r="U34" t="e">
        <f>IF(Sheet1!M34="Councillors",5120,IF(Sheet1!M34="Information Technology Services Dept.",1024,IF(Sheet1!M34="City Clerk and Solicitor Dept",1953,"No")))</f>
        <v>#VALUE!</v>
      </c>
      <c r="V34" s="5" t="s">
        <v>96</v>
      </c>
      <c r="W34" t="e">
        <f>IF(Sheet1!M34="Councillors",4608,IF(Sheet1!M34="Information Technology Services Dept.",921,IF(Sheet1!M34="City Clerk and Solicitor Dept",1855,"No")))</f>
        <v>#VALUE!</v>
      </c>
      <c r="X34" t="e">
        <f t="shared" si="1"/>
        <v>#VALUE!</v>
      </c>
      <c r="Y34" t="str">
        <f ca="1">IF(Sheet1!AB34="DC1MDB01","DC1",IF(Sheet1!AB34="DC1MDB02","DC1",IF(Sheet1!AB34="DC1MDB03","DC1",IF(Sheet1!AB34="DC1MDB04","DC1",IF(Sheet1!AB34="DC1MDB05","DC1",IF(Sheet1!AB34="DC1MDB06","DC1",IF(Sheet1!AB34="DC1MDB07","DC1",IF(Sheet1!AB34="DC1MDB08","DC1",IF(Sheet1!AB34="DC1MDB09","DC1",IF(Sheet1!AB34="DC1MDB10","DC1",IF(Sheet1!AB34="DC4MDB01","DC4",IF(Sheet1!AB34="DC4MDB02","DC4",IF(Sheet1!AB34="DC4MDB03","DC4",IF(Sheet1!AB34="DC4MDB04","DC4",IF(Sheet1!AB34="DC4MDB05","DC4",IF(Sheet1!AB34="DC4MDB06","DC4",IF(Sheet1!AB34="DC4MDB07","DC4",IF(Sheet1!AB34="DC4MDB08","DC4",IF(Sheet1!AB34="DC4MDB09","DC4",IF(Sheet1!AB34="DC4MDB10","DC4","$False"))))))))))))))))))))</f>
        <v>DC1</v>
      </c>
      <c r="Z34" t="s">
        <v>35</v>
      </c>
      <c r="AA34" t="e">
        <f t="shared" si="2"/>
        <v>#VALUE!</v>
      </c>
      <c r="AB34" t="e">
        <f t="shared" si="3"/>
        <v>#VALUE!</v>
      </c>
      <c r="AC34" t="s">
        <v>11</v>
      </c>
      <c r="AD34" t="s">
        <v>12</v>
      </c>
      <c r="AE34" t="s">
        <v>13</v>
      </c>
      <c r="AF34" t="s">
        <v>14</v>
      </c>
      <c r="AG34" t="s">
        <v>5</v>
      </c>
      <c r="AH34" t="s">
        <v>15</v>
      </c>
      <c r="AI34" t="s">
        <v>16</v>
      </c>
      <c r="AJ34" t="s">
        <v>17</v>
      </c>
      <c r="AK34" t="s">
        <v>18</v>
      </c>
      <c r="AL34" t="s">
        <v>19</v>
      </c>
    </row>
    <row r="35" spans="1:38" ht="13.5" customHeight="1">
      <c r="A35" s="7"/>
      <c r="B35" s="7"/>
      <c r="C35" s="7"/>
      <c r="D35" s="8"/>
      <c r="F35" s="9" t="str">
        <f>(Sheet1!T35)</f>
        <v/>
      </c>
      <c r="G35" t="str">
        <f>IF(OR(Sheet1!W35="Yes",Sheet1!U35="Yes"),"\\CMFP538\"&amp;Sheet1!Z35,"")</f>
        <v/>
      </c>
      <c r="H35" t="str">
        <f>IF(G35="","",Sheet1!Z35)</f>
        <v/>
      </c>
      <c r="I35" t="str">
        <f>IF(G35="","",Sheet1!Y35)</f>
        <v/>
      </c>
      <c r="J35" t="e">
        <f>(Sheet1!O35)</f>
        <v>#VALUE!</v>
      </c>
      <c r="K35" s="6" t="e">
        <f>(Sheet1!P35)</f>
        <v>#VALUE!</v>
      </c>
      <c r="L35" s="6" t="e">
        <f>IF(Sheet1!N35="No","No",IF(Sheet1!N35="","No","Yes"))</f>
        <v>#VALUE!</v>
      </c>
      <c r="M35" t="e">
        <f>(Sheet1!Q35)</f>
        <v>#VALUE!</v>
      </c>
      <c r="N35" s="6" t="str">
        <f>IF(Sheet1!E35=FALSE,"",Sheet1!F35&amp;Sheet1!E35)</f>
        <v/>
      </c>
      <c r="O35" t="str">
        <f ca="1">(Sheet1!AB35)</f>
        <v>DC1MDB06</v>
      </c>
      <c r="P35" t="e">
        <f>(Sheet1!R35)</f>
        <v>#VALUE!</v>
      </c>
      <c r="Q35" t="e">
        <f>Sheet3!D35</f>
        <v>#VALUE!</v>
      </c>
      <c r="R35" t="e">
        <f>Sheet3!E35</f>
        <v>#VALUE!</v>
      </c>
      <c r="S35" t="str">
        <f t="shared" si="0"/>
        <v/>
      </c>
      <c r="T35" t="str">
        <f>IF(ISERROR(Sheet1!X35),"",Sheet1!X35)</f>
        <v/>
      </c>
      <c r="U35" t="e">
        <f>IF(Sheet1!M35="Councillors",5120,IF(Sheet1!M35="Information Technology Services Dept.",1024,IF(Sheet1!M35="City Clerk and Solicitor Dept",1953,"No")))</f>
        <v>#VALUE!</v>
      </c>
      <c r="V35" s="5" t="s">
        <v>96</v>
      </c>
      <c r="W35" t="e">
        <f>IF(Sheet1!M35="Councillors",4608,IF(Sheet1!M35="Information Technology Services Dept.",921,IF(Sheet1!M35="City Clerk and Solicitor Dept",1855,"No")))</f>
        <v>#VALUE!</v>
      </c>
      <c r="X35" t="e">
        <f t="shared" si="1"/>
        <v>#VALUE!</v>
      </c>
      <c r="Y35" t="str">
        <f ca="1">IF(Sheet1!AB35="DC1MDB01","DC1",IF(Sheet1!AB35="DC1MDB02","DC1",IF(Sheet1!AB35="DC1MDB03","DC1",IF(Sheet1!AB35="DC1MDB04","DC1",IF(Sheet1!AB35="DC1MDB05","DC1",IF(Sheet1!AB35="DC1MDB06","DC1",IF(Sheet1!AB35="DC1MDB07","DC1",IF(Sheet1!AB35="DC1MDB08","DC1",IF(Sheet1!AB35="DC1MDB09","DC1",IF(Sheet1!AB35="DC1MDB10","DC1",IF(Sheet1!AB35="DC4MDB01","DC4",IF(Sheet1!AB35="DC4MDB02","DC4",IF(Sheet1!AB35="DC4MDB03","DC4",IF(Sheet1!AB35="DC4MDB04","DC4",IF(Sheet1!AB35="DC4MDB05","DC4",IF(Sheet1!AB35="DC4MDB06","DC4",IF(Sheet1!AB35="DC4MDB07","DC4",IF(Sheet1!AB35="DC4MDB08","DC4",IF(Sheet1!AB35="DC4MDB09","DC4",IF(Sheet1!AB35="DC4MDB10","DC4","$False"))))))))))))))))))))</f>
        <v>DC1</v>
      </c>
      <c r="Z35" t="s">
        <v>35</v>
      </c>
      <c r="AA35" t="e">
        <f t="shared" si="2"/>
        <v>#VALUE!</v>
      </c>
      <c r="AB35" t="e">
        <f t="shared" si="3"/>
        <v>#VALUE!</v>
      </c>
      <c r="AC35" t="s">
        <v>11</v>
      </c>
      <c r="AD35" t="s">
        <v>12</v>
      </c>
      <c r="AE35" t="s">
        <v>13</v>
      </c>
      <c r="AF35" t="s">
        <v>14</v>
      </c>
      <c r="AG35" t="s">
        <v>5</v>
      </c>
      <c r="AH35" t="s">
        <v>15</v>
      </c>
      <c r="AI35" t="s">
        <v>16</v>
      </c>
      <c r="AJ35" t="s">
        <v>17</v>
      </c>
      <c r="AK35" t="s">
        <v>18</v>
      </c>
      <c r="AL35" t="s">
        <v>19</v>
      </c>
    </row>
    <row r="36" spans="1:38" ht="13.5" customHeight="1">
      <c r="A36" s="7"/>
      <c r="B36" s="7"/>
      <c r="C36" s="7"/>
      <c r="D36" s="8"/>
      <c r="F36" s="9" t="str">
        <f>(Sheet1!T36)</f>
        <v/>
      </c>
      <c r="G36" t="str">
        <f>IF(OR(Sheet1!W36="Yes",Sheet1!U36="Yes"),"\\CMFP538\"&amp;Sheet1!Z36,"")</f>
        <v/>
      </c>
      <c r="H36" t="str">
        <f>IF(G36="","",Sheet1!Z36)</f>
        <v/>
      </c>
      <c r="I36" t="str">
        <f>IF(G36="","",Sheet1!Y36)</f>
        <v/>
      </c>
      <c r="J36" t="e">
        <f>(Sheet1!O36)</f>
        <v>#VALUE!</v>
      </c>
      <c r="K36" s="6" t="e">
        <f>(Sheet1!P36)</f>
        <v>#VALUE!</v>
      </c>
      <c r="L36" s="6" t="e">
        <f>IF(Sheet1!N36="No","No",IF(Sheet1!N36="","No","Yes"))</f>
        <v>#VALUE!</v>
      </c>
      <c r="M36" t="e">
        <f>(Sheet1!Q36)</f>
        <v>#VALUE!</v>
      </c>
      <c r="N36" s="6" t="str">
        <f>IF(Sheet1!E36=FALSE,"",Sheet1!F36&amp;Sheet1!E36)</f>
        <v/>
      </c>
      <c r="O36" t="str">
        <f ca="1">(Sheet1!AB36)</f>
        <v>DC1MDB09</v>
      </c>
      <c r="P36" t="e">
        <f>(Sheet1!R36)</f>
        <v>#VALUE!</v>
      </c>
      <c r="Q36" t="e">
        <f>Sheet3!D36</f>
        <v>#VALUE!</v>
      </c>
      <c r="R36" t="e">
        <f>Sheet3!E36</f>
        <v>#VALUE!</v>
      </c>
      <c r="S36" t="str">
        <f t="shared" si="0"/>
        <v/>
      </c>
      <c r="T36" t="str">
        <f>IF(ISERROR(Sheet1!X36),"",Sheet1!X36)</f>
        <v/>
      </c>
      <c r="U36" t="e">
        <f>IF(Sheet1!M36="Councillors",5120,IF(Sheet1!M36="Information Technology Services Dept.",1024,IF(Sheet1!M36="City Clerk and Solicitor Dept",1953,"No")))</f>
        <v>#VALUE!</v>
      </c>
      <c r="V36" s="5" t="s">
        <v>96</v>
      </c>
      <c r="W36" t="e">
        <f>IF(Sheet1!M36="Councillors",4608,IF(Sheet1!M36="Information Technology Services Dept.",921,IF(Sheet1!M36="City Clerk and Solicitor Dept",1855,"No")))</f>
        <v>#VALUE!</v>
      </c>
      <c r="X36" t="e">
        <f t="shared" si="1"/>
        <v>#VALUE!</v>
      </c>
      <c r="Y36" t="str">
        <f ca="1">IF(Sheet1!AB36="DC1MDB01","DC1",IF(Sheet1!AB36="DC1MDB02","DC1",IF(Sheet1!AB36="DC1MDB03","DC1",IF(Sheet1!AB36="DC1MDB04","DC1",IF(Sheet1!AB36="DC1MDB05","DC1",IF(Sheet1!AB36="DC1MDB06","DC1",IF(Sheet1!AB36="DC1MDB07","DC1",IF(Sheet1!AB36="DC1MDB08","DC1",IF(Sheet1!AB36="DC1MDB09","DC1",IF(Sheet1!AB36="DC1MDB10","DC1",IF(Sheet1!AB36="DC4MDB01","DC4",IF(Sheet1!AB36="DC4MDB02","DC4",IF(Sheet1!AB36="DC4MDB03","DC4",IF(Sheet1!AB36="DC4MDB04","DC4",IF(Sheet1!AB36="DC4MDB05","DC4",IF(Sheet1!AB36="DC4MDB06","DC4",IF(Sheet1!AB36="DC4MDB07","DC4",IF(Sheet1!AB36="DC4MDB08","DC4",IF(Sheet1!AB36="DC4MDB09","DC4",IF(Sheet1!AB36="DC4MDB10","DC4","$False"))))))))))))))))))))</f>
        <v>DC1</v>
      </c>
      <c r="Z36" t="s">
        <v>35</v>
      </c>
      <c r="AA36" t="e">
        <f t="shared" si="2"/>
        <v>#VALUE!</v>
      </c>
      <c r="AB36" t="e">
        <f t="shared" si="3"/>
        <v>#VALUE!</v>
      </c>
      <c r="AC36" t="s">
        <v>11</v>
      </c>
      <c r="AD36" t="s">
        <v>12</v>
      </c>
      <c r="AE36" t="s">
        <v>13</v>
      </c>
      <c r="AF36" t="s">
        <v>14</v>
      </c>
      <c r="AG36" t="s">
        <v>5</v>
      </c>
      <c r="AH36" t="s">
        <v>15</v>
      </c>
      <c r="AI36" t="s">
        <v>16</v>
      </c>
      <c r="AJ36" t="s">
        <v>17</v>
      </c>
      <c r="AK36" t="s">
        <v>18</v>
      </c>
      <c r="AL36" t="s">
        <v>19</v>
      </c>
    </row>
    <row r="37" spans="1:38" ht="13.5" customHeight="1">
      <c r="A37" s="7"/>
      <c r="B37" s="7"/>
      <c r="C37" s="7"/>
      <c r="D37" s="8"/>
      <c r="F37" s="9" t="str">
        <f>(Sheet1!T37)</f>
        <v/>
      </c>
      <c r="G37" t="str">
        <f>IF(OR(Sheet1!W37="Yes",Sheet1!U37="Yes"),"\\CMFP538\"&amp;Sheet1!Z37,"")</f>
        <v/>
      </c>
      <c r="H37" t="str">
        <f>IF(G37="","",Sheet1!Z37)</f>
        <v/>
      </c>
      <c r="I37" t="str">
        <f>IF(G37="","",Sheet1!Y37)</f>
        <v/>
      </c>
      <c r="J37" t="e">
        <f>(Sheet1!O37)</f>
        <v>#VALUE!</v>
      </c>
      <c r="K37" s="6" t="e">
        <f>(Sheet1!P37)</f>
        <v>#VALUE!</v>
      </c>
      <c r="L37" s="6" t="e">
        <f>IF(Sheet1!N37="No","No",IF(Sheet1!N37="","No","Yes"))</f>
        <v>#VALUE!</v>
      </c>
      <c r="M37" t="e">
        <f>(Sheet1!Q37)</f>
        <v>#VALUE!</v>
      </c>
      <c r="N37" s="6" t="str">
        <f>IF(Sheet1!E37=FALSE,"",Sheet1!F37&amp;Sheet1!E37)</f>
        <v/>
      </c>
      <c r="O37" t="str">
        <f ca="1">(Sheet1!AB37)</f>
        <v>DC1MDB02</v>
      </c>
      <c r="P37" t="e">
        <f>(Sheet1!R37)</f>
        <v>#VALUE!</v>
      </c>
      <c r="Q37" t="e">
        <f>Sheet3!D37</f>
        <v>#VALUE!</v>
      </c>
      <c r="R37" t="e">
        <f>Sheet3!E37</f>
        <v>#VALUE!</v>
      </c>
      <c r="S37" t="str">
        <f t="shared" si="0"/>
        <v/>
      </c>
      <c r="T37" t="str">
        <f>IF(ISERROR(Sheet1!X37),"",Sheet1!X37)</f>
        <v/>
      </c>
      <c r="U37" t="e">
        <f>IF(Sheet1!M37="Councillors",5120,IF(Sheet1!M37="Information Technology Services Dept.",1024,IF(Sheet1!M37="City Clerk and Solicitor Dept",1953,"No")))</f>
        <v>#VALUE!</v>
      </c>
      <c r="V37" s="5" t="s">
        <v>96</v>
      </c>
      <c r="W37" t="e">
        <f>IF(Sheet1!M37="Councillors",4608,IF(Sheet1!M37="Information Technology Services Dept.",921,IF(Sheet1!M37="City Clerk and Solicitor Dept",1855,"No")))</f>
        <v>#VALUE!</v>
      </c>
      <c r="X37" t="e">
        <f t="shared" si="1"/>
        <v>#VALUE!</v>
      </c>
      <c r="Y37" t="str">
        <f ca="1">IF(Sheet1!AB37="DC1MDB01","DC1",IF(Sheet1!AB37="DC1MDB02","DC1",IF(Sheet1!AB37="DC1MDB03","DC1",IF(Sheet1!AB37="DC1MDB04","DC1",IF(Sheet1!AB37="DC1MDB05","DC1",IF(Sheet1!AB37="DC1MDB06","DC1",IF(Sheet1!AB37="DC1MDB07","DC1",IF(Sheet1!AB37="DC1MDB08","DC1",IF(Sheet1!AB37="DC1MDB09","DC1",IF(Sheet1!AB37="DC1MDB10","DC1",IF(Sheet1!AB37="DC4MDB01","DC4",IF(Sheet1!AB37="DC4MDB02","DC4",IF(Sheet1!AB37="DC4MDB03","DC4",IF(Sheet1!AB37="DC4MDB04","DC4",IF(Sheet1!AB37="DC4MDB05","DC4",IF(Sheet1!AB37="DC4MDB06","DC4",IF(Sheet1!AB37="DC4MDB07","DC4",IF(Sheet1!AB37="DC4MDB08","DC4",IF(Sheet1!AB37="DC4MDB09","DC4",IF(Sheet1!AB37="DC4MDB10","DC4","$False"))))))))))))))))))))</f>
        <v>DC1</v>
      </c>
      <c r="Z37" t="s">
        <v>35</v>
      </c>
      <c r="AA37" t="e">
        <f t="shared" si="2"/>
        <v>#VALUE!</v>
      </c>
      <c r="AB37" t="e">
        <f t="shared" si="3"/>
        <v>#VALUE!</v>
      </c>
      <c r="AC37" t="s">
        <v>11</v>
      </c>
      <c r="AD37" t="s">
        <v>12</v>
      </c>
      <c r="AE37" t="s">
        <v>13</v>
      </c>
      <c r="AF37" t="s">
        <v>14</v>
      </c>
      <c r="AG37" t="s">
        <v>5</v>
      </c>
      <c r="AH37" t="s">
        <v>15</v>
      </c>
      <c r="AI37" t="s">
        <v>16</v>
      </c>
      <c r="AJ37" t="s">
        <v>17</v>
      </c>
      <c r="AK37" t="s">
        <v>18</v>
      </c>
      <c r="AL37" t="s">
        <v>19</v>
      </c>
    </row>
    <row r="38" spans="1:38" ht="13.5" customHeight="1">
      <c r="A38" s="7"/>
      <c r="B38" s="7"/>
      <c r="C38" s="7"/>
      <c r="D38" s="8"/>
      <c r="F38" s="9" t="str">
        <f>(Sheet1!T38)</f>
        <v/>
      </c>
      <c r="G38" t="str">
        <f>IF(OR(Sheet1!W38="Yes",Sheet1!U38="Yes"),"\\CMFP538\"&amp;Sheet1!Z38,"")</f>
        <v/>
      </c>
      <c r="H38" t="str">
        <f>IF(G38="","",Sheet1!Z38)</f>
        <v/>
      </c>
      <c r="I38" t="str">
        <f>IF(G38="","",Sheet1!Y38)</f>
        <v/>
      </c>
      <c r="J38" t="e">
        <f>(Sheet1!O38)</f>
        <v>#VALUE!</v>
      </c>
      <c r="K38" s="6" t="e">
        <f>(Sheet1!P38)</f>
        <v>#VALUE!</v>
      </c>
      <c r="L38" s="6" t="e">
        <f>IF(Sheet1!N38="No","No",IF(Sheet1!N38="","No","Yes"))</f>
        <v>#VALUE!</v>
      </c>
      <c r="M38" t="e">
        <f>(Sheet1!Q38)</f>
        <v>#VALUE!</v>
      </c>
      <c r="N38" s="6" t="str">
        <f>IF(Sheet1!E38=FALSE,"",Sheet1!F38&amp;Sheet1!E38)</f>
        <v/>
      </c>
      <c r="O38" t="str">
        <f ca="1">(Sheet1!AB38)</f>
        <v>DC1MDB01</v>
      </c>
      <c r="P38" t="e">
        <f>(Sheet1!R38)</f>
        <v>#VALUE!</v>
      </c>
      <c r="Q38" t="e">
        <f>Sheet3!D38</f>
        <v>#VALUE!</v>
      </c>
      <c r="R38" t="e">
        <f>Sheet3!E38</f>
        <v>#VALUE!</v>
      </c>
      <c r="S38" t="str">
        <f t="shared" si="0"/>
        <v/>
      </c>
      <c r="T38" t="str">
        <f>IF(ISERROR(Sheet1!X38),"",Sheet1!X38)</f>
        <v/>
      </c>
      <c r="U38" t="e">
        <f>IF(Sheet1!M38="Councillors",5120,IF(Sheet1!M38="Information Technology Services Dept.",1024,IF(Sheet1!M38="City Clerk and Solicitor Dept",1953,"No")))</f>
        <v>#VALUE!</v>
      </c>
      <c r="V38" s="5" t="s">
        <v>96</v>
      </c>
      <c r="W38" t="e">
        <f>IF(Sheet1!M38="Councillors",4608,IF(Sheet1!M38="Information Technology Services Dept.",921,IF(Sheet1!M38="City Clerk and Solicitor Dept",1855,"No")))</f>
        <v>#VALUE!</v>
      </c>
      <c r="X38" t="e">
        <f t="shared" si="1"/>
        <v>#VALUE!</v>
      </c>
      <c r="Y38" t="str">
        <f ca="1">IF(Sheet1!AB38="DC1MDB01","DC1",IF(Sheet1!AB38="DC1MDB02","DC1",IF(Sheet1!AB38="DC1MDB03","DC1",IF(Sheet1!AB38="DC1MDB04","DC1",IF(Sheet1!AB38="DC1MDB05","DC1",IF(Sheet1!AB38="DC1MDB06","DC1",IF(Sheet1!AB38="DC1MDB07","DC1",IF(Sheet1!AB38="DC1MDB08","DC1",IF(Sheet1!AB38="DC1MDB09","DC1",IF(Sheet1!AB38="DC1MDB10","DC1",IF(Sheet1!AB38="DC4MDB01","DC4",IF(Sheet1!AB38="DC4MDB02","DC4",IF(Sheet1!AB38="DC4MDB03","DC4",IF(Sheet1!AB38="DC4MDB04","DC4",IF(Sheet1!AB38="DC4MDB05","DC4",IF(Sheet1!AB38="DC4MDB06","DC4",IF(Sheet1!AB38="DC4MDB07","DC4",IF(Sheet1!AB38="DC4MDB08","DC4",IF(Sheet1!AB38="DC4MDB09","DC4",IF(Sheet1!AB38="DC4MDB10","DC4","$False"))))))))))))))))))))</f>
        <v>DC1</v>
      </c>
      <c r="Z38" t="s">
        <v>35</v>
      </c>
      <c r="AA38" t="e">
        <f t="shared" si="2"/>
        <v>#VALUE!</v>
      </c>
      <c r="AB38" t="e">
        <f t="shared" si="3"/>
        <v>#VALUE!</v>
      </c>
      <c r="AC38" t="s">
        <v>11</v>
      </c>
      <c r="AD38" t="s">
        <v>12</v>
      </c>
      <c r="AE38" t="s">
        <v>13</v>
      </c>
      <c r="AF38" t="s">
        <v>14</v>
      </c>
      <c r="AG38" t="s">
        <v>5</v>
      </c>
      <c r="AH38" t="s">
        <v>15</v>
      </c>
      <c r="AI38" t="s">
        <v>16</v>
      </c>
      <c r="AJ38" t="s">
        <v>17</v>
      </c>
      <c r="AK38" t="s">
        <v>18</v>
      </c>
      <c r="AL38" t="s">
        <v>19</v>
      </c>
    </row>
    <row r="39" spans="1:38" ht="13.5" customHeight="1">
      <c r="A39" s="7"/>
      <c r="B39" s="7"/>
      <c r="C39" s="7"/>
      <c r="D39" s="8"/>
      <c r="F39" s="9" t="str">
        <f>(Sheet1!T39)</f>
        <v/>
      </c>
      <c r="G39" t="str">
        <f>IF(OR(Sheet1!W39="Yes",Sheet1!U39="Yes"),"\\CMFP538\"&amp;Sheet1!Z39,"")</f>
        <v/>
      </c>
      <c r="H39" t="str">
        <f>IF(G39="","",Sheet1!Z39)</f>
        <v/>
      </c>
      <c r="I39" t="str">
        <f>IF(G39="","",Sheet1!Y39)</f>
        <v/>
      </c>
      <c r="J39" t="e">
        <f>(Sheet1!O39)</f>
        <v>#VALUE!</v>
      </c>
      <c r="K39" s="6" t="e">
        <f>(Sheet1!P39)</f>
        <v>#VALUE!</v>
      </c>
      <c r="L39" s="6" t="e">
        <f>IF(Sheet1!N39="No","No",IF(Sheet1!N39="","No","Yes"))</f>
        <v>#VALUE!</v>
      </c>
      <c r="M39" t="e">
        <f>(Sheet1!Q39)</f>
        <v>#VALUE!</v>
      </c>
      <c r="N39" s="6" t="str">
        <f>IF(Sheet1!E39=FALSE,"",Sheet1!F39&amp;Sheet1!E39)</f>
        <v/>
      </c>
      <c r="O39" t="str">
        <f ca="1">(Sheet1!AB39)</f>
        <v>DC1MDB07</v>
      </c>
      <c r="P39" t="e">
        <f>(Sheet1!R39)</f>
        <v>#VALUE!</v>
      </c>
      <c r="Q39" t="e">
        <f>Sheet3!D39</f>
        <v>#VALUE!</v>
      </c>
      <c r="R39" t="e">
        <f>Sheet3!E39</f>
        <v>#VALUE!</v>
      </c>
      <c r="S39" t="str">
        <f t="shared" si="0"/>
        <v/>
      </c>
      <c r="T39" t="str">
        <f>IF(ISERROR(Sheet1!X39),"",Sheet1!X39)</f>
        <v/>
      </c>
      <c r="U39" t="e">
        <f>IF(Sheet1!M39="Councillors",5120,IF(Sheet1!M39="Information Technology Services Dept.",1024,IF(Sheet1!M39="City Clerk and Solicitor Dept",1953,"No")))</f>
        <v>#VALUE!</v>
      </c>
      <c r="V39" s="5" t="s">
        <v>96</v>
      </c>
      <c r="W39" t="e">
        <f>IF(Sheet1!M39="Councillors",4608,IF(Sheet1!M39="Information Technology Services Dept.",921,IF(Sheet1!M39="City Clerk and Solicitor Dept",1855,"No")))</f>
        <v>#VALUE!</v>
      </c>
      <c r="X39" t="e">
        <f t="shared" si="1"/>
        <v>#VALUE!</v>
      </c>
      <c r="Y39" t="str">
        <f ca="1">IF(Sheet1!AB39="DC1MDB01","DC1",IF(Sheet1!AB39="DC1MDB02","DC1",IF(Sheet1!AB39="DC1MDB03","DC1",IF(Sheet1!AB39="DC1MDB04","DC1",IF(Sheet1!AB39="DC1MDB05","DC1",IF(Sheet1!AB39="DC1MDB06","DC1",IF(Sheet1!AB39="DC1MDB07","DC1",IF(Sheet1!AB39="DC1MDB08","DC1",IF(Sheet1!AB39="DC1MDB09","DC1",IF(Sheet1!AB39="DC1MDB10","DC1",IF(Sheet1!AB39="DC4MDB01","DC4",IF(Sheet1!AB39="DC4MDB02","DC4",IF(Sheet1!AB39="DC4MDB03","DC4",IF(Sheet1!AB39="DC4MDB04","DC4",IF(Sheet1!AB39="DC4MDB05","DC4",IF(Sheet1!AB39="DC4MDB06","DC4",IF(Sheet1!AB39="DC4MDB07","DC4",IF(Sheet1!AB39="DC4MDB08","DC4",IF(Sheet1!AB39="DC4MDB09","DC4",IF(Sheet1!AB39="DC4MDB10","DC4","$False"))))))))))))))))))))</f>
        <v>DC1</v>
      </c>
      <c r="Z39" t="s">
        <v>35</v>
      </c>
      <c r="AA39" t="e">
        <f t="shared" si="2"/>
        <v>#VALUE!</v>
      </c>
      <c r="AB39" t="e">
        <f t="shared" si="3"/>
        <v>#VALUE!</v>
      </c>
      <c r="AC39" t="s">
        <v>11</v>
      </c>
      <c r="AD39" t="s">
        <v>12</v>
      </c>
      <c r="AE39" t="s">
        <v>13</v>
      </c>
      <c r="AF39" t="s">
        <v>14</v>
      </c>
      <c r="AG39" t="s">
        <v>5</v>
      </c>
      <c r="AH39" t="s">
        <v>15</v>
      </c>
      <c r="AI39" t="s">
        <v>16</v>
      </c>
      <c r="AJ39" t="s">
        <v>17</v>
      </c>
      <c r="AK39" t="s">
        <v>18</v>
      </c>
      <c r="AL39" t="s">
        <v>19</v>
      </c>
    </row>
    <row r="40" spans="1:38" ht="13.5" customHeight="1">
      <c r="A40" s="7"/>
      <c r="B40" s="7"/>
      <c r="C40" s="7"/>
      <c r="D40" s="8"/>
      <c r="F40" s="9" t="str">
        <f>(Sheet1!T40)</f>
        <v/>
      </c>
      <c r="G40" t="str">
        <f>IF(OR(Sheet1!W40="Yes",Sheet1!U40="Yes"),"\\CMFP538\"&amp;Sheet1!Z40,"")</f>
        <v/>
      </c>
      <c r="H40" t="str">
        <f>IF(G40="","",Sheet1!Z40)</f>
        <v/>
      </c>
      <c r="I40" t="str">
        <f>IF(G40="","",Sheet1!Y40)</f>
        <v/>
      </c>
      <c r="J40" t="e">
        <f>(Sheet1!O40)</f>
        <v>#VALUE!</v>
      </c>
      <c r="K40" s="6" t="e">
        <f>(Sheet1!P40)</f>
        <v>#VALUE!</v>
      </c>
      <c r="L40" s="6" t="e">
        <f>IF(Sheet1!N40="No","No",IF(Sheet1!N40="","No","Yes"))</f>
        <v>#VALUE!</v>
      </c>
      <c r="M40" t="e">
        <f>(Sheet1!Q40)</f>
        <v>#VALUE!</v>
      </c>
      <c r="N40" s="6" t="str">
        <f>IF(Sheet1!E40=FALSE,"",Sheet1!F40&amp;Sheet1!E40)</f>
        <v/>
      </c>
      <c r="O40" t="str">
        <f ca="1">(Sheet1!AB40)</f>
        <v>DC4MDB02</v>
      </c>
      <c r="P40" t="e">
        <f>(Sheet1!R40)</f>
        <v>#VALUE!</v>
      </c>
      <c r="Q40" t="e">
        <f>Sheet3!D40</f>
        <v>#VALUE!</v>
      </c>
      <c r="R40" t="e">
        <f>Sheet3!E40</f>
        <v>#VALUE!</v>
      </c>
      <c r="S40" t="str">
        <f t="shared" si="0"/>
        <v/>
      </c>
      <c r="T40" t="str">
        <f>IF(ISERROR(Sheet1!X40),"",Sheet1!X40)</f>
        <v/>
      </c>
      <c r="U40" t="e">
        <f>IF(Sheet1!M40="Councillors",5120,IF(Sheet1!M40="Information Technology Services Dept.",1024,IF(Sheet1!M40="City Clerk and Solicitor Dept",1953,"No")))</f>
        <v>#VALUE!</v>
      </c>
      <c r="V40" s="5" t="s">
        <v>96</v>
      </c>
      <c r="W40" t="e">
        <f>IF(Sheet1!M40="Councillors",4608,IF(Sheet1!M40="Information Technology Services Dept.",921,IF(Sheet1!M40="City Clerk and Solicitor Dept",1855,"No")))</f>
        <v>#VALUE!</v>
      </c>
      <c r="X40" t="e">
        <f t="shared" si="1"/>
        <v>#VALUE!</v>
      </c>
      <c r="Y40" t="str">
        <f ca="1">IF(Sheet1!AB40="DC1MDB01","DC1",IF(Sheet1!AB40="DC1MDB02","DC1",IF(Sheet1!AB40="DC1MDB03","DC1",IF(Sheet1!AB40="DC1MDB04","DC1",IF(Sheet1!AB40="DC1MDB05","DC1",IF(Sheet1!AB40="DC1MDB06","DC1",IF(Sheet1!AB40="DC1MDB07","DC1",IF(Sheet1!AB40="DC1MDB08","DC1",IF(Sheet1!AB40="DC1MDB09","DC1",IF(Sheet1!AB40="DC1MDB10","DC1",IF(Sheet1!AB40="DC4MDB01","DC4",IF(Sheet1!AB40="DC4MDB02","DC4",IF(Sheet1!AB40="DC4MDB03","DC4",IF(Sheet1!AB40="DC4MDB04","DC4",IF(Sheet1!AB40="DC4MDB05","DC4",IF(Sheet1!AB40="DC4MDB06","DC4",IF(Sheet1!AB40="DC4MDB07","DC4",IF(Sheet1!AB40="DC4MDB08","DC4",IF(Sheet1!AB40="DC4MDB09","DC4",IF(Sheet1!AB40="DC4MDB10","DC4","$False"))))))))))))))))))))</f>
        <v>DC4</v>
      </c>
      <c r="Z40" t="s">
        <v>35</v>
      </c>
      <c r="AA40" t="e">
        <f t="shared" si="2"/>
        <v>#VALUE!</v>
      </c>
      <c r="AB40" t="e">
        <f t="shared" si="3"/>
        <v>#VALUE!</v>
      </c>
      <c r="AC40" t="s">
        <v>11</v>
      </c>
      <c r="AD40" t="s">
        <v>12</v>
      </c>
      <c r="AE40" t="s">
        <v>13</v>
      </c>
      <c r="AF40" t="s">
        <v>14</v>
      </c>
      <c r="AG40" t="s">
        <v>5</v>
      </c>
      <c r="AH40" t="s">
        <v>15</v>
      </c>
      <c r="AI40" t="s">
        <v>16</v>
      </c>
      <c r="AJ40" t="s">
        <v>17</v>
      </c>
      <c r="AK40" t="s">
        <v>18</v>
      </c>
      <c r="AL40" t="s">
        <v>19</v>
      </c>
    </row>
    <row r="41" spans="1:38" ht="13.5" customHeight="1">
      <c r="A41" s="7"/>
      <c r="B41" s="7"/>
      <c r="C41" s="7"/>
      <c r="D41" s="8"/>
      <c r="F41" s="9" t="str">
        <f>(Sheet1!T41)</f>
        <v/>
      </c>
      <c r="G41" t="str">
        <f>IF(OR(Sheet1!W41="Yes",Sheet1!U41="Yes"),"\\CMFP538\"&amp;Sheet1!Z41,"")</f>
        <v/>
      </c>
      <c r="H41" t="str">
        <f>IF(G41="","",Sheet1!Z41)</f>
        <v/>
      </c>
      <c r="I41" t="str">
        <f>IF(G41="","",Sheet1!Y41)</f>
        <v/>
      </c>
      <c r="J41" t="e">
        <f>(Sheet1!O41)</f>
        <v>#VALUE!</v>
      </c>
      <c r="K41" s="6" t="e">
        <f>(Sheet1!P41)</f>
        <v>#VALUE!</v>
      </c>
      <c r="L41" s="6" t="e">
        <f>IF(Sheet1!N41="No","No",IF(Sheet1!N41="","No","Yes"))</f>
        <v>#VALUE!</v>
      </c>
      <c r="M41" t="e">
        <f>(Sheet1!Q41)</f>
        <v>#VALUE!</v>
      </c>
      <c r="N41" s="6" t="str">
        <f>IF(Sheet1!E41=FALSE,"",Sheet1!F41&amp;Sheet1!E41)</f>
        <v/>
      </c>
      <c r="O41" t="str">
        <f ca="1">(Sheet1!AB41)</f>
        <v>DC1MDB01</v>
      </c>
      <c r="P41" t="e">
        <f>(Sheet1!R41)</f>
        <v>#VALUE!</v>
      </c>
      <c r="Q41" t="e">
        <f>Sheet3!D41</f>
        <v>#VALUE!</v>
      </c>
      <c r="R41" t="e">
        <f>Sheet3!E41</f>
        <v>#VALUE!</v>
      </c>
      <c r="S41" t="str">
        <f t="shared" si="0"/>
        <v/>
      </c>
      <c r="T41" t="str">
        <f>IF(ISERROR(Sheet1!X41),"",Sheet1!X41)</f>
        <v/>
      </c>
      <c r="U41" t="e">
        <f>IF(Sheet1!M41="Councillors",5120,IF(Sheet1!M41="Information Technology Services Dept.",1024,IF(Sheet1!M41="City Clerk and Solicitor Dept",1953,"No")))</f>
        <v>#VALUE!</v>
      </c>
      <c r="V41" s="5" t="s">
        <v>96</v>
      </c>
      <c r="W41" t="e">
        <f>IF(Sheet1!M41="Councillors",4608,IF(Sheet1!M41="Information Technology Services Dept.",921,IF(Sheet1!M41="City Clerk and Solicitor Dept",1855,"No")))</f>
        <v>#VALUE!</v>
      </c>
      <c r="X41" t="e">
        <f t="shared" si="1"/>
        <v>#VALUE!</v>
      </c>
      <c r="Y41" t="str">
        <f ca="1">IF(Sheet1!AB41="DC1MDB01","DC1",IF(Sheet1!AB41="DC1MDB02","DC1",IF(Sheet1!AB41="DC1MDB03","DC1",IF(Sheet1!AB41="DC1MDB04","DC1",IF(Sheet1!AB41="DC1MDB05","DC1",IF(Sheet1!AB41="DC1MDB06","DC1",IF(Sheet1!AB41="DC1MDB07","DC1",IF(Sheet1!AB41="DC1MDB08","DC1",IF(Sheet1!AB41="DC1MDB09","DC1",IF(Sheet1!AB41="DC1MDB10","DC1",IF(Sheet1!AB41="DC4MDB01","DC4",IF(Sheet1!AB41="DC4MDB02","DC4",IF(Sheet1!AB41="DC4MDB03","DC4",IF(Sheet1!AB41="DC4MDB04","DC4",IF(Sheet1!AB41="DC4MDB05","DC4",IF(Sheet1!AB41="DC4MDB06","DC4",IF(Sheet1!AB41="DC4MDB07","DC4",IF(Sheet1!AB41="DC4MDB08","DC4",IF(Sheet1!AB41="DC4MDB09","DC4",IF(Sheet1!AB41="DC4MDB10","DC4","$False"))))))))))))))))))))</f>
        <v>DC1</v>
      </c>
      <c r="Z41" t="s">
        <v>35</v>
      </c>
      <c r="AA41" t="e">
        <f t="shared" si="2"/>
        <v>#VALUE!</v>
      </c>
      <c r="AB41" t="e">
        <f t="shared" si="3"/>
        <v>#VALUE!</v>
      </c>
      <c r="AC41" t="s">
        <v>11</v>
      </c>
      <c r="AD41" t="s">
        <v>12</v>
      </c>
      <c r="AE41" t="s">
        <v>13</v>
      </c>
      <c r="AF41" t="s">
        <v>14</v>
      </c>
      <c r="AG41" t="s">
        <v>5</v>
      </c>
      <c r="AH41" t="s">
        <v>15</v>
      </c>
      <c r="AI41" t="s">
        <v>16</v>
      </c>
      <c r="AJ41" t="s">
        <v>17</v>
      </c>
      <c r="AK41" t="s">
        <v>18</v>
      </c>
      <c r="AL41" t="s">
        <v>19</v>
      </c>
    </row>
    <row r="42" spans="1:38" ht="13.5" customHeight="1">
      <c r="A42" s="7"/>
      <c r="B42" s="7"/>
      <c r="C42" s="7"/>
      <c r="D42" s="8"/>
      <c r="F42" s="9" t="str">
        <f>(Sheet1!T42)</f>
        <v/>
      </c>
      <c r="G42" t="str">
        <f>IF(OR(Sheet1!W42="Yes",Sheet1!U42="Yes"),"\\CMFP538\"&amp;Sheet1!Z42,"")</f>
        <v/>
      </c>
      <c r="H42" t="str">
        <f>IF(G42="","",Sheet1!Z42)</f>
        <v/>
      </c>
      <c r="I42" t="str">
        <f>IF(G42="","",Sheet1!Y42)</f>
        <v/>
      </c>
      <c r="J42" t="e">
        <f>(Sheet1!O42)</f>
        <v>#VALUE!</v>
      </c>
      <c r="K42" s="6" t="e">
        <f>(Sheet1!P42)</f>
        <v>#VALUE!</v>
      </c>
      <c r="L42" s="6" t="e">
        <f>IF(Sheet1!N42="No","No",IF(Sheet1!N42="","No","Yes"))</f>
        <v>#VALUE!</v>
      </c>
      <c r="M42" t="e">
        <f>(Sheet1!Q42)</f>
        <v>#VALUE!</v>
      </c>
      <c r="N42" s="6" t="str">
        <f>IF(Sheet1!E42=FALSE,"",Sheet1!F42&amp;Sheet1!E42)</f>
        <v/>
      </c>
      <c r="O42" t="str">
        <f ca="1">(Sheet1!AB42)</f>
        <v>DC1MDB08</v>
      </c>
      <c r="P42" t="e">
        <f>(Sheet1!R42)</f>
        <v>#VALUE!</v>
      </c>
      <c r="Q42" t="e">
        <f>Sheet3!D42</f>
        <v>#VALUE!</v>
      </c>
      <c r="R42" t="e">
        <f>Sheet3!E42</f>
        <v>#VALUE!</v>
      </c>
      <c r="S42" t="str">
        <f t="shared" si="0"/>
        <v/>
      </c>
      <c r="T42" t="str">
        <f>IF(ISERROR(Sheet1!X42),"",Sheet1!X42)</f>
        <v/>
      </c>
      <c r="U42" t="e">
        <f>IF(Sheet1!M42="Councillors",5120,IF(Sheet1!M42="Information Technology Services Dept.",1024,IF(Sheet1!M42="City Clerk and Solicitor Dept",1953,"No")))</f>
        <v>#VALUE!</v>
      </c>
      <c r="V42" s="5" t="s">
        <v>96</v>
      </c>
      <c r="W42" t="e">
        <f>IF(Sheet1!M42="Councillors",4608,IF(Sheet1!M42="Information Technology Services Dept.",921,IF(Sheet1!M42="City Clerk and Solicitor Dept",1855,"No")))</f>
        <v>#VALUE!</v>
      </c>
      <c r="X42" t="e">
        <f t="shared" si="1"/>
        <v>#VALUE!</v>
      </c>
      <c r="Y42" t="str">
        <f ca="1">IF(Sheet1!AB42="DC1MDB01","DC1",IF(Sheet1!AB42="DC1MDB02","DC1",IF(Sheet1!AB42="DC1MDB03","DC1",IF(Sheet1!AB42="DC1MDB04","DC1",IF(Sheet1!AB42="DC1MDB05","DC1",IF(Sheet1!AB42="DC1MDB06","DC1",IF(Sheet1!AB42="DC1MDB07","DC1",IF(Sheet1!AB42="DC1MDB08","DC1",IF(Sheet1!AB42="DC1MDB09","DC1",IF(Sheet1!AB42="DC1MDB10","DC1",IF(Sheet1!AB42="DC4MDB01","DC4",IF(Sheet1!AB42="DC4MDB02","DC4",IF(Sheet1!AB42="DC4MDB03","DC4",IF(Sheet1!AB42="DC4MDB04","DC4",IF(Sheet1!AB42="DC4MDB05","DC4",IF(Sheet1!AB42="DC4MDB06","DC4",IF(Sheet1!AB42="DC4MDB07","DC4",IF(Sheet1!AB42="DC4MDB08","DC4",IF(Sheet1!AB42="DC4MDB09","DC4",IF(Sheet1!AB42="DC4MDB10","DC4","$False"))))))))))))))))))))</f>
        <v>DC1</v>
      </c>
      <c r="Z42" t="s">
        <v>35</v>
      </c>
      <c r="AA42" t="e">
        <f t="shared" si="2"/>
        <v>#VALUE!</v>
      </c>
      <c r="AB42" t="e">
        <f t="shared" si="3"/>
        <v>#VALUE!</v>
      </c>
      <c r="AC42" t="s">
        <v>11</v>
      </c>
      <c r="AD42" t="s">
        <v>12</v>
      </c>
      <c r="AE42" t="s">
        <v>13</v>
      </c>
      <c r="AF42" t="s">
        <v>14</v>
      </c>
      <c r="AG42" t="s">
        <v>5</v>
      </c>
      <c r="AH42" t="s">
        <v>15</v>
      </c>
      <c r="AI42" t="s">
        <v>16</v>
      </c>
      <c r="AJ42" t="s">
        <v>17</v>
      </c>
      <c r="AK42" t="s">
        <v>18</v>
      </c>
      <c r="AL42" t="s">
        <v>19</v>
      </c>
    </row>
    <row r="43" spans="1:38" ht="13.5" customHeight="1">
      <c r="A43" s="7"/>
      <c r="B43" s="7"/>
      <c r="C43" s="7"/>
      <c r="D43" s="8"/>
      <c r="F43" s="9" t="str">
        <f>(Sheet1!T43)</f>
        <v/>
      </c>
      <c r="G43" t="str">
        <f>IF(OR(Sheet1!W43="Yes",Sheet1!U43="Yes"),"\\CMFP538\"&amp;Sheet1!Z43,"")</f>
        <v/>
      </c>
      <c r="H43" t="str">
        <f>IF(G43="","",Sheet1!Z43)</f>
        <v/>
      </c>
      <c r="I43" t="str">
        <f>IF(G43="","",Sheet1!Y43)</f>
        <v/>
      </c>
      <c r="J43" t="e">
        <f>(Sheet1!O43)</f>
        <v>#VALUE!</v>
      </c>
      <c r="K43" s="6" t="e">
        <f>(Sheet1!P43)</f>
        <v>#VALUE!</v>
      </c>
      <c r="L43" s="6" t="e">
        <f>IF(Sheet1!N43="No","No",IF(Sheet1!N43="","No","Yes"))</f>
        <v>#VALUE!</v>
      </c>
      <c r="M43" t="e">
        <f>(Sheet1!Q43)</f>
        <v>#VALUE!</v>
      </c>
      <c r="N43" s="6" t="str">
        <f>IF(Sheet1!E43=FALSE,"",Sheet1!F43&amp;Sheet1!E43)</f>
        <v/>
      </c>
      <c r="O43" t="str">
        <f ca="1">(Sheet1!AB43)</f>
        <v>DC1MDB05</v>
      </c>
      <c r="P43" t="e">
        <f>(Sheet1!R43)</f>
        <v>#VALUE!</v>
      </c>
      <c r="Q43" t="e">
        <f>Sheet3!D43</f>
        <v>#VALUE!</v>
      </c>
      <c r="R43" t="e">
        <f>Sheet3!E43</f>
        <v>#VALUE!</v>
      </c>
      <c r="S43" t="str">
        <f t="shared" si="0"/>
        <v/>
      </c>
      <c r="T43" t="str">
        <f>IF(ISERROR(Sheet1!X43),"",Sheet1!X43)</f>
        <v/>
      </c>
      <c r="U43" t="e">
        <f>IF(Sheet1!M43="Councillors",5120,IF(Sheet1!M43="Information Technology Services Dept.",1024,IF(Sheet1!M43="City Clerk and Solicitor Dept",1953,"No")))</f>
        <v>#VALUE!</v>
      </c>
      <c r="V43" s="5" t="s">
        <v>96</v>
      </c>
      <c r="W43" t="e">
        <f>IF(Sheet1!M43="Councillors",4608,IF(Sheet1!M43="Information Technology Services Dept.",921,IF(Sheet1!M43="City Clerk and Solicitor Dept",1855,"No")))</f>
        <v>#VALUE!</v>
      </c>
      <c r="X43" t="e">
        <f t="shared" si="1"/>
        <v>#VALUE!</v>
      </c>
      <c r="Y43" t="str">
        <f ca="1">IF(Sheet1!AB43="DC1MDB01","DC1",IF(Sheet1!AB43="DC1MDB02","DC1",IF(Sheet1!AB43="DC1MDB03","DC1",IF(Sheet1!AB43="DC1MDB04","DC1",IF(Sheet1!AB43="DC1MDB05","DC1",IF(Sheet1!AB43="DC1MDB06","DC1",IF(Sheet1!AB43="DC1MDB07","DC1",IF(Sheet1!AB43="DC1MDB08","DC1",IF(Sheet1!AB43="DC1MDB09","DC1",IF(Sheet1!AB43="DC1MDB10","DC1",IF(Sheet1!AB43="DC4MDB01","DC4",IF(Sheet1!AB43="DC4MDB02","DC4",IF(Sheet1!AB43="DC4MDB03","DC4",IF(Sheet1!AB43="DC4MDB04","DC4",IF(Sheet1!AB43="DC4MDB05","DC4",IF(Sheet1!AB43="DC4MDB06","DC4",IF(Sheet1!AB43="DC4MDB07","DC4",IF(Sheet1!AB43="DC4MDB08","DC4",IF(Sheet1!AB43="DC4MDB09","DC4",IF(Sheet1!AB43="DC4MDB10","DC4","$False"))))))))))))))))))))</f>
        <v>DC1</v>
      </c>
      <c r="Z43" t="s">
        <v>35</v>
      </c>
      <c r="AA43" t="e">
        <f t="shared" si="2"/>
        <v>#VALUE!</v>
      </c>
      <c r="AB43" t="e">
        <f t="shared" si="3"/>
        <v>#VALUE!</v>
      </c>
      <c r="AC43" t="s">
        <v>11</v>
      </c>
      <c r="AD43" t="s">
        <v>12</v>
      </c>
      <c r="AE43" t="s">
        <v>13</v>
      </c>
      <c r="AF43" t="s">
        <v>14</v>
      </c>
      <c r="AG43" t="s">
        <v>5</v>
      </c>
      <c r="AH43" t="s">
        <v>15</v>
      </c>
      <c r="AI43" t="s">
        <v>16</v>
      </c>
      <c r="AJ43" t="s">
        <v>17</v>
      </c>
      <c r="AK43" t="s">
        <v>18</v>
      </c>
      <c r="AL43" t="s">
        <v>19</v>
      </c>
    </row>
    <row r="44" spans="1:38" ht="13.5" customHeight="1">
      <c r="A44" s="7"/>
      <c r="B44" s="7"/>
      <c r="C44" s="7"/>
      <c r="D44" s="8"/>
      <c r="F44" s="9" t="str">
        <f>(Sheet1!T44)</f>
        <v/>
      </c>
      <c r="G44" t="str">
        <f>IF(OR(Sheet1!W44="Yes",Sheet1!U44="Yes"),"\\CMFP538\"&amp;Sheet1!Z44,"")</f>
        <v/>
      </c>
      <c r="H44" t="str">
        <f>IF(G44="","",Sheet1!Z44)</f>
        <v/>
      </c>
      <c r="I44" t="str">
        <f>IF(G44="","",Sheet1!Y44)</f>
        <v/>
      </c>
      <c r="J44" t="e">
        <f>(Sheet1!O44)</f>
        <v>#VALUE!</v>
      </c>
      <c r="K44" s="6" t="e">
        <f>(Sheet1!P44)</f>
        <v>#VALUE!</v>
      </c>
      <c r="L44" s="6" t="e">
        <f>IF(Sheet1!N44="No","No",IF(Sheet1!N44="","No","Yes"))</f>
        <v>#VALUE!</v>
      </c>
      <c r="M44" t="e">
        <f>(Sheet1!Q44)</f>
        <v>#VALUE!</v>
      </c>
      <c r="N44" s="6" t="str">
        <f>IF(Sheet1!E44=FALSE,"",Sheet1!F44&amp;Sheet1!E44)</f>
        <v/>
      </c>
      <c r="O44" t="str">
        <f ca="1">(Sheet1!AB44)</f>
        <v>DC1MDB08</v>
      </c>
      <c r="P44" t="e">
        <f>(Sheet1!R44)</f>
        <v>#VALUE!</v>
      </c>
      <c r="Q44" t="e">
        <f>Sheet3!D44</f>
        <v>#VALUE!</v>
      </c>
      <c r="R44" t="e">
        <f>Sheet3!E44</f>
        <v>#VALUE!</v>
      </c>
      <c r="S44" t="str">
        <f t="shared" si="0"/>
        <v/>
      </c>
      <c r="T44" t="str">
        <f>IF(ISERROR(Sheet1!X44),"",Sheet1!X44)</f>
        <v/>
      </c>
      <c r="U44" t="e">
        <f>IF(Sheet1!M44="Councillors",5120,IF(Sheet1!M44="Information Technology Services Dept.",1024,IF(Sheet1!M44="City Clerk and Solicitor Dept",1953,"No")))</f>
        <v>#VALUE!</v>
      </c>
      <c r="V44" s="5" t="s">
        <v>96</v>
      </c>
      <c r="W44" t="e">
        <f>IF(Sheet1!M44="Councillors",4608,IF(Sheet1!M44="Information Technology Services Dept.",921,IF(Sheet1!M44="City Clerk and Solicitor Dept",1855,"No")))</f>
        <v>#VALUE!</v>
      </c>
      <c r="X44" t="e">
        <f t="shared" si="1"/>
        <v>#VALUE!</v>
      </c>
      <c r="Y44" t="str">
        <f ca="1">IF(Sheet1!AB44="DC1MDB01","DC1",IF(Sheet1!AB44="DC1MDB02","DC1",IF(Sheet1!AB44="DC1MDB03","DC1",IF(Sheet1!AB44="DC1MDB04","DC1",IF(Sheet1!AB44="DC1MDB05","DC1",IF(Sheet1!AB44="DC1MDB06","DC1",IF(Sheet1!AB44="DC1MDB07","DC1",IF(Sheet1!AB44="DC1MDB08","DC1",IF(Sheet1!AB44="DC1MDB09","DC1",IF(Sheet1!AB44="DC1MDB10","DC1",IF(Sheet1!AB44="DC4MDB01","DC4",IF(Sheet1!AB44="DC4MDB02","DC4",IF(Sheet1!AB44="DC4MDB03","DC4",IF(Sheet1!AB44="DC4MDB04","DC4",IF(Sheet1!AB44="DC4MDB05","DC4",IF(Sheet1!AB44="DC4MDB06","DC4",IF(Sheet1!AB44="DC4MDB07","DC4",IF(Sheet1!AB44="DC4MDB08","DC4",IF(Sheet1!AB44="DC4MDB09","DC4",IF(Sheet1!AB44="DC4MDB10","DC4","$False"))))))))))))))))))))</f>
        <v>DC1</v>
      </c>
      <c r="Z44" t="s">
        <v>35</v>
      </c>
      <c r="AA44" t="e">
        <f t="shared" si="2"/>
        <v>#VALUE!</v>
      </c>
      <c r="AB44" t="e">
        <f t="shared" si="3"/>
        <v>#VALUE!</v>
      </c>
      <c r="AC44" t="s">
        <v>11</v>
      </c>
      <c r="AD44" t="s">
        <v>12</v>
      </c>
      <c r="AE44" t="s">
        <v>13</v>
      </c>
      <c r="AF44" t="s">
        <v>14</v>
      </c>
      <c r="AG44" t="s">
        <v>5</v>
      </c>
      <c r="AH44" t="s">
        <v>15</v>
      </c>
      <c r="AI44" t="s">
        <v>16</v>
      </c>
      <c r="AJ44" t="s">
        <v>17</v>
      </c>
      <c r="AK44" t="s">
        <v>18</v>
      </c>
      <c r="AL44" t="s">
        <v>19</v>
      </c>
    </row>
    <row r="45" spans="1:38" ht="13.5" customHeight="1">
      <c r="A45" s="7"/>
      <c r="B45" s="7"/>
      <c r="C45" s="7"/>
      <c r="D45" s="8"/>
      <c r="F45" s="9" t="str">
        <f>(Sheet1!T45)</f>
        <v/>
      </c>
      <c r="G45" t="str">
        <f>IF(OR(Sheet1!W45="Yes",Sheet1!U45="Yes"),"\\CMFP538\"&amp;Sheet1!Z45,"")</f>
        <v/>
      </c>
      <c r="H45" t="str">
        <f>IF(G45="","",Sheet1!Z45)</f>
        <v/>
      </c>
      <c r="I45" t="str">
        <f>IF(G45="","",Sheet1!Y45)</f>
        <v/>
      </c>
      <c r="J45" t="e">
        <f>(Sheet1!O45)</f>
        <v>#VALUE!</v>
      </c>
      <c r="K45" s="6" t="e">
        <f>(Sheet1!P45)</f>
        <v>#VALUE!</v>
      </c>
      <c r="L45" s="6" t="e">
        <f>IF(Sheet1!N45="No","No",IF(Sheet1!N45="","No","Yes"))</f>
        <v>#VALUE!</v>
      </c>
      <c r="M45" t="e">
        <f>(Sheet1!Q45)</f>
        <v>#VALUE!</v>
      </c>
      <c r="N45" s="6" t="str">
        <f>IF(Sheet1!E45=FALSE,"",Sheet1!F45&amp;Sheet1!E45)</f>
        <v/>
      </c>
      <c r="O45" t="str">
        <f ca="1">(Sheet1!AB45)</f>
        <v>DC1MDB10</v>
      </c>
      <c r="P45" t="e">
        <f>(Sheet1!R45)</f>
        <v>#VALUE!</v>
      </c>
      <c r="Q45" t="e">
        <f>Sheet3!D45</f>
        <v>#VALUE!</v>
      </c>
      <c r="R45" t="e">
        <f>Sheet3!E45</f>
        <v>#VALUE!</v>
      </c>
      <c r="S45" t="str">
        <f t="shared" si="0"/>
        <v/>
      </c>
      <c r="T45" t="str">
        <f>IF(ISERROR(Sheet1!X45),"",Sheet1!X45)</f>
        <v/>
      </c>
      <c r="U45" t="e">
        <f>IF(Sheet1!M45="Councillors",5120,IF(Sheet1!M45="Information Technology Services Dept.",1024,IF(Sheet1!M45="City Clerk and Solicitor Dept",1953,"No")))</f>
        <v>#VALUE!</v>
      </c>
      <c r="V45" s="5" t="s">
        <v>96</v>
      </c>
      <c r="W45" t="e">
        <f>IF(Sheet1!M45="Councillors",4608,IF(Sheet1!M45="Information Technology Services Dept.",921,IF(Sheet1!M45="City Clerk and Solicitor Dept",1855,"No")))</f>
        <v>#VALUE!</v>
      </c>
      <c r="X45" t="e">
        <f t="shared" si="1"/>
        <v>#VALUE!</v>
      </c>
      <c r="Y45" t="str">
        <f ca="1">IF(Sheet1!AB45="DC1MDB01","DC1",IF(Sheet1!AB45="DC1MDB02","DC1",IF(Sheet1!AB45="DC1MDB03","DC1",IF(Sheet1!AB45="DC1MDB04","DC1",IF(Sheet1!AB45="DC1MDB05","DC1",IF(Sheet1!AB45="DC1MDB06","DC1",IF(Sheet1!AB45="DC1MDB07","DC1",IF(Sheet1!AB45="DC1MDB08","DC1",IF(Sheet1!AB45="DC1MDB09","DC1",IF(Sheet1!AB45="DC1MDB10","DC1",IF(Sheet1!AB45="DC4MDB01","DC4",IF(Sheet1!AB45="DC4MDB02","DC4",IF(Sheet1!AB45="DC4MDB03","DC4",IF(Sheet1!AB45="DC4MDB04","DC4",IF(Sheet1!AB45="DC4MDB05","DC4",IF(Sheet1!AB45="DC4MDB06","DC4",IF(Sheet1!AB45="DC4MDB07","DC4",IF(Sheet1!AB45="DC4MDB08","DC4",IF(Sheet1!AB45="DC4MDB09","DC4",IF(Sheet1!AB45="DC4MDB10","DC4","$False"))))))))))))))))))))</f>
        <v>DC1</v>
      </c>
      <c r="Z45" t="s">
        <v>35</v>
      </c>
      <c r="AA45" t="e">
        <f t="shared" si="2"/>
        <v>#VALUE!</v>
      </c>
      <c r="AB45" t="e">
        <f t="shared" si="3"/>
        <v>#VALUE!</v>
      </c>
      <c r="AC45" t="s">
        <v>11</v>
      </c>
      <c r="AD45" t="s">
        <v>12</v>
      </c>
      <c r="AE45" t="s">
        <v>13</v>
      </c>
      <c r="AF45" t="s">
        <v>14</v>
      </c>
      <c r="AG45" t="s">
        <v>5</v>
      </c>
      <c r="AH45" t="s">
        <v>15</v>
      </c>
      <c r="AI45" t="s">
        <v>16</v>
      </c>
      <c r="AJ45" t="s">
        <v>17</v>
      </c>
      <c r="AK45" t="s">
        <v>18</v>
      </c>
      <c r="AL45" t="s">
        <v>19</v>
      </c>
    </row>
    <row r="46" spans="1:38" ht="13.5" customHeight="1">
      <c r="A46" s="7"/>
      <c r="B46" s="7"/>
      <c r="C46" s="7"/>
      <c r="D46" s="8"/>
      <c r="F46" s="9" t="str">
        <f>(Sheet1!T46)</f>
        <v/>
      </c>
      <c r="G46" t="str">
        <f>IF(OR(Sheet1!W46="Yes",Sheet1!U46="Yes"),"\\CMFP538\"&amp;Sheet1!Z46,"")</f>
        <v/>
      </c>
      <c r="H46" t="str">
        <f>IF(G46="","",Sheet1!Z46)</f>
        <v/>
      </c>
      <c r="I46" t="str">
        <f>IF(G46="","",Sheet1!Y46)</f>
        <v/>
      </c>
      <c r="J46" t="e">
        <f>(Sheet1!O46)</f>
        <v>#VALUE!</v>
      </c>
      <c r="K46" s="6" t="e">
        <f>(Sheet1!P46)</f>
        <v>#VALUE!</v>
      </c>
      <c r="L46" s="6" t="e">
        <f>IF(Sheet1!N46="No","No",IF(Sheet1!N46="","No","Yes"))</f>
        <v>#VALUE!</v>
      </c>
      <c r="M46" t="e">
        <f>(Sheet1!Q46)</f>
        <v>#VALUE!</v>
      </c>
      <c r="N46" s="6" t="str">
        <f>IF(Sheet1!E46=FALSE,"",Sheet1!F46&amp;Sheet1!E46)</f>
        <v/>
      </c>
      <c r="O46" t="str">
        <f ca="1">(Sheet1!AB46)</f>
        <v>DC1MDB07</v>
      </c>
      <c r="P46" t="e">
        <f>(Sheet1!R46)</f>
        <v>#VALUE!</v>
      </c>
      <c r="Q46" t="e">
        <f>Sheet3!D46</f>
        <v>#VALUE!</v>
      </c>
      <c r="R46" t="e">
        <f>Sheet3!E46</f>
        <v>#VALUE!</v>
      </c>
      <c r="S46" t="str">
        <f t="shared" si="0"/>
        <v/>
      </c>
      <c r="T46" t="str">
        <f>IF(ISERROR(Sheet1!X46),"",Sheet1!X46)</f>
        <v/>
      </c>
      <c r="U46" t="e">
        <f>IF(Sheet1!M46="Councillors",5120,IF(Sheet1!M46="Information Technology Services Dept.",1024,IF(Sheet1!M46="City Clerk and Solicitor Dept",1953,"No")))</f>
        <v>#VALUE!</v>
      </c>
      <c r="V46" s="5" t="s">
        <v>96</v>
      </c>
      <c r="W46" t="e">
        <f>IF(Sheet1!M46="Councillors",4608,IF(Sheet1!M46="Information Technology Services Dept.",921,IF(Sheet1!M46="City Clerk and Solicitor Dept",1855,"No")))</f>
        <v>#VALUE!</v>
      </c>
      <c r="X46" t="e">
        <f t="shared" si="1"/>
        <v>#VALUE!</v>
      </c>
      <c r="Y46" t="str">
        <f ca="1">IF(Sheet1!AB46="DC1MDB01","DC1",IF(Sheet1!AB46="DC1MDB02","DC1",IF(Sheet1!AB46="DC1MDB03","DC1",IF(Sheet1!AB46="DC1MDB04","DC1",IF(Sheet1!AB46="DC1MDB05","DC1",IF(Sheet1!AB46="DC1MDB06","DC1",IF(Sheet1!AB46="DC1MDB07","DC1",IF(Sheet1!AB46="DC1MDB08","DC1",IF(Sheet1!AB46="DC1MDB09","DC1",IF(Sheet1!AB46="DC1MDB10","DC1",IF(Sheet1!AB46="DC4MDB01","DC4",IF(Sheet1!AB46="DC4MDB02","DC4",IF(Sheet1!AB46="DC4MDB03","DC4",IF(Sheet1!AB46="DC4MDB04","DC4",IF(Sheet1!AB46="DC4MDB05","DC4",IF(Sheet1!AB46="DC4MDB06","DC4",IF(Sheet1!AB46="DC4MDB07","DC4",IF(Sheet1!AB46="DC4MDB08","DC4",IF(Sheet1!AB46="DC4MDB09","DC4",IF(Sheet1!AB46="DC4MDB10","DC4","$False"))))))))))))))))))))</f>
        <v>DC1</v>
      </c>
      <c r="Z46" t="s">
        <v>35</v>
      </c>
      <c r="AA46" t="e">
        <f t="shared" si="2"/>
        <v>#VALUE!</v>
      </c>
      <c r="AB46" t="e">
        <f t="shared" si="3"/>
        <v>#VALUE!</v>
      </c>
      <c r="AC46" t="s">
        <v>11</v>
      </c>
      <c r="AD46" t="s">
        <v>12</v>
      </c>
      <c r="AE46" t="s">
        <v>13</v>
      </c>
      <c r="AF46" t="s">
        <v>14</v>
      </c>
      <c r="AG46" t="s">
        <v>5</v>
      </c>
      <c r="AH46" t="s">
        <v>15</v>
      </c>
      <c r="AI46" t="s">
        <v>16</v>
      </c>
      <c r="AJ46" t="s">
        <v>17</v>
      </c>
      <c r="AK46" t="s">
        <v>18</v>
      </c>
      <c r="AL46" t="s">
        <v>19</v>
      </c>
    </row>
    <row r="47" spans="1:38" ht="13.5" customHeight="1">
      <c r="A47" s="7"/>
      <c r="B47" s="7"/>
      <c r="C47" s="7"/>
      <c r="D47" s="8"/>
      <c r="F47" s="9" t="str">
        <f>(Sheet1!T47)</f>
        <v/>
      </c>
      <c r="G47" t="str">
        <f>IF(OR(Sheet1!W47="Yes",Sheet1!U47="Yes"),"\\CMFP538\"&amp;Sheet1!Z47,"")</f>
        <v/>
      </c>
      <c r="H47" t="str">
        <f>IF(G47="","",Sheet1!Z47)</f>
        <v/>
      </c>
      <c r="I47" t="str">
        <f>IF(G47="","",Sheet1!Y47)</f>
        <v/>
      </c>
      <c r="J47" t="e">
        <f>(Sheet1!O47)</f>
        <v>#VALUE!</v>
      </c>
      <c r="K47" s="6" t="e">
        <f>(Sheet1!P47)</f>
        <v>#VALUE!</v>
      </c>
      <c r="L47" s="6" t="e">
        <f>IF(Sheet1!N47="No","No",IF(Sheet1!N47="","No","Yes"))</f>
        <v>#VALUE!</v>
      </c>
      <c r="M47" t="e">
        <f>(Sheet1!Q47)</f>
        <v>#VALUE!</v>
      </c>
      <c r="N47" s="6" t="str">
        <f>IF(Sheet1!E47=FALSE,"",Sheet1!F47&amp;Sheet1!E47)</f>
        <v/>
      </c>
      <c r="O47" t="str">
        <f ca="1">(Sheet1!AB47)</f>
        <v>DC4MDB01</v>
      </c>
      <c r="P47" t="e">
        <f>(Sheet1!R47)</f>
        <v>#VALUE!</v>
      </c>
      <c r="Q47" t="e">
        <f>Sheet3!D47</f>
        <v>#VALUE!</v>
      </c>
      <c r="R47" t="e">
        <f>Sheet3!E47</f>
        <v>#VALUE!</v>
      </c>
      <c r="S47" t="str">
        <f t="shared" si="0"/>
        <v/>
      </c>
      <c r="T47" t="str">
        <f>IF(ISERROR(Sheet1!X47),"",Sheet1!X47)</f>
        <v/>
      </c>
      <c r="U47" t="e">
        <f>IF(Sheet1!M47="Councillors",5120,IF(Sheet1!M47="Information Technology Services Dept.",1024,IF(Sheet1!M47="City Clerk and Solicitor Dept",1953,"No")))</f>
        <v>#VALUE!</v>
      </c>
      <c r="V47" s="5" t="s">
        <v>96</v>
      </c>
      <c r="W47" t="e">
        <f>IF(Sheet1!M47="Councillors",4608,IF(Sheet1!M47="Information Technology Services Dept.",921,IF(Sheet1!M47="City Clerk and Solicitor Dept",1855,"No")))</f>
        <v>#VALUE!</v>
      </c>
      <c r="X47" t="e">
        <f t="shared" si="1"/>
        <v>#VALUE!</v>
      </c>
      <c r="Y47" t="str">
        <f ca="1">IF(Sheet1!AB47="DC1MDB01","DC1",IF(Sheet1!AB47="DC1MDB02","DC1",IF(Sheet1!AB47="DC1MDB03","DC1",IF(Sheet1!AB47="DC1MDB04","DC1",IF(Sheet1!AB47="DC1MDB05","DC1",IF(Sheet1!AB47="DC1MDB06","DC1",IF(Sheet1!AB47="DC1MDB07","DC1",IF(Sheet1!AB47="DC1MDB08","DC1",IF(Sheet1!AB47="DC1MDB09","DC1",IF(Sheet1!AB47="DC1MDB10","DC1",IF(Sheet1!AB47="DC4MDB01","DC4",IF(Sheet1!AB47="DC4MDB02","DC4",IF(Sheet1!AB47="DC4MDB03","DC4",IF(Sheet1!AB47="DC4MDB04","DC4",IF(Sheet1!AB47="DC4MDB05","DC4",IF(Sheet1!AB47="DC4MDB06","DC4",IF(Sheet1!AB47="DC4MDB07","DC4",IF(Sheet1!AB47="DC4MDB08","DC4",IF(Sheet1!AB47="DC4MDB09","DC4",IF(Sheet1!AB47="DC4MDB10","DC4","$False"))))))))))))))))))))</f>
        <v>DC4</v>
      </c>
      <c r="Z47" t="s">
        <v>35</v>
      </c>
      <c r="AA47" t="e">
        <f t="shared" si="2"/>
        <v>#VALUE!</v>
      </c>
      <c r="AB47" t="e">
        <f t="shared" si="3"/>
        <v>#VALUE!</v>
      </c>
      <c r="AC47" t="s">
        <v>11</v>
      </c>
      <c r="AD47" t="s">
        <v>12</v>
      </c>
      <c r="AE47" t="s">
        <v>13</v>
      </c>
      <c r="AF47" t="s">
        <v>14</v>
      </c>
      <c r="AG47" t="s">
        <v>5</v>
      </c>
      <c r="AH47" t="s">
        <v>15</v>
      </c>
      <c r="AI47" t="s">
        <v>16</v>
      </c>
      <c r="AJ47" t="s">
        <v>17</v>
      </c>
      <c r="AK47" t="s">
        <v>18</v>
      </c>
      <c r="AL47" t="s">
        <v>19</v>
      </c>
    </row>
    <row r="48" spans="1:38" ht="13.5" customHeight="1">
      <c r="A48" s="7"/>
      <c r="B48" s="7"/>
      <c r="C48" s="7"/>
      <c r="D48" s="8"/>
      <c r="F48" s="9" t="str">
        <f>(Sheet1!T48)</f>
        <v/>
      </c>
      <c r="G48" t="str">
        <f>IF(OR(Sheet1!W48="Yes",Sheet1!U48="Yes"),"\\CMFP538\"&amp;Sheet1!Z48,"")</f>
        <v/>
      </c>
      <c r="H48" t="str">
        <f>IF(G48="","",Sheet1!Z48)</f>
        <v/>
      </c>
      <c r="I48" t="str">
        <f>IF(G48="","",Sheet1!Y48)</f>
        <v/>
      </c>
      <c r="J48" t="e">
        <f>(Sheet1!O48)</f>
        <v>#VALUE!</v>
      </c>
      <c r="K48" s="6" t="e">
        <f>(Sheet1!P48)</f>
        <v>#VALUE!</v>
      </c>
      <c r="L48" s="6" t="e">
        <f>IF(Sheet1!N48="No","No",IF(Sheet1!N48="","No","Yes"))</f>
        <v>#VALUE!</v>
      </c>
      <c r="M48" t="e">
        <f>(Sheet1!Q48)</f>
        <v>#VALUE!</v>
      </c>
      <c r="N48" s="6" t="str">
        <f>IF(Sheet1!E48=FALSE,"",Sheet1!F48&amp;Sheet1!E48)</f>
        <v/>
      </c>
      <c r="O48" t="str">
        <f ca="1">(Sheet1!AB48)</f>
        <v>DC4MDB09</v>
      </c>
      <c r="P48" t="e">
        <f>(Sheet1!R48)</f>
        <v>#VALUE!</v>
      </c>
      <c r="Q48" t="e">
        <f>Sheet3!D48</f>
        <v>#VALUE!</v>
      </c>
      <c r="R48" t="e">
        <f>Sheet3!E48</f>
        <v>#VALUE!</v>
      </c>
      <c r="S48" t="str">
        <f t="shared" si="0"/>
        <v/>
      </c>
      <c r="T48" t="str">
        <f>IF(ISERROR(Sheet1!X48),"",Sheet1!X48)</f>
        <v/>
      </c>
      <c r="U48" t="e">
        <f>IF(Sheet1!M48="Councillors",5120,IF(Sheet1!M48="Information Technology Services Dept.",1024,IF(Sheet1!M48="City Clerk and Solicitor Dept",1953,"No")))</f>
        <v>#VALUE!</v>
      </c>
      <c r="V48" s="5" t="s">
        <v>96</v>
      </c>
      <c r="W48" t="e">
        <f>IF(Sheet1!M48="Councillors",4608,IF(Sheet1!M48="Information Technology Services Dept.",921,IF(Sheet1!M48="City Clerk and Solicitor Dept",1855,"No")))</f>
        <v>#VALUE!</v>
      </c>
      <c r="X48" t="e">
        <f t="shared" si="1"/>
        <v>#VALUE!</v>
      </c>
      <c r="Y48" t="str">
        <f ca="1">IF(Sheet1!AB48="DC1MDB01","DC1",IF(Sheet1!AB48="DC1MDB02","DC1",IF(Sheet1!AB48="DC1MDB03","DC1",IF(Sheet1!AB48="DC1MDB04","DC1",IF(Sheet1!AB48="DC1MDB05","DC1",IF(Sheet1!AB48="DC1MDB06","DC1",IF(Sheet1!AB48="DC1MDB07","DC1",IF(Sheet1!AB48="DC1MDB08","DC1",IF(Sheet1!AB48="DC1MDB09","DC1",IF(Sheet1!AB48="DC1MDB10","DC1",IF(Sheet1!AB48="DC4MDB01","DC4",IF(Sheet1!AB48="DC4MDB02","DC4",IF(Sheet1!AB48="DC4MDB03","DC4",IF(Sheet1!AB48="DC4MDB04","DC4",IF(Sheet1!AB48="DC4MDB05","DC4",IF(Sheet1!AB48="DC4MDB06","DC4",IF(Sheet1!AB48="DC4MDB07","DC4",IF(Sheet1!AB48="DC4MDB08","DC4",IF(Sheet1!AB48="DC4MDB09","DC4",IF(Sheet1!AB48="DC4MDB10","DC4","$False"))))))))))))))))))))</f>
        <v>DC4</v>
      </c>
      <c r="Z48" t="s">
        <v>35</v>
      </c>
      <c r="AA48" t="e">
        <f t="shared" si="2"/>
        <v>#VALUE!</v>
      </c>
      <c r="AB48" t="e">
        <f t="shared" si="3"/>
        <v>#VALUE!</v>
      </c>
      <c r="AC48" t="s">
        <v>11</v>
      </c>
      <c r="AD48" t="s">
        <v>12</v>
      </c>
      <c r="AE48" t="s">
        <v>13</v>
      </c>
      <c r="AF48" t="s">
        <v>14</v>
      </c>
      <c r="AG48" t="s">
        <v>5</v>
      </c>
      <c r="AH48" t="s">
        <v>15</v>
      </c>
      <c r="AI48" t="s">
        <v>16</v>
      </c>
      <c r="AJ48" t="s">
        <v>17</v>
      </c>
      <c r="AK48" t="s">
        <v>18</v>
      </c>
      <c r="AL48" t="s">
        <v>19</v>
      </c>
    </row>
    <row r="49" spans="1:38" ht="13.5" customHeight="1">
      <c r="A49" s="7"/>
      <c r="B49" s="7"/>
      <c r="C49" s="7"/>
      <c r="D49" s="8"/>
      <c r="F49" s="9" t="str">
        <f>(Sheet1!T49)</f>
        <v/>
      </c>
      <c r="G49" t="str">
        <f>IF(OR(Sheet1!W49="Yes",Sheet1!U49="Yes"),"\\CMFP538\"&amp;Sheet1!Z49,"")</f>
        <v/>
      </c>
      <c r="H49" t="str">
        <f>IF(G49="","",Sheet1!Z49)</f>
        <v/>
      </c>
      <c r="I49" t="str">
        <f>IF(G49="","",Sheet1!Y49)</f>
        <v/>
      </c>
      <c r="J49" t="e">
        <f>(Sheet1!O49)</f>
        <v>#VALUE!</v>
      </c>
      <c r="K49" s="6" t="e">
        <f>(Sheet1!P49)</f>
        <v>#VALUE!</v>
      </c>
      <c r="L49" s="6" t="e">
        <f>IF(Sheet1!N49="No","No",IF(Sheet1!N49="","No","Yes"))</f>
        <v>#VALUE!</v>
      </c>
      <c r="M49" t="e">
        <f>(Sheet1!Q49)</f>
        <v>#VALUE!</v>
      </c>
      <c r="N49" s="6" t="str">
        <f>IF(Sheet1!E49=FALSE,"",Sheet1!F49&amp;Sheet1!E49)</f>
        <v/>
      </c>
      <c r="O49" t="str">
        <f ca="1">(Sheet1!AB49)</f>
        <v>DC1MDB02</v>
      </c>
      <c r="P49" t="e">
        <f>(Sheet1!R49)</f>
        <v>#VALUE!</v>
      </c>
      <c r="Q49" t="e">
        <f>Sheet3!D49</f>
        <v>#VALUE!</v>
      </c>
      <c r="R49" t="e">
        <f>Sheet3!E49</f>
        <v>#VALUE!</v>
      </c>
      <c r="S49" t="str">
        <f t="shared" si="0"/>
        <v/>
      </c>
      <c r="T49" t="str">
        <f>IF(ISERROR(Sheet1!X49),"",Sheet1!X49)</f>
        <v/>
      </c>
      <c r="U49" t="e">
        <f>IF(Sheet1!M49="Councillors",5120,IF(Sheet1!M49="Information Technology Services Dept.",1024,IF(Sheet1!M49="City Clerk and Solicitor Dept",1953,"No")))</f>
        <v>#VALUE!</v>
      </c>
      <c r="V49" s="5" t="s">
        <v>96</v>
      </c>
      <c r="W49" t="e">
        <f>IF(Sheet1!M49="Councillors",4608,IF(Sheet1!M49="Information Technology Services Dept.",921,IF(Sheet1!M49="City Clerk and Solicitor Dept",1855,"No")))</f>
        <v>#VALUE!</v>
      </c>
      <c r="X49" t="e">
        <f t="shared" si="1"/>
        <v>#VALUE!</v>
      </c>
      <c r="Y49" t="str">
        <f ca="1">IF(Sheet1!AB49="DC1MDB01","DC1",IF(Sheet1!AB49="DC1MDB02","DC1",IF(Sheet1!AB49="DC1MDB03","DC1",IF(Sheet1!AB49="DC1MDB04","DC1",IF(Sheet1!AB49="DC1MDB05","DC1",IF(Sheet1!AB49="DC1MDB06","DC1",IF(Sheet1!AB49="DC1MDB07","DC1",IF(Sheet1!AB49="DC1MDB08","DC1",IF(Sheet1!AB49="DC1MDB09","DC1",IF(Sheet1!AB49="DC1MDB10","DC1",IF(Sheet1!AB49="DC4MDB01","DC4",IF(Sheet1!AB49="DC4MDB02","DC4",IF(Sheet1!AB49="DC4MDB03","DC4",IF(Sheet1!AB49="DC4MDB04","DC4",IF(Sheet1!AB49="DC4MDB05","DC4",IF(Sheet1!AB49="DC4MDB06","DC4",IF(Sheet1!AB49="DC4MDB07","DC4",IF(Sheet1!AB49="DC4MDB08","DC4",IF(Sheet1!AB49="DC4MDB09","DC4",IF(Sheet1!AB49="DC4MDB10","DC4","$False"))))))))))))))))))))</f>
        <v>DC1</v>
      </c>
      <c r="Z49" t="s">
        <v>35</v>
      </c>
      <c r="AA49" t="e">
        <f t="shared" si="2"/>
        <v>#VALUE!</v>
      </c>
      <c r="AB49" t="e">
        <f t="shared" si="3"/>
        <v>#VALUE!</v>
      </c>
      <c r="AC49" t="s">
        <v>11</v>
      </c>
      <c r="AD49" t="s">
        <v>12</v>
      </c>
      <c r="AE49" t="s">
        <v>13</v>
      </c>
      <c r="AF49" t="s">
        <v>14</v>
      </c>
      <c r="AG49" t="s">
        <v>5</v>
      </c>
      <c r="AH49" t="s">
        <v>15</v>
      </c>
      <c r="AI49" t="s">
        <v>16</v>
      </c>
      <c r="AJ49" t="s">
        <v>17</v>
      </c>
      <c r="AK49" t="s">
        <v>18</v>
      </c>
      <c r="AL49" t="s">
        <v>19</v>
      </c>
    </row>
    <row r="50" spans="1:38" ht="13.5" customHeight="1">
      <c r="A50" s="7"/>
      <c r="B50" s="7"/>
      <c r="C50" s="7"/>
      <c r="D50" s="8"/>
      <c r="F50" s="9" t="str">
        <f>(Sheet1!T50)</f>
        <v/>
      </c>
      <c r="G50" t="str">
        <f>IF(OR(Sheet1!W50="Yes",Sheet1!U50="Yes"),"\\CMFP538\"&amp;Sheet1!Z50,"")</f>
        <v/>
      </c>
      <c r="H50" t="str">
        <f>IF(G50="","",Sheet1!Z50)</f>
        <v/>
      </c>
      <c r="I50" t="str">
        <f>IF(G50="","",Sheet1!Y50)</f>
        <v/>
      </c>
      <c r="J50" t="e">
        <f>(Sheet1!O50)</f>
        <v>#VALUE!</v>
      </c>
      <c r="K50" s="6" t="e">
        <f>(Sheet1!P50)</f>
        <v>#VALUE!</v>
      </c>
      <c r="L50" s="6" t="e">
        <f>IF(Sheet1!N50="No","No",IF(Sheet1!N50="","No","Yes"))</f>
        <v>#VALUE!</v>
      </c>
      <c r="M50" t="e">
        <f>(Sheet1!Q50)</f>
        <v>#VALUE!</v>
      </c>
      <c r="N50" s="6" t="str">
        <f>IF(Sheet1!E50=FALSE,"",Sheet1!F50&amp;Sheet1!E50)</f>
        <v/>
      </c>
      <c r="O50" t="str">
        <f ca="1">(Sheet1!AB50)</f>
        <v>DC4MDB09</v>
      </c>
      <c r="P50" t="e">
        <f>(Sheet1!R50)</f>
        <v>#VALUE!</v>
      </c>
      <c r="Q50" t="e">
        <f>Sheet3!D50</f>
        <v>#VALUE!</v>
      </c>
      <c r="R50" t="e">
        <f>Sheet3!E50</f>
        <v>#VALUE!</v>
      </c>
      <c r="S50" t="str">
        <f t="shared" si="0"/>
        <v/>
      </c>
      <c r="T50" t="str">
        <f>IF(ISERROR(Sheet1!X50),"",Sheet1!X50)</f>
        <v/>
      </c>
      <c r="U50" t="e">
        <f>IF(Sheet1!M50="Councillors",5120,IF(Sheet1!M50="Information Technology Services Dept.",1024,IF(Sheet1!M50="City Clerk and Solicitor Dept",1953,"No")))</f>
        <v>#VALUE!</v>
      </c>
      <c r="V50" s="5" t="s">
        <v>96</v>
      </c>
      <c r="W50" t="e">
        <f>IF(Sheet1!M50="Councillors",4608,IF(Sheet1!M50="Information Technology Services Dept.",921,IF(Sheet1!M50="City Clerk and Solicitor Dept",1855,"No")))</f>
        <v>#VALUE!</v>
      </c>
      <c r="X50" t="e">
        <f t="shared" si="1"/>
        <v>#VALUE!</v>
      </c>
      <c r="Y50" t="str">
        <f ca="1">IF(Sheet1!AB50="DC1MDB01","DC1",IF(Sheet1!AB50="DC1MDB02","DC1",IF(Sheet1!AB50="DC1MDB03","DC1",IF(Sheet1!AB50="DC1MDB04","DC1",IF(Sheet1!AB50="DC1MDB05","DC1",IF(Sheet1!AB50="DC1MDB06","DC1",IF(Sheet1!AB50="DC1MDB07","DC1",IF(Sheet1!AB50="DC1MDB08","DC1",IF(Sheet1!AB50="DC1MDB09","DC1",IF(Sheet1!AB50="DC1MDB10","DC1",IF(Sheet1!AB50="DC4MDB01","DC4",IF(Sheet1!AB50="DC4MDB02","DC4",IF(Sheet1!AB50="DC4MDB03","DC4",IF(Sheet1!AB50="DC4MDB04","DC4",IF(Sheet1!AB50="DC4MDB05","DC4",IF(Sheet1!AB50="DC4MDB06","DC4",IF(Sheet1!AB50="DC4MDB07","DC4",IF(Sheet1!AB50="DC4MDB08","DC4",IF(Sheet1!AB50="DC4MDB09","DC4",IF(Sheet1!AB50="DC4MDB10","DC4","$False"))))))))))))))))))))</f>
        <v>DC4</v>
      </c>
      <c r="Z50" t="s">
        <v>35</v>
      </c>
      <c r="AA50" t="e">
        <f t="shared" si="2"/>
        <v>#VALUE!</v>
      </c>
      <c r="AB50" t="e">
        <f t="shared" si="3"/>
        <v>#VALUE!</v>
      </c>
      <c r="AC50" t="s">
        <v>11</v>
      </c>
      <c r="AD50" t="s">
        <v>12</v>
      </c>
      <c r="AE50" t="s">
        <v>13</v>
      </c>
      <c r="AF50" t="s">
        <v>14</v>
      </c>
      <c r="AG50" t="s">
        <v>5</v>
      </c>
      <c r="AH50" t="s">
        <v>15</v>
      </c>
      <c r="AI50" t="s">
        <v>16</v>
      </c>
      <c r="AJ50" t="s">
        <v>17</v>
      </c>
      <c r="AK50" t="s">
        <v>18</v>
      </c>
      <c r="AL50" t="s">
        <v>19</v>
      </c>
    </row>
    <row r="51" spans="1:38" ht="13.5" customHeight="1">
      <c r="A51" s="7"/>
      <c r="B51" s="7"/>
      <c r="C51" s="7"/>
      <c r="D51" s="8"/>
      <c r="F51" s="9" t="str">
        <f>(Sheet1!T51)</f>
        <v/>
      </c>
      <c r="G51" t="str">
        <f>IF(OR(Sheet1!W51="Yes",Sheet1!U51="Yes"),"\\CMFP538\"&amp;Sheet1!Z51,"")</f>
        <v/>
      </c>
      <c r="H51" t="str">
        <f>IF(G51="","",Sheet1!Z51)</f>
        <v/>
      </c>
      <c r="I51" t="str">
        <f>IF(G51="","",Sheet1!Y51)</f>
        <v/>
      </c>
      <c r="J51" t="e">
        <f>(Sheet1!O51)</f>
        <v>#VALUE!</v>
      </c>
      <c r="K51" s="6" t="e">
        <f>(Sheet1!P51)</f>
        <v>#VALUE!</v>
      </c>
      <c r="L51" s="6" t="e">
        <f>IF(Sheet1!N51="No","No",IF(Sheet1!N51="","No","Yes"))</f>
        <v>#VALUE!</v>
      </c>
      <c r="M51" t="e">
        <f>(Sheet1!Q51)</f>
        <v>#VALUE!</v>
      </c>
      <c r="N51" s="6" t="str">
        <f>IF(Sheet1!E51=FALSE,"",Sheet1!F51&amp;Sheet1!E51)</f>
        <v/>
      </c>
      <c r="O51" t="str">
        <f ca="1">(Sheet1!AB51)</f>
        <v>DC4MDB03</v>
      </c>
      <c r="P51" t="e">
        <f>(Sheet1!R51)</f>
        <v>#VALUE!</v>
      </c>
      <c r="Q51" t="e">
        <f>Sheet3!D51</f>
        <v>#VALUE!</v>
      </c>
      <c r="R51" t="e">
        <f>Sheet3!E51</f>
        <v>#VALUE!</v>
      </c>
      <c r="S51" t="str">
        <f t="shared" si="0"/>
        <v/>
      </c>
      <c r="T51" t="str">
        <f>IF(ISERROR(Sheet1!X51),"",Sheet1!X51)</f>
        <v/>
      </c>
      <c r="U51" t="e">
        <f>IF(Sheet1!M51="Councillors",5120,IF(Sheet1!M51="Information Technology Services Dept.",1024,IF(Sheet1!M51="City Clerk and Solicitor Dept",1953,"No")))</f>
        <v>#VALUE!</v>
      </c>
      <c r="V51" s="5" t="s">
        <v>96</v>
      </c>
      <c r="W51" t="e">
        <f>IF(Sheet1!M51="Councillors",4608,IF(Sheet1!M51="Information Technology Services Dept.",921,IF(Sheet1!M51="City Clerk and Solicitor Dept",1855,"No")))</f>
        <v>#VALUE!</v>
      </c>
      <c r="X51" t="e">
        <f t="shared" si="1"/>
        <v>#VALUE!</v>
      </c>
      <c r="Y51" t="str">
        <f ca="1">IF(Sheet1!AB51="DC1MDB01","DC1",IF(Sheet1!AB51="DC1MDB02","DC1",IF(Sheet1!AB51="DC1MDB03","DC1",IF(Sheet1!AB51="DC1MDB04","DC1",IF(Sheet1!AB51="DC1MDB05","DC1",IF(Sheet1!AB51="DC1MDB06","DC1",IF(Sheet1!AB51="DC1MDB07","DC1",IF(Sheet1!AB51="DC1MDB08","DC1",IF(Sheet1!AB51="DC1MDB09","DC1",IF(Sheet1!AB51="DC1MDB10","DC1",IF(Sheet1!AB51="DC4MDB01","DC4",IF(Sheet1!AB51="DC4MDB02","DC4",IF(Sheet1!AB51="DC4MDB03","DC4",IF(Sheet1!AB51="DC4MDB04","DC4",IF(Sheet1!AB51="DC4MDB05","DC4",IF(Sheet1!AB51="DC4MDB06","DC4",IF(Sheet1!AB51="DC4MDB07","DC4",IF(Sheet1!AB51="DC4MDB08","DC4",IF(Sheet1!AB51="DC4MDB09","DC4",IF(Sheet1!AB51="DC4MDB10","DC4","$False"))))))))))))))))))))</f>
        <v>DC4</v>
      </c>
      <c r="Z51" t="s">
        <v>35</v>
      </c>
      <c r="AA51" t="e">
        <f t="shared" si="2"/>
        <v>#VALUE!</v>
      </c>
      <c r="AB51" t="e">
        <f t="shared" si="3"/>
        <v>#VALUE!</v>
      </c>
      <c r="AC51" t="s">
        <v>11</v>
      </c>
      <c r="AD51" t="s">
        <v>12</v>
      </c>
      <c r="AE51" t="s">
        <v>13</v>
      </c>
      <c r="AF51" t="s">
        <v>14</v>
      </c>
      <c r="AG51" t="s">
        <v>5</v>
      </c>
      <c r="AH51" t="s">
        <v>15</v>
      </c>
      <c r="AI51" t="s">
        <v>16</v>
      </c>
      <c r="AJ51" t="s">
        <v>17</v>
      </c>
      <c r="AK51" t="s">
        <v>18</v>
      </c>
      <c r="AL51" t="s">
        <v>19</v>
      </c>
    </row>
    <row r="52" spans="1:38" ht="13.5" customHeight="1">
      <c r="A52" s="7"/>
      <c r="B52" s="7"/>
      <c r="C52" s="7"/>
      <c r="D52" s="8"/>
      <c r="F52" s="9" t="str">
        <f>(Sheet1!T52)</f>
        <v/>
      </c>
      <c r="G52" t="str">
        <f>IF(OR(Sheet1!W52="Yes",Sheet1!U52="Yes"),"\\CMFP538\"&amp;Sheet1!Z52,"")</f>
        <v/>
      </c>
      <c r="H52" t="str">
        <f>IF(G52="","",Sheet1!Z52)</f>
        <v/>
      </c>
      <c r="I52" t="str">
        <f>IF(G52="","",Sheet1!Y52)</f>
        <v/>
      </c>
      <c r="J52" t="e">
        <f>(Sheet1!O52)</f>
        <v>#VALUE!</v>
      </c>
      <c r="K52" s="6" t="e">
        <f>(Sheet1!P52)</f>
        <v>#VALUE!</v>
      </c>
      <c r="L52" s="6" t="e">
        <f>IF(Sheet1!N52="No","No",IF(Sheet1!N52="","No","Yes"))</f>
        <v>#VALUE!</v>
      </c>
      <c r="M52" t="e">
        <f>(Sheet1!Q52)</f>
        <v>#VALUE!</v>
      </c>
      <c r="N52" s="6" t="str">
        <f>IF(Sheet1!E52=FALSE,"",Sheet1!F52&amp;Sheet1!E52)</f>
        <v/>
      </c>
      <c r="O52" t="str">
        <f ca="1">(Sheet1!AB52)</f>
        <v>DC1MDB01</v>
      </c>
      <c r="P52" t="e">
        <f>(Sheet1!R52)</f>
        <v>#VALUE!</v>
      </c>
      <c r="Q52" t="e">
        <f>Sheet3!D52</f>
        <v>#VALUE!</v>
      </c>
      <c r="R52" t="e">
        <f>Sheet3!E52</f>
        <v>#VALUE!</v>
      </c>
      <c r="S52" t="str">
        <f t="shared" si="0"/>
        <v/>
      </c>
      <c r="T52" t="str">
        <f>IF(ISERROR(Sheet1!X52),"",Sheet1!X52)</f>
        <v/>
      </c>
      <c r="U52" t="e">
        <f>IF(Sheet1!M52="Councillors",5120,IF(Sheet1!M52="Information Technology Services Dept.",1024,IF(Sheet1!M52="City Clerk and Solicitor Dept",1953,"No")))</f>
        <v>#VALUE!</v>
      </c>
      <c r="V52" s="5" t="s">
        <v>96</v>
      </c>
      <c r="W52" t="e">
        <f>IF(Sheet1!M52="Councillors",4608,IF(Sheet1!M52="Information Technology Services Dept.",921,IF(Sheet1!M52="City Clerk and Solicitor Dept",1855,"No")))</f>
        <v>#VALUE!</v>
      </c>
      <c r="X52" t="e">
        <f t="shared" si="1"/>
        <v>#VALUE!</v>
      </c>
      <c r="Y52" t="str">
        <f ca="1">IF(Sheet1!AB52="DC1MDB01","DC1",IF(Sheet1!AB52="DC1MDB02","DC1",IF(Sheet1!AB52="DC1MDB03","DC1",IF(Sheet1!AB52="DC1MDB04","DC1",IF(Sheet1!AB52="DC1MDB05","DC1",IF(Sheet1!AB52="DC1MDB06","DC1",IF(Sheet1!AB52="DC1MDB07","DC1",IF(Sheet1!AB52="DC1MDB08","DC1",IF(Sheet1!AB52="DC1MDB09","DC1",IF(Sheet1!AB52="DC1MDB10","DC1",IF(Sheet1!AB52="DC4MDB01","DC4",IF(Sheet1!AB52="DC4MDB02","DC4",IF(Sheet1!AB52="DC4MDB03","DC4",IF(Sheet1!AB52="DC4MDB04","DC4",IF(Sheet1!AB52="DC4MDB05","DC4",IF(Sheet1!AB52="DC4MDB06","DC4",IF(Sheet1!AB52="DC4MDB07","DC4",IF(Sheet1!AB52="DC4MDB08","DC4",IF(Sheet1!AB52="DC4MDB09","DC4",IF(Sheet1!AB52="DC4MDB10","DC4","$False"))))))))))))))))))))</f>
        <v>DC1</v>
      </c>
      <c r="Z52" t="s">
        <v>35</v>
      </c>
      <c r="AA52" t="e">
        <f t="shared" si="2"/>
        <v>#VALUE!</v>
      </c>
      <c r="AB52" t="e">
        <f t="shared" si="3"/>
        <v>#VALUE!</v>
      </c>
      <c r="AC52" t="s">
        <v>11</v>
      </c>
      <c r="AD52" t="s">
        <v>12</v>
      </c>
      <c r="AE52" t="s">
        <v>13</v>
      </c>
      <c r="AF52" t="s">
        <v>14</v>
      </c>
      <c r="AG52" t="s">
        <v>5</v>
      </c>
      <c r="AH52" t="s">
        <v>15</v>
      </c>
      <c r="AI52" t="s">
        <v>16</v>
      </c>
      <c r="AJ52" t="s">
        <v>17</v>
      </c>
      <c r="AK52" t="s">
        <v>18</v>
      </c>
      <c r="AL52" t="s">
        <v>19</v>
      </c>
    </row>
    <row r="53" spans="1:38" ht="13.5" customHeight="1">
      <c r="A53" s="7"/>
      <c r="B53" s="7"/>
      <c r="C53" s="7"/>
      <c r="D53" s="8"/>
      <c r="F53" s="9" t="str">
        <f>(Sheet1!T53)</f>
        <v/>
      </c>
      <c r="G53" t="str">
        <f>IF(OR(Sheet1!W53="Yes",Sheet1!U53="Yes"),"\\CMFP538\"&amp;Sheet1!Z53,"")</f>
        <v/>
      </c>
      <c r="H53" t="str">
        <f>IF(G53="","",Sheet1!Z53)</f>
        <v/>
      </c>
      <c r="I53" t="str">
        <f>IF(G53="","",Sheet1!Y53)</f>
        <v/>
      </c>
      <c r="J53" t="e">
        <f>(Sheet1!O53)</f>
        <v>#VALUE!</v>
      </c>
      <c r="K53" s="6" t="e">
        <f>(Sheet1!P53)</f>
        <v>#VALUE!</v>
      </c>
      <c r="L53" s="6" t="e">
        <f>IF(Sheet1!N53="No","No",IF(Sheet1!N53="","No","Yes"))</f>
        <v>#VALUE!</v>
      </c>
      <c r="M53" t="e">
        <f>(Sheet1!Q53)</f>
        <v>#VALUE!</v>
      </c>
      <c r="N53" s="6" t="str">
        <f>IF(Sheet1!E53=FALSE,"",Sheet1!F53&amp;Sheet1!E53)</f>
        <v/>
      </c>
      <c r="O53" t="str">
        <f ca="1">(Sheet1!AB53)</f>
        <v>DC1MDB04</v>
      </c>
      <c r="P53" t="e">
        <f>(Sheet1!R53)</f>
        <v>#VALUE!</v>
      </c>
      <c r="Q53" t="e">
        <f>Sheet3!D53</f>
        <v>#VALUE!</v>
      </c>
      <c r="R53" t="e">
        <f>Sheet3!E53</f>
        <v>#VALUE!</v>
      </c>
      <c r="S53" t="str">
        <f t="shared" si="0"/>
        <v/>
      </c>
      <c r="T53" t="str">
        <f>IF(ISERROR(Sheet1!X53),"",Sheet1!X53)</f>
        <v/>
      </c>
      <c r="U53" t="e">
        <f>IF(Sheet1!M53="Councillors",5120,IF(Sheet1!M53="Information Technology Services Dept.",1024,IF(Sheet1!M53="City Clerk and Solicitor Dept",1953,"No")))</f>
        <v>#VALUE!</v>
      </c>
      <c r="V53" s="5" t="s">
        <v>96</v>
      </c>
      <c r="W53" t="e">
        <f>IF(Sheet1!M53="Councillors",4608,IF(Sheet1!M53="Information Technology Services Dept.",921,IF(Sheet1!M53="City Clerk and Solicitor Dept",1855,"No")))</f>
        <v>#VALUE!</v>
      </c>
      <c r="X53" t="e">
        <f t="shared" si="1"/>
        <v>#VALUE!</v>
      </c>
      <c r="Y53" t="str">
        <f ca="1">IF(Sheet1!AB53="DC1MDB01","DC1",IF(Sheet1!AB53="DC1MDB02","DC1",IF(Sheet1!AB53="DC1MDB03","DC1",IF(Sheet1!AB53="DC1MDB04","DC1",IF(Sheet1!AB53="DC1MDB05","DC1",IF(Sheet1!AB53="DC1MDB06","DC1",IF(Sheet1!AB53="DC1MDB07","DC1",IF(Sheet1!AB53="DC1MDB08","DC1",IF(Sheet1!AB53="DC1MDB09","DC1",IF(Sheet1!AB53="DC1MDB10","DC1",IF(Sheet1!AB53="DC4MDB01","DC4",IF(Sheet1!AB53="DC4MDB02","DC4",IF(Sheet1!AB53="DC4MDB03","DC4",IF(Sheet1!AB53="DC4MDB04","DC4",IF(Sheet1!AB53="DC4MDB05","DC4",IF(Sheet1!AB53="DC4MDB06","DC4",IF(Sheet1!AB53="DC4MDB07","DC4",IF(Sheet1!AB53="DC4MDB08","DC4",IF(Sheet1!AB53="DC4MDB09","DC4",IF(Sheet1!AB53="DC4MDB10","DC4","$False"))))))))))))))))))))</f>
        <v>DC1</v>
      </c>
      <c r="Z53" t="s">
        <v>35</v>
      </c>
      <c r="AA53" t="e">
        <f t="shared" si="2"/>
        <v>#VALUE!</v>
      </c>
      <c r="AB53" t="e">
        <f t="shared" si="3"/>
        <v>#VALUE!</v>
      </c>
      <c r="AC53" t="s">
        <v>11</v>
      </c>
      <c r="AD53" t="s">
        <v>12</v>
      </c>
      <c r="AE53" t="s">
        <v>13</v>
      </c>
      <c r="AF53" t="s">
        <v>14</v>
      </c>
      <c r="AG53" t="s">
        <v>5</v>
      </c>
      <c r="AH53" t="s">
        <v>15</v>
      </c>
      <c r="AI53" t="s">
        <v>16</v>
      </c>
      <c r="AJ53" t="s">
        <v>17</v>
      </c>
      <c r="AK53" t="s">
        <v>18</v>
      </c>
      <c r="AL53" t="s">
        <v>19</v>
      </c>
    </row>
    <row r="54" spans="1:38" ht="13.5" customHeight="1">
      <c r="A54" s="7"/>
      <c r="B54" s="7"/>
      <c r="C54" s="7"/>
      <c r="D54" s="8"/>
      <c r="F54" s="9" t="str">
        <f>(Sheet1!T54)</f>
        <v/>
      </c>
      <c r="G54" t="str">
        <f>IF(OR(Sheet1!W54="Yes",Sheet1!U54="Yes"),"\\CMFP538\"&amp;Sheet1!Z54,"")</f>
        <v/>
      </c>
      <c r="H54" t="str">
        <f>IF(G54="","",Sheet1!Z54)</f>
        <v/>
      </c>
      <c r="I54" t="str">
        <f>IF(G54="","",Sheet1!Y54)</f>
        <v/>
      </c>
      <c r="J54" t="e">
        <f>(Sheet1!O54)</f>
        <v>#VALUE!</v>
      </c>
      <c r="K54" s="6" t="e">
        <f>(Sheet1!P54)</f>
        <v>#VALUE!</v>
      </c>
      <c r="L54" s="6" t="e">
        <f>IF(Sheet1!N54="No","No",IF(Sheet1!N54="","No","Yes"))</f>
        <v>#VALUE!</v>
      </c>
      <c r="M54" t="e">
        <f>(Sheet1!Q54)</f>
        <v>#VALUE!</v>
      </c>
      <c r="N54" s="6" t="str">
        <f>IF(Sheet1!E54=FALSE,"",Sheet1!F54&amp;Sheet1!E54)</f>
        <v/>
      </c>
      <c r="O54" t="str">
        <f ca="1">(Sheet1!AB54)</f>
        <v>DC4MDB02</v>
      </c>
      <c r="P54" t="e">
        <f>(Sheet1!R54)</f>
        <v>#VALUE!</v>
      </c>
      <c r="Q54" t="e">
        <f>Sheet3!D54</f>
        <v>#VALUE!</v>
      </c>
      <c r="R54" t="e">
        <f>Sheet3!E54</f>
        <v>#VALUE!</v>
      </c>
      <c r="S54" t="str">
        <f t="shared" si="0"/>
        <v/>
      </c>
      <c r="T54" t="str">
        <f>IF(ISERROR(Sheet1!X54),"",Sheet1!X54)</f>
        <v/>
      </c>
      <c r="U54" t="e">
        <f>IF(Sheet1!M54="Councillors",5120,IF(Sheet1!M54="Information Technology Services Dept.",1024,IF(Sheet1!M54="City Clerk and Solicitor Dept",1953,"No")))</f>
        <v>#VALUE!</v>
      </c>
      <c r="V54" s="5" t="s">
        <v>96</v>
      </c>
      <c r="W54" t="e">
        <f>IF(Sheet1!M54="Councillors",4608,IF(Sheet1!M54="Information Technology Services Dept.",921,IF(Sheet1!M54="City Clerk and Solicitor Dept",1855,"No")))</f>
        <v>#VALUE!</v>
      </c>
      <c r="X54" t="e">
        <f t="shared" si="1"/>
        <v>#VALUE!</v>
      </c>
      <c r="Y54" t="str">
        <f ca="1">IF(Sheet1!AB54="DC1MDB01","DC1",IF(Sheet1!AB54="DC1MDB02","DC1",IF(Sheet1!AB54="DC1MDB03","DC1",IF(Sheet1!AB54="DC1MDB04","DC1",IF(Sheet1!AB54="DC1MDB05","DC1",IF(Sheet1!AB54="DC1MDB06","DC1",IF(Sheet1!AB54="DC1MDB07","DC1",IF(Sheet1!AB54="DC1MDB08","DC1",IF(Sheet1!AB54="DC1MDB09","DC1",IF(Sheet1!AB54="DC1MDB10","DC1",IF(Sheet1!AB54="DC4MDB01","DC4",IF(Sheet1!AB54="DC4MDB02","DC4",IF(Sheet1!AB54="DC4MDB03","DC4",IF(Sheet1!AB54="DC4MDB04","DC4",IF(Sheet1!AB54="DC4MDB05","DC4",IF(Sheet1!AB54="DC4MDB06","DC4",IF(Sheet1!AB54="DC4MDB07","DC4",IF(Sheet1!AB54="DC4MDB08","DC4",IF(Sheet1!AB54="DC4MDB09","DC4",IF(Sheet1!AB54="DC4MDB10","DC4","$False"))))))))))))))))))))</f>
        <v>DC4</v>
      </c>
      <c r="Z54" t="s">
        <v>35</v>
      </c>
      <c r="AA54" t="e">
        <f t="shared" si="2"/>
        <v>#VALUE!</v>
      </c>
      <c r="AB54" t="e">
        <f t="shared" si="3"/>
        <v>#VALUE!</v>
      </c>
      <c r="AC54" t="s">
        <v>11</v>
      </c>
      <c r="AD54" t="s">
        <v>12</v>
      </c>
      <c r="AE54" t="s">
        <v>13</v>
      </c>
      <c r="AF54" t="s">
        <v>14</v>
      </c>
      <c r="AG54" t="s">
        <v>5</v>
      </c>
      <c r="AH54" t="s">
        <v>15</v>
      </c>
      <c r="AI54" t="s">
        <v>16</v>
      </c>
      <c r="AJ54" t="s">
        <v>17</v>
      </c>
      <c r="AK54" t="s">
        <v>18</v>
      </c>
      <c r="AL54" t="s">
        <v>19</v>
      </c>
    </row>
    <row r="55" spans="1:38" ht="13.5" customHeight="1">
      <c r="A55" s="7"/>
      <c r="B55" s="7"/>
      <c r="C55" s="7"/>
      <c r="D55" s="8"/>
      <c r="F55" s="9" t="str">
        <f>(Sheet1!T55)</f>
        <v/>
      </c>
      <c r="G55" t="str">
        <f>IF(OR(Sheet1!W55="Yes",Sheet1!U55="Yes"),"\\CMFP538\"&amp;Sheet1!Z55,"")</f>
        <v/>
      </c>
      <c r="H55" t="str">
        <f>IF(G55="","",Sheet1!Z55)</f>
        <v/>
      </c>
      <c r="I55" t="str">
        <f>IF(G55="","",Sheet1!Y55)</f>
        <v/>
      </c>
      <c r="J55" t="e">
        <f>(Sheet1!O55)</f>
        <v>#VALUE!</v>
      </c>
      <c r="K55" s="6" t="e">
        <f>(Sheet1!P55)</f>
        <v>#VALUE!</v>
      </c>
      <c r="L55" s="6" t="e">
        <f>IF(Sheet1!N55="No","No",IF(Sheet1!N55="","No","Yes"))</f>
        <v>#VALUE!</v>
      </c>
      <c r="M55" t="e">
        <f>(Sheet1!Q55)</f>
        <v>#VALUE!</v>
      </c>
      <c r="N55" s="6" t="str">
        <f>IF(Sheet1!E55=FALSE,"",Sheet1!F55&amp;Sheet1!E55)</f>
        <v/>
      </c>
      <c r="O55" t="str">
        <f ca="1">(Sheet1!AB55)</f>
        <v>DC1MDB04</v>
      </c>
      <c r="P55" t="e">
        <f>(Sheet1!R55)</f>
        <v>#VALUE!</v>
      </c>
      <c r="Q55" t="e">
        <f>Sheet3!D55</f>
        <v>#VALUE!</v>
      </c>
      <c r="R55" t="e">
        <f>Sheet3!E55</f>
        <v>#VALUE!</v>
      </c>
      <c r="S55" t="str">
        <f t="shared" si="0"/>
        <v/>
      </c>
      <c r="T55" t="str">
        <f>IF(ISERROR(Sheet1!X55),"",Sheet1!X55)</f>
        <v/>
      </c>
      <c r="U55" t="e">
        <f>IF(Sheet1!M55="Councillors",5120,IF(Sheet1!M55="Information Technology Services Dept.",1024,IF(Sheet1!M55="City Clerk and Solicitor Dept",1953,"No")))</f>
        <v>#VALUE!</v>
      </c>
      <c r="V55" s="5" t="s">
        <v>96</v>
      </c>
      <c r="W55" t="e">
        <f>IF(Sheet1!M55="Councillors",4608,IF(Sheet1!M55="Information Technology Services Dept.",921,IF(Sheet1!M55="City Clerk and Solicitor Dept",1855,"No")))</f>
        <v>#VALUE!</v>
      </c>
      <c r="X55" t="e">
        <f t="shared" si="1"/>
        <v>#VALUE!</v>
      </c>
      <c r="Y55" t="str">
        <f ca="1">IF(Sheet1!AB55="DC1MDB01","DC1",IF(Sheet1!AB55="DC1MDB02","DC1",IF(Sheet1!AB55="DC1MDB03","DC1",IF(Sheet1!AB55="DC1MDB04","DC1",IF(Sheet1!AB55="DC1MDB05","DC1",IF(Sheet1!AB55="DC1MDB06","DC1",IF(Sheet1!AB55="DC1MDB07","DC1",IF(Sheet1!AB55="DC1MDB08","DC1",IF(Sheet1!AB55="DC1MDB09","DC1",IF(Sheet1!AB55="DC1MDB10","DC1",IF(Sheet1!AB55="DC4MDB01","DC4",IF(Sheet1!AB55="DC4MDB02","DC4",IF(Sheet1!AB55="DC4MDB03","DC4",IF(Sheet1!AB55="DC4MDB04","DC4",IF(Sheet1!AB55="DC4MDB05","DC4",IF(Sheet1!AB55="DC4MDB06","DC4",IF(Sheet1!AB55="DC4MDB07","DC4",IF(Sheet1!AB55="DC4MDB08","DC4",IF(Sheet1!AB55="DC4MDB09","DC4",IF(Sheet1!AB55="DC4MDB10","DC4","$False"))))))))))))))))))))</f>
        <v>DC1</v>
      </c>
      <c r="Z55" t="s">
        <v>35</v>
      </c>
      <c r="AA55" t="e">
        <f t="shared" si="2"/>
        <v>#VALUE!</v>
      </c>
      <c r="AB55" t="e">
        <f t="shared" si="3"/>
        <v>#VALUE!</v>
      </c>
      <c r="AC55" t="s">
        <v>11</v>
      </c>
      <c r="AD55" t="s">
        <v>12</v>
      </c>
      <c r="AE55" t="s">
        <v>13</v>
      </c>
      <c r="AF55" t="s">
        <v>14</v>
      </c>
      <c r="AG55" t="s">
        <v>5</v>
      </c>
      <c r="AH55" t="s">
        <v>15</v>
      </c>
      <c r="AI55" t="s">
        <v>16</v>
      </c>
      <c r="AJ55" t="s">
        <v>17</v>
      </c>
      <c r="AK55" t="s">
        <v>18</v>
      </c>
      <c r="AL55" t="s">
        <v>19</v>
      </c>
    </row>
    <row r="56" spans="1:38" ht="13.5" customHeight="1">
      <c r="A56" s="7"/>
      <c r="B56" s="7"/>
      <c r="C56" s="7"/>
      <c r="D56" s="8"/>
      <c r="F56" s="9" t="str">
        <f>(Sheet1!T56)</f>
        <v/>
      </c>
      <c r="G56" t="str">
        <f>IF(OR(Sheet1!W56="Yes",Sheet1!U56="Yes"),"\\CMFP538\"&amp;Sheet1!Z56,"")</f>
        <v/>
      </c>
      <c r="H56" t="str">
        <f>IF(G56="","",Sheet1!Z56)</f>
        <v/>
      </c>
      <c r="I56" t="str">
        <f>IF(G56="","",Sheet1!Y56)</f>
        <v/>
      </c>
      <c r="J56" t="e">
        <f>(Sheet1!O56)</f>
        <v>#VALUE!</v>
      </c>
      <c r="K56" s="6" t="e">
        <f>(Sheet1!P56)</f>
        <v>#VALUE!</v>
      </c>
      <c r="L56" s="6" t="e">
        <f>IF(Sheet1!N56="No","No",IF(Sheet1!N56="","No","Yes"))</f>
        <v>#VALUE!</v>
      </c>
      <c r="M56" t="e">
        <f>(Sheet1!Q56)</f>
        <v>#VALUE!</v>
      </c>
      <c r="N56" s="6" t="str">
        <f>IF(Sheet1!E56=FALSE,"",Sheet1!F56&amp;Sheet1!E56)</f>
        <v/>
      </c>
      <c r="O56" t="str">
        <f ca="1">(Sheet1!AB56)</f>
        <v>DC4MDB09</v>
      </c>
      <c r="P56" t="e">
        <f>(Sheet1!R56)</f>
        <v>#VALUE!</v>
      </c>
      <c r="Q56" t="e">
        <f>Sheet3!D56</f>
        <v>#VALUE!</v>
      </c>
      <c r="R56" t="e">
        <f>Sheet3!E56</f>
        <v>#VALUE!</v>
      </c>
      <c r="S56" t="str">
        <f t="shared" si="0"/>
        <v/>
      </c>
      <c r="T56" t="str">
        <f>IF(ISERROR(Sheet1!X56),"",Sheet1!X56)</f>
        <v/>
      </c>
      <c r="U56" t="e">
        <f>IF(Sheet1!M56="Councillors",5120,IF(Sheet1!M56="Information Technology Services Dept.",1024,IF(Sheet1!M56="City Clerk and Solicitor Dept",1953,"No")))</f>
        <v>#VALUE!</v>
      </c>
      <c r="V56" s="5" t="s">
        <v>96</v>
      </c>
      <c r="W56" t="e">
        <f>IF(Sheet1!M56="Councillors",4608,IF(Sheet1!M56="Information Technology Services Dept.",921,IF(Sheet1!M56="City Clerk and Solicitor Dept",1855,"No")))</f>
        <v>#VALUE!</v>
      </c>
      <c r="X56" t="e">
        <f t="shared" si="1"/>
        <v>#VALUE!</v>
      </c>
      <c r="Y56" t="str">
        <f ca="1">IF(Sheet1!AB56="DC1MDB01","DC1",IF(Sheet1!AB56="DC1MDB02","DC1",IF(Sheet1!AB56="DC1MDB03","DC1",IF(Sheet1!AB56="DC1MDB04","DC1",IF(Sheet1!AB56="DC1MDB05","DC1",IF(Sheet1!AB56="DC1MDB06","DC1",IF(Sheet1!AB56="DC1MDB07","DC1",IF(Sheet1!AB56="DC1MDB08","DC1",IF(Sheet1!AB56="DC1MDB09","DC1",IF(Sheet1!AB56="DC1MDB10","DC1",IF(Sheet1!AB56="DC4MDB01","DC4",IF(Sheet1!AB56="DC4MDB02","DC4",IF(Sheet1!AB56="DC4MDB03","DC4",IF(Sheet1!AB56="DC4MDB04","DC4",IF(Sheet1!AB56="DC4MDB05","DC4",IF(Sheet1!AB56="DC4MDB06","DC4",IF(Sheet1!AB56="DC4MDB07","DC4",IF(Sheet1!AB56="DC4MDB08","DC4",IF(Sheet1!AB56="DC4MDB09","DC4",IF(Sheet1!AB56="DC4MDB10","DC4","$False"))))))))))))))))))))</f>
        <v>DC4</v>
      </c>
      <c r="Z56" t="s">
        <v>35</v>
      </c>
      <c r="AA56" t="e">
        <f t="shared" si="2"/>
        <v>#VALUE!</v>
      </c>
      <c r="AB56" t="e">
        <f t="shared" si="3"/>
        <v>#VALUE!</v>
      </c>
      <c r="AC56" t="s">
        <v>11</v>
      </c>
      <c r="AD56" t="s">
        <v>12</v>
      </c>
      <c r="AE56" t="s">
        <v>13</v>
      </c>
      <c r="AF56" t="s">
        <v>14</v>
      </c>
      <c r="AG56" t="s">
        <v>5</v>
      </c>
      <c r="AH56" t="s">
        <v>15</v>
      </c>
      <c r="AI56" t="s">
        <v>16</v>
      </c>
      <c r="AJ56" t="s">
        <v>17</v>
      </c>
      <c r="AK56" t="s">
        <v>18</v>
      </c>
      <c r="AL56" t="s">
        <v>19</v>
      </c>
    </row>
    <row r="57" spans="1:38" ht="13.5" customHeight="1">
      <c r="A57" s="7"/>
      <c r="B57" s="7"/>
      <c r="C57" s="7"/>
      <c r="D57" s="8"/>
      <c r="F57" s="9" t="str">
        <f>(Sheet1!T57)</f>
        <v/>
      </c>
      <c r="G57" t="str">
        <f>IF(OR(Sheet1!W57="Yes",Sheet1!U57="Yes"),"\\CMFP538\"&amp;Sheet1!Z57,"")</f>
        <v/>
      </c>
      <c r="H57" t="str">
        <f>IF(G57="","",Sheet1!Z57)</f>
        <v/>
      </c>
      <c r="I57" t="str">
        <f>IF(G57="","",Sheet1!Y57)</f>
        <v/>
      </c>
      <c r="J57" t="e">
        <f>(Sheet1!O57)</f>
        <v>#VALUE!</v>
      </c>
      <c r="K57" s="6" t="e">
        <f>(Sheet1!P57)</f>
        <v>#VALUE!</v>
      </c>
      <c r="L57" s="6" t="e">
        <f>IF(Sheet1!N57="No","No",IF(Sheet1!N57="","No","Yes"))</f>
        <v>#VALUE!</v>
      </c>
      <c r="M57" t="e">
        <f>(Sheet1!Q57)</f>
        <v>#VALUE!</v>
      </c>
      <c r="N57" s="6" t="str">
        <f>IF(Sheet1!E57=FALSE,"",Sheet1!F57&amp;Sheet1!E57)</f>
        <v/>
      </c>
      <c r="O57" t="str">
        <f ca="1">(Sheet1!AB57)</f>
        <v>DC4MDB04</v>
      </c>
      <c r="P57" t="e">
        <f>(Sheet1!R57)</f>
        <v>#VALUE!</v>
      </c>
      <c r="Q57" t="e">
        <f>Sheet3!D57</f>
        <v>#VALUE!</v>
      </c>
      <c r="R57" t="e">
        <f>Sheet3!E57</f>
        <v>#VALUE!</v>
      </c>
      <c r="S57" t="str">
        <f t="shared" si="0"/>
        <v/>
      </c>
      <c r="T57" t="str">
        <f>IF(ISERROR(Sheet1!X57),"",Sheet1!X57)</f>
        <v/>
      </c>
      <c r="U57" t="e">
        <f>IF(Sheet1!M57="Councillors",5120,IF(Sheet1!M57="Information Technology Services Dept.",1024,IF(Sheet1!M57="City Clerk and Solicitor Dept",1953,"No")))</f>
        <v>#VALUE!</v>
      </c>
      <c r="V57" s="5" t="s">
        <v>96</v>
      </c>
      <c r="W57" t="e">
        <f>IF(Sheet1!M57="Councillors",4608,IF(Sheet1!M57="Information Technology Services Dept.",921,IF(Sheet1!M57="City Clerk and Solicitor Dept",1855,"No")))</f>
        <v>#VALUE!</v>
      </c>
      <c r="X57" t="e">
        <f t="shared" si="1"/>
        <v>#VALUE!</v>
      </c>
      <c r="Y57" t="str">
        <f ca="1">IF(Sheet1!AB57="DC1MDB01","DC1",IF(Sheet1!AB57="DC1MDB02","DC1",IF(Sheet1!AB57="DC1MDB03","DC1",IF(Sheet1!AB57="DC1MDB04","DC1",IF(Sheet1!AB57="DC1MDB05","DC1",IF(Sheet1!AB57="DC1MDB06","DC1",IF(Sheet1!AB57="DC1MDB07","DC1",IF(Sheet1!AB57="DC1MDB08","DC1",IF(Sheet1!AB57="DC1MDB09","DC1",IF(Sheet1!AB57="DC1MDB10","DC1",IF(Sheet1!AB57="DC4MDB01","DC4",IF(Sheet1!AB57="DC4MDB02","DC4",IF(Sheet1!AB57="DC4MDB03","DC4",IF(Sheet1!AB57="DC4MDB04","DC4",IF(Sheet1!AB57="DC4MDB05","DC4",IF(Sheet1!AB57="DC4MDB06","DC4",IF(Sheet1!AB57="DC4MDB07","DC4",IF(Sheet1!AB57="DC4MDB08","DC4",IF(Sheet1!AB57="DC4MDB09","DC4",IF(Sheet1!AB57="DC4MDB10","DC4","$False"))))))))))))))))))))</f>
        <v>DC4</v>
      </c>
      <c r="Z57" t="s">
        <v>35</v>
      </c>
      <c r="AA57" t="e">
        <f t="shared" si="2"/>
        <v>#VALUE!</v>
      </c>
      <c r="AB57" t="e">
        <f t="shared" si="3"/>
        <v>#VALUE!</v>
      </c>
      <c r="AC57" t="s">
        <v>11</v>
      </c>
      <c r="AD57" t="s">
        <v>12</v>
      </c>
      <c r="AE57" t="s">
        <v>13</v>
      </c>
      <c r="AF57" t="s">
        <v>14</v>
      </c>
      <c r="AG57" t="s">
        <v>5</v>
      </c>
      <c r="AH57" t="s">
        <v>15</v>
      </c>
      <c r="AI57" t="s">
        <v>16</v>
      </c>
      <c r="AJ57" t="s">
        <v>17</v>
      </c>
      <c r="AK57" t="s">
        <v>18</v>
      </c>
      <c r="AL57" t="s">
        <v>19</v>
      </c>
    </row>
    <row r="58" spans="1:38" ht="13.5" customHeight="1">
      <c r="A58" s="7"/>
      <c r="B58" s="7"/>
      <c r="C58" s="7"/>
      <c r="D58" s="8"/>
      <c r="F58" s="9" t="str">
        <f>(Sheet1!T58)</f>
        <v/>
      </c>
      <c r="G58" t="str">
        <f>IF(OR(Sheet1!W58="Yes",Sheet1!U58="Yes"),"\\CMFP538\"&amp;Sheet1!Z58,"")</f>
        <v/>
      </c>
      <c r="H58" t="str">
        <f>IF(G58="","",Sheet1!Z58)</f>
        <v/>
      </c>
      <c r="I58" t="str">
        <f>IF(G58="","",Sheet1!Y58)</f>
        <v/>
      </c>
      <c r="J58" t="e">
        <f>(Sheet1!O58)</f>
        <v>#VALUE!</v>
      </c>
      <c r="K58" s="6" t="e">
        <f>(Sheet1!P58)</f>
        <v>#VALUE!</v>
      </c>
      <c r="L58" s="6" t="e">
        <f>IF(Sheet1!N58="No","No",IF(Sheet1!N58="","No","Yes"))</f>
        <v>#VALUE!</v>
      </c>
      <c r="M58" t="e">
        <f>(Sheet1!Q58)</f>
        <v>#VALUE!</v>
      </c>
      <c r="N58" s="6" t="str">
        <f>IF(Sheet1!E58=FALSE,"",Sheet1!F58&amp;Sheet1!E58)</f>
        <v/>
      </c>
      <c r="O58" t="str">
        <f ca="1">(Sheet1!AB58)</f>
        <v>DC4MDB04</v>
      </c>
      <c r="P58" t="e">
        <f>(Sheet1!R58)</f>
        <v>#VALUE!</v>
      </c>
      <c r="Q58" t="e">
        <f>Sheet3!D58</f>
        <v>#VALUE!</v>
      </c>
      <c r="R58" t="e">
        <f>Sheet3!E58</f>
        <v>#VALUE!</v>
      </c>
      <c r="S58" t="str">
        <f t="shared" si="0"/>
        <v/>
      </c>
      <c r="T58" t="str">
        <f>IF(ISERROR(Sheet1!X58),"",Sheet1!X58)</f>
        <v/>
      </c>
      <c r="U58" t="e">
        <f>IF(Sheet1!M58="Councillors",5120,IF(Sheet1!M58="Information Technology Services Dept.",1024,IF(Sheet1!M58="City Clerk and Solicitor Dept",1953,"No")))</f>
        <v>#VALUE!</v>
      </c>
      <c r="V58" s="5" t="s">
        <v>96</v>
      </c>
      <c r="W58" t="e">
        <f>IF(Sheet1!M58="Councillors",4608,IF(Sheet1!M58="Information Technology Services Dept.",921,IF(Sheet1!M58="City Clerk and Solicitor Dept",1855,"No")))</f>
        <v>#VALUE!</v>
      </c>
      <c r="X58" t="e">
        <f t="shared" si="1"/>
        <v>#VALUE!</v>
      </c>
      <c r="Y58" t="str">
        <f ca="1">IF(Sheet1!AB58="DC1MDB01","DC1",IF(Sheet1!AB58="DC1MDB02","DC1",IF(Sheet1!AB58="DC1MDB03","DC1",IF(Sheet1!AB58="DC1MDB04","DC1",IF(Sheet1!AB58="DC1MDB05","DC1",IF(Sheet1!AB58="DC1MDB06","DC1",IF(Sheet1!AB58="DC1MDB07","DC1",IF(Sheet1!AB58="DC1MDB08","DC1",IF(Sheet1!AB58="DC1MDB09","DC1",IF(Sheet1!AB58="DC1MDB10","DC1",IF(Sheet1!AB58="DC4MDB01","DC4",IF(Sheet1!AB58="DC4MDB02","DC4",IF(Sheet1!AB58="DC4MDB03","DC4",IF(Sheet1!AB58="DC4MDB04","DC4",IF(Sheet1!AB58="DC4MDB05","DC4",IF(Sheet1!AB58="DC4MDB06","DC4",IF(Sheet1!AB58="DC4MDB07","DC4",IF(Sheet1!AB58="DC4MDB08","DC4",IF(Sheet1!AB58="DC4MDB09","DC4",IF(Sheet1!AB58="DC4MDB10","DC4","$False"))))))))))))))))))))</f>
        <v>DC4</v>
      </c>
      <c r="Z58" t="s">
        <v>35</v>
      </c>
      <c r="AA58" t="e">
        <f t="shared" si="2"/>
        <v>#VALUE!</v>
      </c>
      <c r="AB58" t="e">
        <f t="shared" si="3"/>
        <v>#VALUE!</v>
      </c>
      <c r="AC58" t="s">
        <v>11</v>
      </c>
      <c r="AD58" t="s">
        <v>12</v>
      </c>
      <c r="AE58" t="s">
        <v>13</v>
      </c>
      <c r="AF58" t="s">
        <v>14</v>
      </c>
      <c r="AG58" t="s">
        <v>5</v>
      </c>
      <c r="AH58" t="s">
        <v>15</v>
      </c>
      <c r="AI58" t="s">
        <v>16</v>
      </c>
      <c r="AJ58" t="s">
        <v>17</v>
      </c>
      <c r="AK58" t="s">
        <v>18</v>
      </c>
      <c r="AL58" t="s">
        <v>19</v>
      </c>
    </row>
    <row r="59" spans="1:38" ht="13.5" customHeight="1">
      <c r="A59" s="7"/>
      <c r="B59" s="7"/>
      <c r="C59" s="7"/>
      <c r="D59" s="8"/>
      <c r="F59" s="9" t="str">
        <f>(Sheet1!T59)</f>
        <v/>
      </c>
      <c r="G59" t="str">
        <f>IF(OR(Sheet1!W59="Yes",Sheet1!U59="Yes"),"\\CMFP538\"&amp;Sheet1!Z59,"")</f>
        <v/>
      </c>
      <c r="H59" t="str">
        <f>IF(G59="","",Sheet1!Z59)</f>
        <v/>
      </c>
      <c r="I59" t="str">
        <f>IF(G59="","",Sheet1!Y59)</f>
        <v/>
      </c>
      <c r="J59" t="e">
        <f>(Sheet1!O59)</f>
        <v>#VALUE!</v>
      </c>
      <c r="K59" s="6" t="e">
        <f>(Sheet1!P59)</f>
        <v>#VALUE!</v>
      </c>
      <c r="L59" s="6" t="e">
        <f>IF(Sheet1!N59="No","No",IF(Sheet1!N59="","No","Yes"))</f>
        <v>#VALUE!</v>
      </c>
      <c r="M59" t="e">
        <f>(Sheet1!Q59)</f>
        <v>#VALUE!</v>
      </c>
      <c r="N59" s="6" t="str">
        <f>IF(Sheet1!E59=FALSE,"",Sheet1!F59&amp;Sheet1!E59)</f>
        <v/>
      </c>
      <c r="O59" t="str">
        <f ca="1">(Sheet1!AB59)</f>
        <v>DC4MDB08</v>
      </c>
      <c r="P59" t="e">
        <f>(Sheet1!R59)</f>
        <v>#VALUE!</v>
      </c>
      <c r="Q59" t="e">
        <f>Sheet3!D59</f>
        <v>#VALUE!</v>
      </c>
      <c r="R59" t="e">
        <f>Sheet3!E59</f>
        <v>#VALUE!</v>
      </c>
      <c r="S59" t="str">
        <f t="shared" si="0"/>
        <v/>
      </c>
      <c r="T59" t="str">
        <f>IF(ISERROR(Sheet1!X59),"",Sheet1!X59)</f>
        <v/>
      </c>
      <c r="U59" t="e">
        <f>IF(Sheet1!M59="Councillors",5120,IF(Sheet1!M59="Information Technology Services Dept.",1024,IF(Sheet1!M59="City Clerk and Solicitor Dept",1953,"No")))</f>
        <v>#VALUE!</v>
      </c>
      <c r="V59" s="5" t="s">
        <v>96</v>
      </c>
      <c r="W59" t="e">
        <f>IF(Sheet1!M59="Councillors",4608,IF(Sheet1!M59="Information Technology Services Dept.",921,IF(Sheet1!M59="City Clerk and Solicitor Dept",1855,"No")))</f>
        <v>#VALUE!</v>
      </c>
      <c r="X59" t="e">
        <f t="shared" si="1"/>
        <v>#VALUE!</v>
      </c>
      <c r="Y59" t="str">
        <f ca="1">IF(Sheet1!AB59="DC1MDB01","DC1",IF(Sheet1!AB59="DC1MDB02","DC1",IF(Sheet1!AB59="DC1MDB03","DC1",IF(Sheet1!AB59="DC1MDB04","DC1",IF(Sheet1!AB59="DC1MDB05","DC1",IF(Sheet1!AB59="DC1MDB06","DC1",IF(Sheet1!AB59="DC1MDB07","DC1",IF(Sheet1!AB59="DC1MDB08","DC1",IF(Sheet1!AB59="DC1MDB09","DC1",IF(Sheet1!AB59="DC1MDB10","DC1",IF(Sheet1!AB59="DC4MDB01","DC4",IF(Sheet1!AB59="DC4MDB02","DC4",IF(Sheet1!AB59="DC4MDB03","DC4",IF(Sheet1!AB59="DC4MDB04","DC4",IF(Sheet1!AB59="DC4MDB05","DC4",IF(Sheet1!AB59="DC4MDB06","DC4",IF(Sheet1!AB59="DC4MDB07","DC4",IF(Sheet1!AB59="DC4MDB08","DC4",IF(Sheet1!AB59="DC4MDB09","DC4",IF(Sheet1!AB59="DC4MDB10","DC4","$False"))))))))))))))))))))</f>
        <v>DC4</v>
      </c>
      <c r="Z59" t="s">
        <v>35</v>
      </c>
      <c r="AA59" t="e">
        <f t="shared" si="2"/>
        <v>#VALUE!</v>
      </c>
      <c r="AB59" t="e">
        <f t="shared" si="3"/>
        <v>#VALUE!</v>
      </c>
      <c r="AC59" t="s">
        <v>11</v>
      </c>
      <c r="AD59" t="s">
        <v>12</v>
      </c>
      <c r="AE59" t="s">
        <v>13</v>
      </c>
      <c r="AF59" t="s">
        <v>14</v>
      </c>
      <c r="AG59" t="s">
        <v>5</v>
      </c>
      <c r="AH59" t="s">
        <v>15</v>
      </c>
      <c r="AI59" t="s">
        <v>16</v>
      </c>
      <c r="AJ59" t="s">
        <v>17</v>
      </c>
      <c r="AK59" t="s">
        <v>18</v>
      </c>
      <c r="AL59" t="s">
        <v>19</v>
      </c>
    </row>
    <row r="60" spans="1:38" ht="13.5" customHeight="1">
      <c r="A60" s="7"/>
      <c r="B60" s="7"/>
      <c r="C60" s="7"/>
      <c r="D60" s="8"/>
      <c r="F60" s="9" t="str">
        <f>(Sheet1!T60)</f>
        <v/>
      </c>
      <c r="G60" t="str">
        <f>IF(OR(Sheet1!W60="Yes",Sheet1!U60="Yes"),"\\CMFP538\"&amp;Sheet1!Z60,"")</f>
        <v/>
      </c>
      <c r="H60" t="str">
        <f>IF(G60="","",Sheet1!Z60)</f>
        <v/>
      </c>
      <c r="I60" t="str">
        <f>IF(G60="","",Sheet1!Y60)</f>
        <v/>
      </c>
      <c r="J60" t="e">
        <f>(Sheet1!O60)</f>
        <v>#VALUE!</v>
      </c>
      <c r="K60" s="6" t="e">
        <f>(Sheet1!P60)</f>
        <v>#VALUE!</v>
      </c>
      <c r="L60" s="6" t="e">
        <f>IF(Sheet1!N60="No","No",IF(Sheet1!N60="","No","Yes"))</f>
        <v>#VALUE!</v>
      </c>
      <c r="M60" t="e">
        <f>(Sheet1!Q60)</f>
        <v>#VALUE!</v>
      </c>
      <c r="N60" s="6" t="str">
        <f>IF(Sheet1!E60=FALSE,"",Sheet1!F60&amp;Sheet1!E60)</f>
        <v/>
      </c>
      <c r="O60" t="str">
        <f ca="1">(Sheet1!AB60)</f>
        <v>DC4MDB05</v>
      </c>
      <c r="P60" t="e">
        <f>(Sheet1!R60)</f>
        <v>#VALUE!</v>
      </c>
      <c r="Q60" t="e">
        <f>Sheet3!D60</f>
        <v>#VALUE!</v>
      </c>
      <c r="R60" t="e">
        <f>Sheet3!E60</f>
        <v>#VALUE!</v>
      </c>
      <c r="S60" t="str">
        <f t="shared" si="0"/>
        <v/>
      </c>
      <c r="T60" t="str">
        <f>IF(ISERROR(Sheet1!X60),"",Sheet1!X60)</f>
        <v/>
      </c>
      <c r="U60" t="e">
        <f>IF(Sheet1!M60="Councillors",5120,IF(Sheet1!M60="Information Technology Services Dept.",1024,IF(Sheet1!M60="City Clerk and Solicitor Dept",1953,"No")))</f>
        <v>#VALUE!</v>
      </c>
      <c r="V60" s="5" t="s">
        <v>96</v>
      </c>
      <c r="W60" t="e">
        <f>IF(Sheet1!M60="Councillors",4608,IF(Sheet1!M60="Information Technology Services Dept.",921,IF(Sheet1!M60="City Clerk and Solicitor Dept",1855,"No")))</f>
        <v>#VALUE!</v>
      </c>
      <c r="X60" t="e">
        <f t="shared" si="1"/>
        <v>#VALUE!</v>
      </c>
      <c r="Y60" t="str">
        <f ca="1">IF(Sheet1!AB60="DC1MDB01","DC1",IF(Sheet1!AB60="DC1MDB02","DC1",IF(Sheet1!AB60="DC1MDB03","DC1",IF(Sheet1!AB60="DC1MDB04","DC1",IF(Sheet1!AB60="DC1MDB05","DC1",IF(Sheet1!AB60="DC1MDB06","DC1",IF(Sheet1!AB60="DC1MDB07","DC1",IF(Sheet1!AB60="DC1MDB08","DC1",IF(Sheet1!AB60="DC1MDB09","DC1",IF(Sheet1!AB60="DC1MDB10","DC1",IF(Sheet1!AB60="DC4MDB01","DC4",IF(Sheet1!AB60="DC4MDB02","DC4",IF(Sheet1!AB60="DC4MDB03","DC4",IF(Sheet1!AB60="DC4MDB04","DC4",IF(Sheet1!AB60="DC4MDB05","DC4",IF(Sheet1!AB60="DC4MDB06","DC4",IF(Sheet1!AB60="DC4MDB07","DC4",IF(Sheet1!AB60="DC4MDB08","DC4",IF(Sheet1!AB60="DC4MDB09","DC4",IF(Sheet1!AB60="DC4MDB10","DC4","$False"))))))))))))))))))))</f>
        <v>DC4</v>
      </c>
      <c r="Z60" t="s">
        <v>35</v>
      </c>
      <c r="AA60" t="e">
        <f t="shared" si="2"/>
        <v>#VALUE!</v>
      </c>
      <c r="AB60" t="e">
        <f t="shared" si="3"/>
        <v>#VALUE!</v>
      </c>
      <c r="AC60" t="s">
        <v>11</v>
      </c>
      <c r="AD60" t="s">
        <v>12</v>
      </c>
      <c r="AE60" t="s">
        <v>13</v>
      </c>
      <c r="AF60" t="s">
        <v>14</v>
      </c>
      <c r="AG60" t="s">
        <v>5</v>
      </c>
      <c r="AH60" t="s">
        <v>15</v>
      </c>
      <c r="AI60" t="s">
        <v>16</v>
      </c>
      <c r="AJ60" t="s">
        <v>17</v>
      </c>
      <c r="AK60" t="s">
        <v>18</v>
      </c>
      <c r="AL60" t="s">
        <v>19</v>
      </c>
    </row>
    <row r="61" spans="1:38" ht="13.5" customHeight="1">
      <c r="A61" s="7"/>
      <c r="B61" s="7"/>
      <c r="C61" s="7"/>
      <c r="D61" s="8"/>
      <c r="F61" s="9" t="str">
        <f>(Sheet1!T61)</f>
        <v/>
      </c>
      <c r="G61" t="str">
        <f>IF(OR(Sheet1!W61="Yes",Sheet1!U61="Yes"),"\\CMFP538\"&amp;Sheet1!Z61,"")</f>
        <v/>
      </c>
      <c r="H61" t="str">
        <f>IF(G61="","",Sheet1!Z61)</f>
        <v/>
      </c>
      <c r="I61" t="str">
        <f>IF(G61="","",Sheet1!Y61)</f>
        <v/>
      </c>
      <c r="J61" t="e">
        <f>(Sheet1!O61)</f>
        <v>#VALUE!</v>
      </c>
      <c r="K61" s="6" t="e">
        <f>(Sheet1!P61)</f>
        <v>#VALUE!</v>
      </c>
      <c r="L61" s="6" t="e">
        <f>IF(Sheet1!N61="No","No",IF(Sheet1!N61="","No","Yes"))</f>
        <v>#VALUE!</v>
      </c>
      <c r="M61" t="e">
        <f>(Sheet1!Q61)</f>
        <v>#VALUE!</v>
      </c>
      <c r="N61" s="6" t="str">
        <f>IF(Sheet1!E61=FALSE,"",Sheet1!F61&amp;Sheet1!E61)</f>
        <v/>
      </c>
      <c r="O61" t="str">
        <f ca="1">(Sheet1!AB61)</f>
        <v>DC4MDB03</v>
      </c>
      <c r="P61" t="e">
        <f>(Sheet1!R61)</f>
        <v>#VALUE!</v>
      </c>
      <c r="Q61" t="e">
        <f>Sheet3!D61</f>
        <v>#VALUE!</v>
      </c>
      <c r="R61" t="e">
        <f>Sheet3!E61</f>
        <v>#VALUE!</v>
      </c>
      <c r="S61" t="str">
        <f t="shared" si="0"/>
        <v/>
      </c>
      <c r="T61" t="str">
        <f>IF(ISERROR(Sheet1!X61),"",Sheet1!X61)</f>
        <v/>
      </c>
      <c r="U61" t="e">
        <f>IF(Sheet1!M61="Councillors",5120,IF(Sheet1!M61="Information Technology Services Dept.",1024,IF(Sheet1!M61="City Clerk and Solicitor Dept",1953,"No")))</f>
        <v>#VALUE!</v>
      </c>
      <c r="V61" s="5" t="s">
        <v>96</v>
      </c>
      <c r="W61" t="e">
        <f>IF(Sheet1!M61="Councillors",4608,IF(Sheet1!M61="Information Technology Services Dept.",921,IF(Sheet1!M61="City Clerk and Solicitor Dept",1855,"No")))</f>
        <v>#VALUE!</v>
      </c>
      <c r="X61" t="e">
        <f t="shared" si="1"/>
        <v>#VALUE!</v>
      </c>
      <c r="Y61" t="str">
        <f ca="1">IF(Sheet1!AB61="DC1MDB01","DC1",IF(Sheet1!AB61="DC1MDB02","DC1",IF(Sheet1!AB61="DC1MDB03","DC1",IF(Sheet1!AB61="DC1MDB04","DC1",IF(Sheet1!AB61="DC1MDB05","DC1",IF(Sheet1!AB61="DC1MDB06","DC1",IF(Sheet1!AB61="DC1MDB07","DC1",IF(Sheet1!AB61="DC1MDB08","DC1",IF(Sheet1!AB61="DC1MDB09","DC1",IF(Sheet1!AB61="DC1MDB10","DC1",IF(Sheet1!AB61="DC4MDB01","DC4",IF(Sheet1!AB61="DC4MDB02","DC4",IF(Sheet1!AB61="DC4MDB03","DC4",IF(Sheet1!AB61="DC4MDB04","DC4",IF(Sheet1!AB61="DC4MDB05","DC4",IF(Sheet1!AB61="DC4MDB06","DC4",IF(Sheet1!AB61="DC4MDB07","DC4",IF(Sheet1!AB61="DC4MDB08","DC4",IF(Sheet1!AB61="DC4MDB09","DC4",IF(Sheet1!AB61="DC4MDB10","DC4","$False"))))))))))))))))))))</f>
        <v>DC4</v>
      </c>
      <c r="Z61" t="s">
        <v>35</v>
      </c>
      <c r="AA61" t="e">
        <f t="shared" si="2"/>
        <v>#VALUE!</v>
      </c>
      <c r="AB61" t="e">
        <f t="shared" si="3"/>
        <v>#VALUE!</v>
      </c>
      <c r="AC61" t="s">
        <v>11</v>
      </c>
      <c r="AD61" t="s">
        <v>12</v>
      </c>
      <c r="AE61" t="s">
        <v>13</v>
      </c>
      <c r="AF61" t="s">
        <v>14</v>
      </c>
      <c r="AG61" t="s">
        <v>5</v>
      </c>
      <c r="AH61" t="s">
        <v>15</v>
      </c>
      <c r="AI61" t="s">
        <v>16</v>
      </c>
      <c r="AJ61" t="s">
        <v>17</v>
      </c>
      <c r="AK61" t="s">
        <v>18</v>
      </c>
      <c r="AL61" t="s">
        <v>19</v>
      </c>
    </row>
    <row r="62" spans="1:38" ht="13.5" customHeight="1">
      <c r="A62" s="7"/>
      <c r="B62" s="7"/>
      <c r="C62" s="7"/>
      <c r="D62" s="8"/>
      <c r="F62" s="9" t="str">
        <f>(Sheet1!T62)</f>
        <v/>
      </c>
      <c r="G62" t="str">
        <f>IF(OR(Sheet1!W62="Yes",Sheet1!U62="Yes"),"\\CMFP538\"&amp;Sheet1!Z62,"")</f>
        <v/>
      </c>
      <c r="H62" t="str">
        <f>IF(G62="","",Sheet1!Z62)</f>
        <v/>
      </c>
      <c r="I62" t="str">
        <f>IF(G62="","",Sheet1!Y62)</f>
        <v/>
      </c>
      <c r="J62" t="e">
        <f>(Sheet1!O62)</f>
        <v>#VALUE!</v>
      </c>
      <c r="K62" s="6" t="e">
        <f>(Sheet1!P62)</f>
        <v>#VALUE!</v>
      </c>
      <c r="L62" s="6" t="e">
        <f>IF(Sheet1!N62="No","No",IF(Sheet1!N62="","No","Yes"))</f>
        <v>#VALUE!</v>
      </c>
      <c r="M62" t="e">
        <f>(Sheet1!Q62)</f>
        <v>#VALUE!</v>
      </c>
      <c r="N62" s="6" t="str">
        <f>IF(Sheet1!E62=FALSE,"",Sheet1!F62&amp;Sheet1!E62)</f>
        <v/>
      </c>
      <c r="O62" t="str">
        <f ca="1">(Sheet1!AB62)</f>
        <v>DC1MDB01</v>
      </c>
      <c r="P62" t="e">
        <f>(Sheet1!R62)</f>
        <v>#VALUE!</v>
      </c>
      <c r="Q62" t="e">
        <f>Sheet3!D62</f>
        <v>#VALUE!</v>
      </c>
      <c r="R62" t="e">
        <f>Sheet3!E62</f>
        <v>#VALUE!</v>
      </c>
      <c r="S62" t="str">
        <f t="shared" si="0"/>
        <v/>
      </c>
      <c r="T62" t="str">
        <f>IF(ISERROR(Sheet1!X62),"",Sheet1!X62)</f>
        <v/>
      </c>
      <c r="U62" t="e">
        <f>IF(Sheet1!M62="Councillors",5120,IF(Sheet1!M62="Information Technology Services Dept.",1024,IF(Sheet1!M62="City Clerk and Solicitor Dept",1953,"No")))</f>
        <v>#VALUE!</v>
      </c>
      <c r="V62" s="5" t="s">
        <v>96</v>
      </c>
      <c r="W62" t="e">
        <f>IF(Sheet1!M62="Councillors",4608,IF(Sheet1!M62="Information Technology Services Dept.",921,IF(Sheet1!M62="City Clerk and Solicitor Dept",1855,"No")))</f>
        <v>#VALUE!</v>
      </c>
      <c r="X62" t="e">
        <f t="shared" si="1"/>
        <v>#VALUE!</v>
      </c>
      <c r="Y62" t="str">
        <f ca="1">IF(Sheet1!AB62="DC1MDB01","DC1",IF(Sheet1!AB62="DC1MDB02","DC1",IF(Sheet1!AB62="DC1MDB03","DC1",IF(Sheet1!AB62="DC1MDB04","DC1",IF(Sheet1!AB62="DC1MDB05","DC1",IF(Sheet1!AB62="DC1MDB06","DC1",IF(Sheet1!AB62="DC1MDB07","DC1",IF(Sheet1!AB62="DC1MDB08","DC1",IF(Sheet1!AB62="DC1MDB09","DC1",IF(Sheet1!AB62="DC1MDB10","DC1",IF(Sheet1!AB62="DC4MDB01","DC4",IF(Sheet1!AB62="DC4MDB02","DC4",IF(Sheet1!AB62="DC4MDB03","DC4",IF(Sheet1!AB62="DC4MDB04","DC4",IF(Sheet1!AB62="DC4MDB05","DC4",IF(Sheet1!AB62="DC4MDB06","DC4",IF(Sheet1!AB62="DC4MDB07","DC4",IF(Sheet1!AB62="DC4MDB08","DC4",IF(Sheet1!AB62="DC4MDB09","DC4",IF(Sheet1!AB62="DC4MDB10","DC4","$False"))))))))))))))))))))</f>
        <v>DC1</v>
      </c>
      <c r="Z62" t="s">
        <v>35</v>
      </c>
      <c r="AA62" t="e">
        <f t="shared" si="2"/>
        <v>#VALUE!</v>
      </c>
      <c r="AB62" t="e">
        <f t="shared" si="3"/>
        <v>#VALUE!</v>
      </c>
      <c r="AC62" t="s">
        <v>11</v>
      </c>
      <c r="AD62" t="s">
        <v>12</v>
      </c>
      <c r="AE62" t="s">
        <v>13</v>
      </c>
      <c r="AF62" t="s">
        <v>14</v>
      </c>
      <c r="AG62" t="s">
        <v>5</v>
      </c>
      <c r="AH62" t="s">
        <v>15</v>
      </c>
      <c r="AI62" t="s">
        <v>16</v>
      </c>
      <c r="AJ62" t="s">
        <v>17</v>
      </c>
      <c r="AK62" t="s">
        <v>18</v>
      </c>
      <c r="AL62" t="s">
        <v>19</v>
      </c>
    </row>
    <row r="63" spans="1:38" ht="13.5" customHeight="1">
      <c r="A63" s="7"/>
      <c r="B63" s="7"/>
      <c r="C63" s="7"/>
      <c r="D63" s="8"/>
      <c r="F63" s="9" t="str">
        <f>(Sheet1!T63)</f>
        <v/>
      </c>
      <c r="G63" t="str">
        <f>IF(OR(Sheet1!W63="Yes",Sheet1!U63="Yes"),"\\CMFP538\"&amp;Sheet1!Z63,"")</f>
        <v/>
      </c>
      <c r="H63" t="str">
        <f>IF(G63="","",Sheet1!Z63)</f>
        <v/>
      </c>
      <c r="I63" t="str">
        <f>IF(G63="","",Sheet1!Y63)</f>
        <v/>
      </c>
      <c r="J63" t="e">
        <f>(Sheet1!O63)</f>
        <v>#VALUE!</v>
      </c>
      <c r="K63" s="6" t="e">
        <f>(Sheet1!P63)</f>
        <v>#VALUE!</v>
      </c>
      <c r="L63" s="6" t="e">
        <f>IF(Sheet1!N63="No","No",IF(Sheet1!N63="","No","Yes"))</f>
        <v>#VALUE!</v>
      </c>
      <c r="M63" t="e">
        <f>(Sheet1!Q63)</f>
        <v>#VALUE!</v>
      </c>
      <c r="N63" s="6" t="str">
        <f>IF(Sheet1!E63=FALSE,"",Sheet1!F63&amp;Sheet1!E63)</f>
        <v/>
      </c>
      <c r="O63" t="str">
        <f ca="1">(Sheet1!AB63)</f>
        <v>DC1MDB10</v>
      </c>
      <c r="P63" t="e">
        <f>(Sheet1!R63)</f>
        <v>#VALUE!</v>
      </c>
      <c r="Q63" t="e">
        <f>Sheet3!D63</f>
        <v>#VALUE!</v>
      </c>
      <c r="R63" t="e">
        <f>Sheet3!E63</f>
        <v>#VALUE!</v>
      </c>
      <c r="S63" t="str">
        <f t="shared" si="0"/>
        <v/>
      </c>
      <c r="T63" t="str">
        <f>IF(ISERROR(Sheet1!X63),"",Sheet1!X63)</f>
        <v/>
      </c>
      <c r="U63" t="e">
        <f>IF(Sheet1!M63="Councillors",5120,IF(Sheet1!M63="Information Technology Services Dept.",1024,IF(Sheet1!M63="City Clerk and Solicitor Dept",1953,"No")))</f>
        <v>#VALUE!</v>
      </c>
      <c r="V63" s="5" t="s">
        <v>96</v>
      </c>
      <c r="W63" t="e">
        <f>IF(Sheet1!M63="Councillors",4608,IF(Sheet1!M63="Information Technology Services Dept.",921,IF(Sheet1!M63="City Clerk and Solicitor Dept",1855,"No")))</f>
        <v>#VALUE!</v>
      </c>
      <c r="X63" t="e">
        <f t="shared" si="1"/>
        <v>#VALUE!</v>
      </c>
      <c r="Y63" t="str">
        <f ca="1">IF(Sheet1!AB63="DC1MDB01","DC1",IF(Sheet1!AB63="DC1MDB02","DC1",IF(Sheet1!AB63="DC1MDB03","DC1",IF(Sheet1!AB63="DC1MDB04","DC1",IF(Sheet1!AB63="DC1MDB05","DC1",IF(Sheet1!AB63="DC1MDB06","DC1",IF(Sheet1!AB63="DC1MDB07","DC1",IF(Sheet1!AB63="DC1MDB08","DC1",IF(Sheet1!AB63="DC1MDB09","DC1",IF(Sheet1!AB63="DC1MDB10","DC1",IF(Sheet1!AB63="DC4MDB01","DC4",IF(Sheet1!AB63="DC4MDB02","DC4",IF(Sheet1!AB63="DC4MDB03","DC4",IF(Sheet1!AB63="DC4MDB04","DC4",IF(Sheet1!AB63="DC4MDB05","DC4",IF(Sheet1!AB63="DC4MDB06","DC4",IF(Sheet1!AB63="DC4MDB07","DC4",IF(Sheet1!AB63="DC4MDB08","DC4",IF(Sheet1!AB63="DC4MDB09","DC4",IF(Sheet1!AB63="DC4MDB10","DC4","$False"))))))))))))))))))))</f>
        <v>DC1</v>
      </c>
      <c r="Z63" t="s">
        <v>35</v>
      </c>
      <c r="AA63" t="e">
        <f t="shared" si="2"/>
        <v>#VALUE!</v>
      </c>
      <c r="AB63" t="e">
        <f t="shared" si="3"/>
        <v>#VALUE!</v>
      </c>
      <c r="AC63" t="s">
        <v>11</v>
      </c>
      <c r="AD63" t="s">
        <v>12</v>
      </c>
      <c r="AE63" t="s">
        <v>13</v>
      </c>
      <c r="AF63" t="s">
        <v>14</v>
      </c>
      <c r="AG63" t="s">
        <v>5</v>
      </c>
      <c r="AH63" t="s">
        <v>15</v>
      </c>
      <c r="AI63" t="s">
        <v>16</v>
      </c>
      <c r="AJ63" t="s">
        <v>17</v>
      </c>
      <c r="AK63" t="s">
        <v>18</v>
      </c>
      <c r="AL63" t="s">
        <v>19</v>
      </c>
    </row>
    <row r="64" spans="1:38" ht="13.5" customHeight="1">
      <c r="A64" s="7"/>
      <c r="B64" s="7"/>
      <c r="C64" s="7"/>
      <c r="D64" s="8"/>
      <c r="F64" s="9" t="str">
        <f>(Sheet1!T64)</f>
        <v/>
      </c>
      <c r="G64" t="str">
        <f>IF(OR(Sheet1!W64="Yes",Sheet1!U64="Yes"),"\\CMFP538\"&amp;Sheet1!Z64,"")</f>
        <v/>
      </c>
      <c r="H64" t="str">
        <f>IF(G64="","",Sheet1!Z64)</f>
        <v/>
      </c>
      <c r="I64" t="str">
        <f>IF(G64="","",Sheet1!Y64)</f>
        <v/>
      </c>
      <c r="J64" t="e">
        <f>(Sheet1!O64)</f>
        <v>#VALUE!</v>
      </c>
      <c r="K64" s="6" t="e">
        <f>(Sheet1!P64)</f>
        <v>#VALUE!</v>
      </c>
      <c r="L64" s="6" t="e">
        <f>IF(Sheet1!N64="No","No",IF(Sheet1!N64="","No","Yes"))</f>
        <v>#VALUE!</v>
      </c>
      <c r="M64" t="e">
        <f>(Sheet1!Q64)</f>
        <v>#VALUE!</v>
      </c>
      <c r="N64" s="6" t="str">
        <f>IF(Sheet1!E64=FALSE,"",Sheet1!F64&amp;Sheet1!E64)</f>
        <v/>
      </c>
      <c r="O64" t="str">
        <f ca="1">(Sheet1!AB64)</f>
        <v>DC1MDB09</v>
      </c>
      <c r="P64" t="e">
        <f>(Sheet1!R64)</f>
        <v>#VALUE!</v>
      </c>
      <c r="Q64" t="e">
        <f>Sheet3!D64</f>
        <v>#VALUE!</v>
      </c>
      <c r="R64" t="e">
        <f>Sheet3!E64</f>
        <v>#VALUE!</v>
      </c>
      <c r="S64" t="str">
        <f t="shared" si="0"/>
        <v/>
      </c>
      <c r="T64" t="str">
        <f>IF(ISERROR(Sheet1!X64),"",Sheet1!X64)</f>
        <v/>
      </c>
      <c r="U64" t="e">
        <f>IF(Sheet1!M64="Councillors",5120,IF(Sheet1!M64="Information Technology Services Dept.",1024,IF(Sheet1!M64="City Clerk and Solicitor Dept",1953,"No")))</f>
        <v>#VALUE!</v>
      </c>
      <c r="V64" s="5" t="s">
        <v>96</v>
      </c>
      <c r="W64" t="e">
        <f>IF(Sheet1!M64="Councillors",4608,IF(Sheet1!M64="Information Technology Services Dept.",921,IF(Sheet1!M64="City Clerk and Solicitor Dept",1855,"No")))</f>
        <v>#VALUE!</v>
      </c>
      <c r="X64" t="e">
        <f t="shared" si="1"/>
        <v>#VALUE!</v>
      </c>
      <c r="Y64" t="str">
        <f ca="1">IF(Sheet1!AB64="DC1MDB01","DC1",IF(Sheet1!AB64="DC1MDB02","DC1",IF(Sheet1!AB64="DC1MDB03","DC1",IF(Sheet1!AB64="DC1MDB04","DC1",IF(Sheet1!AB64="DC1MDB05","DC1",IF(Sheet1!AB64="DC1MDB06","DC1",IF(Sheet1!AB64="DC1MDB07","DC1",IF(Sheet1!AB64="DC1MDB08","DC1",IF(Sheet1!AB64="DC1MDB09","DC1",IF(Sheet1!AB64="DC1MDB10","DC1",IF(Sheet1!AB64="DC4MDB01","DC4",IF(Sheet1!AB64="DC4MDB02","DC4",IF(Sheet1!AB64="DC4MDB03","DC4",IF(Sheet1!AB64="DC4MDB04","DC4",IF(Sheet1!AB64="DC4MDB05","DC4",IF(Sheet1!AB64="DC4MDB06","DC4",IF(Sheet1!AB64="DC4MDB07","DC4",IF(Sheet1!AB64="DC4MDB08","DC4",IF(Sheet1!AB64="DC4MDB09","DC4",IF(Sheet1!AB64="DC4MDB10","DC4","$False"))))))))))))))))))))</f>
        <v>DC1</v>
      </c>
      <c r="Z64" t="s">
        <v>35</v>
      </c>
      <c r="AA64" t="e">
        <f t="shared" si="2"/>
        <v>#VALUE!</v>
      </c>
      <c r="AB64" t="e">
        <f t="shared" si="3"/>
        <v>#VALUE!</v>
      </c>
      <c r="AC64" t="s">
        <v>11</v>
      </c>
      <c r="AD64" t="s">
        <v>12</v>
      </c>
      <c r="AE64" t="s">
        <v>13</v>
      </c>
      <c r="AF64" t="s">
        <v>14</v>
      </c>
      <c r="AG64" t="s">
        <v>5</v>
      </c>
      <c r="AH64" t="s">
        <v>15</v>
      </c>
      <c r="AI64" t="s">
        <v>16</v>
      </c>
      <c r="AJ64" t="s">
        <v>17</v>
      </c>
      <c r="AK64" t="s">
        <v>18</v>
      </c>
      <c r="AL64" t="s">
        <v>19</v>
      </c>
    </row>
    <row r="65" spans="1:38" ht="13.5" customHeight="1">
      <c r="A65" s="7"/>
      <c r="B65" s="7"/>
      <c r="C65" s="7"/>
      <c r="D65" s="8"/>
      <c r="F65" s="9" t="str">
        <f>(Sheet1!T65)</f>
        <v/>
      </c>
      <c r="G65" t="str">
        <f>IF(OR(Sheet1!W65="Yes",Sheet1!U65="Yes"),"\\CMFP538\"&amp;Sheet1!Z65,"")</f>
        <v/>
      </c>
      <c r="H65" t="str">
        <f>IF(G65="","",Sheet1!Z65)</f>
        <v/>
      </c>
      <c r="I65" t="str">
        <f>IF(G65="","",Sheet1!Y65)</f>
        <v/>
      </c>
      <c r="J65" t="e">
        <f>(Sheet1!O65)</f>
        <v>#VALUE!</v>
      </c>
      <c r="K65" s="6" t="e">
        <f>(Sheet1!P65)</f>
        <v>#VALUE!</v>
      </c>
      <c r="L65" s="6" t="e">
        <f>IF(Sheet1!N65="No","No",IF(Sheet1!N65="","No","Yes"))</f>
        <v>#VALUE!</v>
      </c>
      <c r="M65" t="e">
        <f>(Sheet1!Q65)</f>
        <v>#VALUE!</v>
      </c>
      <c r="N65" s="6" t="str">
        <f>IF(Sheet1!E65=FALSE,"",Sheet1!F65&amp;Sheet1!E65)</f>
        <v/>
      </c>
      <c r="O65" t="str">
        <f ca="1">(Sheet1!AB65)</f>
        <v>DC4MDB05</v>
      </c>
      <c r="P65" t="e">
        <f>(Sheet1!R65)</f>
        <v>#VALUE!</v>
      </c>
      <c r="Q65" t="e">
        <f>Sheet3!D65</f>
        <v>#VALUE!</v>
      </c>
      <c r="R65" t="e">
        <f>Sheet3!E65</f>
        <v>#VALUE!</v>
      </c>
      <c r="S65" t="str">
        <f t="shared" si="0"/>
        <v/>
      </c>
      <c r="T65" t="str">
        <f>IF(ISERROR(Sheet1!X65),"",Sheet1!X65)</f>
        <v/>
      </c>
      <c r="U65" t="e">
        <f>IF(Sheet1!M65="Councillors",5120,IF(Sheet1!M65="Information Technology Services Dept.",1024,IF(Sheet1!M65="City Clerk and Solicitor Dept",1953,"No")))</f>
        <v>#VALUE!</v>
      </c>
      <c r="V65" s="5" t="s">
        <v>96</v>
      </c>
      <c r="W65" t="e">
        <f>IF(Sheet1!M65="Councillors",4608,IF(Sheet1!M65="Information Technology Services Dept.",921,IF(Sheet1!M65="City Clerk and Solicitor Dept",1855,"No")))</f>
        <v>#VALUE!</v>
      </c>
      <c r="X65" t="e">
        <f t="shared" si="1"/>
        <v>#VALUE!</v>
      </c>
      <c r="Y65" t="str">
        <f ca="1">IF(Sheet1!AB65="DC1MDB01","DC1",IF(Sheet1!AB65="DC1MDB02","DC1",IF(Sheet1!AB65="DC1MDB03","DC1",IF(Sheet1!AB65="DC1MDB04","DC1",IF(Sheet1!AB65="DC1MDB05","DC1",IF(Sheet1!AB65="DC1MDB06","DC1",IF(Sheet1!AB65="DC1MDB07","DC1",IF(Sheet1!AB65="DC1MDB08","DC1",IF(Sheet1!AB65="DC1MDB09","DC1",IF(Sheet1!AB65="DC1MDB10","DC1",IF(Sheet1!AB65="DC4MDB01","DC4",IF(Sheet1!AB65="DC4MDB02","DC4",IF(Sheet1!AB65="DC4MDB03","DC4",IF(Sheet1!AB65="DC4MDB04","DC4",IF(Sheet1!AB65="DC4MDB05","DC4",IF(Sheet1!AB65="DC4MDB06","DC4",IF(Sheet1!AB65="DC4MDB07","DC4",IF(Sheet1!AB65="DC4MDB08","DC4",IF(Sheet1!AB65="DC4MDB09","DC4",IF(Sheet1!AB65="DC4MDB10","DC4","$False"))))))))))))))))))))</f>
        <v>DC4</v>
      </c>
      <c r="Z65" t="s">
        <v>35</v>
      </c>
      <c r="AA65" t="e">
        <f t="shared" si="2"/>
        <v>#VALUE!</v>
      </c>
      <c r="AB65" t="e">
        <f t="shared" si="3"/>
        <v>#VALUE!</v>
      </c>
      <c r="AC65" t="s">
        <v>11</v>
      </c>
      <c r="AD65" t="s">
        <v>12</v>
      </c>
      <c r="AE65" t="s">
        <v>13</v>
      </c>
      <c r="AF65" t="s">
        <v>14</v>
      </c>
      <c r="AG65" t="s">
        <v>5</v>
      </c>
      <c r="AH65" t="s">
        <v>15</v>
      </c>
      <c r="AI65" t="s">
        <v>16</v>
      </c>
      <c r="AJ65" t="s">
        <v>17</v>
      </c>
      <c r="AK65" t="s">
        <v>18</v>
      </c>
      <c r="AL65" t="s">
        <v>19</v>
      </c>
    </row>
    <row r="66" spans="1:38" ht="13.5" customHeight="1">
      <c r="A66" s="7"/>
      <c r="B66" s="7"/>
      <c r="C66" s="7"/>
      <c r="D66" s="8"/>
      <c r="F66" s="9" t="str">
        <f>(Sheet1!T66)</f>
        <v/>
      </c>
      <c r="G66" t="str">
        <f>IF(OR(Sheet1!W66="Yes",Sheet1!U66="Yes"),"\\CMFP538\"&amp;Sheet1!Z66,"")</f>
        <v/>
      </c>
      <c r="H66" t="str">
        <f>IF(G66="","",Sheet1!Z66)</f>
        <v/>
      </c>
      <c r="I66" t="str">
        <f>IF(G66="","",Sheet1!Y66)</f>
        <v/>
      </c>
      <c r="J66" t="e">
        <f>(Sheet1!O66)</f>
        <v>#VALUE!</v>
      </c>
      <c r="K66" s="6" t="e">
        <f>(Sheet1!P66)</f>
        <v>#VALUE!</v>
      </c>
      <c r="L66" s="6" t="e">
        <f>IF(Sheet1!N66="No","No",IF(Sheet1!N66="","No","Yes"))</f>
        <v>#VALUE!</v>
      </c>
      <c r="M66" t="e">
        <f>(Sheet1!Q66)</f>
        <v>#VALUE!</v>
      </c>
      <c r="N66" s="6" t="str">
        <f>IF(Sheet1!E66=FALSE,"",Sheet1!F66&amp;Sheet1!E66)</f>
        <v/>
      </c>
      <c r="O66" t="str">
        <f ca="1">(Sheet1!AB66)</f>
        <v>DC4MDB10</v>
      </c>
      <c r="P66" t="e">
        <f>(Sheet1!R66)</f>
        <v>#VALUE!</v>
      </c>
      <c r="Q66" t="e">
        <f>Sheet3!D66</f>
        <v>#VALUE!</v>
      </c>
      <c r="R66" t="e">
        <f>Sheet3!E66</f>
        <v>#VALUE!</v>
      </c>
      <c r="S66" t="str">
        <f t="shared" si="0"/>
        <v/>
      </c>
      <c r="T66" t="str">
        <f>IF(ISERROR(Sheet1!X66),"",Sheet1!X66)</f>
        <v/>
      </c>
      <c r="U66" t="e">
        <f>IF(Sheet1!M66="Councillors",5120,IF(Sheet1!M66="Information Technology Services Dept.",1024,IF(Sheet1!M66="City Clerk and Solicitor Dept",1953,"No")))</f>
        <v>#VALUE!</v>
      </c>
      <c r="V66" s="5" t="s">
        <v>96</v>
      </c>
      <c r="W66" t="e">
        <f>IF(Sheet1!M66="Councillors",4608,IF(Sheet1!M66="Information Technology Services Dept.",921,IF(Sheet1!M66="City Clerk and Solicitor Dept",1855,"No")))</f>
        <v>#VALUE!</v>
      </c>
      <c r="X66" t="e">
        <f t="shared" si="1"/>
        <v>#VALUE!</v>
      </c>
      <c r="Y66" t="str">
        <f ca="1">IF(Sheet1!AB66="DC1MDB01","DC1",IF(Sheet1!AB66="DC1MDB02","DC1",IF(Sheet1!AB66="DC1MDB03","DC1",IF(Sheet1!AB66="DC1MDB04","DC1",IF(Sheet1!AB66="DC1MDB05","DC1",IF(Sheet1!AB66="DC1MDB06","DC1",IF(Sheet1!AB66="DC1MDB07","DC1",IF(Sheet1!AB66="DC1MDB08","DC1",IF(Sheet1!AB66="DC1MDB09","DC1",IF(Sheet1!AB66="DC1MDB10","DC1",IF(Sheet1!AB66="DC4MDB01","DC4",IF(Sheet1!AB66="DC4MDB02","DC4",IF(Sheet1!AB66="DC4MDB03","DC4",IF(Sheet1!AB66="DC4MDB04","DC4",IF(Sheet1!AB66="DC4MDB05","DC4",IF(Sheet1!AB66="DC4MDB06","DC4",IF(Sheet1!AB66="DC4MDB07","DC4",IF(Sheet1!AB66="DC4MDB08","DC4",IF(Sheet1!AB66="DC4MDB09","DC4",IF(Sheet1!AB66="DC4MDB10","DC4","$False"))))))))))))))))))))</f>
        <v>DC4</v>
      </c>
      <c r="Z66" t="s">
        <v>35</v>
      </c>
      <c r="AA66" t="e">
        <f t="shared" si="2"/>
        <v>#VALUE!</v>
      </c>
      <c r="AB66" t="e">
        <f t="shared" si="3"/>
        <v>#VALUE!</v>
      </c>
      <c r="AC66" t="s">
        <v>11</v>
      </c>
      <c r="AD66" t="s">
        <v>12</v>
      </c>
      <c r="AE66" t="s">
        <v>13</v>
      </c>
      <c r="AF66" t="s">
        <v>14</v>
      </c>
      <c r="AG66" t="s">
        <v>5</v>
      </c>
      <c r="AH66" t="s">
        <v>15</v>
      </c>
      <c r="AI66" t="s">
        <v>16</v>
      </c>
      <c r="AJ66" t="s">
        <v>17</v>
      </c>
      <c r="AK66" t="s">
        <v>18</v>
      </c>
      <c r="AL66" t="s">
        <v>19</v>
      </c>
    </row>
    <row r="67" spans="1:38" ht="13.5" customHeight="1">
      <c r="A67" s="7"/>
      <c r="B67" s="7"/>
      <c r="C67" s="7"/>
      <c r="D67" s="8"/>
      <c r="F67" s="9" t="str">
        <f>(Sheet1!T67)</f>
        <v/>
      </c>
      <c r="G67" t="str">
        <f>IF(OR(Sheet1!W67="Yes",Sheet1!U67="Yes"),"\\CMFP538\"&amp;Sheet1!Z67,"")</f>
        <v/>
      </c>
      <c r="H67" t="str">
        <f>IF(G67="","",Sheet1!Z67)</f>
        <v/>
      </c>
      <c r="I67" t="str">
        <f>IF(G67="","",Sheet1!Y67)</f>
        <v/>
      </c>
      <c r="J67" t="e">
        <f>(Sheet1!O67)</f>
        <v>#VALUE!</v>
      </c>
      <c r="K67" s="6" t="e">
        <f>(Sheet1!P67)</f>
        <v>#VALUE!</v>
      </c>
      <c r="L67" s="6" t="e">
        <f>IF(Sheet1!N67="No","No",IF(Sheet1!N67="","No","Yes"))</f>
        <v>#VALUE!</v>
      </c>
      <c r="M67" t="e">
        <f>(Sheet1!Q67)</f>
        <v>#VALUE!</v>
      </c>
      <c r="N67" s="6" t="str">
        <f>IF(Sheet1!E67=FALSE,"",Sheet1!F67&amp;Sheet1!E67)</f>
        <v/>
      </c>
      <c r="O67" t="str">
        <f ca="1">(Sheet1!AB67)</f>
        <v>DC1MDB08</v>
      </c>
      <c r="P67" t="e">
        <f>(Sheet1!R67)</f>
        <v>#VALUE!</v>
      </c>
      <c r="Q67" t="e">
        <f>Sheet3!D67</f>
        <v>#VALUE!</v>
      </c>
      <c r="R67" t="e">
        <f>Sheet3!E67</f>
        <v>#VALUE!</v>
      </c>
      <c r="S67" t="str">
        <f t="shared" ref="S67:S130" si="4">IF(G67="","","\\CMFP538\e$\USR\"&amp;K67)</f>
        <v/>
      </c>
      <c r="T67" t="str">
        <f>IF(ISERROR(Sheet1!X67),"",Sheet1!X67)</f>
        <v/>
      </c>
      <c r="U67" t="e">
        <f>IF(Sheet1!M67="Councillors",5120,IF(Sheet1!M67="Information Technology Services Dept.",1024,IF(Sheet1!M67="City Clerk and Solicitor Dept",1953,"No")))</f>
        <v>#VALUE!</v>
      </c>
      <c r="V67" s="5" t="s">
        <v>96</v>
      </c>
      <c r="W67" t="e">
        <f>IF(Sheet1!M67="Councillors",4608,IF(Sheet1!M67="Information Technology Services Dept.",921,IF(Sheet1!M67="City Clerk and Solicitor Dept",1855,"No")))</f>
        <v>#VALUE!</v>
      </c>
      <c r="X67" t="e">
        <f t="shared" ref="X67:X130" si="5">IF(W67&gt;="0","Yes","No")</f>
        <v>#VALUE!</v>
      </c>
      <c r="Y67" t="str">
        <f ca="1">IF(Sheet1!AB67="DC1MDB01","DC1",IF(Sheet1!AB67="DC1MDB02","DC1",IF(Sheet1!AB67="DC1MDB03","DC1",IF(Sheet1!AB67="DC1MDB04","DC1",IF(Sheet1!AB67="DC1MDB05","DC1",IF(Sheet1!AB67="DC1MDB06","DC1",IF(Sheet1!AB67="DC1MDB07","DC1",IF(Sheet1!AB67="DC1MDB08","DC1",IF(Sheet1!AB67="DC1MDB09","DC1",IF(Sheet1!AB67="DC1MDB10","DC1",IF(Sheet1!AB67="DC4MDB01","DC4",IF(Sheet1!AB67="DC4MDB02","DC4",IF(Sheet1!AB67="DC4MDB03","DC4",IF(Sheet1!AB67="DC4MDB04","DC4",IF(Sheet1!AB67="DC4MDB05","DC4",IF(Sheet1!AB67="DC4MDB06","DC4",IF(Sheet1!AB67="DC4MDB07","DC4",IF(Sheet1!AB67="DC4MDB08","DC4",IF(Sheet1!AB67="DC4MDB09","DC4",IF(Sheet1!AB67="DC4MDB10","DC4","$False"))))))))))))))))))))</f>
        <v>DC1</v>
      </c>
      <c r="Z67" t="s">
        <v>35</v>
      </c>
      <c r="AA67" t="e">
        <f t="shared" ref="AA67:AA130" si="6">IF(U67=5120,"5GB",IF(U67=1024,"1GB",IF(U67=1953,"2GB","512MB")))</f>
        <v>#VALUE!</v>
      </c>
      <c r="AB67" t="e">
        <f t="shared" ref="AB67:AB130" si="7">IF(M67="","","\&gt;C2C ArchiveOne Email Auto delete "&amp;Y67)</f>
        <v>#VALUE!</v>
      </c>
      <c r="AC67" t="s">
        <v>11</v>
      </c>
      <c r="AD67" t="s">
        <v>12</v>
      </c>
      <c r="AE67" t="s">
        <v>13</v>
      </c>
      <c r="AF67" t="s">
        <v>14</v>
      </c>
      <c r="AG67" t="s">
        <v>5</v>
      </c>
      <c r="AH67" t="s">
        <v>15</v>
      </c>
      <c r="AI67" t="s">
        <v>16</v>
      </c>
      <c r="AJ67" t="s">
        <v>17</v>
      </c>
      <c r="AK67" t="s">
        <v>18</v>
      </c>
      <c r="AL67" t="s">
        <v>19</v>
      </c>
    </row>
    <row r="68" spans="1:38" ht="13.5" customHeight="1">
      <c r="A68" s="7"/>
      <c r="B68" s="7"/>
      <c r="C68" s="7"/>
      <c r="D68" s="8"/>
      <c r="F68" s="9" t="str">
        <f>(Sheet1!T68)</f>
        <v/>
      </c>
      <c r="G68" t="str">
        <f>IF(OR(Sheet1!W68="Yes",Sheet1!U68="Yes"),"\\CMFP538\"&amp;Sheet1!Z68,"")</f>
        <v/>
      </c>
      <c r="H68" t="str">
        <f>IF(G68="","",Sheet1!Z68)</f>
        <v/>
      </c>
      <c r="I68" t="str">
        <f>IF(G68="","",Sheet1!Y68)</f>
        <v/>
      </c>
      <c r="J68" t="e">
        <f>(Sheet1!O68)</f>
        <v>#VALUE!</v>
      </c>
      <c r="K68" s="6" t="e">
        <f>(Sheet1!P68)</f>
        <v>#VALUE!</v>
      </c>
      <c r="L68" s="6" t="e">
        <f>IF(Sheet1!N68="No","No",IF(Sheet1!N68="","No","Yes"))</f>
        <v>#VALUE!</v>
      </c>
      <c r="M68" t="e">
        <f>(Sheet1!Q68)</f>
        <v>#VALUE!</v>
      </c>
      <c r="N68" s="6" t="str">
        <f>IF(Sheet1!E68=FALSE,"",Sheet1!F68&amp;Sheet1!E68)</f>
        <v/>
      </c>
      <c r="O68" t="str">
        <f ca="1">(Sheet1!AB68)</f>
        <v>DC4MDB08</v>
      </c>
      <c r="P68" t="e">
        <f>(Sheet1!R68)</f>
        <v>#VALUE!</v>
      </c>
      <c r="Q68" t="e">
        <f>Sheet3!D68</f>
        <v>#VALUE!</v>
      </c>
      <c r="R68" t="e">
        <f>Sheet3!E68</f>
        <v>#VALUE!</v>
      </c>
      <c r="S68" t="str">
        <f t="shared" si="4"/>
        <v/>
      </c>
      <c r="T68" t="str">
        <f>IF(ISERROR(Sheet1!X68),"",Sheet1!X68)</f>
        <v/>
      </c>
      <c r="U68" t="e">
        <f>IF(Sheet1!M68="Councillors",5120,IF(Sheet1!M68="Information Technology Services Dept.",1024,IF(Sheet1!M68="City Clerk and Solicitor Dept",1953,"No")))</f>
        <v>#VALUE!</v>
      </c>
      <c r="V68" s="5" t="s">
        <v>96</v>
      </c>
      <c r="W68" t="e">
        <f>IF(Sheet1!M68="Councillors",4608,IF(Sheet1!M68="Information Technology Services Dept.",921,IF(Sheet1!M68="City Clerk and Solicitor Dept",1855,"No")))</f>
        <v>#VALUE!</v>
      </c>
      <c r="X68" t="e">
        <f t="shared" si="5"/>
        <v>#VALUE!</v>
      </c>
      <c r="Y68" t="str">
        <f ca="1">IF(Sheet1!AB68="DC1MDB01","DC1",IF(Sheet1!AB68="DC1MDB02","DC1",IF(Sheet1!AB68="DC1MDB03","DC1",IF(Sheet1!AB68="DC1MDB04","DC1",IF(Sheet1!AB68="DC1MDB05","DC1",IF(Sheet1!AB68="DC1MDB06","DC1",IF(Sheet1!AB68="DC1MDB07","DC1",IF(Sheet1!AB68="DC1MDB08","DC1",IF(Sheet1!AB68="DC1MDB09","DC1",IF(Sheet1!AB68="DC1MDB10","DC1",IF(Sheet1!AB68="DC4MDB01","DC4",IF(Sheet1!AB68="DC4MDB02","DC4",IF(Sheet1!AB68="DC4MDB03","DC4",IF(Sheet1!AB68="DC4MDB04","DC4",IF(Sheet1!AB68="DC4MDB05","DC4",IF(Sheet1!AB68="DC4MDB06","DC4",IF(Sheet1!AB68="DC4MDB07","DC4",IF(Sheet1!AB68="DC4MDB08","DC4",IF(Sheet1!AB68="DC4MDB09","DC4",IF(Sheet1!AB68="DC4MDB10","DC4","$False"))))))))))))))))))))</f>
        <v>DC4</v>
      </c>
      <c r="Z68" t="s">
        <v>35</v>
      </c>
      <c r="AA68" t="e">
        <f t="shared" si="6"/>
        <v>#VALUE!</v>
      </c>
      <c r="AB68" t="e">
        <f t="shared" si="7"/>
        <v>#VALUE!</v>
      </c>
      <c r="AC68" t="s">
        <v>11</v>
      </c>
      <c r="AD68" t="s">
        <v>12</v>
      </c>
      <c r="AE68" t="s">
        <v>13</v>
      </c>
      <c r="AF68" t="s">
        <v>14</v>
      </c>
      <c r="AG68" t="s">
        <v>5</v>
      </c>
      <c r="AH68" t="s">
        <v>15</v>
      </c>
      <c r="AI68" t="s">
        <v>16</v>
      </c>
      <c r="AJ68" t="s">
        <v>17</v>
      </c>
      <c r="AK68" t="s">
        <v>18</v>
      </c>
      <c r="AL68" t="s">
        <v>19</v>
      </c>
    </row>
    <row r="69" spans="1:38" ht="13.5" customHeight="1">
      <c r="A69" s="7"/>
      <c r="B69" s="7"/>
      <c r="C69" s="7"/>
      <c r="D69" s="8"/>
      <c r="F69" s="9" t="str">
        <f>(Sheet1!T69)</f>
        <v/>
      </c>
      <c r="G69" t="str">
        <f>IF(OR(Sheet1!W69="Yes",Sheet1!U69="Yes"),"\\CMFP538\"&amp;Sheet1!Z69,"")</f>
        <v/>
      </c>
      <c r="H69" t="str">
        <f>IF(G69="","",Sheet1!Z69)</f>
        <v/>
      </c>
      <c r="I69" t="str">
        <f>IF(G69="","",Sheet1!Y69)</f>
        <v/>
      </c>
      <c r="J69" t="e">
        <f>(Sheet1!O69)</f>
        <v>#VALUE!</v>
      </c>
      <c r="K69" s="6" t="e">
        <f>(Sheet1!P69)</f>
        <v>#VALUE!</v>
      </c>
      <c r="L69" s="6" t="e">
        <f>IF(Sheet1!N69="No","No",IF(Sheet1!N69="","No","Yes"))</f>
        <v>#VALUE!</v>
      </c>
      <c r="M69" t="e">
        <f>(Sheet1!Q69)</f>
        <v>#VALUE!</v>
      </c>
      <c r="N69" s="6" t="str">
        <f>IF(Sheet1!E69=FALSE,"",Sheet1!F69&amp;Sheet1!E69)</f>
        <v/>
      </c>
      <c r="O69" t="str">
        <f ca="1">(Sheet1!AB69)</f>
        <v>DC1MDB01</v>
      </c>
      <c r="P69" t="e">
        <f>(Sheet1!R69)</f>
        <v>#VALUE!</v>
      </c>
      <c r="Q69" t="e">
        <f>Sheet3!D69</f>
        <v>#VALUE!</v>
      </c>
      <c r="R69" t="e">
        <f>Sheet3!E69</f>
        <v>#VALUE!</v>
      </c>
      <c r="S69" t="str">
        <f t="shared" si="4"/>
        <v/>
      </c>
      <c r="T69" t="str">
        <f>IF(ISERROR(Sheet1!X69),"",Sheet1!X69)</f>
        <v/>
      </c>
      <c r="U69" t="e">
        <f>IF(Sheet1!M69="Councillors",5120,IF(Sheet1!M69="Information Technology Services Dept.",1024,IF(Sheet1!M69="City Clerk and Solicitor Dept",1953,"No")))</f>
        <v>#VALUE!</v>
      </c>
      <c r="V69" s="5" t="s">
        <v>96</v>
      </c>
      <c r="W69" t="e">
        <f>IF(Sheet1!M69="Councillors",4608,IF(Sheet1!M69="Information Technology Services Dept.",921,IF(Sheet1!M69="City Clerk and Solicitor Dept",1855,"No")))</f>
        <v>#VALUE!</v>
      </c>
      <c r="X69" t="e">
        <f t="shared" si="5"/>
        <v>#VALUE!</v>
      </c>
      <c r="Y69" t="str">
        <f ca="1">IF(Sheet1!AB69="DC1MDB01","DC1",IF(Sheet1!AB69="DC1MDB02","DC1",IF(Sheet1!AB69="DC1MDB03","DC1",IF(Sheet1!AB69="DC1MDB04","DC1",IF(Sheet1!AB69="DC1MDB05","DC1",IF(Sheet1!AB69="DC1MDB06","DC1",IF(Sheet1!AB69="DC1MDB07","DC1",IF(Sheet1!AB69="DC1MDB08","DC1",IF(Sheet1!AB69="DC1MDB09","DC1",IF(Sheet1!AB69="DC1MDB10","DC1",IF(Sheet1!AB69="DC4MDB01","DC4",IF(Sheet1!AB69="DC4MDB02","DC4",IF(Sheet1!AB69="DC4MDB03","DC4",IF(Sheet1!AB69="DC4MDB04","DC4",IF(Sheet1!AB69="DC4MDB05","DC4",IF(Sheet1!AB69="DC4MDB06","DC4",IF(Sheet1!AB69="DC4MDB07","DC4",IF(Sheet1!AB69="DC4MDB08","DC4",IF(Sheet1!AB69="DC4MDB09","DC4",IF(Sheet1!AB69="DC4MDB10","DC4","$False"))))))))))))))))))))</f>
        <v>DC1</v>
      </c>
      <c r="Z69" t="s">
        <v>35</v>
      </c>
      <c r="AA69" t="e">
        <f t="shared" si="6"/>
        <v>#VALUE!</v>
      </c>
      <c r="AB69" t="e">
        <f t="shared" si="7"/>
        <v>#VALUE!</v>
      </c>
      <c r="AC69" t="s">
        <v>11</v>
      </c>
      <c r="AD69" t="s">
        <v>12</v>
      </c>
      <c r="AE69" t="s">
        <v>13</v>
      </c>
      <c r="AF69" t="s">
        <v>14</v>
      </c>
      <c r="AG69" t="s">
        <v>5</v>
      </c>
      <c r="AH69" t="s">
        <v>15</v>
      </c>
      <c r="AI69" t="s">
        <v>16</v>
      </c>
      <c r="AJ69" t="s">
        <v>17</v>
      </c>
      <c r="AK69" t="s">
        <v>18</v>
      </c>
      <c r="AL69" t="s">
        <v>19</v>
      </c>
    </row>
    <row r="70" spans="1:38" ht="13.5" customHeight="1">
      <c r="A70" s="7"/>
      <c r="B70" s="7"/>
      <c r="C70" s="7"/>
      <c r="D70" s="8"/>
      <c r="F70" s="9" t="str">
        <f>(Sheet1!T70)</f>
        <v/>
      </c>
      <c r="G70" t="str">
        <f>IF(OR(Sheet1!W70="Yes",Sheet1!U70="Yes"),"\\CMFP538\"&amp;Sheet1!Z70,"")</f>
        <v/>
      </c>
      <c r="H70" t="str">
        <f>IF(G70="","",Sheet1!Z70)</f>
        <v/>
      </c>
      <c r="I70" t="str">
        <f>IF(G70="","",Sheet1!Y70)</f>
        <v/>
      </c>
      <c r="J70" t="e">
        <f>(Sheet1!O70)</f>
        <v>#VALUE!</v>
      </c>
      <c r="K70" s="6" t="e">
        <f>(Sheet1!P70)</f>
        <v>#VALUE!</v>
      </c>
      <c r="L70" s="6" t="e">
        <f>IF(Sheet1!N70="No","No",IF(Sheet1!N70="","No","Yes"))</f>
        <v>#VALUE!</v>
      </c>
      <c r="M70" t="e">
        <f>(Sheet1!Q70)</f>
        <v>#VALUE!</v>
      </c>
      <c r="N70" s="6" t="str">
        <f>IF(Sheet1!E70=FALSE,"",Sheet1!F70&amp;Sheet1!E70)</f>
        <v/>
      </c>
      <c r="O70" t="str">
        <f ca="1">(Sheet1!AB70)</f>
        <v>DC1MDB04</v>
      </c>
      <c r="P70" t="e">
        <f>(Sheet1!R70)</f>
        <v>#VALUE!</v>
      </c>
      <c r="Q70" t="e">
        <f>Sheet3!D70</f>
        <v>#VALUE!</v>
      </c>
      <c r="R70" t="e">
        <f>Sheet3!E70</f>
        <v>#VALUE!</v>
      </c>
      <c r="S70" t="str">
        <f t="shared" si="4"/>
        <v/>
      </c>
      <c r="T70" t="str">
        <f>IF(ISERROR(Sheet1!X70),"",Sheet1!X70)</f>
        <v/>
      </c>
      <c r="U70" t="e">
        <f>IF(Sheet1!M70="Councillors",5120,IF(Sheet1!M70="Information Technology Services Dept.",1024,IF(Sheet1!M70="City Clerk and Solicitor Dept",1953,"No")))</f>
        <v>#VALUE!</v>
      </c>
      <c r="V70" s="5" t="s">
        <v>96</v>
      </c>
      <c r="W70" t="e">
        <f>IF(Sheet1!M70="Councillors",4608,IF(Sheet1!M70="Information Technology Services Dept.",921,IF(Sheet1!M70="City Clerk and Solicitor Dept",1855,"No")))</f>
        <v>#VALUE!</v>
      </c>
      <c r="X70" t="e">
        <f t="shared" si="5"/>
        <v>#VALUE!</v>
      </c>
      <c r="Y70" t="str">
        <f ca="1">IF(Sheet1!AB70="DC1MDB01","DC1",IF(Sheet1!AB70="DC1MDB02","DC1",IF(Sheet1!AB70="DC1MDB03","DC1",IF(Sheet1!AB70="DC1MDB04","DC1",IF(Sheet1!AB70="DC1MDB05","DC1",IF(Sheet1!AB70="DC1MDB06","DC1",IF(Sheet1!AB70="DC1MDB07","DC1",IF(Sheet1!AB70="DC1MDB08","DC1",IF(Sheet1!AB70="DC1MDB09","DC1",IF(Sheet1!AB70="DC1MDB10","DC1",IF(Sheet1!AB70="DC4MDB01","DC4",IF(Sheet1!AB70="DC4MDB02","DC4",IF(Sheet1!AB70="DC4MDB03","DC4",IF(Sheet1!AB70="DC4MDB04","DC4",IF(Sheet1!AB70="DC4MDB05","DC4",IF(Sheet1!AB70="DC4MDB06","DC4",IF(Sheet1!AB70="DC4MDB07","DC4",IF(Sheet1!AB70="DC4MDB08","DC4",IF(Sheet1!AB70="DC4MDB09","DC4",IF(Sheet1!AB70="DC4MDB10","DC4","$False"))))))))))))))))))))</f>
        <v>DC1</v>
      </c>
      <c r="Z70" t="s">
        <v>35</v>
      </c>
      <c r="AA70" t="e">
        <f t="shared" si="6"/>
        <v>#VALUE!</v>
      </c>
      <c r="AB70" t="e">
        <f t="shared" si="7"/>
        <v>#VALUE!</v>
      </c>
      <c r="AC70" t="s">
        <v>11</v>
      </c>
      <c r="AD70" t="s">
        <v>12</v>
      </c>
      <c r="AE70" t="s">
        <v>13</v>
      </c>
      <c r="AF70" t="s">
        <v>14</v>
      </c>
      <c r="AG70" t="s">
        <v>5</v>
      </c>
      <c r="AH70" t="s">
        <v>15</v>
      </c>
      <c r="AI70" t="s">
        <v>16</v>
      </c>
      <c r="AJ70" t="s">
        <v>17</v>
      </c>
      <c r="AK70" t="s">
        <v>18</v>
      </c>
      <c r="AL70" t="s">
        <v>19</v>
      </c>
    </row>
    <row r="71" spans="1:38" ht="13.5" customHeight="1">
      <c r="A71" s="7"/>
      <c r="B71" s="7"/>
      <c r="C71" s="7"/>
      <c r="D71" s="8"/>
      <c r="F71" s="9" t="str">
        <f>(Sheet1!T71)</f>
        <v/>
      </c>
      <c r="G71" t="str">
        <f>IF(OR(Sheet1!W71="Yes",Sheet1!U71="Yes"),"\\CMFP538\"&amp;Sheet1!Z71,"")</f>
        <v/>
      </c>
      <c r="H71" t="str">
        <f>IF(G71="","",Sheet1!Z71)</f>
        <v/>
      </c>
      <c r="I71" t="str">
        <f>IF(G71="","",Sheet1!Y71)</f>
        <v/>
      </c>
      <c r="J71" t="e">
        <f>(Sheet1!O71)</f>
        <v>#VALUE!</v>
      </c>
      <c r="K71" s="6" t="e">
        <f>(Sheet1!P71)</f>
        <v>#VALUE!</v>
      </c>
      <c r="L71" s="6" t="e">
        <f>IF(Sheet1!N71="No","No",IF(Sheet1!N71="","No","Yes"))</f>
        <v>#VALUE!</v>
      </c>
      <c r="M71" t="e">
        <f>(Sheet1!Q71)</f>
        <v>#VALUE!</v>
      </c>
      <c r="N71" s="6" t="str">
        <f>IF(Sheet1!E71=FALSE,"",Sheet1!F71&amp;Sheet1!E71)</f>
        <v/>
      </c>
      <c r="O71" t="str">
        <f ca="1">(Sheet1!AB71)</f>
        <v>DC1MDB06</v>
      </c>
      <c r="P71" t="e">
        <f>(Sheet1!R71)</f>
        <v>#VALUE!</v>
      </c>
      <c r="Q71" t="e">
        <f>Sheet3!D71</f>
        <v>#VALUE!</v>
      </c>
      <c r="R71" t="e">
        <f>Sheet3!E71</f>
        <v>#VALUE!</v>
      </c>
      <c r="S71" t="str">
        <f t="shared" si="4"/>
        <v/>
      </c>
      <c r="T71" t="str">
        <f>IF(ISERROR(Sheet1!X71),"",Sheet1!X71)</f>
        <v/>
      </c>
      <c r="U71" t="e">
        <f>IF(Sheet1!M71="Councillors",5120,IF(Sheet1!M71="Information Technology Services Dept.",1024,IF(Sheet1!M71="City Clerk and Solicitor Dept",1953,"No")))</f>
        <v>#VALUE!</v>
      </c>
      <c r="V71" s="5" t="s">
        <v>96</v>
      </c>
      <c r="W71" t="e">
        <f>IF(Sheet1!M71="Councillors",4608,IF(Sheet1!M71="Information Technology Services Dept.",921,IF(Sheet1!M71="City Clerk and Solicitor Dept",1855,"No")))</f>
        <v>#VALUE!</v>
      </c>
      <c r="X71" t="e">
        <f t="shared" si="5"/>
        <v>#VALUE!</v>
      </c>
      <c r="Y71" t="str">
        <f ca="1">IF(Sheet1!AB71="DC1MDB01","DC1",IF(Sheet1!AB71="DC1MDB02","DC1",IF(Sheet1!AB71="DC1MDB03","DC1",IF(Sheet1!AB71="DC1MDB04","DC1",IF(Sheet1!AB71="DC1MDB05","DC1",IF(Sheet1!AB71="DC1MDB06","DC1",IF(Sheet1!AB71="DC1MDB07","DC1",IF(Sheet1!AB71="DC1MDB08","DC1",IF(Sheet1!AB71="DC1MDB09","DC1",IF(Sheet1!AB71="DC1MDB10","DC1",IF(Sheet1!AB71="DC4MDB01","DC4",IF(Sheet1!AB71="DC4MDB02","DC4",IF(Sheet1!AB71="DC4MDB03","DC4",IF(Sheet1!AB71="DC4MDB04","DC4",IF(Sheet1!AB71="DC4MDB05","DC4",IF(Sheet1!AB71="DC4MDB06","DC4",IF(Sheet1!AB71="DC4MDB07","DC4",IF(Sheet1!AB71="DC4MDB08","DC4",IF(Sheet1!AB71="DC4MDB09","DC4",IF(Sheet1!AB71="DC4MDB10","DC4","$False"))))))))))))))))))))</f>
        <v>DC1</v>
      </c>
      <c r="Z71" t="s">
        <v>35</v>
      </c>
      <c r="AA71" t="e">
        <f t="shared" si="6"/>
        <v>#VALUE!</v>
      </c>
      <c r="AB71" t="e">
        <f t="shared" si="7"/>
        <v>#VALUE!</v>
      </c>
      <c r="AC71" t="s">
        <v>11</v>
      </c>
      <c r="AD71" t="s">
        <v>12</v>
      </c>
      <c r="AE71" t="s">
        <v>13</v>
      </c>
      <c r="AF71" t="s">
        <v>14</v>
      </c>
      <c r="AG71" t="s">
        <v>5</v>
      </c>
      <c r="AH71" t="s">
        <v>15</v>
      </c>
      <c r="AI71" t="s">
        <v>16</v>
      </c>
      <c r="AJ71" t="s">
        <v>17</v>
      </c>
      <c r="AK71" t="s">
        <v>18</v>
      </c>
      <c r="AL71" t="s">
        <v>19</v>
      </c>
    </row>
    <row r="72" spans="1:38" ht="13.5" customHeight="1">
      <c r="A72" s="7"/>
      <c r="B72" s="7"/>
      <c r="C72" s="7"/>
      <c r="D72" s="8"/>
      <c r="F72" s="9" t="str">
        <f>(Sheet1!T72)</f>
        <v/>
      </c>
      <c r="G72" t="str">
        <f>IF(OR(Sheet1!W72="Yes",Sheet1!U72="Yes"),"\\CMFP538\"&amp;Sheet1!Z72,"")</f>
        <v/>
      </c>
      <c r="H72" t="str">
        <f>IF(G72="","",Sheet1!Z72)</f>
        <v/>
      </c>
      <c r="I72" t="str">
        <f>IF(G72="","",Sheet1!Y72)</f>
        <v/>
      </c>
      <c r="J72" t="e">
        <f>(Sheet1!O72)</f>
        <v>#VALUE!</v>
      </c>
      <c r="K72" s="6" t="e">
        <f>(Sheet1!P72)</f>
        <v>#VALUE!</v>
      </c>
      <c r="L72" s="6" t="e">
        <f>IF(Sheet1!N72="No","No",IF(Sheet1!N72="","No","Yes"))</f>
        <v>#VALUE!</v>
      </c>
      <c r="M72" t="e">
        <f>(Sheet1!Q72)</f>
        <v>#VALUE!</v>
      </c>
      <c r="N72" s="6" t="str">
        <f>IF(Sheet1!E72=FALSE,"",Sheet1!F72&amp;Sheet1!E72)</f>
        <v/>
      </c>
      <c r="O72" t="str">
        <f ca="1">(Sheet1!AB72)</f>
        <v>DC1MDB10</v>
      </c>
      <c r="P72" t="e">
        <f>(Sheet1!R72)</f>
        <v>#VALUE!</v>
      </c>
      <c r="Q72" t="e">
        <f>Sheet3!D72</f>
        <v>#VALUE!</v>
      </c>
      <c r="R72" t="e">
        <f>Sheet3!E72</f>
        <v>#VALUE!</v>
      </c>
      <c r="S72" t="str">
        <f t="shared" si="4"/>
        <v/>
      </c>
      <c r="T72" t="str">
        <f>IF(ISERROR(Sheet1!X72),"",Sheet1!X72)</f>
        <v/>
      </c>
      <c r="U72" t="e">
        <f>IF(Sheet1!M72="Councillors",5120,IF(Sheet1!M72="Information Technology Services Dept.",1024,IF(Sheet1!M72="City Clerk and Solicitor Dept",1953,"No")))</f>
        <v>#VALUE!</v>
      </c>
      <c r="V72" s="5" t="s">
        <v>96</v>
      </c>
      <c r="W72" t="e">
        <f>IF(Sheet1!M72="Councillors",4608,IF(Sheet1!M72="Information Technology Services Dept.",921,IF(Sheet1!M72="City Clerk and Solicitor Dept",1855,"No")))</f>
        <v>#VALUE!</v>
      </c>
      <c r="X72" t="e">
        <f t="shared" si="5"/>
        <v>#VALUE!</v>
      </c>
      <c r="Y72" t="str">
        <f ca="1">IF(Sheet1!AB72="DC1MDB01","DC1",IF(Sheet1!AB72="DC1MDB02","DC1",IF(Sheet1!AB72="DC1MDB03","DC1",IF(Sheet1!AB72="DC1MDB04","DC1",IF(Sheet1!AB72="DC1MDB05","DC1",IF(Sheet1!AB72="DC1MDB06","DC1",IF(Sheet1!AB72="DC1MDB07","DC1",IF(Sheet1!AB72="DC1MDB08","DC1",IF(Sheet1!AB72="DC1MDB09","DC1",IF(Sheet1!AB72="DC1MDB10","DC1",IF(Sheet1!AB72="DC4MDB01","DC4",IF(Sheet1!AB72="DC4MDB02","DC4",IF(Sheet1!AB72="DC4MDB03","DC4",IF(Sheet1!AB72="DC4MDB04","DC4",IF(Sheet1!AB72="DC4MDB05","DC4",IF(Sheet1!AB72="DC4MDB06","DC4",IF(Sheet1!AB72="DC4MDB07","DC4",IF(Sheet1!AB72="DC4MDB08","DC4",IF(Sheet1!AB72="DC4MDB09","DC4",IF(Sheet1!AB72="DC4MDB10","DC4","$False"))))))))))))))))))))</f>
        <v>DC1</v>
      </c>
      <c r="Z72" t="s">
        <v>35</v>
      </c>
      <c r="AA72" t="e">
        <f t="shared" si="6"/>
        <v>#VALUE!</v>
      </c>
      <c r="AB72" t="e">
        <f t="shared" si="7"/>
        <v>#VALUE!</v>
      </c>
      <c r="AC72" t="s">
        <v>11</v>
      </c>
      <c r="AD72" t="s">
        <v>12</v>
      </c>
      <c r="AE72" t="s">
        <v>13</v>
      </c>
      <c r="AF72" t="s">
        <v>14</v>
      </c>
      <c r="AG72" t="s">
        <v>5</v>
      </c>
      <c r="AH72" t="s">
        <v>15</v>
      </c>
      <c r="AI72" t="s">
        <v>16</v>
      </c>
      <c r="AJ72" t="s">
        <v>17</v>
      </c>
      <c r="AK72" t="s">
        <v>18</v>
      </c>
      <c r="AL72" t="s">
        <v>19</v>
      </c>
    </row>
    <row r="73" spans="1:38" ht="13.5" customHeight="1">
      <c r="A73" s="7"/>
      <c r="B73" s="7"/>
      <c r="C73" s="7"/>
      <c r="D73" s="8"/>
      <c r="F73" s="9" t="str">
        <f>(Sheet1!T73)</f>
        <v/>
      </c>
      <c r="G73" t="str">
        <f>IF(OR(Sheet1!W73="Yes",Sheet1!U73="Yes"),"\\CMFP538\"&amp;Sheet1!Z73,"")</f>
        <v/>
      </c>
      <c r="H73" t="str">
        <f>IF(G73="","",Sheet1!Z73)</f>
        <v/>
      </c>
      <c r="I73" t="str">
        <f>IF(G73="","",Sheet1!Y73)</f>
        <v/>
      </c>
      <c r="J73" t="e">
        <f>(Sheet1!O73)</f>
        <v>#VALUE!</v>
      </c>
      <c r="K73" s="6" t="e">
        <f>(Sheet1!P73)</f>
        <v>#VALUE!</v>
      </c>
      <c r="L73" s="6" t="e">
        <f>IF(Sheet1!N73="No","No",IF(Sheet1!N73="","No","Yes"))</f>
        <v>#VALUE!</v>
      </c>
      <c r="M73" t="e">
        <f>(Sheet1!Q73)</f>
        <v>#VALUE!</v>
      </c>
      <c r="N73" s="6" t="str">
        <f>IF(Sheet1!E73=FALSE,"",Sheet1!F73&amp;Sheet1!E73)</f>
        <v/>
      </c>
      <c r="O73" t="str">
        <f ca="1">(Sheet1!AB73)</f>
        <v>DC1MDB05</v>
      </c>
      <c r="P73" t="e">
        <f>(Sheet1!R73)</f>
        <v>#VALUE!</v>
      </c>
      <c r="Q73" t="e">
        <f>Sheet3!D73</f>
        <v>#VALUE!</v>
      </c>
      <c r="R73" t="e">
        <f>Sheet3!E73</f>
        <v>#VALUE!</v>
      </c>
      <c r="S73" t="str">
        <f t="shared" si="4"/>
        <v/>
      </c>
      <c r="T73" t="str">
        <f>IF(ISERROR(Sheet1!X73),"",Sheet1!X73)</f>
        <v/>
      </c>
      <c r="U73" t="e">
        <f>IF(Sheet1!M73="Councillors",5120,IF(Sheet1!M73="Information Technology Services Dept.",1024,IF(Sheet1!M73="City Clerk and Solicitor Dept",1953,"No")))</f>
        <v>#VALUE!</v>
      </c>
      <c r="V73" s="5" t="s">
        <v>96</v>
      </c>
      <c r="W73" t="e">
        <f>IF(Sheet1!M73="Councillors",4608,IF(Sheet1!M73="Information Technology Services Dept.",921,IF(Sheet1!M73="City Clerk and Solicitor Dept",1855,"No")))</f>
        <v>#VALUE!</v>
      </c>
      <c r="X73" t="e">
        <f t="shared" si="5"/>
        <v>#VALUE!</v>
      </c>
      <c r="Y73" t="str">
        <f ca="1">IF(Sheet1!AB73="DC1MDB01","DC1",IF(Sheet1!AB73="DC1MDB02","DC1",IF(Sheet1!AB73="DC1MDB03","DC1",IF(Sheet1!AB73="DC1MDB04","DC1",IF(Sheet1!AB73="DC1MDB05","DC1",IF(Sheet1!AB73="DC1MDB06","DC1",IF(Sheet1!AB73="DC1MDB07","DC1",IF(Sheet1!AB73="DC1MDB08","DC1",IF(Sheet1!AB73="DC1MDB09","DC1",IF(Sheet1!AB73="DC1MDB10","DC1",IF(Sheet1!AB73="DC4MDB01","DC4",IF(Sheet1!AB73="DC4MDB02","DC4",IF(Sheet1!AB73="DC4MDB03","DC4",IF(Sheet1!AB73="DC4MDB04","DC4",IF(Sheet1!AB73="DC4MDB05","DC4",IF(Sheet1!AB73="DC4MDB06","DC4",IF(Sheet1!AB73="DC4MDB07","DC4",IF(Sheet1!AB73="DC4MDB08","DC4",IF(Sheet1!AB73="DC4MDB09","DC4",IF(Sheet1!AB73="DC4MDB10","DC4","$False"))))))))))))))))))))</f>
        <v>DC1</v>
      </c>
      <c r="Z73" t="s">
        <v>35</v>
      </c>
      <c r="AA73" t="e">
        <f t="shared" si="6"/>
        <v>#VALUE!</v>
      </c>
      <c r="AB73" t="e">
        <f t="shared" si="7"/>
        <v>#VALUE!</v>
      </c>
      <c r="AC73" t="s">
        <v>11</v>
      </c>
      <c r="AD73" t="s">
        <v>12</v>
      </c>
      <c r="AE73" t="s">
        <v>13</v>
      </c>
      <c r="AF73" t="s">
        <v>14</v>
      </c>
      <c r="AG73" t="s">
        <v>5</v>
      </c>
      <c r="AH73" t="s">
        <v>15</v>
      </c>
      <c r="AI73" t="s">
        <v>16</v>
      </c>
      <c r="AJ73" t="s">
        <v>17</v>
      </c>
      <c r="AK73" t="s">
        <v>18</v>
      </c>
      <c r="AL73" t="s">
        <v>19</v>
      </c>
    </row>
    <row r="74" spans="1:38" ht="13.5" customHeight="1">
      <c r="A74" s="7"/>
      <c r="B74" s="7"/>
      <c r="C74" s="7"/>
      <c r="D74" s="8"/>
      <c r="F74" s="9" t="str">
        <f>(Sheet1!T74)</f>
        <v/>
      </c>
      <c r="G74" t="str">
        <f>IF(OR(Sheet1!W74="Yes",Sheet1!U74="Yes"),"\\CMFP538\"&amp;Sheet1!Z74,"")</f>
        <v/>
      </c>
      <c r="H74" t="str">
        <f>IF(G74="","",Sheet1!Z74)</f>
        <v/>
      </c>
      <c r="I74" t="str">
        <f>IF(G74="","",Sheet1!Y74)</f>
        <v/>
      </c>
      <c r="J74" t="e">
        <f>(Sheet1!O74)</f>
        <v>#VALUE!</v>
      </c>
      <c r="K74" s="6" t="e">
        <f>(Sheet1!P74)</f>
        <v>#VALUE!</v>
      </c>
      <c r="L74" s="6" t="e">
        <f>IF(Sheet1!N74="No","No",IF(Sheet1!N74="","No","Yes"))</f>
        <v>#VALUE!</v>
      </c>
      <c r="M74" t="e">
        <f>(Sheet1!Q74)</f>
        <v>#VALUE!</v>
      </c>
      <c r="N74" s="6" t="str">
        <f>IF(Sheet1!E74=FALSE,"",Sheet1!F74&amp;Sheet1!E74)</f>
        <v/>
      </c>
      <c r="O74" t="str">
        <f ca="1">(Sheet1!AB74)</f>
        <v>DC1MDB01</v>
      </c>
      <c r="P74" t="e">
        <f>(Sheet1!R74)</f>
        <v>#VALUE!</v>
      </c>
      <c r="Q74" t="e">
        <f>Sheet3!D74</f>
        <v>#VALUE!</v>
      </c>
      <c r="R74" t="e">
        <f>Sheet3!E74</f>
        <v>#VALUE!</v>
      </c>
      <c r="S74" t="str">
        <f t="shared" si="4"/>
        <v/>
      </c>
      <c r="T74" t="str">
        <f>IF(ISERROR(Sheet1!X74),"",Sheet1!X74)</f>
        <v/>
      </c>
      <c r="U74" t="e">
        <f>IF(Sheet1!M74="Councillors",5120,IF(Sheet1!M74="Information Technology Services Dept.",1024,IF(Sheet1!M74="City Clerk and Solicitor Dept",1953,"No")))</f>
        <v>#VALUE!</v>
      </c>
      <c r="V74" s="5" t="s">
        <v>96</v>
      </c>
      <c r="W74" t="e">
        <f>IF(Sheet1!M74="Councillors",4608,IF(Sheet1!M74="Information Technology Services Dept.",921,IF(Sheet1!M74="City Clerk and Solicitor Dept",1855,"No")))</f>
        <v>#VALUE!</v>
      </c>
      <c r="X74" t="e">
        <f t="shared" si="5"/>
        <v>#VALUE!</v>
      </c>
      <c r="Y74" t="str">
        <f ca="1">IF(Sheet1!AB74="DC1MDB01","DC1",IF(Sheet1!AB74="DC1MDB02","DC1",IF(Sheet1!AB74="DC1MDB03","DC1",IF(Sheet1!AB74="DC1MDB04","DC1",IF(Sheet1!AB74="DC1MDB05","DC1",IF(Sheet1!AB74="DC1MDB06","DC1",IF(Sheet1!AB74="DC1MDB07","DC1",IF(Sheet1!AB74="DC1MDB08","DC1",IF(Sheet1!AB74="DC1MDB09","DC1",IF(Sheet1!AB74="DC1MDB10","DC1",IF(Sheet1!AB74="DC4MDB01","DC4",IF(Sheet1!AB74="DC4MDB02","DC4",IF(Sheet1!AB74="DC4MDB03","DC4",IF(Sheet1!AB74="DC4MDB04","DC4",IF(Sheet1!AB74="DC4MDB05","DC4",IF(Sheet1!AB74="DC4MDB06","DC4",IF(Sheet1!AB74="DC4MDB07","DC4",IF(Sheet1!AB74="DC4MDB08","DC4",IF(Sheet1!AB74="DC4MDB09","DC4",IF(Sheet1!AB74="DC4MDB10","DC4","$False"))))))))))))))))))))</f>
        <v>DC1</v>
      </c>
      <c r="Z74" t="s">
        <v>35</v>
      </c>
      <c r="AA74" t="e">
        <f t="shared" si="6"/>
        <v>#VALUE!</v>
      </c>
      <c r="AB74" t="e">
        <f t="shared" si="7"/>
        <v>#VALUE!</v>
      </c>
      <c r="AC74" t="s">
        <v>11</v>
      </c>
      <c r="AD74" t="s">
        <v>12</v>
      </c>
      <c r="AE74" t="s">
        <v>13</v>
      </c>
      <c r="AF74" t="s">
        <v>14</v>
      </c>
      <c r="AG74" t="s">
        <v>5</v>
      </c>
      <c r="AH74" t="s">
        <v>15</v>
      </c>
      <c r="AI74" t="s">
        <v>16</v>
      </c>
      <c r="AJ74" t="s">
        <v>17</v>
      </c>
      <c r="AK74" t="s">
        <v>18</v>
      </c>
      <c r="AL74" t="s">
        <v>19</v>
      </c>
    </row>
    <row r="75" spans="1:38" ht="13.5" customHeight="1">
      <c r="A75" s="7"/>
      <c r="B75" s="7"/>
      <c r="C75" s="7"/>
      <c r="D75" s="8"/>
      <c r="F75" s="9" t="str">
        <f>(Sheet1!T75)</f>
        <v/>
      </c>
      <c r="G75" t="str">
        <f>IF(OR(Sheet1!W75="Yes",Sheet1!U75="Yes"),"\\CMFP538\"&amp;Sheet1!Z75,"")</f>
        <v/>
      </c>
      <c r="H75" t="str">
        <f>IF(G75="","",Sheet1!Z75)</f>
        <v/>
      </c>
      <c r="I75" t="str">
        <f>IF(G75="","",Sheet1!Y75)</f>
        <v/>
      </c>
      <c r="J75" t="e">
        <f>(Sheet1!O75)</f>
        <v>#VALUE!</v>
      </c>
      <c r="K75" s="6" t="e">
        <f>(Sheet1!P75)</f>
        <v>#VALUE!</v>
      </c>
      <c r="L75" s="6" t="e">
        <f>IF(Sheet1!N75="No","No",IF(Sheet1!N75="","No","Yes"))</f>
        <v>#VALUE!</v>
      </c>
      <c r="M75" t="e">
        <f>(Sheet1!Q75)</f>
        <v>#VALUE!</v>
      </c>
      <c r="N75" s="6" t="str">
        <f>IF(Sheet1!E75=FALSE,"",Sheet1!F75&amp;Sheet1!E75)</f>
        <v/>
      </c>
      <c r="O75" t="str">
        <f ca="1">(Sheet1!AB75)</f>
        <v>DC4MDB03</v>
      </c>
      <c r="P75" t="e">
        <f>(Sheet1!R75)</f>
        <v>#VALUE!</v>
      </c>
      <c r="Q75" t="e">
        <f>Sheet3!D75</f>
        <v>#VALUE!</v>
      </c>
      <c r="R75" t="e">
        <f>Sheet3!E75</f>
        <v>#VALUE!</v>
      </c>
      <c r="S75" t="str">
        <f t="shared" si="4"/>
        <v/>
      </c>
      <c r="T75" t="str">
        <f>IF(ISERROR(Sheet1!X75),"",Sheet1!X75)</f>
        <v/>
      </c>
      <c r="U75" t="e">
        <f>IF(Sheet1!M75="Councillors",5120,IF(Sheet1!M75="Information Technology Services Dept.",1024,IF(Sheet1!M75="City Clerk and Solicitor Dept",1953,"No")))</f>
        <v>#VALUE!</v>
      </c>
      <c r="V75" s="5" t="s">
        <v>96</v>
      </c>
      <c r="W75" t="e">
        <f>IF(Sheet1!M75="Councillors",4608,IF(Sheet1!M75="Information Technology Services Dept.",921,IF(Sheet1!M75="City Clerk and Solicitor Dept",1855,"No")))</f>
        <v>#VALUE!</v>
      </c>
      <c r="X75" t="e">
        <f t="shared" si="5"/>
        <v>#VALUE!</v>
      </c>
      <c r="Y75" t="str">
        <f ca="1">IF(Sheet1!AB75="DC1MDB01","DC1",IF(Sheet1!AB75="DC1MDB02","DC1",IF(Sheet1!AB75="DC1MDB03","DC1",IF(Sheet1!AB75="DC1MDB04","DC1",IF(Sheet1!AB75="DC1MDB05","DC1",IF(Sheet1!AB75="DC1MDB06","DC1",IF(Sheet1!AB75="DC1MDB07","DC1",IF(Sheet1!AB75="DC1MDB08","DC1",IF(Sheet1!AB75="DC1MDB09","DC1",IF(Sheet1!AB75="DC1MDB10","DC1",IF(Sheet1!AB75="DC4MDB01","DC4",IF(Sheet1!AB75="DC4MDB02","DC4",IF(Sheet1!AB75="DC4MDB03","DC4",IF(Sheet1!AB75="DC4MDB04","DC4",IF(Sheet1!AB75="DC4MDB05","DC4",IF(Sheet1!AB75="DC4MDB06","DC4",IF(Sheet1!AB75="DC4MDB07","DC4",IF(Sheet1!AB75="DC4MDB08","DC4",IF(Sheet1!AB75="DC4MDB09","DC4",IF(Sheet1!AB75="DC4MDB10","DC4","$False"))))))))))))))))))))</f>
        <v>DC4</v>
      </c>
      <c r="Z75" t="s">
        <v>35</v>
      </c>
      <c r="AA75" t="e">
        <f t="shared" si="6"/>
        <v>#VALUE!</v>
      </c>
      <c r="AB75" t="e">
        <f t="shared" si="7"/>
        <v>#VALUE!</v>
      </c>
      <c r="AC75" t="s">
        <v>11</v>
      </c>
      <c r="AD75" t="s">
        <v>12</v>
      </c>
      <c r="AE75" t="s">
        <v>13</v>
      </c>
      <c r="AF75" t="s">
        <v>14</v>
      </c>
      <c r="AG75" t="s">
        <v>5</v>
      </c>
      <c r="AH75" t="s">
        <v>15</v>
      </c>
      <c r="AI75" t="s">
        <v>16</v>
      </c>
      <c r="AJ75" t="s">
        <v>17</v>
      </c>
      <c r="AK75" t="s">
        <v>18</v>
      </c>
      <c r="AL75" t="s">
        <v>19</v>
      </c>
    </row>
    <row r="76" spans="1:38" ht="13.5" customHeight="1">
      <c r="A76" s="7"/>
      <c r="B76" s="7"/>
      <c r="C76" s="7"/>
      <c r="D76" s="8"/>
      <c r="F76" s="9" t="str">
        <f>(Sheet1!T76)</f>
        <v/>
      </c>
      <c r="G76" t="str">
        <f>IF(OR(Sheet1!W76="Yes",Sheet1!U76="Yes"),"\\CMFP538\"&amp;Sheet1!Z76,"")</f>
        <v/>
      </c>
      <c r="H76" t="str">
        <f>IF(G76="","",Sheet1!Z76)</f>
        <v/>
      </c>
      <c r="I76" t="str">
        <f>IF(G76="","",Sheet1!Y76)</f>
        <v/>
      </c>
      <c r="J76" t="e">
        <f>(Sheet1!O76)</f>
        <v>#VALUE!</v>
      </c>
      <c r="K76" s="6" t="e">
        <f>(Sheet1!P76)</f>
        <v>#VALUE!</v>
      </c>
      <c r="L76" s="6" t="e">
        <f>IF(Sheet1!N76="No","No",IF(Sheet1!N76="","No","Yes"))</f>
        <v>#VALUE!</v>
      </c>
      <c r="M76" t="e">
        <f>(Sheet1!Q76)</f>
        <v>#VALUE!</v>
      </c>
      <c r="N76" s="6" t="str">
        <f>IF(Sheet1!E76=FALSE,"",Sheet1!F76&amp;Sheet1!E76)</f>
        <v/>
      </c>
      <c r="O76" t="str">
        <f ca="1">(Sheet1!AB76)</f>
        <v>DC1MDB10</v>
      </c>
      <c r="P76" t="e">
        <f>(Sheet1!R76)</f>
        <v>#VALUE!</v>
      </c>
      <c r="Q76" t="e">
        <f>Sheet3!D76</f>
        <v>#VALUE!</v>
      </c>
      <c r="R76" t="e">
        <f>Sheet3!E76</f>
        <v>#VALUE!</v>
      </c>
      <c r="S76" t="str">
        <f t="shared" si="4"/>
        <v/>
      </c>
      <c r="T76" t="str">
        <f>IF(ISERROR(Sheet1!X76),"",Sheet1!X76)</f>
        <v/>
      </c>
      <c r="U76" t="e">
        <f>IF(Sheet1!M76="Councillors",5120,IF(Sheet1!M76="Information Technology Services Dept.",1024,IF(Sheet1!M76="City Clerk and Solicitor Dept",1953,"No")))</f>
        <v>#VALUE!</v>
      </c>
      <c r="V76" s="5" t="s">
        <v>96</v>
      </c>
      <c r="W76" t="e">
        <f>IF(Sheet1!M76="Councillors",4608,IF(Sheet1!M76="Information Technology Services Dept.",921,IF(Sheet1!M76="City Clerk and Solicitor Dept",1855,"No")))</f>
        <v>#VALUE!</v>
      </c>
      <c r="X76" t="e">
        <f t="shared" si="5"/>
        <v>#VALUE!</v>
      </c>
      <c r="Y76" t="str">
        <f ca="1">IF(Sheet1!AB76="DC1MDB01","DC1",IF(Sheet1!AB76="DC1MDB02","DC1",IF(Sheet1!AB76="DC1MDB03","DC1",IF(Sheet1!AB76="DC1MDB04","DC1",IF(Sheet1!AB76="DC1MDB05","DC1",IF(Sheet1!AB76="DC1MDB06","DC1",IF(Sheet1!AB76="DC1MDB07","DC1",IF(Sheet1!AB76="DC1MDB08","DC1",IF(Sheet1!AB76="DC1MDB09","DC1",IF(Sheet1!AB76="DC1MDB10","DC1",IF(Sheet1!AB76="DC4MDB01","DC4",IF(Sheet1!AB76="DC4MDB02","DC4",IF(Sheet1!AB76="DC4MDB03","DC4",IF(Sheet1!AB76="DC4MDB04","DC4",IF(Sheet1!AB76="DC4MDB05","DC4",IF(Sheet1!AB76="DC4MDB06","DC4",IF(Sheet1!AB76="DC4MDB07","DC4",IF(Sheet1!AB76="DC4MDB08","DC4",IF(Sheet1!AB76="DC4MDB09","DC4",IF(Sheet1!AB76="DC4MDB10","DC4","$False"))))))))))))))))))))</f>
        <v>DC1</v>
      </c>
      <c r="Z76" t="s">
        <v>35</v>
      </c>
      <c r="AA76" t="e">
        <f t="shared" si="6"/>
        <v>#VALUE!</v>
      </c>
      <c r="AB76" t="e">
        <f t="shared" si="7"/>
        <v>#VALUE!</v>
      </c>
      <c r="AC76" t="s">
        <v>11</v>
      </c>
      <c r="AD76" t="s">
        <v>12</v>
      </c>
      <c r="AE76" t="s">
        <v>13</v>
      </c>
      <c r="AF76" t="s">
        <v>14</v>
      </c>
      <c r="AG76" t="s">
        <v>5</v>
      </c>
      <c r="AH76" t="s">
        <v>15</v>
      </c>
      <c r="AI76" t="s">
        <v>16</v>
      </c>
      <c r="AJ76" t="s">
        <v>17</v>
      </c>
      <c r="AK76" t="s">
        <v>18</v>
      </c>
      <c r="AL76" t="s">
        <v>19</v>
      </c>
    </row>
    <row r="77" spans="1:38" ht="13.5" customHeight="1">
      <c r="A77" s="7"/>
      <c r="B77" s="7"/>
      <c r="C77" s="7"/>
      <c r="D77" s="8"/>
      <c r="F77" s="9" t="str">
        <f>(Sheet1!T77)</f>
        <v/>
      </c>
      <c r="G77" t="str">
        <f>IF(OR(Sheet1!W77="Yes",Sheet1!U77="Yes"),"\\CMFP538\"&amp;Sheet1!Z77,"")</f>
        <v/>
      </c>
      <c r="H77" t="str">
        <f>IF(G77="","",Sheet1!Z77)</f>
        <v/>
      </c>
      <c r="I77" t="str">
        <f>IF(G77="","",Sheet1!Y77)</f>
        <v/>
      </c>
      <c r="J77" t="e">
        <f>(Sheet1!O77)</f>
        <v>#VALUE!</v>
      </c>
      <c r="K77" s="6" t="e">
        <f>(Sheet1!P77)</f>
        <v>#VALUE!</v>
      </c>
      <c r="L77" s="6" t="e">
        <f>IF(Sheet1!N77="No","No",IF(Sheet1!N77="","No","Yes"))</f>
        <v>#VALUE!</v>
      </c>
      <c r="M77" t="e">
        <f>(Sheet1!Q77)</f>
        <v>#VALUE!</v>
      </c>
      <c r="N77" s="6" t="str">
        <f>IF(Sheet1!E77=FALSE,"",Sheet1!F77&amp;Sheet1!E77)</f>
        <v/>
      </c>
      <c r="O77" t="str">
        <f ca="1">(Sheet1!AB77)</f>
        <v>DC4MDB06</v>
      </c>
      <c r="P77" t="e">
        <f>(Sheet1!R77)</f>
        <v>#VALUE!</v>
      </c>
      <c r="Q77" t="e">
        <f>Sheet3!D77</f>
        <v>#VALUE!</v>
      </c>
      <c r="R77" t="e">
        <f>Sheet3!E77</f>
        <v>#VALUE!</v>
      </c>
      <c r="S77" t="str">
        <f t="shared" si="4"/>
        <v/>
      </c>
      <c r="T77" t="str">
        <f>IF(ISERROR(Sheet1!X77),"",Sheet1!X77)</f>
        <v/>
      </c>
      <c r="U77" t="e">
        <f>IF(Sheet1!M77="Councillors",5120,IF(Sheet1!M77="Information Technology Services Dept.",1024,IF(Sheet1!M77="City Clerk and Solicitor Dept",1953,"No")))</f>
        <v>#VALUE!</v>
      </c>
      <c r="V77" s="5" t="s">
        <v>96</v>
      </c>
      <c r="W77" t="e">
        <f>IF(Sheet1!M77="Councillors",4608,IF(Sheet1!M77="Information Technology Services Dept.",921,IF(Sheet1!M77="City Clerk and Solicitor Dept",1855,"No")))</f>
        <v>#VALUE!</v>
      </c>
      <c r="X77" t="e">
        <f t="shared" si="5"/>
        <v>#VALUE!</v>
      </c>
      <c r="Y77" t="str">
        <f ca="1">IF(Sheet1!AB77="DC1MDB01","DC1",IF(Sheet1!AB77="DC1MDB02","DC1",IF(Sheet1!AB77="DC1MDB03","DC1",IF(Sheet1!AB77="DC1MDB04","DC1",IF(Sheet1!AB77="DC1MDB05","DC1",IF(Sheet1!AB77="DC1MDB06","DC1",IF(Sheet1!AB77="DC1MDB07","DC1",IF(Sheet1!AB77="DC1MDB08","DC1",IF(Sheet1!AB77="DC1MDB09","DC1",IF(Sheet1!AB77="DC1MDB10","DC1",IF(Sheet1!AB77="DC4MDB01","DC4",IF(Sheet1!AB77="DC4MDB02","DC4",IF(Sheet1!AB77="DC4MDB03","DC4",IF(Sheet1!AB77="DC4MDB04","DC4",IF(Sheet1!AB77="DC4MDB05","DC4",IF(Sheet1!AB77="DC4MDB06","DC4",IF(Sheet1!AB77="DC4MDB07","DC4",IF(Sheet1!AB77="DC4MDB08","DC4",IF(Sheet1!AB77="DC4MDB09","DC4",IF(Sheet1!AB77="DC4MDB10","DC4","$False"))))))))))))))))))))</f>
        <v>DC4</v>
      </c>
      <c r="Z77" t="s">
        <v>35</v>
      </c>
      <c r="AA77" t="e">
        <f t="shared" si="6"/>
        <v>#VALUE!</v>
      </c>
      <c r="AB77" t="e">
        <f t="shared" si="7"/>
        <v>#VALUE!</v>
      </c>
      <c r="AC77" t="s">
        <v>11</v>
      </c>
      <c r="AD77" t="s">
        <v>12</v>
      </c>
      <c r="AE77" t="s">
        <v>13</v>
      </c>
      <c r="AF77" t="s">
        <v>14</v>
      </c>
      <c r="AG77" t="s">
        <v>5</v>
      </c>
      <c r="AH77" t="s">
        <v>15</v>
      </c>
      <c r="AI77" t="s">
        <v>16</v>
      </c>
      <c r="AJ77" t="s">
        <v>17</v>
      </c>
      <c r="AK77" t="s">
        <v>18</v>
      </c>
      <c r="AL77" t="s">
        <v>19</v>
      </c>
    </row>
    <row r="78" spans="1:38" ht="13.5" customHeight="1">
      <c r="A78" s="7"/>
      <c r="B78" s="7"/>
      <c r="C78" s="7"/>
      <c r="D78" s="8"/>
      <c r="F78" s="9" t="str">
        <f>(Sheet1!T78)</f>
        <v/>
      </c>
      <c r="G78" t="str">
        <f>IF(OR(Sheet1!W78="Yes",Sheet1!U78="Yes"),"\\CMFP538\"&amp;Sheet1!Z78,"")</f>
        <v/>
      </c>
      <c r="H78" t="str">
        <f>IF(G78="","",Sheet1!Z78)</f>
        <v/>
      </c>
      <c r="I78" t="str">
        <f>IF(G78="","",Sheet1!Y78)</f>
        <v/>
      </c>
      <c r="J78" t="e">
        <f>(Sheet1!O78)</f>
        <v>#VALUE!</v>
      </c>
      <c r="K78" s="6" t="e">
        <f>(Sheet1!P78)</f>
        <v>#VALUE!</v>
      </c>
      <c r="L78" s="6" t="e">
        <f>IF(Sheet1!N78="No","No",IF(Sheet1!N78="","No","Yes"))</f>
        <v>#VALUE!</v>
      </c>
      <c r="M78" t="e">
        <f>(Sheet1!Q78)</f>
        <v>#VALUE!</v>
      </c>
      <c r="N78" s="6" t="str">
        <f>IF(Sheet1!E78=FALSE,"",Sheet1!F78&amp;Sheet1!E78)</f>
        <v/>
      </c>
      <c r="O78" t="str">
        <f ca="1">(Sheet1!AB78)</f>
        <v>DC1MDB10</v>
      </c>
      <c r="P78" t="e">
        <f>(Sheet1!R78)</f>
        <v>#VALUE!</v>
      </c>
      <c r="Q78" t="e">
        <f>Sheet3!D78</f>
        <v>#VALUE!</v>
      </c>
      <c r="R78" t="e">
        <f>Sheet3!E78</f>
        <v>#VALUE!</v>
      </c>
      <c r="S78" t="str">
        <f t="shared" si="4"/>
        <v/>
      </c>
      <c r="T78" t="str">
        <f>IF(ISERROR(Sheet1!X78),"",Sheet1!X78)</f>
        <v/>
      </c>
      <c r="U78" t="e">
        <f>IF(Sheet1!M78="Councillors",5120,IF(Sheet1!M78="Information Technology Services Dept.",1024,IF(Sheet1!M78="City Clerk and Solicitor Dept",1953,"No")))</f>
        <v>#VALUE!</v>
      </c>
      <c r="V78" s="5" t="s">
        <v>96</v>
      </c>
      <c r="W78" t="e">
        <f>IF(Sheet1!M78="Councillors",4608,IF(Sheet1!M78="Information Technology Services Dept.",921,IF(Sheet1!M78="City Clerk and Solicitor Dept",1855,"No")))</f>
        <v>#VALUE!</v>
      </c>
      <c r="X78" t="e">
        <f t="shared" si="5"/>
        <v>#VALUE!</v>
      </c>
      <c r="Y78" t="str">
        <f ca="1">IF(Sheet1!AB78="DC1MDB01","DC1",IF(Sheet1!AB78="DC1MDB02","DC1",IF(Sheet1!AB78="DC1MDB03","DC1",IF(Sheet1!AB78="DC1MDB04","DC1",IF(Sheet1!AB78="DC1MDB05","DC1",IF(Sheet1!AB78="DC1MDB06","DC1",IF(Sheet1!AB78="DC1MDB07","DC1",IF(Sheet1!AB78="DC1MDB08","DC1",IF(Sheet1!AB78="DC1MDB09","DC1",IF(Sheet1!AB78="DC1MDB10","DC1",IF(Sheet1!AB78="DC4MDB01","DC4",IF(Sheet1!AB78="DC4MDB02","DC4",IF(Sheet1!AB78="DC4MDB03","DC4",IF(Sheet1!AB78="DC4MDB04","DC4",IF(Sheet1!AB78="DC4MDB05","DC4",IF(Sheet1!AB78="DC4MDB06","DC4",IF(Sheet1!AB78="DC4MDB07","DC4",IF(Sheet1!AB78="DC4MDB08","DC4",IF(Sheet1!AB78="DC4MDB09","DC4",IF(Sheet1!AB78="DC4MDB10","DC4","$False"))))))))))))))))))))</f>
        <v>DC1</v>
      </c>
      <c r="Z78" t="s">
        <v>35</v>
      </c>
      <c r="AA78" t="e">
        <f t="shared" si="6"/>
        <v>#VALUE!</v>
      </c>
      <c r="AB78" t="e">
        <f t="shared" si="7"/>
        <v>#VALUE!</v>
      </c>
      <c r="AC78" t="s">
        <v>11</v>
      </c>
      <c r="AD78" t="s">
        <v>12</v>
      </c>
      <c r="AE78" t="s">
        <v>13</v>
      </c>
      <c r="AF78" t="s">
        <v>14</v>
      </c>
      <c r="AG78" t="s">
        <v>5</v>
      </c>
      <c r="AH78" t="s">
        <v>15</v>
      </c>
      <c r="AI78" t="s">
        <v>16</v>
      </c>
      <c r="AJ78" t="s">
        <v>17</v>
      </c>
      <c r="AK78" t="s">
        <v>18</v>
      </c>
      <c r="AL78" t="s">
        <v>19</v>
      </c>
    </row>
    <row r="79" spans="1:38" ht="13.5" customHeight="1">
      <c r="A79" s="7"/>
      <c r="B79" s="7"/>
      <c r="C79" s="7"/>
      <c r="D79" s="8"/>
      <c r="F79" s="9" t="str">
        <f>(Sheet1!T79)</f>
        <v/>
      </c>
      <c r="G79" t="str">
        <f>IF(OR(Sheet1!W79="Yes",Sheet1!U79="Yes"),"\\CMFP538\"&amp;Sheet1!Z79,"")</f>
        <v/>
      </c>
      <c r="H79" t="str">
        <f>IF(G79="","",Sheet1!Z79)</f>
        <v/>
      </c>
      <c r="I79" t="str">
        <f>IF(G79="","",Sheet1!Y79)</f>
        <v/>
      </c>
      <c r="J79" t="e">
        <f>(Sheet1!O79)</f>
        <v>#VALUE!</v>
      </c>
      <c r="K79" s="6" t="e">
        <f>(Sheet1!P79)</f>
        <v>#VALUE!</v>
      </c>
      <c r="L79" s="6" t="e">
        <f>IF(Sheet1!N79="No","No",IF(Sheet1!N79="","No","Yes"))</f>
        <v>#VALUE!</v>
      </c>
      <c r="M79" t="e">
        <f>(Sheet1!Q79)</f>
        <v>#VALUE!</v>
      </c>
      <c r="N79" s="6" t="str">
        <f>IF(Sheet1!E79=FALSE,"",Sheet1!F79&amp;Sheet1!E79)</f>
        <v/>
      </c>
      <c r="O79" t="str">
        <f ca="1">(Sheet1!AB79)</f>
        <v>DC4MDB07</v>
      </c>
      <c r="P79" t="e">
        <f>(Sheet1!R79)</f>
        <v>#VALUE!</v>
      </c>
      <c r="Q79" t="e">
        <f>Sheet3!D79</f>
        <v>#VALUE!</v>
      </c>
      <c r="R79" t="e">
        <f>Sheet3!E79</f>
        <v>#VALUE!</v>
      </c>
      <c r="S79" t="str">
        <f t="shared" si="4"/>
        <v/>
      </c>
      <c r="T79" t="str">
        <f>IF(ISERROR(Sheet1!X79),"",Sheet1!X79)</f>
        <v/>
      </c>
      <c r="U79" t="e">
        <f>IF(Sheet1!M79="Councillors",5120,IF(Sheet1!M79="Information Technology Services Dept.",1024,IF(Sheet1!M79="City Clerk and Solicitor Dept",1953,"No")))</f>
        <v>#VALUE!</v>
      </c>
      <c r="V79" s="5" t="s">
        <v>96</v>
      </c>
      <c r="W79" t="e">
        <f>IF(Sheet1!M79="Councillors",4608,IF(Sheet1!M79="Information Technology Services Dept.",921,IF(Sheet1!M79="City Clerk and Solicitor Dept",1855,"No")))</f>
        <v>#VALUE!</v>
      </c>
      <c r="X79" t="e">
        <f t="shared" si="5"/>
        <v>#VALUE!</v>
      </c>
      <c r="Y79" t="str">
        <f ca="1">IF(Sheet1!AB79="DC1MDB01","DC1",IF(Sheet1!AB79="DC1MDB02","DC1",IF(Sheet1!AB79="DC1MDB03","DC1",IF(Sheet1!AB79="DC1MDB04","DC1",IF(Sheet1!AB79="DC1MDB05","DC1",IF(Sheet1!AB79="DC1MDB06","DC1",IF(Sheet1!AB79="DC1MDB07","DC1",IF(Sheet1!AB79="DC1MDB08","DC1",IF(Sheet1!AB79="DC1MDB09","DC1",IF(Sheet1!AB79="DC1MDB10","DC1",IF(Sheet1!AB79="DC4MDB01","DC4",IF(Sheet1!AB79="DC4MDB02","DC4",IF(Sheet1!AB79="DC4MDB03","DC4",IF(Sheet1!AB79="DC4MDB04","DC4",IF(Sheet1!AB79="DC4MDB05","DC4",IF(Sheet1!AB79="DC4MDB06","DC4",IF(Sheet1!AB79="DC4MDB07","DC4",IF(Sheet1!AB79="DC4MDB08","DC4",IF(Sheet1!AB79="DC4MDB09","DC4",IF(Sheet1!AB79="DC4MDB10","DC4","$False"))))))))))))))))))))</f>
        <v>DC4</v>
      </c>
      <c r="Z79" t="s">
        <v>35</v>
      </c>
      <c r="AA79" t="e">
        <f t="shared" si="6"/>
        <v>#VALUE!</v>
      </c>
      <c r="AB79" t="e">
        <f t="shared" si="7"/>
        <v>#VALUE!</v>
      </c>
      <c r="AC79" t="s">
        <v>11</v>
      </c>
      <c r="AD79" t="s">
        <v>12</v>
      </c>
      <c r="AE79" t="s">
        <v>13</v>
      </c>
      <c r="AF79" t="s">
        <v>14</v>
      </c>
      <c r="AG79" t="s">
        <v>5</v>
      </c>
      <c r="AH79" t="s">
        <v>15</v>
      </c>
      <c r="AI79" t="s">
        <v>16</v>
      </c>
      <c r="AJ79" t="s">
        <v>17</v>
      </c>
      <c r="AK79" t="s">
        <v>18</v>
      </c>
      <c r="AL79" t="s">
        <v>19</v>
      </c>
    </row>
    <row r="80" spans="1:38" ht="13.5" customHeight="1">
      <c r="A80" s="7"/>
      <c r="B80" s="7"/>
      <c r="C80" s="7"/>
      <c r="D80" s="8"/>
      <c r="F80" s="9" t="str">
        <f>(Sheet1!T80)</f>
        <v/>
      </c>
      <c r="G80" t="str">
        <f>IF(OR(Sheet1!W80="Yes",Sheet1!U80="Yes"),"\\CMFP538\"&amp;Sheet1!Z80,"")</f>
        <v/>
      </c>
      <c r="H80" t="str">
        <f>IF(G80="","",Sheet1!Z80)</f>
        <v/>
      </c>
      <c r="I80" t="str">
        <f>IF(G80="","",Sheet1!Y80)</f>
        <v/>
      </c>
      <c r="J80" t="e">
        <f>(Sheet1!O80)</f>
        <v>#VALUE!</v>
      </c>
      <c r="K80" s="6" t="e">
        <f>(Sheet1!P80)</f>
        <v>#VALUE!</v>
      </c>
      <c r="L80" s="6" t="e">
        <f>IF(Sheet1!N80="No","No",IF(Sheet1!N80="","No","Yes"))</f>
        <v>#VALUE!</v>
      </c>
      <c r="M80" t="e">
        <f>(Sheet1!Q80)</f>
        <v>#VALUE!</v>
      </c>
      <c r="N80" s="6" t="str">
        <f>IF(Sheet1!E80=FALSE,"",Sheet1!F80&amp;Sheet1!E80)</f>
        <v/>
      </c>
      <c r="O80" t="str">
        <f ca="1">(Sheet1!AB80)</f>
        <v>DC4MDB03</v>
      </c>
      <c r="P80" t="e">
        <f>(Sheet1!R80)</f>
        <v>#VALUE!</v>
      </c>
      <c r="Q80" t="e">
        <f>Sheet3!D80</f>
        <v>#VALUE!</v>
      </c>
      <c r="R80" t="e">
        <f>Sheet3!E80</f>
        <v>#VALUE!</v>
      </c>
      <c r="S80" t="str">
        <f t="shared" si="4"/>
        <v/>
      </c>
      <c r="T80" t="str">
        <f>IF(ISERROR(Sheet1!X80),"",Sheet1!X80)</f>
        <v/>
      </c>
      <c r="U80" t="e">
        <f>IF(Sheet1!M80="Councillors",5120,IF(Sheet1!M80="Information Technology Services Dept.",1024,IF(Sheet1!M80="City Clerk and Solicitor Dept",1953,"No")))</f>
        <v>#VALUE!</v>
      </c>
      <c r="V80" s="5" t="s">
        <v>96</v>
      </c>
      <c r="W80" t="e">
        <f>IF(Sheet1!M80="Councillors",4608,IF(Sheet1!M80="Information Technology Services Dept.",921,IF(Sheet1!M80="City Clerk and Solicitor Dept",1855,"No")))</f>
        <v>#VALUE!</v>
      </c>
      <c r="X80" t="e">
        <f t="shared" si="5"/>
        <v>#VALUE!</v>
      </c>
      <c r="Y80" t="str">
        <f ca="1">IF(Sheet1!AB80="DC1MDB01","DC1",IF(Sheet1!AB80="DC1MDB02","DC1",IF(Sheet1!AB80="DC1MDB03","DC1",IF(Sheet1!AB80="DC1MDB04","DC1",IF(Sheet1!AB80="DC1MDB05","DC1",IF(Sheet1!AB80="DC1MDB06","DC1",IF(Sheet1!AB80="DC1MDB07","DC1",IF(Sheet1!AB80="DC1MDB08","DC1",IF(Sheet1!AB80="DC1MDB09","DC1",IF(Sheet1!AB80="DC1MDB10","DC1",IF(Sheet1!AB80="DC4MDB01","DC4",IF(Sheet1!AB80="DC4MDB02","DC4",IF(Sheet1!AB80="DC4MDB03","DC4",IF(Sheet1!AB80="DC4MDB04","DC4",IF(Sheet1!AB80="DC4MDB05","DC4",IF(Sheet1!AB80="DC4MDB06","DC4",IF(Sheet1!AB80="DC4MDB07","DC4",IF(Sheet1!AB80="DC4MDB08","DC4",IF(Sheet1!AB80="DC4MDB09","DC4",IF(Sheet1!AB80="DC4MDB10","DC4","$False"))))))))))))))))))))</f>
        <v>DC4</v>
      </c>
      <c r="Z80" t="s">
        <v>35</v>
      </c>
      <c r="AA80" t="e">
        <f t="shared" si="6"/>
        <v>#VALUE!</v>
      </c>
      <c r="AB80" t="e">
        <f t="shared" si="7"/>
        <v>#VALUE!</v>
      </c>
      <c r="AC80" t="s">
        <v>11</v>
      </c>
      <c r="AD80" t="s">
        <v>12</v>
      </c>
      <c r="AE80" t="s">
        <v>13</v>
      </c>
      <c r="AF80" t="s">
        <v>14</v>
      </c>
      <c r="AG80" t="s">
        <v>5</v>
      </c>
      <c r="AH80" t="s">
        <v>15</v>
      </c>
      <c r="AI80" t="s">
        <v>16</v>
      </c>
      <c r="AJ80" t="s">
        <v>17</v>
      </c>
      <c r="AK80" t="s">
        <v>18</v>
      </c>
      <c r="AL80" t="s">
        <v>19</v>
      </c>
    </row>
    <row r="81" spans="1:38" ht="13.5" customHeight="1">
      <c r="A81" s="7"/>
      <c r="B81" s="7"/>
      <c r="C81" s="7"/>
      <c r="D81" s="8"/>
      <c r="F81" s="9" t="str">
        <f>(Sheet1!T81)</f>
        <v/>
      </c>
      <c r="G81" t="str">
        <f>IF(OR(Sheet1!W81="Yes",Sheet1!U81="Yes"),"\\CMFP538\"&amp;Sheet1!Z81,"")</f>
        <v/>
      </c>
      <c r="H81" t="str">
        <f>IF(G81="","",Sheet1!Z81)</f>
        <v/>
      </c>
      <c r="I81" t="str">
        <f>IF(G81="","",Sheet1!Y81)</f>
        <v/>
      </c>
      <c r="J81" t="e">
        <f>(Sheet1!O81)</f>
        <v>#VALUE!</v>
      </c>
      <c r="K81" s="6" t="e">
        <f>(Sheet1!P81)</f>
        <v>#VALUE!</v>
      </c>
      <c r="L81" s="6" t="e">
        <f>IF(Sheet1!N81="No","No",IF(Sheet1!N81="","No","Yes"))</f>
        <v>#VALUE!</v>
      </c>
      <c r="M81" t="e">
        <f>(Sheet1!Q81)</f>
        <v>#VALUE!</v>
      </c>
      <c r="N81" s="6" t="str">
        <f>IF(Sheet1!E81=FALSE,"",Sheet1!F81&amp;Sheet1!E81)</f>
        <v/>
      </c>
      <c r="O81" t="str">
        <f ca="1">(Sheet1!AB81)</f>
        <v>DC1MDB07</v>
      </c>
      <c r="P81" t="e">
        <f>(Sheet1!R81)</f>
        <v>#VALUE!</v>
      </c>
      <c r="Q81" t="e">
        <f>Sheet3!D81</f>
        <v>#VALUE!</v>
      </c>
      <c r="R81" t="e">
        <f>Sheet3!E81</f>
        <v>#VALUE!</v>
      </c>
      <c r="S81" t="str">
        <f t="shared" si="4"/>
        <v/>
      </c>
      <c r="T81" t="str">
        <f>IF(ISERROR(Sheet1!X81),"",Sheet1!X81)</f>
        <v/>
      </c>
      <c r="U81" t="e">
        <f>IF(Sheet1!M81="Councillors",5120,IF(Sheet1!M81="Information Technology Services Dept.",1024,IF(Sheet1!M81="City Clerk and Solicitor Dept",1953,"No")))</f>
        <v>#VALUE!</v>
      </c>
      <c r="V81" s="5" t="s">
        <v>96</v>
      </c>
      <c r="W81" t="e">
        <f>IF(Sheet1!M81="Councillors",4608,IF(Sheet1!M81="Information Technology Services Dept.",921,IF(Sheet1!M81="City Clerk and Solicitor Dept",1855,"No")))</f>
        <v>#VALUE!</v>
      </c>
      <c r="X81" t="e">
        <f t="shared" si="5"/>
        <v>#VALUE!</v>
      </c>
      <c r="Y81" t="str">
        <f ca="1">IF(Sheet1!AB81="DC1MDB01","DC1",IF(Sheet1!AB81="DC1MDB02","DC1",IF(Sheet1!AB81="DC1MDB03","DC1",IF(Sheet1!AB81="DC1MDB04","DC1",IF(Sheet1!AB81="DC1MDB05","DC1",IF(Sheet1!AB81="DC1MDB06","DC1",IF(Sheet1!AB81="DC1MDB07","DC1",IF(Sheet1!AB81="DC1MDB08","DC1",IF(Sheet1!AB81="DC1MDB09","DC1",IF(Sheet1!AB81="DC1MDB10","DC1",IF(Sheet1!AB81="DC4MDB01","DC4",IF(Sheet1!AB81="DC4MDB02","DC4",IF(Sheet1!AB81="DC4MDB03","DC4",IF(Sheet1!AB81="DC4MDB04","DC4",IF(Sheet1!AB81="DC4MDB05","DC4",IF(Sheet1!AB81="DC4MDB06","DC4",IF(Sheet1!AB81="DC4MDB07","DC4",IF(Sheet1!AB81="DC4MDB08","DC4",IF(Sheet1!AB81="DC4MDB09","DC4",IF(Sheet1!AB81="DC4MDB10","DC4","$False"))))))))))))))))))))</f>
        <v>DC1</v>
      </c>
      <c r="Z81" t="s">
        <v>35</v>
      </c>
      <c r="AA81" t="e">
        <f t="shared" si="6"/>
        <v>#VALUE!</v>
      </c>
      <c r="AB81" t="e">
        <f t="shared" si="7"/>
        <v>#VALUE!</v>
      </c>
      <c r="AC81" t="s">
        <v>11</v>
      </c>
      <c r="AD81" t="s">
        <v>12</v>
      </c>
      <c r="AE81" t="s">
        <v>13</v>
      </c>
      <c r="AF81" t="s">
        <v>14</v>
      </c>
      <c r="AG81" t="s">
        <v>5</v>
      </c>
      <c r="AH81" t="s">
        <v>15</v>
      </c>
      <c r="AI81" t="s">
        <v>16</v>
      </c>
      <c r="AJ81" t="s">
        <v>17</v>
      </c>
      <c r="AK81" t="s">
        <v>18</v>
      </c>
      <c r="AL81" t="s">
        <v>19</v>
      </c>
    </row>
    <row r="82" spans="1:38" ht="13.5" customHeight="1">
      <c r="A82" s="7"/>
      <c r="B82" s="7"/>
      <c r="C82" s="7"/>
      <c r="D82" s="8"/>
      <c r="F82" s="9" t="str">
        <f>(Sheet1!T82)</f>
        <v/>
      </c>
      <c r="G82" t="str">
        <f>IF(OR(Sheet1!W82="Yes",Sheet1!U82="Yes"),"\\CMFP538\"&amp;Sheet1!Z82,"")</f>
        <v/>
      </c>
      <c r="H82" t="str">
        <f>IF(G82="","",Sheet1!Z82)</f>
        <v/>
      </c>
      <c r="I82" t="str">
        <f>IF(G82="","",Sheet1!Y82)</f>
        <v/>
      </c>
      <c r="J82" t="e">
        <f>(Sheet1!O82)</f>
        <v>#VALUE!</v>
      </c>
      <c r="K82" s="6" t="e">
        <f>(Sheet1!P82)</f>
        <v>#VALUE!</v>
      </c>
      <c r="L82" s="6" t="e">
        <f>IF(Sheet1!N82="No","No",IF(Sheet1!N82="","No","Yes"))</f>
        <v>#VALUE!</v>
      </c>
      <c r="M82" t="e">
        <f>(Sheet1!Q82)</f>
        <v>#VALUE!</v>
      </c>
      <c r="N82" s="6" t="str">
        <f>IF(Sheet1!E82=FALSE,"",Sheet1!F82&amp;Sheet1!E82)</f>
        <v/>
      </c>
      <c r="O82" t="str">
        <f ca="1">(Sheet1!AB82)</f>
        <v>DC4MDB01</v>
      </c>
      <c r="P82" t="e">
        <f>(Sheet1!R82)</f>
        <v>#VALUE!</v>
      </c>
      <c r="Q82" t="e">
        <f>Sheet3!D82</f>
        <v>#VALUE!</v>
      </c>
      <c r="R82" t="e">
        <f>Sheet3!E82</f>
        <v>#VALUE!</v>
      </c>
      <c r="S82" t="str">
        <f t="shared" si="4"/>
        <v/>
      </c>
      <c r="T82" t="str">
        <f>IF(ISERROR(Sheet1!X82),"",Sheet1!X82)</f>
        <v/>
      </c>
      <c r="U82" t="e">
        <f>IF(Sheet1!M82="Councillors",5120,IF(Sheet1!M82="Information Technology Services Dept.",1024,IF(Sheet1!M82="City Clerk and Solicitor Dept",1953,"No")))</f>
        <v>#VALUE!</v>
      </c>
      <c r="V82" s="5" t="s">
        <v>96</v>
      </c>
      <c r="W82" t="e">
        <f>IF(Sheet1!M82="Councillors",4608,IF(Sheet1!M82="Information Technology Services Dept.",921,IF(Sheet1!M82="City Clerk and Solicitor Dept",1855,"No")))</f>
        <v>#VALUE!</v>
      </c>
      <c r="X82" t="e">
        <f t="shared" si="5"/>
        <v>#VALUE!</v>
      </c>
      <c r="Y82" t="str">
        <f ca="1">IF(Sheet1!AB82="DC1MDB01","DC1",IF(Sheet1!AB82="DC1MDB02","DC1",IF(Sheet1!AB82="DC1MDB03","DC1",IF(Sheet1!AB82="DC1MDB04","DC1",IF(Sheet1!AB82="DC1MDB05","DC1",IF(Sheet1!AB82="DC1MDB06","DC1",IF(Sheet1!AB82="DC1MDB07","DC1",IF(Sheet1!AB82="DC1MDB08","DC1",IF(Sheet1!AB82="DC1MDB09","DC1",IF(Sheet1!AB82="DC1MDB10","DC1",IF(Sheet1!AB82="DC4MDB01","DC4",IF(Sheet1!AB82="DC4MDB02","DC4",IF(Sheet1!AB82="DC4MDB03","DC4",IF(Sheet1!AB82="DC4MDB04","DC4",IF(Sheet1!AB82="DC4MDB05","DC4",IF(Sheet1!AB82="DC4MDB06","DC4",IF(Sheet1!AB82="DC4MDB07","DC4",IF(Sheet1!AB82="DC4MDB08","DC4",IF(Sheet1!AB82="DC4MDB09","DC4",IF(Sheet1!AB82="DC4MDB10","DC4","$False"))))))))))))))))))))</f>
        <v>DC4</v>
      </c>
      <c r="Z82" t="s">
        <v>35</v>
      </c>
      <c r="AA82" t="e">
        <f t="shared" si="6"/>
        <v>#VALUE!</v>
      </c>
      <c r="AB82" t="e">
        <f t="shared" si="7"/>
        <v>#VALUE!</v>
      </c>
      <c r="AC82" t="s">
        <v>11</v>
      </c>
      <c r="AD82" t="s">
        <v>12</v>
      </c>
      <c r="AE82" t="s">
        <v>13</v>
      </c>
      <c r="AF82" t="s">
        <v>14</v>
      </c>
      <c r="AG82" t="s">
        <v>5</v>
      </c>
      <c r="AH82" t="s">
        <v>15</v>
      </c>
      <c r="AI82" t="s">
        <v>16</v>
      </c>
      <c r="AJ82" t="s">
        <v>17</v>
      </c>
      <c r="AK82" t="s">
        <v>18</v>
      </c>
      <c r="AL82" t="s">
        <v>19</v>
      </c>
    </row>
    <row r="83" spans="1:38" ht="13.5" customHeight="1">
      <c r="A83" s="7"/>
      <c r="B83" s="7"/>
      <c r="C83" s="7"/>
      <c r="D83" s="8"/>
      <c r="F83" s="9" t="str">
        <f>(Sheet1!T83)</f>
        <v/>
      </c>
      <c r="G83" t="str">
        <f>IF(OR(Sheet1!W83="Yes",Sheet1!U83="Yes"),"\\CMFP538\"&amp;Sheet1!Z83,"")</f>
        <v/>
      </c>
      <c r="H83" t="str">
        <f>IF(G83="","",Sheet1!Z83)</f>
        <v/>
      </c>
      <c r="I83" t="str">
        <f>IF(G83="","",Sheet1!Y83)</f>
        <v/>
      </c>
      <c r="J83" t="e">
        <f>(Sheet1!O83)</f>
        <v>#VALUE!</v>
      </c>
      <c r="K83" s="6" t="e">
        <f>(Sheet1!P83)</f>
        <v>#VALUE!</v>
      </c>
      <c r="L83" s="6" t="e">
        <f>IF(Sheet1!N83="No","No",IF(Sheet1!N83="","No","Yes"))</f>
        <v>#VALUE!</v>
      </c>
      <c r="M83" t="e">
        <f>(Sheet1!Q83)</f>
        <v>#VALUE!</v>
      </c>
      <c r="N83" s="6" t="str">
        <f>IF(Sheet1!E83=FALSE,"",Sheet1!F83&amp;Sheet1!E83)</f>
        <v/>
      </c>
      <c r="O83" t="str">
        <f ca="1">(Sheet1!AB83)</f>
        <v>DC4MDB09</v>
      </c>
      <c r="P83" t="e">
        <f>(Sheet1!R83)</f>
        <v>#VALUE!</v>
      </c>
      <c r="Q83" t="e">
        <f>Sheet3!D83</f>
        <v>#VALUE!</v>
      </c>
      <c r="R83" t="e">
        <f>Sheet3!E83</f>
        <v>#VALUE!</v>
      </c>
      <c r="S83" t="str">
        <f t="shared" si="4"/>
        <v/>
      </c>
      <c r="T83" t="str">
        <f>IF(ISERROR(Sheet1!X83),"",Sheet1!X83)</f>
        <v/>
      </c>
      <c r="U83" t="e">
        <f>IF(Sheet1!M83="Councillors",5120,IF(Sheet1!M83="Information Technology Services Dept.",1024,IF(Sheet1!M83="City Clerk and Solicitor Dept",1953,"No")))</f>
        <v>#VALUE!</v>
      </c>
      <c r="V83" s="5" t="s">
        <v>96</v>
      </c>
      <c r="W83" t="e">
        <f>IF(Sheet1!M83="Councillors",4608,IF(Sheet1!M83="Information Technology Services Dept.",921,IF(Sheet1!M83="City Clerk and Solicitor Dept",1855,"No")))</f>
        <v>#VALUE!</v>
      </c>
      <c r="X83" t="e">
        <f t="shared" si="5"/>
        <v>#VALUE!</v>
      </c>
      <c r="Y83" t="str">
        <f ca="1">IF(Sheet1!AB83="DC1MDB01","DC1",IF(Sheet1!AB83="DC1MDB02","DC1",IF(Sheet1!AB83="DC1MDB03","DC1",IF(Sheet1!AB83="DC1MDB04","DC1",IF(Sheet1!AB83="DC1MDB05","DC1",IF(Sheet1!AB83="DC1MDB06","DC1",IF(Sheet1!AB83="DC1MDB07","DC1",IF(Sheet1!AB83="DC1MDB08","DC1",IF(Sheet1!AB83="DC1MDB09","DC1",IF(Sheet1!AB83="DC1MDB10","DC1",IF(Sheet1!AB83="DC4MDB01","DC4",IF(Sheet1!AB83="DC4MDB02","DC4",IF(Sheet1!AB83="DC4MDB03","DC4",IF(Sheet1!AB83="DC4MDB04","DC4",IF(Sheet1!AB83="DC4MDB05","DC4",IF(Sheet1!AB83="DC4MDB06","DC4",IF(Sheet1!AB83="DC4MDB07","DC4",IF(Sheet1!AB83="DC4MDB08","DC4",IF(Sheet1!AB83="DC4MDB09","DC4",IF(Sheet1!AB83="DC4MDB10","DC4","$False"))))))))))))))))))))</f>
        <v>DC4</v>
      </c>
      <c r="Z83" t="s">
        <v>35</v>
      </c>
      <c r="AA83" t="e">
        <f t="shared" si="6"/>
        <v>#VALUE!</v>
      </c>
      <c r="AB83" t="e">
        <f t="shared" si="7"/>
        <v>#VALUE!</v>
      </c>
      <c r="AC83" t="s">
        <v>11</v>
      </c>
      <c r="AD83" t="s">
        <v>12</v>
      </c>
      <c r="AE83" t="s">
        <v>13</v>
      </c>
      <c r="AF83" t="s">
        <v>14</v>
      </c>
      <c r="AG83" t="s">
        <v>5</v>
      </c>
      <c r="AH83" t="s">
        <v>15</v>
      </c>
      <c r="AI83" t="s">
        <v>16</v>
      </c>
      <c r="AJ83" t="s">
        <v>17</v>
      </c>
      <c r="AK83" t="s">
        <v>18</v>
      </c>
      <c r="AL83" t="s">
        <v>19</v>
      </c>
    </row>
    <row r="84" spans="1:38" ht="13.5" customHeight="1">
      <c r="A84" s="7"/>
      <c r="B84" s="7"/>
      <c r="C84" s="7"/>
      <c r="D84" s="8"/>
      <c r="F84" s="9" t="str">
        <f>(Sheet1!T84)</f>
        <v/>
      </c>
      <c r="G84" t="str">
        <f>IF(OR(Sheet1!W84="Yes",Sheet1!U84="Yes"),"\\CMFP538\"&amp;Sheet1!Z84,"")</f>
        <v/>
      </c>
      <c r="H84" t="str">
        <f>IF(G84="","",Sheet1!Z84)</f>
        <v/>
      </c>
      <c r="I84" t="str">
        <f>IF(G84="","",Sheet1!Y84)</f>
        <v/>
      </c>
      <c r="J84" t="e">
        <f>(Sheet1!O84)</f>
        <v>#VALUE!</v>
      </c>
      <c r="K84" s="6" t="e">
        <f>(Sheet1!P84)</f>
        <v>#VALUE!</v>
      </c>
      <c r="L84" s="6" t="e">
        <f>IF(Sheet1!N84="No","No",IF(Sheet1!N84="","No","Yes"))</f>
        <v>#VALUE!</v>
      </c>
      <c r="M84" t="e">
        <f>(Sheet1!Q84)</f>
        <v>#VALUE!</v>
      </c>
      <c r="N84" s="6" t="str">
        <f>IF(Sheet1!E84=FALSE,"",Sheet1!F84&amp;Sheet1!E84)</f>
        <v/>
      </c>
      <c r="O84" t="str">
        <f ca="1">(Sheet1!AB84)</f>
        <v>DC4MDB04</v>
      </c>
      <c r="P84" t="e">
        <f>(Sheet1!R84)</f>
        <v>#VALUE!</v>
      </c>
      <c r="Q84" t="e">
        <f>Sheet3!D84</f>
        <v>#VALUE!</v>
      </c>
      <c r="R84" t="e">
        <f>Sheet3!E84</f>
        <v>#VALUE!</v>
      </c>
      <c r="S84" t="str">
        <f t="shared" si="4"/>
        <v/>
      </c>
      <c r="T84" t="str">
        <f>IF(ISERROR(Sheet1!X84),"",Sheet1!X84)</f>
        <v/>
      </c>
      <c r="U84" t="e">
        <f>IF(Sheet1!M84="Councillors",5120,IF(Sheet1!M84="Information Technology Services Dept.",1024,IF(Sheet1!M84="City Clerk and Solicitor Dept",1953,"No")))</f>
        <v>#VALUE!</v>
      </c>
      <c r="V84" s="5" t="s">
        <v>96</v>
      </c>
      <c r="W84" t="e">
        <f>IF(Sheet1!M84="Councillors",4608,IF(Sheet1!M84="Information Technology Services Dept.",921,IF(Sheet1!M84="City Clerk and Solicitor Dept",1855,"No")))</f>
        <v>#VALUE!</v>
      </c>
      <c r="X84" t="e">
        <f t="shared" si="5"/>
        <v>#VALUE!</v>
      </c>
      <c r="Y84" t="str">
        <f ca="1">IF(Sheet1!AB84="DC1MDB01","DC1",IF(Sheet1!AB84="DC1MDB02","DC1",IF(Sheet1!AB84="DC1MDB03","DC1",IF(Sheet1!AB84="DC1MDB04","DC1",IF(Sheet1!AB84="DC1MDB05","DC1",IF(Sheet1!AB84="DC1MDB06","DC1",IF(Sheet1!AB84="DC1MDB07","DC1",IF(Sheet1!AB84="DC1MDB08","DC1",IF(Sheet1!AB84="DC1MDB09","DC1",IF(Sheet1!AB84="DC1MDB10","DC1",IF(Sheet1!AB84="DC4MDB01","DC4",IF(Sheet1!AB84="DC4MDB02","DC4",IF(Sheet1!AB84="DC4MDB03","DC4",IF(Sheet1!AB84="DC4MDB04","DC4",IF(Sheet1!AB84="DC4MDB05","DC4",IF(Sheet1!AB84="DC4MDB06","DC4",IF(Sheet1!AB84="DC4MDB07","DC4",IF(Sheet1!AB84="DC4MDB08","DC4",IF(Sheet1!AB84="DC4MDB09","DC4",IF(Sheet1!AB84="DC4MDB10","DC4","$False"))))))))))))))))))))</f>
        <v>DC4</v>
      </c>
      <c r="Z84" t="s">
        <v>35</v>
      </c>
      <c r="AA84" t="e">
        <f t="shared" si="6"/>
        <v>#VALUE!</v>
      </c>
      <c r="AB84" t="e">
        <f t="shared" si="7"/>
        <v>#VALUE!</v>
      </c>
      <c r="AC84" t="s">
        <v>11</v>
      </c>
      <c r="AD84" t="s">
        <v>12</v>
      </c>
      <c r="AE84" t="s">
        <v>13</v>
      </c>
      <c r="AF84" t="s">
        <v>14</v>
      </c>
      <c r="AG84" t="s">
        <v>5</v>
      </c>
      <c r="AH84" t="s">
        <v>15</v>
      </c>
      <c r="AI84" t="s">
        <v>16</v>
      </c>
      <c r="AJ84" t="s">
        <v>17</v>
      </c>
      <c r="AK84" t="s">
        <v>18</v>
      </c>
      <c r="AL84" t="s">
        <v>19</v>
      </c>
    </row>
    <row r="85" spans="1:38" ht="13.5" customHeight="1">
      <c r="A85" s="7"/>
      <c r="B85" s="7"/>
      <c r="C85" s="7"/>
      <c r="D85" s="8"/>
      <c r="F85" s="9" t="str">
        <f>(Sheet1!T85)</f>
        <v/>
      </c>
      <c r="G85" t="str">
        <f>IF(OR(Sheet1!W85="Yes",Sheet1!U85="Yes"),"\\CMFP538\"&amp;Sheet1!Z85,"")</f>
        <v/>
      </c>
      <c r="H85" t="str">
        <f>IF(G85="","",Sheet1!Z85)</f>
        <v/>
      </c>
      <c r="I85" t="str">
        <f>IF(G85="","",Sheet1!Y85)</f>
        <v/>
      </c>
      <c r="J85" t="e">
        <f>(Sheet1!O85)</f>
        <v>#VALUE!</v>
      </c>
      <c r="K85" s="6" t="e">
        <f>(Sheet1!P85)</f>
        <v>#VALUE!</v>
      </c>
      <c r="L85" s="6" t="e">
        <f>IF(Sheet1!N85="No","No",IF(Sheet1!N85="","No","Yes"))</f>
        <v>#VALUE!</v>
      </c>
      <c r="M85" t="e">
        <f>(Sheet1!Q85)</f>
        <v>#VALUE!</v>
      </c>
      <c r="N85" s="6" t="str">
        <f>IF(Sheet1!E85=FALSE,"",Sheet1!F85&amp;Sheet1!E85)</f>
        <v/>
      </c>
      <c r="O85" t="str">
        <f ca="1">(Sheet1!AB85)</f>
        <v>DC4MDB10</v>
      </c>
      <c r="P85" t="e">
        <f>(Sheet1!R85)</f>
        <v>#VALUE!</v>
      </c>
      <c r="Q85" t="e">
        <f>Sheet3!D85</f>
        <v>#VALUE!</v>
      </c>
      <c r="R85" t="e">
        <f>Sheet3!E85</f>
        <v>#VALUE!</v>
      </c>
      <c r="S85" t="str">
        <f t="shared" si="4"/>
        <v/>
      </c>
      <c r="T85" t="str">
        <f>IF(ISERROR(Sheet1!X85),"",Sheet1!X85)</f>
        <v/>
      </c>
      <c r="U85" t="e">
        <f>IF(Sheet1!M85="Councillors",5120,IF(Sheet1!M85="Information Technology Services Dept.",1024,IF(Sheet1!M85="City Clerk and Solicitor Dept",1953,"No")))</f>
        <v>#VALUE!</v>
      </c>
      <c r="V85" s="5" t="s">
        <v>96</v>
      </c>
      <c r="W85" t="e">
        <f>IF(Sheet1!M85="Councillors",4608,IF(Sheet1!M85="Information Technology Services Dept.",921,IF(Sheet1!M85="City Clerk and Solicitor Dept",1855,"No")))</f>
        <v>#VALUE!</v>
      </c>
      <c r="X85" t="e">
        <f t="shared" si="5"/>
        <v>#VALUE!</v>
      </c>
      <c r="Y85" t="str">
        <f ca="1">IF(Sheet1!AB85="DC1MDB01","DC1",IF(Sheet1!AB85="DC1MDB02","DC1",IF(Sheet1!AB85="DC1MDB03","DC1",IF(Sheet1!AB85="DC1MDB04","DC1",IF(Sheet1!AB85="DC1MDB05","DC1",IF(Sheet1!AB85="DC1MDB06","DC1",IF(Sheet1!AB85="DC1MDB07","DC1",IF(Sheet1!AB85="DC1MDB08","DC1",IF(Sheet1!AB85="DC1MDB09","DC1",IF(Sheet1!AB85="DC1MDB10","DC1",IF(Sheet1!AB85="DC4MDB01","DC4",IF(Sheet1!AB85="DC4MDB02","DC4",IF(Sheet1!AB85="DC4MDB03","DC4",IF(Sheet1!AB85="DC4MDB04","DC4",IF(Sheet1!AB85="DC4MDB05","DC4",IF(Sheet1!AB85="DC4MDB06","DC4",IF(Sheet1!AB85="DC4MDB07","DC4",IF(Sheet1!AB85="DC4MDB08","DC4",IF(Sheet1!AB85="DC4MDB09","DC4",IF(Sheet1!AB85="DC4MDB10","DC4","$False"))))))))))))))))))))</f>
        <v>DC4</v>
      </c>
      <c r="Z85" t="s">
        <v>35</v>
      </c>
      <c r="AA85" t="e">
        <f t="shared" si="6"/>
        <v>#VALUE!</v>
      </c>
      <c r="AB85" t="e">
        <f t="shared" si="7"/>
        <v>#VALUE!</v>
      </c>
      <c r="AC85" t="s">
        <v>11</v>
      </c>
      <c r="AD85" t="s">
        <v>12</v>
      </c>
      <c r="AE85" t="s">
        <v>13</v>
      </c>
      <c r="AF85" t="s">
        <v>14</v>
      </c>
      <c r="AG85" t="s">
        <v>5</v>
      </c>
      <c r="AH85" t="s">
        <v>15</v>
      </c>
      <c r="AI85" t="s">
        <v>16</v>
      </c>
      <c r="AJ85" t="s">
        <v>17</v>
      </c>
      <c r="AK85" t="s">
        <v>18</v>
      </c>
      <c r="AL85" t="s">
        <v>19</v>
      </c>
    </row>
    <row r="86" spans="1:38" ht="13.5" customHeight="1">
      <c r="A86" s="7"/>
      <c r="B86" s="7"/>
      <c r="C86" s="7"/>
      <c r="D86" s="8"/>
      <c r="F86" s="9" t="str">
        <f>(Sheet1!T86)</f>
        <v/>
      </c>
      <c r="G86" t="str">
        <f>IF(OR(Sheet1!W86="Yes",Sheet1!U86="Yes"),"\\CMFP538\"&amp;Sheet1!Z86,"")</f>
        <v/>
      </c>
      <c r="H86" t="str">
        <f>IF(G86="","",Sheet1!Z86)</f>
        <v/>
      </c>
      <c r="I86" t="str">
        <f>IF(G86="","",Sheet1!Y86)</f>
        <v/>
      </c>
      <c r="J86" t="e">
        <f>(Sheet1!O86)</f>
        <v>#VALUE!</v>
      </c>
      <c r="K86" s="6" t="e">
        <f>(Sheet1!P86)</f>
        <v>#VALUE!</v>
      </c>
      <c r="L86" s="6" t="e">
        <f>IF(Sheet1!N86="No","No",IF(Sheet1!N86="","No","Yes"))</f>
        <v>#VALUE!</v>
      </c>
      <c r="M86" t="e">
        <f>(Sheet1!Q86)</f>
        <v>#VALUE!</v>
      </c>
      <c r="N86" s="6" t="str">
        <f>IF(Sheet1!E86=FALSE,"",Sheet1!F86&amp;Sheet1!E86)</f>
        <v/>
      </c>
      <c r="O86" t="str">
        <f ca="1">(Sheet1!AB86)</f>
        <v>DC4MDB06</v>
      </c>
      <c r="P86" t="e">
        <f>(Sheet1!R86)</f>
        <v>#VALUE!</v>
      </c>
      <c r="Q86" t="e">
        <f>Sheet3!D86</f>
        <v>#VALUE!</v>
      </c>
      <c r="R86" t="e">
        <f>Sheet3!E86</f>
        <v>#VALUE!</v>
      </c>
      <c r="S86" t="str">
        <f t="shared" si="4"/>
        <v/>
      </c>
      <c r="T86" t="str">
        <f>IF(ISERROR(Sheet1!X86),"",Sheet1!X86)</f>
        <v/>
      </c>
      <c r="U86" t="e">
        <f>IF(Sheet1!M86="Councillors",5120,IF(Sheet1!M86="Information Technology Services Dept.",1024,IF(Sheet1!M86="City Clerk and Solicitor Dept",1953,"No")))</f>
        <v>#VALUE!</v>
      </c>
      <c r="V86" s="5" t="s">
        <v>96</v>
      </c>
      <c r="W86" t="e">
        <f>IF(Sheet1!M86="Councillors",4608,IF(Sheet1!M86="Information Technology Services Dept.",921,IF(Sheet1!M86="City Clerk and Solicitor Dept",1855,"No")))</f>
        <v>#VALUE!</v>
      </c>
      <c r="X86" t="e">
        <f t="shared" si="5"/>
        <v>#VALUE!</v>
      </c>
      <c r="Y86" t="str">
        <f ca="1">IF(Sheet1!AB86="DC1MDB01","DC1",IF(Sheet1!AB86="DC1MDB02","DC1",IF(Sheet1!AB86="DC1MDB03","DC1",IF(Sheet1!AB86="DC1MDB04","DC1",IF(Sheet1!AB86="DC1MDB05","DC1",IF(Sheet1!AB86="DC1MDB06","DC1",IF(Sheet1!AB86="DC1MDB07","DC1",IF(Sheet1!AB86="DC1MDB08","DC1",IF(Sheet1!AB86="DC1MDB09","DC1",IF(Sheet1!AB86="DC1MDB10","DC1",IF(Sheet1!AB86="DC4MDB01","DC4",IF(Sheet1!AB86="DC4MDB02","DC4",IF(Sheet1!AB86="DC4MDB03","DC4",IF(Sheet1!AB86="DC4MDB04","DC4",IF(Sheet1!AB86="DC4MDB05","DC4",IF(Sheet1!AB86="DC4MDB06","DC4",IF(Sheet1!AB86="DC4MDB07","DC4",IF(Sheet1!AB86="DC4MDB08","DC4",IF(Sheet1!AB86="DC4MDB09","DC4",IF(Sheet1!AB86="DC4MDB10","DC4","$False"))))))))))))))))))))</f>
        <v>DC4</v>
      </c>
      <c r="Z86" t="s">
        <v>35</v>
      </c>
      <c r="AA86" t="e">
        <f t="shared" si="6"/>
        <v>#VALUE!</v>
      </c>
      <c r="AB86" t="e">
        <f t="shared" si="7"/>
        <v>#VALUE!</v>
      </c>
      <c r="AC86" t="s">
        <v>11</v>
      </c>
      <c r="AD86" t="s">
        <v>12</v>
      </c>
      <c r="AE86" t="s">
        <v>13</v>
      </c>
      <c r="AF86" t="s">
        <v>14</v>
      </c>
      <c r="AG86" t="s">
        <v>5</v>
      </c>
      <c r="AH86" t="s">
        <v>15</v>
      </c>
      <c r="AI86" t="s">
        <v>16</v>
      </c>
      <c r="AJ86" t="s">
        <v>17</v>
      </c>
      <c r="AK86" t="s">
        <v>18</v>
      </c>
      <c r="AL86" t="s">
        <v>19</v>
      </c>
    </row>
    <row r="87" spans="1:38" ht="13.5" customHeight="1">
      <c r="A87" s="7"/>
      <c r="B87" s="7"/>
      <c r="C87" s="7"/>
      <c r="D87" s="8"/>
      <c r="F87" s="9" t="str">
        <f>(Sheet1!T87)</f>
        <v/>
      </c>
      <c r="G87" t="str">
        <f>IF(OR(Sheet1!W87="Yes",Sheet1!U87="Yes"),"\\CMFP538\"&amp;Sheet1!Z87,"")</f>
        <v/>
      </c>
      <c r="H87" t="str">
        <f>IF(G87="","",Sheet1!Z87)</f>
        <v/>
      </c>
      <c r="I87" t="str">
        <f>IF(G87="","",Sheet1!Y87)</f>
        <v/>
      </c>
      <c r="J87" t="e">
        <f>(Sheet1!O87)</f>
        <v>#VALUE!</v>
      </c>
      <c r="K87" s="6" t="e">
        <f>(Sheet1!P87)</f>
        <v>#VALUE!</v>
      </c>
      <c r="L87" s="6" t="e">
        <f>IF(Sheet1!N87="No","No",IF(Sheet1!N87="","No","Yes"))</f>
        <v>#VALUE!</v>
      </c>
      <c r="M87" t="e">
        <f>(Sheet1!Q87)</f>
        <v>#VALUE!</v>
      </c>
      <c r="N87" s="6" t="str">
        <f>IF(Sheet1!E87=FALSE,"",Sheet1!F87&amp;Sheet1!E87)</f>
        <v/>
      </c>
      <c r="O87" t="str">
        <f ca="1">(Sheet1!AB87)</f>
        <v>DC1MDB01</v>
      </c>
      <c r="P87" t="e">
        <f>(Sheet1!R87)</f>
        <v>#VALUE!</v>
      </c>
      <c r="Q87" t="e">
        <f>Sheet3!D87</f>
        <v>#VALUE!</v>
      </c>
      <c r="R87" t="e">
        <f>Sheet3!E87</f>
        <v>#VALUE!</v>
      </c>
      <c r="S87" t="str">
        <f t="shared" si="4"/>
        <v/>
      </c>
      <c r="T87" t="str">
        <f>IF(ISERROR(Sheet1!X87),"",Sheet1!X87)</f>
        <v/>
      </c>
      <c r="U87" t="e">
        <f>IF(Sheet1!M87="Councillors",5120,IF(Sheet1!M87="Information Technology Services Dept.",1024,IF(Sheet1!M87="City Clerk and Solicitor Dept",1953,"No")))</f>
        <v>#VALUE!</v>
      </c>
      <c r="V87" s="5" t="s">
        <v>96</v>
      </c>
      <c r="W87" t="e">
        <f>IF(Sheet1!M87="Councillors",4608,IF(Sheet1!M87="Information Technology Services Dept.",921,IF(Sheet1!M87="City Clerk and Solicitor Dept",1855,"No")))</f>
        <v>#VALUE!</v>
      </c>
      <c r="X87" t="e">
        <f t="shared" si="5"/>
        <v>#VALUE!</v>
      </c>
      <c r="Y87" t="str">
        <f ca="1">IF(Sheet1!AB87="DC1MDB01","DC1",IF(Sheet1!AB87="DC1MDB02","DC1",IF(Sheet1!AB87="DC1MDB03","DC1",IF(Sheet1!AB87="DC1MDB04","DC1",IF(Sheet1!AB87="DC1MDB05","DC1",IF(Sheet1!AB87="DC1MDB06","DC1",IF(Sheet1!AB87="DC1MDB07","DC1",IF(Sheet1!AB87="DC1MDB08","DC1",IF(Sheet1!AB87="DC1MDB09","DC1",IF(Sheet1!AB87="DC1MDB10","DC1",IF(Sheet1!AB87="DC4MDB01","DC4",IF(Sheet1!AB87="DC4MDB02","DC4",IF(Sheet1!AB87="DC4MDB03","DC4",IF(Sheet1!AB87="DC4MDB04","DC4",IF(Sheet1!AB87="DC4MDB05","DC4",IF(Sheet1!AB87="DC4MDB06","DC4",IF(Sheet1!AB87="DC4MDB07","DC4",IF(Sheet1!AB87="DC4MDB08","DC4",IF(Sheet1!AB87="DC4MDB09","DC4",IF(Sheet1!AB87="DC4MDB10","DC4","$False"))))))))))))))))))))</f>
        <v>DC1</v>
      </c>
      <c r="Z87" t="s">
        <v>35</v>
      </c>
      <c r="AA87" t="e">
        <f t="shared" si="6"/>
        <v>#VALUE!</v>
      </c>
      <c r="AB87" t="e">
        <f t="shared" si="7"/>
        <v>#VALUE!</v>
      </c>
      <c r="AC87" t="s">
        <v>11</v>
      </c>
      <c r="AD87" t="s">
        <v>12</v>
      </c>
      <c r="AE87" t="s">
        <v>13</v>
      </c>
      <c r="AF87" t="s">
        <v>14</v>
      </c>
      <c r="AG87" t="s">
        <v>5</v>
      </c>
      <c r="AH87" t="s">
        <v>15</v>
      </c>
      <c r="AI87" t="s">
        <v>16</v>
      </c>
      <c r="AJ87" t="s">
        <v>17</v>
      </c>
      <c r="AK87" t="s">
        <v>18</v>
      </c>
      <c r="AL87" t="s">
        <v>19</v>
      </c>
    </row>
    <row r="88" spans="1:38" ht="13.5" customHeight="1">
      <c r="A88" s="7"/>
      <c r="B88" s="7"/>
      <c r="C88" s="7"/>
      <c r="D88" s="8"/>
      <c r="F88" s="9" t="str">
        <f>(Sheet1!T88)</f>
        <v/>
      </c>
      <c r="G88" t="str">
        <f>IF(OR(Sheet1!W88="Yes",Sheet1!U88="Yes"),"\\CMFP538\"&amp;Sheet1!Z88,"")</f>
        <v/>
      </c>
      <c r="H88" t="str">
        <f>IF(G88="","",Sheet1!Z88)</f>
        <v/>
      </c>
      <c r="I88" t="str">
        <f>IF(G88="","",Sheet1!Y88)</f>
        <v/>
      </c>
      <c r="J88" t="e">
        <f>(Sheet1!O88)</f>
        <v>#VALUE!</v>
      </c>
      <c r="K88" s="6" t="e">
        <f>(Sheet1!P88)</f>
        <v>#VALUE!</v>
      </c>
      <c r="L88" s="6" t="e">
        <f>IF(Sheet1!N88="No","No",IF(Sheet1!N88="","No","Yes"))</f>
        <v>#VALUE!</v>
      </c>
      <c r="M88" t="e">
        <f>(Sheet1!Q88)</f>
        <v>#VALUE!</v>
      </c>
      <c r="N88" s="6" t="str">
        <f>IF(Sheet1!E88=FALSE,"",Sheet1!F88&amp;Sheet1!E88)</f>
        <v/>
      </c>
      <c r="O88" t="str">
        <f ca="1">(Sheet1!AB88)</f>
        <v>DC4MDB10</v>
      </c>
      <c r="P88" t="e">
        <f>(Sheet1!R88)</f>
        <v>#VALUE!</v>
      </c>
      <c r="Q88" t="e">
        <f>Sheet3!D88</f>
        <v>#VALUE!</v>
      </c>
      <c r="R88" t="e">
        <f>Sheet3!E88</f>
        <v>#VALUE!</v>
      </c>
      <c r="S88" t="str">
        <f t="shared" si="4"/>
        <v/>
      </c>
      <c r="T88" t="str">
        <f>IF(ISERROR(Sheet1!X88),"",Sheet1!X88)</f>
        <v/>
      </c>
      <c r="U88" t="e">
        <f>IF(Sheet1!M88="Councillors",5120,IF(Sheet1!M88="Information Technology Services Dept.",1024,IF(Sheet1!M88="City Clerk and Solicitor Dept",1953,"No")))</f>
        <v>#VALUE!</v>
      </c>
      <c r="V88" s="5" t="s">
        <v>96</v>
      </c>
      <c r="W88" t="e">
        <f>IF(Sheet1!M88="Councillors",4608,IF(Sheet1!M88="Information Technology Services Dept.",921,IF(Sheet1!M88="City Clerk and Solicitor Dept",1855,"No")))</f>
        <v>#VALUE!</v>
      </c>
      <c r="X88" t="e">
        <f t="shared" si="5"/>
        <v>#VALUE!</v>
      </c>
      <c r="Y88" t="str">
        <f ca="1">IF(Sheet1!AB88="DC1MDB01","DC1",IF(Sheet1!AB88="DC1MDB02","DC1",IF(Sheet1!AB88="DC1MDB03","DC1",IF(Sheet1!AB88="DC1MDB04","DC1",IF(Sheet1!AB88="DC1MDB05","DC1",IF(Sheet1!AB88="DC1MDB06","DC1",IF(Sheet1!AB88="DC1MDB07","DC1",IF(Sheet1!AB88="DC1MDB08","DC1",IF(Sheet1!AB88="DC1MDB09","DC1",IF(Sheet1!AB88="DC1MDB10","DC1",IF(Sheet1!AB88="DC4MDB01","DC4",IF(Sheet1!AB88="DC4MDB02","DC4",IF(Sheet1!AB88="DC4MDB03","DC4",IF(Sheet1!AB88="DC4MDB04","DC4",IF(Sheet1!AB88="DC4MDB05","DC4",IF(Sheet1!AB88="DC4MDB06","DC4",IF(Sheet1!AB88="DC4MDB07","DC4",IF(Sheet1!AB88="DC4MDB08","DC4",IF(Sheet1!AB88="DC4MDB09","DC4",IF(Sheet1!AB88="DC4MDB10","DC4","$False"))))))))))))))))))))</f>
        <v>DC4</v>
      </c>
      <c r="Z88" t="s">
        <v>35</v>
      </c>
      <c r="AA88" t="e">
        <f t="shared" si="6"/>
        <v>#VALUE!</v>
      </c>
      <c r="AB88" t="e">
        <f t="shared" si="7"/>
        <v>#VALUE!</v>
      </c>
      <c r="AC88" t="s">
        <v>11</v>
      </c>
      <c r="AD88" t="s">
        <v>12</v>
      </c>
      <c r="AE88" t="s">
        <v>13</v>
      </c>
      <c r="AF88" t="s">
        <v>14</v>
      </c>
      <c r="AG88" t="s">
        <v>5</v>
      </c>
      <c r="AH88" t="s">
        <v>15</v>
      </c>
      <c r="AI88" t="s">
        <v>16</v>
      </c>
      <c r="AJ88" t="s">
        <v>17</v>
      </c>
      <c r="AK88" t="s">
        <v>18</v>
      </c>
      <c r="AL88" t="s">
        <v>19</v>
      </c>
    </row>
    <row r="89" spans="1:38" ht="13.5" customHeight="1">
      <c r="A89" s="7"/>
      <c r="B89" s="7"/>
      <c r="C89" s="7"/>
      <c r="D89" s="8"/>
      <c r="F89" s="9" t="str">
        <f>(Sheet1!T89)</f>
        <v/>
      </c>
      <c r="G89" t="str">
        <f>IF(OR(Sheet1!W89="Yes",Sheet1!U89="Yes"),"\\CMFP538\"&amp;Sheet1!Z89,"")</f>
        <v/>
      </c>
      <c r="H89" t="str">
        <f>IF(G89="","",Sheet1!Z89)</f>
        <v/>
      </c>
      <c r="I89" t="str">
        <f>IF(G89="","",Sheet1!Y89)</f>
        <v/>
      </c>
      <c r="J89" t="e">
        <f>(Sheet1!O89)</f>
        <v>#VALUE!</v>
      </c>
      <c r="K89" s="6" t="e">
        <f>(Sheet1!P89)</f>
        <v>#VALUE!</v>
      </c>
      <c r="L89" s="6" t="e">
        <f>IF(Sheet1!N89="No","No",IF(Sheet1!N89="","No","Yes"))</f>
        <v>#VALUE!</v>
      </c>
      <c r="M89" t="e">
        <f>(Sheet1!Q89)</f>
        <v>#VALUE!</v>
      </c>
      <c r="N89" s="6" t="str">
        <f>IF(Sheet1!E89=FALSE,"",Sheet1!F89&amp;Sheet1!E89)</f>
        <v/>
      </c>
      <c r="O89" t="str">
        <f ca="1">(Sheet1!AB89)</f>
        <v>DC4MDB01</v>
      </c>
      <c r="P89" t="e">
        <f>(Sheet1!R89)</f>
        <v>#VALUE!</v>
      </c>
      <c r="Q89" t="e">
        <f>Sheet3!D89</f>
        <v>#VALUE!</v>
      </c>
      <c r="R89" t="e">
        <f>Sheet3!E89</f>
        <v>#VALUE!</v>
      </c>
      <c r="S89" t="str">
        <f t="shared" si="4"/>
        <v/>
      </c>
      <c r="T89" t="str">
        <f>IF(ISERROR(Sheet1!X89),"",Sheet1!X89)</f>
        <v/>
      </c>
      <c r="U89" t="e">
        <f>IF(Sheet1!M89="Councillors",5120,IF(Sheet1!M89="Information Technology Services Dept.",1024,IF(Sheet1!M89="City Clerk and Solicitor Dept",1953,"No")))</f>
        <v>#VALUE!</v>
      </c>
      <c r="V89" s="5" t="s">
        <v>96</v>
      </c>
      <c r="W89" t="e">
        <f>IF(Sheet1!M89="Councillors",4608,IF(Sheet1!M89="Information Technology Services Dept.",921,IF(Sheet1!M89="City Clerk and Solicitor Dept",1855,"No")))</f>
        <v>#VALUE!</v>
      </c>
      <c r="X89" t="e">
        <f t="shared" si="5"/>
        <v>#VALUE!</v>
      </c>
      <c r="Y89" t="str">
        <f ca="1">IF(Sheet1!AB89="DC1MDB01","DC1",IF(Sheet1!AB89="DC1MDB02","DC1",IF(Sheet1!AB89="DC1MDB03","DC1",IF(Sheet1!AB89="DC1MDB04","DC1",IF(Sheet1!AB89="DC1MDB05","DC1",IF(Sheet1!AB89="DC1MDB06","DC1",IF(Sheet1!AB89="DC1MDB07","DC1",IF(Sheet1!AB89="DC1MDB08","DC1",IF(Sheet1!AB89="DC1MDB09","DC1",IF(Sheet1!AB89="DC1MDB10","DC1",IF(Sheet1!AB89="DC4MDB01","DC4",IF(Sheet1!AB89="DC4MDB02","DC4",IF(Sheet1!AB89="DC4MDB03","DC4",IF(Sheet1!AB89="DC4MDB04","DC4",IF(Sheet1!AB89="DC4MDB05","DC4",IF(Sheet1!AB89="DC4MDB06","DC4",IF(Sheet1!AB89="DC4MDB07","DC4",IF(Sheet1!AB89="DC4MDB08","DC4",IF(Sheet1!AB89="DC4MDB09","DC4",IF(Sheet1!AB89="DC4MDB10","DC4","$False"))))))))))))))))))))</f>
        <v>DC4</v>
      </c>
      <c r="Z89" t="s">
        <v>35</v>
      </c>
      <c r="AA89" t="e">
        <f t="shared" si="6"/>
        <v>#VALUE!</v>
      </c>
      <c r="AB89" t="e">
        <f t="shared" si="7"/>
        <v>#VALUE!</v>
      </c>
      <c r="AC89" t="s">
        <v>11</v>
      </c>
      <c r="AD89" t="s">
        <v>12</v>
      </c>
      <c r="AE89" t="s">
        <v>13</v>
      </c>
      <c r="AF89" t="s">
        <v>14</v>
      </c>
      <c r="AG89" t="s">
        <v>5</v>
      </c>
      <c r="AH89" t="s">
        <v>15</v>
      </c>
      <c r="AI89" t="s">
        <v>16</v>
      </c>
      <c r="AJ89" t="s">
        <v>17</v>
      </c>
      <c r="AK89" t="s">
        <v>18</v>
      </c>
      <c r="AL89" t="s">
        <v>19</v>
      </c>
    </row>
    <row r="90" spans="1:38" ht="13.5" customHeight="1">
      <c r="A90" s="7"/>
      <c r="B90" s="7"/>
      <c r="C90" s="7"/>
      <c r="D90" s="8"/>
      <c r="F90" s="9" t="str">
        <f>(Sheet1!T90)</f>
        <v/>
      </c>
      <c r="G90" t="str">
        <f>IF(OR(Sheet1!W90="Yes",Sheet1!U90="Yes"),"\\CMFP538\"&amp;Sheet1!Z90,"")</f>
        <v/>
      </c>
      <c r="H90" t="str">
        <f>IF(G90="","",Sheet1!Z90)</f>
        <v/>
      </c>
      <c r="I90" t="str">
        <f>IF(G90="","",Sheet1!Y90)</f>
        <v/>
      </c>
      <c r="J90" t="e">
        <f>(Sheet1!O90)</f>
        <v>#VALUE!</v>
      </c>
      <c r="K90" s="6" t="e">
        <f>(Sheet1!P90)</f>
        <v>#VALUE!</v>
      </c>
      <c r="L90" s="6" t="e">
        <f>IF(Sheet1!N90="No","No",IF(Sheet1!N90="","No","Yes"))</f>
        <v>#VALUE!</v>
      </c>
      <c r="M90" t="e">
        <f>(Sheet1!Q90)</f>
        <v>#VALUE!</v>
      </c>
      <c r="N90" s="6" t="str">
        <f>IF(Sheet1!E90=FALSE,"",Sheet1!F90&amp;Sheet1!E90)</f>
        <v/>
      </c>
      <c r="O90" t="str">
        <f ca="1">(Sheet1!AB90)</f>
        <v>DC4MDB08</v>
      </c>
      <c r="P90" t="e">
        <f>(Sheet1!R90)</f>
        <v>#VALUE!</v>
      </c>
      <c r="Q90" t="e">
        <f>Sheet3!D90</f>
        <v>#VALUE!</v>
      </c>
      <c r="R90" t="e">
        <f>Sheet3!E90</f>
        <v>#VALUE!</v>
      </c>
      <c r="S90" t="str">
        <f t="shared" si="4"/>
        <v/>
      </c>
      <c r="T90" t="str">
        <f>IF(ISERROR(Sheet1!X90),"",Sheet1!X90)</f>
        <v/>
      </c>
      <c r="U90" t="e">
        <f>IF(Sheet1!M90="Councillors",5120,IF(Sheet1!M90="Information Technology Services Dept.",1024,IF(Sheet1!M90="City Clerk and Solicitor Dept",1953,"No")))</f>
        <v>#VALUE!</v>
      </c>
      <c r="V90" s="5" t="s">
        <v>96</v>
      </c>
      <c r="W90" t="e">
        <f>IF(Sheet1!M90="Councillors",4608,IF(Sheet1!M90="Information Technology Services Dept.",921,IF(Sheet1!M90="City Clerk and Solicitor Dept",1855,"No")))</f>
        <v>#VALUE!</v>
      </c>
      <c r="X90" t="e">
        <f t="shared" si="5"/>
        <v>#VALUE!</v>
      </c>
      <c r="Y90" t="str">
        <f ca="1">IF(Sheet1!AB90="DC1MDB01","DC1",IF(Sheet1!AB90="DC1MDB02","DC1",IF(Sheet1!AB90="DC1MDB03","DC1",IF(Sheet1!AB90="DC1MDB04","DC1",IF(Sheet1!AB90="DC1MDB05","DC1",IF(Sheet1!AB90="DC1MDB06","DC1",IF(Sheet1!AB90="DC1MDB07","DC1",IF(Sheet1!AB90="DC1MDB08","DC1",IF(Sheet1!AB90="DC1MDB09","DC1",IF(Sheet1!AB90="DC1MDB10","DC1",IF(Sheet1!AB90="DC4MDB01","DC4",IF(Sheet1!AB90="DC4MDB02","DC4",IF(Sheet1!AB90="DC4MDB03","DC4",IF(Sheet1!AB90="DC4MDB04","DC4",IF(Sheet1!AB90="DC4MDB05","DC4",IF(Sheet1!AB90="DC4MDB06","DC4",IF(Sheet1!AB90="DC4MDB07","DC4",IF(Sheet1!AB90="DC4MDB08","DC4",IF(Sheet1!AB90="DC4MDB09","DC4",IF(Sheet1!AB90="DC4MDB10","DC4","$False"))))))))))))))))))))</f>
        <v>DC4</v>
      </c>
      <c r="Z90" t="s">
        <v>35</v>
      </c>
      <c r="AA90" t="e">
        <f t="shared" si="6"/>
        <v>#VALUE!</v>
      </c>
      <c r="AB90" t="e">
        <f t="shared" si="7"/>
        <v>#VALUE!</v>
      </c>
      <c r="AC90" t="s">
        <v>11</v>
      </c>
      <c r="AD90" t="s">
        <v>12</v>
      </c>
      <c r="AE90" t="s">
        <v>13</v>
      </c>
      <c r="AF90" t="s">
        <v>14</v>
      </c>
      <c r="AG90" t="s">
        <v>5</v>
      </c>
      <c r="AH90" t="s">
        <v>15</v>
      </c>
      <c r="AI90" t="s">
        <v>16</v>
      </c>
      <c r="AJ90" t="s">
        <v>17</v>
      </c>
      <c r="AK90" t="s">
        <v>18</v>
      </c>
      <c r="AL90" t="s">
        <v>19</v>
      </c>
    </row>
    <row r="91" spans="1:38" ht="13.5" customHeight="1">
      <c r="A91" s="7"/>
      <c r="B91" s="7"/>
      <c r="C91" s="7"/>
      <c r="D91" s="8"/>
      <c r="F91" s="9" t="str">
        <f>(Sheet1!T91)</f>
        <v/>
      </c>
      <c r="G91" t="str">
        <f>IF(OR(Sheet1!W91="Yes",Sheet1!U91="Yes"),"\\CMFP538\"&amp;Sheet1!Z91,"")</f>
        <v/>
      </c>
      <c r="H91" t="str">
        <f>IF(G91="","",Sheet1!Z91)</f>
        <v/>
      </c>
      <c r="I91" t="str">
        <f>IF(G91="","",Sheet1!Y91)</f>
        <v/>
      </c>
      <c r="J91" t="e">
        <f>(Sheet1!O91)</f>
        <v>#VALUE!</v>
      </c>
      <c r="K91" s="6" t="e">
        <f>(Sheet1!P91)</f>
        <v>#VALUE!</v>
      </c>
      <c r="L91" s="6" t="e">
        <f>IF(Sheet1!N91="No","No",IF(Sheet1!N91="","No","Yes"))</f>
        <v>#VALUE!</v>
      </c>
      <c r="M91" t="e">
        <f>(Sheet1!Q91)</f>
        <v>#VALUE!</v>
      </c>
      <c r="N91" s="6" t="str">
        <f>IF(Sheet1!E91=FALSE,"",Sheet1!F91&amp;Sheet1!E91)</f>
        <v/>
      </c>
      <c r="O91" t="str">
        <f ca="1">(Sheet1!AB91)</f>
        <v>DC1MDB02</v>
      </c>
      <c r="P91" t="e">
        <f>(Sheet1!R91)</f>
        <v>#VALUE!</v>
      </c>
      <c r="Q91" t="e">
        <f>Sheet3!D91</f>
        <v>#VALUE!</v>
      </c>
      <c r="R91" t="e">
        <f>Sheet3!E91</f>
        <v>#VALUE!</v>
      </c>
      <c r="S91" t="str">
        <f t="shared" si="4"/>
        <v/>
      </c>
      <c r="T91" t="str">
        <f>IF(ISERROR(Sheet1!X91),"",Sheet1!X91)</f>
        <v/>
      </c>
      <c r="U91" t="e">
        <f>IF(Sheet1!M91="Councillors",5120,IF(Sheet1!M91="Information Technology Services Dept.",1024,IF(Sheet1!M91="City Clerk and Solicitor Dept",1953,"No")))</f>
        <v>#VALUE!</v>
      </c>
      <c r="V91" s="5" t="s">
        <v>96</v>
      </c>
      <c r="W91" t="e">
        <f>IF(Sheet1!M91="Councillors",4608,IF(Sheet1!M91="Information Technology Services Dept.",921,IF(Sheet1!M91="City Clerk and Solicitor Dept",1855,"No")))</f>
        <v>#VALUE!</v>
      </c>
      <c r="X91" t="e">
        <f t="shared" si="5"/>
        <v>#VALUE!</v>
      </c>
      <c r="Y91" t="str">
        <f ca="1">IF(Sheet1!AB91="DC1MDB01","DC1",IF(Sheet1!AB91="DC1MDB02","DC1",IF(Sheet1!AB91="DC1MDB03","DC1",IF(Sheet1!AB91="DC1MDB04","DC1",IF(Sheet1!AB91="DC1MDB05","DC1",IF(Sheet1!AB91="DC1MDB06","DC1",IF(Sheet1!AB91="DC1MDB07","DC1",IF(Sheet1!AB91="DC1MDB08","DC1",IF(Sheet1!AB91="DC1MDB09","DC1",IF(Sheet1!AB91="DC1MDB10","DC1",IF(Sheet1!AB91="DC4MDB01","DC4",IF(Sheet1!AB91="DC4MDB02","DC4",IF(Sheet1!AB91="DC4MDB03","DC4",IF(Sheet1!AB91="DC4MDB04","DC4",IF(Sheet1!AB91="DC4MDB05","DC4",IF(Sheet1!AB91="DC4MDB06","DC4",IF(Sheet1!AB91="DC4MDB07","DC4",IF(Sheet1!AB91="DC4MDB08","DC4",IF(Sheet1!AB91="DC4MDB09","DC4",IF(Sheet1!AB91="DC4MDB10","DC4","$False"))))))))))))))))))))</f>
        <v>DC1</v>
      </c>
      <c r="Z91" t="s">
        <v>35</v>
      </c>
      <c r="AA91" t="e">
        <f t="shared" si="6"/>
        <v>#VALUE!</v>
      </c>
      <c r="AB91" t="e">
        <f t="shared" si="7"/>
        <v>#VALUE!</v>
      </c>
      <c r="AC91" t="s">
        <v>11</v>
      </c>
      <c r="AD91" t="s">
        <v>12</v>
      </c>
      <c r="AE91" t="s">
        <v>13</v>
      </c>
      <c r="AF91" t="s">
        <v>14</v>
      </c>
      <c r="AG91" t="s">
        <v>5</v>
      </c>
      <c r="AH91" t="s">
        <v>15</v>
      </c>
      <c r="AI91" t="s">
        <v>16</v>
      </c>
      <c r="AJ91" t="s">
        <v>17</v>
      </c>
      <c r="AK91" t="s">
        <v>18</v>
      </c>
      <c r="AL91" t="s">
        <v>19</v>
      </c>
    </row>
    <row r="92" spans="1:38" ht="13.5" customHeight="1">
      <c r="A92" s="7"/>
      <c r="B92" s="7"/>
      <c r="C92" s="7"/>
      <c r="D92" s="8"/>
      <c r="F92" s="9" t="str">
        <f>(Sheet1!T92)</f>
        <v/>
      </c>
      <c r="G92" t="str">
        <f>IF(OR(Sheet1!W92="Yes",Sheet1!U92="Yes"),"\\CMFP538\"&amp;Sheet1!Z92,"")</f>
        <v/>
      </c>
      <c r="H92" t="str">
        <f>IF(G92="","",Sheet1!Z92)</f>
        <v/>
      </c>
      <c r="I92" t="str">
        <f>IF(G92="","",Sheet1!Y92)</f>
        <v/>
      </c>
      <c r="J92" t="e">
        <f>(Sheet1!O92)</f>
        <v>#VALUE!</v>
      </c>
      <c r="K92" s="6" t="e">
        <f>(Sheet1!P92)</f>
        <v>#VALUE!</v>
      </c>
      <c r="L92" s="6" t="e">
        <f>IF(Sheet1!N92="No","No",IF(Sheet1!N92="","No","Yes"))</f>
        <v>#VALUE!</v>
      </c>
      <c r="M92" t="e">
        <f>(Sheet1!Q92)</f>
        <v>#VALUE!</v>
      </c>
      <c r="N92" s="6" t="str">
        <f>IF(Sheet1!E92=FALSE,"",Sheet1!F92&amp;Sheet1!E92)</f>
        <v/>
      </c>
      <c r="O92" t="str">
        <f ca="1">(Sheet1!AB92)</f>
        <v>DC1MDB09</v>
      </c>
      <c r="P92" t="e">
        <f>(Sheet1!R92)</f>
        <v>#VALUE!</v>
      </c>
      <c r="Q92" t="e">
        <f>Sheet3!D92</f>
        <v>#VALUE!</v>
      </c>
      <c r="R92" t="e">
        <f>Sheet3!E92</f>
        <v>#VALUE!</v>
      </c>
      <c r="S92" t="str">
        <f t="shared" si="4"/>
        <v/>
      </c>
      <c r="T92" t="str">
        <f>IF(ISERROR(Sheet1!X92),"",Sheet1!X92)</f>
        <v/>
      </c>
      <c r="U92" t="e">
        <f>IF(Sheet1!M92="Councillors",5120,IF(Sheet1!M92="Information Technology Services Dept.",1024,IF(Sheet1!M92="City Clerk and Solicitor Dept",1953,"No")))</f>
        <v>#VALUE!</v>
      </c>
      <c r="V92" s="5" t="s">
        <v>96</v>
      </c>
      <c r="W92" t="e">
        <f>IF(Sheet1!M92="Councillors",4608,IF(Sheet1!M92="Information Technology Services Dept.",921,IF(Sheet1!M92="City Clerk and Solicitor Dept",1855,"No")))</f>
        <v>#VALUE!</v>
      </c>
      <c r="X92" t="e">
        <f t="shared" si="5"/>
        <v>#VALUE!</v>
      </c>
      <c r="Y92" t="str">
        <f ca="1">IF(Sheet1!AB92="DC1MDB01","DC1",IF(Sheet1!AB92="DC1MDB02","DC1",IF(Sheet1!AB92="DC1MDB03","DC1",IF(Sheet1!AB92="DC1MDB04","DC1",IF(Sheet1!AB92="DC1MDB05","DC1",IF(Sheet1!AB92="DC1MDB06","DC1",IF(Sheet1!AB92="DC1MDB07","DC1",IF(Sheet1!AB92="DC1MDB08","DC1",IF(Sheet1!AB92="DC1MDB09","DC1",IF(Sheet1!AB92="DC1MDB10","DC1",IF(Sheet1!AB92="DC4MDB01","DC4",IF(Sheet1!AB92="DC4MDB02","DC4",IF(Sheet1!AB92="DC4MDB03","DC4",IF(Sheet1!AB92="DC4MDB04","DC4",IF(Sheet1!AB92="DC4MDB05","DC4",IF(Sheet1!AB92="DC4MDB06","DC4",IF(Sheet1!AB92="DC4MDB07","DC4",IF(Sheet1!AB92="DC4MDB08","DC4",IF(Sheet1!AB92="DC4MDB09","DC4",IF(Sheet1!AB92="DC4MDB10","DC4","$False"))))))))))))))))))))</f>
        <v>DC1</v>
      </c>
      <c r="Z92" t="s">
        <v>35</v>
      </c>
      <c r="AA92" t="e">
        <f t="shared" si="6"/>
        <v>#VALUE!</v>
      </c>
      <c r="AB92" t="e">
        <f t="shared" si="7"/>
        <v>#VALUE!</v>
      </c>
      <c r="AC92" t="s">
        <v>11</v>
      </c>
      <c r="AD92" t="s">
        <v>12</v>
      </c>
      <c r="AE92" t="s">
        <v>13</v>
      </c>
      <c r="AF92" t="s">
        <v>14</v>
      </c>
      <c r="AG92" t="s">
        <v>5</v>
      </c>
      <c r="AH92" t="s">
        <v>15</v>
      </c>
      <c r="AI92" t="s">
        <v>16</v>
      </c>
      <c r="AJ92" t="s">
        <v>17</v>
      </c>
      <c r="AK92" t="s">
        <v>18</v>
      </c>
      <c r="AL92" t="s">
        <v>19</v>
      </c>
    </row>
    <row r="93" spans="1:38" ht="13.5" customHeight="1">
      <c r="A93" s="7"/>
      <c r="B93" s="7"/>
      <c r="C93" s="7"/>
      <c r="D93" s="8"/>
      <c r="F93" s="9" t="str">
        <f>(Sheet1!T93)</f>
        <v/>
      </c>
      <c r="G93" t="str">
        <f>IF(OR(Sheet1!W93="Yes",Sheet1!U93="Yes"),"\\CMFP538\"&amp;Sheet1!Z93,"")</f>
        <v/>
      </c>
      <c r="H93" t="str">
        <f>IF(G93="","",Sheet1!Z93)</f>
        <v/>
      </c>
      <c r="I93" t="str">
        <f>IF(G93="","",Sheet1!Y93)</f>
        <v/>
      </c>
      <c r="J93" t="e">
        <f>(Sheet1!O93)</f>
        <v>#VALUE!</v>
      </c>
      <c r="K93" s="6" t="e">
        <f>(Sheet1!P93)</f>
        <v>#VALUE!</v>
      </c>
      <c r="L93" s="6" t="e">
        <f>IF(Sheet1!N93="No","No",IF(Sheet1!N93="","No","Yes"))</f>
        <v>#VALUE!</v>
      </c>
      <c r="M93" t="e">
        <f>(Sheet1!Q93)</f>
        <v>#VALUE!</v>
      </c>
      <c r="N93" s="6" t="str">
        <f>IF(Sheet1!E93=FALSE,"",Sheet1!F93&amp;Sheet1!E93)</f>
        <v/>
      </c>
      <c r="O93" t="str">
        <f ca="1">(Sheet1!AB93)</f>
        <v>DC4MDB02</v>
      </c>
      <c r="P93" t="e">
        <f>(Sheet1!R93)</f>
        <v>#VALUE!</v>
      </c>
      <c r="Q93" t="e">
        <f>Sheet3!D93</f>
        <v>#VALUE!</v>
      </c>
      <c r="R93" t="e">
        <f>Sheet3!E93</f>
        <v>#VALUE!</v>
      </c>
      <c r="S93" t="str">
        <f t="shared" si="4"/>
        <v/>
      </c>
      <c r="T93" t="str">
        <f>IF(ISERROR(Sheet1!X93),"",Sheet1!X93)</f>
        <v/>
      </c>
      <c r="U93" t="e">
        <f>IF(Sheet1!M93="Councillors",5120,IF(Sheet1!M93="Information Technology Services Dept.",1024,IF(Sheet1!M93="City Clerk and Solicitor Dept",1953,"No")))</f>
        <v>#VALUE!</v>
      </c>
      <c r="V93" s="5" t="s">
        <v>96</v>
      </c>
      <c r="W93" t="e">
        <f>IF(Sheet1!M93="Councillors",4608,IF(Sheet1!M93="Information Technology Services Dept.",921,IF(Sheet1!M93="City Clerk and Solicitor Dept",1855,"No")))</f>
        <v>#VALUE!</v>
      </c>
      <c r="X93" t="e">
        <f t="shared" si="5"/>
        <v>#VALUE!</v>
      </c>
      <c r="Y93" t="str">
        <f ca="1">IF(Sheet1!AB93="DC1MDB01","DC1",IF(Sheet1!AB93="DC1MDB02","DC1",IF(Sheet1!AB93="DC1MDB03","DC1",IF(Sheet1!AB93="DC1MDB04","DC1",IF(Sheet1!AB93="DC1MDB05","DC1",IF(Sheet1!AB93="DC1MDB06","DC1",IF(Sheet1!AB93="DC1MDB07","DC1",IF(Sheet1!AB93="DC1MDB08","DC1",IF(Sheet1!AB93="DC1MDB09","DC1",IF(Sheet1!AB93="DC1MDB10","DC1",IF(Sheet1!AB93="DC4MDB01","DC4",IF(Sheet1!AB93="DC4MDB02","DC4",IF(Sheet1!AB93="DC4MDB03","DC4",IF(Sheet1!AB93="DC4MDB04","DC4",IF(Sheet1!AB93="DC4MDB05","DC4",IF(Sheet1!AB93="DC4MDB06","DC4",IF(Sheet1!AB93="DC4MDB07","DC4",IF(Sheet1!AB93="DC4MDB08","DC4",IF(Sheet1!AB93="DC4MDB09","DC4",IF(Sheet1!AB93="DC4MDB10","DC4","$False"))))))))))))))))))))</f>
        <v>DC4</v>
      </c>
      <c r="Z93" t="s">
        <v>35</v>
      </c>
      <c r="AA93" t="e">
        <f t="shared" si="6"/>
        <v>#VALUE!</v>
      </c>
      <c r="AB93" t="e">
        <f t="shared" si="7"/>
        <v>#VALUE!</v>
      </c>
      <c r="AC93" t="s">
        <v>11</v>
      </c>
      <c r="AD93" t="s">
        <v>12</v>
      </c>
      <c r="AE93" t="s">
        <v>13</v>
      </c>
      <c r="AF93" t="s">
        <v>14</v>
      </c>
      <c r="AG93" t="s">
        <v>5</v>
      </c>
      <c r="AH93" t="s">
        <v>15</v>
      </c>
      <c r="AI93" t="s">
        <v>16</v>
      </c>
      <c r="AJ93" t="s">
        <v>17</v>
      </c>
      <c r="AK93" t="s">
        <v>18</v>
      </c>
      <c r="AL93" t="s">
        <v>19</v>
      </c>
    </row>
    <row r="94" spans="1:38" ht="13.5" customHeight="1">
      <c r="A94" s="7"/>
      <c r="B94" s="7"/>
      <c r="C94" s="7"/>
      <c r="D94" s="8"/>
      <c r="F94" s="9" t="str">
        <f>(Sheet1!T94)</f>
        <v/>
      </c>
      <c r="G94" t="str">
        <f>IF(OR(Sheet1!W94="Yes",Sheet1!U94="Yes"),"\\CMFP538\"&amp;Sheet1!Z94,"")</f>
        <v/>
      </c>
      <c r="H94" t="str">
        <f>IF(G94="","",Sheet1!Z94)</f>
        <v/>
      </c>
      <c r="I94" t="str">
        <f>IF(G94="","",Sheet1!Y94)</f>
        <v/>
      </c>
      <c r="J94" t="e">
        <f>(Sheet1!O94)</f>
        <v>#VALUE!</v>
      </c>
      <c r="K94" s="6" t="e">
        <f>(Sheet1!P94)</f>
        <v>#VALUE!</v>
      </c>
      <c r="L94" s="6" t="e">
        <f>IF(Sheet1!N94="No","No",IF(Sheet1!N94="","No","Yes"))</f>
        <v>#VALUE!</v>
      </c>
      <c r="M94" t="e">
        <f>(Sheet1!Q94)</f>
        <v>#VALUE!</v>
      </c>
      <c r="N94" s="6" t="str">
        <f>IF(Sheet1!E94=FALSE,"",Sheet1!F94&amp;Sheet1!E94)</f>
        <v/>
      </c>
      <c r="O94" t="str">
        <f ca="1">(Sheet1!AB94)</f>
        <v>DC4MDB03</v>
      </c>
      <c r="P94" t="e">
        <f>(Sheet1!R94)</f>
        <v>#VALUE!</v>
      </c>
      <c r="Q94" t="e">
        <f>Sheet3!D94</f>
        <v>#VALUE!</v>
      </c>
      <c r="R94" t="e">
        <f>Sheet3!E94</f>
        <v>#VALUE!</v>
      </c>
      <c r="S94" t="str">
        <f t="shared" si="4"/>
        <v/>
      </c>
      <c r="T94" t="str">
        <f>IF(ISERROR(Sheet1!X94),"",Sheet1!X94)</f>
        <v/>
      </c>
      <c r="U94" t="e">
        <f>IF(Sheet1!M94="Councillors",5120,IF(Sheet1!M94="Information Technology Services Dept.",1024,IF(Sheet1!M94="City Clerk and Solicitor Dept",1953,"No")))</f>
        <v>#VALUE!</v>
      </c>
      <c r="V94" s="5" t="s">
        <v>96</v>
      </c>
      <c r="W94" t="e">
        <f>IF(Sheet1!M94="Councillors",4608,IF(Sheet1!M94="Information Technology Services Dept.",921,IF(Sheet1!M94="City Clerk and Solicitor Dept",1855,"No")))</f>
        <v>#VALUE!</v>
      </c>
      <c r="X94" t="e">
        <f t="shared" si="5"/>
        <v>#VALUE!</v>
      </c>
      <c r="Y94" t="str">
        <f ca="1">IF(Sheet1!AB94="DC1MDB01","DC1",IF(Sheet1!AB94="DC1MDB02","DC1",IF(Sheet1!AB94="DC1MDB03","DC1",IF(Sheet1!AB94="DC1MDB04","DC1",IF(Sheet1!AB94="DC1MDB05","DC1",IF(Sheet1!AB94="DC1MDB06","DC1",IF(Sheet1!AB94="DC1MDB07","DC1",IF(Sheet1!AB94="DC1MDB08","DC1",IF(Sheet1!AB94="DC1MDB09","DC1",IF(Sheet1!AB94="DC1MDB10","DC1",IF(Sheet1!AB94="DC4MDB01","DC4",IF(Sheet1!AB94="DC4MDB02","DC4",IF(Sheet1!AB94="DC4MDB03","DC4",IF(Sheet1!AB94="DC4MDB04","DC4",IF(Sheet1!AB94="DC4MDB05","DC4",IF(Sheet1!AB94="DC4MDB06","DC4",IF(Sheet1!AB94="DC4MDB07","DC4",IF(Sheet1!AB94="DC4MDB08","DC4",IF(Sheet1!AB94="DC4MDB09","DC4",IF(Sheet1!AB94="DC4MDB10","DC4","$False"))))))))))))))))))))</f>
        <v>DC4</v>
      </c>
      <c r="Z94" t="s">
        <v>35</v>
      </c>
      <c r="AA94" t="e">
        <f t="shared" si="6"/>
        <v>#VALUE!</v>
      </c>
      <c r="AB94" t="e">
        <f t="shared" si="7"/>
        <v>#VALUE!</v>
      </c>
      <c r="AC94" t="s">
        <v>11</v>
      </c>
      <c r="AD94" t="s">
        <v>12</v>
      </c>
      <c r="AE94" t="s">
        <v>13</v>
      </c>
      <c r="AF94" t="s">
        <v>14</v>
      </c>
      <c r="AG94" t="s">
        <v>5</v>
      </c>
      <c r="AH94" t="s">
        <v>15</v>
      </c>
      <c r="AI94" t="s">
        <v>16</v>
      </c>
      <c r="AJ94" t="s">
        <v>17</v>
      </c>
      <c r="AK94" t="s">
        <v>18</v>
      </c>
      <c r="AL94" t="s">
        <v>19</v>
      </c>
    </row>
    <row r="95" spans="1:38" ht="13.5" customHeight="1">
      <c r="A95" s="7"/>
      <c r="B95" s="7"/>
      <c r="C95" s="7"/>
      <c r="D95" s="8"/>
      <c r="F95" s="9" t="str">
        <f>(Sheet1!T95)</f>
        <v/>
      </c>
      <c r="G95" t="str">
        <f>IF(OR(Sheet1!W95="Yes",Sheet1!U95="Yes"),"\\CMFP538\"&amp;Sheet1!Z95,"")</f>
        <v/>
      </c>
      <c r="H95" t="str">
        <f>IF(G95="","",Sheet1!Z95)</f>
        <v/>
      </c>
      <c r="I95" t="str">
        <f>IF(G95="","",Sheet1!Y95)</f>
        <v/>
      </c>
      <c r="J95" t="e">
        <f>(Sheet1!O95)</f>
        <v>#VALUE!</v>
      </c>
      <c r="K95" s="6" t="e">
        <f>(Sheet1!P95)</f>
        <v>#VALUE!</v>
      </c>
      <c r="L95" s="6" t="e">
        <f>IF(Sheet1!N95="No","No",IF(Sheet1!N95="","No","Yes"))</f>
        <v>#VALUE!</v>
      </c>
      <c r="M95" t="e">
        <f>(Sheet1!Q95)</f>
        <v>#VALUE!</v>
      </c>
      <c r="N95" s="6" t="str">
        <f>IF(Sheet1!E95=FALSE,"",Sheet1!F95&amp;Sheet1!E95)</f>
        <v/>
      </c>
      <c r="O95" t="str">
        <f ca="1">(Sheet1!AB95)</f>
        <v>DC1MDB10</v>
      </c>
      <c r="P95" t="e">
        <f>(Sheet1!R95)</f>
        <v>#VALUE!</v>
      </c>
      <c r="Q95" t="e">
        <f>Sheet3!D95</f>
        <v>#VALUE!</v>
      </c>
      <c r="R95" t="e">
        <f>Sheet3!E95</f>
        <v>#VALUE!</v>
      </c>
      <c r="S95" t="str">
        <f t="shared" si="4"/>
        <v/>
      </c>
      <c r="T95" t="str">
        <f>IF(ISERROR(Sheet1!X95),"",Sheet1!X95)</f>
        <v/>
      </c>
      <c r="U95" t="e">
        <f>IF(Sheet1!M95="Councillors",5120,IF(Sheet1!M95="Information Technology Services Dept.",1024,IF(Sheet1!M95="City Clerk and Solicitor Dept",1953,"No")))</f>
        <v>#VALUE!</v>
      </c>
      <c r="V95" s="5" t="s">
        <v>96</v>
      </c>
      <c r="W95" t="e">
        <f>IF(Sheet1!M95="Councillors",4608,IF(Sheet1!M95="Information Technology Services Dept.",921,IF(Sheet1!M95="City Clerk and Solicitor Dept",1855,"No")))</f>
        <v>#VALUE!</v>
      </c>
      <c r="X95" t="e">
        <f t="shared" si="5"/>
        <v>#VALUE!</v>
      </c>
      <c r="Y95" t="str">
        <f ca="1">IF(Sheet1!AB95="DC1MDB01","DC1",IF(Sheet1!AB95="DC1MDB02","DC1",IF(Sheet1!AB95="DC1MDB03","DC1",IF(Sheet1!AB95="DC1MDB04","DC1",IF(Sheet1!AB95="DC1MDB05","DC1",IF(Sheet1!AB95="DC1MDB06","DC1",IF(Sheet1!AB95="DC1MDB07","DC1",IF(Sheet1!AB95="DC1MDB08","DC1",IF(Sheet1!AB95="DC1MDB09","DC1",IF(Sheet1!AB95="DC1MDB10","DC1",IF(Sheet1!AB95="DC4MDB01","DC4",IF(Sheet1!AB95="DC4MDB02","DC4",IF(Sheet1!AB95="DC4MDB03","DC4",IF(Sheet1!AB95="DC4MDB04","DC4",IF(Sheet1!AB95="DC4MDB05","DC4",IF(Sheet1!AB95="DC4MDB06","DC4",IF(Sheet1!AB95="DC4MDB07","DC4",IF(Sheet1!AB95="DC4MDB08","DC4",IF(Sheet1!AB95="DC4MDB09","DC4",IF(Sheet1!AB95="DC4MDB10","DC4","$False"))))))))))))))))))))</f>
        <v>DC1</v>
      </c>
      <c r="Z95" t="s">
        <v>35</v>
      </c>
      <c r="AA95" t="e">
        <f t="shared" si="6"/>
        <v>#VALUE!</v>
      </c>
      <c r="AB95" t="e">
        <f t="shared" si="7"/>
        <v>#VALUE!</v>
      </c>
      <c r="AC95" t="s">
        <v>11</v>
      </c>
      <c r="AD95" t="s">
        <v>12</v>
      </c>
      <c r="AE95" t="s">
        <v>13</v>
      </c>
      <c r="AF95" t="s">
        <v>14</v>
      </c>
      <c r="AG95" t="s">
        <v>5</v>
      </c>
      <c r="AH95" t="s">
        <v>15</v>
      </c>
      <c r="AI95" t="s">
        <v>16</v>
      </c>
      <c r="AJ95" t="s">
        <v>17</v>
      </c>
      <c r="AK95" t="s">
        <v>18</v>
      </c>
      <c r="AL95" t="s">
        <v>19</v>
      </c>
    </row>
    <row r="96" spans="1:38" ht="13.5" customHeight="1">
      <c r="A96" s="7"/>
      <c r="B96" s="7"/>
      <c r="C96" s="7"/>
      <c r="D96" s="8"/>
      <c r="F96" s="9" t="str">
        <f>(Sheet1!T96)</f>
        <v/>
      </c>
      <c r="G96" t="str">
        <f>IF(OR(Sheet1!W96="Yes",Sheet1!U96="Yes"),"\\CMFP538\"&amp;Sheet1!Z96,"")</f>
        <v/>
      </c>
      <c r="H96" t="str">
        <f>IF(G96="","",Sheet1!Z96)</f>
        <v/>
      </c>
      <c r="I96" t="str">
        <f>IF(G96="","",Sheet1!Y96)</f>
        <v/>
      </c>
      <c r="J96" t="e">
        <f>(Sheet1!O96)</f>
        <v>#VALUE!</v>
      </c>
      <c r="K96" s="6" t="e">
        <f>(Sheet1!P96)</f>
        <v>#VALUE!</v>
      </c>
      <c r="L96" s="6" t="e">
        <f>IF(Sheet1!N96="No","No",IF(Sheet1!N96="","No","Yes"))</f>
        <v>#VALUE!</v>
      </c>
      <c r="M96" t="e">
        <f>(Sheet1!Q96)</f>
        <v>#VALUE!</v>
      </c>
      <c r="N96" s="6" t="str">
        <f>IF(Sheet1!E96=FALSE,"",Sheet1!F96&amp;Sheet1!E96)</f>
        <v/>
      </c>
      <c r="O96" t="str">
        <f ca="1">(Sheet1!AB96)</f>
        <v>DC1MDB08</v>
      </c>
      <c r="P96" t="e">
        <f>(Sheet1!R96)</f>
        <v>#VALUE!</v>
      </c>
      <c r="Q96" t="e">
        <f>Sheet3!D96</f>
        <v>#VALUE!</v>
      </c>
      <c r="R96" t="e">
        <f>Sheet3!E96</f>
        <v>#VALUE!</v>
      </c>
      <c r="S96" t="str">
        <f t="shared" si="4"/>
        <v/>
      </c>
      <c r="T96" t="str">
        <f>IF(ISERROR(Sheet1!X96),"",Sheet1!X96)</f>
        <v/>
      </c>
      <c r="U96" t="e">
        <f>IF(Sheet1!M96="Councillors",5120,IF(Sheet1!M96="Information Technology Services Dept.",1024,IF(Sheet1!M96="City Clerk and Solicitor Dept",1953,"No")))</f>
        <v>#VALUE!</v>
      </c>
      <c r="V96" s="5" t="s">
        <v>96</v>
      </c>
      <c r="W96" t="e">
        <f>IF(Sheet1!M96="Councillors",4608,IF(Sheet1!M96="Information Technology Services Dept.",921,IF(Sheet1!M96="City Clerk and Solicitor Dept",1855,"No")))</f>
        <v>#VALUE!</v>
      </c>
      <c r="X96" t="e">
        <f t="shared" si="5"/>
        <v>#VALUE!</v>
      </c>
      <c r="Y96" t="str">
        <f ca="1">IF(Sheet1!AB96="DC1MDB01","DC1",IF(Sheet1!AB96="DC1MDB02","DC1",IF(Sheet1!AB96="DC1MDB03","DC1",IF(Sheet1!AB96="DC1MDB04","DC1",IF(Sheet1!AB96="DC1MDB05","DC1",IF(Sheet1!AB96="DC1MDB06","DC1",IF(Sheet1!AB96="DC1MDB07","DC1",IF(Sheet1!AB96="DC1MDB08","DC1",IF(Sheet1!AB96="DC1MDB09","DC1",IF(Sheet1!AB96="DC1MDB10","DC1",IF(Sheet1!AB96="DC4MDB01","DC4",IF(Sheet1!AB96="DC4MDB02","DC4",IF(Sheet1!AB96="DC4MDB03","DC4",IF(Sheet1!AB96="DC4MDB04","DC4",IF(Sheet1!AB96="DC4MDB05","DC4",IF(Sheet1!AB96="DC4MDB06","DC4",IF(Sheet1!AB96="DC4MDB07","DC4",IF(Sheet1!AB96="DC4MDB08","DC4",IF(Sheet1!AB96="DC4MDB09","DC4",IF(Sheet1!AB96="DC4MDB10","DC4","$False"))))))))))))))))))))</f>
        <v>DC1</v>
      </c>
      <c r="Z96" t="s">
        <v>35</v>
      </c>
      <c r="AA96" t="e">
        <f t="shared" si="6"/>
        <v>#VALUE!</v>
      </c>
      <c r="AB96" t="e">
        <f t="shared" si="7"/>
        <v>#VALUE!</v>
      </c>
      <c r="AC96" t="s">
        <v>11</v>
      </c>
      <c r="AD96" t="s">
        <v>12</v>
      </c>
      <c r="AE96" t="s">
        <v>13</v>
      </c>
      <c r="AF96" t="s">
        <v>14</v>
      </c>
      <c r="AG96" t="s">
        <v>5</v>
      </c>
      <c r="AH96" t="s">
        <v>15</v>
      </c>
      <c r="AI96" t="s">
        <v>16</v>
      </c>
      <c r="AJ96" t="s">
        <v>17</v>
      </c>
      <c r="AK96" t="s">
        <v>18</v>
      </c>
      <c r="AL96" t="s">
        <v>19</v>
      </c>
    </row>
    <row r="97" spans="1:38" ht="13.5" customHeight="1">
      <c r="A97" s="7"/>
      <c r="B97" s="7"/>
      <c r="C97" s="7"/>
      <c r="D97" s="8"/>
      <c r="F97" s="9" t="str">
        <f>(Sheet1!T97)</f>
        <v/>
      </c>
      <c r="G97" t="str">
        <f>IF(OR(Sheet1!W97="Yes",Sheet1!U97="Yes"),"\\CMFP538\"&amp;Sheet1!Z97,"")</f>
        <v/>
      </c>
      <c r="H97" t="str">
        <f>IF(G97="","",Sheet1!Z97)</f>
        <v/>
      </c>
      <c r="I97" t="str">
        <f>IF(G97="","",Sheet1!Y97)</f>
        <v/>
      </c>
      <c r="J97" t="e">
        <f>(Sheet1!O97)</f>
        <v>#VALUE!</v>
      </c>
      <c r="K97" s="6" t="e">
        <f>(Sheet1!P97)</f>
        <v>#VALUE!</v>
      </c>
      <c r="L97" s="6" t="e">
        <f>IF(Sheet1!N97="No","No",IF(Sheet1!N97="","No","Yes"))</f>
        <v>#VALUE!</v>
      </c>
      <c r="M97" t="e">
        <f>(Sheet1!Q97)</f>
        <v>#VALUE!</v>
      </c>
      <c r="N97" s="6" t="str">
        <f>IF(Sheet1!E97=FALSE,"",Sheet1!F97&amp;Sheet1!E97)</f>
        <v/>
      </c>
      <c r="O97" t="str">
        <f ca="1">(Sheet1!AB97)</f>
        <v>DC4MDB02</v>
      </c>
      <c r="P97" t="e">
        <f>(Sheet1!R97)</f>
        <v>#VALUE!</v>
      </c>
      <c r="Q97" t="e">
        <f>Sheet3!D97</f>
        <v>#VALUE!</v>
      </c>
      <c r="R97" t="e">
        <f>Sheet3!E97</f>
        <v>#VALUE!</v>
      </c>
      <c r="S97" t="str">
        <f t="shared" si="4"/>
        <v/>
      </c>
      <c r="T97" t="str">
        <f>IF(ISERROR(Sheet1!X97),"",Sheet1!X97)</f>
        <v/>
      </c>
      <c r="U97" t="e">
        <f>IF(Sheet1!M97="Councillors",5120,IF(Sheet1!M97="Information Technology Services Dept.",1024,IF(Sheet1!M97="City Clerk and Solicitor Dept",1953,"No")))</f>
        <v>#VALUE!</v>
      </c>
      <c r="V97" s="5" t="s">
        <v>96</v>
      </c>
      <c r="W97" t="e">
        <f>IF(Sheet1!M97="Councillors",4608,IF(Sheet1!M97="Information Technology Services Dept.",921,IF(Sheet1!M97="City Clerk and Solicitor Dept",1855,"No")))</f>
        <v>#VALUE!</v>
      </c>
      <c r="X97" t="e">
        <f t="shared" si="5"/>
        <v>#VALUE!</v>
      </c>
      <c r="Y97" t="str">
        <f ca="1">IF(Sheet1!AB97="DC1MDB01","DC1",IF(Sheet1!AB97="DC1MDB02","DC1",IF(Sheet1!AB97="DC1MDB03","DC1",IF(Sheet1!AB97="DC1MDB04","DC1",IF(Sheet1!AB97="DC1MDB05","DC1",IF(Sheet1!AB97="DC1MDB06","DC1",IF(Sheet1!AB97="DC1MDB07","DC1",IF(Sheet1!AB97="DC1MDB08","DC1",IF(Sheet1!AB97="DC1MDB09","DC1",IF(Sheet1!AB97="DC1MDB10","DC1",IF(Sheet1!AB97="DC4MDB01","DC4",IF(Sheet1!AB97="DC4MDB02","DC4",IF(Sheet1!AB97="DC4MDB03","DC4",IF(Sheet1!AB97="DC4MDB04","DC4",IF(Sheet1!AB97="DC4MDB05","DC4",IF(Sheet1!AB97="DC4MDB06","DC4",IF(Sheet1!AB97="DC4MDB07","DC4",IF(Sheet1!AB97="DC4MDB08","DC4",IF(Sheet1!AB97="DC4MDB09","DC4",IF(Sheet1!AB97="DC4MDB10","DC4","$False"))))))))))))))))))))</f>
        <v>DC4</v>
      </c>
      <c r="Z97" t="s">
        <v>35</v>
      </c>
      <c r="AA97" t="e">
        <f t="shared" si="6"/>
        <v>#VALUE!</v>
      </c>
      <c r="AB97" t="e">
        <f t="shared" si="7"/>
        <v>#VALUE!</v>
      </c>
      <c r="AC97" t="s">
        <v>11</v>
      </c>
      <c r="AD97" t="s">
        <v>12</v>
      </c>
      <c r="AE97" t="s">
        <v>13</v>
      </c>
      <c r="AF97" t="s">
        <v>14</v>
      </c>
      <c r="AG97" t="s">
        <v>5</v>
      </c>
      <c r="AH97" t="s">
        <v>15</v>
      </c>
      <c r="AI97" t="s">
        <v>16</v>
      </c>
      <c r="AJ97" t="s">
        <v>17</v>
      </c>
      <c r="AK97" t="s">
        <v>18</v>
      </c>
      <c r="AL97" t="s">
        <v>19</v>
      </c>
    </row>
    <row r="98" spans="1:38" ht="13.5" customHeight="1">
      <c r="A98" s="7"/>
      <c r="B98" s="7"/>
      <c r="C98" s="7"/>
      <c r="D98" s="8"/>
      <c r="F98" s="9" t="str">
        <f>(Sheet1!T98)</f>
        <v/>
      </c>
      <c r="G98" t="str">
        <f>IF(OR(Sheet1!W98="Yes",Sheet1!U98="Yes"),"\\CMFP538\"&amp;Sheet1!Z98,"")</f>
        <v/>
      </c>
      <c r="H98" t="str">
        <f>IF(G98="","",Sheet1!Z98)</f>
        <v/>
      </c>
      <c r="I98" t="str">
        <f>IF(G98="","",Sheet1!Y98)</f>
        <v/>
      </c>
      <c r="J98" t="e">
        <f>(Sheet1!O98)</f>
        <v>#VALUE!</v>
      </c>
      <c r="K98" s="6" t="e">
        <f>(Sheet1!P98)</f>
        <v>#VALUE!</v>
      </c>
      <c r="L98" s="6" t="e">
        <f>IF(Sheet1!N98="No","No",IF(Sheet1!N98="","No","Yes"))</f>
        <v>#VALUE!</v>
      </c>
      <c r="M98" t="e">
        <f>(Sheet1!Q98)</f>
        <v>#VALUE!</v>
      </c>
      <c r="N98" s="6" t="str">
        <f>IF(Sheet1!E98=FALSE,"",Sheet1!F98&amp;Sheet1!E98)</f>
        <v/>
      </c>
      <c r="O98" t="str">
        <f ca="1">(Sheet1!AB98)</f>
        <v>DC1MDB01</v>
      </c>
      <c r="P98" t="e">
        <f>(Sheet1!R98)</f>
        <v>#VALUE!</v>
      </c>
      <c r="Q98" t="e">
        <f>Sheet3!D98</f>
        <v>#VALUE!</v>
      </c>
      <c r="R98" t="e">
        <f>Sheet3!E98</f>
        <v>#VALUE!</v>
      </c>
      <c r="S98" t="str">
        <f t="shared" si="4"/>
        <v/>
      </c>
      <c r="T98" t="str">
        <f>IF(ISERROR(Sheet1!X98),"",Sheet1!X98)</f>
        <v/>
      </c>
      <c r="U98" t="e">
        <f>IF(Sheet1!M98="Councillors",5120,IF(Sheet1!M98="Information Technology Services Dept.",1024,IF(Sheet1!M98="City Clerk and Solicitor Dept",1953,"No")))</f>
        <v>#VALUE!</v>
      </c>
      <c r="V98" s="5" t="s">
        <v>96</v>
      </c>
      <c r="W98" t="e">
        <f>IF(Sheet1!M98="Councillors",4608,IF(Sheet1!M98="Information Technology Services Dept.",921,IF(Sheet1!M98="City Clerk and Solicitor Dept",1855,"No")))</f>
        <v>#VALUE!</v>
      </c>
      <c r="X98" t="e">
        <f t="shared" si="5"/>
        <v>#VALUE!</v>
      </c>
      <c r="Y98" t="str">
        <f ca="1">IF(Sheet1!AB98="DC1MDB01","DC1",IF(Sheet1!AB98="DC1MDB02","DC1",IF(Sheet1!AB98="DC1MDB03","DC1",IF(Sheet1!AB98="DC1MDB04","DC1",IF(Sheet1!AB98="DC1MDB05","DC1",IF(Sheet1!AB98="DC1MDB06","DC1",IF(Sheet1!AB98="DC1MDB07","DC1",IF(Sheet1!AB98="DC1MDB08","DC1",IF(Sheet1!AB98="DC1MDB09","DC1",IF(Sheet1!AB98="DC1MDB10","DC1",IF(Sheet1!AB98="DC4MDB01","DC4",IF(Sheet1!AB98="DC4MDB02","DC4",IF(Sheet1!AB98="DC4MDB03","DC4",IF(Sheet1!AB98="DC4MDB04","DC4",IF(Sheet1!AB98="DC4MDB05","DC4",IF(Sheet1!AB98="DC4MDB06","DC4",IF(Sheet1!AB98="DC4MDB07","DC4",IF(Sheet1!AB98="DC4MDB08","DC4",IF(Sheet1!AB98="DC4MDB09","DC4",IF(Sheet1!AB98="DC4MDB10","DC4","$False"))))))))))))))))))))</f>
        <v>DC1</v>
      </c>
      <c r="Z98" t="s">
        <v>35</v>
      </c>
      <c r="AA98" t="e">
        <f t="shared" si="6"/>
        <v>#VALUE!</v>
      </c>
      <c r="AB98" t="e">
        <f t="shared" si="7"/>
        <v>#VALUE!</v>
      </c>
      <c r="AC98" t="s">
        <v>11</v>
      </c>
      <c r="AD98" t="s">
        <v>12</v>
      </c>
      <c r="AE98" t="s">
        <v>13</v>
      </c>
      <c r="AF98" t="s">
        <v>14</v>
      </c>
      <c r="AG98" t="s">
        <v>5</v>
      </c>
      <c r="AH98" t="s">
        <v>15</v>
      </c>
      <c r="AI98" t="s">
        <v>16</v>
      </c>
      <c r="AJ98" t="s">
        <v>17</v>
      </c>
      <c r="AK98" t="s">
        <v>18</v>
      </c>
      <c r="AL98" t="s">
        <v>19</v>
      </c>
    </row>
    <row r="99" spans="1:38" ht="13.5" customHeight="1">
      <c r="A99" s="7"/>
      <c r="B99" s="7"/>
      <c r="C99" s="7"/>
      <c r="D99" s="8"/>
      <c r="F99" s="9" t="str">
        <f>(Sheet1!T99)</f>
        <v/>
      </c>
      <c r="G99" t="str">
        <f>IF(OR(Sheet1!W99="Yes",Sheet1!U99="Yes"),"\\CMFP538\"&amp;Sheet1!Z99,"")</f>
        <v/>
      </c>
      <c r="H99" t="str">
        <f>IF(G99="","",Sheet1!Z99)</f>
        <v/>
      </c>
      <c r="I99" t="str">
        <f>IF(G99="","",Sheet1!Y99)</f>
        <v/>
      </c>
      <c r="J99" t="e">
        <f>(Sheet1!O99)</f>
        <v>#VALUE!</v>
      </c>
      <c r="K99" s="6" t="e">
        <f>(Sheet1!P99)</f>
        <v>#VALUE!</v>
      </c>
      <c r="L99" s="6" t="e">
        <f>IF(Sheet1!N99="No","No",IF(Sheet1!N99="","No","Yes"))</f>
        <v>#VALUE!</v>
      </c>
      <c r="M99" t="e">
        <f>(Sheet1!Q99)</f>
        <v>#VALUE!</v>
      </c>
      <c r="N99" s="6" t="str">
        <f>IF(Sheet1!E99=FALSE,"",Sheet1!F99&amp;Sheet1!E99)</f>
        <v/>
      </c>
      <c r="O99" t="str">
        <f ca="1">(Sheet1!AB99)</f>
        <v>DC4MDB07</v>
      </c>
      <c r="P99" t="e">
        <f>(Sheet1!R99)</f>
        <v>#VALUE!</v>
      </c>
      <c r="Q99" t="e">
        <f>Sheet3!D99</f>
        <v>#VALUE!</v>
      </c>
      <c r="R99" t="e">
        <f>Sheet3!E99</f>
        <v>#VALUE!</v>
      </c>
      <c r="S99" t="str">
        <f t="shared" si="4"/>
        <v/>
      </c>
      <c r="T99" t="str">
        <f>IF(ISERROR(Sheet1!X99),"",Sheet1!X99)</f>
        <v/>
      </c>
      <c r="U99" t="e">
        <f>IF(Sheet1!M99="Councillors",5120,IF(Sheet1!M99="Information Technology Services Dept.",1024,IF(Sheet1!M99="City Clerk and Solicitor Dept",1953,"No")))</f>
        <v>#VALUE!</v>
      </c>
      <c r="V99" s="5" t="s">
        <v>96</v>
      </c>
      <c r="W99" t="e">
        <f>IF(Sheet1!M99="Councillors",4608,IF(Sheet1!M99="Information Technology Services Dept.",921,IF(Sheet1!M99="City Clerk and Solicitor Dept",1855,"No")))</f>
        <v>#VALUE!</v>
      </c>
      <c r="X99" t="e">
        <f t="shared" si="5"/>
        <v>#VALUE!</v>
      </c>
      <c r="Y99" t="str">
        <f ca="1">IF(Sheet1!AB99="DC1MDB01","DC1",IF(Sheet1!AB99="DC1MDB02","DC1",IF(Sheet1!AB99="DC1MDB03","DC1",IF(Sheet1!AB99="DC1MDB04","DC1",IF(Sheet1!AB99="DC1MDB05","DC1",IF(Sheet1!AB99="DC1MDB06","DC1",IF(Sheet1!AB99="DC1MDB07","DC1",IF(Sheet1!AB99="DC1MDB08","DC1",IF(Sheet1!AB99="DC1MDB09","DC1",IF(Sheet1!AB99="DC1MDB10","DC1",IF(Sheet1!AB99="DC4MDB01","DC4",IF(Sheet1!AB99="DC4MDB02","DC4",IF(Sheet1!AB99="DC4MDB03","DC4",IF(Sheet1!AB99="DC4MDB04","DC4",IF(Sheet1!AB99="DC4MDB05","DC4",IF(Sheet1!AB99="DC4MDB06","DC4",IF(Sheet1!AB99="DC4MDB07","DC4",IF(Sheet1!AB99="DC4MDB08","DC4",IF(Sheet1!AB99="DC4MDB09","DC4",IF(Sheet1!AB99="DC4MDB10","DC4","$False"))))))))))))))))))))</f>
        <v>DC4</v>
      </c>
      <c r="Z99" t="s">
        <v>35</v>
      </c>
      <c r="AA99" t="e">
        <f t="shared" si="6"/>
        <v>#VALUE!</v>
      </c>
      <c r="AB99" t="e">
        <f t="shared" si="7"/>
        <v>#VALUE!</v>
      </c>
      <c r="AC99" t="s">
        <v>11</v>
      </c>
      <c r="AD99" t="s">
        <v>12</v>
      </c>
      <c r="AE99" t="s">
        <v>13</v>
      </c>
      <c r="AF99" t="s">
        <v>14</v>
      </c>
      <c r="AG99" t="s">
        <v>5</v>
      </c>
      <c r="AH99" t="s">
        <v>15</v>
      </c>
      <c r="AI99" t="s">
        <v>16</v>
      </c>
      <c r="AJ99" t="s">
        <v>17</v>
      </c>
      <c r="AK99" t="s">
        <v>18</v>
      </c>
      <c r="AL99" t="s">
        <v>19</v>
      </c>
    </row>
    <row r="100" spans="1:38" ht="13.5" customHeight="1">
      <c r="A100" s="7"/>
      <c r="B100" s="7"/>
      <c r="C100" s="7"/>
      <c r="D100" s="8"/>
      <c r="F100" s="9" t="str">
        <f>(Sheet1!T100)</f>
        <v/>
      </c>
      <c r="G100" t="str">
        <f>IF(OR(Sheet1!W100="Yes",Sheet1!U100="Yes"),"\\CMFP538\"&amp;Sheet1!Z100,"")</f>
        <v/>
      </c>
      <c r="H100" t="str">
        <f>IF(G100="","",Sheet1!Z100)</f>
        <v/>
      </c>
      <c r="I100" t="str">
        <f>IF(G100="","",Sheet1!Y100)</f>
        <v/>
      </c>
      <c r="J100" t="e">
        <f>(Sheet1!O100)</f>
        <v>#VALUE!</v>
      </c>
      <c r="K100" s="6" t="e">
        <f>(Sheet1!P100)</f>
        <v>#VALUE!</v>
      </c>
      <c r="L100" s="6" t="e">
        <f>IF(Sheet1!N100="No","No",IF(Sheet1!N100="","No","Yes"))</f>
        <v>#VALUE!</v>
      </c>
      <c r="M100" t="e">
        <f>(Sheet1!Q100)</f>
        <v>#VALUE!</v>
      </c>
      <c r="N100" s="6" t="str">
        <f>IF(Sheet1!E100=FALSE,"",Sheet1!F100&amp;Sheet1!E100)</f>
        <v/>
      </c>
      <c r="O100" t="str">
        <f ca="1">(Sheet1!AB100)</f>
        <v>DC4MDB06</v>
      </c>
      <c r="P100" t="e">
        <f>(Sheet1!R100)</f>
        <v>#VALUE!</v>
      </c>
      <c r="Q100" t="e">
        <f>Sheet3!D100</f>
        <v>#VALUE!</v>
      </c>
      <c r="R100" t="e">
        <f>Sheet3!E100</f>
        <v>#VALUE!</v>
      </c>
      <c r="S100" t="str">
        <f t="shared" si="4"/>
        <v/>
      </c>
      <c r="T100" t="str">
        <f>IF(ISERROR(Sheet1!X100),"",Sheet1!X100)</f>
        <v/>
      </c>
      <c r="U100" t="e">
        <f>IF(Sheet1!M100="Councillors",5120,IF(Sheet1!M100="Information Technology Services Dept.",1024,IF(Sheet1!M100="City Clerk and Solicitor Dept",1953,"No")))</f>
        <v>#VALUE!</v>
      </c>
      <c r="V100" s="5" t="s">
        <v>96</v>
      </c>
      <c r="W100" t="e">
        <f>IF(Sheet1!M100="Councillors",4608,IF(Sheet1!M100="Information Technology Services Dept.",921,IF(Sheet1!M100="City Clerk and Solicitor Dept",1855,"No")))</f>
        <v>#VALUE!</v>
      </c>
      <c r="X100" t="e">
        <f t="shared" si="5"/>
        <v>#VALUE!</v>
      </c>
      <c r="Y100" t="str">
        <f ca="1">IF(Sheet1!AB100="DC1MDB01","DC1",IF(Sheet1!AB100="DC1MDB02","DC1",IF(Sheet1!AB100="DC1MDB03","DC1",IF(Sheet1!AB100="DC1MDB04","DC1",IF(Sheet1!AB100="DC1MDB05","DC1",IF(Sheet1!AB100="DC1MDB06","DC1",IF(Sheet1!AB100="DC1MDB07","DC1",IF(Sheet1!AB100="DC1MDB08","DC1",IF(Sheet1!AB100="DC1MDB09","DC1",IF(Sheet1!AB100="DC1MDB10","DC1",IF(Sheet1!AB100="DC4MDB01","DC4",IF(Sheet1!AB100="DC4MDB02","DC4",IF(Sheet1!AB100="DC4MDB03","DC4",IF(Sheet1!AB100="DC4MDB04","DC4",IF(Sheet1!AB100="DC4MDB05","DC4",IF(Sheet1!AB100="DC4MDB06","DC4",IF(Sheet1!AB100="DC4MDB07","DC4",IF(Sheet1!AB100="DC4MDB08","DC4",IF(Sheet1!AB100="DC4MDB09","DC4",IF(Sheet1!AB100="DC4MDB10","DC4","$False"))))))))))))))))))))</f>
        <v>DC4</v>
      </c>
      <c r="Z100" t="s">
        <v>35</v>
      </c>
      <c r="AA100" t="e">
        <f t="shared" si="6"/>
        <v>#VALUE!</v>
      </c>
      <c r="AB100" t="e">
        <f t="shared" si="7"/>
        <v>#VALUE!</v>
      </c>
      <c r="AC100" t="s">
        <v>11</v>
      </c>
      <c r="AD100" t="s">
        <v>12</v>
      </c>
      <c r="AE100" t="s">
        <v>13</v>
      </c>
      <c r="AF100" t="s">
        <v>14</v>
      </c>
      <c r="AG100" t="s">
        <v>5</v>
      </c>
      <c r="AH100" t="s">
        <v>15</v>
      </c>
      <c r="AI100" t="s">
        <v>16</v>
      </c>
      <c r="AJ100" t="s">
        <v>17</v>
      </c>
      <c r="AK100" t="s">
        <v>18</v>
      </c>
      <c r="AL100" t="s">
        <v>19</v>
      </c>
    </row>
    <row r="101" spans="1:38" ht="13.5" customHeight="1">
      <c r="A101" s="7"/>
      <c r="B101" s="7"/>
      <c r="C101" s="7"/>
      <c r="D101" s="8"/>
      <c r="F101" s="9" t="str">
        <f>(Sheet1!T101)</f>
        <v/>
      </c>
      <c r="G101" t="str">
        <f>IF(OR(Sheet1!W101="Yes",Sheet1!U101="Yes"),"\\CMFP538\"&amp;Sheet1!Z101,"")</f>
        <v/>
      </c>
      <c r="H101" t="str">
        <f>IF(G101="","",Sheet1!Z101)</f>
        <v/>
      </c>
      <c r="I101" t="str">
        <f>IF(G101="","",Sheet1!Y101)</f>
        <v/>
      </c>
      <c r="J101" t="e">
        <f>(Sheet1!O101)</f>
        <v>#VALUE!</v>
      </c>
      <c r="K101" s="6" t="e">
        <f>(Sheet1!P101)</f>
        <v>#VALUE!</v>
      </c>
      <c r="L101" s="6" t="e">
        <f>IF(Sheet1!N101="No","No",IF(Sheet1!N101="","No","Yes"))</f>
        <v>#VALUE!</v>
      </c>
      <c r="M101" t="e">
        <f>(Sheet1!Q101)</f>
        <v>#VALUE!</v>
      </c>
      <c r="N101" s="6" t="str">
        <f>IF(Sheet1!E101=FALSE,"",Sheet1!F101&amp;Sheet1!E101)</f>
        <v/>
      </c>
      <c r="O101" t="str">
        <f ca="1">(Sheet1!AB101)</f>
        <v>DC1MDB04</v>
      </c>
      <c r="P101" t="e">
        <f>(Sheet1!R101)</f>
        <v>#VALUE!</v>
      </c>
      <c r="Q101" t="e">
        <f>Sheet3!D101</f>
        <v>#VALUE!</v>
      </c>
      <c r="R101" t="e">
        <f>Sheet3!E101</f>
        <v>#VALUE!</v>
      </c>
      <c r="S101" t="str">
        <f t="shared" si="4"/>
        <v/>
      </c>
      <c r="T101" t="str">
        <f>IF(ISERROR(Sheet1!X101),"",Sheet1!X101)</f>
        <v/>
      </c>
      <c r="U101" t="e">
        <f>IF(Sheet1!M101="Councillors",5120,IF(Sheet1!M101="Information Technology Services Dept.",1024,IF(Sheet1!M101="City Clerk and Solicitor Dept",1953,"No")))</f>
        <v>#VALUE!</v>
      </c>
      <c r="V101" s="5" t="s">
        <v>96</v>
      </c>
      <c r="W101" t="e">
        <f>IF(Sheet1!M101="Councillors",4608,IF(Sheet1!M101="Information Technology Services Dept.",921,IF(Sheet1!M101="City Clerk and Solicitor Dept",1855,"No")))</f>
        <v>#VALUE!</v>
      </c>
      <c r="X101" t="e">
        <f t="shared" si="5"/>
        <v>#VALUE!</v>
      </c>
      <c r="Y101" t="str">
        <f ca="1">IF(Sheet1!AB101="DC1MDB01","DC1",IF(Sheet1!AB101="DC1MDB02","DC1",IF(Sheet1!AB101="DC1MDB03","DC1",IF(Sheet1!AB101="DC1MDB04","DC1",IF(Sheet1!AB101="DC1MDB05","DC1",IF(Sheet1!AB101="DC1MDB06","DC1",IF(Sheet1!AB101="DC1MDB07","DC1",IF(Sheet1!AB101="DC1MDB08","DC1",IF(Sheet1!AB101="DC1MDB09","DC1",IF(Sheet1!AB101="DC1MDB10","DC1",IF(Sheet1!AB101="DC4MDB01","DC4",IF(Sheet1!AB101="DC4MDB02","DC4",IF(Sheet1!AB101="DC4MDB03","DC4",IF(Sheet1!AB101="DC4MDB04","DC4",IF(Sheet1!AB101="DC4MDB05","DC4",IF(Sheet1!AB101="DC4MDB06","DC4",IF(Sheet1!AB101="DC4MDB07","DC4",IF(Sheet1!AB101="DC4MDB08","DC4",IF(Sheet1!AB101="DC4MDB09","DC4",IF(Sheet1!AB101="DC4MDB10","DC4","$False"))))))))))))))))))))</f>
        <v>DC1</v>
      </c>
      <c r="Z101" t="s">
        <v>35</v>
      </c>
      <c r="AA101" t="e">
        <f t="shared" si="6"/>
        <v>#VALUE!</v>
      </c>
      <c r="AB101" t="e">
        <f t="shared" si="7"/>
        <v>#VALUE!</v>
      </c>
      <c r="AC101" t="s">
        <v>11</v>
      </c>
      <c r="AD101" t="s">
        <v>12</v>
      </c>
      <c r="AE101" t="s">
        <v>13</v>
      </c>
      <c r="AF101" t="s">
        <v>14</v>
      </c>
      <c r="AG101" t="s">
        <v>5</v>
      </c>
      <c r="AH101" t="s">
        <v>15</v>
      </c>
      <c r="AI101" t="s">
        <v>16</v>
      </c>
      <c r="AJ101" t="s">
        <v>17</v>
      </c>
      <c r="AK101" t="s">
        <v>18</v>
      </c>
      <c r="AL101" t="s">
        <v>19</v>
      </c>
    </row>
    <row r="102" spans="1:38" ht="13.5" customHeight="1">
      <c r="A102" s="7"/>
      <c r="B102" s="7"/>
      <c r="C102" s="7"/>
      <c r="D102" s="8"/>
      <c r="F102" s="9" t="str">
        <f>(Sheet1!T102)</f>
        <v/>
      </c>
      <c r="G102" t="str">
        <f>IF(OR(Sheet1!W102="Yes",Sheet1!U102="Yes"),"\\CMFP538\"&amp;Sheet1!Z102,"")</f>
        <v/>
      </c>
      <c r="H102" t="str">
        <f>IF(G102="","",Sheet1!Z102)</f>
        <v/>
      </c>
      <c r="I102" t="str">
        <f>IF(G102="","",Sheet1!Y102)</f>
        <v/>
      </c>
      <c r="J102" t="e">
        <f>(Sheet1!O102)</f>
        <v>#VALUE!</v>
      </c>
      <c r="K102" s="6" t="e">
        <f>(Sheet1!P102)</f>
        <v>#VALUE!</v>
      </c>
      <c r="L102" s="6" t="e">
        <f>IF(Sheet1!N102="No","No",IF(Sheet1!N102="","No","Yes"))</f>
        <v>#VALUE!</v>
      </c>
      <c r="M102" t="e">
        <f>(Sheet1!Q102)</f>
        <v>#VALUE!</v>
      </c>
      <c r="N102" s="6" t="str">
        <f>IF(Sheet1!E102=FALSE,"",Sheet1!F102&amp;Sheet1!E102)</f>
        <v/>
      </c>
      <c r="O102" t="str">
        <f ca="1">(Sheet1!AB102)</f>
        <v>DC4MDB01</v>
      </c>
      <c r="P102" t="e">
        <f>(Sheet1!R102)</f>
        <v>#VALUE!</v>
      </c>
      <c r="Q102" t="e">
        <f>Sheet3!D102</f>
        <v>#VALUE!</v>
      </c>
      <c r="R102" t="e">
        <f>Sheet3!E102</f>
        <v>#VALUE!</v>
      </c>
      <c r="S102" t="str">
        <f t="shared" si="4"/>
        <v/>
      </c>
      <c r="T102" t="str">
        <f>IF(ISERROR(Sheet1!X102),"",Sheet1!X102)</f>
        <v/>
      </c>
      <c r="U102" t="e">
        <f>IF(Sheet1!M102="Councillors",5120,IF(Sheet1!M102="Information Technology Services Dept.",1024,IF(Sheet1!M102="City Clerk and Solicitor Dept",1953,"No")))</f>
        <v>#VALUE!</v>
      </c>
      <c r="V102" s="5" t="s">
        <v>96</v>
      </c>
      <c r="W102" t="e">
        <f>IF(Sheet1!M102="Councillors",4608,IF(Sheet1!M102="Information Technology Services Dept.",921,IF(Sheet1!M102="City Clerk and Solicitor Dept",1855,"No")))</f>
        <v>#VALUE!</v>
      </c>
      <c r="X102" t="e">
        <f t="shared" si="5"/>
        <v>#VALUE!</v>
      </c>
      <c r="Y102" t="str">
        <f ca="1">IF(Sheet1!AB102="DC1MDB01","DC1",IF(Sheet1!AB102="DC1MDB02","DC1",IF(Sheet1!AB102="DC1MDB03","DC1",IF(Sheet1!AB102="DC1MDB04","DC1",IF(Sheet1!AB102="DC1MDB05","DC1",IF(Sheet1!AB102="DC1MDB06","DC1",IF(Sheet1!AB102="DC1MDB07","DC1",IF(Sheet1!AB102="DC1MDB08","DC1",IF(Sheet1!AB102="DC1MDB09","DC1",IF(Sheet1!AB102="DC1MDB10","DC1",IF(Sheet1!AB102="DC4MDB01","DC4",IF(Sheet1!AB102="DC4MDB02","DC4",IF(Sheet1!AB102="DC4MDB03","DC4",IF(Sheet1!AB102="DC4MDB04","DC4",IF(Sheet1!AB102="DC4MDB05","DC4",IF(Sheet1!AB102="DC4MDB06","DC4",IF(Sheet1!AB102="DC4MDB07","DC4",IF(Sheet1!AB102="DC4MDB08","DC4",IF(Sheet1!AB102="DC4MDB09","DC4",IF(Sheet1!AB102="DC4MDB10","DC4","$False"))))))))))))))))))))</f>
        <v>DC4</v>
      </c>
      <c r="Z102" t="s">
        <v>35</v>
      </c>
      <c r="AA102" t="e">
        <f t="shared" si="6"/>
        <v>#VALUE!</v>
      </c>
      <c r="AB102" t="e">
        <f t="shared" si="7"/>
        <v>#VALUE!</v>
      </c>
      <c r="AC102" t="s">
        <v>11</v>
      </c>
      <c r="AD102" t="s">
        <v>12</v>
      </c>
      <c r="AE102" t="s">
        <v>13</v>
      </c>
      <c r="AF102" t="s">
        <v>14</v>
      </c>
      <c r="AG102" t="s">
        <v>5</v>
      </c>
      <c r="AH102" t="s">
        <v>15</v>
      </c>
      <c r="AI102" t="s">
        <v>16</v>
      </c>
      <c r="AJ102" t="s">
        <v>17</v>
      </c>
      <c r="AK102" t="s">
        <v>18</v>
      </c>
      <c r="AL102" t="s">
        <v>19</v>
      </c>
    </row>
    <row r="103" spans="1:38" ht="13.5" customHeight="1">
      <c r="A103" s="7"/>
      <c r="B103" s="7"/>
      <c r="C103" s="7"/>
      <c r="D103" s="8"/>
      <c r="F103" s="9" t="str">
        <f>(Sheet1!T103)</f>
        <v/>
      </c>
      <c r="G103" t="str">
        <f>IF(OR(Sheet1!W103="Yes",Sheet1!U103="Yes"),"\\CMFP538\"&amp;Sheet1!Z103,"")</f>
        <v/>
      </c>
      <c r="H103" t="str">
        <f>IF(G103="","",Sheet1!Z103)</f>
        <v/>
      </c>
      <c r="I103" t="str">
        <f>IF(G103="","",Sheet1!Y103)</f>
        <v/>
      </c>
      <c r="J103" t="e">
        <f>(Sheet1!O103)</f>
        <v>#VALUE!</v>
      </c>
      <c r="K103" s="6" t="e">
        <f>(Sheet1!P103)</f>
        <v>#VALUE!</v>
      </c>
      <c r="L103" s="6" t="e">
        <f>IF(Sheet1!N103="No","No",IF(Sheet1!N103="","No","Yes"))</f>
        <v>#VALUE!</v>
      </c>
      <c r="M103" t="e">
        <f>(Sheet1!Q103)</f>
        <v>#VALUE!</v>
      </c>
      <c r="N103" s="6" t="str">
        <f>IF(Sheet1!E103=FALSE,"",Sheet1!F103&amp;Sheet1!E103)</f>
        <v/>
      </c>
      <c r="O103" t="str">
        <f ca="1">(Sheet1!AB103)</f>
        <v>DC1MDB09</v>
      </c>
      <c r="P103" t="e">
        <f>(Sheet1!R103)</f>
        <v>#VALUE!</v>
      </c>
      <c r="Q103" t="e">
        <f>Sheet3!D103</f>
        <v>#VALUE!</v>
      </c>
      <c r="R103" t="e">
        <f>Sheet3!E103</f>
        <v>#VALUE!</v>
      </c>
      <c r="S103" t="str">
        <f t="shared" si="4"/>
        <v/>
      </c>
      <c r="T103" t="str">
        <f>IF(ISERROR(Sheet1!X103),"",Sheet1!X103)</f>
        <v/>
      </c>
      <c r="U103" t="e">
        <f>IF(Sheet1!M103="Councillors",5120,IF(Sheet1!M103="Information Technology Services Dept.",1024,IF(Sheet1!M103="City Clerk and Solicitor Dept",1953,"No")))</f>
        <v>#VALUE!</v>
      </c>
      <c r="V103" s="5" t="s">
        <v>96</v>
      </c>
      <c r="W103" t="e">
        <f>IF(Sheet1!M103="Councillors",4608,IF(Sheet1!M103="Information Technology Services Dept.",921,IF(Sheet1!M103="City Clerk and Solicitor Dept",1855,"No")))</f>
        <v>#VALUE!</v>
      </c>
      <c r="X103" t="e">
        <f t="shared" si="5"/>
        <v>#VALUE!</v>
      </c>
      <c r="Y103" t="str">
        <f ca="1">IF(Sheet1!AB103="DC1MDB01","DC1",IF(Sheet1!AB103="DC1MDB02","DC1",IF(Sheet1!AB103="DC1MDB03","DC1",IF(Sheet1!AB103="DC1MDB04","DC1",IF(Sheet1!AB103="DC1MDB05","DC1",IF(Sheet1!AB103="DC1MDB06","DC1",IF(Sheet1!AB103="DC1MDB07","DC1",IF(Sheet1!AB103="DC1MDB08","DC1",IF(Sheet1!AB103="DC1MDB09","DC1",IF(Sheet1!AB103="DC1MDB10","DC1",IF(Sheet1!AB103="DC4MDB01","DC4",IF(Sheet1!AB103="DC4MDB02","DC4",IF(Sheet1!AB103="DC4MDB03","DC4",IF(Sheet1!AB103="DC4MDB04","DC4",IF(Sheet1!AB103="DC4MDB05","DC4",IF(Sheet1!AB103="DC4MDB06","DC4",IF(Sheet1!AB103="DC4MDB07","DC4",IF(Sheet1!AB103="DC4MDB08","DC4",IF(Sheet1!AB103="DC4MDB09","DC4",IF(Sheet1!AB103="DC4MDB10","DC4","$False"))))))))))))))))))))</f>
        <v>DC1</v>
      </c>
      <c r="Z103" t="s">
        <v>35</v>
      </c>
      <c r="AA103" t="e">
        <f t="shared" si="6"/>
        <v>#VALUE!</v>
      </c>
      <c r="AB103" t="e">
        <f t="shared" si="7"/>
        <v>#VALUE!</v>
      </c>
      <c r="AC103" t="s">
        <v>11</v>
      </c>
      <c r="AD103" t="s">
        <v>12</v>
      </c>
      <c r="AE103" t="s">
        <v>13</v>
      </c>
      <c r="AF103" t="s">
        <v>14</v>
      </c>
      <c r="AG103" t="s">
        <v>5</v>
      </c>
      <c r="AH103" t="s">
        <v>15</v>
      </c>
      <c r="AI103" t="s">
        <v>16</v>
      </c>
      <c r="AJ103" t="s">
        <v>17</v>
      </c>
      <c r="AK103" t="s">
        <v>18</v>
      </c>
      <c r="AL103" t="s">
        <v>19</v>
      </c>
    </row>
    <row r="104" spans="1:38" ht="13.5" customHeight="1">
      <c r="A104" s="7"/>
      <c r="B104" s="7"/>
      <c r="C104" s="7"/>
      <c r="D104" s="8"/>
      <c r="F104" s="9" t="str">
        <f>(Sheet1!T104)</f>
        <v/>
      </c>
      <c r="G104" t="str">
        <f>IF(OR(Sheet1!W104="Yes",Sheet1!U104="Yes"),"\\CMFP538\"&amp;Sheet1!Z104,"")</f>
        <v/>
      </c>
      <c r="H104" t="str">
        <f>IF(G104="","",Sheet1!Z104)</f>
        <v/>
      </c>
      <c r="I104" t="str">
        <f>IF(G104="","",Sheet1!Y104)</f>
        <v/>
      </c>
      <c r="J104" t="e">
        <f>(Sheet1!O104)</f>
        <v>#VALUE!</v>
      </c>
      <c r="K104" s="6" t="e">
        <f>(Sheet1!P104)</f>
        <v>#VALUE!</v>
      </c>
      <c r="L104" s="6" t="e">
        <f>IF(Sheet1!N104="No","No",IF(Sheet1!N104="","No","Yes"))</f>
        <v>#VALUE!</v>
      </c>
      <c r="M104" t="e">
        <f>(Sheet1!Q104)</f>
        <v>#VALUE!</v>
      </c>
      <c r="N104" s="6" t="str">
        <f>IF(Sheet1!E104=FALSE,"",Sheet1!F104&amp;Sheet1!E104)</f>
        <v/>
      </c>
      <c r="O104" t="str">
        <f ca="1">(Sheet1!AB104)</f>
        <v>DC4MDB06</v>
      </c>
      <c r="P104" t="e">
        <f>(Sheet1!R104)</f>
        <v>#VALUE!</v>
      </c>
      <c r="Q104" t="e">
        <f>Sheet3!D104</f>
        <v>#VALUE!</v>
      </c>
      <c r="R104" t="e">
        <f>Sheet3!E104</f>
        <v>#VALUE!</v>
      </c>
      <c r="S104" t="str">
        <f t="shared" si="4"/>
        <v/>
      </c>
      <c r="T104" t="str">
        <f>IF(ISERROR(Sheet1!X104),"",Sheet1!X104)</f>
        <v/>
      </c>
      <c r="U104" t="e">
        <f>IF(Sheet1!M104="Councillors",5120,IF(Sheet1!M104="Information Technology Services Dept.",1024,IF(Sheet1!M104="City Clerk and Solicitor Dept",1953,"No")))</f>
        <v>#VALUE!</v>
      </c>
      <c r="V104" s="5" t="s">
        <v>96</v>
      </c>
      <c r="W104" t="e">
        <f>IF(Sheet1!M104="Councillors",4608,IF(Sheet1!M104="Information Technology Services Dept.",921,IF(Sheet1!M104="City Clerk and Solicitor Dept",1855,"No")))</f>
        <v>#VALUE!</v>
      </c>
      <c r="X104" t="e">
        <f t="shared" si="5"/>
        <v>#VALUE!</v>
      </c>
      <c r="Y104" t="str">
        <f ca="1">IF(Sheet1!AB104="DC1MDB01","DC1",IF(Sheet1!AB104="DC1MDB02","DC1",IF(Sheet1!AB104="DC1MDB03","DC1",IF(Sheet1!AB104="DC1MDB04","DC1",IF(Sheet1!AB104="DC1MDB05","DC1",IF(Sheet1!AB104="DC1MDB06","DC1",IF(Sheet1!AB104="DC1MDB07","DC1",IF(Sheet1!AB104="DC1MDB08","DC1",IF(Sheet1!AB104="DC1MDB09","DC1",IF(Sheet1!AB104="DC1MDB10","DC1",IF(Sheet1!AB104="DC4MDB01","DC4",IF(Sheet1!AB104="DC4MDB02","DC4",IF(Sheet1!AB104="DC4MDB03","DC4",IF(Sheet1!AB104="DC4MDB04","DC4",IF(Sheet1!AB104="DC4MDB05","DC4",IF(Sheet1!AB104="DC4MDB06","DC4",IF(Sheet1!AB104="DC4MDB07","DC4",IF(Sheet1!AB104="DC4MDB08","DC4",IF(Sheet1!AB104="DC4MDB09","DC4",IF(Sheet1!AB104="DC4MDB10","DC4","$False"))))))))))))))))))))</f>
        <v>DC4</v>
      </c>
      <c r="Z104" t="s">
        <v>35</v>
      </c>
      <c r="AA104" t="e">
        <f t="shared" si="6"/>
        <v>#VALUE!</v>
      </c>
      <c r="AB104" t="e">
        <f t="shared" si="7"/>
        <v>#VALUE!</v>
      </c>
      <c r="AC104" t="s">
        <v>11</v>
      </c>
      <c r="AD104" t="s">
        <v>12</v>
      </c>
      <c r="AE104" t="s">
        <v>13</v>
      </c>
      <c r="AF104" t="s">
        <v>14</v>
      </c>
      <c r="AG104" t="s">
        <v>5</v>
      </c>
      <c r="AH104" t="s">
        <v>15</v>
      </c>
      <c r="AI104" t="s">
        <v>16</v>
      </c>
      <c r="AJ104" t="s">
        <v>17</v>
      </c>
      <c r="AK104" t="s">
        <v>18</v>
      </c>
      <c r="AL104" t="s">
        <v>19</v>
      </c>
    </row>
    <row r="105" spans="1:38" ht="13.5" customHeight="1">
      <c r="A105" s="7"/>
      <c r="B105" s="7"/>
      <c r="C105" s="7"/>
      <c r="D105" s="8"/>
      <c r="F105" s="9" t="str">
        <f>(Sheet1!T105)</f>
        <v/>
      </c>
      <c r="G105" t="str">
        <f>IF(OR(Sheet1!W105="Yes",Sheet1!U105="Yes"),"\\CMFP538\"&amp;Sheet1!Z105,"")</f>
        <v/>
      </c>
      <c r="H105" t="str">
        <f>IF(G105="","",Sheet1!Z105)</f>
        <v/>
      </c>
      <c r="I105" t="str">
        <f>IF(G105="","",Sheet1!Y105)</f>
        <v/>
      </c>
      <c r="J105" t="e">
        <f>(Sheet1!O105)</f>
        <v>#VALUE!</v>
      </c>
      <c r="K105" s="6" t="e">
        <f>(Sheet1!P105)</f>
        <v>#VALUE!</v>
      </c>
      <c r="L105" s="6" t="e">
        <f>IF(Sheet1!N105="No","No",IF(Sheet1!N105="","No","Yes"))</f>
        <v>#VALUE!</v>
      </c>
      <c r="M105" t="e">
        <f>(Sheet1!Q105)</f>
        <v>#VALUE!</v>
      </c>
      <c r="N105" s="6" t="str">
        <f>IF(Sheet1!E105=FALSE,"",Sheet1!F105&amp;Sheet1!E105)</f>
        <v/>
      </c>
      <c r="O105" t="str">
        <f ca="1">(Sheet1!AB105)</f>
        <v>DC4MDB06</v>
      </c>
      <c r="P105" t="e">
        <f>(Sheet1!R105)</f>
        <v>#VALUE!</v>
      </c>
      <c r="Q105" t="e">
        <f>Sheet3!D105</f>
        <v>#VALUE!</v>
      </c>
      <c r="R105" t="e">
        <f>Sheet3!E105</f>
        <v>#VALUE!</v>
      </c>
      <c r="S105" t="str">
        <f t="shared" si="4"/>
        <v/>
      </c>
      <c r="T105" t="str">
        <f>IF(ISERROR(Sheet1!X105),"",Sheet1!X105)</f>
        <v/>
      </c>
      <c r="U105" t="e">
        <f>IF(Sheet1!M105="Councillors",5120,IF(Sheet1!M105="Information Technology Services Dept.",1024,IF(Sheet1!M105="City Clerk and Solicitor Dept",1953,"No")))</f>
        <v>#VALUE!</v>
      </c>
      <c r="V105" s="5" t="s">
        <v>96</v>
      </c>
      <c r="W105" t="e">
        <f>IF(Sheet1!M105="Councillors",4608,IF(Sheet1!M105="Information Technology Services Dept.",921,IF(Sheet1!M105="City Clerk and Solicitor Dept",1855,"No")))</f>
        <v>#VALUE!</v>
      </c>
      <c r="X105" t="e">
        <f t="shared" si="5"/>
        <v>#VALUE!</v>
      </c>
      <c r="Y105" t="str">
        <f ca="1">IF(Sheet1!AB105="DC1MDB01","DC1",IF(Sheet1!AB105="DC1MDB02","DC1",IF(Sheet1!AB105="DC1MDB03","DC1",IF(Sheet1!AB105="DC1MDB04","DC1",IF(Sheet1!AB105="DC1MDB05","DC1",IF(Sheet1!AB105="DC1MDB06","DC1",IF(Sheet1!AB105="DC1MDB07","DC1",IF(Sheet1!AB105="DC1MDB08","DC1",IF(Sheet1!AB105="DC1MDB09","DC1",IF(Sheet1!AB105="DC1MDB10","DC1",IF(Sheet1!AB105="DC4MDB01","DC4",IF(Sheet1!AB105="DC4MDB02","DC4",IF(Sheet1!AB105="DC4MDB03","DC4",IF(Sheet1!AB105="DC4MDB04","DC4",IF(Sheet1!AB105="DC4MDB05","DC4",IF(Sheet1!AB105="DC4MDB06","DC4",IF(Sheet1!AB105="DC4MDB07","DC4",IF(Sheet1!AB105="DC4MDB08","DC4",IF(Sheet1!AB105="DC4MDB09","DC4",IF(Sheet1!AB105="DC4MDB10","DC4","$False"))))))))))))))))))))</f>
        <v>DC4</v>
      </c>
      <c r="Z105" t="s">
        <v>35</v>
      </c>
      <c r="AA105" t="e">
        <f t="shared" si="6"/>
        <v>#VALUE!</v>
      </c>
      <c r="AB105" t="e">
        <f t="shared" si="7"/>
        <v>#VALUE!</v>
      </c>
      <c r="AC105" t="s">
        <v>11</v>
      </c>
      <c r="AD105" t="s">
        <v>12</v>
      </c>
      <c r="AE105" t="s">
        <v>13</v>
      </c>
      <c r="AF105" t="s">
        <v>14</v>
      </c>
      <c r="AG105" t="s">
        <v>5</v>
      </c>
      <c r="AH105" t="s">
        <v>15</v>
      </c>
      <c r="AI105" t="s">
        <v>16</v>
      </c>
      <c r="AJ105" t="s">
        <v>17</v>
      </c>
      <c r="AK105" t="s">
        <v>18</v>
      </c>
      <c r="AL105" t="s">
        <v>19</v>
      </c>
    </row>
    <row r="106" spans="1:38" ht="13.5" customHeight="1">
      <c r="A106" s="7"/>
      <c r="B106" s="7"/>
      <c r="C106" s="7"/>
      <c r="D106" s="8"/>
      <c r="F106" s="9" t="str">
        <f>(Sheet1!T106)</f>
        <v/>
      </c>
      <c r="G106" t="str">
        <f>IF(OR(Sheet1!W106="Yes",Sheet1!U106="Yes"),"\\CMFP538\"&amp;Sheet1!Z106,"")</f>
        <v/>
      </c>
      <c r="H106" t="str">
        <f>IF(G106="","",Sheet1!Z106)</f>
        <v/>
      </c>
      <c r="I106" t="str">
        <f>IF(G106="","",Sheet1!Y106)</f>
        <v/>
      </c>
      <c r="J106" t="e">
        <f>(Sheet1!O106)</f>
        <v>#VALUE!</v>
      </c>
      <c r="K106" s="6" t="e">
        <f>(Sheet1!P106)</f>
        <v>#VALUE!</v>
      </c>
      <c r="L106" s="6" t="e">
        <f>IF(Sheet1!N106="No","No",IF(Sheet1!N106="","No","Yes"))</f>
        <v>#VALUE!</v>
      </c>
      <c r="M106" t="e">
        <f>(Sheet1!Q106)</f>
        <v>#VALUE!</v>
      </c>
      <c r="N106" s="6" t="str">
        <f>IF(Sheet1!E106=FALSE,"",Sheet1!F106&amp;Sheet1!E106)</f>
        <v/>
      </c>
      <c r="O106" t="str">
        <f ca="1">(Sheet1!AB106)</f>
        <v>DC1MDB07</v>
      </c>
      <c r="P106" t="e">
        <f>(Sheet1!R106)</f>
        <v>#VALUE!</v>
      </c>
      <c r="Q106" t="e">
        <f>Sheet3!D106</f>
        <v>#VALUE!</v>
      </c>
      <c r="R106" t="e">
        <f>Sheet3!E106</f>
        <v>#VALUE!</v>
      </c>
      <c r="S106" t="str">
        <f t="shared" si="4"/>
        <v/>
      </c>
      <c r="T106" t="str">
        <f>IF(ISERROR(Sheet1!X106),"",Sheet1!X106)</f>
        <v/>
      </c>
      <c r="U106" t="e">
        <f>IF(Sheet1!M106="Councillors",5120,IF(Sheet1!M106="Information Technology Services Dept.",1024,IF(Sheet1!M106="City Clerk and Solicitor Dept",1953,"No")))</f>
        <v>#VALUE!</v>
      </c>
      <c r="V106" s="5" t="s">
        <v>96</v>
      </c>
      <c r="W106" t="e">
        <f>IF(Sheet1!M106="Councillors",4608,IF(Sheet1!M106="Information Technology Services Dept.",921,IF(Sheet1!M106="City Clerk and Solicitor Dept",1855,"No")))</f>
        <v>#VALUE!</v>
      </c>
      <c r="X106" t="e">
        <f t="shared" si="5"/>
        <v>#VALUE!</v>
      </c>
      <c r="Y106" t="str">
        <f ca="1">IF(Sheet1!AB106="DC1MDB01","DC1",IF(Sheet1!AB106="DC1MDB02","DC1",IF(Sheet1!AB106="DC1MDB03","DC1",IF(Sheet1!AB106="DC1MDB04","DC1",IF(Sheet1!AB106="DC1MDB05","DC1",IF(Sheet1!AB106="DC1MDB06","DC1",IF(Sheet1!AB106="DC1MDB07","DC1",IF(Sheet1!AB106="DC1MDB08","DC1",IF(Sheet1!AB106="DC1MDB09","DC1",IF(Sheet1!AB106="DC1MDB10","DC1",IF(Sheet1!AB106="DC4MDB01","DC4",IF(Sheet1!AB106="DC4MDB02","DC4",IF(Sheet1!AB106="DC4MDB03","DC4",IF(Sheet1!AB106="DC4MDB04","DC4",IF(Sheet1!AB106="DC4MDB05","DC4",IF(Sheet1!AB106="DC4MDB06","DC4",IF(Sheet1!AB106="DC4MDB07","DC4",IF(Sheet1!AB106="DC4MDB08","DC4",IF(Sheet1!AB106="DC4MDB09","DC4",IF(Sheet1!AB106="DC4MDB10","DC4","$False"))))))))))))))))))))</f>
        <v>DC1</v>
      </c>
      <c r="Z106" t="s">
        <v>35</v>
      </c>
      <c r="AA106" t="e">
        <f t="shared" si="6"/>
        <v>#VALUE!</v>
      </c>
      <c r="AB106" t="e">
        <f t="shared" si="7"/>
        <v>#VALUE!</v>
      </c>
      <c r="AC106" t="s">
        <v>11</v>
      </c>
      <c r="AD106" t="s">
        <v>12</v>
      </c>
      <c r="AE106" t="s">
        <v>13</v>
      </c>
      <c r="AF106" t="s">
        <v>14</v>
      </c>
      <c r="AG106" t="s">
        <v>5</v>
      </c>
      <c r="AH106" t="s">
        <v>15</v>
      </c>
      <c r="AI106" t="s">
        <v>16</v>
      </c>
      <c r="AJ106" t="s">
        <v>17</v>
      </c>
      <c r="AK106" t="s">
        <v>18</v>
      </c>
      <c r="AL106" t="s">
        <v>19</v>
      </c>
    </row>
    <row r="107" spans="1:38" ht="13.5" customHeight="1">
      <c r="A107" s="7"/>
      <c r="B107" s="7"/>
      <c r="C107" s="7"/>
      <c r="D107" s="8"/>
      <c r="F107" s="9" t="str">
        <f>(Sheet1!T107)</f>
        <v/>
      </c>
      <c r="G107" t="str">
        <f>IF(OR(Sheet1!W107="Yes",Sheet1!U107="Yes"),"\\CMFP538\"&amp;Sheet1!Z107,"")</f>
        <v/>
      </c>
      <c r="H107" t="str">
        <f>IF(G107="","",Sheet1!Z107)</f>
        <v/>
      </c>
      <c r="I107" t="str">
        <f>IF(G107="","",Sheet1!Y107)</f>
        <v/>
      </c>
      <c r="J107" t="e">
        <f>(Sheet1!O107)</f>
        <v>#VALUE!</v>
      </c>
      <c r="K107" s="6" t="e">
        <f>(Sheet1!P107)</f>
        <v>#VALUE!</v>
      </c>
      <c r="L107" s="6" t="e">
        <f>IF(Sheet1!N107="No","No",IF(Sheet1!N107="","No","Yes"))</f>
        <v>#VALUE!</v>
      </c>
      <c r="M107" t="e">
        <f>(Sheet1!Q107)</f>
        <v>#VALUE!</v>
      </c>
      <c r="N107" s="6" t="str">
        <f>IF(Sheet1!E107=FALSE,"",Sheet1!F107&amp;Sheet1!E107)</f>
        <v/>
      </c>
      <c r="O107" t="str">
        <f ca="1">(Sheet1!AB107)</f>
        <v>DC1MDB07</v>
      </c>
      <c r="P107" t="e">
        <f>(Sheet1!R107)</f>
        <v>#VALUE!</v>
      </c>
      <c r="Q107" t="e">
        <f>Sheet3!D107</f>
        <v>#VALUE!</v>
      </c>
      <c r="R107" t="e">
        <f>Sheet3!E107</f>
        <v>#VALUE!</v>
      </c>
      <c r="S107" t="str">
        <f t="shared" si="4"/>
        <v/>
      </c>
      <c r="T107" t="str">
        <f>IF(ISERROR(Sheet1!X107),"",Sheet1!X107)</f>
        <v/>
      </c>
      <c r="U107" t="e">
        <f>IF(Sheet1!M107="Councillors",5120,IF(Sheet1!M107="Information Technology Services Dept.",1024,IF(Sheet1!M107="City Clerk and Solicitor Dept",1953,"No")))</f>
        <v>#VALUE!</v>
      </c>
      <c r="V107" s="5" t="s">
        <v>96</v>
      </c>
      <c r="W107" t="e">
        <f>IF(Sheet1!M107="Councillors",4608,IF(Sheet1!M107="Information Technology Services Dept.",921,IF(Sheet1!M107="City Clerk and Solicitor Dept",1855,"No")))</f>
        <v>#VALUE!</v>
      </c>
      <c r="X107" t="e">
        <f t="shared" si="5"/>
        <v>#VALUE!</v>
      </c>
      <c r="Y107" t="str">
        <f ca="1">IF(Sheet1!AB107="DC1MDB01","DC1",IF(Sheet1!AB107="DC1MDB02","DC1",IF(Sheet1!AB107="DC1MDB03","DC1",IF(Sheet1!AB107="DC1MDB04","DC1",IF(Sheet1!AB107="DC1MDB05","DC1",IF(Sheet1!AB107="DC1MDB06","DC1",IF(Sheet1!AB107="DC1MDB07","DC1",IF(Sheet1!AB107="DC1MDB08","DC1",IF(Sheet1!AB107="DC1MDB09","DC1",IF(Sheet1!AB107="DC1MDB10","DC1",IF(Sheet1!AB107="DC4MDB01","DC4",IF(Sheet1!AB107="DC4MDB02","DC4",IF(Sheet1!AB107="DC4MDB03","DC4",IF(Sheet1!AB107="DC4MDB04","DC4",IF(Sheet1!AB107="DC4MDB05","DC4",IF(Sheet1!AB107="DC4MDB06","DC4",IF(Sheet1!AB107="DC4MDB07","DC4",IF(Sheet1!AB107="DC4MDB08","DC4",IF(Sheet1!AB107="DC4MDB09","DC4",IF(Sheet1!AB107="DC4MDB10","DC4","$False"))))))))))))))))))))</f>
        <v>DC1</v>
      </c>
      <c r="Z107" t="s">
        <v>35</v>
      </c>
      <c r="AA107" t="e">
        <f t="shared" si="6"/>
        <v>#VALUE!</v>
      </c>
      <c r="AB107" t="e">
        <f t="shared" si="7"/>
        <v>#VALUE!</v>
      </c>
      <c r="AC107" t="s">
        <v>11</v>
      </c>
      <c r="AD107" t="s">
        <v>12</v>
      </c>
      <c r="AE107" t="s">
        <v>13</v>
      </c>
      <c r="AF107" t="s">
        <v>14</v>
      </c>
      <c r="AG107" t="s">
        <v>5</v>
      </c>
      <c r="AH107" t="s">
        <v>15</v>
      </c>
      <c r="AI107" t="s">
        <v>16</v>
      </c>
      <c r="AJ107" t="s">
        <v>17</v>
      </c>
      <c r="AK107" t="s">
        <v>18</v>
      </c>
      <c r="AL107" t="s">
        <v>19</v>
      </c>
    </row>
    <row r="108" spans="1:38" ht="13.5" customHeight="1">
      <c r="A108" s="7"/>
      <c r="B108" s="7"/>
      <c r="C108" s="7"/>
      <c r="D108" s="8"/>
      <c r="F108" s="9" t="str">
        <f>(Sheet1!T108)</f>
        <v/>
      </c>
      <c r="G108" t="str">
        <f>IF(OR(Sheet1!W108="Yes",Sheet1!U108="Yes"),"\\CMFP538\"&amp;Sheet1!Z108,"")</f>
        <v/>
      </c>
      <c r="H108" t="str">
        <f>IF(G108="","",Sheet1!Z108)</f>
        <v/>
      </c>
      <c r="I108" t="str">
        <f>IF(G108="","",Sheet1!Y108)</f>
        <v/>
      </c>
      <c r="J108" t="e">
        <f>(Sheet1!O108)</f>
        <v>#VALUE!</v>
      </c>
      <c r="K108" s="6" t="e">
        <f>(Sheet1!P108)</f>
        <v>#VALUE!</v>
      </c>
      <c r="L108" s="6" t="e">
        <f>IF(Sheet1!N108="No","No",IF(Sheet1!N108="","No","Yes"))</f>
        <v>#VALUE!</v>
      </c>
      <c r="M108" t="e">
        <f>(Sheet1!Q108)</f>
        <v>#VALUE!</v>
      </c>
      <c r="N108" s="6" t="str">
        <f>IF(Sheet1!E108=FALSE,"",Sheet1!F108&amp;Sheet1!E108)</f>
        <v/>
      </c>
      <c r="O108" t="str">
        <f ca="1">(Sheet1!AB108)</f>
        <v>DC4MDB03</v>
      </c>
      <c r="P108" t="e">
        <f>(Sheet1!R108)</f>
        <v>#VALUE!</v>
      </c>
      <c r="Q108" t="e">
        <f>Sheet3!D108</f>
        <v>#VALUE!</v>
      </c>
      <c r="R108" t="e">
        <f>Sheet3!E108</f>
        <v>#VALUE!</v>
      </c>
      <c r="S108" t="str">
        <f t="shared" si="4"/>
        <v/>
      </c>
      <c r="T108" t="str">
        <f>IF(ISERROR(Sheet1!X108),"",Sheet1!X108)</f>
        <v/>
      </c>
      <c r="U108" t="e">
        <f>IF(Sheet1!M108="Councillors",5120,IF(Sheet1!M108="Information Technology Services Dept.",1024,IF(Sheet1!M108="City Clerk and Solicitor Dept",1953,"No")))</f>
        <v>#VALUE!</v>
      </c>
      <c r="V108" s="5" t="s">
        <v>96</v>
      </c>
      <c r="W108" t="e">
        <f>IF(Sheet1!M108="Councillors",4608,IF(Sheet1!M108="Information Technology Services Dept.",921,IF(Sheet1!M108="City Clerk and Solicitor Dept",1855,"No")))</f>
        <v>#VALUE!</v>
      </c>
      <c r="X108" t="e">
        <f t="shared" si="5"/>
        <v>#VALUE!</v>
      </c>
      <c r="Y108" t="str">
        <f ca="1">IF(Sheet1!AB108="DC1MDB01","DC1",IF(Sheet1!AB108="DC1MDB02","DC1",IF(Sheet1!AB108="DC1MDB03","DC1",IF(Sheet1!AB108="DC1MDB04","DC1",IF(Sheet1!AB108="DC1MDB05","DC1",IF(Sheet1!AB108="DC1MDB06","DC1",IF(Sheet1!AB108="DC1MDB07","DC1",IF(Sheet1!AB108="DC1MDB08","DC1",IF(Sheet1!AB108="DC1MDB09","DC1",IF(Sheet1!AB108="DC1MDB10","DC1",IF(Sheet1!AB108="DC4MDB01","DC4",IF(Sheet1!AB108="DC4MDB02","DC4",IF(Sheet1!AB108="DC4MDB03","DC4",IF(Sheet1!AB108="DC4MDB04","DC4",IF(Sheet1!AB108="DC4MDB05","DC4",IF(Sheet1!AB108="DC4MDB06","DC4",IF(Sheet1!AB108="DC4MDB07","DC4",IF(Sheet1!AB108="DC4MDB08","DC4",IF(Sheet1!AB108="DC4MDB09","DC4",IF(Sheet1!AB108="DC4MDB10","DC4","$False"))))))))))))))))))))</f>
        <v>DC4</v>
      </c>
      <c r="Z108" t="s">
        <v>35</v>
      </c>
      <c r="AA108" t="e">
        <f t="shared" si="6"/>
        <v>#VALUE!</v>
      </c>
      <c r="AB108" t="e">
        <f t="shared" si="7"/>
        <v>#VALUE!</v>
      </c>
      <c r="AC108" t="s">
        <v>11</v>
      </c>
      <c r="AD108" t="s">
        <v>12</v>
      </c>
      <c r="AE108" t="s">
        <v>13</v>
      </c>
      <c r="AF108" t="s">
        <v>14</v>
      </c>
      <c r="AG108" t="s">
        <v>5</v>
      </c>
      <c r="AH108" t="s">
        <v>15</v>
      </c>
      <c r="AI108" t="s">
        <v>16</v>
      </c>
      <c r="AJ108" t="s">
        <v>17</v>
      </c>
      <c r="AK108" t="s">
        <v>18</v>
      </c>
      <c r="AL108" t="s">
        <v>19</v>
      </c>
    </row>
    <row r="109" spans="1:38" ht="13.5" customHeight="1">
      <c r="A109" s="7"/>
      <c r="B109" s="7"/>
      <c r="C109" s="7"/>
      <c r="D109" s="8"/>
      <c r="F109" s="9" t="str">
        <f>(Sheet1!T109)</f>
        <v/>
      </c>
      <c r="G109" t="str">
        <f>IF(OR(Sheet1!W109="Yes",Sheet1!U109="Yes"),"\\CMFP538\"&amp;Sheet1!Z109,"")</f>
        <v/>
      </c>
      <c r="H109" t="str">
        <f>IF(G109="","",Sheet1!Z109)</f>
        <v/>
      </c>
      <c r="I109" t="str">
        <f>IF(G109="","",Sheet1!Y109)</f>
        <v/>
      </c>
      <c r="J109" t="e">
        <f>(Sheet1!O109)</f>
        <v>#VALUE!</v>
      </c>
      <c r="K109" s="6" t="e">
        <f>(Sheet1!P109)</f>
        <v>#VALUE!</v>
      </c>
      <c r="L109" s="6" t="e">
        <f>IF(Sheet1!N109="No","No",IF(Sheet1!N109="","No","Yes"))</f>
        <v>#VALUE!</v>
      </c>
      <c r="M109" t="e">
        <f>(Sheet1!Q109)</f>
        <v>#VALUE!</v>
      </c>
      <c r="N109" s="6" t="str">
        <f>IF(Sheet1!E109=FALSE,"",Sheet1!F109&amp;Sheet1!E109)</f>
        <v/>
      </c>
      <c r="O109" t="str">
        <f ca="1">(Sheet1!AB109)</f>
        <v>DC4MDB06</v>
      </c>
      <c r="P109" t="e">
        <f>(Sheet1!R109)</f>
        <v>#VALUE!</v>
      </c>
      <c r="Q109" t="e">
        <f>Sheet3!D109</f>
        <v>#VALUE!</v>
      </c>
      <c r="R109" t="e">
        <f>Sheet3!E109</f>
        <v>#VALUE!</v>
      </c>
      <c r="S109" t="str">
        <f t="shared" si="4"/>
        <v/>
      </c>
      <c r="T109" t="str">
        <f>IF(ISERROR(Sheet1!X109),"",Sheet1!X109)</f>
        <v/>
      </c>
      <c r="U109" t="e">
        <f>IF(Sheet1!M109="Councillors",5120,IF(Sheet1!M109="Information Technology Services Dept.",1024,IF(Sheet1!M109="City Clerk and Solicitor Dept",1953,"No")))</f>
        <v>#VALUE!</v>
      </c>
      <c r="V109" s="5" t="s">
        <v>96</v>
      </c>
      <c r="W109" t="e">
        <f>IF(Sheet1!M109="Councillors",4608,IF(Sheet1!M109="Information Technology Services Dept.",921,IF(Sheet1!M109="City Clerk and Solicitor Dept",1855,"No")))</f>
        <v>#VALUE!</v>
      </c>
      <c r="X109" t="e">
        <f t="shared" si="5"/>
        <v>#VALUE!</v>
      </c>
      <c r="Y109" t="str">
        <f ca="1">IF(Sheet1!AB109="DC1MDB01","DC1",IF(Sheet1!AB109="DC1MDB02","DC1",IF(Sheet1!AB109="DC1MDB03","DC1",IF(Sheet1!AB109="DC1MDB04","DC1",IF(Sheet1!AB109="DC1MDB05","DC1",IF(Sheet1!AB109="DC1MDB06","DC1",IF(Sheet1!AB109="DC1MDB07","DC1",IF(Sheet1!AB109="DC1MDB08","DC1",IF(Sheet1!AB109="DC1MDB09","DC1",IF(Sheet1!AB109="DC1MDB10","DC1",IF(Sheet1!AB109="DC4MDB01","DC4",IF(Sheet1!AB109="DC4MDB02","DC4",IF(Sheet1!AB109="DC4MDB03","DC4",IF(Sheet1!AB109="DC4MDB04","DC4",IF(Sheet1!AB109="DC4MDB05","DC4",IF(Sheet1!AB109="DC4MDB06","DC4",IF(Sheet1!AB109="DC4MDB07","DC4",IF(Sheet1!AB109="DC4MDB08","DC4",IF(Sheet1!AB109="DC4MDB09","DC4",IF(Sheet1!AB109="DC4MDB10","DC4","$False"))))))))))))))))))))</f>
        <v>DC4</v>
      </c>
      <c r="Z109" t="s">
        <v>35</v>
      </c>
      <c r="AA109" t="e">
        <f t="shared" si="6"/>
        <v>#VALUE!</v>
      </c>
      <c r="AB109" t="e">
        <f t="shared" si="7"/>
        <v>#VALUE!</v>
      </c>
      <c r="AC109" t="s">
        <v>11</v>
      </c>
      <c r="AD109" t="s">
        <v>12</v>
      </c>
      <c r="AE109" t="s">
        <v>13</v>
      </c>
      <c r="AF109" t="s">
        <v>14</v>
      </c>
      <c r="AG109" t="s">
        <v>5</v>
      </c>
      <c r="AH109" t="s">
        <v>15</v>
      </c>
      <c r="AI109" t="s">
        <v>16</v>
      </c>
      <c r="AJ109" t="s">
        <v>17</v>
      </c>
      <c r="AK109" t="s">
        <v>18</v>
      </c>
      <c r="AL109" t="s">
        <v>19</v>
      </c>
    </row>
    <row r="110" spans="1:38" ht="13.5" customHeight="1">
      <c r="A110" s="7"/>
      <c r="B110" s="7"/>
      <c r="C110" s="7"/>
      <c r="D110" s="8"/>
      <c r="F110" s="9" t="str">
        <f>(Sheet1!T110)</f>
        <v/>
      </c>
      <c r="G110" t="str">
        <f>IF(OR(Sheet1!W110="Yes",Sheet1!U110="Yes"),"\\CMFP538\"&amp;Sheet1!Z110,"")</f>
        <v/>
      </c>
      <c r="H110" t="str">
        <f>IF(G110="","",Sheet1!Z110)</f>
        <v/>
      </c>
      <c r="I110" t="str">
        <f>IF(G110="","",Sheet1!Y110)</f>
        <v/>
      </c>
      <c r="J110" t="e">
        <f>(Sheet1!O110)</f>
        <v>#VALUE!</v>
      </c>
      <c r="K110" s="6" t="e">
        <f>(Sheet1!P110)</f>
        <v>#VALUE!</v>
      </c>
      <c r="L110" s="6" t="e">
        <f>IF(Sheet1!N110="No","No",IF(Sheet1!N110="","No","Yes"))</f>
        <v>#VALUE!</v>
      </c>
      <c r="M110" t="e">
        <f>(Sheet1!Q110)</f>
        <v>#VALUE!</v>
      </c>
      <c r="N110" s="6" t="str">
        <f>IF(Sheet1!E110=FALSE,"",Sheet1!F110&amp;Sheet1!E110)</f>
        <v/>
      </c>
      <c r="O110" t="str">
        <f ca="1">(Sheet1!AB110)</f>
        <v>DC1MDB01</v>
      </c>
      <c r="P110" t="e">
        <f>(Sheet1!R110)</f>
        <v>#VALUE!</v>
      </c>
      <c r="Q110" t="e">
        <f>Sheet3!D110</f>
        <v>#VALUE!</v>
      </c>
      <c r="R110" t="e">
        <f>Sheet3!E110</f>
        <v>#VALUE!</v>
      </c>
      <c r="S110" t="str">
        <f t="shared" si="4"/>
        <v/>
      </c>
      <c r="T110" t="str">
        <f>IF(ISERROR(Sheet1!X110),"",Sheet1!X110)</f>
        <v/>
      </c>
      <c r="U110" t="e">
        <f>IF(Sheet1!M110="Councillors",5120,IF(Sheet1!M110="Information Technology Services Dept.",1024,IF(Sheet1!M110="City Clerk and Solicitor Dept",1953,"No")))</f>
        <v>#VALUE!</v>
      </c>
      <c r="V110" s="5" t="s">
        <v>96</v>
      </c>
      <c r="W110" t="e">
        <f>IF(Sheet1!M110="Councillors",4608,IF(Sheet1!M110="Information Technology Services Dept.",921,IF(Sheet1!M110="City Clerk and Solicitor Dept",1855,"No")))</f>
        <v>#VALUE!</v>
      </c>
      <c r="X110" t="e">
        <f t="shared" si="5"/>
        <v>#VALUE!</v>
      </c>
      <c r="Y110" t="str">
        <f ca="1">IF(Sheet1!AB110="DC1MDB01","DC1",IF(Sheet1!AB110="DC1MDB02","DC1",IF(Sheet1!AB110="DC1MDB03","DC1",IF(Sheet1!AB110="DC1MDB04","DC1",IF(Sheet1!AB110="DC1MDB05","DC1",IF(Sheet1!AB110="DC1MDB06","DC1",IF(Sheet1!AB110="DC1MDB07","DC1",IF(Sheet1!AB110="DC1MDB08","DC1",IF(Sheet1!AB110="DC1MDB09","DC1",IF(Sheet1!AB110="DC1MDB10","DC1",IF(Sheet1!AB110="DC4MDB01","DC4",IF(Sheet1!AB110="DC4MDB02","DC4",IF(Sheet1!AB110="DC4MDB03","DC4",IF(Sheet1!AB110="DC4MDB04","DC4",IF(Sheet1!AB110="DC4MDB05","DC4",IF(Sheet1!AB110="DC4MDB06","DC4",IF(Sheet1!AB110="DC4MDB07","DC4",IF(Sheet1!AB110="DC4MDB08","DC4",IF(Sheet1!AB110="DC4MDB09","DC4",IF(Sheet1!AB110="DC4MDB10","DC4","$False"))))))))))))))))))))</f>
        <v>DC1</v>
      </c>
      <c r="Z110" t="s">
        <v>35</v>
      </c>
      <c r="AA110" t="e">
        <f t="shared" si="6"/>
        <v>#VALUE!</v>
      </c>
      <c r="AB110" t="e">
        <f t="shared" si="7"/>
        <v>#VALUE!</v>
      </c>
      <c r="AC110" t="s">
        <v>11</v>
      </c>
      <c r="AD110" t="s">
        <v>12</v>
      </c>
      <c r="AE110" t="s">
        <v>13</v>
      </c>
      <c r="AF110" t="s">
        <v>14</v>
      </c>
      <c r="AG110" t="s">
        <v>5</v>
      </c>
      <c r="AH110" t="s">
        <v>15</v>
      </c>
      <c r="AI110" t="s">
        <v>16</v>
      </c>
      <c r="AJ110" t="s">
        <v>17</v>
      </c>
      <c r="AK110" t="s">
        <v>18</v>
      </c>
      <c r="AL110" t="s">
        <v>19</v>
      </c>
    </row>
    <row r="111" spans="1:38" ht="13.5" customHeight="1">
      <c r="A111" s="7"/>
      <c r="B111" s="7"/>
      <c r="C111" s="7"/>
      <c r="D111" s="8"/>
      <c r="F111" s="9" t="str">
        <f>(Sheet1!T111)</f>
        <v/>
      </c>
      <c r="G111" t="str">
        <f>IF(OR(Sheet1!W111="Yes",Sheet1!U111="Yes"),"\\CMFP538\"&amp;Sheet1!Z111,"")</f>
        <v/>
      </c>
      <c r="H111" t="str">
        <f>IF(G111="","",Sheet1!Z111)</f>
        <v/>
      </c>
      <c r="I111" t="str">
        <f>IF(G111="","",Sheet1!Y111)</f>
        <v/>
      </c>
      <c r="J111" t="e">
        <f>(Sheet1!O111)</f>
        <v>#VALUE!</v>
      </c>
      <c r="K111" s="6" t="e">
        <f>(Sheet1!P111)</f>
        <v>#VALUE!</v>
      </c>
      <c r="L111" s="6" t="e">
        <f>IF(Sheet1!N111="No","No",IF(Sheet1!N111="","No","Yes"))</f>
        <v>#VALUE!</v>
      </c>
      <c r="M111" t="e">
        <f>(Sheet1!Q111)</f>
        <v>#VALUE!</v>
      </c>
      <c r="N111" s="6" t="str">
        <f>IF(Sheet1!E111=FALSE,"",Sheet1!F111&amp;Sheet1!E111)</f>
        <v/>
      </c>
      <c r="O111" t="str">
        <f ca="1">(Sheet1!AB111)</f>
        <v>DC1MDB03</v>
      </c>
      <c r="P111" t="e">
        <f>(Sheet1!R111)</f>
        <v>#VALUE!</v>
      </c>
      <c r="Q111" t="e">
        <f>Sheet3!D111</f>
        <v>#VALUE!</v>
      </c>
      <c r="R111" t="e">
        <f>Sheet3!E111</f>
        <v>#VALUE!</v>
      </c>
      <c r="S111" t="str">
        <f t="shared" si="4"/>
        <v/>
      </c>
      <c r="T111" t="str">
        <f>IF(ISERROR(Sheet1!X111),"",Sheet1!X111)</f>
        <v/>
      </c>
      <c r="U111" t="e">
        <f>IF(Sheet1!M111="Councillors",5120,IF(Sheet1!M111="Information Technology Services Dept.",1024,IF(Sheet1!M111="City Clerk and Solicitor Dept",1953,"No")))</f>
        <v>#VALUE!</v>
      </c>
      <c r="V111" s="5" t="s">
        <v>96</v>
      </c>
      <c r="W111" t="e">
        <f>IF(Sheet1!M111="Councillors",4608,IF(Sheet1!M111="Information Technology Services Dept.",921,IF(Sheet1!M111="City Clerk and Solicitor Dept",1855,"No")))</f>
        <v>#VALUE!</v>
      </c>
      <c r="X111" t="e">
        <f t="shared" si="5"/>
        <v>#VALUE!</v>
      </c>
      <c r="Y111" t="str">
        <f ca="1">IF(Sheet1!AB111="DC1MDB01","DC1",IF(Sheet1!AB111="DC1MDB02","DC1",IF(Sheet1!AB111="DC1MDB03","DC1",IF(Sheet1!AB111="DC1MDB04","DC1",IF(Sheet1!AB111="DC1MDB05","DC1",IF(Sheet1!AB111="DC1MDB06","DC1",IF(Sheet1!AB111="DC1MDB07","DC1",IF(Sheet1!AB111="DC1MDB08","DC1",IF(Sheet1!AB111="DC1MDB09","DC1",IF(Sheet1!AB111="DC1MDB10","DC1",IF(Sheet1!AB111="DC4MDB01","DC4",IF(Sheet1!AB111="DC4MDB02","DC4",IF(Sheet1!AB111="DC4MDB03","DC4",IF(Sheet1!AB111="DC4MDB04","DC4",IF(Sheet1!AB111="DC4MDB05","DC4",IF(Sheet1!AB111="DC4MDB06","DC4",IF(Sheet1!AB111="DC4MDB07","DC4",IF(Sheet1!AB111="DC4MDB08","DC4",IF(Sheet1!AB111="DC4MDB09","DC4",IF(Sheet1!AB111="DC4MDB10","DC4","$False"))))))))))))))))))))</f>
        <v>DC1</v>
      </c>
      <c r="Z111" t="s">
        <v>35</v>
      </c>
      <c r="AA111" t="e">
        <f t="shared" si="6"/>
        <v>#VALUE!</v>
      </c>
      <c r="AB111" t="e">
        <f t="shared" si="7"/>
        <v>#VALUE!</v>
      </c>
      <c r="AC111" t="s">
        <v>11</v>
      </c>
      <c r="AD111" t="s">
        <v>12</v>
      </c>
      <c r="AE111" t="s">
        <v>13</v>
      </c>
      <c r="AF111" t="s">
        <v>14</v>
      </c>
      <c r="AG111" t="s">
        <v>5</v>
      </c>
      <c r="AH111" t="s">
        <v>15</v>
      </c>
      <c r="AI111" t="s">
        <v>16</v>
      </c>
      <c r="AJ111" t="s">
        <v>17</v>
      </c>
      <c r="AK111" t="s">
        <v>18</v>
      </c>
      <c r="AL111" t="s">
        <v>19</v>
      </c>
    </row>
    <row r="112" spans="1:38" ht="13.5" customHeight="1">
      <c r="A112" s="7"/>
      <c r="B112" s="7"/>
      <c r="C112" s="7"/>
      <c r="D112" s="8"/>
      <c r="F112" s="9" t="str">
        <f>(Sheet1!T112)</f>
        <v/>
      </c>
      <c r="G112" t="str">
        <f>IF(OR(Sheet1!W112="Yes",Sheet1!U112="Yes"),"\\CMFP538\"&amp;Sheet1!Z112,"")</f>
        <v/>
      </c>
      <c r="H112" t="str">
        <f>IF(G112="","",Sheet1!Z112)</f>
        <v/>
      </c>
      <c r="I112" t="str">
        <f>IF(G112="","",Sheet1!Y112)</f>
        <v/>
      </c>
      <c r="J112" t="e">
        <f>(Sheet1!O112)</f>
        <v>#VALUE!</v>
      </c>
      <c r="K112" s="6" t="e">
        <f>(Sheet1!P112)</f>
        <v>#VALUE!</v>
      </c>
      <c r="L112" s="6" t="e">
        <f>IF(Sheet1!N112="No","No",IF(Sheet1!N112="","No","Yes"))</f>
        <v>#VALUE!</v>
      </c>
      <c r="M112" t="e">
        <f>(Sheet1!Q112)</f>
        <v>#VALUE!</v>
      </c>
      <c r="N112" s="6" t="str">
        <f>IF(Sheet1!E112=FALSE,"",Sheet1!F112&amp;Sheet1!E112)</f>
        <v/>
      </c>
      <c r="O112" t="str">
        <f ca="1">(Sheet1!AB112)</f>
        <v>DC1MDB10</v>
      </c>
      <c r="P112" t="e">
        <f>(Sheet1!R112)</f>
        <v>#VALUE!</v>
      </c>
      <c r="Q112" t="e">
        <f>Sheet3!D112</f>
        <v>#VALUE!</v>
      </c>
      <c r="R112" t="e">
        <f>Sheet3!E112</f>
        <v>#VALUE!</v>
      </c>
      <c r="S112" t="str">
        <f t="shared" si="4"/>
        <v/>
      </c>
      <c r="T112" t="str">
        <f>IF(ISERROR(Sheet1!X112),"",Sheet1!X112)</f>
        <v/>
      </c>
      <c r="U112" t="e">
        <f>IF(Sheet1!M112="Councillors",5120,IF(Sheet1!M112="Information Technology Services Dept.",1024,IF(Sheet1!M112="City Clerk and Solicitor Dept",1953,"No")))</f>
        <v>#VALUE!</v>
      </c>
      <c r="V112" s="5" t="s">
        <v>96</v>
      </c>
      <c r="W112" t="e">
        <f>IF(Sheet1!M112="Councillors",4608,IF(Sheet1!M112="Information Technology Services Dept.",921,IF(Sheet1!M112="City Clerk and Solicitor Dept",1855,"No")))</f>
        <v>#VALUE!</v>
      </c>
      <c r="X112" t="e">
        <f t="shared" si="5"/>
        <v>#VALUE!</v>
      </c>
      <c r="Y112" t="str">
        <f ca="1">IF(Sheet1!AB112="DC1MDB01","DC1",IF(Sheet1!AB112="DC1MDB02","DC1",IF(Sheet1!AB112="DC1MDB03","DC1",IF(Sheet1!AB112="DC1MDB04","DC1",IF(Sheet1!AB112="DC1MDB05","DC1",IF(Sheet1!AB112="DC1MDB06","DC1",IF(Sheet1!AB112="DC1MDB07","DC1",IF(Sheet1!AB112="DC1MDB08","DC1",IF(Sheet1!AB112="DC1MDB09","DC1",IF(Sheet1!AB112="DC1MDB10","DC1",IF(Sheet1!AB112="DC4MDB01","DC4",IF(Sheet1!AB112="DC4MDB02","DC4",IF(Sheet1!AB112="DC4MDB03","DC4",IF(Sheet1!AB112="DC4MDB04","DC4",IF(Sheet1!AB112="DC4MDB05","DC4",IF(Sheet1!AB112="DC4MDB06","DC4",IF(Sheet1!AB112="DC4MDB07","DC4",IF(Sheet1!AB112="DC4MDB08","DC4",IF(Sheet1!AB112="DC4MDB09","DC4",IF(Sheet1!AB112="DC4MDB10","DC4","$False"))))))))))))))))))))</f>
        <v>DC1</v>
      </c>
      <c r="Z112" t="s">
        <v>35</v>
      </c>
      <c r="AA112" t="e">
        <f t="shared" si="6"/>
        <v>#VALUE!</v>
      </c>
      <c r="AB112" t="e">
        <f t="shared" si="7"/>
        <v>#VALUE!</v>
      </c>
      <c r="AC112" t="s">
        <v>11</v>
      </c>
      <c r="AD112" t="s">
        <v>12</v>
      </c>
      <c r="AE112" t="s">
        <v>13</v>
      </c>
      <c r="AF112" t="s">
        <v>14</v>
      </c>
      <c r="AG112" t="s">
        <v>5</v>
      </c>
      <c r="AH112" t="s">
        <v>15</v>
      </c>
      <c r="AI112" t="s">
        <v>16</v>
      </c>
      <c r="AJ112" t="s">
        <v>17</v>
      </c>
      <c r="AK112" t="s">
        <v>18</v>
      </c>
      <c r="AL112" t="s">
        <v>19</v>
      </c>
    </row>
    <row r="113" spans="1:38" ht="13.5" customHeight="1">
      <c r="A113" s="7"/>
      <c r="B113" s="7"/>
      <c r="C113" s="7"/>
      <c r="D113" s="8"/>
      <c r="F113" s="9" t="str">
        <f>(Sheet1!T113)</f>
        <v/>
      </c>
      <c r="G113" t="str">
        <f>IF(OR(Sheet1!W113="Yes",Sheet1!U113="Yes"),"\\CMFP538\"&amp;Sheet1!Z113,"")</f>
        <v/>
      </c>
      <c r="H113" t="str">
        <f>IF(G113="","",Sheet1!Z113)</f>
        <v/>
      </c>
      <c r="I113" t="str">
        <f>IF(G113="","",Sheet1!Y113)</f>
        <v/>
      </c>
      <c r="J113" t="e">
        <f>(Sheet1!O113)</f>
        <v>#VALUE!</v>
      </c>
      <c r="K113" s="6" t="e">
        <f>(Sheet1!P113)</f>
        <v>#VALUE!</v>
      </c>
      <c r="L113" s="6" t="e">
        <f>IF(Sheet1!N113="No","No",IF(Sheet1!N113="","No","Yes"))</f>
        <v>#VALUE!</v>
      </c>
      <c r="M113" t="e">
        <f>(Sheet1!Q113)</f>
        <v>#VALUE!</v>
      </c>
      <c r="N113" s="6" t="str">
        <f>IF(Sheet1!E113=FALSE,"",Sheet1!F113&amp;Sheet1!E113)</f>
        <v/>
      </c>
      <c r="O113" t="str">
        <f ca="1">(Sheet1!AB113)</f>
        <v>DC4MDB02</v>
      </c>
      <c r="P113" t="e">
        <f>(Sheet1!R113)</f>
        <v>#VALUE!</v>
      </c>
      <c r="Q113" t="e">
        <f>Sheet3!D113</f>
        <v>#VALUE!</v>
      </c>
      <c r="R113" t="e">
        <f>Sheet3!E113</f>
        <v>#VALUE!</v>
      </c>
      <c r="S113" t="str">
        <f t="shared" si="4"/>
        <v/>
      </c>
      <c r="T113" t="str">
        <f>IF(ISERROR(Sheet1!X113),"",Sheet1!X113)</f>
        <v/>
      </c>
      <c r="U113" t="e">
        <f>IF(Sheet1!M113="Councillors",5120,IF(Sheet1!M113="Information Technology Services Dept.",1024,IF(Sheet1!M113="City Clerk and Solicitor Dept",1953,"No")))</f>
        <v>#VALUE!</v>
      </c>
      <c r="V113" s="5" t="s">
        <v>96</v>
      </c>
      <c r="W113" t="e">
        <f>IF(Sheet1!M113="Councillors",4608,IF(Sheet1!M113="Information Technology Services Dept.",921,IF(Sheet1!M113="City Clerk and Solicitor Dept",1855,"No")))</f>
        <v>#VALUE!</v>
      </c>
      <c r="X113" t="e">
        <f t="shared" si="5"/>
        <v>#VALUE!</v>
      </c>
      <c r="Y113" t="str">
        <f ca="1">IF(Sheet1!AB113="DC1MDB01","DC1",IF(Sheet1!AB113="DC1MDB02","DC1",IF(Sheet1!AB113="DC1MDB03","DC1",IF(Sheet1!AB113="DC1MDB04","DC1",IF(Sheet1!AB113="DC1MDB05","DC1",IF(Sheet1!AB113="DC1MDB06","DC1",IF(Sheet1!AB113="DC1MDB07","DC1",IF(Sheet1!AB113="DC1MDB08","DC1",IF(Sheet1!AB113="DC1MDB09","DC1",IF(Sheet1!AB113="DC1MDB10","DC1",IF(Sheet1!AB113="DC4MDB01","DC4",IF(Sheet1!AB113="DC4MDB02","DC4",IF(Sheet1!AB113="DC4MDB03","DC4",IF(Sheet1!AB113="DC4MDB04","DC4",IF(Sheet1!AB113="DC4MDB05","DC4",IF(Sheet1!AB113="DC4MDB06","DC4",IF(Sheet1!AB113="DC4MDB07","DC4",IF(Sheet1!AB113="DC4MDB08","DC4",IF(Sheet1!AB113="DC4MDB09","DC4",IF(Sheet1!AB113="DC4MDB10","DC4","$False"))))))))))))))))))))</f>
        <v>DC4</v>
      </c>
      <c r="Z113" t="s">
        <v>35</v>
      </c>
      <c r="AA113" t="e">
        <f t="shared" si="6"/>
        <v>#VALUE!</v>
      </c>
      <c r="AB113" t="e">
        <f t="shared" si="7"/>
        <v>#VALUE!</v>
      </c>
      <c r="AC113" t="s">
        <v>11</v>
      </c>
      <c r="AD113" t="s">
        <v>12</v>
      </c>
      <c r="AE113" t="s">
        <v>13</v>
      </c>
      <c r="AF113" t="s">
        <v>14</v>
      </c>
      <c r="AG113" t="s">
        <v>5</v>
      </c>
      <c r="AH113" t="s">
        <v>15</v>
      </c>
      <c r="AI113" t="s">
        <v>16</v>
      </c>
      <c r="AJ113" t="s">
        <v>17</v>
      </c>
      <c r="AK113" t="s">
        <v>18</v>
      </c>
      <c r="AL113" t="s">
        <v>19</v>
      </c>
    </row>
    <row r="114" spans="1:38" ht="13.5" customHeight="1">
      <c r="A114" s="7"/>
      <c r="B114" s="7"/>
      <c r="C114" s="7"/>
      <c r="D114" s="8"/>
      <c r="F114" s="9" t="str">
        <f>(Sheet1!T114)</f>
        <v/>
      </c>
      <c r="G114" t="str">
        <f>IF(OR(Sheet1!W114="Yes",Sheet1!U114="Yes"),"\\CMFP538\"&amp;Sheet1!Z114,"")</f>
        <v/>
      </c>
      <c r="H114" t="str">
        <f>IF(G114="","",Sheet1!Z114)</f>
        <v/>
      </c>
      <c r="I114" t="str">
        <f>IF(G114="","",Sheet1!Y114)</f>
        <v/>
      </c>
      <c r="J114" t="e">
        <f>(Sheet1!O114)</f>
        <v>#VALUE!</v>
      </c>
      <c r="K114" s="6" t="e">
        <f>(Sheet1!P114)</f>
        <v>#VALUE!</v>
      </c>
      <c r="L114" s="6" t="e">
        <f>IF(Sheet1!N114="No","No",IF(Sheet1!N114="","No","Yes"))</f>
        <v>#VALUE!</v>
      </c>
      <c r="M114" t="e">
        <f>(Sheet1!Q114)</f>
        <v>#VALUE!</v>
      </c>
      <c r="N114" s="6" t="str">
        <f>IF(Sheet1!E114=FALSE,"",Sheet1!F114&amp;Sheet1!E114)</f>
        <v/>
      </c>
      <c r="O114" t="str">
        <f ca="1">(Sheet1!AB114)</f>
        <v>DC4MDB08</v>
      </c>
      <c r="P114" t="e">
        <f>(Sheet1!R114)</f>
        <v>#VALUE!</v>
      </c>
      <c r="Q114" t="e">
        <f>Sheet3!D114</f>
        <v>#VALUE!</v>
      </c>
      <c r="R114" t="e">
        <f>Sheet3!E114</f>
        <v>#VALUE!</v>
      </c>
      <c r="S114" t="str">
        <f t="shared" si="4"/>
        <v/>
      </c>
      <c r="T114" t="str">
        <f>IF(ISERROR(Sheet1!X114),"",Sheet1!X114)</f>
        <v/>
      </c>
      <c r="U114" t="e">
        <f>IF(Sheet1!M114="Councillors",5120,IF(Sheet1!M114="Information Technology Services Dept.",1024,IF(Sheet1!M114="City Clerk and Solicitor Dept",1953,"No")))</f>
        <v>#VALUE!</v>
      </c>
      <c r="V114" s="5" t="s">
        <v>96</v>
      </c>
      <c r="W114" t="e">
        <f>IF(Sheet1!M114="Councillors",4608,IF(Sheet1!M114="Information Technology Services Dept.",921,IF(Sheet1!M114="City Clerk and Solicitor Dept",1855,"No")))</f>
        <v>#VALUE!</v>
      </c>
      <c r="X114" t="e">
        <f t="shared" si="5"/>
        <v>#VALUE!</v>
      </c>
      <c r="Y114" t="str">
        <f ca="1">IF(Sheet1!AB114="DC1MDB01","DC1",IF(Sheet1!AB114="DC1MDB02","DC1",IF(Sheet1!AB114="DC1MDB03","DC1",IF(Sheet1!AB114="DC1MDB04","DC1",IF(Sheet1!AB114="DC1MDB05","DC1",IF(Sheet1!AB114="DC1MDB06","DC1",IF(Sheet1!AB114="DC1MDB07","DC1",IF(Sheet1!AB114="DC1MDB08","DC1",IF(Sheet1!AB114="DC1MDB09","DC1",IF(Sheet1!AB114="DC1MDB10","DC1",IF(Sheet1!AB114="DC4MDB01","DC4",IF(Sheet1!AB114="DC4MDB02","DC4",IF(Sheet1!AB114="DC4MDB03","DC4",IF(Sheet1!AB114="DC4MDB04","DC4",IF(Sheet1!AB114="DC4MDB05","DC4",IF(Sheet1!AB114="DC4MDB06","DC4",IF(Sheet1!AB114="DC4MDB07","DC4",IF(Sheet1!AB114="DC4MDB08","DC4",IF(Sheet1!AB114="DC4MDB09","DC4",IF(Sheet1!AB114="DC4MDB10","DC4","$False"))))))))))))))))))))</f>
        <v>DC4</v>
      </c>
      <c r="Z114" t="s">
        <v>35</v>
      </c>
      <c r="AA114" t="e">
        <f t="shared" si="6"/>
        <v>#VALUE!</v>
      </c>
      <c r="AB114" t="e">
        <f t="shared" si="7"/>
        <v>#VALUE!</v>
      </c>
      <c r="AC114" t="s">
        <v>11</v>
      </c>
      <c r="AD114" t="s">
        <v>12</v>
      </c>
      <c r="AE114" t="s">
        <v>13</v>
      </c>
      <c r="AF114" t="s">
        <v>14</v>
      </c>
      <c r="AG114" t="s">
        <v>5</v>
      </c>
      <c r="AH114" t="s">
        <v>15</v>
      </c>
      <c r="AI114" t="s">
        <v>16</v>
      </c>
      <c r="AJ114" t="s">
        <v>17</v>
      </c>
      <c r="AK114" t="s">
        <v>18</v>
      </c>
      <c r="AL114" t="s">
        <v>19</v>
      </c>
    </row>
    <row r="115" spans="1:38" ht="13.5" customHeight="1">
      <c r="A115" s="7"/>
      <c r="B115" s="7"/>
      <c r="C115" s="7"/>
      <c r="D115" s="8"/>
      <c r="F115" s="9" t="str">
        <f>(Sheet1!T115)</f>
        <v/>
      </c>
      <c r="G115" t="str">
        <f>IF(OR(Sheet1!W115="Yes",Sheet1!U115="Yes"),"\\CMFP538\"&amp;Sheet1!Z115,"")</f>
        <v/>
      </c>
      <c r="H115" t="str">
        <f>IF(G115="","",Sheet1!Z115)</f>
        <v/>
      </c>
      <c r="I115" t="str">
        <f>IF(G115="","",Sheet1!Y115)</f>
        <v/>
      </c>
      <c r="J115" t="e">
        <f>(Sheet1!O115)</f>
        <v>#VALUE!</v>
      </c>
      <c r="K115" s="6" t="e">
        <f>(Sheet1!P115)</f>
        <v>#VALUE!</v>
      </c>
      <c r="L115" s="6" t="e">
        <f>IF(Sheet1!N115="No","No",IF(Sheet1!N115="","No","Yes"))</f>
        <v>#VALUE!</v>
      </c>
      <c r="M115" t="e">
        <f>(Sheet1!Q115)</f>
        <v>#VALUE!</v>
      </c>
      <c r="N115" s="6" t="str">
        <f>IF(Sheet1!E115=FALSE,"",Sheet1!F115&amp;Sheet1!E115)</f>
        <v/>
      </c>
      <c r="O115" t="str">
        <f ca="1">(Sheet1!AB115)</f>
        <v>DC1MDB08</v>
      </c>
      <c r="P115" t="e">
        <f>(Sheet1!R115)</f>
        <v>#VALUE!</v>
      </c>
      <c r="Q115" t="e">
        <f>Sheet3!D115</f>
        <v>#VALUE!</v>
      </c>
      <c r="R115" t="e">
        <f>Sheet3!E115</f>
        <v>#VALUE!</v>
      </c>
      <c r="S115" t="str">
        <f t="shared" si="4"/>
        <v/>
      </c>
      <c r="T115" t="str">
        <f>IF(ISERROR(Sheet1!X115),"",Sheet1!X115)</f>
        <v/>
      </c>
      <c r="U115" t="e">
        <f>IF(Sheet1!M115="Councillors",5120,IF(Sheet1!M115="Information Technology Services Dept.",1024,IF(Sheet1!M115="City Clerk and Solicitor Dept",1953,"No")))</f>
        <v>#VALUE!</v>
      </c>
      <c r="V115" s="5" t="s">
        <v>96</v>
      </c>
      <c r="W115" t="e">
        <f>IF(Sheet1!M115="Councillors",4608,IF(Sheet1!M115="Information Technology Services Dept.",921,IF(Sheet1!M115="City Clerk and Solicitor Dept",1855,"No")))</f>
        <v>#VALUE!</v>
      </c>
      <c r="X115" t="e">
        <f t="shared" si="5"/>
        <v>#VALUE!</v>
      </c>
      <c r="Y115" t="str">
        <f ca="1">IF(Sheet1!AB115="DC1MDB01","DC1",IF(Sheet1!AB115="DC1MDB02","DC1",IF(Sheet1!AB115="DC1MDB03","DC1",IF(Sheet1!AB115="DC1MDB04","DC1",IF(Sheet1!AB115="DC1MDB05","DC1",IF(Sheet1!AB115="DC1MDB06","DC1",IF(Sheet1!AB115="DC1MDB07","DC1",IF(Sheet1!AB115="DC1MDB08","DC1",IF(Sheet1!AB115="DC1MDB09","DC1",IF(Sheet1!AB115="DC1MDB10","DC1",IF(Sheet1!AB115="DC4MDB01","DC4",IF(Sheet1!AB115="DC4MDB02","DC4",IF(Sheet1!AB115="DC4MDB03","DC4",IF(Sheet1!AB115="DC4MDB04","DC4",IF(Sheet1!AB115="DC4MDB05","DC4",IF(Sheet1!AB115="DC4MDB06","DC4",IF(Sheet1!AB115="DC4MDB07","DC4",IF(Sheet1!AB115="DC4MDB08","DC4",IF(Sheet1!AB115="DC4MDB09","DC4",IF(Sheet1!AB115="DC4MDB10","DC4","$False"))))))))))))))))))))</f>
        <v>DC1</v>
      </c>
      <c r="Z115" t="s">
        <v>35</v>
      </c>
      <c r="AA115" t="e">
        <f t="shared" si="6"/>
        <v>#VALUE!</v>
      </c>
      <c r="AB115" t="e">
        <f t="shared" si="7"/>
        <v>#VALUE!</v>
      </c>
      <c r="AC115" t="s">
        <v>11</v>
      </c>
      <c r="AD115" t="s">
        <v>12</v>
      </c>
      <c r="AE115" t="s">
        <v>13</v>
      </c>
      <c r="AF115" t="s">
        <v>14</v>
      </c>
      <c r="AG115" t="s">
        <v>5</v>
      </c>
      <c r="AH115" t="s">
        <v>15</v>
      </c>
      <c r="AI115" t="s">
        <v>16</v>
      </c>
      <c r="AJ115" t="s">
        <v>17</v>
      </c>
      <c r="AK115" t="s">
        <v>18</v>
      </c>
      <c r="AL115" t="s">
        <v>19</v>
      </c>
    </row>
    <row r="116" spans="1:38" ht="13.5" customHeight="1">
      <c r="A116" s="7"/>
      <c r="B116" s="7"/>
      <c r="C116" s="7"/>
      <c r="D116" s="8"/>
      <c r="F116" s="9" t="str">
        <f>(Sheet1!T116)</f>
        <v/>
      </c>
      <c r="G116" t="str">
        <f>IF(OR(Sheet1!W116="Yes",Sheet1!U116="Yes"),"\\CMFP538\"&amp;Sheet1!Z116,"")</f>
        <v/>
      </c>
      <c r="H116" t="str">
        <f>IF(G116="","",Sheet1!Z116)</f>
        <v/>
      </c>
      <c r="I116" t="str">
        <f>IF(G116="","",Sheet1!Y116)</f>
        <v/>
      </c>
      <c r="J116" t="e">
        <f>(Sheet1!O116)</f>
        <v>#VALUE!</v>
      </c>
      <c r="K116" s="6" t="e">
        <f>(Sheet1!P116)</f>
        <v>#VALUE!</v>
      </c>
      <c r="L116" s="6" t="e">
        <f>IF(Sheet1!N116="No","No",IF(Sheet1!N116="","No","Yes"))</f>
        <v>#VALUE!</v>
      </c>
      <c r="M116" t="e">
        <f>(Sheet1!Q116)</f>
        <v>#VALUE!</v>
      </c>
      <c r="N116" s="6" t="str">
        <f>IF(Sheet1!E116=FALSE,"",Sheet1!F116&amp;Sheet1!E116)</f>
        <v/>
      </c>
      <c r="O116" t="str">
        <f ca="1">(Sheet1!AB116)</f>
        <v>DC4MDB07</v>
      </c>
      <c r="P116" t="e">
        <f>(Sheet1!R116)</f>
        <v>#VALUE!</v>
      </c>
      <c r="Q116" t="e">
        <f>Sheet3!D116</f>
        <v>#VALUE!</v>
      </c>
      <c r="R116" t="e">
        <f>Sheet3!E116</f>
        <v>#VALUE!</v>
      </c>
      <c r="S116" t="str">
        <f t="shared" si="4"/>
        <v/>
      </c>
      <c r="T116" t="str">
        <f>IF(ISERROR(Sheet1!X116),"",Sheet1!X116)</f>
        <v/>
      </c>
      <c r="U116" t="e">
        <f>IF(Sheet1!M116="Councillors",5120,IF(Sheet1!M116="Information Technology Services Dept.",1024,IF(Sheet1!M116="City Clerk and Solicitor Dept",1953,"No")))</f>
        <v>#VALUE!</v>
      </c>
      <c r="V116" s="5" t="s">
        <v>96</v>
      </c>
      <c r="W116" t="e">
        <f>IF(Sheet1!M116="Councillors",4608,IF(Sheet1!M116="Information Technology Services Dept.",921,IF(Sheet1!M116="City Clerk and Solicitor Dept",1855,"No")))</f>
        <v>#VALUE!</v>
      </c>
      <c r="X116" t="e">
        <f t="shared" si="5"/>
        <v>#VALUE!</v>
      </c>
      <c r="Y116" t="str">
        <f ca="1">IF(Sheet1!AB116="DC1MDB01","DC1",IF(Sheet1!AB116="DC1MDB02","DC1",IF(Sheet1!AB116="DC1MDB03","DC1",IF(Sheet1!AB116="DC1MDB04","DC1",IF(Sheet1!AB116="DC1MDB05","DC1",IF(Sheet1!AB116="DC1MDB06","DC1",IF(Sheet1!AB116="DC1MDB07","DC1",IF(Sheet1!AB116="DC1MDB08","DC1",IF(Sheet1!AB116="DC1MDB09","DC1",IF(Sheet1!AB116="DC1MDB10","DC1",IF(Sheet1!AB116="DC4MDB01","DC4",IF(Sheet1!AB116="DC4MDB02","DC4",IF(Sheet1!AB116="DC4MDB03","DC4",IF(Sheet1!AB116="DC4MDB04","DC4",IF(Sheet1!AB116="DC4MDB05","DC4",IF(Sheet1!AB116="DC4MDB06","DC4",IF(Sheet1!AB116="DC4MDB07","DC4",IF(Sheet1!AB116="DC4MDB08","DC4",IF(Sheet1!AB116="DC4MDB09","DC4",IF(Sheet1!AB116="DC4MDB10","DC4","$False"))))))))))))))))))))</f>
        <v>DC4</v>
      </c>
      <c r="Z116" t="s">
        <v>35</v>
      </c>
      <c r="AA116" t="e">
        <f t="shared" si="6"/>
        <v>#VALUE!</v>
      </c>
      <c r="AB116" t="e">
        <f t="shared" si="7"/>
        <v>#VALUE!</v>
      </c>
      <c r="AC116" t="s">
        <v>11</v>
      </c>
      <c r="AD116" t="s">
        <v>12</v>
      </c>
      <c r="AE116" t="s">
        <v>13</v>
      </c>
      <c r="AF116" t="s">
        <v>14</v>
      </c>
      <c r="AG116" t="s">
        <v>5</v>
      </c>
      <c r="AH116" t="s">
        <v>15</v>
      </c>
      <c r="AI116" t="s">
        <v>16</v>
      </c>
      <c r="AJ116" t="s">
        <v>17</v>
      </c>
      <c r="AK116" t="s">
        <v>18</v>
      </c>
      <c r="AL116" t="s">
        <v>19</v>
      </c>
    </row>
    <row r="117" spans="1:38" ht="13.5" customHeight="1">
      <c r="A117" s="7"/>
      <c r="B117" s="7"/>
      <c r="C117" s="7"/>
      <c r="D117" s="8"/>
      <c r="F117" s="9" t="str">
        <f>(Sheet1!T117)</f>
        <v/>
      </c>
      <c r="G117" t="str">
        <f>IF(OR(Sheet1!W117="Yes",Sheet1!U117="Yes"),"\\CMFP538\"&amp;Sheet1!Z117,"")</f>
        <v/>
      </c>
      <c r="H117" t="str">
        <f>IF(G117="","",Sheet1!Z117)</f>
        <v/>
      </c>
      <c r="I117" t="str">
        <f>IF(G117="","",Sheet1!Y117)</f>
        <v/>
      </c>
      <c r="J117" t="e">
        <f>(Sheet1!O117)</f>
        <v>#VALUE!</v>
      </c>
      <c r="K117" s="6" t="e">
        <f>(Sheet1!P117)</f>
        <v>#VALUE!</v>
      </c>
      <c r="L117" s="6" t="e">
        <f>IF(Sheet1!N117="No","No",IF(Sheet1!N117="","No","Yes"))</f>
        <v>#VALUE!</v>
      </c>
      <c r="M117" t="e">
        <f>(Sheet1!Q117)</f>
        <v>#VALUE!</v>
      </c>
      <c r="N117" s="6" t="str">
        <f>IF(Sheet1!E117=FALSE,"",Sheet1!F117&amp;Sheet1!E117)</f>
        <v/>
      </c>
      <c r="O117" t="str">
        <f ca="1">(Sheet1!AB117)</f>
        <v>DC4MDB08</v>
      </c>
      <c r="P117" t="e">
        <f>(Sheet1!R117)</f>
        <v>#VALUE!</v>
      </c>
      <c r="Q117" t="e">
        <f>Sheet3!D117</f>
        <v>#VALUE!</v>
      </c>
      <c r="R117" t="e">
        <f>Sheet3!E117</f>
        <v>#VALUE!</v>
      </c>
      <c r="S117" t="str">
        <f t="shared" si="4"/>
        <v/>
      </c>
      <c r="T117" t="str">
        <f>IF(ISERROR(Sheet1!X117),"",Sheet1!X117)</f>
        <v/>
      </c>
      <c r="U117" t="e">
        <f>IF(Sheet1!M117="Councillors",5120,IF(Sheet1!M117="Information Technology Services Dept.",1024,IF(Sheet1!M117="City Clerk and Solicitor Dept",1953,"No")))</f>
        <v>#VALUE!</v>
      </c>
      <c r="V117" s="5" t="s">
        <v>96</v>
      </c>
      <c r="W117" t="e">
        <f>IF(Sheet1!M117="Councillors",4608,IF(Sheet1!M117="Information Technology Services Dept.",921,IF(Sheet1!M117="City Clerk and Solicitor Dept",1855,"No")))</f>
        <v>#VALUE!</v>
      </c>
      <c r="X117" t="e">
        <f t="shared" si="5"/>
        <v>#VALUE!</v>
      </c>
      <c r="Y117" t="str">
        <f ca="1">IF(Sheet1!AB117="DC1MDB01","DC1",IF(Sheet1!AB117="DC1MDB02","DC1",IF(Sheet1!AB117="DC1MDB03","DC1",IF(Sheet1!AB117="DC1MDB04","DC1",IF(Sheet1!AB117="DC1MDB05","DC1",IF(Sheet1!AB117="DC1MDB06","DC1",IF(Sheet1!AB117="DC1MDB07","DC1",IF(Sheet1!AB117="DC1MDB08","DC1",IF(Sheet1!AB117="DC1MDB09","DC1",IF(Sheet1!AB117="DC1MDB10","DC1",IF(Sheet1!AB117="DC4MDB01","DC4",IF(Sheet1!AB117="DC4MDB02","DC4",IF(Sheet1!AB117="DC4MDB03","DC4",IF(Sheet1!AB117="DC4MDB04","DC4",IF(Sheet1!AB117="DC4MDB05","DC4",IF(Sheet1!AB117="DC4MDB06","DC4",IF(Sheet1!AB117="DC4MDB07","DC4",IF(Sheet1!AB117="DC4MDB08","DC4",IF(Sheet1!AB117="DC4MDB09","DC4",IF(Sheet1!AB117="DC4MDB10","DC4","$False"))))))))))))))))))))</f>
        <v>DC4</v>
      </c>
      <c r="Z117" t="s">
        <v>35</v>
      </c>
      <c r="AA117" t="e">
        <f t="shared" si="6"/>
        <v>#VALUE!</v>
      </c>
      <c r="AB117" t="e">
        <f t="shared" si="7"/>
        <v>#VALUE!</v>
      </c>
      <c r="AC117" t="s">
        <v>11</v>
      </c>
      <c r="AD117" t="s">
        <v>12</v>
      </c>
      <c r="AE117" t="s">
        <v>13</v>
      </c>
      <c r="AF117" t="s">
        <v>14</v>
      </c>
      <c r="AG117" t="s">
        <v>5</v>
      </c>
      <c r="AH117" t="s">
        <v>15</v>
      </c>
      <c r="AI117" t="s">
        <v>16</v>
      </c>
      <c r="AJ117" t="s">
        <v>17</v>
      </c>
      <c r="AK117" t="s">
        <v>18</v>
      </c>
      <c r="AL117" t="s">
        <v>19</v>
      </c>
    </row>
    <row r="118" spans="1:38" ht="13.5" customHeight="1">
      <c r="A118" s="7"/>
      <c r="B118" s="7"/>
      <c r="C118" s="7"/>
      <c r="D118" s="8"/>
      <c r="F118" s="9" t="str">
        <f>(Sheet1!T118)</f>
        <v/>
      </c>
      <c r="G118" t="str">
        <f>IF(OR(Sheet1!W118="Yes",Sheet1!U118="Yes"),"\\CMFP538\"&amp;Sheet1!Z118,"")</f>
        <v/>
      </c>
      <c r="H118" t="str">
        <f>IF(G118="","",Sheet1!Z118)</f>
        <v/>
      </c>
      <c r="I118" t="str">
        <f>IF(G118="","",Sheet1!Y118)</f>
        <v/>
      </c>
      <c r="J118" t="e">
        <f>(Sheet1!O118)</f>
        <v>#VALUE!</v>
      </c>
      <c r="K118" s="6" t="e">
        <f>(Sheet1!P118)</f>
        <v>#VALUE!</v>
      </c>
      <c r="L118" s="6" t="e">
        <f>IF(Sheet1!N118="No","No",IF(Sheet1!N118="","No","Yes"))</f>
        <v>#VALUE!</v>
      </c>
      <c r="M118" t="e">
        <f>(Sheet1!Q118)</f>
        <v>#VALUE!</v>
      </c>
      <c r="N118" s="6" t="str">
        <f>IF(Sheet1!E118=FALSE,"",Sheet1!F118&amp;Sheet1!E118)</f>
        <v/>
      </c>
      <c r="O118" t="str">
        <f ca="1">(Sheet1!AB118)</f>
        <v>DC1MDB03</v>
      </c>
      <c r="P118" t="e">
        <f>(Sheet1!R118)</f>
        <v>#VALUE!</v>
      </c>
      <c r="Q118" t="e">
        <f>Sheet3!D118</f>
        <v>#VALUE!</v>
      </c>
      <c r="R118" t="e">
        <f>Sheet3!E118</f>
        <v>#VALUE!</v>
      </c>
      <c r="S118" t="str">
        <f t="shared" si="4"/>
        <v/>
      </c>
      <c r="T118" t="str">
        <f>IF(ISERROR(Sheet1!X118),"",Sheet1!X118)</f>
        <v/>
      </c>
      <c r="U118" t="e">
        <f>IF(Sheet1!M118="Councillors",5120,IF(Sheet1!M118="Information Technology Services Dept.",1024,IF(Sheet1!M118="City Clerk and Solicitor Dept",1953,"No")))</f>
        <v>#VALUE!</v>
      </c>
      <c r="V118" s="5" t="s">
        <v>96</v>
      </c>
      <c r="W118" t="e">
        <f>IF(Sheet1!M118="Councillors",4608,IF(Sheet1!M118="Information Technology Services Dept.",921,IF(Sheet1!M118="City Clerk and Solicitor Dept",1855,"No")))</f>
        <v>#VALUE!</v>
      </c>
      <c r="X118" t="e">
        <f t="shared" si="5"/>
        <v>#VALUE!</v>
      </c>
      <c r="Y118" t="str">
        <f ca="1">IF(Sheet1!AB118="DC1MDB01","DC1",IF(Sheet1!AB118="DC1MDB02","DC1",IF(Sheet1!AB118="DC1MDB03","DC1",IF(Sheet1!AB118="DC1MDB04","DC1",IF(Sheet1!AB118="DC1MDB05","DC1",IF(Sheet1!AB118="DC1MDB06","DC1",IF(Sheet1!AB118="DC1MDB07","DC1",IF(Sheet1!AB118="DC1MDB08","DC1",IF(Sheet1!AB118="DC1MDB09","DC1",IF(Sheet1!AB118="DC1MDB10","DC1",IF(Sheet1!AB118="DC4MDB01","DC4",IF(Sheet1!AB118="DC4MDB02","DC4",IF(Sheet1!AB118="DC4MDB03","DC4",IF(Sheet1!AB118="DC4MDB04","DC4",IF(Sheet1!AB118="DC4MDB05","DC4",IF(Sheet1!AB118="DC4MDB06","DC4",IF(Sheet1!AB118="DC4MDB07","DC4",IF(Sheet1!AB118="DC4MDB08","DC4",IF(Sheet1!AB118="DC4MDB09","DC4",IF(Sheet1!AB118="DC4MDB10","DC4","$False"))))))))))))))))))))</f>
        <v>DC1</v>
      </c>
      <c r="Z118" t="s">
        <v>35</v>
      </c>
      <c r="AA118" t="e">
        <f t="shared" si="6"/>
        <v>#VALUE!</v>
      </c>
      <c r="AB118" t="e">
        <f t="shared" si="7"/>
        <v>#VALUE!</v>
      </c>
      <c r="AC118" t="s">
        <v>11</v>
      </c>
      <c r="AD118" t="s">
        <v>12</v>
      </c>
      <c r="AE118" t="s">
        <v>13</v>
      </c>
      <c r="AF118" t="s">
        <v>14</v>
      </c>
      <c r="AG118" t="s">
        <v>5</v>
      </c>
      <c r="AH118" t="s">
        <v>15</v>
      </c>
      <c r="AI118" t="s">
        <v>16</v>
      </c>
      <c r="AJ118" t="s">
        <v>17</v>
      </c>
      <c r="AK118" t="s">
        <v>18</v>
      </c>
      <c r="AL118" t="s">
        <v>19</v>
      </c>
    </row>
    <row r="119" spans="1:38" ht="13.5" customHeight="1">
      <c r="A119" s="7"/>
      <c r="B119" s="7"/>
      <c r="C119" s="7"/>
      <c r="D119" s="8"/>
      <c r="F119" s="9" t="str">
        <f>(Sheet1!T119)</f>
        <v/>
      </c>
      <c r="G119" t="str">
        <f>IF(OR(Sheet1!W119="Yes",Sheet1!U119="Yes"),"\\CMFP538\"&amp;Sheet1!Z119,"")</f>
        <v/>
      </c>
      <c r="H119" t="str">
        <f>IF(G119="","",Sheet1!Z119)</f>
        <v/>
      </c>
      <c r="I119" t="str">
        <f>IF(G119="","",Sheet1!Y119)</f>
        <v/>
      </c>
      <c r="J119" t="e">
        <f>(Sheet1!O119)</f>
        <v>#VALUE!</v>
      </c>
      <c r="K119" s="6" t="e">
        <f>(Sheet1!P119)</f>
        <v>#VALUE!</v>
      </c>
      <c r="L119" s="6" t="e">
        <f>IF(Sheet1!N119="No","No",IF(Sheet1!N119="","No","Yes"))</f>
        <v>#VALUE!</v>
      </c>
      <c r="M119" t="e">
        <f>(Sheet1!Q119)</f>
        <v>#VALUE!</v>
      </c>
      <c r="N119" s="6" t="str">
        <f>IF(Sheet1!E119=FALSE,"",Sheet1!F119&amp;Sheet1!E119)</f>
        <v/>
      </c>
      <c r="O119" t="str">
        <f ca="1">(Sheet1!AB119)</f>
        <v>DC1MDB06</v>
      </c>
      <c r="P119" t="e">
        <f>(Sheet1!R119)</f>
        <v>#VALUE!</v>
      </c>
      <c r="Q119" t="e">
        <f>Sheet3!D119</f>
        <v>#VALUE!</v>
      </c>
      <c r="R119" t="e">
        <f>Sheet3!E119</f>
        <v>#VALUE!</v>
      </c>
      <c r="S119" t="str">
        <f t="shared" si="4"/>
        <v/>
      </c>
      <c r="T119" t="str">
        <f>IF(ISERROR(Sheet1!X119),"",Sheet1!X119)</f>
        <v/>
      </c>
      <c r="U119" t="e">
        <f>IF(Sheet1!M119="Councillors",5120,IF(Sheet1!M119="Information Technology Services Dept.",1024,IF(Sheet1!M119="City Clerk and Solicitor Dept",1953,"No")))</f>
        <v>#VALUE!</v>
      </c>
      <c r="V119" s="5" t="s">
        <v>96</v>
      </c>
      <c r="W119" t="e">
        <f>IF(Sheet1!M119="Councillors",4608,IF(Sheet1!M119="Information Technology Services Dept.",921,IF(Sheet1!M119="City Clerk and Solicitor Dept",1855,"No")))</f>
        <v>#VALUE!</v>
      </c>
      <c r="X119" t="e">
        <f t="shared" si="5"/>
        <v>#VALUE!</v>
      </c>
      <c r="Y119" t="str">
        <f ca="1">IF(Sheet1!AB119="DC1MDB01","DC1",IF(Sheet1!AB119="DC1MDB02","DC1",IF(Sheet1!AB119="DC1MDB03","DC1",IF(Sheet1!AB119="DC1MDB04","DC1",IF(Sheet1!AB119="DC1MDB05","DC1",IF(Sheet1!AB119="DC1MDB06","DC1",IF(Sheet1!AB119="DC1MDB07","DC1",IF(Sheet1!AB119="DC1MDB08","DC1",IF(Sheet1!AB119="DC1MDB09","DC1",IF(Sheet1!AB119="DC1MDB10","DC1",IF(Sheet1!AB119="DC4MDB01","DC4",IF(Sheet1!AB119="DC4MDB02","DC4",IF(Sheet1!AB119="DC4MDB03","DC4",IF(Sheet1!AB119="DC4MDB04","DC4",IF(Sheet1!AB119="DC4MDB05","DC4",IF(Sheet1!AB119="DC4MDB06","DC4",IF(Sheet1!AB119="DC4MDB07","DC4",IF(Sheet1!AB119="DC4MDB08","DC4",IF(Sheet1!AB119="DC4MDB09","DC4",IF(Sheet1!AB119="DC4MDB10","DC4","$False"))))))))))))))))))))</f>
        <v>DC1</v>
      </c>
      <c r="Z119" t="s">
        <v>35</v>
      </c>
      <c r="AA119" t="e">
        <f t="shared" si="6"/>
        <v>#VALUE!</v>
      </c>
      <c r="AB119" t="e">
        <f t="shared" si="7"/>
        <v>#VALUE!</v>
      </c>
      <c r="AC119" t="s">
        <v>11</v>
      </c>
      <c r="AD119" t="s">
        <v>12</v>
      </c>
      <c r="AE119" t="s">
        <v>13</v>
      </c>
      <c r="AF119" t="s">
        <v>14</v>
      </c>
      <c r="AG119" t="s">
        <v>5</v>
      </c>
      <c r="AH119" t="s">
        <v>15</v>
      </c>
      <c r="AI119" t="s">
        <v>16</v>
      </c>
      <c r="AJ119" t="s">
        <v>17</v>
      </c>
      <c r="AK119" t="s">
        <v>18</v>
      </c>
      <c r="AL119" t="s">
        <v>19</v>
      </c>
    </row>
    <row r="120" spans="1:38" ht="13.5" customHeight="1">
      <c r="A120" s="7"/>
      <c r="B120" s="7"/>
      <c r="C120" s="7"/>
      <c r="D120" s="8"/>
      <c r="F120" s="9" t="str">
        <f>(Sheet1!T120)</f>
        <v/>
      </c>
      <c r="G120" t="str">
        <f>IF(OR(Sheet1!W120="Yes",Sheet1!U120="Yes"),"\\CMFP538\"&amp;Sheet1!Z120,"")</f>
        <v/>
      </c>
      <c r="H120" t="str">
        <f>IF(G120="","",Sheet1!Z120)</f>
        <v/>
      </c>
      <c r="I120" t="str">
        <f>IF(G120="","",Sheet1!Y120)</f>
        <v/>
      </c>
      <c r="J120" t="e">
        <f>(Sheet1!O120)</f>
        <v>#VALUE!</v>
      </c>
      <c r="K120" s="6" t="e">
        <f>(Sheet1!P120)</f>
        <v>#VALUE!</v>
      </c>
      <c r="L120" s="6" t="e">
        <f>IF(Sheet1!N120="No","No",IF(Sheet1!N120="","No","Yes"))</f>
        <v>#VALUE!</v>
      </c>
      <c r="M120" t="e">
        <f>(Sheet1!Q120)</f>
        <v>#VALUE!</v>
      </c>
      <c r="N120" s="6" t="str">
        <f>IF(Sheet1!E120=FALSE,"",Sheet1!F120&amp;Sheet1!E120)</f>
        <v/>
      </c>
      <c r="O120" t="str">
        <f ca="1">(Sheet1!AB120)</f>
        <v>DC4MDB05</v>
      </c>
      <c r="P120" t="e">
        <f>(Sheet1!R120)</f>
        <v>#VALUE!</v>
      </c>
      <c r="Q120" t="e">
        <f>Sheet3!D120</f>
        <v>#VALUE!</v>
      </c>
      <c r="R120" t="e">
        <f>Sheet3!E120</f>
        <v>#VALUE!</v>
      </c>
      <c r="S120" t="str">
        <f t="shared" si="4"/>
        <v/>
      </c>
      <c r="T120" t="str">
        <f>IF(ISERROR(Sheet1!X120),"",Sheet1!X120)</f>
        <v/>
      </c>
      <c r="U120" t="e">
        <f>IF(Sheet1!M120="Councillors",5120,IF(Sheet1!M120="Information Technology Services Dept.",1024,IF(Sheet1!M120="City Clerk and Solicitor Dept",1953,"No")))</f>
        <v>#VALUE!</v>
      </c>
      <c r="V120" s="5" t="s">
        <v>96</v>
      </c>
      <c r="W120" t="e">
        <f>IF(Sheet1!M120="Councillors",4608,IF(Sheet1!M120="Information Technology Services Dept.",921,IF(Sheet1!M120="City Clerk and Solicitor Dept",1855,"No")))</f>
        <v>#VALUE!</v>
      </c>
      <c r="X120" t="e">
        <f t="shared" si="5"/>
        <v>#VALUE!</v>
      </c>
      <c r="Y120" t="str">
        <f ca="1">IF(Sheet1!AB120="DC1MDB01","DC1",IF(Sheet1!AB120="DC1MDB02","DC1",IF(Sheet1!AB120="DC1MDB03","DC1",IF(Sheet1!AB120="DC1MDB04","DC1",IF(Sheet1!AB120="DC1MDB05","DC1",IF(Sheet1!AB120="DC1MDB06","DC1",IF(Sheet1!AB120="DC1MDB07","DC1",IF(Sheet1!AB120="DC1MDB08","DC1",IF(Sheet1!AB120="DC1MDB09","DC1",IF(Sheet1!AB120="DC1MDB10","DC1",IF(Sheet1!AB120="DC4MDB01","DC4",IF(Sheet1!AB120="DC4MDB02","DC4",IF(Sheet1!AB120="DC4MDB03","DC4",IF(Sheet1!AB120="DC4MDB04","DC4",IF(Sheet1!AB120="DC4MDB05","DC4",IF(Sheet1!AB120="DC4MDB06","DC4",IF(Sheet1!AB120="DC4MDB07","DC4",IF(Sheet1!AB120="DC4MDB08","DC4",IF(Sheet1!AB120="DC4MDB09","DC4",IF(Sheet1!AB120="DC4MDB10","DC4","$False"))))))))))))))))))))</f>
        <v>DC4</v>
      </c>
      <c r="Z120" t="s">
        <v>35</v>
      </c>
      <c r="AA120" t="e">
        <f t="shared" si="6"/>
        <v>#VALUE!</v>
      </c>
      <c r="AB120" t="e">
        <f t="shared" si="7"/>
        <v>#VALUE!</v>
      </c>
      <c r="AC120" t="s">
        <v>11</v>
      </c>
      <c r="AD120" t="s">
        <v>12</v>
      </c>
      <c r="AE120" t="s">
        <v>13</v>
      </c>
      <c r="AF120" t="s">
        <v>14</v>
      </c>
      <c r="AG120" t="s">
        <v>5</v>
      </c>
      <c r="AH120" t="s">
        <v>15</v>
      </c>
      <c r="AI120" t="s">
        <v>16</v>
      </c>
      <c r="AJ120" t="s">
        <v>17</v>
      </c>
      <c r="AK120" t="s">
        <v>18</v>
      </c>
      <c r="AL120" t="s">
        <v>19</v>
      </c>
    </row>
    <row r="121" spans="1:38" ht="13.5" customHeight="1">
      <c r="A121" s="7"/>
      <c r="B121" s="7"/>
      <c r="C121" s="7"/>
      <c r="D121" s="8"/>
      <c r="F121" s="9" t="str">
        <f>(Sheet1!T121)</f>
        <v/>
      </c>
      <c r="G121" t="str">
        <f>IF(OR(Sheet1!W121="Yes",Sheet1!U121="Yes"),"\\CMFP538\"&amp;Sheet1!Z121,"")</f>
        <v/>
      </c>
      <c r="H121" t="str">
        <f>IF(G121="","",Sheet1!Z121)</f>
        <v/>
      </c>
      <c r="I121" t="str">
        <f>IF(G121="","",Sheet1!Y121)</f>
        <v/>
      </c>
      <c r="J121" t="e">
        <f>(Sheet1!O121)</f>
        <v>#VALUE!</v>
      </c>
      <c r="K121" s="6" t="e">
        <f>(Sheet1!P121)</f>
        <v>#VALUE!</v>
      </c>
      <c r="L121" s="6" t="e">
        <f>IF(Sheet1!N121="No","No",IF(Sheet1!N121="","No","Yes"))</f>
        <v>#VALUE!</v>
      </c>
      <c r="M121" t="e">
        <f>(Sheet1!Q121)</f>
        <v>#VALUE!</v>
      </c>
      <c r="N121" s="6" t="str">
        <f>IF(Sheet1!E121=FALSE,"",Sheet1!F121&amp;Sheet1!E121)</f>
        <v/>
      </c>
      <c r="O121" t="str">
        <f ca="1">(Sheet1!AB121)</f>
        <v>DC4MDB07</v>
      </c>
      <c r="P121" t="e">
        <f>(Sheet1!R121)</f>
        <v>#VALUE!</v>
      </c>
      <c r="Q121" t="e">
        <f>Sheet3!D121</f>
        <v>#VALUE!</v>
      </c>
      <c r="R121" t="e">
        <f>Sheet3!E121</f>
        <v>#VALUE!</v>
      </c>
      <c r="S121" t="str">
        <f t="shared" si="4"/>
        <v/>
      </c>
      <c r="T121" t="str">
        <f>IF(ISERROR(Sheet1!X121),"",Sheet1!X121)</f>
        <v/>
      </c>
      <c r="U121" t="e">
        <f>IF(Sheet1!M121="Councillors",5120,IF(Sheet1!M121="Information Technology Services Dept.",1024,IF(Sheet1!M121="City Clerk and Solicitor Dept",1953,"No")))</f>
        <v>#VALUE!</v>
      </c>
      <c r="V121" s="5" t="s">
        <v>96</v>
      </c>
      <c r="W121" t="e">
        <f>IF(Sheet1!M121="Councillors",4608,IF(Sheet1!M121="Information Technology Services Dept.",921,IF(Sheet1!M121="City Clerk and Solicitor Dept",1855,"No")))</f>
        <v>#VALUE!</v>
      </c>
      <c r="X121" t="e">
        <f t="shared" si="5"/>
        <v>#VALUE!</v>
      </c>
      <c r="Y121" t="str">
        <f ca="1">IF(Sheet1!AB121="DC1MDB01","DC1",IF(Sheet1!AB121="DC1MDB02","DC1",IF(Sheet1!AB121="DC1MDB03","DC1",IF(Sheet1!AB121="DC1MDB04","DC1",IF(Sheet1!AB121="DC1MDB05","DC1",IF(Sheet1!AB121="DC1MDB06","DC1",IF(Sheet1!AB121="DC1MDB07","DC1",IF(Sheet1!AB121="DC1MDB08","DC1",IF(Sheet1!AB121="DC1MDB09","DC1",IF(Sheet1!AB121="DC1MDB10","DC1",IF(Sheet1!AB121="DC4MDB01","DC4",IF(Sheet1!AB121="DC4MDB02","DC4",IF(Sheet1!AB121="DC4MDB03","DC4",IF(Sheet1!AB121="DC4MDB04","DC4",IF(Sheet1!AB121="DC4MDB05","DC4",IF(Sheet1!AB121="DC4MDB06","DC4",IF(Sheet1!AB121="DC4MDB07","DC4",IF(Sheet1!AB121="DC4MDB08","DC4",IF(Sheet1!AB121="DC4MDB09","DC4",IF(Sheet1!AB121="DC4MDB10","DC4","$False"))))))))))))))))))))</f>
        <v>DC4</v>
      </c>
      <c r="Z121" t="s">
        <v>35</v>
      </c>
      <c r="AA121" t="e">
        <f t="shared" si="6"/>
        <v>#VALUE!</v>
      </c>
      <c r="AB121" t="e">
        <f t="shared" si="7"/>
        <v>#VALUE!</v>
      </c>
      <c r="AC121" t="s">
        <v>11</v>
      </c>
      <c r="AD121" t="s">
        <v>12</v>
      </c>
      <c r="AE121" t="s">
        <v>13</v>
      </c>
      <c r="AF121" t="s">
        <v>14</v>
      </c>
      <c r="AG121" t="s">
        <v>5</v>
      </c>
      <c r="AH121" t="s">
        <v>15</v>
      </c>
      <c r="AI121" t="s">
        <v>16</v>
      </c>
      <c r="AJ121" t="s">
        <v>17</v>
      </c>
      <c r="AK121" t="s">
        <v>18</v>
      </c>
      <c r="AL121" t="s">
        <v>19</v>
      </c>
    </row>
    <row r="122" spans="1:38" ht="13.5" customHeight="1">
      <c r="A122" s="7"/>
      <c r="B122" s="7"/>
      <c r="C122" s="7"/>
      <c r="D122" s="8"/>
      <c r="F122" s="9" t="str">
        <f>(Sheet1!T122)</f>
        <v/>
      </c>
      <c r="G122" t="str">
        <f>IF(OR(Sheet1!W122="Yes",Sheet1!U122="Yes"),"\\CMFP538\"&amp;Sheet1!Z122,"")</f>
        <v/>
      </c>
      <c r="H122" t="str">
        <f>IF(G122="","",Sheet1!Z122)</f>
        <v/>
      </c>
      <c r="I122" t="str">
        <f>IF(G122="","",Sheet1!Y122)</f>
        <v/>
      </c>
      <c r="J122" t="e">
        <f>(Sheet1!O122)</f>
        <v>#VALUE!</v>
      </c>
      <c r="K122" s="6" t="e">
        <f>(Sheet1!P122)</f>
        <v>#VALUE!</v>
      </c>
      <c r="L122" s="6" t="e">
        <f>IF(Sheet1!N122="No","No",IF(Sheet1!N122="","No","Yes"))</f>
        <v>#VALUE!</v>
      </c>
      <c r="M122" t="e">
        <f>(Sheet1!Q122)</f>
        <v>#VALUE!</v>
      </c>
      <c r="N122" s="6" t="str">
        <f>IF(Sheet1!E122=FALSE,"",Sheet1!F122&amp;Sheet1!E122)</f>
        <v/>
      </c>
      <c r="O122" t="str">
        <f ca="1">(Sheet1!AB122)</f>
        <v>DC1MDB07</v>
      </c>
      <c r="P122" t="e">
        <f>(Sheet1!R122)</f>
        <v>#VALUE!</v>
      </c>
      <c r="Q122" t="e">
        <f>Sheet3!D122</f>
        <v>#VALUE!</v>
      </c>
      <c r="R122" t="e">
        <f>Sheet3!E122</f>
        <v>#VALUE!</v>
      </c>
      <c r="S122" t="str">
        <f t="shared" si="4"/>
        <v/>
      </c>
      <c r="T122" t="str">
        <f>IF(ISERROR(Sheet1!X122),"",Sheet1!X122)</f>
        <v/>
      </c>
      <c r="U122" t="e">
        <f>IF(Sheet1!M122="Councillors",5120,IF(Sheet1!M122="Information Technology Services Dept.",1024,IF(Sheet1!M122="City Clerk and Solicitor Dept",1953,"No")))</f>
        <v>#VALUE!</v>
      </c>
      <c r="V122" s="5" t="s">
        <v>96</v>
      </c>
      <c r="W122" t="e">
        <f>IF(Sheet1!M122="Councillors",4608,IF(Sheet1!M122="Information Technology Services Dept.",921,IF(Sheet1!M122="City Clerk and Solicitor Dept",1855,"No")))</f>
        <v>#VALUE!</v>
      </c>
      <c r="X122" t="e">
        <f t="shared" si="5"/>
        <v>#VALUE!</v>
      </c>
      <c r="Y122" t="str">
        <f ca="1">IF(Sheet1!AB122="DC1MDB01","DC1",IF(Sheet1!AB122="DC1MDB02","DC1",IF(Sheet1!AB122="DC1MDB03","DC1",IF(Sheet1!AB122="DC1MDB04","DC1",IF(Sheet1!AB122="DC1MDB05","DC1",IF(Sheet1!AB122="DC1MDB06","DC1",IF(Sheet1!AB122="DC1MDB07","DC1",IF(Sheet1!AB122="DC1MDB08","DC1",IF(Sheet1!AB122="DC1MDB09","DC1",IF(Sheet1!AB122="DC1MDB10","DC1",IF(Sheet1!AB122="DC4MDB01","DC4",IF(Sheet1!AB122="DC4MDB02","DC4",IF(Sheet1!AB122="DC4MDB03","DC4",IF(Sheet1!AB122="DC4MDB04","DC4",IF(Sheet1!AB122="DC4MDB05","DC4",IF(Sheet1!AB122="DC4MDB06","DC4",IF(Sheet1!AB122="DC4MDB07","DC4",IF(Sheet1!AB122="DC4MDB08","DC4",IF(Sheet1!AB122="DC4MDB09","DC4",IF(Sheet1!AB122="DC4MDB10","DC4","$False"))))))))))))))))))))</f>
        <v>DC1</v>
      </c>
      <c r="Z122" t="s">
        <v>35</v>
      </c>
      <c r="AA122" t="e">
        <f t="shared" si="6"/>
        <v>#VALUE!</v>
      </c>
      <c r="AB122" t="e">
        <f t="shared" si="7"/>
        <v>#VALUE!</v>
      </c>
      <c r="AC122" t="s">
        <v>11</v>
      </c>
      <c r="AD122" t="s">
        <v>12</v>
      </c>
      <c r="AE122" t="s">
        <v>13</v>
      </c>
      <c r="AF122" t="s">
        <v>14</v>
      </c>
      <c r="AG122" t="s">
        <v>5</v>
      </c>
      <c r="AH122" t="s">
        <v>15</v>
      </c>
      <c r="AI122" t="s">
        <v>16</v>
      </c>
      <c r="AJ122" t="s">
        <v>17</v>
      </c>
      <c r="AK122" t="s">
        <v>18</v>
      </c>
      <c r="AL122" t="s">
        <v>19</v>
      </c>
    </row>
    <row r="123" spans="1:38" ht="13.5" customHeight="1">
      <c r="A123" s="7"/>
      <c r="B123" s="7"/>
      <c r="C123" s="7"/>
      <c r="D123" s="8"/>
      <c r="F123" s="9" t="str">
        <f>(Sheet1!T123)</f>
        <v/>
      </c>
      <c r="G123" t="str">
        <f>IF(OR(Sheet1!W123="Yes",Sheet1!U123="Yes"),"\\CMFP538\"&amp;Sheet1!Z123,"")</f>
        <v/>
      </c>
      <c r="H123" t="str">
        <f>IF(G123="","",Sheet1!Z123)</f>
        <v/>
      </c>
      <c r="I123" t="str">
        <f>IF(G123="","",Sheet1!Y123)</f>
        <v/>
      </c>
      <c r="J123" t="e">
        <f>(Sheet1!O123)</f>
        <v>#VALUE!</v>
      </c>
      <c r="K123" s="6" t="e">
        <f>(Sheet1!P123)</f>
        <v>#VALUE!</v>
      </c>
      <c r="L123" s="6" t="e">
        <f>IF(Sheet1!N123="No","No",IF(Sheet1!N123="","No","Yes"))</f>
        <v>#VALUE!</v>
      </c>
      <c r="M123" t="e">
        <f>(Sheet1!Q123)</f>
        <v>#VALUE!</v>
      </c>
      <c r="N123" s="6" t="str">
        <f>IF(Sheet1!E123=FALSE,"",Sheet1!F123&amp;Sheet1!E123)</f>
        <v/>
      </c>
      <c r="O123" t="str">
        <f ca="1">(Sheet1!AB123)</f>
        <v>DC4MDB08</v>
      </c>
      <c r="P123" t="e">
        <f>(Sheet1!R123)</f>
        <v>#VALUE!</v>
      </c>
      <c r="Q123" t="e">
        <f>Sheet3!D123</f>
        <v>#VALUE!</v>
      </c>
      <c r="R123" t="e">
        <f>Sheet3!E123</f>
        <v>#VALUE!</v>
      </c>
      <c r="S123" t="str">
        <f t="shared" si="4"/>
        <v/>
      </c>
      <c r="T123" t="str">
        <f>IF(ISERROR(Sheet1!X123),"",Sheet1!X123)</f>
        <v/>
      </c>
      <c r="U123" t="e">
        <f>IF(Sheet1!M123="Councillors",5120,IF(Sheet1!M123="Information Technology Services Dept.",1024,IF(Sheet1!M123="City Clerk and Solicitor Dept",1953,"No")))</f>
        <v>#VALUE!</v>
      </c>
      <c r="V123" s="5" t="s">
        <v>96</v>
      </c>
      <c r="W123" t="e">
        <f>IF(Sheet1!M123="Councillors",4608,IF(Sheet1!M123="Information Technology Services Dept.",921,IF(Sheet1!M123="City Clerk and Solicitor Dept",1855,"No")))</f>
        <v>#VALUE!</v>
      </c>
      <c r="X123" t="e">
        <f t="shared" si="5"/>
        <v>#VALUE!</v>
      </c>
      <c r="Y123" t="str">
        <f ca="1">IF(Sheet1!AB123="DC1MDB01","DC1",IF(Sheet1!AB123="DC1MDB02","DC1",IF(Sheet1!AB123="DC1MDB03","DC1",IF(Sheet1!AB123="DC1MDB04","DC1",IF(Sheet1!AB123="DC1MDB05","DC1",IF(Sheet1!AB123="DC1MDB06","DC1",IF(Sheet1!AB123="DC1MDB07","DC1",IF(Sheet1!AB123="DC1MDB08","DC1",IF(Sheet1!AB123="DC1MDB09","DC1",IF(Sheet1!AB123="DC1MDB10","DC1",IF(Sheet1!AB123="DC4MDB01","DC4",IF(Sheet1!AB123="DC4MDB02","DC4",IF(Sheet1!AB123="DC4MDB03","DC4",IF(Sheet1!AB123="DC4MDB04","DC4",IF(Sheet1!AB123="DC4MDB05","DC4",IF(Sheet1!AB123="DC4MDB06","DC4",IF(Sheet1!AB123="DC4MDB07","DC4",IF(Sheet1!AB123="DC4MDB08","DC4",IF(Sheet1!AB123="DC4MDB09","DC4",IF(Sheet1!AB123="DC4MDB10","DC4","$False"))))))))))))))))))))</f>
        <v>DC4</v>
      </c>
      <c r="Z123" t="s">
        <v>35</v>
      </c>
      <c r="AA123" t="e">
        <f t="shared" si="6"/>
        <v>#VALUE!</v>
      </c>
      <c r="AB123" t="e">
        <f t="shared" si="7"/>
        <v>#VALUE!</v>
      </c>
      <c r="AC123" t="s">
        <v>11</v>
      </c>
      <c r="AD123" t="s">
        <v>12</v>
      </c>
      <c r="AE123" t="s">
        <v>13</v>
      </c>
      <c r="AF123" t="s">
        <v>14</v>
      </c>
      <c r="AG123" t="s">
        <v>5</v>
      </c>
      <c r="AH123" t="s">
        <v>15</v>
      </c>
      <c r="AI123" t="s">
        <v>16</v>
      </c>
      <c r="AJ123" t="s">
        <v>17</v>
      </c>
      <c r="AK123" t="s">
        <v>18</v>
      </c>
      <c r="AL123" t="s">
        <v>19</v>
      </c>
    </row>
    <row r="124" spans="1:38" ht="13.5" customHeight="1">
      <c r="A124" s="7"/>
      <c r="B124" s="7"/>
      <c r="C124" s="7"/>
      <c r="D124" s="8"/>
      <c r="F124" s="9" t="str">
        <f>(Sheet1!T124)</f>
        <v/>
      </c>
      <c r="G124" t="str">
        <f>IF(OR(Sheet1!W124="Yes",Sheet1!U124="Yes"),"\\CMFP538\"&amp;Sheet1!Z124,"")</f>
        <v/>
      </c>
      <c r="H124" t="str">
        <f>IF(G124="","",Sheet1!Z124)</f>
        <v/>
      </c>
      <c r="I124" t="str">
        <f>IF(G124="","",Sheet1!Y124)</f>
        <v/>
      </c>
      <c r="J124" t="e">
        <f>(Sheet1!O124)</f>
        <v>#VALUE!</v>
      </c>
      <c r="K124" s="6" t="e">
        <f>(Sheet1!P124)</f>
        <v>#VALUE!</v>
      </c>
      <c r="L124" s="6" t="e">
        <f>IF(Sheet1!N124="No","No",IF(Sheet1!N124="","No","Yes"))</f>
        <v>#VALUE!</v>
      </c>
      <c r="M124" t="e">
        <f>(Sheet1!Q124)</f>
        <v>#VALUE!</v>
      </c>
      <c r="N124" s="6" t="str">
        <f>IF(Sheet1!E124=FALSE,"",Sheet1!F124&amp;Sheet1!E124)</f>
        <v/>
      </c>
      <c r="O124" t="str">
        <f ca="1">(Sheet1!AB124)</f>
        <v>DC1MDB08</v>
      </c>
      <c r="P124" t="e">
        <f>(Sheet1!R124)</f>
        <v>#VALUE!</v>
      </c>
      <c r="Q124" t="e">
        <f>Sheet3!D124</f>
        <v>#VALUE!</v>
      </c>
      <c r="R124" t="e">
        <f>Sheet3!E124</f>
        <v>#VALUE!</v>
      </c>
      <c r="S124" t="str">
        <f t="shared" si="4"/>
        <v/>
      </c>
      <c r="T124" t="str">
        <f>IF(ISERROR(Sheet1!X124),"",Sheet1!X124)</f>
        <v/>
      </c>
      <c r="U124" t="e">
        <f>IF(Sheet1!M124="Councillors",5120,IF(Sheet1!M124="Information Technology Services Dept.",1024,IF(Sheet1!M124="City Clerk and Solicitor Dept",1953,"No")))</f>
        <v>#VALUE!</v>
      </c>
      <c r="V124" s="5" t="s">
        <v>96</v>
      </c>
      <c r="W124" t="e">
        <f>IF(Sheet1!M124="Councillors",4608,IF(Sheet1!M124="Information Technology Services Dept.",921,IF(Sheet1!M124="City Clerk and Solicitor Dept",1855,"No")))</f>
        <v>#VALUE!</v>
      </c>
      <c r="X124" t="e">
        <f t="shared" si="5"/>
        <v>#VALUE!</v>
      </c>
      <c r="Y124" t="str">
        <f ca="1">IF(Sheet1!AB124="DC1MDB01","DC1",IF(Sheet1!AB124="DC1MDB02","DC1",IF(Sheet1!AB124="DC1MDB03","DC1",IF(Sheet1!AB124="DC1MDB04","DC1",IF(Sheet1!AB124="DC1MDB05","DC1",IF(Sheet1!AB124="DC1MDB06","DC1",IF(Sheet1!AB124="DC1MDB07","DC1",IF(Sheet1!AB124="DC1MDB08","DC1",IF(Sheet1!AB124="DC1MDB09","DC1",IF(Sheet1!AB124="DC1MDB10","DC1",IF(Sheet1!AB124="DC4MDB01","DC4",IF(Sheet1!AB124="DC4MDB02","DC4",IF(Sheet1!AB124="DC4MDB03","DC4",IF(Sheet1!AB124="DC4MDB04","DC4",IF(Sheet1!AB124="DC4MDB05","DC4",IF(Sheet1!AB124="DC4MDB06","DC4",IF(Sheet1!AB124="DC4MDB07","DC4",IF(Sheet1!AB124="DC4MDB08","DC4",IF(Sheet1!AB124="DC4MDB09","DC4",IF(Sheet1!AB124="DC4MDB10","DC4","$False"))))))))))))))))))))</f>
        <v>DC1</v>
      </c>
      <c r="Z124" t="s">
        <v>35</v>
      </c>
      <c r="AA124" t="e">
        <f t="shared" si="6"/>
        <v>#VALUE!</v>
      </c>
      <c r="AB124" t="e">
        <f t="shared" si="7"/>
        <v>#VALUE!</v>
      </c>
      <c r="AC124" t="s">
        <v>11</v>
      </c>
      <c r="AD124" t="s">
        <v>12</v>
      </c>
      <c r="AE124" t="s">
        <v>13</v>
      </c>
      <c r="AF124" t="s">
        <v>14</v>
      </c>
      <c r="AG124" t="s">
        <v>5</v>
      </c>
      <c r="AH124" t="s">
        <v>15</v>
      </c>
      <c r="AI124" t="s">
        <v>16</v>
      </c>
      <c r="AJ124" t="s">
        <v>17</v>
      </c>
      <c r="AK124" t="s">
        <v>18</v>
      </c>
      <c r="AL124" t="s">
        <v>19</v>
      </c>
    </row>
    <row r="125" spans="1:38" ht="13.5" customHeight="1">
      <c r="A125" s="7"/>
      <c r="B125" s="7"/>
      <c r="C125" s="7"/>
      <c r="D125" s="8"/>
      <c r="F125" s="9" t="str">
        <f>(Sheet1!T125)</f>
        <v/>
      </c>
      <c r="G125" t="str">
        <f>IF(OR(Sheet1!W125="Yes",Sheet1!U125="Yes"),"\\CMFP538\"&amp;Sheet1!Z125,"")</f>
        <v/>
      </c>
      <c r="H125" t="str">
        <f>IF(G125="","",Sheet1!Z125)</f>
        <v/>
      </c>
      <c r="I125" t="str">
        <f>IF(G125="","",Sheet1!Y125)</f>
        <v/>
      </c>
      <c r="J125" t="e">
        <f>(Sheet1!O125)</f>
        <v>#VALUE!</v>
      </c>
      <c r="K125" s="6" t="e">
        <f>(Sheet1!P125)</f>
        <v>#VALUE!</v>
      </c>
      <c r="L125" s="6" t="e">
        <f>IF(Sheet1!N125="No","No",IF(Sheet1!N125="","No","Yes"))</f>
        <v>#VALUE!</v>
      </c>
      <c r="M125" t="e">
        <f>(Sheet1!Q125)</f>
        <v>#VALUE!</v>
      </c>
      <c r="N125" s="6" t="str">
        <f>IF(Sheet1!E125=FALSE,"",Sheet1!F125&amp;Sheet1!E125)</f>
        <v/>
      </c>
      <c r="O125" t="str">
        <f ca="1">(Sheet1!AB125)</f>
        <v>DC4MDB03</v>
      </c>
      <c r="P125" t="e">
        <f>(Sheet1!R125)</f>
        <v>#VALUE!</v>
      </c>
      <c r="Q125" t="e">
        <f>Sheet3!D125</f>
        <v>#VALUE!</v>
      </c>
      <c r="R125" t="e">
        <f>Sheet3!E125</f>
        <v>#VALUE!</v>
      </c>
      <c r="S125" t="str">
        <f t="shared" si="4"/>
        <v/>
      </c>
      <c r="T125" t="str">
        <f>IF(ISERROR(Sheet1!X125),"",Sheet1!X125)</f>
        <v/>
      </c>
      <c r="U125" t="e">
        <f>IF(Sheet1!M125="Councillors",5120,IF(Sheet1!M125="Information Technology Services Dept.",1024,IF(Sheet1!M125="City Clerk and Solicitor Dept",1953,"No")))</f>
        <v>#VALUE!</v>
      </c>
      <c r="V125" s="5" t="s">
        <v>96</v>
      </c>
      <c r="W125" t="e">
        <f>IF(Sheet1!M125="Councillors",4608,IF(Sheet1!M125="Information Technology Services Dept.",921,IF(Sheet1!M125="City Clerk and Solicitor Dept",1855,"No")))</f>
        <v>#VALUE!</v>
      </c>
      <c r="X125" t="e">
        <f t="shared" si="5"/>
        <v>#VALUE!</v>
      </c>
      <c r="Y125" t="str">
        <f ca="1">IF(Sheet1!AB125="DC1MDB01","DC1",IF(Sheet1!AB125="DC1MDB02","DC1",IF(Sheet1!AB125="DC1MDB03","DC1",IF(Sheet1!AB125="DC1MDB04","DC1",IF(Sheet1!AB125="DC1MDB05","DC1",IF(Sheet1!AB125="DC1MDB06","DC1",IF(Sheet1!AB125="DC1MDB07","DC1",IF(Sheet1!AB125="DC1MDB08","DC1",IF(Sheet1!AB125="DC1MDB09","DC1",IF(Sheet1!AB125="DC1MDB10","DC1",IF(Sheet1!AB125="DC4MDB01","DC4",IF(Sheet1!AB125="DC4MDB02","DC4",IF(Sheet1!AB125="DC4MDB03","DC4",IF(Sheet1!AB125="DC4MDB04","DC4",IF(Sheet1!AB125="DC4MDB05","DC4",IF(Sheet1!AB125="DC4MDB06","DC4",IF(Sheet1!AB125="DC4MDB07","DC4",IF(Sheet1!AB125="DC4MDB08","DC4",IF(Sheet1!AB125="DC4MDB09","DC4",IF(Sheet1!AB125="DC4MDB10","DC4","$False"))))))))))))))))))))</f>
        <v>DC4</v>
      </c>
      <c r="Z125" t="s">
        <v>35</v>
      </c>
      <c r="AA125" t="e">
        <f t="shared" si="6"/>
        <v>#VALUE!</v>
      </c>
      <c r="AB125" t="e">
        <f t="shared" si="7"/>
        <v>#VALUE!</v>
      </c>
      <c r="AC125" t="s">
        <v>11</v>
      </c>
      <c r="AD125" t="s">
        <v>12</v>
      </c>
      <c r="AE125" t="s">
        <v>13</v>
      </c>
      <c r="AF125" t="s">
        <v>14</v>
      </c>
      <c r="AG125" t="s">
        <v>5</v>
      </c>
      <c r="AH125" t="s">
        <v>15</v>
      </c>
      <c r="AI125" t="s">
        <v>16</v>
      </c>
      <c r="AJ125" t="s">
        <v>17</v>
      </c>
      <c r="AK125" t="s">
        <v>18</v>
      </c>
      <c r="AL125" t="s">
        <v>19</v>
      </c>
    </row>
    <row r="126" spans="1:38" ht="13.5" customHeight="1">
      <c r="A126" s="7"/>
      <c r="B126" s="7"/>
      <c r="C126" s="7"/>
      <c r="D126" s="8"/>
      <c r="F126" s="9" t="str">
        <f>(Sheet1!T126)</f>
        <v/>
      </c>
      <c r="G126" t="str">
        <f>IF(OR(Sheet1!W126="Yes",Sheet1!U126="Yes"),"\\CMFP538\"&amp;Sheet1!Z126,"")</f>
        <v/>
      </c>
      <c r="H126" t="str">
        <f>IF(G126="","",Sheet1!Z126)</f>
        <v/>
      </c>
      <c r="I126" t="str">
        <f>IF(G126="","",Sheet1!Y126)</f>
        <v/>
      </c>
      <c r="J126" t="e">
        <f>(Sheet1!O126)</f>
        <v>#VALUE!</v>
      </c>
      <c r="K126" s="6" t="e">
        <f>(Sheet1!P126)</f>
        <v>#VALUE!</v>
      </c>
      <c r="L126" s="6" t="e">
        <f>IF(Sheet1!N126="No","No",IF(Sheet1!N126="","No","Yes"))</f>
        <v>#VALUE!</v>
      </c>
      <c r="M126" t="e">
        <f>(Sheet1!Q126)</f>
        <v>#VALUE!</v>
      </c>
      <c r="N126" s="6" t="str">
        <f>IF(Sheet1!E126=FALSE,"",Sheet1!F126&amp;Sheet1!E126)</f>
        <v/>
      </c>
      <c r="O126" t="str">
        <f ca="1">(Sheet1!AB126)</f>
        <v>DC1MDB01</v>
      </c>
      <c r="P126" t="e">
        <f>(Sheet1!R126)</f>
        <v>#VALUE!</v>
      </c>
      <c r="Q126" t="e">
        <f>Sheet3!D126</f>
        <v>#VALUE!</v>
      </c>
      <c r="R126" t="e">
        <f>Sheet3!E126</f>
        <v>#VALUE!</v>
      </c>
      <c r="S126" t="str">
        <f t="shared" si="4"/>
        <v/>
      </c>
      <c r="T126" t="str">
        <f>IF(ISERROR(Sheet1!X126),"",Sheet1!X126)</f>
        <v/>
      </c>
      <c r="U126" t="e">
        <f>IF(Sheet1!M126="Councillors",5120,IF(Sheet1!M126="Information Technology Services Dept.",1024,IF(Sheet1!M126="City Clerk and Solicitor Dept",1953,"No")))</f>
        <v>#VALUE!</v>
      </c>
      <c r="V126" s="5" t="s">
        <v>96</v>
      </c>
      <c r="W126" t="e">
        <f>IF(Sheet1!M126="Councillors",4608,IF(Sheet1!M126="Information Technology Services Dept.",921,IF(Sheet1!M126="City Clerk and Solicitor Dept",1855,"No")))</f>
        <v>#VALUE!</v>
      </c>
      <c r="X126" t="e">
        <f t="shared" si="5"/>
        <v>#VALUE!</v>
      </c>
      <c r="Y126" t="str">
        <f ca="1">IF(Sheet1!AB126="DC1MDB01","DC1",IF(Sheet1!AB126="DC1MDB02","DC1",IF(Sheet1!AB126="DC1MDB03","DC1",IF(Sheet1!AB126="DC1MDB04","DC1",IF(Sheet1!AB126="DC1MDB05","DC1",IF(Sheet1!AB126="DC1MDB06","DC1",IF(Sheet1!AB126="DC1MDB07","DC1",IF(Sheet1!AB126="DC1MDB08","DC1",IF(Sheet1!AB126="DC1MDB09","DC1",IF(Sheet1!AB126="DC1MDB10","DC1",IF(Sheet1!AB126="DC4MDB01","DC4",IF(Sheet1!AB126="DC4MDB02","DC4",IF(Sheet1!AB126="DC4MDB03","DC4",IF(Sheet1!AB126="DC4MDB04","DC4",IF(Sheet1!AB126="DC4MDB05","DC4",IF(Sheet1!AB126="DC4MDB06","DC4",IF(Sheet1!AB126="DC4MDB07","DC4",IF(Sheet1!AB126="DC4MDB08","DC4",IF(Sheet1!AB126="DC4MDB09","DC4",IF(Sheet1!AB126="DC4MDB10","DC4","$False"))))))))))))))))))))</f>
        <v>DC1</v>
      </c>
      <c r="Z126" t="s">
        <v>35</v>
      </c>
      <c r="AA126" t="e">
        <f t="shared" si="6"/>
        <v>#VALUE!</v>
      </c>
      <c r="AB126" t="e">
        <f t="shared" si="7"/>
        <v>#VALUE!</v>
      </c>
      <c r="AC126" t="s">
        <v>11</v>
      </c>
      <c r="AD126" t="s">
        <v>12</v>
      </c>
      <c r="AE126" t="s">
        <v>13</v>
      </c>
      <c r="AF126" t="s">
        <v>14</v>
      </c>
      <c r="AG126" t="s">
        <v>5</v>
      </c>
      <c r="AH126" t="s">
        <v>15</v>
      </c>
      <c r="AI126" t="s">
        <v>16</v>
      </c>
      <c r="AJ126" t="s">
        <v>17</v>
      </c>
      <c r="AK126" t="s">
        <v>18</v>
      </c>
      <c r="AL126" t="s">
        <v>19</v>
      </c>
    </row>
    <row r="127" spans="1:38" ht="13.5" customHeight="1">
      <c r="A127" s="7"/>
      <c r="B127" s="7"/>
      <c r="C127" s="7"/>
      <c r="D127" s="8"/>
      <c r="F127" s="9" t="str">
        <f>(Sheet1!T127)</f>
        <v/>
      </c>
      <c r="G127" t="str">
        <f>IF(OR(Sheet1!W127="Yes",Sheet1!U127="Yes"),"\\CMFP538\"&amp;Sheet1!Z127,"")</f>
        <v/>
      </c>
      <c r="H127" t="str">
        <f>IF(G127="","",Sheet1!Z127)</f>
        <v/>
      </c>
      <c r="I127" t="str">
        <f>IF(G127="","",Sheet1!Y127)</f>
        <v/>
      </c>
      <c r="J127" t="e">
        <f>(Sheet1!O127)</f>
        <v>#VALUE!</v>
      </c>
      <c r="K127" s="6" t="e">
        <f>(Sheet1!P127)</f>
        <v>#VALUE!</v>
      </c>
      <c r="L127" s="6" t="e">
        <f>IF(Sheet1!N127="No","No",IF(Sheet1!N127="","No","Yes"))</f>
        <v>#VALUE!</v>
      </c>
      <c r="M127" t="e">
        <f>(Sheet1!Q127)</f>
        <v>#VALUE!</v>
      </c>
      <c r="N127" s="6" t="str">
        <f>IF(Sheet1!E127=FALSE,"",Sheet1!F127&amp;Sheet1!E127)</f>
        <v/>
      </c>
      <c r="O127" t="str">
        <f ca="1">(Sheet1!AB127)</f>
        <v>DC1MDB03</v>
      </c>
      <c r="P127" t="e">
        <f>(Sheet1!R127)</f>
        <v>#VALUE!</v>
      </c>
      <c r="Q127" t="e">
        <f>Sheet3!D127</f>
        <v>#VALUE!</v>
      </c>
      <c r="R127" t="e">
        <f>Sheet3!E127</f>
        <v>#VALUE!</v>
      </c>
      <c r="S127" t="str">
        <f t="shared" si="4"/>
        <v/>
      </c>
      <c r="T127" t="str">
        <f>IF(ISERROR(Sheet1!X127),"",Sheet1!X127)</f>
        <v/>
      </c>
      <c r="U127" t="e">
        <f>IF(Sheet1!M127="Councillors",5120,IF(Sheet1!M127="Information Technology Services Dept.",1024,IF(Sheet1!M127="City Clerk and Solicitor Dept",1953,"No")))</f>
        <v>#VALUE!</v>
      </c>
      <c r="V127" s="5" t="s">
        <v>96</v>
      </c>
      <c r="W127" t="e">
        <f>IF(Sheet1!M127="Councillors",4608,IF(Sheet1!M127="Information Technology Services Dept.",921,IF(Sheet1!M127="City Clerk and Solicitor Dept",1855,"No")))</f>
        <v>#VALUE!</v>
      </c>
      <c r="X127" t="e">
        <f t="shared" si="5"/>
        <v>#VALUE!</v>
      </c>
      <c r="Y127" t="str">
        <f ca="1">IF(Sheet1!AB127="DC1MDB01","DC1",IF(Sheet1!AB127="DC1MDB02","DC1",IF(Sheet1!AB127="DC1MDB03","DC1",IF(Sheet1!AB127="DC1MDB04","DC1",IF(Sheet1!AB127="DC1MDB05","DC1",IF(Sheet1!AB127="DC1MDB06","DC1",IF(Sheet1!AB127="DC1MDB07","DC1",IF(Sheet1!AB127="DC1MDB08","DC1",IF(Sheet1!AB127="DC1MDB09","DC1",IF(Sheet1!AB127="DC1MDB10","DC1",IF(Sheet1!AB127="DC4MDB01","DC4",IF(Sheet1!AB127="DC4MDB02","DC4",IF(Sheet1!AB127="DC4MDB03","DC4",IF(Sheet1!AB127="DC4MDB04","DC4",IF(Sheet1!AB127="DC4MDB05","DC4",IF(Sheet1!AB127="DC4MDB06","DC4",IF(Sheet1!AB127="DC4MDB07","DC4",IF(Sheet1!AB127="DC4MDB08","DC4",IF(Sheet1!AB127="DC4MDB09","DC4",IF(Sheet1!AB127="DC4MDB10","DC4","$False"))))))))))))))))))))</f>
        <v>DC1</v>
      </c>
      <c r="Z127" t="s">
        <v>35</v>
      </c>
      <c r="AA127" t="e">
        <f t="shared" si="6"/>
        <v>#VALUE!</v>
      </c>
      <c r="AB127" t="e">
        <f t="shared" si="7"/>
        <v>#VALUE!</v>
      </c>
      <c r="AC127" t="s">
        <v>11</v>
      </c>
      <c r="AD127" t="s">
        <v>12</v>
      </c>
      <c r="AE127" t="s">
        <v>13</v>
      </c>
      <c r="AF127" t="s">
        <v>14</v>
      </c>
      <c r="AG127" t="s">
        <v>5</v>
      </c>
      <c r="AH127" t="s">
        <v>15</v>
      </c>
      <c r="AI127" t="s">
        <v>16</v>
      </c>
      <c r="AJ127" t="s">
        <v>17</v>
      </c>
      <c r="AK127" t="s">
        <v>18</v>
      </c>
      <c r="AL127" t="s">
        <v>19</v>
      </c>
    </row>
    <row r="128" spans="1:38" ht="13.5" customHeight="1">
      <c r="A128" s="7"/>
      <c r="B128" s="7"/>
      <c r="C128" s="7"/>
      <c r="D128" s="8"/>
      <c r="F128" s="9" t="str">
        <f>(Sheet1!T128)</f>
        <v/>
      </c>
      <c r="G128" t="str">
        <f>IF(OR(Sheet1!W128="Yes",Sheet1!U128="Yes"),"\\CMFP538\"&amp;Sheet1!Z128,"")</f>
        <v/>
      </c>
      <c r="H128" t="str">
        <f>IF(G128="","",Sheet1!Z128)</f>
        <v/>
      </c>
      <c r="I128" t="str">
        <f>IF(G128="","",Sheet1!Y128)</f>
        <v/>
      </c>
      <c r="J128" t="e">
        <f>(Sheet1!O128)</f>
        <v>#VALUE!</v>
      </c>
      <c r="K128" s="6" t="e">
        <f>(Sheet1!P128)</f>
        <v>#VALUE!</v>
      </c>
      <c r="L128" s="6" t="e">
        <f>IF(Sheet1!N128="No","No",IF(Sheet1!N128="","No","Yes"))</f>
        <v>#VALUE!</v>
      </c>
      <c r="M128" t="e">
        <f>(Sheet1!Q128)</f>
        <v>#VALUE!</v>
      </c>
      <c r="N128" s="6" t="str">
        <f>IF(Sheet1!E128=FALSE,"",Sheet1!F128&amp;Sheet1!E128)</f>
        <v/>
      </c>
      <c r="O128" t="str">
        <f ca="1">(Sheet1!AB128)</f>
        <v>DC4MDB07</v>
      </c>
      <c r="P128" t="e">
        <f>(Sheet1!R128)</f>
        <v>#VALUE!</v>
      </c>
      <c r="Q128" t="e">
        <f>Sheet3!D128</f>
        <v>#VALUE!</v>
      </c>
      <c r="R128" t="e">
        <f>Sheet3!E128</f>
        <v>#VALUE!</v>
      </c>
      <c r="S128" t="str">
        <f t="shared" si="4"/>
        <v/>
      </c>
      <c r="T128" t="str">
        <f>IF(ISERROR(Sheet1!X128),"",Sheet1!X128)</f>
        <v/>
      </c>
      <c r="U128" t="e">
        <f>IF(Sheet1!M128="Councillors",5120,IF(Sheet1!M128="Information Technology Services Dept.",1024,IF(Sheet1!M128="City Clerk and Solicitor Dept",1953,"No")))</f>
        <v>#VALUE!</v>
      </c>
      <c r="V128" s="5" t="s">
        <v>96</v>
      </c>
      <c r="W128" t="e">
        <f>IF(Sheet1!M128="Councillors",4608,IF(Sheet1!M128="Information Technology Services Dept.",921,IF(Sheet1!M128="City Clerk and Solicitor Dept",1855,"No")))</f>
        <v>#VALUE!</v>
      </c>
      <c r="X128" t="e">
        <f t="shared" si="5"/>
        <v>#VALUE!</v>
      </c>
      <c r="Y128" t="str">
        <f ca="1">IF(Sheet1!AB128="DC1MDB01","DC1",IF(Sheet1!AB128="DC1MDB02","DC1",IF(Sheet1!AB128="DC1MDB03","DC1",IF(Sheet1!AB128="DC1MDB04","DC1",IF(Sheet1!AB128="DC1MDB05","DC1",IF(Sheet1!AB128="DC1MDB06","DC1",IF(Sheet1!AB128="DC1MDB07","DC1",IF(Sheet1!AB128="DC1MDB08","DC1",IF(Sheet1!AB128="DC1MDB09","DC1",IF(Sheet1!AB128="DC1MDB10","DC1",IF(Sheet1!AB128="DC4MDB01","DC4",IF(Sheet1!AB128="DC4MDB02","DC4",IF(Sheet1!AB128="DC4MDB03","DC4",IF(Sheet1!AB128="DC4MDB04","DC4",IF(Sheet1!AB128="DC4MDB05","DC4",IF(Sheet1!AB128="DC4MDB06","DC4",IF(Sheet1!AB128="DC4MDB07","DC4",IF(Sheet1!AB128="DC4MDB08","DC4",IF(Sheet1!AB128="DC4MDB09","DC4",IF(Sheet1!AB128="DC4MDB10","DC4","$False"))))))))))))))))))))</f>
        <v>DC4</v>
      </c>
      <c r="Z128" t="s">
        <v>35</v>
      </c>
      <c r="AA128" t="e">
        <f t="shared" si="6"/>
        <v>#VALUE!</v>
      </c>
      <c r="AB128" t="e">
        <f t="shared" si="7"/>
        <v>#VALUE!</v>
      </c>
      <c r="AC128" t="s">
        <v>11</v>
      </c>
      <c r="AD128" t="s">
        <v>12</v>
      </c>
      <c r="AE128" t="s">
        <v>13</v>
      </c>
      <c r="AF128" t="s">
        <v>14</v>
      </c>
      <c r="AG128" t="s">
        <v>5</v>
      </c>
      <c r="AH128" t="s">
        <v>15</v>
      </c>
      <c r="AI128" t="s">
        <v>16</v>
      </c>
      <c r="AJ128" t="s">
        <v>17</v>
      </c>
      <c r="AK128" t="s">
        <v>18</v>
      </c>
      <c r="AL128" t="s">
        <v>19</v>
      </c>
    </row>
    <row r="129" spans="1:38" ht="13.5" customHeight="1">
      <c r="A129" s="7"/>
      <c r="B129" s="7"/>
      <c r="C129" s="7"/>
      <c r="D129" s="8"/>
      <c r="F129" s="9" t="str">
        <f>(Sheet1!T129)</f>
        <v/>
      </c>
      <c r="G129" t="str">
        <f>IF(OR(Sheet1!W129="Yes",Sheet1!U129="Yes"),"\\CMFP538\"&amp;Sheet1!Z129,"")</f>
        <v/>
      </c>
      <c r="H129" t="str">
        <f>IF(G129="","",Sheet1!Z129)</f>
        <v/>
      </c>
      <c r="I129" t="str">
        <f>IF(G129="","",Sheet1!Y129)</f>
        <v/>
      </c>
      <c r="J129" t="e">
        <f>(Sheet1!O129)</f>
        <v>#VALUE!</v>
      </c>
      <c r="K129" s="6" t="e">
        <f>(Sheet1!P129)</f>
        <v>#VALUE!</v>
      </c>
      <c r="L129" s="6" t="e">
        <f>IF(Sheet1!N129="No","No",IF(Sheet1!N129="","No","Yes"))</f>
        <v>#VALUE!</v>
      </c>
      <c r="M129" t="e">
        <f>(Sheet1!Q129)</f>
        <v>#VALUE!</v>
      </c>
      <c r="N129" s="6" t="str">
        <f>IF(Sheet1!E129=FALSE,"",Sheet1!F129&amp;Sheet1!E129)</f>
        <v/>
      </c>
      <c r="O129" t="str">
        <f ca="1">(Sheet1!AB129)</f>
        <v>DC1MDB04</v>
      </c>
      <c r="P129" t="e">
        <f>(Sheet1!R129)</f>
        <v>#VALUE!</v>
      </c>
      <c r="Q129" t="e">
        <f>Sheet3!D129</f>
        <v>#VALUE!</v>
      </c>
      <c r="R129" t="e">
        <f>Sheet3!E129</f>
        <v>#VALUE!</v>
      </c>
      <c r="S129" t="str">
        <f t="shared" si="4"/>
        <v/>
      </c>
      <c r="T129" t="str">
        <f>IF(ISERROR(Sheet1!X129),"",Sheet1!X129)</f>
        <v/>
      </c>
      <c r="U129" t="e">
        <f>IF(Sheet1!M129="Councillors",5120,IF(Sheet1!M129="Information Technology Services Dept.",1024,IF(Sheet1!M129="City Clerk and Solicitor Dept",1953,"No")))</f>
        <v>#VALUE!</v>
      </c>
      <c r="V129" s="5" t="s">
        <v>96</v>
      </c>
      <c r="W129" t="e">
        <f>IF(Sheet1!M129="Councillors",4608,IF(Sheet1!M129="Information Technology Services Dept.",921,IF(Sheet1!M129="City Clerk and Solicitor Dept",1855,"No")))</f>
        <v>#VALUE!</v>
      </c>
      <c r="X129" t="e">
        <f t="shared" si="5"/>
        <v>#VALUE!</v>
      </c>
      <c r="Y129" t="str">
        <f ca="1">IF(Sheet1!AB129="DC1MDB01","DC1",IF(Sheet1!AB129="DC1MDB02","DC1",IF(Sheet1!AB129="DC1MDB03","DC1",IF(Sheet1!AB129="DC1MDB04","DC1",IF(Sheet1!AB129="DC1MDB05","DC1",IF(Sheet1!AB129="DC1MDB06","DC1",IF(Sheet1!AB129="DC1MDB07","DC1",IF(Sheet1!AB129="DC1MDB08","DC1",IF(Sheet1!AB129="DC1MDB09","DC1",IF(Sheet1!AB129="DC1MDB10","DC1",IF(Sheet1!AB129="DC4MDB01","DC4",IF(Sheet1!AB129="DC4MDB02","DC4",IF(Sheet1!AB129="DC4MDB03","DC4",IF(Sheet1!AB129="DC4MDB04","DC4",IF(Sheet1!AB129="DC4MDB05","DC4",IF(Sheet1!AB129="DC4MDB06","DC4",IF(Sheet1!AB129="DC4MDB07","DC4",IF(Sheet1!AB129="DC4MDB08","DC4",IF(Sheet1!AB129="DC4MDB09","DC4",IF(Sheet1!AB129="DC4MDB10","DC4","$False"))))))))))))))))))))</f>
        <v>DC1</v>
      </c>
      <c r="Z129" t="s">
        <v>35</v>
      </c>
      <c r="AA129" t="e">
        <f t="shared" si="6"/>
        <v>#VALUE!</v>
      </c>
      <c r="AB129" t="e">
        <f t="shared" si="7"/>
        <v>#VALUE!</v>
      </c>
      <c r="AC129" t="s">
        <v>11</v>
      </c>
      <c r="AD129" t="s">
        <v>12</v>
      </c>
      <c r="AE129" t="s">
        <v>13</v>
      </c>
      <c r="AF129" t="s">
        <v>14</v>
      </c>
      <c r="AG129" t="s">
        <v>5</v>
      </c>
      <c r="AH129" t="s">
        <v>15</v>
      </c>
      <c r="AI129" t="s">
        <v>16</v>
      </c>
      <c r="AJ129" t="s">
        <v>17</v>
      </c>
      <c r="AK129" t="s">
        <v>18</v>
      </c>
      <c r="AL129" t="s">
        <v>19</v>
      </c>
    </row>
    <row r="130" spans="1:38" ht="13.5" customHeight="1">
      <c r="A130" s="7"/>
      <c r="B130" s="7"/>
      <c r="C130" s="7"/>
      <c r="D130" s="8"/>
      <c r="F130" s="9" t="str">
        <f>(Sheet1!T130)</f>
        <v/>
      </c>
      <c r="G130" t="str">
        <f>IF(OR(Sheet1!W130="Yes",Sheet1!U130="Yes"),"\\CMFP538\"&amp;Sheet1!Z130,"")</f>
        <v/>
      </c>
      <c r="H130" t="str">
        <f>IF(G130="","",Sheet1!Z130)</f>
        <v/>
      </c>
      <c r="I130" t="str">
        <f>IF(G130="","",Sheet1!Y130)</f>
        <v/>
      </c>
      <c r="J130" t="e">
        <f>(Sheet1!O130)</f>
        <v>#VALUE!</v>
      </c>
      <c r="K130" s="6" t="e">
        <f>(Sheet1!P130)</f>
        <v>#VALUE!</v>
      </c>
      <c r="L130" s="6" t="e">
        <f>IF(Sheet1!N130="No","No",IF(Sheet1!N130="","No","Yes"))</f>
        <v>#VALUE!</v>
      </c>
      <c r="M130" t="e">
        <f>(Sheet1!Q130)</f>
        <v>#VALUE!</v>
      </c>
      <c r="N130" s="6" t="str">
        <f>IF(Sheet1!E130=FALSE,"",Sheet1!F130&amp;Sheet1!E130)</f>
        <v/>
      </c>
      <c r="O130" t="str">
        <f ca="1">(Sheet1!AB130)</f>
        <v>DC4MDB04</v>
      </c>
      <c r="P130" t="e">
        <f>(Sheet1!R130)</f>
        <v>#VALUE!</v>
      </c>
      <c r="Q130" t="e">
        <f>Sheet3!D130</f>
        <v>#VALUE!</v>
      </c>
      <c r="R130" t="e">
        <f>Sheet3!E130</f>
        <v>#VALUE!</v>
      </c>
      <c r="S130" t="str">
        <f t="shared" si="4"/>
        <v/>
      </c>
      <c r="T130" t="str">
        <f>IF(ISERROR(Sheet1!X130),"",Sheet1!X130)</f>
        <v/>
      </c>
      <c r="U130" t="e">
        <f>IF(Sheet1!M130="Councillors",5120,IF(Sheet1!M130="Information Technology Services Dept.",1024,IF(Sheet1!M130="City Clerk and Solicitor Dept",1953,"No")))</f>
        <v>#VALUE!</v>
      </c>
      <c r="V130" s="5" t="s">
        <v>96</v>
      </c>
      <c r="W130" t="e">
        <f>IF(Sheet1!M130="Councillors",4608,IF(Sheet1!M130="Information Technology Services Dept.",921,IF(Sheet1!M130="City Clerk and Solicitor Dept",1855,"No")))</f>
        <v>#VALUE!</v>
      </c>
      <c r="X130" t="e">
        <f t="shared" si="5"/>
        <v>#VALUE!</v>
      </c>
      <c r="Y130" t="str">
        <f ca="1">IF(Sheet1!AB130="DC1MDB01","DC1",IF(Sheet1!AB130="DC1MDB02","DC1",IF(Sheet1!AB130="DC1MDB03","DC1",IF(Sheet1!AB130="DC1MDB04","DC1",IF(Sheet1!AB130="DC1MDB05","DC1",IF(Sheet1!AB130="DC1MDB06","DC1",IF(Sheet1!AB130="DC1MDB07","DC1",IF(Sheet1!AB130="DC1MDB08","DC1",IF(Sheet1!AB130="DC1MDB09","DC1",IF(Sheet1!AB130="DC1MDB10","DC1",IF(Sheet1!AB130="DC4MDB01","DC4",IF(Sheet1!AB130="DC4MDB02","DC4",IF(Sheet1!AB130="DC4MDB03","DC4",IF(Sheet1!AB130="DC4MDB04","DC4",IF(Sheet1!AB130="DC4MDB05","DC4",IF(Sheet1!AB130="DC4MDB06","DC4",IF(Sheet1!AB130="DC4MDB07","DC4",IF(Sheet1!AB130="DC4MDB08","DC4",IF(Sheet1!AB130="DC4MDB09","DC4",IF(Sheet1!AB130="DC4MDB10","DC4","$False"))))))))))))))))))))</f>
        <v>DC4</v>
      </c>
      <c r="Z130" t="s">
        <v>35</v>
      </c>
      <c r="AA130" t="e">
        <f t="shared" si="6"/>
        <v>#VALUE!</v>
      </c>
      <c r="AB130" t="e">
        <f t="shared" si="7"/>
        <v>#VALUE!</v>
      </c>
      <c r="AC130" t="s">
        <v>11</v>
      </c>
      <c r="AD130" t="s">
        <v>12</v>
      </c>
      <c r="AE130" t="s">
        <v>13</v>
      </c>
      <c r="AF130" t="s">
        <v>14</v>
      </c>
      <c r="AG130" t="s">
        <v>5</v>
      </c>
      <c r="AH130" t="s">
        <v>15</v>
      </c>
      <c r="AI130" t="s">
        <v>16</v>
      </c>
      <c r="AJ130" t="s">
        <v>17</v>
      </c>
      <c r="AK130" t="s">
        <v>18</v>
      </c>
      <c r="AL130" t="s">
        <v>19</v>
      </c>
    </row>
    <row r="131" spans="1:38" ht="13.5" customHeight="1">
      <c r="A131" s="7"/>
      <c r="B131" s="7"/>
      <c r="C131" s="7"/>
      <c r="D131" s="8"/>
      <c r="F131" s="9" t="str">
        <f>(Sheet1!T131)</f>
        <v/>
      </c>
      <c r="G131" t="str">
        <f>IF(OR(Sheet1!W131="Yes",Sheet1!U131="Yes"),"\\CMFP538\"&amp;Sheet1!Z131,"")</f>
        <v/>
      </c>
      <c r="H131" t="str">
        <f>IF(G131="","",Sheet1!Z131)</f>
        <v/>
      </c>
      <c r="I131" t="str">
        <f>IF(G131="","",Sheet1!Y131)</f>
        <v/>
      </c>
      <c r="J131" t="e">
        <f>(Sheet1!O131)</f>
        <v>#VALUE!</v>
      </c>
      <c r="K131" s="6" t="e">
        <f>(Sheet1!P131)</f>
        <v>#VALUE!</v>
      </c>
      <c r="L131" s="6" t="e">
        <f>IF(Sheet1!N131="No","No",IF(Sheet1!N131="","No","Yes"))</f>
        <v>#VALUE!</v>
      </c>
      <c r="M131" t="e">
        <f>(Sheet1!Q131)</f>
        <v>#VALUE!</v>
      </c>
      <c r="N131" s="6" t="str">
        <f>IF(Sheet1!E131=FALSE,"",Sheet1!F131&amp;Sheet1!E131)</f>
        <v/>
      </c>
      <c r="O131" t="str">
        <f ca="1">(Sheet1!AB131)</f>
        <v>DC4MDB07</v>
      </c>
      <c r="P131" t="e">
        <f>(Sheet1!R131)</f>
        <v>#VALUE!</v>
      </c>
      <c r="Q131" t="e">
        <f>Sheet3!D131</f>
        <v>#VALUE!</v>
      </c>
      <c r="R131" t="e">
        <f>Sheet3!E131</f>
        <v>#VALUE!</v>
      </c>
      <c r="S131" t="str">
        <f t="shared" ref="S131:S194" si="8">IF(G131="","","\\CMFP538\e$\USR\"&amp;K131)</f>
        <v/>
      </c>
      <c r="T131" t="str">
        <f>IF(ISERROR(Sheet1!X131),"",Sheet1!X131)</f>
        <v/>
      </c>
      <c r="U131" t="e">
        <f>IF(Sheet1!M131="Councillors",5120,IF(Sheet1!M131="Information Technology Services Dept.",1024,IF(Sheet1!M131="City Clerk and Solicitor Dept",1953,"No")))</f>
        <v>#VALUE!</v>
      </c>
      <c r="V131" s="5" t="s">
        <v>96</v>
      </c>
      <c r="W131" t="e">
        <f>IF(Sheet1!M131="Councillors",4608,IF(Sheet1!M131="Information Technology Services Dept.",921,IF(Sheet1!M131="City Clerk and Solicitor Dept",1855,"No")))</f>
        <v>#VALUE!</v>
      </c>
      <c r="X131" t="e">
        <f t="shared" ref="X131:X194" si="9">IF(W131&gt;="0","Yes","No")</f>
        <v>#VALUE!</v>
      </c>
      <c r="Y131" t="str">
        <f ca="1">IF(Sheet1!AB131="DC1MDB01","DC1",IF(Sheet1!AB131="DC1MDB02","DC1",IF(Sheet1!AB131="DC1MDB03","DC1",IF(Sheet1!AB131="DC1MDB04","DC1",IF(Sheet1!AB131="DC1MDB05","DC1",IF(Sheet1!AB131="DC1MDB06","DC1",IF(Sheet1!AB131="DC1MDB07","DC1",IF(Sheet1!AB131="DC1MDB08","DC1",IF(Sheet1!AB131="DC1MDB09","DC1",IF(Sheet1!AB131="DC1MDB10","DC1",IF(Sheet1!AB131="DC4MDB01","DC4",IF(Sheet1!AB131="DC4MDB02","DC4",IF(Sheet1!AB131="DC4MDB03","DC4",IF(Sheet1!AB131="DC4MDB04","DC4",IF(Sheet1!AB131="DC4MDB05","DC4",IF(Sheet1!AB131="DC4MDB06","DC4",IF(Sheet1!AB131="DC4MDB07","DC4",IF(Sheet1!AB131="DC4MDB08","DC4",IF(Sheet1!AB131="DC4MDB09","DC4",IF(Sheet1!AB131="DC4MDB10","DC4","$False"))))))))))))))))))))</f>
        <v>DC4</v>
      </c>
      <c r="Z131" t="s">
        <v>35</v>
      </c>
      <c r="AA131" t="e">
        <f t="shared" ref="AA131:AA194" si="10">IF(U131=5120,"5GB",IF(U131=1024,"1GB",IF(U131=1953,"2GB","512MB")))</f>
        <v>#VALUE!</v>
      </c>
      <c r="AB131" t="e">
        <f t="shared" ref="AB131:AB194" si="11">IF(M131="","","\&gt;C2C ArchiveOne Email Auto delete "&amp;Y131)</f>
        <v>#VALUE!</v>
      </c>
      <c r="AC131" t="s">
        <v>11</v>
      </c>
      <c r="AD131" t="s">
        <v>12</v>
      </c>
      <c r="AE131" t="s">
        <v>13</v>
      </c>
      <c r="AF131" t="s">
        <v>14</v>
      </c>
      <c r="AG131" t="s">
        <v>5</v>
      </c>
      <c r="AH131" t="s">
        <v>15</v>
      </c>
      <c r="AI131" t="s">
        <v>16</v>
      </c>
      <c r="AJ131" t="s">
        <v>17</v>
      </c>
      <c r="AK131" t="s">
        <v>18</v>
      </c>
      <c r="AL131" t="s">
        <v>19</v>
      </c>
    </row>
    <row r="132" spans="1:38" ht="13.5" customHeight="1">
      <c r="A132" s="7"/>
      <c r="B132" s="7"/>
      <c r="C132" s="7"/>
      <c r="D132" s="8"/>
      <c r="F132" s="9" t="str">
        <f>(Sheet1!T132)</f>
        <v/>
      </c>
      <c r="G132" t="str">
        <f>IF(OR(Sheet1!W132="Yes",Sheet1!U132="Yes"),"\\CMFP538\"&amp;Sheet1!Z132,"")</f>
        <v/>
      </c>
      <c r="H132" t="str">
        <f>IF(G132="","",Sheet1!Z132)</f>
        <v/>
      </c>
      <c r="I132" t="str">
        <f>IF(G132="","",Sheet1!Y132)</f>
        <v/>
      </c>
      <c r="J132" t="e">
        <f>(Sheet1!O132)</f>
        <v>#VALUE!</v>
      </c>
      <c r="K132" s="6" t="e">
        <f>(Sheet1!P132)</f>
        <v>#VALUE!</v>
      </c>
      <c r="L132" s="6" t="e">
        <f>IF(Sheet1!N132="No","No",IF(Sheet1!N132="","No","Yes"))</f>
        <v>#VALUE!</v>
      </c>
      <c r="M132" t="e">
        <f>(Sheet1!Q132)</f>
        <v>#VALUE!</v>
      </c>
      <c r="N132" s="6" t="str">
        <f>IF(Sheet1!E132=FALSE,"",Sheet1!F132&amp;Sheet1!E132)</f>
        <v/>
      </c>
      <c r="O132" t="str">
        <f ca="1">(Sheet1!AB132)</f>
        <v>DC1MDB09</v>
      </c>
      <c r="P132" t="e">
        <f>(Sheet1!R132)</f>
        <v>#VALUE!</v>
      </c>
      <c r="Q132" t="e">
        <f>Sheet3!D132</f>
        <v>#VALUE!</v>
      </c>
      <c r="R132" t="e">
        <f>Sheet3!E132</f>
        <v>#VALUE!</v>
      </c>
      <c r="S132" t="str">
        <f t="shared" si="8"/>
        <v/>
      </c>
      <c r="T132" t="str">
        <f>IF(ISERROR(Sheet1!X132),"",Sheet1!X132)</f>
        <v/>
      </c>
      <c r="U132" t="e">
        <f>IF(Sheet1!M132="Councillors",5120,IF(Sheet1!M132="Information Technology Services Dept.",1024,IF(Sheet1!M132="City Clerk and Solicitor Dept",1953,"No")))</f>
        <v>#VALUE!</v>
      </c>
      <c r="V132" s="5" t="s">
        <v>96</v>
      </c>
      <c r="W132" t="e">
        <f>IF(Sheet1!M132="Councillors",4608,IF(Sheet1!M132="Information Technology Services Dept.",921,IF(Sheet1!M132="City Clerk and Solicitor Dept",1855,"No")))</f>
        <v>#VALUE!</v>
      </c>
      <c r="X132" t="e">
        <f t="shared" si="9"/>
        <v>#VALUE!</v>
      </c>
      <c r="Y132" t="str">
        <f ca="1">IF(Sheet1!AB132="DC1MDB01","DC1",IF(Sheet1!AB132="DC1MDB02","DC1",IF(Sheet1!AB132="DC1MDB03","DC1",IF(Sheet1!AB132="DC1MDB04","DC1",IF(Sheet1!AB132="DC1MDB05","DC1",IF(Sheet1!AB132="DC1MDB06","DC1",IF(Sheet1!AB132="DC1MDB07","DC1",IF(Sheet1!AB132="DC1MDB08","DC1",IF(Sheet1!AB132="DC1MDB09","DC1",IF(Sheet1!AB132="DC1MDB10","DC1",IF(Sheet1!AB132="DC4MDB01","DC4",IF(Sheet1!AB132="DC4MDB02","DC4",IF(Sheet1!AB132="DC4MDB03","DC4",IF(Sheet1!AB132="DC4MDB04","DC4",IF(Sheet1!AB132="DC4MDB05","DC4",IF(Sheet1!AB132="DC4MDB06","DC4",IF(Sheet1!AB132="DC4MDB07","DC4",IF(Sheet1!AB132="DC4MDB08","DC4",IF(Sheet1!AB132="DC4MDB09","DC4",IF(Sheet1!AB132="DC4MDB10","DC4","$False"))))))))))))))))))))</f>
        <v>DC1</v>
      </c>
      <c r="Z132" t="s">
        <v>35</v>
      </c>
      <c r="AA132" t="e">
        <f t="shared" si="10"/>
        <v>#VALUE!</v>
      </c>
      <c r="AB132" t="e">
        <f t="shared" si="11"/>
        <v>#VALUE!</v>
      </c>
      <c r="AC132" t="s">
        <v>11</v>
      </c>
      <c r="AD132" t="s">
        <v>12</v>
      </c>
      <c r="AE132" t="s">
        <v>13</v>
      </c>
      <c r="AF132" t="s">
        <v>14</v>
      </c>
      <c r="AG132" t="s">
        <v>5</v>
      </c>
      <c r="AH132" t="s">
        <v>15</v>
      </c>
      <c r="AI132" t="s">
        <v>16</v>
      </c>
      <c r="AJ132" t="s">
        <v>17</v>
      </c>
      <c r="AK132" t="s">
        <v>18</v>
      </c>
      <c r="AL132" t="s">
        <v>19</v>
      </c>
    </row>
    <row r="133" spans="1:38" ht="13.5" customHeight="1">
      <c r="A133" s="7"/>
      <c r="B133" s="7"/>
      <c r="C133" s="7"/>
      <c r="D133" s="8"/>
      <c r="F133" s="9" t="str">
        <f>(Sheet1!T133)</f>
        <v/>
      </c>
      <c r="G133" t="str">
        <f>IF(OR(Sheet1!W133="Yes",Sheet1!U133="Yes"),"\\CMFP538\"&amp;Sheet1!Z133,"")</f>
        <v/>
      </c>
      <c r="H133" t="str">
        <f>IF(G133="","",Sheet1!Z133)</f>
        <v/>
      </c>
      <c r="I133" t="str">
        <f>IF(G133="","",Sheet1!Y133)</f>
        <v/>
      </c>
      <c r="J133" t="e">
        <f>(Sheet1!O133)</f>
        <v>#VALUE!</v>
      </c>
      <c r="K133" s="6" t="e">
        <f>(Sheet1!P133)</f>
        <v>#VALUE!</v>
      </c>
      <c r="L133" s="6" t="e">
        <f>IF(Sheet1!N133="No","No",IF(Sheet1!N133="","No","Yes"))</f>
        <v>#VALUE!</v>
      </c>
      <c r="M133" t="e">
        <f>(Sheet1!Q133)</f>
        <v>#VALUE!</v>
      </c>
      <c r="N133" s="6" t="str">
        <f>IF(Sheet1!E133=FALSE,"",Sheet1!F133&amp;Sheet1!E133)</f>
        <v/>
      </c>
      <c r="O133" t="str">
        <f ca="1">(Sheet1!AB133)</f>
        <v>DC1MDB03</v>
      </c>
      <c r="P133" t="e">
        <f>(Sheet1!R133)</f>
        <v>#VALUE!</v>
      </c>
      <c r="Q133" t="e">
        <f>Sheet3!D133</f>
        <v>#VALUE!</v>
      </c>
      <c r="R133" t="e">
        <f>Sheet3!E133</f>
        <v>#VALUE!</v>
      </c>
      <c r="S133" t="str">
        <f t="shared" si="8"/>
        <v/>
      </c>
      <c r="T133" t="str">
        <f>IF(ISERROR(Sheet1!X133),"",Sheet1!X133)</f>
        <v/>
      </c>
      <c r="U133" t="e">
        <f>IF(Sheet1!M133="Councillors",5120,IF(Sheet1!M133="Information Technology Services Dept.",1024,IF(Sheet1!M133="City Clerk and Solicitor Dept",1953,"No")))</f>
        <v>#VALUE!</v>
      </c>
      <c r="V133" s="5" t="s">
        <v>96</v>
      </c>
      <c r="W133" t="e">
        <f>IF(Sheet1!M133="Councillors",4608,IF(Sheet1!M133="Information Technology Services Dept.",921,IF(Sheet1!M133="City Clerk and Solicitor Dept",1855,"No")))</f>
        <v>#VALUE!</v>
      </c>
      <c r="X133" t="e">
        <f t="shared" si="9"/>
        <v>#VALUE!</v>
      </c>
      <c r="Y133" t="str">
        <f ca="1">IF(Sheet1!AB133="DC1MDB01","DC1",IF(Sheet1!AB133="DC1MDB02","DC1",IF(Sheet1!AB133="DC1MDB03","DC1",IF(Sheet1!AB133="DC1MDB04","DC1",IF(Sheet1!AB133="DC1MDB05","DC1",IF(Sheet1!AB133="DC1MDB06","DC1",IF(Sheet1!AB133="DC1MDB07","DC1",IF(Sheet1!AB133="DC1MDB08","DC1",IF(Sheet1!AB133="DC1MDB09","DC1",IF(Sheet1!AB133="DC1MDB10","DC1",IF(Sheet1!AB133="DC4MDB01","DC4",IF(Sheet1!AB133="DC4MDB02","DC4",IF(Sheet1!AB133="DC4MDB03","DC4",IF(Sheet1!AB133="DC4MDB04","DC4",IF(Sheet1!AB133="DC4MDB05","DC4",IF(Sheet1!AB133="DC4MDB06","DC4",IF(Sheet1!AB133="DC4MDB07","DC4",IF(Sheet1!AB133="DC4MDB08","DC4",IF(Sheet1!AB133="DC4MDB09","DC4",IF(Sheet1!AB133="DC4MDB10","DC4","$False"))))))))))))))))))))</f>
        <v>DC1</v>
      </c>
      <c r="Z133" t="s">
        <v>35</v>
      </c>
      <c r="AA133" t="e">
        <f t="shared" si="10"/>
        <v>#VALUE!</v>
      </c>
      <c r="AB133" t="e">
        <f t="shared" si="11"/>
        <v>#VALUE!</v>
      </c>
      <c r="AC133" t="s">
        <v>11</v>
      </c>
      <c r="AD133" t="s">
        <v>12</v>
      </c>
      <c r="AE133" t="s">
        <v>13</v>
      </c>
      <c r="AF133" t="s">
        <v>14</v>
      </c>
      <c r="AG133" t="s">
        <v>5</v>
      </c>
      <c r="AH133" t="s">
        <v>15</v>
      </c>
      <c r="AI133" t="s">
        <v>16</v>
      </c>
      <c r="AJ133" t="s">
        <v>17</v>
      </c>
      <c r="AK133" t="s">
        <v>18</v>
      </c>
      <c r="AL133" t="s">
        <v>19</v>
      </c>
    </row>
    <row r="134" spans="1:38" ht="13.5" customHeight="1">
      <c r="A134" s="7"/>
      <c r="B134" s="7"/>
      <c r="C134" s="7"/>
      <c r="D134" s="8"/>
      <c r="F134" s="9" t="str">
        <f>(Sheet1!T134)</f>
        <v/>
      </c>
      <c r="G134" t="str">
        <f>IF(OR(Sheet1!W134="Yes",Sheet1!U134="Yes"),"\\CMFP538\"&amp;Sheet1!Z134,"")</f>
        <v/>
      </c>
      <c r="H134" t="str">
        <f>IF(G134="","",Sheet1!Z134)</f>
        <v/>
      </c>
      <c r="I134" t="str">
        <f>IF(G134="","",Sheet1!Y134)</f>
        <v/>
      </c>
      <c r="J134" t="e">
        <f>(Sheet1!O134)</f>
        <v>#VALUE!</v>
      </c>
      <c r="K134" s="6" t="e">
        <f>(Sheet1!P134)</f>
        <v>#VALUE!</v>
      </c>
      <c r="L134" s="6" t="e">
        <f>IF(Sheet1!N134="No","No",IF(Sheet1!N134="","No","Yes"))</f>
        <v>#VALUE!</v>
      </c>
      <c r="M134" t="e">
        <f>(Sheet1!Q134)</f>
        <v>#VALUE!</v>
      </c>
      <c r="N134" s="6" t="str">
        <f>IF(Sheet1!E134=FALSE,"",Sheet1!F134&amp;Sheet1!E134)</f>
        <v/>
      </c>
      <c r="O134" t="str">
        <f ca="1">(Sheet1!AB134)</f>
        <v>DC1MDB07</v>
      </c>
      <c r="P134" t="e">
        <f>(Sheet1!R134)</f>
        <v>#VALUE!</v>
      </c>
      <c r="Q134" t="e">
        <f>Sheet3!D134</f>
        <v>#VALUE!</v>
      </c>
      <c r="R134" t="e">
        <f>Sheet3!E134</f>
        <v>#VALUE!</v>
      </c>
      <c r="S134" t="str">
        <f t="shared" si="8"/>
        <v/>
      </c>
      <c r="T134" t="str">
        <f>IF(ISERROR(Sheet1!X134),"",Sheet1!X134)</f>
        <v/>
      </c>
      <c r="U134" t="e">
        <f>IF(Sheet1!M134="Councillors",5120,IF(Sheet1!M134="Information Technology Services Dept.",1024,IF(Sheet1!M134="City Clerk and Solicitor Dept",1953,"No")))</f>
        <v>#VALUE!</v>
      </c>
      <c r="V134" s="5" t="s">
        <v>96</v>
      </c>
      <c r="W134" t="e">
        <f>IF(Sheet1!M134="Councillors",4608,IF(Sheet1!M134="Information Technology Services Dept.",921,IF(Sheet1!M134="City Clerk and Solicitor Dept",1855,"No")))</f>
        <v>#VALUE!</v>
      </c>
      <c r="X134" t="e">
        <f t="shared" si="9"/>
        <v>#VALUE!</v>
      </c>
      <c r="Y134" t="str">
        <f ca="1">IF(Sheet1!AB134="DC1MDB01","DC1",IF(Sheet1!AB134="DC1MDB02","DC1",IF(Sheet1!AB134="DC1MDB03","DC1",IF(Sheet1!AB134="DC1MDB04","DC1",IF(Sheet1!AB134="DC1MDB05","DC1",IF(Sheet1!AB134="DC1MDB06","DC1",IF(Sheet1!AB134="DC1MDB07","DC1",IF(Sheet1!AB134="DC1MDB08","DC1",IF(Sheet1!AB134="DC1MDB09","DC1",IF(Sheet1!AB134="DC1MDB10","DC1",IF(Sheet1!AB134="DC4MDB01","DC4",IF(Sheet1!AB134="DC4MDB02","DC4",IF(Sheet1!AB134="DC4MDB03","DC4",IF(Sheet1!AB134="DC4MDB04","DC4",IF(Sheet1!AB134="DC4MDB05","DC4",IF(Sheet1!AB134="DC4MDB06","DC4",IF(Sheet1!AB134="DC4MDB07","DC4",IF(Sheet1!AB134="DC4MDB08","DC4",IF(Sheet1!AB134="DC4MDB09","DC4",IF(Sheet1!AB134="DC4MDB10","DC4","$False"))))))))))))))))))))</f>
        <v>DC1</v>
      </c>
      <c r="Z134" t="s">
        <v>35</v>
      </c>
      <c r="AA134" t="e">
        <f t="shared" si="10"/>
        <v>#VALUE!</v>
      </c>
      <c r="AB134" t="e">
        <f t="shared" si="11"/>
        <v>#VALUE!</v>
      </c>
      <c r="AC134" t="s">
        <v>11</v>
      </c>
      <c r="AD134" t="s">
        <v>12</v>
      </c>
      <c r="AE134" t="s">
        <v>13</v>
      </c>
      <c r="AF134" t="s">
        <v>14</v>
      </c>
      <c r="AG134" t="s">
        <v>5</v>
      </c>
      <c r="AH134" t="s">
        <v>15</v>
      </c>
      <c r="AI134" t="s">
        <v>16</v>
      </c>
      <c r="AJ134" t="s">
        <v>17</v>
      </c>
      <c r="AK134" t="s">
        <v>18</v>
      </c>
      <c r="AL134" t="s">
        <v>19</v>
      </c>
    </row>
    <row r="135" spans="1:38" ht="13.5" customHeight="1">
      <c r="A135" s="7"/>
      <c r="B135" s="7"/>
      <c r="C135" s="7"/>
      <c r="D135" s="8"/>
      <c r="F135" s="9" t="str">
        <f>(Sheet1!T135)</f>
        <v/>
      </c>
      <c r="G135" t="str">
        <f>IF(OR(Sheet1!W135="Yes",Sheet1!U135="Yes"),"\\CMFP538\"&amp;Sheet1!Z135,"")</f>
        <v/>
      </c>
      <c r="H135" t="str">
        <f>IF(G135="","",Sheet1!Z135)</f>
        <v/>
      </c>
      <c r="I135" t="str">
        <f>IF(G135="","",Sheet1!Y135)</f>
        <v/>
      </c>
      <c r="J135" t="e">
        <f>(Sheet1!O135)</f>
        <v>#VALUE!</v>
      </c>
      <c r="K135" s="6" t="e">
        <f>(Sheet1!P135)</f>
        <v>#VALUE!</v>
      </c>
      <c r="L135" s="6" t="e">
        <f>IF(Sheet1!N135="No","No",IF(Sheet1!N135="","No","Yes"))</f>
        <v>#VALUE!</v>
      </c>
      <c r="M135" t="e">
        <f>(Sheet1!Q135)</f>
        <v>#VALUE!</v>
      </c>
      <c r="N135" s="6" t="str">
        <f>IF(Sheet1!E135=FALSE,"",Sheet1!F135&amp;Sheet1!E135)</f>
        <v/>
      </c>
      <c r="O135" t="str">
        <f ca="1">(Sheet1!AB135)</f>
        <v>DC4MDB04</v>
      </c>
      <c r="P135" t="e">
        <f>(Sheet1!R135)</f>
        <v>#VALUE!</v>
      </c>
      <c r="Q135" t="e">
        <f>Sheet3!D135</f>
        <v>#VALUE!</v>
      </c>
      <c r="R135" t="e">
        <f>Sheet3!E135</f>
        <v>#VALUE!</v>
      </c>
      <c r="S135" t="str">
        <f t="shared" si="8"/>
        <v/>
      </c>
      <c r="T135" t="str">
        <f>IF(ISERROR(Sheet1!X135),"",Sheet1!X135)</f>
        <v/>
      </c>
      <c r="U135" t="e">
        <f>IF(Sheet1!M135="Councillors",5120,IF(Sheet1!M135="Information Technology Services Dept.",1024,IF(Sheet1!M135="City Clerk and Solicitor Dept",1953,"No")))</f>
        <v>#VALUE!</v>
      </c>
      <c r="V135" s="5" t="s">
        <v>96</v>
      </c>
      <c r="W135" t="e">
        <f>IF(Sheet1!M135="Councillors",4608,IF(Sheet1!M135="Information Technology Services Dept.",921,IF(Sheet1!M135="City Clerk and Solicitor Dept",1855,"No")))</f>
        <v>#VALUE!</v>
      </c>
      <c r="X135" t="e">
        <f t="shared" si="9"/>
        <v>#VALUE!</v>
      </c>
      <c r="Y135" t="str">
        <f ca="1">IF(Sheet1!AB135="DC1MDB01","DC1",IF(Sheet1!AB135="DC1MDB02","DC1",IF(Sheet1!AB135="DC1MDB03","DC1",IF(Sheet1!AB135="DC1MDB04","DC1",IF(Sheet1!AB135="DC1MDB05","DC1",IF(Sheet1!AB135="DC1MDB06","DC1",IF(Sheet1!AB135="DC1MDB07","DC1",IF(Sheet1!AB135="DC1MDB08","DC1",IF(Sheet1!AB135="DC1MDB09","DC1",IF(Sheet1!AB135="DC1MDB10","DC1",IF(Sheet1!AB135="DC4MDB01","DC4",IF(Sheet1!AB135="DC4MDB02","DC4",IF(Sheet1!AB135="DC4MDB03","DC4",IF(Sheet1!AB135="DC4MDB04","DC4",IF(Sheet1!AB135="DC4MDB05","DC4",IF(Sheet1!AB135="DC4MDB06","DC4",IF(Sheet1!AB135="DC4MDB07","DC4",IF(Sheet1!AB135="DC4MDB08","DC4",IF(Sheet1!AB135="DC4MDB09","DC4",IF(Sheet1!AB135="DC4MDB10","DC4","$False"))))))))))))))))))))</f>
        <v>DC4</v>
      </c>
      <c r="Z135" t="s">
        <v>35</v>
      </c>
      <c r="AA135" t="e">
        <f t="shared" si="10"/>
        <v>#VALUE!</v>
      </c>
      <c r="AB135" t="e">
        <f t="shared" si="11"/>
        <v>#VALUE!</v>
      </c>
      <c r="AC135" t="s">
        <v>11</v>
      </c>
      <c r="AD135" t="s">
        <v>12</v>
      </c>
      <c r="AE135" t="s">
        <v>13</v>
      </c>
      <c r="AF135" t="s">
        <v>14</v>
      </c>
      <c r="AG135" t="s">
        <v>5</v>
      </c>
      <c r="AH135" t="s">
        <v>15</v>
      </c>
      <c r="AI135" t="s">
        <v>16</v>
      </c>
      <c r="AJ135" t="s">
        <v>17</v>
      </c>
      <c r="AK135" t="s">
        <v>18</v>
      </c>
      <c r="AL135" t="s">
        <v>19</v>
      </c>
    </row>
    <row r="136" spans="1:38" ht="13.5" customHeight="1">
      <c r="A136" s="7"/>
      <c r="B136" s="7"/>
      <c r="C136" s="7"/>
      <c r="D136" s="8"/>
      <c r="F136" s="9" t="str">
        <f>(Sheet1!T136)</f>
        <v/>
      </c>
      <c r="G136" t="str">
        <f>IF(OR(Sheet1!W136="Yes",Sheet1!U136="Yes"),"\\CMFP538\"&amp;Sheet1!Z136,"")</f>
        <v/>
      </c>
      <c r="H136" t="str">
        <f>IF(G136="","",Sheet1!Z136)</f>
        <v/>
      </c>
      <c r="I136" t="str">
        <f>IF(G136="","",Sheet1!Y136)</f>
        <v/>
      </c>
      <c r="J136" t="e">
        <f>(Sheet1!O136)</f>
        <v>#VALUE!</v>
      </c>
      <c r="K136" s="6" t="e">
        <f>(Sheet1!P136)</f>
        <v>#VALUE!</v>
      </c>
      <c r="L136" s="6" t="e">
        <f>IF(Sheet1!N136="No","No",IF(Sheet1!N136="","No","Yes"))</f>
        <v>#VALUE!</v>
      </c>
      <c r="M136" t="e">
        <f>(Sheet1!Q136)</f>
        <v>#VALUE!</v>
      </c>
      <c r="N136" s="6" t="str">
        <f>IF(Sheet1!E136=FALSE,"",Sheet1!F136&amp;Sheet1!E136)</f>
        <v/>
      </c>
      <c r="O136" t="str">
        <f ca="1">(Sheet1!AB136)</f>
        <v>DC1MDB08</v>
      </c>
      <c r="P136" t="e">
        <f>(Sheet1!R136)</f>
        <v>#VALUE!</v>
      </c>
      <c r="Q136" t="e">
        <f>Sheet3!D136</f>
        <v>#VALUE!</v>
      </c>
      <c r="R136" t="e">
        <f>Sheet3!E136</f>
        <v>#VALUE!</v>
      </c>
      <c r="S136" t="str">
        <f t="shared" si="8"/>
        <v/>
      </c>
      <c r="T136" t="str">
        <f>IF(ISERROR(Sheet1!X136),"",Sheet1!X136)</f>
        <v/>
      </c>
      <c r="U136" t="e">
        <f>IF(Sheet1!M136="Councillors",5120,IF(Sheet1!M136="Information Technology Services Dept.",1024,IF(Sheet1!M136="City Clerk and Solicitor Dept",1953,"No")))</f>
        <v>#VALUE!</v>
      </c>
      <c r="V136" s="5" t="s">
        <v>96</v>
      </c>
      <c r="W136" t="e">
        <f>IF(Sheet1!M136="Councillors",4608,IF(Sheet1!M136="Information Technology Services Dept.",921,IF(Sheet1!M136="City Clerk and Solicitor Dept",1855,"No")))</f>
        <v>#VALUE!</v>
      </c>
      <c r="X136" t="e">
        <f t="shared" si="9"/>
        <v>#VALUE!</v>
      </c>
      <c r="Y136" t="str">
        <f ca="1">IF(Sheet1!AB136="DC1MDB01","DC1",IF(Sheet1!AB136="DC1MDB02","DC1",IF(Sheet1!AB136="DC1MDB03","DC1",IF(Sheet1!AB136="DC1MDB04","DC1",IF(Sheet1!AB136="DC1MDB05","DC1",IF(Sheet1!AB136="DC1MDB06","DC1",IF(Sheet1!AB136="DC1MDB07","DC1",IF(Sheet1!AB136="DC1MDB08","DC1",IF(Sheet1!AB136="DC1MDB09","DC1",IF(Sheet1!AB136="DC1MDB10","DC1",IF(Sheet1!AB136="DC4MDB01","DC4",IF(Sheet1!AB136="DC4MDB02","DC4",IF(Sheet1!AB136="DC4MDB03","DC4",IF(Sheet1!AB136="DC4MDB04","DC4",IF(Sheet1!AB136="DC4MDB05","DC4",IF(Sheet1!AB136="DC4MDB06","DC4",IF(Sheet1!AB136="DC4MDB07","DC4",IF(Sheet1!AB136="DC4MDB08","DC4",IF(Sheet1!AB136="DC4MDB09","DC4",IF(Sheet1!AB136="DC4MDB10","DC4","$False"))))))))))))))))))))</f>
        <v>DC1</v>
      </c>
      <c r="Z136" t="s">
        <v>35</v>
      </c>
      <c r="AA136" t="e">
        <f t="shared" si="10"/>
        <v>#VALUE!</v>
      </c>
      <c r="AB136" t="e">
        <f t="shared" si="11"/>
        <v>#VALUE!</v>
      </c>
      <c r="AC136" t="s">
        <v>11</v>
      </c>
      <c r="AD136" t="s">
        <v>12</v>
      </c>
      <c r="AE136" t="s">
        <v>13</v>
      </c>
      <c r="AF136" t="s">
        <v>14</v>
      </c>
      <c r="AG136" t="s">
        <v>5</v>
      </c>
      <c r="AH136" t="s">
        <v>15</v>
      </c>
      <c r="AI136" t="s">
        <v>16</v>
      </c>
      <c r="AJ136" t="s">
        <v>17</v>
      </c>
      <c r="AK136" t="s">
        <v>18</v>
      </c>
      <c r="AL136" t="s">
        <v>19</v>
      </c>
    </row>
    <row r="137" spans="1:38" ht="13.5" customHeight="1">
      <c r="A137" s="7"/>
      <c r="B137" s="7"/>
      <c r="C137" s="7"/>
      <c r="D137" s="8"/>
      <c r="F137" s="9" t="str">
        <f>(Sheet1!T137)</f>
        <v/>
      </c>
      <c r="G137" t="str">
        <f>IF(OR(Sheet1!W137="Yes",Sheet1!U137="Yes"),"\\CMFP538\"&amp;Sheet1!Z137,"")</f>
        <v/>
      </c>
      <c r="H137" t="str">
        <f>IF(G137="","",Sheet1!Z137)</f>
        <v/>
      </c>
      <c r="I137" t="str">
        <f>IF(G137="","",Sheet1!Y137)</f>
        <v/>
      </c>
      <c r="J137" t="e">
        <f>(Sheet1!O137)</f>
        <v>#VALUE!</v>
      </c>
      <c r="K137" s="6" t="e">
        <f>(Sheet1!P137)</f>
        <v>#VALUE!</v>
      </c>
      <c r="L137" s="6" t="e">
        <f>IF(Sheet1!N137="No","No",IF(Sheet1!N137="","No","Yes"))</f>
        <v>#VALUE!</v>
      </c>
      <c r="M137" t="e">
        <f>(Sheet1!Q137)</f>
        <v>#VALUE!</v>
      </c>
      <c r="N137" s="6" t="str">
        <f>IF(Sheet1!E137=FALSE,"",Sheet1!F137&amp;Sheet1!E137)</f>
        <v/>
      </c>
      <c r="O137" t="str">
        <f ca="1">(Sheet1!AB137)</f>
        <v>DC1MDB02</v>
      </c>
      <c r="P137" t="e">
        <f>(Sheet1!R137)</f>
        <v>#VALUE!</v>
      </c>
      <c r="Q137" t="e">
        <f>Sheet3!D137</f>
        <v>#VALUE!</v>
      </c>
      <c r="R137" t="e">
        <f>Sheet3!E137</f>
        <v>#VALUE!</v>
      </c>
      <c r="S137" t="str">
        <f t="shared" si="8"/>
        <v/>
      </c>
      <c r="T137" t="str">
        <f>IF(ISERROR(Sheet1!X137),"",Sheet1!X137)</f>
        <v/>
      </c>
      <c r="U137" t="e">
        <f>IF(Sheet1!M137="Councillors",5120,IF(Sheet1!M137="Information Technology Services Dept.",1024,IF(Sheet1!M137="City Clerk and Solicitor Dept",1953,"No")))</f>
        <v>#VALUE!</v>
      </c>
      <c r="V137" s="5" t="s">
        <v>96</v>
      </c>
      <c r="W137" t="e">
        <f>IF(Sheet1!M137="Councillors",4608,IF(Sheet1!M137="Information Technology Services Dept.",921,IF(Sheet1!M137="City Clerk and Solicitor Dept",1855,"No")))</f>
        <v>#VALUE!</v>
      </c>
      <c r="X137" t="e">
        <f t="shared" si="9"/>
        <v>#VALUE!</v>
      </c>
      <c r="Y137" t="str">
        <f ca="1">IF(Sheet1!AB137="DC1MDB01","DC1",IF(Sheet1!AB137="DC1MDB02","DC1",IF(Sheet1!AB137="DC1MDB03","DC1",IF(Sheet1!AB137="DC1MDB04","DC1",IF(Sheet1!AB137="DC1MDB05","DC1",IF(Sheet1!AB137="DC1MDB06","DC1",IF(Sheet1!AB137="DC1MDB07","DC1",IF(Sheet1!AB137="DC1MDB08","DC1",IF(Sheet1!AB137="DC1MDB09","DC1",IF(Sheet1!AB137="DC1MDB10","DC1",IF(Sheet1!AB137="DC4MDB01","DC4",IF(Sheet1!AB137="DC4MDB02","DC4",IF(Sheet1!AB137="DC4MDB03","DC4",IF(Sheet1!AB137="DC4MDB04","DC4",IF(Sheet1!AB137="DC4MDB05","DC4",IF(Sheet1!AB137="DC4MDB06","DC4",IF(Sheet1!AB137="DC4MDB07","DC4",IF(Sheet1!AB137="DC4MDB08","DC4",IF(Sheet1!AB137="DC4MDB09","DC4",IF(Sheet1!AB137="DC4MDB10","DC4","$False"))))))))))))))))))))</f>
        <v>DC1</v>
      </c>
      <c r="Z137" t="s">
        <v>35</v>
      </c>
      <c r="AA137" t="e">
        <f t="shared" si="10"/>
        <v>#VALUE!</v>
      </c>
      <c r="AB137" t="e">
        <f t="shared" si="11"/>
        <v>#VALUE!</v>
      </c>
      <c r="AC137" t="s">
        <v>11</v>
      </c>
      <c r="AD137" t="s">
        <v>12</v>
      </c>
      <c r="AE137" t="s">
        <v>13</v>
      </c>
      <c r="AF137" t="s">
        <v>14</v>
      </c>
      <c r="AG137" t="s">
        <v>5</v>
      </c>
      <c r="AH137" t="s">
        <v>15</v>
      </c>
      <c r="AI137" t="s">
        <v>16</v>
      </c>
      <c r="AJ137" t="s">
        <v>17</v>
      </c>
      <c r="AK137" t="s">
        <v>18</v>
      </c>
      <c r="AL137" t="s">
        <v>19</v>
      </c>
    </row>
    <row r="138" spans="1:38" ht="13.5" customHeight="1">
      <c r="A138" s="7"/>
      <c r="B138" s="7"/>
      <c r="C138" s="7"/>
      <c r="D138" s="8"/>
      <c r="F138" s="9" t="str">
        <f>(Sheet1!T138)</f>
        <v/>
      </c>
      <c r="G138" t="str">
        <f>IF(OR(Sheet1!W138="Yes",Sheet1!U138="Yes"),"\\CMFP538\"&amp;Sheet1!Z138,"")</f>
        <v/>
      </c>
      <c r="H138" t="str">
        <f>IF(G138="","",Sheet1!Z138)</f>
        <v/>
      </c>
      <c r="I138" t="str">
        <f>IF(G138="","",Sheet1!Y138)</f>
        <v/>
      </c>
      <c r="J138" t="e">
        <f>(Sheet1!O138)</f>
        <v>#VALUE!</v>
      </c>
      <c r="K138" s="6" t="e">
        <f>(Sheet1!P138)</f>
        <v>#VALUE!</v>
      </c>
      <c r="L138" s="6" t="e">
        <f>IF(Sheet1!N138="No","No",IF(Sheet1!N138="","No","Yes"))</f>
        <v>#VALUE!</v>
      </c>
      <c r="M138" t="e">
        <f>(Sheet1!Q138)</f>
        <v>#VALUE!</v>
      </c>
      <c r="N138" s="6" t="str">
        <f>IF(Sheet1!E138=FALSE,"",Sheet1!F138&amp;Sheet1!E138)</f>
        <v/>
      </c>
      <c r="O138" t="str">
        <f ca="1">(Sheet1!AB138)</f>
        <v>DC4MDB05</v>
      </c>
      <c r="P138" t="e">
        <f>(Sheet1!R138)</f>
        <v>#VALUE!</v>
      </c>
      <c r="Q138" t="e">
        <f>Sheet3!D138</f>
        <v>#VALUE!</v>
      </c>
      <c r="R138" t="e">
        <f>Sheet3!E138</f>
        <v>#VALUE!</v>
      </c>
      <c r="S138" t="str">
        <f t="shared" si="8"/>
        <v/>
      </c>
      <c r="T138" t="str">
        <f>IF(ISERROR(Sheet1!X138),"",Sheet1!X138)</f>
        <v/>
      </c>
      <c r="U138" t="e">
        <f>IF(Sheet1!M138="Councillors",5120,IF(Sheet1!M138="Information Technology Services Dept.",1024,IF(Sheet1!M138="City Clerk and Solicitor Dept",1953,"No")))</f>
        <v>#VALUE!</v>
      </c>
      <c r="V138" s="5" t="s">
        <v>96</v>
      </c>
      <c r="W138" t="e">
        <f>IF(Sheet1!M138="Councillors",4608,IF(Sheet1!M138="Information Technology Services Dept.",921,IF(Sheet1!M138="City Clerk and Solicitor Dept",1855,"No")))</f>
        <v>#VALUE!</v>
      </c>
      <c r="X138" t="e">
        <f t="shared" si="9"/>
        <v>#VALUE!</v>
      </c>
      <c r="Y138" t="str">
        <f ca="1">IF(Sheet1!AB138="DC1MDB01","DC1",IF(Sheet1!AB138="DC1MDB02","DC1",IF(Sheet1!AB138="DC1MDB03","DC1",IF(Sheet1!AB138="DC1MDB04","DC1",IF(Sheet1!AB138="DC1MDB05","DC1",IF(Sheet1!AB138="DC1MDB06","DC1",IF(Sheet1!AB138="DC1MDB07","DC1",IF(Sheet1!AB138="DC1MDB08","DC1",IF(Sheet1!AB138="DC1MDB09","DC1",IF(Sheet1!AB138="DC1MDB10","DC1",IF(Sheet1!AB138="DC4MDB01","DC4",IF(Sheet1!AB138="DC4MDB02","DC4",IF(Sheet1!AB138="DC4MDB03","DC4",IF(Sheet1!AB138="DC4MDB04","DC4",IF(Sheet1!AB138="DC4MDB05","DC4",IF(Sheet1!AB138="DC4MDB06","DC4",IF(Sheet1!AB138="DC4MDB07","DC4",IF(Sheet1!AB138="DC4MDB08","DC4",IF(Sheet1!AB138="DC4MDB09","DC4",IF(Sheet1!AB138="DC4MDB10","DC4","$False"))))))))))))))))))))</f>
        <v>DC4</v>
      </c>
      <c r="Z138" t="s">
        <v>35</v>
      </c>
      <c r="AA138" t="e">
        <f t="shared" si="10"/>
        <v>#VALUE!</v>
      </c>
      <c r="AB138" t="e">
        <f t="shared" si="11"/>
        <v>#VALUE!</v>
      </c>
      <c r="AC138" t="s">
        <v>11</v>
      </c>
      <c r="AD138" t="s">
        <v>12</v>
      </c>
      <c r="AE138" t="s">
        <v>13</v>
      </c>
      <c r="AF138" t="s">
        <v>14</v>
      </c>
      <c r="AG138" t="s">
        <v>5</v>
      </c>
      <c r="AH138" t="s">
        <v>15</v>
      </c>
      <c r="AI138" t="s">
        <v>16</v>
      </c>
      <c r="AJ138" t="s">
        <v>17</v>
      </c>
      <c r="AK138" t="s">
        <v>18</v>
      </c>
      <c r="AL138" t="s">
        <v>19</v>
      </c>
    </row>
    <row r="139" spans="1:38" ht="13.5" customHeight="1">
      <c r="A139" s="7"/>
      <c r="B139" s="7"/>
      <c r="C139" s="7"/>
      <c r="D139" s="8"/>
      <c r="F139" s="9" t="str">
        <f>(Sheet1!T139)</f>
        <v/>
      </c>
      <c r="G139" t="str">
        <f>IF(OR(Sheet1!W139="Yes",Sheet1!U139="Yes"),"\\CMFP538\"&amp;Sheet1!Z139,"")</f>
        <v/>
      </c>
      <c r="H139" t="str">
        <f>IF(G139="","",Sheet1!Z139)</f>
        <v/>
      </c>
      <c r="I139" t="str">
        <f>IF(G139="","",Sheet1!Y139)</f>
        <v/>
      </c>
      <c r="J139" t="e">
        <f>(Sheet1!O139)</f>
        <v>#VALUE!</v>
      </c>
      <c r="K139" s="6" t="e">
        <f>(Sheet1!P139)</f>
        <v>#VALUE!</v>
      </c>
      <c r="L139" s="6" t="e">
        <f>IF(Sheet1!N139="No","No",IF(Sheet1!N139="","No","Yes"))</f>
        <v>#VALUE!</v>
      </c>
      <c r="M139" t="e">
        <f>(Sheet1!Q139)</f>
        <v>#VALUE!</v>
      </c>
      <c r="N139" s="6" t="str">
        <f>IF(Sheet1!E139=FALSE,"",Sheet1!F139&amp;Sheet1!E139)</f>
        <v/>
      </c>
      <c r="O139" t="str">
        <f ca="1">(Sheet1!AB139)</f>
        <v>DC1MDB08</v>
      </c>
      <c r="P139" t="e">
        <f>(Sheet1!R139)</f>
        <v>#VALUE!</v>
      </c>
      <c r="Q139" t="e">
        <f>Sheet3!D139</f>
        <v>#VALUE!</v>
      </c>
      <c r="R139" t="e">
        <f>Sheet3!E139</f>
        <v>#VALUE!</v>
      </c>
      <c r="S139" t="str">
        <f t="shared" si="8"/>
        <v/>
      </c>
      <c r="T139" t="str">
        <f>IF(ISERROR(Sheet1!X139),"",Sheet1!X139)</f>
        <v/>
      </c>
      <c r="U139" t="e">
        <f>IF(Sheet1!M139="Councillors",5120,IF(Sheet1!M139="Information Technology Services Dept.",1024,IF(Sheet1!M139="City Clerk and Solicitor Dept",1953,"No")))</f>
        <v>#VALUE!</v>
      </c>
      <c r="V139" s="5" t="s">
        <v>96</v>
      </c>
      <c r="W139" t="e">
        <f>IF(Sheet1!M139="Councillors",4608,IF(Sheet1!M139="Information Technology Services Dept.",921,IF(Sheet1!M139="City Clerk and Solicitor Dept",1855,"No")))</f>
        <v>#VALUE!</v>
      </c>
      <c r="X139" t="e">
        <f t="shared" si="9"/>
        <v>#VALUE!</v>
      </c>
      <c r="Y139" t="str">
        <f ca="1">IF(Sheet1!AB139="DC1MDB01","DC1",IF(Sheet1!AB139="DC1MDB02","DC1",IF(Sheet1!AB139="DC1MDB03","DC1",IF(Sheet1!AB139="DC1MDB04","DC1",IF(Sheet1!AB139="DC1MDB05","DC1",IF(Sheet1!AB139="DC1MDB06","DC1",IF(Sheet1!AB139="DC1MDB07","DC1",IF(Sheet1!AB139="DC1MDB08","DC1",IF(Sheet1!AB139="DC1MDB09","DC1",IF(Sheet1!AB139="DC1MDB10","DC1",IF(Sheet1!AB139="DC4MDB01","DC4",IF(Sheet1!AB139="DC4MDB02","DC4",IF(Sheet1!AB139="DC4MDB03","DC4",IF(Sheet1!AB139="DC4MDB04","DC4",IF(Sheet1!AB139="DC4MDB05","DC4",IF(Sheet1!AB139="DC4MDB06","DC4",IF(Sheet1!AB139="DC4MDB07","DC4",IF(Sheet1!AB139="DC4MDB08","DC4",IF(Sheet1!AB139="DC4MDB09","DC4",IF(Sheet1!AB139="DC4MDB10","DC4","$False"))))))))))))))))))))</f>
        <v>DC1</v>
      </c>
      <c r="Z139" t="s">
        <v>35</v>
      </c>
      <c r="AA139" t="e">
        <f t="shared" si="10"/>
        <v>#VALUE!</v>
      </c>
      <c r="AB139" t="e">
        <f t="shared" si="11"/>
        <v>#VALUE!</v>
      </c>
      <c r="AC139" t="s">
        <v>11</v>
      </c>
      <c r="AD139" t="s">
        <v>12</v>
      </c>
      <c r="AE139" t="s">
        <v>13</v>
      </c>
      <c r="AF139" t="s">
        <v>14</v>
      </c>
      <c r="AG139" t="s">
        <v>5</v>
      </c>
      <c r="AH139" t="s">
        <v>15</v>
      </c>
      <c r="AI139" t="s">
        <v>16</v>
      </c>
      <c r="AJ139" t="s">
        <v>17</v>
      </c>
      <c r="AK139" t="s">
        <v>18</v>
      </c>
      <c r="AL139" t="s">
        <v>19</v>
      </c>
    </row>
    <row r="140" spans="1:38" ht="13.5" customHeight="1">
      <c r="A140" s="7"/>
      <c r="B140" s="7"/>
      <c r="C140" s="7"/>
      <c r="D140" s="8"/>
      <c r="F140" s="9" t="str">
        <f>(Sheet1!T140)</f>
        <v/>
      </c>
      <c r="G140" t="str">
        <f>IF(OR(Sheet1!W140="Yes",Sheet1!U140="Yes"),"\\CMFP538\"&amp;Sheet1!Z140,"")</f>
        <v/>
      </c>
      <c r="H140" t="str">
        <f>IF(G140="","",Sheet1!Z140)</f>
        <v/>
      </c>
      <c r="I140" t="str">
        <f>IF(G140="","",Sheet1!Y140)</f>
        <v/>
      </c>
      <c r="J140" t="e">
        <f>(Sheet1!O140)</f>
        <v>#VALUE!</v>
      </c>
      <c r="K140" s="6" t="e">
        <f>(Sheet1!P140)</f>
        <v>#VALUE!</v>
      </c>
      <c r="L140" s="6" t="e">
        <f>IF(Sheet1!N140="No","No",IF(Sheet1!N140="","No","Yes"))</f>
        <v>#VALUE!</v>
      </c>
      <c r="M140" t="e">
        <f>(Sheet1!Q140)</f>
        <v>#VALUE!</v>
      </c>
      <c r="N140" s="6" t="str">
        <f>IF(Sheet1!E140=FALSE,"",Sheet1!F140&amp;Sheet1!E140)</f>
        <v/>
      </c>
      <c r="O140" t="str">
        <f ca="1">(Sheet1!AB140)</f>
        <v>DC4MDB08</v>
      </c>
      <c r="P140" t="e">
        <f>(Sheet1!R140)</f>
        <v>#VALUE!</v>
      </c>
      <c r="Q140" t="e">
        <f>Sheet3!D140</f>
        <v>#VALUE!</v>
      </c>
      <c r="R140" t="e">
        <f>Sheet3!E140</f>
        <v>#VALUE!</v>
      </c>
      <c r="S140" t="str">
        <f t="shared" si="8"/>
        <v/>
      </c>
      <c r="T140" t="str">
        <f>IF(ISERROR(Sheet1!X140),"",Sheet1!X140)</f>
        <v/>
      </c>
      <c r="U140" t="e">
        <f>IF(Sheet1!M140="Councillors",5120,IF(Sheet1!M140="Information Technology Services Dept.",1024,IF(Sheet1!M140="City Clerk and Solicitor Dept",1953,"No")))</f>
        <v>#VALUE!</v>
      </c>
      <c r="V140" s="5" t="s">
        <v>96</v>
      </c>
      <c r="W140" t="e">
        <f>IF(Sheet1!M140="Councillors",4608,IF(Sheet1!M140="Information Technology Services Dept.",921,IF(Sheet1!M140="City Clerk and Solicitor Dept",1855,"No")))</f>
        <v>#VALUE!</v>
      </c>
      <c r="X140" t="e">
        <f t="shared" si="9"/>
        <v>#VALUE!</v>
      </c>
      <c r="Y140" t="str">
        <f ca="1">IF(Sheet1!AB140="DC1MDB01","DC1",IF(Sheet1!AB140="DC1MDB02","DC1",IF(Sheet1!AB140="DC1MDB03","DC1",IF(Sheet1!AB140="DC1MDB04","DC1",IF(Sheet1!AB140="DC1MDB05","DC1",IF(Sheet1!AB140="DC1MDB06","DC1",IF(Sheet1!AB140="DC1MDB07","DC1",IF(Sheet1!AB140="DC1MDB08","DC1",IF(Sheet1!AB140="DC1MDB09","DC1",IF(Sheet1!AB140="DC1MDB10","DC1",IF(Sheet1!AB140="DC4MDB01","DC4",IF(Sheet1!AB140="DC4MDB02","DC4",IF(Sheet1!AB140="DC4MDB03","DC4",IF(Sheet1!AB140="DC4MDB04","DC4",IF(Sheet1!AB140="DC4MDB05","DC4",IF(Sheet1!AB140="DC4MDB06","DC4",IF(Sheet1!AB140="DC4MDB07","DC4",IF(Sheet1!AB140="DC4MDB08","DC4",IF(Sheet1!AB140="DC4MDB09","DC4",IF(Sheet1!AB140="DC4MDB10","DC4","$False"))))))))))))))))))))</f>
        <v>DC4</v>
      </c>
      <c r="Z140" t="s">
        <v>35</v>
      </c>
      <c r="AA140" t="e">
        <f t="shared" si="10"/>
        <v>#VALUE!</v>
      </c>
      <c r="AB140" t="e">
        <f t="shared" si="11"/>
        <v>#VALUE!</v>
      </c>
      <c r="AC140" t="s">
        <v>11</v>
      </c>
      <c r="AD140" t="s">
        <v>12</v>
      </c>
      <c r="AE140" t="s">
        <v>13</v>
      </c>
      <c r="AF140" t="s">
        <v>14</v>
      </c>
      <c r="AG140" t="s">
        <v>5</v>
      </c>
      <c r="AH140" t="s">
        <v>15</v>
      </c>
      <c r="AI140" t="s">
        <v>16</v>
      </c>
      <c r="AJ140" t="s">
        <v>17</v>
      </c>
      <c r="AK140" t="s">
        <v>18</v>
      </c>
      <c r="AL140" t="s">
        <v>19</v>
      </c>
    </row>
    <row r="141" spans="1:38" ht="13.5" customHeight="1">
      <c r="A141" s="7"/>
      <c r="B141" s="7"/>
      <c r="C141" s="7"/>
      <c r="D141" s="8"/>
      <c r="F141" s="9" t="str">
        <f>(Sheet1!T141)</f>
        <v/>
      </c>
      <c r="G141" t="str">
        <f>IF(OR(Sheet1!W141="Yes",Sheet1!U141="Yes"),"\\CMFP538\"&amp;Sheet1!Z141,"")</f>
        <v/>
      </c>
      <c r="H141" t="str">
        <f>IF(G141="","",Sheet1!Z141)</f>
        <v/>
      </c>
      <c r="I141" t="str">
        <f>IF(G141="","",Sheet1!Y141)</f>
        <v/>
      </c>
      <c r="J141" t="e">
        <f>(Sheet1!O141)</f>
        <v>#VALUE!</v>
      </c>
      <c r="K141" s="6" t="e">
        <f>(Sheet1!P141)</f>
        <v>#VALUE!</v>
      </c>
      <c r="L141" s="6" t="e">
        <f>IF(Sheet1!N141="No","No",IF(Sheet1!N141="","No","Yes"))</f>
        <v>#VALUE!</v>
      </c>
      <c r="M141" t="e">
        <f>(Sheet1!Q141)</f>
        <v>#VALUE!</v>
      </c>
      <c r="N141" s="6" t="str">
        <f>IF(Sheet1!E141=FALSE,"",Sheet1!F141&amp;Sheet1!E141)</f>
        <v/>
      </c>
      <c r="O141" t="str">
        <f ca="1">(Sheet1!AB141)</f>
        <v>DC1MDB03</v>
      </c>
      <c r="P141" t="e">
        <f>(Sheet1!R141)</f>
        <v>#VALUE!</v>
      </c>
      <c r="Q141" t="e">
        <f>Sheet3!D141</f>
        <v>#VALUE!</v>
      </c>
      <c r="R141" t="e">
        <f>Sheet3!E141</f>
        <v>#VALUE!</v>
      </c>
      <c r="S141" t="str">
        <f t="shared" si="8"/>
        <v/>
      </c>
      <c r="T141" t="str">
        <f>IF(ISERROR(Sheet1!X141),"",Sheet1!X141)</f>
        <v/>
      </c>
      <c r="U141" t="e">
        <f>IF(Sheet1!M141="Councillors",5120,IF(Sheet1!M141="Information Technology Services Dept.",1024,IF(Sheet1!M141="City Clerk and Solicitor Dept",1953,"No")))</f>
        <v>#VALUE!</v>
      </c>
      <c r="V141" s="5" t="s">
        <v>96</v>
      </c>
      <c r="W141" t="e">
        <f>IF(Sheet1!M141="Councillors",4608,IF(Sheet1!M141="Information Technology Services Dept.",921,IF(Sheet1!M141="City Clerk and Solicitor Dept",1855,"No")))</f>
        <v>#VALUE!</v>
      </c>
      <c r="X141" t="e">
        <f t="shared" si="9"/>
        <v>#VALUE!</v>
      </c>
      <c r="Y141" t="str">
        <f ca="1">IF(Sheet1!AB141="DC1MDB01","DC1",IF(Sheet1!AB141="DC1MDB02","DC1",IF(Sheet1!AB141="DC1MDB03","DC1",IF(Sheet1!AB141="DC1MDB04","DC1",IF(Sheet1!AB141="DC1MDB05","DC1",IF(Sheet1!AB141="DC1MDB06","DC1",IF(Sheet1!AB141="DC1MDB07","DC1",IF(Sheet1!AB141="DC1MDB08","DC1",IF(Sheet1!AB141="DC1MDB09","DC1",IF(Sheet1!AB141="DC1MDB10","DC1",IF(Sheet1!AB141="DC4MDB01","DC4",IF(Sheet1!AB141="DC4MDB02","DC4",IF(Sheet1!AB141="DC4MDB03","DC4",IF(Sheet1!AB141="DC4MDB04","DC4",IF(Sheet1!AB141="DC4MDB05","DC4",IF(Sheet1!AB141="DC4MDB06","DC4",IF(Sheet1!AB141="DC4MDB07","DC4",IF(Sheet1!AB141="DC4MDB08","DC4",IF(Sheet1!AB141="DC4MDB09","DC4",IF(Sheet1!AB141="DC4MDB10","DC4","$False"))))))))))))))))))))</f>
        <v>DC1</v>
      </c>
      <c r="Z141" t="s">
        <v>35</v>
      </c>
      <c r="AA141" t="e">
        <f t="shared" si="10"/>
        <v>#VALUE!</v>
      </c>
      <c r="AB141" t="e">
        <f t="shared" si="11"/>
        <v>#VALUE!</v>
      </c>
      <c r="AC141" t="s">
        <v>11</v>
      </c>
      <c r="AD141" t="s">
        <v>12</v>
      </c>
      <c r="AE141" t="s">
        <v>13</v>
      </c>
      <c r="AF141" t="s">
        <v>14</v>
      </c>
      <c r="AG141" t="s">
        <v>5</v>
      </c>
      <c r="AH141" t="s">
        <v>15</v>
      </c>
      <c r="AI141" t="s">
        <v>16</v>
      </c>
      <c r="AJ141" t="s">
        <v>17</v>
      </c>
      <c r="AK141" t="s">
        <v>18</v>
      </c>
      <c r="AL141" t="s">
        <v>19</v>
      </c>
    </row>
    <row r="142" spans="1:38" ht="13.5" customHeight="1">
      <c r="A142" s="7"/>
      <c r="B142" s="7"/>
      <c r="C142" s="7"/>
      <c r="D142" s="8"/>
      <c r="F142" s="9" t="str">
        <f>(Sheet1!T142)</f>
        <v/>
      </c>
      <c r="G142" t="str">
        <f>IF(OR(Sheet1!W142="Yes",Sheet1!U142="Yes"),"\\CMFP538\"&amp;Sheet1!Z142,"")</f>
        <v/>
      </c>
      <c r="H142" t="str">
        <f>IF(G142="","",Sheet1!Z142)</f>
        <v/>
      </c>
      <c r="I142" t="str">
        <f>IF(G142="","",Sheet1!Y142)</f>
        <v/>
      </c>
      <c r="J142" t="e">
        <f>(Sheet1!O142)</f>
        <v>#VALUE!</v>
      </c>
      <c r="K142" s="6" t="e">
        <f>(Sheet1!P142)</f>
        <v>#VALUE!</v>
      </c>
      <c r="L142" s="6" t="e">
        <f>IF(Sheet1!N142="No","No",IF(Sheet1!N142="","No","Yes"))</f>
        <v>#VALUE!</v>
      </c>
      <c r="M142" t="e">
        <f>(Sheet1!Q142)</f>
        <v>#VALUE!</v>
      </c>
      <c r="N142" s="6" t="str">
        <f>IF(Sheet1!E142=FALSE,"",Sheet1!F142&amp;Sheet1!E142)</f>
        <v/>
      </c>
      <c r="O142" t="str">
        <f ca="1">(Sheet1!AB142)</f>
        <v>DC1MDB09</v>
      </c>
      <c r="P142" t="e">
        <f>(Sheet1!R142)</f>
        <v>#VALUE!</v>
      </c>
      <c r="Q142" t="e">
        <f>Sheet3!D142</f>
        <v>#VALUE!</v>
      </c>
      <c r="R142" t="e">
        <f>Sheet3!E142</f>
        <v>#VALUE!</v>
      </c>
      <c r="S142" t="str">
        <f t="shared" si="8"/>
        <v/>
      </c>
      <c r="T142" t="str">
        <f>IF(ISERROR(Sheet1!X142),"",Sheet1!X142)</f>
        <v/>
      </c>
      <c r="U142" t="e">
        <f>IF(Sheet1!M142="Councillors",5120,IF(Sheet1!M142="Information Technology Services Dept.",1024,IF(Sheet1!M142="City Clerk and Solicitor Dept",1953,"No")))</f>
        <v>#VALUE!</v>
      </c>
      <c r="V142" s="5" t="s">
        <v>96</v>
      </c>
      <c r="W142" t="e">
        <f>IF(Sheet1!M142="Councillors",4608,IF(Sheet1!M142="Information Technology Services Dept.",921,IF(Sheet1!M142="City Clerk and Solicitor Dept",1855,"No")))</f>
        <v>#VALUE!</v>
      </c>
      <c r="X142" t="e">
        <f t="shared" si="9"/>
        <v>#VALUE!</v>
      </c>
      <c r="Y142" t="str">
        <f ca="1">IF(Sheet1!AB142="DC1MDB01","DC1",IF(Sheet1!AB142="DC1MDB02","DC1",IF(Sheet1!AB142="DC1MDB03","DC1",IF(Sheet1!AB142="DC1MDB04","DC1",IF(Sheet1!AB142="DC1MDB05","DC1",IF(Sheet1!AB142="DC1MDB06","DC1",IF(Sheet1!AB142="DC1MDB07","DC1",IF(Sheet1!AB142="DC1MDB08","DC1",IF(Sheet1!AB142="DC1MDB09","DC1",IF(Sheet1!AB142="DC1MDB10","DC1",IF(Sheet1!AB142="DC4MDB01","DC4",IF(Sheet1!AB142="DC4MDB02","DC4",IF(Sheet1!AB142="DC4MDB03","DC4",IF(Sheet1!AB142="DC4MDB04","DC4",IF(Sheet1!AB142="DC4MDB05","DC4",IF(Sheet1!AB142="DC4MDB06","DC4",IF(Sheet1!AB142="DC4MDB07","DC4",IF(Sheet1!AB142="DC4MDB08","DC4",IF(Sheet1!AB142="DC4MDB09","DC4",IF(Sheet1!AB142="DC4MDB10","DC4","$False"))))))))))))))))))))</f>
        <v>DC1</v>
      </c>
      <c r="Z142" t="s">
        <v>35</v>
      </c>
      <c r="AA142" t="e">
        <f t="shared" si="10"/>
        <v>#VALUE!</v>
      </c>
      <c r="AB142" t="e">
        <f t="shared" si="11"/>
        <v>#VALUE!</v>
      </c>
      <c r="AC142" t="s">
        <v>11</v>
      </c>
      <c r="AD142" t="s">
        <v>12</v>
      </c>
      <c r="AE142" t="s">
        <v>13</v>
      </c>
      <c r="AF142" t="s">
        <v>14</v>
      </c>
      <c r="AG142" t="s">
        <v>5</v>
      </c>
      <c r="AH142" t="s">
        <v>15</v>
      </c>
      <c r="AI142" t="s">
        <v>16</v>
      </c>
      <c r="AJ142" t="s">
        <v>17</v>
      </c>
      <c r="AK142" t="s">
        <v>18</v>
      </c>
      <c r="AL142" t="s">
        <v>19</v>
      </c>
    </row>
    <row r="143" spans="1:38" ht="13.5" customHeight="1">
      <c r="A143" s="7"/>
      <c r="B143" s="7"/>
      <c r="C143" s="7"/>
      <c r="D143" s="8"/>
      <c r="F143" s="9" t="str">
        <f>(Sheet1!T143)</f>
        <v/>
      </c>
      <c r="G143" t="str">
        <f>IF(OR(Sheet1!W143="Yes",Sheet1!U143="Yes"),"\\CMFP538\"&amp;Sheet1!Z143,"")</f>
        <v/>
      </c>
      <c r="H143" t="str">
        <f>IF(G143="","",Sheet1!Z143)</f>
        <v/>
      </c>
      <c r="I143" t="str">
        <f>IF(G143="","",Sheet1!Y143)</f>
        <v/>
      </c>
      <c r="J143" t="e">
        <f>(Sheet1!O143)</f>
        <v>#VALUE!</v>
      </c>
      <c r="K143" s="6" t="e">
        <f>(Sheet1!P143)</f>
        <v>#VALUE!</v>
      </c>
      <c r="L143" s="6" t="e">
        <f>IF(Sheet1!N143="No","No",IF(Sheet1!N143="","No","Yes"))</f>
        <v>#VALUE!</v>
      </c>
      <c r="M143" t="e">
        <f>(Sheet1!Q143)</f>
        <v>#VALUE!</v>
      </c>
      <c r="N143" s="6" t="str">
        <f>IF(Sheet1!E143=FALSE,"",Sheet1!F143&amp;Sheet1!E143)</f>
        <v/>
      </c>
      <c r="O143" t="str">
        <f ca="1">(Sheet1!AB143)</f>
        <v>DC4MDB07</v>
      </c>
      <c r="P143" t="e">
        <f>(Sheet1!R143)</f>
        <v>#VALUE!</v>
      </c>
      <c r="Q143" t="e">
        <f>Sheet3!D143</f>
        <v>#VALUE!</v>
      </c>
      <c r="R143" t="e">
        <f>Sheet3!E143</f>
        <v>#VALUE!</v>
      </c>
      <c r="S143" t="str">
        <f t="shared" si="8"/>
        <v/>
      </c>
      <c r="T143" t="str">
        <f>IF(ISERROR(Sheet1!X143),"",Sheet1!X143)</f>
        <v/>
      </c>
      <c r="U143" t="e">
        <f>IF(Sheet1!M143="Councillors",5120,IF(Sheet1!M143="Information Technology Services Dept.",1024,IF(Sheet1!M143="City Clerk and Solicitor Dept",1953,"No")))</f>
        <v>#VALUE!</v>
      </c>
      <c r="V143" s="5" t="s">
        <v>96</v>
      </c>
      <c r="W143" t="e">
        <f>IF(Sheet1!M143="Councillors",4608,IF(Sheet1!M143="Information Technology Services Dept.",921,IF(Sheet1!M143="City Clerk and Solicitor Dept",1855,"No")))</f>
        <v>#VALUE!</v>
      </c>
      <c r="X143" t="e">
        <f t="shared" si="9"/>
        <v>#VALUE!</v>
      </c>
      <c r="Y143" t="str">
        <f ca="1">IF(Sheet1!AB143="DC1MDB01","DC1",IF(Sheet1!AB143="DC1MDB02","DC1",IF(Sheet1!AB143="DC1MDB03","DC1",IF(Sheet1!AB143="DC1MDB04","DC1",IF(Sheet1!AB143="DC1MDB05","DC1",IF(Sheet1!AB143="DC1MDB06","DC1",IF(Sheet1!AB143="DC1MDB07","DC1",IF(Sheet1!AB143="DC1MDB08","DC1",IF(Sheet1!AB143="DC1MDB09","DC1",IF(Sheet1!AB143="DC1MDB10","DC1",IF(Sheet1!AB143="DC4MDB01","DC4",IF(Sheet1!AB143="DC4MDB02","DC4",IF(Sheet1!AB143="DC4MDB03","DC4",IF(Sheet1!AB143="DC4MDB04","DC4",IF(Sheet1!AB143="DC4MDB05","DC4",IF(Sheet1!AB143="DC4MDB06","DC4",IF(Sheet1!AB143="DC4MDB07","DC4",IF(Sheet1!AB143="DC4MDB08","DC4",IF(Sheet1!AB143="DC4MDB09","DC4",IF(Sheet1!AB143="DC4MDB10","DC4","$False"))))))))))))))))))))</f>
        <v>DC4</v>
      </c>
      <c r="Z143" t="s">
        <v>35</v>
      </c>
      <c r="AA143" t="e">
        <f t="shared" si="10"/>
        <v>#VALUE!</v>
      </c>
      <c r="AB143" t="e">
        <f t="shared" si="11"/>
        <v>#VALUE!</v>
      </c>
      <c r="AC143" t="s">
        <v>11</v>
      </c>
      <c r="AD143" t="s">
        <v>12</v>
      </c>
      <c r="AE143" t="s">
        <v>13</v>
      </c>
      <c r="AF143" t="s">
        <v>14</v>
      </c>
      <c r="AG143" t="s">
        <v>5</v>
      </c>
      <c r="AH143" t="s">
        <v>15</v>
      </c>
      <c r="AI143" t="s">
        <v>16</v>
      </c>
      <c r="AJ143" t="s">
        <v>17</v>
      </c>
      <c r="AK143" t="s">
        <v>18</v>
      </c>
      <c r="AL143" t="s">
        <v>19</v>
      </c>
    </row>
    <row r="144" spans="1:38" ht="13.5" customHeight="1">
      <c r="A144" s="7"/>
      <c r="B144" s="7"/>
      <c r="C144" s="7"/>
      <c r="D144" s="8"/>
      <c r="F144" s="9" t="str">
        <f>(Sheet1!T144)</f>
        <v/>
      </c>
      <c r="G144" t="str">
        <f>IF(OR(Sheet1!W144="Yes",Sheet1!U144="Yes"),"\\CMFP538\"&amp;Sheet1!Z144,"")</f>
        <v/>
      </c>
      <c r="H144" t="str">
        <f>IF(G144="","",Sheet1!Z144)</f>
        <v/>
      </c>
      <c r="I144" t="str">
        <f>IF(G144="","",Sheet1!Y144)</f>
        <v/>
      </c>
      <c r="J144" t="e">
        <f>(Sheet1!O144)</f>
        <v>#VALUE!</v>
      </c>
      <c r="K144" s="6" t="e">
        <f>(Sheet1!P144)</f>
        <v>#VALUE!</v>
      </c>
      <c r="L144" s="6" t="e">
        <f>IF(Sheet1!N144="No","No",IF(Sheet1!N144="","No","Yes"))</f>
        <v>#VALUE!</v>
      </c>
      <c r="M144" t="e">
        <f>(Sheet1!Q144)</f>
        <v>#VALUE!</v>
      </c>
      <c r="N144" s="6" t="str">
        <f>IF(Sheet1!E144=FALSE,"",Sheet1!F144&amp;Sheet1!E144)</f>
        <v/>
      </c>
      <c r="O144" t="str">
        <f ca="1">(Sheet1!AB144)</f>
        <v>DC4MDB05</v>
      </c>
      <c r="P144" t="e">
        <f>(Sheet1!R144)</f>
        <v>#VALUE!</v>
      </c>
      <c r="Q144" t="e">
        <f>Sheet3!D144</f>
        <v>#VALUE!</v>
      </c>
      <c r="R144" t="e">
        <f>Sheet3!E144</f>
        <v>#VALUE!</v>
      </c>
      <c r="S144" t="str">
        <f t="shared" si="8"/>
        <v/>
      </c>
      <c r="T144" t="str">
        <f>IF(ISERROR(Sheet1!X144),"",Sheet1!X144)</f>
        <v/>
      </c>
      <c r="U144" t="e">
        <f>IF(Sheet1!M144="Councillors",5120,IF(Sheet1!M144="Information Technology Services Dept.",1024,IF(Sheet1!M144="City Clerk and Solicitor Dept",1953,"No")))</f>
        <v>#VALUE!</v>
      </c>
      <c r="V144" s="5" t="s">
        <v>96</v>
      </c>
      <c r="W144" t="e">
        <f>IF(Sheet1!M144="Councillors",4608,IF(Sheet1!M144="Information Technology Services Dept.",921,IF(Sheet1!M144="City Clerk and Solicitor Dept",1855,"No")))</f>
        <v>#VALUE!</v>
      </c>
      <c r="X144" t="e">
        <f t="shared" si="9"/>
        <v>#VALUE!</v>
      </c>
      <c r="Y144" t="str">
        <f ca="1">IF(Sheet1!AB144="DC1MDB01","DC1",IF(Sheet1!AB144="DC1MDB02","DC1",IF(Sheet1!AB144="DC1MDB03","DC1",IF(Sheet1!AB144="DC1MDB04","DC1",IF(Sheet1!AB144="DC1MDB05","DC1",IF(Sheet1!AB144="DC1MDB06","DC1",IF(Sheet1!AB144="DC1MDB07","DC1",IF(Sheet1!AB144="DC1MDB08","DC1",IF(Sheet1!AB144="DC1MDB09","DC1",IF(Sheet1!AB144="DC1MDB10","DC1",IF(Sheet1!AB144="DC4MDB01","DC4",IF(Sheet1!AB144="DC4MDB02","DC4",IF(Sheet1!AB144="DC4MDB03","DC4",IF(Sheet1!AB144="DC4MDB04","DC4",IF(Sheet1!AB144="DC4MDB05","DC4",IF(Sheet1!AB144="DC4MDB06","DC4",IF(Sheet1!AB144="DC4MDB07","DC4",IF(Sheet1!AB144="DC4MDB08","DC4",IF(Sheet1!AB144="DC4MDB09","DC4",IF(Sheet1!AB144="DC4MDB10","DC4","$False"))))))))))))))))))))</f>
        <v>DC4</v>
      </c>
      <c r="Z144" t="s">
        <v>35</v>
      </c>
      <c r="AA144" t="e">
        <f t="shared" si="10"/>
        <v>#VALUE!</v>
      </c>
      <c r="AB144" t="e">
        <f t="shared" si="11"/>
        <v>#VALUE!</v>
      </c>
      <c r="AC144" t="s">
        <v>11</v>
      </c>
      <c r="AD144" t="s">
        <v>12</v>
      </c>
      <c r="AE144" t="s">
        <v>13</v>
      </c>
      <c r="AF144" t="s">
        <v>14</v>
      </c>
      <c r="AG144" t="s">
        <v>5</v>
      </c>
      <c r="AH144" t="s">
        <v>15</v>
      </c>
      <c r="AI144" t="s">
        <v>16</v>
      </c>
      <c r="AJ144" t="s">
        <v>17</v>
      </c>
      <c r="AK144" t="s">
        <v>18</v>
      </c>
      <c r="AL144" t="s">
        <v>19</v>
      </c>
    </row>
    <row r="145" spans="1:38" ht="13.5" customHeight="1">
      <c r="A145" s="7"/>
      <c r="B145" s="7"/>
      <c r="C145" s="7"/>
      <c r="D145" s="8"/>
      <c r="F145" s="9" t="str">
        <f>(Sheet1!T145)</f>
        <v/>
      </c>
      <c r="G145" t="str">
        <f>IF(OR(Sheet1!W145="Yes",Sheet1!U145="Yes"),"\\CMFP538\"&amp;Sheet1!Z145,"")</f>
        <v/>
      </c>
      <c r="H145" t="str">
        <f>IF(G145="","",Sheet1!Z145)</f>
        <v/>
      </c>
      <c r="I145" t="str">
        <f>IF(G145="","",Sheet1!Y145)</f>
        <v/>
      </c>
      <c r="J145" t="e">
        <f>(Sheet1!O145)</f>
        <v>#VALUE!</v>
      </c>
      <c r="K145" s="6" t="e">
        <f>(Sheet1!P145)</f>
        <v>#VALUE!</v>
      </c>
      <c r="L145" s="6" t="e">
        <f>IF(Sheet1!N145="No","No",IF(Sheet1!N145="","No","Yes"))</f>
        <v>#VALUE!</v>
      </c>
      <c r="M145" t="e">
        <f>(Sheet1!Q145)</f>
        <v>#VALUE!</v>
      </c>
      <c r="N145" s="6" t="str">
        <f>IF(Sheet1!E145=FALSE,"",Sheet1!F145&amp;Sheet1!E145)</f>
        <v/>
      </c>
      <c r="O145" t="str">
        <f ca="1">(Sheet1!AB145)</f>
        <v>DC4MDB09</v>
      </c>
      <c r="P145" t="e">
        <f>(Sheet1!R145)</f>
        <v>#VALUE!</v>
      </c>
      <c r="Q145" t="e">
        <f>Sheet3!D145</f>
        <v>#VALUE!</v>
      </c>
      <c r="R145" t="e">
        <f>Sheet3!E145</f>
        <v>#VALUE!</v>
      </c>
      <c r="S145" t="str">
        <f t="shared" si="8"/>
        <v/>
      </c>
      <c r="T145" t="str">
        <f>IF(ISERROR(Sheet1!X145),"",Sheet1!X145)</f>
        <v/>
      </c>
      <c r="U145" t="e">
        <f>IF(Sheet1!M145="Councillors",5120,IF(Sheet1!M145="Information Technology Services Dept.",1024,IF(Sheet1!M145="City Clerk and Solicitor Dept",1953,"No")))</f>
        <v>#VALUE!</v>
      </c>
      <c r="V145" s="5" t="s">
        <v>96</v>
      </c>
      <c r="W145" t="e">
        <f>IF(Sheet1!M145="Councillors",4608,IF(Sheet1!M145="Information Technology Services Dept.",921,IF(Sheet1!M145="City Clerk and Solicitor Dept",1855,"No")))</f>
        <v>#VALUE!</v>
      </c>
      <c r="X145" t="e">
        <f t="shared" si="9"/>
        <v>#VALUE!</v>
      </c>
      <c r="Y145" t="str">
        <f ca="1">IF(Sheet1!AB145="DC1MDB01","DC1",IF(Sheet1!AB145="DC1MDB02","DC1",IF(Sheet1!AB145="DC1MDB03","DC1",IF(Sheet1!AB145="DC1MDB04","DC1",IF(Sheet1!AB145="DC1MDB05","DC1",IF(Sheet1!AB145="DC1MDB06","DC1",IF(Sheet1!AB145="DC1MDB07","DC1",IF(Sheet1!AB145="DC1MDB08","DC1",IF(Sheet1!AB145="DC1MDB09","DC1",IF(Sheet1!AB145="DC1MDB10","DC1",IF(Sheet1!AB145="DC4MDB01","DC4",IF(Sheet1!AB145="DC4MDB02","DC4",IF(Sheet1!AB145="DC4MDB03","DC4",IF(Sheet1!AB145="DC4MDB04","DC4",IF(Sheet1!AB145="DC4MDB05","DC4",IF(Sheet1!AB145="DC4MDB06","DC4",IF(Sheet1!AB145="DC4MDB07","DC4",IF(Sheet1!AB145="DC4MDB08","DC4",IF(Sheet1!AB145="DC4MDB09","DC4",IF(Sheet1!AB145="DC4MDB10","DC4","$False"))))))))))))))))))))</f>
        <v>DC4</v>
      </c>
      <c r="Z145" t="s">
        <v>35</v>
      </c>
      <c r="AA145" t="e">
        <f t="shared" si="10"/>
        <v>#VALUE!</v>
      </c>
      <c r="AB145" t="e">
        <f t="shared" si="11"/>
        <v>#VALUE!</v>
      </c>
      <c r="AC145" t="s">
        <v>11</v>
      </c>
      <c r="AD145" t="s">
        <v>12</v>
      </c>
      <c r="AE145" t="s">
        <v>13</v>
      </c>
      <c r="AF145" t="s">
        <v>14</v>
      </c>
      <c r="AG145" t="s">
        <v>5</v>
      </c>
      <c r="AH145" t="s">
        <v>15</v>
      </c>
      <c r="AI145" t="s">
        <v>16</v>
      </c>
      <c r="AJ145" t="s">
        <v>17</v>
      </c>
      <c r="AK145" t="s">
        <v>18</v>
      </c>
      <c r="AL145" t="s">
        <v>19</v>
      </c>
    </row>
    <row r="146" spans="1:38" ht="13.5" customHeight="1">
      <c r="A146" s="7"/>
      <c r="B146" s="7"/>
      <c r="C146" s="7"/>
      <c r="D146" s="8"/>
      <c r="F146" s="9" t="str">
        <f>(Sheet1!T146)</f>
        <v/>
      </c>
      <c r="G146" t="str">
        <f>IF(OR(Sheet1!W146="Yes",Sheet1!U146="Yes"),"\\CMFP538\"&amp;Sheet1!Z146,"")</f>
        <v/>
      </c>
      <c r="H146" t="str">
        <f>IF(G146="","",Sheet1!Z146)</f>
        <v/>
      </c>
      <c r="I146" t="str">
        <f>IF(G146="","",Sheet1!Y146)</f>
        <v/>
      </c>
      <c r="J146" t="e">
        <f>(Sheet1!O146)</f>
        <v>#VALUE!</v>
      </c>
      <c r="K146" s="6" t="e">
        <f>(Sheet1!P146)</f>
        <v>#VALUE!</v>
      </c>
      <c r="L146" s="6" t="e">
        <f>IF(Sheet1!N146="No","No",IF(Sheet1!N146="","No","Yes"))</f>
        <v>#VALUE!</v>
      </c>
      <c r="M146" t="e">
        <f>(Sheet1!Q146)</f>
        <v>#VALUE!</v>
      </c>
      <c r="N146" s="6" t="str">
        <f>IF(Sheet1!E146=FALSE,"",Sheet1!F146&amp;Sheet1!E146)</f>
        <v/>
      </c>
      <c r="O146" t="str">
        <f ca="1">(Sheet1!AB146)</f>
        <v>DC4MDB08</v>
      </c>
      <c r="P146" t="e">
        <f>(Sheet1!R146)</f>
        <v>#VALUE!</v>
      </c>
      <c r="Q146" t="e">
        <f>Sheet3!D146</f>
        <v>#VALUE!</v>
      </c>
      <c r="R146" t="e">
        <f>Sheet3!E146</f>
        <v>#VALUE!</v>
      </c>
      <c r="S146" t="str">
        <f t="shared" si="8"/>
        <v/>
      </c>
      <c r="T146" t="str">
        <f>IF(ISERROR(Sheet1!X146),"",Sheet1!X146)</f>
        <v/>
      </c>
      <c r="U146" t="e">
        <f>IF(Sheet1!M146="Councillors",5120,IF(Sheet1!M146="Information Technology Services Dept.",1024,IF(Sheet1!M146="City Clerk and Solicitor Dept",1953,"No")))</f>
        <v>#VALUE!</v>
      </c>
      <c r="V146" s="5" t="s">
        <v>96</v>
      </c>
      <c r="W146" t="e">
        <f>IF(Sheet1!M146="Councillors",4608,IF(Sheet1!M146="Information Technology Services Dept.",921,IF(Sheet1!M146="City Clerk and Solicitor Dept",1855,"No")))</f>
        <v>#VALUE!</v>
      </c>
      <c r="X146" t="e">
        <f t="shared" si="9"/>
        <v>#VALUE!</v>
      </c>
      <c r="Y146" t="str">
        <f ca="1">IF(Sheet1!AB146="DC1MDB01","DC1",IF(Sheet1!AB146="DC1MDB02","DC1",IF(Sheet1!AB146="DC1MDB03","DC1",IF(Sheet1!AB146="DC1MDB04","DC1",IF(Sheet1!AB146="DC1MDB05","DC1",IF(Sheet1!AB146="DC1MDB06","DC1",IF(Sheet1!AB146="DC1MDB07","DC1",IF(Sheet1!AB146="DC1MDB08","DC1",IF(Sheet1!AB146="DC1MDB09","DC1",IF(Sheet1!AB146="DC1MDB10","DC1",IF(Sheet1!AB146="DC4MDB01","DC4",IF(Sheet1!AB146="DC4MDB02","DC4",IF(Sheet1!AB146="DC4MDB03","DC4",IF(Sheet1!AB146="DC4MDB04","DC4",IF(Sheet1!AB146="DC4MDB05","DC4",IF(Sheet1!AB146="DC4MDB06","DC4",IF(Sheet1!AB146="DC4MDB07","DC4",IF(Sheet1!AB146="DC4MDB08","DC4",IF(Sheet1!AB146="DC4MDB09","DC4",IF(Sheet1!AB146="DC4MDB10","DC4","$False"))))))))))))))))))))</f>
        <v>DC4</v>
      </c>
      <c r="Z146" t="s">
        <v>35</v>
      </c>
      <c r="AA146" t="e">
        <f t="shared" si="10"/>
        <v>#VALUE!</v>
      </c>
      <c r="AB146" t="e">
        <f t="shared" si="11"/>
        <v>#VALUE!</v>
      </c>
      <c r="AC146" t="s">
        <v>11</v>
      </c>
      <c r="AD146" t="s">
        <v>12</v>
      </c>
      <c r="AE146" t="s">
        <v>13</v>
      </c>
      <c r="AF146" t="s">
        <v>14</v>
      </c>
      <c r="AG146" t="s">
        <v>5</v>
      </c>
      <c r="AH146" t="s">
        <v>15</v>
      </c>
      <c r="AI146" t="s">
        <v>16</v>
      </c>
      <c r="AJ146" t="s">
        <v>17</v>
      </c>
      <c r="AK146" t="s">
        <v>18</v>
      </c>
      <c r="AL146" t="s">
        <v>19</v>
      </c>
    </row>
    <row r="147" spans="1:38" ht="13.5" customHeight="1">
      <c r="A147" s="7"/>
      <c r="B147" s="7"/>
      <c r="C147" s="7"/>
      <c r="D147" s="8"/>
      <c r="F147" s="9" t="str">
        <f>(Sheet1!T147)</f>
        <v/>
      </c>
      <c r="G147" t="str">
        <f>IF(OR(Sheet1!W147="Yes",Sheet1!U147="Yes"),"\\CMFP538\"&amp;Sheet1!Z147,"")</f>
        <v/>
      </c>
      <c r="H147" t="str">
        <f>IF(G147="","",Sheet1!Z147)</f>
        <v/>
      </c>
      <c r="I147" t="str">
        <f>IF(G147="","",Sheet1!Y147)</f>
        <v/>
      </c>
      <c r="J147" t="e">
        <f>(Sheet1!O147)</f>
        <v>#VALUE!</v>
      </c>
      <c r="K147" s="6" t="e">
        <f>(Sheet1!P147)</f>
        <v>#VALUE!</v>
      </c>
      <c r="L147" s="6" t="e">
        <f>IF(Sheet1!N147="No","No",IF(Sheet1!N147="","No","Yes"))</f>
        <v>#VALUE!</v>
      </c>
      <c r="M147" t="e">
        <f>(Sheet1!Q147)</f>
        <v>#VALUE!</v>
      </c>
      <c r="N147" s="6" t="str">
        <f>IF(Sheet1!E147=FALSE,"",Sheet1!F147&amp;Sheet1!E147)</f>
        <v/>
      </c>
      <c r="O147" t="str">
        <f ca="1">(Sheet1!AB147)</f>
        <v>DC4MDB06</v>
      </c>
      <c r="P147" t="e">
        <f>(Sheet1!R147)</f>
        <v>#VALUE!</v>
      </c>
      <c r="Q147" t="e">
        <f>Sheet3!D147</f>
        <v>#VALUE!</v>
      </c>
      <c r="R147" t="e">
        <f>Sheet3!E147</f>
        <v>#VALUE!</v>
      </c>
      <c r="S147" t="str">
        <f t="shared" si="8"/>
        <v/>
      </c>
      <c r="T147" t="str">
        <f>IF(ISERROR(Sheet1!X147),"",Sheet1!X147)</f>
        <v/>
      </c>
      <c r="U147" t="e">
        <f>IF(Sheet1!M147="Councillors",5120,IF(Sheet1!M147="Information Technology Services Dept.",1024,IF(Sheet1!M147="City Clerk and Solicitor Dept",1953,"No")))</f>
        <v>#VALUE!</v>
      </c>
      <c r="V147" s="5" t="s">
        <v>96</v>
      </c>
      <c r="W147" t="e">
        <f>IF(Sheet1!M147="Councillors",4608,IF(Sheet1!M147="Information Technology Services Dept.",921,IF(Sheet1!M147="City Clerk and Solicitor Dept",1855,"No")))</f>
        <v>#VALUE!</v>
      </c>
      <c r="X147" t="e">
        <f t="shared" si="9"/>
        <v>#VALUE!</v>
      </c>
      <c r="Y147" t="str">
        <f ca="1">IF(Sheet1!AB147="DC1MDB01","DC1",IF(Sheet1!AB147="DC1MDB02","DC1",IF(Sheet1!AB147="DC1MDB03","DC1",IF(Sheet1!AB147="DC1MDB04","DC1",IF(Sheet1!AB147="DC1MDB05","DC1",IF(Sheet1!AB147="DC1MDB06","DC1",IF(Sheet1!AB147="DC1MDB07","DC1",IF(Sheet1!AB147="DC1MDB08","DC1",IF(Sheet1!AB147="DC1MDB09","DC1",IF(Sheet1!AB147="DC1MDB10","DC1",IF(Sheet1!AB147="DC4MDB01","DC4",IF(Sheet1!AB147="DC4MDB02","DC4",IF(Sheet1!AB147="DC4MDB03","DC4",IF(Sheet1!AB147="DC4MDB04","DC4",IF(Sheet1!AB147="DC4MDB05","DC4",IF(Sheet1!AB147="DC4MDB06","DC4",IF(Sheet1!AB147="DC4MDB07","DC4",IF(Sheet1!AB147="DC4MDB08","DC4",IF(Sheet1!AB147="DC4MDB09","DC4",IF(Sheet1!AB147="DC4MDB10","DC4","$False"))))))))))))))))))))</f>
        <v>DC4</v>
      </c>
      <c r="Z147" t="s">
        <v>35</v>
      </c>
      <c r="AA147" t="e">
        <f t="shared" si="10"/>
        <v>#VALUE!</v>
      </c>
      <c r="AB147" t="e">
        <f t="shared" si="11"/>
        <v>#VALUE!</v>
      </c>
      <c r="AC147" t="s">
        <v>11</v>
      </c>
      <c r="AD147" t="s">
        <v>12</v>
      </c>
      <c r="AE147" t="s">
        <v>13</v>
      </c>
      <c r="AF147" t="s">
        <v>14</v>
      </c>
      <c r="AG147" t="s">
        <v>5</v>
      </c>
      <c r="AH147" t="s">
        <v>15</v>
      </c>
      <c r="AI147" t="s">
        <v>16</v>
      </c>
      <c r="AJ147" t="s">
        <v>17</v>
      </c>
      <c r="AK147" t="s">
        <v>18</v>
      </c>
      <c r="AL147" t="s">
        <v>19</v>
      </c>
    </row>
    <row r="148" spans="1:38" ht="13.5" customHeight="1">
      <c r="A148" s="7"/>
      <c r="B148" s="7"/>
      <c r="C148" s="7"/>
      <c r="D148" s="8"/>
      <c r="F148" s="9" t="str">
        <f>(Sheet1!T148)</f>
        <v/>
      </c>
      <c r="G148" t="str">
        <f>IF(OR(Sheet1!W148="Yes",Sheet1!U148="Yes"),"\\CMFP538\"&amp;Sheet1!Z148,"")</f>
        <v/>
      </c>
      <c r="H148" t="str">
        <f>IF(G148="","",Sheet1!Z148)</f>
        <v/>
      </c>
      <c r="I148" t="str">
        <f>IF(G148="","",Sheet1!Y148)</f>
        <v/>
      </c>
      <c r="J148" t="e">
        <f>(Sheet1!O148)</f>
        <v>#VALUE!</v>
      </c>
      <c r="K148" s="6" t="e">
        <f>(Sheet1!P148)</f>
        <v>#VALUE!</v>
      </c>
      <c r="L148" s="6" t="e">
        <f>IF(Sheet1!N148="No","No",IF(Sheet1!N148="","No","Yes"))</f>
        <v>#VALUE!</v>
      </c>
      <c r="M148" t="e">
        <f>(Sheet1!Q148)</f>
        <v>#VALUE!</v>
      </c>
      <c r="N148" s="6" t="str">
        <f>IF(Sheet1!E148=FALSE,"",Sheet1!F148&amp;Sheet1!E148)</f>
        <v/>
      </c>
      <c r="O148" t="str">
        <f ca="1">(Sheet1!AB148)</f>
        <v>DC4MDB04</v>
      </c>
      <c r="P148" t="e">
        <f>(Sheet1!R148)</f>
        <v>#VALUE!</v>
      </c>
      <c r="Q148" t="e">
        <f>Sheet3!D148</f>
        <v>#VALUE!</v>
      </c>
      <c r="R148" t="e">
        <f>Sheet3!E148</f>
        <v>#VALUE!</v>
      </c>
      <c r="S148" t="str">
        <f t="shared" si="8"/>
        <v/>
      </c>
      <c r="T148" t="str">
        <f>IF(ISERROR(Sheet1!X148),"",Sheet1!X148)</f>
        <v/>
      </c>
      <c r="U148" t="e">
        <f>IF(Sheet1!M148="Councillors",5120,IF(Sheet1!M148="Information Technology Services Dept.",1024,IF(Sheet1!M148="City Clerk and Solicitor Dept",1953,"No")))</f>
        <v>#VALUE!</v>
      </c>
      <c r="V148" s="5" t="s">
        <v>96</v>
      </c>
      <c r="W148" t="e">
        <f>IF(Sheet1!M148="Councillors",4608,IF(Sheet1!M148="Information Technology Services Dept.",921,IF(Sheet1!M148="City Clerk and Solicitor Dept",1855,"No")))</f>
        <v>#VALUE!</v>
      </c>
      <c r="X148" t="e">
        <f t="shared" si="9"/>
        <v>#VALUE!</v>
      </c>
      <c r="Y148" t="str">
        <f ca="1">IF(Sheet1!AB148="DC1MDB01","DC1",IF(Sheet1!AB148="DC1MDB02","DC1",IF(Sheet1!AB148="DC1MDB03","DC1",IF(Sheet1!AB148="DC1MDB04","DC1",IF(Sheet1!AB148="DC1MDB05","DC1",IF(Sheet1!AB148="DC1MDB06","DC1",IF(Sheet1!AB148="DC1MDB07","DC1",IF(Sheet1!AB148="DC1MDB08","DC1",IF(Sheet1!AB148="DC1MDB09","DC1",IF(Sheet1!AB148="DC1MDB10","DC1",IF(Sheet1!AB148="DC4MDB01","DC4",IF(Sheet1!AB148="DC4MDB02","DC4",IF(Sheet1!AB148="DC4MDB03","DC4",IF(Sheet1!AB148="DC4MDB04","DC4",IF(Sheet1!AB148="DC4MDB05","DC4",IF(Sheet1!AB148="DC4MDB06","DC4",IF(Sheet1!AB148="DC4MDB07","DC4",IF(Sheet1!AB148="DC4MDB08","DC4",IF(Sheet1!AB148="DC4MDB09","DC4",IF(Sheet1!AB148="DC4MDB10","DC4","$False"))))))))))))))))))))</f>
        <v>DC4</v>
      </c>
      <c r="Z148" t="s">
        <v>35</v>
      </c>
      <c r="AA148" t="e">
        <f t="shared" si="10"/>
        <v>#VALUE!</v>
      </c>
      <c r="AB148" t="e">
        <f t="shared" si="11"/>
        <v>#VALUE!</v>
      </c>
      <c r="AC148" t="s">
        <v>11</v>
      </c>
      <c r="AD148" t="s">
        <v>12</v>
      </c>
      <c r="AE148" t="s">
        <v>13</v>
      </c>
      <c r="AF148" t="s">
        <v>14</v>
      </c>
      <c r="AG148" t="s">
        <v>5</v>
      </c>
      <c r="AH148" t="s">
        <v>15</v>
      </c>
      <c r="AI148" t="s">
        <v>16</v>
      </c>
      <c r="AJ148" t="s">
        <v>17</v>
      </c>
      <c r="AK148" t="s">
        <v>18</v>
      </c>
      <c r="AL148" t="s">
        <v>19</v>
      </c>
    </row>
    <row r="149" spans="1:38" ht="13.5" customHeight="1">
      <c r="A149" s="7"/>
      <c r="B149" s="7"/>
      <c r="C149" s="7"/>
      <c r="D149" s="8"/>
      <c r="F149" s="9" t="str">
        <f>(Sheet1!T149)</f>
        <v/>
      </c>
      <c r="G149" t="str">
        <f>IF(OR(Sheet1!W149="Yes",Sheet1!U149="Yes"),"\\CMFP538\"&amp;Sheet1!Z149,"")</f>
        <v/>
      </c>
      <c r="H149" t="str">
        <f>IF(G149="","",Sheet1!Z149)</f>
        <v/>
      </c>
      <c r="I149" t="str">
        <f>IF(G149="","",Sheet1!Y149)</f>
        <v/>
      </c>
      <c r="J149" t="e">
        <f>(Sheet1!O149)</f>
        <v>#VALUE!</v>
      </c>
      <c r="K149" s="6" t="e">
        <f>(Sheet1!P149)</f>
        <v>#VALUE!</v>
      </c>
      <c r="L149" s="6" t="e">
        <f>IF(Sheet1!N149="No","No",IF(Sheet1!N149="","No","Yes"))</f>
        <v>#VALUE!</v>
      </c>
      <c r="M149" t="e">
        <f>(Sheet1!Q149)</f>
        <v>#VALUE!</v>
      </c>
      <c r="N149" s="6" t="str">
        <f>IF(Sheet1!E149=FALSE,"",Sheet1!F149&amp;Sheet1!E149)</f>
        <v/>
      </c>
      <c r="O149" t="str">
        <f ca="1">(Sheet1!AB149)</f>
        <v>DC1MDB08</v>
      </c>
      <c r="P149" t="e">
        <f>(Sheet1!R149)</f>
        <v>#VALUE!</v>
      </c>
      <c r="Q149" t="e">
        <f>Sheet3!D149</f>
        <v>#VALUE!</v>
      </c>
      <c r="R149" t="e">
        <f>Sheet3!E149</f>
        <v>#VALUE!</v>
      </c>
      <c r="S149" t="str">
        <f t="shared" si="8"/>
        <v/>
      </c>
      <c r="T149" t="str">
        <f>IF(ISERROR(Sheet1!X149),"",Sheet1!X149)</f>
        <v/>
      </c>
      <c r="U149" t="e">
        <f>IF(Sheet1!M149="Councillors",5120,IF(Sheet1!M149="Information Technology Services Dept.",1024,IF(Sheet1!M149="City Clerk and Solicitor Dept",1953,"No")))</f>
        <v>#VALUE!</v>
      </c>
      <c r="V149" s="5" t="s">
        <v>96</v>
      </c>
      <c r="W149" t="e">
        <f>IF(Sheet1!M149="Councillors",4608,IF(Sheet1!M149="Information Technology Services Dept.",921,IF(Sheet1!M149="City Clerk and Solicitor Dept",1855,"No")))</f>
        <v>#VALUE!</v>
      </c>
      <c r="X149" t="e">
        <f t="shared" si="9"/>
        <v>#VALUE!</v>
      </c>
      <c r="Y149" t="str">
        <f ca="1">IF(Sheet1!AB149="DC1MDB01","DC1",IF(Sheet1!AB149="DC1MDB02","DC1",IF(Sheet1!AB149="DC1MDB03","DC1",IF(Sheet1!AB149="DC1MDB04","DC1",IF(Sheet1!AB149="DC1MDB05","DC1",IF(Sheet1!AB149="DC1MDB06","DC1",IF(Sheet1!AB149="DC1MDB07","DC1",IF(Sheet1!AB149="DC1MDB08","DC1",IF(Sheet1!AB149="DC1MDB09","DC1",IF(Sheet1!AB149="DC1MDB10","DC1",IF(Sheet1!AB149="DC4MDB01","DC4",IF(Sheet1!AB149="DC4MDB02","DC4",IF(Sheet1!AB149="DC4MDB03","DC4",IF(Sheet1!AB149="DC4MDB04","DC4",IF(Sheet1!AB149="DC4MDB05","DC4",IF(Sheet1!AB149="DC4MDB06","DC4",IF(Sheet1!AB149="DC4MDB07","DC4",IF(Sheet1!AB149="DC4MDB08","DC4",IF(Sheet1!AB149="DC4MDB09","DC4",IF(Sheet1!AB149="DC4MDB10","DC4","$False"))))))))))))))))))))</f>
        <v>DC1</v>
      </c>
      <c r="Z149" t="s">
        <v>35</v>
      </c>
      <c r="AA149" t="e">
        <f t="shared" si="10"/>
        <v>#VALUE!</v>
      </c>
      <c r="AB149" t="e">
        <f t="shared" si="11"/>
        <v>#VALUE!</v>
      </c>
      <c r="AC149" t="s">
        <v>11</v>
      </c>
      <c r="AD149" t="s">
        <v>12</v>
      </c>
      <c r="AE149" t="s">
        <v>13</v>
      </c>
      <c r="AF149" t="s">
        <v>14</v>
      </c>
      <c r="AG149" t="s">
        <v>5</v>
      </c>
      <c r="AH149" t="s">
        <v>15</v>
      </c>
      <c r="AI149" t="s">
        <v>16</v>
      </c>
      <c r="AJ149" t="s">
        <v>17</v>
      </c>
      <c r="AK149" t="s">
        <v>18</v>
      </c>
      <c r="AL149" t="s">
        <v>19</v>
      </c>
    </row>
    <row r="150" spans="1:38" ht="13.5" customHeight="1">
      <c r="A150" s="7"/>
      <c r="B150" s="7"/>
      <c r="C150" s="7"/>
      <c r="D150" s="8"/>
      <c r="F150" s="9" t="str">
        <f>(Sheet1!T150)</f>
        <v/>
      </c>
      <c r="G150" t="str">
        <f>IF(OR(Sheet1!W150="Yes",Sheet1!U150="Yes"),"\\CMFP538\"&amp;Sheet1!Z150,"")</f>
        <v/>
      </c>
      <c r="H150" t="str">
        <f>IF(G150="","",Sheet1!Z150)</f>
        <v/>
      </c>
      <c r="I150" t="str">
        <f>IF(G150="","",Sheet1!Y150)</f>
        <v/>
      </c>
      <c r="J150" t="e">
        <f>(Sheet1!O150)</f>
        <v>#VALUE!</v>
      </c>
      <c r="K150" s="6" t="e">
        <f>(Sheet1!P150)</f>
        <v>#VALUE!</v>
      </c>
      <c r="L150" s="6" t="e">
        <f>IF(Sheet1!N150="No","No",IF(Sheet1!N150="","No","Yes"))</f>
        <v>#VALUE!</v>
      </c>
      <c r="M150" t="e">
        <f>(Sheet1!Q150)</f>
        <v>#VALUE!</v>
      </c>
      <c r="N150" s="6" t="str">
        <f>IF(Sheet1!E150=FALSE,"",Sheet1!F150&amp;Sheet1!E150)</f>
        <v/>
      </c>
      <c r="O150" t="str">
        <f ca="1">(Sheet1!AB150)</f>
        <v>DC1MDB07</v>
      </c>
      <c r="P150" t="e">
        <f>(Sheet1!R150)</f>
        <v>#VALUE!</v>
      </c>
      <c r="Q150" t="e">
        <f>Sheet3!D150</f>
        <v>#VALUE!</v>
      </c>
      <c r="R150" t="e">
        <f>Sheet3!E150</f>
        <v>#VALUE!</v>
      </c>
      <c r="S150" t="str">
        <f t="shared" si="8"/>
        <v/>
      </c>
      <c r="T150" t="str">
        <f>IF(ISERROR(Sheet1!X150),"",Sheet1!X150)</f>
        <v/>
      </c>
      <c r="U150" t="e">
        <f>IF(Sheet1!M150="Councillors",5120,IF(Sheet1!M150="Information Technology Services Dept.",1024,IF(Sheet1!M150="City Clerk and Solicitor Dept",1953,"No")))</f>
        <v>#VALUE!</v>
      </c>
      <c r="V150" s="5" t="s">
        <v>96</v>
      </c>
      <c r="W150" t="e">
        <f>IF(Sheet1!M150="Councillors",4608,IF(Sheet1!M150="Information Technology Services Dept.",921,IF(Sheet1!M150="City Clerk and Solicitor Dept",1855,"No")))</f>
        <v>#VALUE!</v>
      </c>
      <c r="X150" t="e">
        <f t="shared" si="9"/>
        <v>#VALUE!</v>
      </c>
      <c r="Y150" t="str">
        <f ca="1">IF(Sheet1!AB150="DC1MDB01","DC1",IF(Sheet1!AB150="DC1MDB02","DC1",IF(Sheet1!AB150="DC1MDB03","DC1",IF(Sheet1!AB150="DC1MDB04","DC1",IF(Sheet1!AB150="DC1MDB05","DC1",IF(Sheet1!AB150="DC1MDB06","DC1",IF(Sheet1!AB150="DC1MDB07","DC1",IF(Sheet1!AB150="DC1MDB08","DC1",IF(Sheet1!AB150="DC1MDB09","DC1",IF(Sheet1!AB150="DC1MDB10","DC1",IF(Sheet1!AB150="DC4MDB01","DC4",IF(Sheet1!AB150="DC4MDB02","DC4",IF(Sheet1!AB150="DC4MDB03","DC4",IF(Sheet1!AB150="DC4MDB04","DC4",IF(Sheet1!AB150="DC4MDB05","DC4",IF(Sheet1!AB150="DC4MDB06","DC4",IF(Sheet1!AB150="DC4MDB07","DC4",IF(Sheet1!AB150="DC4MDB08","DC4",IF(Sheet1!AB150="DC4MDB09","DC4",IF(Sheet1!AB150="DC4MDB10","DC4","$False"))))))))))))))))))))</f>
        <v>DC1</v>
      </c>
      <c r="Z150" t="s">
        <v>35</v>
      </c>
      <c r="AA150" t="e">
        <f t="shared" si="10"/>
        <v>#VALUE!</v>
      </c>
      <c r="AB150" t="e">
        <f t="shared" si="11"/>
        <v>#VALUE!</v>
      </c>
      <c r="AC150" t="s">
        <v>11</v>
      </c>
      <c r="AD150" t="s">
        <v>12</v>
      </c>
      <c r="AE150" t="s">
        <v>13</v>
      </c>
      <c r="AF150" t="s">
        <v>14</v>
      </c>
      <c r="AG150" t="s">
        <v>5</v>
      </c>
      <c r="AH150" t="s">
        <v>15</v>
      </c>
      <c r="AI150" t="s">
        <v>16</v>
      </c>
      <c r="AJ150" t="s">
        <v>17</v>
      </c>
      <c r="AK150" t="s">
        <v>18</v>
      </c>
      <c r="AL150" t="s">
        <v>19</v>
      </c>
    </row>
    <row r="151" spans="1:38" ht="13.5" customHeight="1">
      <c r="A151" s="7"/>
      <c r="B151" s="7"/>
      <c r="C151" s="7"/>
      <c r="D151" s="8"/>
      <c r="F151" s="9" t="str">
        <f>(Sheet1!T151)</f>
        <v/>
      </c>
      <c r="G151" t="str">
        <f>IF(OR(Sheet1!W151="Yes",Sheet1!U151="Yes"),"\\CMFP538\"&amp;Sheet1!Z151,"")</f>
        <v/>
      </c>
      <c r="H151" t="str">
        <f>IF(G151="","",Sheet1!Z151)</f>
        <v/>
      </c>
      <c r="I151" t="str">
        <f>IF(G151="","",Sheet1!Y151)</f>
        <v/>
      </c>
      <c r="J151" t="e">
        <f>(Sheet1!O151)</f>
        <v>#VALUE!</v>
      </c>
      <c r="K151" s="6" t="e">
        <f>(Sheet1!P151)</f>
        <v>#VALUE!</v>
      </c>
      <c r="L151" s="6" t="e">
        <f>IF(Sheet1!N151="No","No",IF(Sheet1!N151="","No","Yes"))</f>
        <v>#VALUE!</v>
      </c>
      <c r="M151" t="e">
        <f>(Sheet1!Q151)</f>
        <v>#VALUE!</v>
      </c>
      <c r="N151" s="6" t="str">
        <f>IF(Sheet1!E151=FALSE,"",Sheet1!F151&amp;Sheet1!E151)</f>
        <v/>
      </c>
      <c r="O151" t="str">
        <f ca="1">(Sheet1!AB151)</f>
        <v>DC4MDB09</v>
      </c>
      <c r="P151" t="e">
        <f>(Sheet1!R151)</f>
        <v>#VALUE!</v>
      </c>
      <c r="Q151" t="e">
        <f>Sheet3!D151</f>
        <v>#VALUE!</v>
      </c>
      <c r="R151" t="e">
        <f>Sheet3!E151</f>
        <v>#VALUE!</v>
      </c>
      <c r="S151" t="str">
        <f t="shared" si="8"/>
        <v/>
      </c>
      <c r="T151" t="str">
        <f>IF(ISERROR(Sheet1!X151),"",Sheet1!X151)</f>
        <v/>
      </c>
      <c r="U151" t="e">
        <f>IF(Sheet1!M151="Councillors",5120,IF(Sheet1!M151="Information Technology Services Dept.",1024,IF(Sheet1!M151="City Clerk and Solicitor Dept",1953,"No")))</f>
        <v>#VALUE!</v>
      </c>
      <c r="V151" s="5" t="s">
        <v>96</v>
      </c>
      <c r="W151" t="e">
        <f>IF(Sheet1!M151="Councillors",4608,IF(Sheet1!M151="Information Technology Services Dept.",921,IF(Sheet1!M151="City Clerk and Solicitor Dept",1855,"No")))</f>
        <v>#VALUE!</v>
      </c>
      <c r="X151" t="e">
        <f t="shared" si="9"/>
        <v>#VALUE!</v>
      </c>
      <c r="Y151" t="str">
        <f ca="1">IF(Sheet1!AB151="DC1MDB01","DC1",IF(Sheet1!AB151="DC1MDB02","DC1",IF(Sheet1!AB151="DC1MDB03","DC1",IF(Sheet1!AB151="DC1MDB04","DC1",IF(Sheet1!AB151="DC1MDB05","DC1",IF(Sheet1!AB151="DC1MDB06","DC1",IF(Sheet1!AB151="DC1MDB07","DC1",IF(Sheet1!AB151="DC1MDB08","DC1",IF(Sheet1!AB151="DC1MDB09","DC1",IF(Sheet1!AB151="DC1MDB10","DC1",IF(Sheet1!AB151="DC4MDB01","DC4",IF(Sheet1!AB151="DC4MDB02","DC4",IF(Sheet1!AB151="DC4MDB03","DC4",IF(Sheet1!AB151="DC4MDB04","DC4",IF(Sheet1!AB151="DC4MDB05","DC4",IF(Sheet1!AB151="DC4MDB06","DC4",IF(Sheet1!AB151="DC4MDB07","DC4",IF(Sheet1!AB151="DC4MDB08","DC4",IF(Sheet1!AB151="DC4MDB09","DC4",IF(Sheet1!AB151="DC4MDB10","DC4","$False"))))))))))))))))))))</f>
        <v>DC4</v>
      </c>
      <c r="Z151" t="s">
        <v>35</v>
      </c>
      <c r="AA151" t="e">
        <f t="shared" si="10"/>
        <v>#VALUE!</v>
      </c>
      <c r="AB151" t="e">
        <f t="shared" si="11"/>
        <v>#VALUE!</v>
      </c>
      <c r="AC151" t="s">
        <v>11</v>
      </c>
      <c r="AD151" t="s">
        <v>12</v>
      </c>
      <c r="AE151" t="s">
        <v>13</v>
      </c>
      <c r="AF151" t="s">
        <v>14</v>
      </c>
      <c r="AG151" t="s">
        <v>5</v>
      </c>
      <c r="AH151" t="s">
        <v>15</v>
      </c>
      <c r="AI151" t="s">
        <v>16</v>
      </c>
      <c r="AJ151" t="s">
        <v>17</v>
      </c>
      <c r="AK151" t="s">
        <v>18</v>
      </c>
      <c r="AL151" t="s">
        <v>19</v>
      </c>
    </row>
    <row r="152" spans="1:38" ht="13.5" customHeight="1">
      <c r="A152" s="7"/>
      <c r="B152" s="7"/>
      <c r="C152" s="7"/>
      <c r="D152" s="8"/>
      <c r="F152" s="9" t="str">
        <f>(Sheet1!T152)</f>
        <v/>
      </c>
      <c r="G152" t="str">
        <f>IF(OR(Sheet1!W152="Yes",Sheet1!U152="Yes"),"\\CMFP538\"&amp;Sheet1!Z152,"")</f>
        <v/>
      </c>
      <c r="H152" t="str">
        <f>IF(G152="","",Sheet1!Z152)</f>
        <v/>
      </c>
      <c r="I152" t="str">
        <f>IF(G152="","",Sheet1!Y152)</f>
        <v/>
      </c>
      <c r="J152" t="e">
        <f>(Sheet1!O152)</f>
        <v>#VALUE!</v>
      </c>
      <c r="K152" s="6" t="e">
        <f>(Sheet1!P152)</f>
        <v>#VALUE!</v>
      </c>
      <c r="L152" s="6" t="e">
        <f>IF(Sheet1!N152="No","No",IF(Sheet1!N152="","No","Yes"))</f>
        <v>#VALUE!</v>
      </c>
      <c r="M152" t="e">
        <f>(Sheet1!Q152)</f>
        <v>#VALUE!</v>
      </c>
      <c r="N152" s="6" t="str">
        <f>IF(Sheet1!E152=FALSE,"",Sheet1!F152&amp;Sheet1!E152)</f>
        <v/>
      </c>
      <c r="O152" t="str">
        <f ca="1">(Sheet1!AB152)</f>
        <v>DC4MDB02</v>
      </c>
      <c r="P152" t="e">
        <f>(Sheet1!R152)</f>
        <v>#VALUE!</v>
      </c>
      <c r="Q152" t="e">
        <f>Sheet3!D152</f>
        <v>#VALUE!</v>
      </c>
      <c r="R152" t="e">
        <f>Sheet3!E152</f>
        <v>#VALUE!</v>
      </c>
      <c r="S152" t="str">
        <f t="shared" si="8"/>
        <v/>
      </c>
      <c r="T152" t="str">
        <f>IF(ISERROR(Sheet1!X152),"",Sheet1!X152)</f>
        <v/>
      </c>
      <c r="U152" t="e">
        <f>IF(Sheet1!M152="Councillors",5120,IF(Sheet1!M152="Information Technology Services Dept.",1024,IF(Sheet1!M152="City Clerk and Solicitor Dept",1953,"No")))</f>
        <v>#VALUE!</v>
      </c>
      <c r="V152" s="5" t="s">
        <v>96</v>
      </c>
      <c r="W152" t="e">
        <f>IF(Sheet1!M152="Councillors",4608,IF(Sheet1!M152="Information Technology Services Dept.",921,IF(Sheet1!M152="City Clerk and Solicitor Dept",1855,"No")))</f>
        <v>#VALUE!</v>
      </c>
      <c r="X152" t="e">
        <f t="shared" si="9"/>
        <v>#VALUE!</v>
      </c>
      <c r="Y152" t="str">
        <f ca="1">IF(Sheet1!AB152="DC1MDB01","DC1",IF(Sheet1!AB152="DC1MDB02","DC1",IF(Sheet1!AB152="DC1MDB03","DC1",IF(Sheet1!AB152="DC1MDB04","DC1",IF(Sheet1!AB152="DC1MDB05","DC1",IF(Sheet1!AB152="DC1MDB06","DC1",IF(Sheet1!AB152="DC1MDB07","DC1",IF(Sheet1!AB152="DC1MDB08","DC1",IF(Sheet1!AB152="DC1MDB09","DC1",IF(Sheet1!AB152="DC1MDB10","DC1",IF(Sheet1!AB152="DC4MDB01","DC4",IF(Sheet1!AB152="DC4MDB02","DC4",IF(Sheet1!AB152="DC4MDB03","DC4",IF(Sheet1!AB152="DC4MDB04","DC4",IF(Sheet1!AB152="DC4MDB05","DC4",IF(Sheet1!AB152="DC4MDB06","DC4",IF(Sheet1!AB152="DC4MDB07","DC4",IF(Sheet1!AB152="DC4MDB08","DC4",IF(Sheet1!AB152="DC4MDB09","DC4",IF(Sheet1!AB152="DC4MDB10","DC4","$False"))))))))))))))))))))</f>
        <v>DC4</v>
      </c>
      <c r="Z152" t="s">
        <v>35</v>
      </c>
      <c r="AA152" t="e">
        <f t="shared" si="10"/>
        <v>#VALUE!</v>
      </c>
      <c r="AB152" t="e">
        <f t="shared" si="11"/>
        <v>#VALUE!</v>
      </c>
      <c r="AC152" t="s">
        <v>11</v>
      </c>
      <c r="AD152" t="s">
        <v>12</v>
      </c>
      <c r="AE152" t="s">
        <v>13</v>
      </c>
      <c r="AF152" t="s">
        <v>14</v>
      </c>
      <c r="AG152" t="s">
        <v>5</v>
      </c>
      <c r="AH152" t="s">
        <v>15</v>
      </c>
      <c r="AI152" t="s">
        <v>16</v>
      </c>
      <c r="AJ152" t="s">
        <v>17</v>
      </c>
      <c r="AK152" t="s">
        <v>18</v>
      </c>
      <c r="AL152" t="s">
        <v>19</v>
      </c>
    </row>
    <row r="153" spans="1:38" ht="13.5" customHeight="1">
      <c r="A153" s="7"/>
      <c r="B153" s="7"/>
      <c r="C153" s="7"/>
      <c r="D153" s="8"/>
      <c r="F153" s="9" t="str">
        <f>(Sheet1!T153)</f>
        <v/>
      </c>
      <c r="G153" t="str">
        <f>IF(OR(Sheet1!W153="Yes",Sheet1!U153="Yes"),"\\CMFP538\"&amp;Sheet1!Z153,"")</f>
        <v/>
      </c>
      <c r="H153" t="str">
        <f>IF(G153="","",Sheet1!Z153)</f>
        <v/>
      </c>
      <c r="I153" t="str">
        <f>IF(G153="","",Sheet1!Y153)</f>
        <v/>
      </c>
      <c r="J153" t="e">
        <f>(Sheet1!O153)</f>
        <v>#VALUE!</v>
      </c>
      <c r="K153" s="6" t="e">
        <f>(Sheet1!P153)</f>
        <v>#VALUE!</v>
      </c>
      <c r="L153" s="6" t="e">
        <f>IF(Sheet1!N153="No","No",IF(Sheet1!N153="","No","Yes"))</f>
        <v>#VALUE!</v>
      </c>
      <c r="M153" t="e">
        <f>(Sheet1!Q153)</f>
        <v>#VALUE!</v>
      </c>
      <c r="N153" s="6" t="str">
        <f>IF(Sheet1!E153=FALSE,"",Sheet1!F153&amp;Sheet1!E153)</f>
        <v/>
      </c>
      <c r="O153" t="str">
        <f ca="1">(Sheet1!AB153)</f>
        <v>DC4MDB04</v>
      </c>
      <c r="P153" t="e">
        <f>(Sheet1!R153)</f>
        <v>#VALUE!</v>
      </c>
      <c r="Q153" t="e">
        <f>Sheet3!D153</f>
        <v>#VALUE!</v>
      </c>
      <c r="R153" t="e">
        <f>Sheet3!E153</f>
        <v>#VALUE!</v>
      </c>
      <c r="S153" t="str">
        <f t="shared" si="8"/>
        <v/>
      </c>
      <c r="T153" t="str">
        <f>IF(ISERROR(Sheet1!X153),"",Sheet1!X153)</f>
        <v/>
      </c>
      <c r="U153" t="e">
        <f>IF(Sheet1!M153="Councillors",5120,IF(Sheet1!M153="Information Technology Services Dept.",1024,IF(Sheet1!M153="City Clerk and Solicitor Dept",1953,"No")))</f>
        <v>#VALUE!</v>
      </c>
      <c r="V153" s="5" t="s">
        <v>96</v>
      </c>
      <c r="W153" t="e">
        <f>IF(Sheet1!M153="Councillors",4608,IF(Sheet1!M153="Information Technology Services Dept.",921,IF(Sheet1!M153="City Clerk and Solicitor Dept",1855,"No")))</f>
        <v>#VALUE!</v>
      </c>
      <c r="X153" t="e">
        <f t="shared" si="9"/>
        <v>#VALUE!</v>
      </c>
      <c r="Y153" t="str">
        <f ca="1">IF(Sheet1!AB153="DC1MDB01","DC1",IF(Sheet1!AB153="DC1MDB02","DC1",IF(Sheet1!AB153="DC1MDB03","DC1",IF(Sheet1!AB153="DC1MDB04","DC1",IF(Sheet1!AB153="DC1MDB05","DC1",IF(Sheet1!AB153="DC1MDB06","DC1",IF(Sheet1!AB153="DC1MDB07","DC1",IF(Sheet1!AB153="DC1MDB08","DC1",IF(Sheet1!AB153="DC1MDB09","DC1",IF(Sheet1!AB153="DC1MDB10","DC1",IF(Sheet1!AB153="DC4MDB01","DC4",IF(Sheet1!AB153="DC4MDB02","DC4",IF(Sheet1!AB153="DC4MDB03","DC4",IF(Sheet1!AB153="DC4MDB04","DC4",IF(Sheet1!AB153="DC4MDB05","DC4",IF(Sheet1!AB153="DC4MDB06","DC4",IF(Sheet1!AB153="DC4MDB07","DC4",IF(Sheet1!AB153="DC4MDB08","DC4",IF(Sheet1!AB153="DC4MDB09","DC4",IF(Sheet1!AB153="DC4MDB10","DC4","$False"))))))))))))))))))))</f>
        <v>DC4</v>
      </c>
      <c r="Z153" t="s">
        <v>35</v>
      </c>
      <c r="AA153" t="e">
        <f t="shared" si="10"/>
        <v>#VALUE!</v>
      </c>
      <c r="AB153" t="e">
        <f t="shared" si="11"/>
        <v>#VALUE!</v>
      </c>
      <c r="AC153" t="s">
        <v>11</v>
      </c>
      <c r="AD153" t="s">
        <v>12</v>
      </c>
      <c r="AE153" t="s">
        <v>13</v>
      </c>
      <c r="AF153" t="s">
        <v>14</v>
      </c>
      <c r="AG153" t="s">
        <v>5</v>
      </c>
      <c r="AH153" t="s">
        <v>15</v>
      </c>
      <c r="AI153" t="s">
        <v>16</v>
      </c>
      <c r="AJ153" t="s">
        <v>17</v>
      </c>
      <c r="AK153" t="s">
        <v>18</v>
      </c>
      <c r="AL153" t="s">
        <v>19</v>
      </c>
    </row>
    <row r="154" spans="1:38" ht="13.5" customHeight="1">
      <c r="A154" s="7"/>
      <c r="B154" s="7"/>
      <c r="C154" s="7"/>
      <c r="D154" s="8"/>
      <c r="F154" s="9" t="str">
        <f>(Sheet1!T154)</f>
        <v/>
      </c>
      <c r="G154" t="str">
        <f>IF(OR(Sheet1!W154="Yes",Sheet1!U154="Yes"),"\\CMFP538\"&amp;Sheet1!Z154,"")</f>
        <v/>
      </c>
      <c r="H154" t="str">
        <f>IF(G154="","",Sheet1!Z154)</f>
        <v/>
      </c>
      <c r="I154" t="str">
        <f>IF(G154="","",Sheet1!Y154)</f>
        <v/>
      </c>
      <c r="J154" t="e">
        <f>(Sheet1!O154)</f>
        <v>#VALUE!</v>
      </c>
      <c r="K154" s="6" t="e">
        <f>(Sheet1!P154)</f>
        <v>#VALUE!</v>
      </c>
      <c r="L154" s="6" t="e">
        <f>IF(Sheet1!N154="No","No",IF(Sheet1!N154="","No","Yes"))</f>
        <v>#VALUE!</v>
      </c>
      <c r="M154" t="e">
        <f>(Sheet1!Q154)</f>
        <v>#VALUE!</v>
      </c>
      <c r="N154" s="6" t="str">
        <f>IF(Sheet1!E154=FALSE,"",Sheet1!F154&amp;Sheet1!E154)</f>
        <v/>
      </c>
      <c r="O154" t="str">
        <f ca="1">(Sheet1!AB154)</f>
        <v>DC1MDB07</v>
      </c>
      <c r="P154" t="e">
        <f>(Sheet1!R154)</f>
        <v>#VALUE!</v>
      </c>
      <c r="Q154" t="e">
        <f>Sheet3!D154</f>
        <v>#VALUE!</v>
      </c>
      <c r="R154" t="e">
        <f>Sheet3!E154</f>
        <v>#VALUE!</v>
      </c>
      <c r="S154" t="str">
        <f t="shared" si="8"/>
        <v/>
      </c>
      <c r="T154" t="str">
        <f>IF(ISERROR(Sheet1!X154),"",Sheet1!X154)</f>
        <v/>
      </c>
      <c r="U154" t="e">
        <f>IF(Sheet1!M154="Councillors",5120,IF(Sheet1!M154="Information Technology Services Dept.",1024,IF(Sheet1!M154="City Clerk and Solicitor Dept",1953,"No")))</f>
        <v>#VALUE!</v>
      </c>
      <c r="V154" s="5" t="s">
        <v>96</v>
      </c>
      <c r="W154" t="e">
        <f>IF(Sheet1!M154="Councillors",4608,IF(Sheet1!M154="Information Technology Services Dept.",921,IF(Sheet1!M154="City Clerk and Solicitor Dept",1855,"No")))</f>
        <v>#VALUE!</v>
      </c>
      <c r="X154" t="e">
        <f t="shared" si="9"/>
        <v>#VALUE!</v>
      </c>
      <c r="Y154" t="str">
        <f ca="1">IF(Sheet1!AB154="DC1MDB01","DC1",IF(Sheet1!AB154="DC1MDB02","DC1",IF(Sheet1!AB154="DC1MDB03","DC1",IF(Sheet1!AB154="DC1MDB04","DC1",IF(Sheet1!AB154="DC1MDB05","DC1",IF(Sheet1!AB154="DC1MDB06","DC1",IF(Sheet1!AB154="DC1MDB07","DC1",IF(Sheet1!AB154="DC1MDB08","DC1",IF(Sheet1!AB154="DC1MDB09","DC1",IF(Sheet1!AB154="DC1MDB10","DC1",IF(Sheet1!AB154="DC4MDB01","DC4",IF(Sheet1!AB154="DC4MDB02","DC4",IF(Sheet1!AB154="DC4MDB03","DC4",IF(Sheet1!AB154="DC4MDB04","DC4",IF(Sheet1!AB154="DC4MDB05","DC4",IF(Sheet1!AB154="DC4MDB06","DC4",IF(Sheet1!AB154="DC4MDB07","DC4",IF(Sheet1!AB154="DC4MDB08","DC4",IF(Sheet1!AB154="DC4MDB09","DC4",IF(Sheet1!AB154="DC4MDB10","DC4","$False"))))))))))))))))))))</f>
        <v>DC1</v>
      </c>
      <c r="Z154" t="s">
        <v>35</v>
      </c>
      <c r="AA154" t="e">
        <f t="shared" si="10"/>
        <v>#VALUE!</v>
      </c>
      <c r="AB154" t="e">
        <f t="shared" si="11"/>
        <v>#VALUE!</v>
      </c>
      <c r="AC154" t="s">
        <v>11</v>
      </c>
      <c r="AD154" t="s">
        <v>12</v>
      </c>
      <c r="AE154" t="s">
        <v>13</v>
      </c>
      <c r="AF154" t="s">
        <v>14</v>
      </c>
      <c r="AG154" t="s">
        <v>5</v>
      </c>
      <c r="AH154" t="s">
        <v>15</v>
      </c>
      <c r="AI154" t="s">
        <v>16</v>
      </c>
      <c r="AJ154" t="s">
        <v>17</v>
      </c>
      <c r="AK154" t="s">
        <v>18</v>
      </c>
      <c r="AL154" t="s">
        <v>19</v>
      </c>
    </row>
    <row r="155" spans="1:38" ht="13.5" customHeight="1">
      <c r="A155" s="7"/>
      <c r="B155" s="7"/>
      <c r="C155" s="7"/>
      <c r="D155" s="8"/>
      <c r="F155" s="9" t="str">
        <f>(Sheet1!T155)</f>
        <v/>
      </c>
      <c r="G155" t="str">
        <f>IF(OR(Sheet1!W155="Yes",Sheet1!U155="Yes"),"\\CMFP538\"&amp;Sheet1!Z155,"")</f>
        <v/>
      </c>
      <c r="H155" t="str">
        <f>IF(G155="","",Sheet1!Z155)</f>
        <v/>
      </c>
      <c r="I155" t="str">
        <f>IF(G155="","",Sheet1!Y155)</f>
        <v/>
      </c>
      <c r="J155" t="e">
        <f>(Sheet1!O155)</f>
        <v>#VALUE!</v>
      </c>
      <c r="K155" s="6" t="e">
        <f>(Sheet1!P155)</f>
        <v>#VALUE!</v>
      </c>
      <c r="L155" s="6" t="e">
        <f>IF(Sheet1!N155="No","No",IF(Sheet1!N155="","No","Yes"))</f>
        <v>#VALUE!</v>
      </c>
      <c r="M155" t="e">
        <f>(Sheet1!Q155)</f>
        <v>#VALUE!</v>
      </c>
      <c r="N155" s="6" t="str">
        <f>IF(Sheet1!E155=FALSE,"",Sheet1!F155&amp;Sheet1!E155)</f>
        <v/>
      </c>
      <c r="O155" t="str">
        <f ca="1">(Sheet1!AB155)</f>
        <v>DC1MDB07</v>
      </c>
      <c r="P155" t="e">
        <f>(Sheet1!R155)</f>
        <v>#VALUE!</v>
      </c>
      <c r="Q155" t="e">
        <f>Sheet3!D155</f>
        <v>#VALUE!</v>
      </c>
      <c r="R155" t="e">
        <f>Sheet3!E155</f>
        <v>#VALUE!</v>
      </c>
      <c r="S155" t="str">
        <f t="shared" si="8"/>
        <v/>
      </c>
      <c r="T155" t="str">
        <f>IF(ISERROR(Sheet1!X155),"",Sheet1!X155)</f>
        <v/>
      </c>
      <c r="U155" t="e">
        <f>IF(Sheet1!M155="Councillors",5120,IF(Sheet1!M155="Information Technology Services Dept.",1024,IF(Sheet1!M155="City Clerk and Solicitor Dept",1953,"No")))</f>
        <v>#VALUE!</v>
      </c>
      <c r="V155" s="5" t="s">
        <v>96</v>
      </c>
      <c r="W155" t="e">
        <f>IF(Sheet1!M155="Councillors",4608,IF(Sheet1!M155="Information Technology Services Dept.",921,IF(Sheet1!M155="City Clerk and Solicitor Dept",1855,"No")))</f>
        <v>#VALUE!</v>
      </c>
      <c r="X155" t="e">
        <f t="shared" si="9"/>
        <v>#VALUE!</v>
      </c>
      <c r="Y155" t="str">
        <f ca="1">IF(Sheet1!AB155="DC1MDB01","DC1",IF(Sheet1!AB155="DC1MDB02","DC1",IF(Sheet1!AB155="DC1MDB03","DC1",IF(Sheet1!AB155="DC1MDB04","DC1",IF(Sheet1!AB155="DC1MDB05","DC1",IF(Sheet1!AB155="DC1MDB06","DC1",IF(Sheet1!AB155="DC1MDB07","DC1",IF(Sheet1!AB155="DC1MDB08","DC1",IF(Sheet1!AB155="DC1MDB09","DC1",IF(Sheet1!AB155="DC1MDB10","DC1",IF(Sheet1!AB155="DC4MDB01","DC4",IF(Sheet1!AB155="DC4MDB02","DC4",IF(Sheet1!AB155="DC4MDB03","DC4",IF(Sheet1!AB155="DC4MDB04","DC4",IF(Sheet1!AB155="DC4MDB05","DC4",IF(Sheet1!AB155="DC4MDB06","DC4",IF(Sheet1!AB155="DC4MDB07","DC4",IF(Sheet1!AB155="DC4MDB08","DC4",IF(Sheet1!AB155="DC4MDB09","DC4",IF(Sheet1!AB155="DC4MDB10","DC4","$False"))))))))))))))))))))</f>
        <v>DC1</v>
      </c>
      <c r="Z155" t="s">
        <v>35</v>
      </c>
      <c r="AA155" t="e">
        <f t="shared" si="10"/>
        <v>#VALUE!</v>
      </c>
      <c r="AB155" t="e">
        <f t="shared" si="11"/>
        <v>#VALUE!</v>
      </c>
      <c r="AC155" t="s">
        <v>11</v>
      </c>
      <c r="AD155" t="s">
        <v>12</v>
      </c>
      <c r="AE155" t="s">
        <v>13</v>
      </c>
      <c r="AF155" t="s">
        <v>14</v>
      </c>
      <c r="AG155" t="s">
        <v>5</v>
      </c>
      <c r="AH155" t="s">
        <v>15</v>
      </c>
      <c r="AI155" t="s">
        <v>16</v>
      </c>
      <c r="AJ155" t="s">
        <v>17</v>
      </c>
      <c r="AK155" t="s">
        <v>18</v>
      </c>
      <c r="AL155" t="s">
        <v>19</v>
      </c>
    </row>
    <row r="156" spans="1:38" ht="13.5" customHeight="1">
      <c r="A156" s="7"/>
      <c r="B156" s="7"/>
      <c r="C156" s="7"/>
      <c r="D156" s="8"/>
      <c r="F156" s="9" t="str">
        <f>(Sheet1!T156)</f>
        <v/>
      </c>
      <c r="G156" t="str">
        <f>IF(OR(Sheet1!W156="Yes",Sheet1!U156="Yes"),"\\CMFP538\"&amp;Sheet1!Z156,"")</f>
        <v/>
      </c>
      <c r="H156" t="str">
        <f>IF(G156="","",Sheet1!Z156)</f>
        <v/>
      </c>
      <c r="I156" t="str">
        <f>IF(G156="","",Sheet1!Y156)</f>
        <v/>
      </c>
      <c r="J156" t="e">
        <f>(Sheet1!O156)</f>
        <v>#VALUE!</v>
      </c>
      <c r="K156" s="6" t="e">
        <f>(Sheet1!P156)</f>
        <v>#VALUE!</v>
      </c>
      <c r="L156" s="6" t="e">
        <f>IF(Sheet1!N156="No","No",IF(Sheet1!N156="","No","Yes"))</f>
        <v>#VALUE!</v>
      </c>
      <c r="M156" t="e">
        <f>(Sheet1!Q156)</f>
        <v>#VALUE!</v>
      </c>
      <c r="N156" s="6" t="str">
        <f>IF(Sheet1!E156=FALSE,"",Sheet1!F156&amp;Sheet1!E156)</f>
        <v/>
      </c>
      <c r="O156" t="str">
        <f ca="1">(Sheet1!AB156)</f>
        <v>DC4MDB06</v>
      </c>
      <c r="P156" t="e">
        <f>(Sheet1!R156)</f>
        <v>#VALUE!</v>
      </c>
      <c r="Q156" t="e">
        <f>Sheet3!D156</f>
        <v>#VALUE!</v>
      </c>
      <c r="R156" t="e">
        <f>Sheet3!E156</f>
        <v>#VALUE!</v>
      </c>
      <c r="S156" t="str">
        <f t="shared" si="8"/>
        <v/>
      </c>
      <c r="T156" t="str">
        <f>IF(ISERROR(Sheet1!X156),"",Sheet1!X156)</f>
        <v/>
      </c>
      <c r="U156" t="e">
        <f>IF(Sheet1!M156="Councillors",5120,IF(Sheet1!M156="Information Technology Services Dept.",1024,IF(Sheet1!M156="City Clerk and Solicitor Dept",1953,"No")))</f>
        <v>#VALUE!</v>
      </c>
      <c r="V156" s="5" t="s">
        <v>96</v>
      </c>
      <c r="W156" t="e">
        <f>IF(Sheet1!M156="Councillors",4608,IF(Sheet1!M156="Information Technology Services Dept.",921,IF(Sheet1!M156="City Clerk and Solicitor Dept",1855,"No")))</f>
        <v>#VALUE!</v>
      </c>
      <c r="X156" t="e">
        <f t="shared" si="9"/>
        <v>#VALUE!</v>
      </c>
      <c r="Y156" t="str">
        <f ca="1">IF(Sheet1!AB156="DC1MDB01","DC1",IF(Sheet1!AB156="DC1MDB02","DC1",IF(Sheet1!AB156="DC1MDB03","DC1",IF(Sheet1!AB156="DC1MDB04","DC1",IF(Sheet1!AB156="DC1MDB05","DC1",IF(Sheet1!AB156="DC1MDB06","DC1",IF(Sheet1!AB156="DC1MDB07","DC1",IF(Sheet1!AB156="DC1MDB08","DC1",IF(Sheet1!AB156="DC1MDB09","DC1",IF(Sheet1!AB156="DC1MDB10","DC1",IF(Sheet1!AB156="DC4MDB01","DC4",IF(Sheet1!AB156="DC4MDB02","DC4",IF(Sheet1!AB156="DC4MDB03","DC4",IF(Sheet1!AB156="DC4MDB04","DC4",IF(Sheet1!AB156="DC4MDB05","DC4",IF(Sheet1!AB156="DC4MDB06","DC4",IF(Sheet1!AB156="DC4MDB07","DC4",IF(Sheet1!AB156="DC4MDB08","DC4",IF(Sheet1!AB156="DC4MDB09","DC4",IF(Sheet1!AB156="DC4MDB10","DC4","$False"))))))))))))))))))))</f>
        <v>DC4</v>
      </c>
      <c r="Z156" t="s">
        <v>35</v>
      </c>
      <c r="AA156" t="e">
        <f t="shared" si="10"/>
        <v>#VALUE!</v>
      </c>
      <c r="AB156" t="e">
        <f t="shared" si="11"/>
        <v>#VALUE!</v>
      </c>
      <c r="AC156" t="s">
        <v>11</v>
      </c>
      <c r="AD156" t="s">
        <v>12</v>
      </c>
      <c r="AE156" t="s">
        <v>13</v>
      </c>
      <c r="AF156" t="s">
        <v>14</v>
      </c>
      <c r="AG156" t="s">
        <v>5</v>
      </c>
      <c r="AH156" t="s">
        <v>15</v>
      </c>
      <c r="AI156" t="s">
        <v>16</v>
      </c>
      <c r="AJ156" t="s">
        <v>17</v>
      </c>
      <c r="AK156" t="s">
        <v>18</v>
      </c>
      <c r="AL156" t="s">
        <v>19</v>
      </c>
    </row>
    <row r="157" spans="1:38" ht="13.5" customHeight="1">
      <c r="A157" s="7"/>
      <c r="B157" s="7"/>
      <c r="C157" s="7"/>
      <c r="D157" s="8"/>
      <c r="F157" s="9" t="str">
        <f>(Sheet1!T157)</f>
        <v/>
      </c>
      <c r="G157" t="str">
        <f>IF(OR(Sheet1!W157="Yes",Sheet1!U157="Yes"),"\\CMFP538\"&amp;Sheet1!Z157,"")</f>
        <v/>
      </c>
      <c r="H157" t="str">
        <f>IF(G157="","",Sheet1!Z157)</f>
        <v/>
      </c>
      <c r="I157" t="str">
        <f>IF(G157="","",Sheet1!Y157)</f>
        <v/>
      </c>
      <c r="J157" t="e">
        <f>(Sheet1!O157)</f>
        <v>#VALUE!</v>
      </c>
      <c r="K157" s="6" t="e">
        <f>(Sheet1!P157)</f>
        <v>#VALUE!</v>
      </c>
      <c r="L157" s="6" t="e">
        <f>IF(Sheet1!N157="No","No",IF(Sheet1!N157="","No","Yes"))</f>
        <v>#VALUE!</v>
      </c>
      <c r="M157" t="e">
        <f>(Sheet1!Q157)</f>
        <v>#VALUE!</v>
      </c>
      <c r="N157" s="6" t="str">
        <f>IF(Sheet1!E157=FALSE,"",Sheet1!F157&amp;Sheet1!E157)</f>
        <v/>
      </c>
      <c r="O157" t="str">
        <f ca="1">(Sheet1!AB157)</f>
        <v>DC4MDB05</v>
      </c>
      <c r="P157" t="e">
        <f>(Sheet1!R157)</f>
        <v>#VALUE!</v>
      </c>
      <c r="Q157" t="e">
        <f>Sheet3!D157</f>
        <v>#VALUE!</v>
      </c>
      <c r="R157" t="e">
        <f>Sheet3!E157</f>
        <v>#VALUE!</v>
      </c>
      <c r="S157" t="str">
        <f t="shared" si="8"/>
        <v/>
      </c>
      <c r="T157" t="str">
        <f>IF(ISERROR(Sheet1!X157),"",Sheet1!X157)</f>
        <v/>
      </c>
      <c r="U157" t="e">
        <f>IF(Sheet1!M157="Councillors",5120,IF(Sheet1!M157="Information Technology Services Dept.",1024,IF(Sheet1!M157="City Clerk and Solicitor Dept",1953,"No")))</f>
        <v>#VALUE!</v>
      </c>
      <c r="V157" s="5" t="s">
        <v>96</v>
      </c>
      <c r="W157" t="e">
        <f>IF(Sheet1!M157="Councillors",4608,IF(Sheet1!M157="Information Technology Services Dept.",921,IF(Sheet1!M157="City Clerk and Solicitor Dept",1855,"No")))</f>
        <v>#VALUE!</v>
      </c>
      <c r="X157" t="e">
        <f t="shared" si="9"/>
        <v>#VALUE!</v>
      </c>
      <c r="Y157" t="str">
        <f ca="1">IF(Sheet1!AB157="DC1MDB01","DC1",IF(Sheet1!AB157="DC1MDB02","DC1",IF(Sheet1!AB157="DC1MDB03","DC1",IF(Sheet1!AB157="DC1MDB04","DC1",IF(Sheet1!AB157="DC1MDB05","DC1",IF(Sheet1!AB157="DC1MDB06","DC1",IF(Sheet1!AB157="DC1MDB07","DC1",IF(Sheet1!AB157="DC1MDB08","DC1",IF(Sheet1!AB157="DC1MDB09","DC1",IF(Sheet1!AB157="DC1MDB10","DC1",IF(Sheet1!AB157="DC4MDB01","DC4",IF(Sheet1!AB157="DC4MDB02","DC4",IF(Sheet1!AB157="DC4MDB03","DC4",IF(Sheet1!AB157="DC4MDB04","DC4",IF(Sheet1!AB157="DC4MDB05","DC4",IF(Sheet1!AB157="DC4MDB06","DC4",IF(Sheet1!AB157="DC4MDB07","DC4",IF(Sheet1!AB157="DC4MDB08","DC4",IF(Sheet1!AB157="DC4MDB09","DC4",IF(Sheet1!AB157="DC4MDB10","DC4","$False"))))))))))))))))))))</f>
        <v>DC4</v>
      </c>
      <c r="Z157" t="s">
        <v>35</v>
      </c>
      <c r="AA157" t="e">
        <f t="shared" si="10"/>
        <v>#VALUE!</v>
      </c>
      <c r="AB157" t="e">
        <f t="shared" si="11"/>
        <v>#VALUE!</v>
      </c>
      <c r="AC157" t="s">
        <v>11</v>
      </c>
      <c r="AD157" t="s">
        <v>12</v>
      </c>
      <c r="AE157" t="s">
        <v>13</v>
      </c>
      <c r="AF157" t="s">
        <v>14</v>
      </c>
      <c r="AG157" t="s">
        <v>5</v>
      </c>
      <c r="AH157" t="s">
        <v>15</v>
      </c>
      <c r="AI157" t="s">
        <v>16</v>
      </c>
      <c r="AJ157" t="s">
        <v>17</v>
      </c>
      <c r="AK157" t="s">
        <v>18</v>
      </c>
      <c r="AL157" t="s">
        <v>19</v>
      </c>
    </row>
    <row r="158" spans="1:38" ht="13.5" customHeight="1">
      <c r="A158" s="7"/>
      <c r="B158" s="7"/>
      <c r="C158" s="7"/>
      <c r="D158" s="8"/>
      <c r="F158" s="9" t="str">
        <f>(Sheet1!T158)</f>
        <v/>
      </c>
      <c r="G158" t="str">
        <f>IF(OR(Sheet1!W158="Yes",Sheet1!U158="Yes"),"\\CMFP538\"&amp;Sheet1!Z158,"")</f>
        <v/>
      </c>
      <c r="H158" t="str">
        <f>IF(G158="","",Sheet1!Z158)</f>
        <v/>
      </c>
      <c r="I158" t="str">
        <f>IF(G158="","",Sheet1!Y158)</f>
        <v/>
      </c>
      <c r="J158" t="e">
        <f>(Sheet1!O158)</f>
        <v>#VALUE!</v>
      </c>
      <c r="K158" s="6" t="e">
        <f>(Sheet1!P158)</f>
        <v>#VALUE!</v>
      </c>
      <c r="L158" s="6" t="e">
        <f>IF(Sheet1!N158="No","No",IF(Sheet1!N158="","No","Yes"))</f>
        <v>#VALUE!</v>
      </c>
      <c r="M158" t="e">
        <f>(Sheet1!Q158)</f>
        <v>#VALUE!</v>
      </c>
      <c r="N158" s="6" t="str">
        <f>IF(Sheet1!E158=FALSE,"",Sheet1!F158&amp;Sheet1!E158)</f>
        <v/>
      </c>
      <c r="O158" t="str">
        <f ca="1">(Sheet1!AB158)</f>
        <v>DC4MDB05</v>
      </c>
      <c r="P158" t="e">
        <f>(Sheet1!R158)</f>
        <v>#VALUE!</v>
      </c>
      <c r="Q158" t="e">
        <f>Sheet3!D158</f>
        <v>#VALUE!</v>
      </c>
      <c r="R158" t="e">
        <f>Sheet3!E158</f>
        <v>#VALUE!</v>
      </c>
      <c r="S158" t="str">
        <f t="shared" si="8"/>
        <v/>
      </c>
      <c r="T158" t="str">
        <f>IF(ISERROR(Sheet1!X158),"",Sheet1!X158)</f>
        <v/>
      </c>
      <c r="U158" t="e">
        <f>IF(Sheet1!M158="Councillors",5120,IF(Sheet1!M158="Information Technology Services Dept.",1024,IF(Sheet1!M158="City Clerk and Solicitor Dept",1953,"No")))</f>
        <v>#VALUE!</v>
      </c>
      <c r="V158" s="5" t="s">
        <v>96</v>
      </c>
      <c r="W158" t="e">
        <f>IF(Sheet1!M158="Councillors",4608,IF(Sheet1!M158="Information Technology Services Dept.",921,IF(Sheet1!M158="City Clerk and Solicitor Dept",1855,"No")))</f>
        <v>#VALUE!</v>
      </c>
      <c r="X158" t="e">
        <f t="shared" si="9"/>
        <v>#VALUE!</v>
      </c>
      <c r="Y158" t="str">
        <f ca="1">IF(Sheet1!AB158="DC1MDB01","DC1",IF(Sheet1!AB158="DC1MDB02","DC1",IF(Sheet1!AB158="DC1MDB03","DC1",IF(Sheet1!AB158="DC1MDB04","DC1",IF(Sheet1!AB158="DC1MDB05","DC1",IF(Sheet1!AB158="DC1MDB06","DC1",IF(Sheet1!AB158="DC1MDB07","DC1",IF(Sheet1!AB158="DC1MDB08","DC1",IF(Sheet1!AB158="DC1MDB09","DC1",IF(Sheet1!AB158="DC1MDB10","DC1",IF(Sheet1!AB158="DC4MDB01","DC4",IF(Sheet1!AB158="DC4MDB02","DC4",IF(Sheet1!AB158="DC4MDB03","DC4",IF(Sheet1!AB158="DC4MDB04","DC4",IF(Sheet1!AB158="DC4MDB05","DC4",IF(Sheet1!AB158="DC4MDB06","DC4",IF(Sheet1!AB158="DC4MDB07","DC4",IF(Sheet1!AB158="DC4MDB08","DC4",IF(Sheet1!AB158="DC4MDB09","DC4",IF(Sheet1!AB158="DC4MDB10","DC4","$False"))))))))))))))))))))</f>
        <v>DC4</v>
      </c>
      <c r="Z158" t="s">
        <v>35</v>
      </c>
      <c r="AA158" t="e">
        <f t="shared" si="10"/>
        <v>#VALUE!</v>
      </c>
      <c r="AB158" t="e">
        <f t="shared" si="11"/>
        <v>#VALUE!</v>
      </c>
      <c r="AC158" t="s">
        <v>11</v>
      </c>
      <c r="AD158" t="s">
        <v>12</v>
      </c>
      <c r="AE158" t="s">
        <v>13</v>
      </c>
      <c r="AF158" t="s">
        <v>14</v>
      </c>
      <c r="AG158" t="s">
        <v>5</v>
      </c>
      <c r="AH158" t="s">
        <v>15</v>
      </c>
      <c r="AI158" t="s">
        <v>16</v>
      </c>
      <c r="AJ158" t="s">
        <v>17</v>
      </c>
      <c r="AK158" t="s">
        <v>18</v>
      </c>
      <c r="AL158" t="s">
        <v>19</v>
      </c>
    </row>
    <row r="159" spans="1:38" ht="13.5" customHeight="1">
      <c r="A159" s="7"/>
      <c r="B159" s="7"/>
      <c r="C159" s="7"/>
      <c r="D159" s="8"/>
      <c r="F159" s="9" t="str">
        <f>(Sheet1!T159)</f>
        <v/>
      </c>
      <c r="G159" t="str">
        <f>IF(OR(Sheet1!W159="Yes",Sheet1!U159="Yes"),"\\CMFP538\"&amp;Sheet1!Z159,"")</f>
        <v/>
      </c>
      <c r="H159" t="str">
        <f>IF(G159="","",Sheet1!Z159)</f>
        <v/>
      </c>
      <c r="I159" t="str">
        <f>IF(G159="","",Sheet1!Y159)</f>
        <v/>
      </c>
      <c r="J159" t="e">
        <f>(Sheet1!O159)</f>
        <v>#VALUE!</v>
      </c>
      <c r="K159" s="6" t="e">
        <f>(Sheet1!P159)</f>
        <v>#VALUE!</v>
      </c>
      <c r="L159" s="6" t="e">
        <f>IF(Sheet1!N159="No","No",IF(Sheet1!N159="","No","Yes"))</f>
        <v>#VALUE!</v>
      </c>
      <c r="M159" t="e">
        <f>(Sheet1!Q159)</f>
        <v>#VALUE!</v>
      </c>
      <c r="N159" s="6" t="str">
        <f>IF(Sheet1!E159=FALSE,"",Sheet1!F159&amp;Sheet1!E159)</f>
        <v/>
      </c>
      <c r="O159" t="str">
        <f ca="1">(Sheet1!AB159)</f>
        <v>DC1MDB03</v>
      </c>
      <c r="P159" t="e">
        <f>(Sheet1!R159)</f>
        <v>#VALUE!</v>
      </c>
      <c r="Q159" t="e">
        <f>Sheet3!D159</f>
        <v>#VALUE!</v>
      </c>
      <c r="R159" t="e">
        <f>Sheet3!E159</f>
        <v>#VALUE!</v>
      </c>
      <c r="S159" t="str">
        <f t="shared" si="8"/>
        <v/>
      </c>
      <c r="T159" t="str">
        <f>IF(ISERROR(Sheet1!X159),"",Sheet1!X159)</f>
        <v/>
      </c>
      <c r="U159" t="e">
        <f>IF(Sheet1!M159="Councillors",5120,IF(Sheet1!M159="Information Technology Services Dept.",1024,IF(Sheet1!M159="City Clerk and Solicitor Dept",1953,"No")))</f>
        <v>#VALUE!</v>
      </c>
      <c r="V159" s="5" t="s">
        <v>96</v>
      </c>
      <c r="W159" t="e">
        <f>IF(Sheet1!M159="Councillors",4608,IF(Sheet1!M159="Information Technology Services Dept.",921,IF(Sheet1!M159="City Clerk and Solicitor Dept",1855,"No")))</f>
        <v>#VALUE!</v>
      </c>
      <c r="X159" t="e">
        <f t="shared" si="9"/>
        <v>#VALUE!</v>
      </c>
      <c r="Y159" t="str">
        <f ca="1">IF(Sheet1!AB159="DC1MDB01","DC1",IF(Sheet1!AB159="DC1MDB02","DC1",IF(Sheet1!AB159="DC1MDB03","DC1",IF(Sheet1!AB159="DC1MDB04","DC1",IF(Sheet1!AB159="DC1MDB05","DC1",IF(Sheet1!AB159="DC1MDB06","DC1",IF(Sheet1!AB159="DC1MDB07","DC1",IF(Sheet1!AB159="DC1MDB08","DC1",IF(Sheet1!AB159="DC1MDB09","DC1",IF(Sheet1!AB159="DC1MDB10","DC1",IF(Sheet1!AB159="DC4MDB01","DC4",IF(Sheet1!AB159="DC4MDB02","DC4",IF(Sheet1!AB159="DC4MDB03","DC4",IF(Sheet1!AB159="DC4MDB04","DC4",IF(Sheet1!AB159="DC4MDB05","DC4",IF(Sheet1!AB159="DC4MDB06","DC4",IF(Sheet1!AB159="DC4MDB07","DC4",IF(Sheet1!AB159="DC4MDB08","DC4",IF(Sheet1!AB159="DC4MDB09","DC4",IF(Sheet1!AB159="DC4MDB10","DC4","$False"))))))))))))))))))))</f>
        <v>DC1</v>
      </c>
      <c r="Z159" t="s">
        <v>35</v>
      </c>
      <c r="AA159" t="e">
        <f t="shared" si="10"/>
        <v>#VALUE!</v>
      </c>
      <c r="AB159" t="e">
        <f t="shared" si="11"/>
        <v>#VALUE!</v>
      </c>
      <c r="AC159" t="s">
        <v>11</v>
      </c>
      <c r="AD159" t="s">
        <v>12</v>
      </c>
      <c r="AE159" t="s">
        <v>13</v>
      </c>
      <c r="AF159" t="s">
        <v>14</v>
      </c>
      <c r="AG159" t="s">
        <v>5</v>
      </c>
      <c r="AH159" t="s">
        <v>15</v>
      </c>
      <c r="AI159" t="s">
        <v>16</v>
      </c>
      <c r="AJ159" t="s">
        <v>17</v>
      </c>
      <c r="AK159" t="s">
        <v>18</v>
      </c>
      <c r="AL159" t="s">
        <v>19</v>
      </c>
    </row>
    <row r="160" spans="1:38" ht="13.5" customHeight="1">
      <c r="A160" s="7"/>
      <c r="B160" s="7"/>
      <c r="C160" s="7"/>
      <c r="D160" s="8"/>
      <c r="F160" s="9" t="str">
        <f>(Sheet1!T160)</f>
        <v/>
      </c>
      <c r="G160" t="str">
        <f>IF(OR(Sheet1!W160="Yes",Sheet1!U160="Yes"),"\\CMFP538\"&amp;Sheet1!Z160,"")</f>
        <v/>
      </c>
      <c r="H160" t="str">
        <f>IF(G160="","",Sheet1!Z160)</f>
        <v/>
      </c>
      <c r="I160" t="str">
        <f>IF(G160="","",Sheet1!Y160)</f>
        <v/>
      </c>
      <c r="J160" t="e">
        <f>(Sheet1!O160)</f>
        <v>#VALUE!</v>
      </c>
      <c r="K160" s="6" t="e">
        <f>(Sheet1!P160)</f>
        <v>#VALUE!</v>
      </c>
      <c r="L160" s="6" t="e">
        <f>IF(Sheet1!N160="No","No",IF(Sheet1!N160="","No","Yes"))</f>
        <v>#VALUE!</v>
      </c>
      <c r="M160" t="e">
        <f>(Sheet1!Q160)</f>
        <v>#VALUE!</v>
      </c>
      <c r="N160" s="6" t="str">
        <f>IF(Sheet1!E160=FALSE,"",Sheet1!F160&amp;Sheet1!E160)</f>
        <v/>
      </c>
      <c r="O160" t="str">
        <f ca="1">(Sheet1!AB160)</f>
        <v>DC4MDB08</v>
      </c>
      <c r="P160" t="e">
        <f>(Sheet1!R160)</f>
        <v>#VALUE!</v>
      </c>
      <c r="Q160" t="e">
        <f>Sheet3!D160</f>
        <v>#VALUE!</v>
      </c>
      <c r="R160" t="e">
        <f>Sheet3!E160</f>
        <v>#VALUE!</v>
      </c>
      <c r="S160" t="str">
        <f t="shared" si="8"/>
        <v/>
      </c>
      <c r="T160" t="str">
        <f>IF(ISERROR(Sheet1!X160),"",Sheet1!X160)</f>
        <v/>
      </c>
      <c r="U160" t="e">
        <f>IF(Sheet1!M160="Councillors",5120,IF(Sheet1!M160="Information Technology Services Dept.",1024,IF(Sheet1!M160="City Clerk and Solicitor Dept",1953,"No")))</f>
        <v>#VALUE!</v>
      </c>
      <c r="V160" s="5" t="s">
        <v>96</v>
      </c>
      <c r="W160" t="e">
        <f>IF(Sheet1!M160="Councillors",4608,IF(Sheet1!M160="Information Technology Services Dept.",921,IF(Sheet1!M160="City Clerk and Solicitor Dept",1855,"No")))</f>
        <v>#VALUE!</v>
      </c>
      <c r="X160" t="e">
        <f t="shared" si="9"/>
        <v>#VALUE!</v>
      </c>
      <c r="Y160" t="str">
        <f ca="1">IF(Sheet1!AB160="DC1MDB01","DC1",IF(Sheet1!AB160="DC1MDB02","DC1",IF(Sheet1!AB160="DC1MDB03","DC1",IF(Sheet1!AB160="DC1MDB04","DC1",IF(Sheet1!AB160="DC1MDB05","DC1",IF(Sheet1!AB160="DC1MDB06","DC1",IF(Sheet1!AB160="DC1MDB07","DC1",IF(Sheet1!AB160="DC1MDB08","DC1",IF(Sheet1!AB160="DC1MDB09","DC1",IF(Sheet1!AB160="DC1MDB10","DC1",IF(Sheet1!AB160="DC4MDB01","DC4",IF(Sheet1!AB160="DC4MDB02","DC4",IF(Sheet1!AB160="DC4MDB03","DC4",IF(Sheet1!AB160="DC4MDB04","DC4",IF(Sheet1!AB160="DC4MDB05","DC4",IF(Sheet1!AB160="DC4MDB06","DC4",IF(Sheet1!AB160="DC4MDB07","DC4",IF(Sheet1!AB160="DC4MDB08","DC4",IF(Sheet1!AB160="DC4MDB09","DC4",IF(Sheet1!AB160="DC4MDB10","DC4","$False"))))))))))))))))))))</f>
        <v>DC4</v>
      </c>
      <c r="Z160" t="s">
        <v>35</v>
      </c>
      <c r="AA160" t="e">
        <f t="shared" si="10"/>
        <v>#VALUE!</v>
      </c>
      <c r="AB160" t="e">
        <f t="shared" si="11"/>
        <v>#VALUE!</v>
      </c>
      <c r="AC160" t="s">
        <v>11</v>
      </c>
      <c r="AD160" t="s">
        <v>12</v>
      </c>
      <c r="AE160" t="s">
        <v>13</v>
      </c>
      <c r="AF160" t="s">
        <v>14</v>
      </c>
      <c r="AG160" t="s">
        <v>5</v>
      </c>
      <c r="AH160" t="s">
        <v>15</v>
      </c>
      <c r="AI160" t="s">
        <v>16</v>
      </c>
      <c r="AJ160" t="s">
        <v>17</v>
      </c>
      <c r="AK160" t="s">
        <v>18</v>
      </c>
      <c r="AL160" t="s">
        <v>19</v>
      </c>
    </row>
    <row r="161" spans="1:38" ht="13.5" customHeight="1">
      <c r="A161" s="7"/>
      <c r="B161" s="7"/>
      <c r="C161" s="7"/>
      <c r="D161" s="8"/>
      <c r="F161" s="9" t="str">
        <f>(Sheet1!T161)</f>
        <v/>
      </c>
      <c r="G161" t="str">
        <f>IF(OR(Sheet1!W161="Yes",Sheet1!U161="Yes"),"\\CMFP538\"&amp;Sheet1!Z161,"")</f>
        <v/>
      </c>
      <c r="H161" t="str">
        <f>IF(G161="","",Sheet1!Z161)</f>
        <v/>
      </c>
      <c r="I161" t="str">
        <f>IF(G161="","",Sheet1!Y161)</f>
        <v/>
      </c>
      <c r="J161" t="e">
        <f>(Sheet1!O161)</f>
        <v>#VALUE!</v>
      </c>
      <c r="K161" s="6" t="e">
        <f>(Sheet1!P161)</f>
        <v>#VALUE!</v>
      </c>
      <c r="L161" s="6" t="e">
        <f>IF(Sheet1!N161="No","No",IF(Sheet1!N161="","No","Yes"))</f>
        <v>#VALUE!</v>
      </c>
      <c r="M161" t="e">
        <f>(Sheet1!Q161)</f>
        <v>#VALUE!</v>
      </c>
      <c r="N161" s="6" t="str">
        <f>IF(Sheet1!E161=FALSE,"",Sheet1!F161&amp;Sheet1!E161)</f>
        <v/>
      </c>
      <c r="O161" t="str">
        <f ca="1">(Sheet1!AB161)</f>
        <v>DC1MDB08</v>
      </c>
      <c r="P161" t="e">
        <f>(Sheet1!R161)</f>
        <v>#VALUE!</v>
      </c>
      <c r="Q161" t="e">
        <f>Sheet3!D161</f>
        <v>#VALUE!</v>
      </c>
      <c r="R161" t="e">
        <f>Sheet3!E161</f>
        <v>#VALUE!</v>
      </c>
      <c r="S161" t="str">
        <f t="shared" si="8"/>
        <v/>
      </c>
      <c r="T161" t="str">
        <f>IF(ISERROR(Sheet1!X161),"",Sheet1!X161)</f>
        <v/>
      </c>
      <c r="U161" t="e">
        <f>IF(Sheet1!M161="Councillors",5120,IF(Sheet1!M161="Information Technology Services Dept.",1024,IF(Sheet1!M161="City Clerk and Solicitor Dept",1953,"No")))</f>
        <v>#VALUE!</v>
      </c>
      <c r="V161" s="5" t="s">
        <v>96</v>
      </c>
      <c r="W161" t="e">
        <f>IF(Sheet1!M161="Councillors",4608,IF(Sheet1!M161="Information Technology Services Dept.",921,IF(Sheet1!M161="City Clerk and Solicitor Dept",1855,"No")))</f>
        <v>#VALUE!</v>
      </c>
      <c r="X161" t="e">
        <f t="shared" si="9"/>
        <v>#VALUE!</v>
      </c>
      <c r="Y161" t="str">
        <f ca="1">IF(Sheet1!AB161="DC1MDB01","DC1",IF(Sheet1!AB161="DC1MDB02","DC1",IF(Sheet1!AB161="DC1MDB03","DC1",IF(Sheet1!AB161="DC1MDB04","DC1",IF(Sheet1!AB161="DC1MDB05","DC1",IF(Sheet1!AB161="DC1MDB06","DC1",IF(Sheet1!AB161="DC1MDB07","DC1",IF(Sheet1!AB161="DC1MDB08","DC1",IF(Sheet1!AB161="DC1MDB09","DC1",IF(Sheet1!AB161="DC1MDB10","DC1",IF(Sheet1!AB161="DC4MDB01","DC4",IF(Sheet1!AB161="DC4MDB02","DC4",IF(Sheet1!AB161="DC4MDB03","DC4",IF(Sheet1!AB161="DC4MDB04","DC4",IF(Sheet1!AB161="DC4MDB05","DC4",IF(Sheet1!AB161="DC4MDB06","DC4",IF(Sheet1!AB161="DC4MDB07","DC4",IF(Sheet1!AB161="DC4MDB08","DC4",IF(Sheet1!AB161="DC4MDB09","DC4",IF(Sheet1!AB161="DC4MDB10","DC4","$False"))))))))))))))))))))</f>
        <v>DC1</v>
      </c>
      <c r="Z161" t="s">
        <v>35</v>
      </c>
      <c r="AA161" t="e">
        <f t="shared" si="10"/>
        <v>#VALUE!</v>
      </c>
      <c r="AB161" t="e">
        <f t="shared" si="11"/>
        <v>#VALUE!</v>
      </c>
      <c r="AC161" t="s">
        <v>11</v>
      </c>
      <c r="AD161" t="s">
        <v>12</v>
      </c>
      <c r="AE161" t="s">
        <v>13</v>
      </c>
      <c r="AF161" t="s">
        <v>14</v>
      </c>
      <c r="AG161" t="s">
        <v>5</v>
      </c>
      <c r="AH161" t="s">
        <v>15</v>
      </c>
      <c r="AI161" t="s">
        <v>16</v>
      </c>
      <c r="AJ161" t="s">
        <v>17</v>
      </c>
      <c r="AK161" t="s">
        <v>18</v>
      </c>
      <c r="AL161" t="s">
        <v>19</v>
      </c>
    </row>
    <row r="162" spans="1:38" ht="13.5" customHeight="1">
      <c r="A162" s="7"/>
      <c r="B162" s="7"/>
      <c r="C162" s="7"/>
      <c r="D162" s="8"/>
      <c r="F162" s="9" t="str">
        <f>(Sheet1!T162)</f>
        <v/>
      </c>
      <c r="G162" t="str">
        <f>IF(OR(Sheet1!W162="Yes",Sheet1!U162="Yes"),"\\CMFP538\"&amp;Sheet1!Z162,"")</f>
        <v/>
      </c>
      <c r="H162" t="str">
        <f>IF(G162="","",Sheet1!Z162)</f>
        <v/>
      </c>
      <c r="I162" t="str">
        <f>IF(G162="","",Sheet1!Y162)</f>
        <v/>
      </c>
      <c r="J162" t="e">
        <f>(Sheet1!O162)</f>
        <v>#VALUE!</v>
      </c>
      <c r="K162" s="6" t="e">
        <f>(Sheet1!P162)</f>
        <v>#VALUE!</v>
      </c>
      <c r="L162" s="6" t="e">
        <f>IF(Sheet1!N162="No","No",IF(Sheet1!N162="","No","Yes"))</f>
        <v>#VALUE!</v>
      </c>
      <c r="M162" t="e">
        <f>(Sheet1!Q162)</f>
        <v>#VALUE!</v>
      </c>
      <c r="N162" s="6" t="str">
        <f>IF(Sheet1!E162=FALSE,"",Sheet1!F162&amp;Sheet1!E162)</f>
        <v/>
      </c>
      <c r="O162" t="str">
        <f ca="1">(Sheet1!AB162)</f>
        <v>DC1MDB02</v>
      </c>
      <c r="P162" t="e">
        <f>(Sheet1!R162)</f>
        <v>#VALUE!</v>
      </c>
      <c r="Q162" t="e">
        <f>Sheet3!D162</f>
        <v>#VALUE!</v>
      </c>
      <c r="R162" t="e">
        <f>Sheet3!E162</f>
        <v>#VALUE!</v>
      </c>
      <c r="S162" t="str">
        <f t="shared" si="8"/>
        <v/>
      </c>
      <c r="T162" t="str">
        <f>IF(ISERROR(Sheet1!X162),"",Sheet1!X162)</f>
        <v/>
      </c>
      <c r="U162" t="e">
        <f>IF(Sheet1!M162="Councillors",5120,IF(Sheet1!M162="Information Technology Services Dept.",1024,IF(Sheet1!M162="City Clerk and Solicitor Dept",1953,"No")))</f>
        <v>#VALUE!</v>
      </c>
      <c r="V162" s="5" t="s">
        <v>96</v>
      </c>
      <c r="W162" t="e">
        <f>IF(Sheet1!M162="Councillors",4608,IF(Sheet1!M162="Information Technology Services Dept.",921,IF(Sheet1!M162="City Clerk and Solicitor Dept",1855,"No")))</f>
        <v>#VALUE!</v>
      </c>
      <c r="X162" t="e">
        <f t="shared" si="9"/>
        <v>#VALUE!</v>
      </c>
      <c r="Y162" t="str">
        <f ca="1">IF(Sheet1!AB162="DC1MDB01","DC1",IF(Sheet1!AB162="DC1MDB02","DC1",IF(Sheet1!AB162="DC1MDB03","DC1",IF(Sheet1!AB162="DC1MDB04","DC1",IF(Sheet1!AB162="DC1MDB05","DC1",IF(Sheet1!AB162="DC1MDB06","DC1",IF(Sheet1!AB162="DC1MDB07","DC1",IF(Sheet1!AB162="DC1MDB08","DC1",IF(Sheet1!AB162="DC1MDB09","DC1",IF(Sheet1!AB162="DC1MDB10","DC1",IF(Sheet1!AB162="DC4MDB01","DC4",IF(Sheet1!AB162="DC4MDB02","DC4",IF(Sheet1!AB162="DC4MDB03","DC4",IF(Sheet1!AB162="DC4MDB04","DC4",IF(Sheet1!AB162="DC4MDB05","DC4",IF(Sheet1!AB162="DC4MDB06","DC4",IF(Sheet1!AB162="DC4MDB07","DC4",IF(Sheet1!AB162="DC4MDB08","DC4",IF(Sheet1!AB162="DC4MDB09","DC4",IF(Sheet1!AB162="DC4MDB10","DC4","$False"))))))))))))))))))))</f>
        <v>DC1</v>
      </c>
      <c r="Z162" t="s">
        <v>35</v>
      </c>
      <c r="AA162" t="e">
        <f t="shared" si="10"/>
        <v>#VALUE!</v>
      </c>
      <c r="AB162" t="e">
        <f t="shared" si="11"/>
        <v>#VALUE!</v>
      </c>
      <c r="AC162" t="s">
        <v>11</v>
      </c>
      <c r="AD162" t="s">
        <v>12</v>
      </c>
      <c r="AE162" t="s">
        <v>13</v>
      </c>
      <c r="AF162" t="s">
        <v>14</v>
      </c>
      <c r="AG162" t="s">
        <v>5</v>
      </c>
      <c r="AH162" t="s">
        <v>15</v>
      </c>
      <c r="AI162" t="s">
        <v>16</v>
      </c>
      <c r="AJ162" t="s">
        <v>17</v>
      </c>
      <c r="AK162" t="s">
        <v>18</v>
      </c>
      <c r="AL162" t="s">
        <v>19</v>
      </c>
    </row>
    <row r="163" spans="1:38" ht="13.5" customHeight="1">
      <c r="A163" s="7"/>
      <c r="B163" s="7"/>
      <c r="C163" s="7"/>
      <c r="D163" s="8"/>
      <c r="F163" s="9" t="str">
        <f>(Sheet1!T163)</f>
        <v/>
      </c>
      <c r="G163" t="str">
        <f>IF(OR(Sheet1!W163="Yes",Sheet1!U163="Yes"),"\\CMFP538\"&amp;Sheet1!Z163,"")</f>
        <v/>
      </c>
      <c r="H163" t="str">
        <f>IF(G163="","",Sheet1!Z163)</f>
        <v/>
      </c>
      <c r="I163" t="str">
        <f>IF(G163="","",Sheet1!Y163)</f>
        <v/>
      </c>
      <c r="J163" t="e">
        <f>(Sheet1!O163)</f>
        <v>#VALUE!</v>
      </c>
      <c r="K163" s="6" t="e">
        <f>(Sheet1!P163)</f>
        <v>#VALUE!</v>
      </c>
      <c r="L163" s="6" t="e">
        <f>IF(Sheet1!N163="No","No",IF(Sheet1!N163="","No","Yes"))</f>
        <v>#VALUE!</v>
      </c>
      <c r="M163" t="e">
        <f>(Sheet1!Q163)</f>
        <v>#VALUE!</v>
      </c>
      <c r="N163" s="6" t="str">
        <f>IF(Sheet1!E163=FALSE,"",Sheet1!F163&amp;Sheet1!E163)</f>
        <v/>
      </c>
      <c r="O163" t="str">
        <f ca="1">(Sheet1!AB163)</f>
        <v>DC1MDB06</v>
      </c>
      <c r="P163" t="e">
        <f>(Sheet1!R163)</f>
        <v>#VALUE!</v>
      </c>
      <c r="Q163" t="e">
        <f>Sheet3!D163</f>
        <v>#VALUE!</v>
      </c>
      <c r="R163" t="e">
        <f>Sheet3!E163</f>
        <v>#VALUE!</v>
      </c>
      <c r="S163" t="str">
        <f t="shared" si="8"/>
        <v/>
      </c>
      <c r="T163" t="str">
        <f>IF(ISERROR(Sheet1!X163),"",Sheet1!X163)</f>
        <v/>
      </c>
      <c r="U163" t="e">
        <f>IF(Sheet1!M163="Councillors",5120,IF(Sheet1!M163="Information Technology Services Dept.",1024,IF(Sheet1!M163="City Clerk and Solicitor Dept",1953,"No")))</f>
        <v>#VALUE!</v>
      </c>
      <c r="V163" s="5" t="s">
        <v>96</v>
      </c>
      <c r="W163" t="e">
        <f>IF(Sheet1!M163="Councillors",4608,IF(Sheet1!M163="Information Technology Services Dept.",921,IF(Sheet1!M163="City Clerk and Solicitor Dept",1855,"No")))</f>
        <v>#VALUE!</v>
      </c>
      <c r="X163" t="e">
        <f t="shared" si="9"/>
        <v>#VALUE!</v>
      </c>
      <c r="Y163" t="str">
        <f ca="1">IF(Sheet1!AB163="DC1MDB01","DC1",IF(Sheet1!AB163="DC1MDB02","DC1",IF(Sheet1!AB163="DC1MDB03","DC1",IF(Sheet1!AB163="DC1MDB04","DC1",IF(Sheet1!AB163="DC1MDB05","DC1",IF(Sheet1!AB163="DC1MDB06","DC1",IF(Sheet1!AB163="DC1MDB07","DC1",IF(Sheet1!AB163="DC1MDB08","DC1",IF(Sheet1!AB163="DC1MDB09","DC1",IF(Sheet1!AB163="DC1MDB10","DC1",IF(Sheet1!AB163="DC4MDB01","DC4",IF(Sheet1!AB163="DC4MDB02","DC4",IF(Sheet1!AB163="DC4MDB03","DC4",IF(Sheet1!AB163="DC4MDB04","DC4",IF(Sheet1!AB163="DC4MDB05","DC4",IF(Sheet1!AB163="DC4MDB06","DC4",IF(Sheet1!AB163="DC4MDB07","DC4",IF(Sheet1!AB163="DC4MDB08","DC4",IF(Sheet1!AB163="DC4MDB09","DC4",IF(Sheet1!AB163="DC4MDB10","DC4","$False"))))))))))))))))))))</f>
        <v>DC1</v>
      </c>
      <c r="Z163" t="s">
        <v>35</v>
      </c>
      <c r="AA163" t="e">
        <f t="shared" si="10"/>
        <v>#VALUE!</v>
      </c>
      <c r="AB163" t="e">
        <f t="shared" si="11"/>
        <v>#VALUE!</v>
      </c>
      <c r="AC163" t="s">
        <v>11</v>
      </c>
      <c r="AD163" t="s">
        <v>12</v>
      </c>
      <c r="AE163" t="s">
        <v>13</v>
      </c>
      <c r="AF163" t="s">
        <v>14</v>
      </c>
      <c r="AG163" t="s">
        <v>5</v>
      </c>
      <c r="AH163" t="s">
        <v>15</v>
      </c>
      <c r="AI163" t="s">
        <v>16</v>
      </c>
      <c r="AJ163" t="s">
        <v>17</v>
      </c>
      <c r="AK163" t="s">
        <v>18</v>
      </c>
      <c r="AL163" t="s">
        <v>19</v>
      </c>
    </row>
    <row r="164" spans="1:38" ht="13.5" customHeight="1">
      <c r="A164" s="7"/>
      <c r="B164" s="7"/>
      <c r="C164" s="7"/>
      <c r="D164" s="8"/>
      <c r="F164" s="9" t="str">
        <f>(Sheet1!T164)</f>
        <v/>
      </c>
      <c r="G164" t="str">
        <f>IF(OR(Sheet1!W164="Yes",Sheet1!U164="Yes"),"\\CMFP538\"&amp;Sheet1!Z164,"")</f>
        <v/>
      </c>
      <c r="H164" t="str">
        <f>IF(G164="","",Sheet1!Z164)</f>
        <v/>
      </c>
      <c r="I164" t="str">
        <f>IF(G164="","",Sheet1!Y164)</f>
        <v/>
      </c>
      <c r="J164" t="e">
        <f>(Sheet1!O164)</f>
        <v>#VALUE!</v>
      </c>
      <c r="K164" s="6" t="e">
        <f>(Sheet1!P164)</f>
        <v>#VALUE!</v>
      </c>
      <c r="L164" s="6" t="e">
        <f>IF(Sheet1!N164="No","No",IF(Sheet1!N164="","No","Yes"))</f>
        <v>#VALUE!</v>
      </c>
      <c r="M164" t="e">
        <f>(Sheet1!Q164)</f>
        <v>#VALUE!</v>
      </c>
      <c r="N164" s="6" t="str">
        <f>IF(Sheet1!E164=FALSE,"",Sheet1!F164&amp;Sheet1!E164)</f>
        <v/>
      </c>
      <c r="O164" t="str">
        <f ca="1">(Sheet1!AB164)</f>
        <v>DC4MDB09</v>
      </c>
      <c r="P164" t="e">
        <f>(Sheet1!R164)</f>
        <v>#VALUE!</v>
      </c>
      <c r="Q164" t="e">
        <f>Sheet3!D164</f>
        <v>#VALUE!</v>
      </c>
      <c r="R164" t="e">
        <f>Sheet3!E164</f>
        <v>#VALUE!</v>
      </c>
      <c r="S164" t="str">
        <f t="shared" si="8"/>
        <v/>
      </c>
      <c r="T164" t="str">
        <f>IF(ISERROR(Sheet1!X164),"",Sheet1!X164)</f>
        <v/>
      </c>
      <c r="U164" t="e">
        <f>IF(Sheet1!M164="Councillors",5120,IF(Sheet1!M164="Information Technology Services Dept.",1024,IF(Sheet1!M164="City Clerk and Solicitor Dept",1953,"No")))</f>
        <v>#VALUE!</v>
      </c>
      <c r="V164" s="5" t="s">
        <v>96</v>
      </c>
      <c r="W164" t="e">
        <f>IF(Sheet1!M164="Councillors",4608,IF(Sheet1!M164="Information Technology Services Dept.",921,IF(Sheet1!M164="City Clerk and Solicitor Dept",1855,"No")))</f>
        <v>#VALUE!</v>
      </c>
      <c r="X164" t="e">
        <f t="shared" si="9"/>
        <v>#VALUE!</v>
      </c>
      <c r="Y164" t="str">
        <f ca="1">IF(Sheet1!AB164="DC1MDB01","DC1",IF(Sheet1!AB164="DC1MDB02","DC1",IF(Sheet1!AB164="DC1MDB03","DC1",IF(Sheet1!AB164="DC1MDB04","DC1",IF(Sheet1!AB164="DC1MDB05","DC1",IF(Sheet1!AB164="DC1MDB06","DC1",IF(Sheet1!AB164="DC1MDB07","DC1",IF(Sheet1!AB164="DC1MDB08","DC1",IF(Sheet1!AB164="DC1MDB09","DC1",IF(Sheet1!AB164="DC1MDB10","DC1",IF(Sheet1!AB164="DC4MDB01","DC4",IF(Sheet1!AB164="DC4MDB02","DC4",IF(Sheet1!AB164="DC4MDB03","DC4",IF(Sheet1!AB164="DC4MDB04","DC4",IF(Sheet1!AB164="DC4MDB05","DC4",IF(Sheet1!AB164="DC4MDB06","DC4",IF(Sheet1!AB164="DC4MDB07","DC4",IF(Sheet1!AB164="DC4MDB08","DC4",IF(Sheet1!AB164="DC4MDB09","DC4",IF(Sheet1!AB164="DC4MDB10","DC4","$False"))))))))))))))))))))</f>
        <v>DC4</v>
      </c>
      <c r="Z164" t="s">
        <v>35</v>
      </c>
      <c r="AA164" t="e">
        <f t="shared" si="10"/>
        <v>#VALUE!</v>
      </c>
      <c r="AB164" t="e">
        <f t="shared" si="11"/>
        <v>#VALUE!</v>
      </c>
      <c r="AC164" t="s">
        <v>11</v>
      </c>
      <c r="AD164" t="s">
        <v>12</v>
      </c>
      <c r="AE164" t="s">
        <v>13</v>
      </c>
      <c r="AF164" t="s">
        <v>14</v>
      </c>
      <c r="AG164" t="s">
        <v>5</v>
      </c>
      <c r="AH164" t="s">
        <v>15</v>
      </c>
      <c r="AI164" t="s">
        <v>16</v>
      </c>
      <c r="AJ164" t="s">
        <v>17</v>
      </c>
      <c r="AK164" t="s">
        <v>18</v>
      </c>
      <c r="AL164" t="s">
        <v>19</v>
      </c>
    </row>
    <row r="165" spans="1:38" ht="13.5" customHeight="1">
      <c r="A165" s="7"/>
      <c r="B165" s="7"/>
      <c r="C165" s="7"/>
      <c r="D165" s="8"/>
      <c r="F165" s="9" t="str">
        <f>(Sheet1!T165)</f>
        <v/>
      </c>
      <c r="G165" t="str">
        <f>IF(OR(Sheet1!W165="Yes",Sheet1!U165="Yes"),"\\CMFP538\"&amp;Sheet1!Z165,"")</f>
        <v/>
      </c>
      <c r="H165" t="str">
        <f>IF(G165="","",Sheet1!Z165)</f>
        <v/>
      </c>
      <c r="I165" t="str">
        <f>IF(G165="","",Sheet1!Y165)</f>
        <v/>
      </c>
      <c r="J165" t="e">
        <f>(Sheet1!O165)</f>
        <v>#VALUE!</v>
      </c>
      <c r="K165" s="6" t="e">
        <f>(Sheet1!P165)</f>
        <v>#VALUE!</v>
      </c>
      <c r="L165" s="6" t="e">
        <f>IF(Sheet1!N165="No","No",IF(Sheet1!N165="","No","Yes"))</f>
        <v>#VALUE!</v>
      </c>
      <c r="M165" t="e">
        <f>(Sheet1!Q165)</f>
        <v>#VALUE!</v>
      </c>
      <c r="N165" s="6" t="str">
        <f>IF(Sheet1!E165=FALSE,"",Sheet1!F165&amp;Sheet1!E165)</f>
        <v/>
      </c>
      <c r="O165" t="str">
        <f ca="1">(Sheet1!AB165)</f>
        <v>DC1MDB02</v>
      </c>
      <c r="P165" t="e">
        <f>(Sheet1!R165)</f>
        <v>#VALUE!</v>
      </c>
      <c r="Q165" t="e">
        <f>Sheet3!D165</f>
        <v>#VALUE!</v>
      </c>
      <c r="R165" t="e">
        <f>Sheet3!E165</f>
        <v>#VALUE!</v>
      </c>
      <c r="S165" t="str">
        <f t="shared" si="8"/>
        <v/>
      </c>
      <c r="T165" t="str">
        <f>IF(ISERROR(Sheet1!X165),"",Sheet1!X165)</f>
        <v/>
      </c>
      <c r="U165" t="e">
        <f>IF(Sheet1!M165="Councillors",5120,IF(Sheet1!M165="Information Technology Services Dept.",1024,IF(Sheet1!M165="City Clerk and Solicitor Dept",1953,"No")))</f>
        <v>#VALUE!</v>
      </c>
      <c r="V165" s="5" t="s">
        <v>96</v>
      </c>
      <c r="W165" t="e">
        <f>IF(Sheet1!M165="Councillors",4608,IF(Sheet1!M165="Information Technology Services Dept.",921,IF(Sheet1!M165="City Clerk and Solicitor Dept",1855,"No")))</f>
        <v>#VALUE!</v>
      </c>
      <c r="X165" t="e">
        <f t="shared" si="9"/>
        <v>#VALUE!</v>
      </c>
      <c r="Y165" t="str">
        <f ca="1">IF(Sheet1!AB165="DC1MDB01","DC1",IF(Sheet1!AB165="DC1MDB02","DC1",IF(Sheet1!AB165="DC1MDB03","DC1",IF(Sheet1!AB165="DC1MDB04","DC1",IF(Sheet1!AB165="DC1MDB05","DC1",IF(Sheet1!AB165="DC1MDB06","DC1",IF(Sheet1!AB165="DC1MDB07","DC1",IF(Sheet1!AB165="DC1MDB08","DC1",IF(Sheet1!AB165="DC1MDB09","DC1",IF(Sheet1!AB165="DC1MDB10","DC1",IF(Sheet1!AB165="DC4MDB01","DC4",IF(Sheet1!AB165="DC4MDB02","DC4",IF(Sheet1!AB165="DC4MDB03","DC4",IF(Sheet1!AB165="DC4MDB04","DC4",IF(Sheet1!AB165="DC4MDB05","DC4",IF(Sheet1!AB165="DC4MDB06","DC4",IF(Sheet1!AB165="DC4MDB07","DC4",IF(Sheet1!AB165="DC4MDB08","DC4",IF(Sheet1!AB165="DC4MDB09","DC4",IF(Sheet1!AB165="DC4MDB10","DC4","$False"))))))))))))))))))))</f>
        <v>DC1</v>
      </c>
      <c r="Z165" t="s">
        <v>35</v>
      </c>
      <c r="AA165" t="e">
        <f t="shared" si="10"/>
        <v>#VALUE!</v>
      </c>
      <c r="AB165" t="e">
        <f t="shared" si="11"/>
        <v>#VALUE!</v>
      </c>
      <c r="AC165" t="s">
        <v>11</v>
      </c>
      <c r="AD165" t="s">
        <v>12</v>
      </c>
      <c r="AE165" t="s">
        <v>13</v>
      </c>
      <c r="AF165" t="s">
        <v>14</v>
      </c>
      <c r="AG165" t="s">
        <v>5</v>
      </c>
      <c r="AH165" t="s">
        <v>15</v>
      </c>
      <c r="AI165" t="s">
        <v>16</v>
      </c>
      <c r="AJ165" t="s">
        <v>17</v>
      </c>
      <c r="AK165" t="s">
        <v>18</v>
      </c>
      <c r="AL165" t="s">
        <v>19</v>
      </c>
    </row>
    <row r="166" spans="1:38" ht="13.5" customHeight="1">
      <c r="A166" s="7"/>
      <c r="B166" s="7"/>
      <c r="C166" s="7"/>
      <c r="D166" s="8"/>
      <c r="F166" s="9" t="str">
        <f>(Sheet1!T166)</f>
        <v/>
      </c>
      <c r="G166" t="str">
        <f>IF(OR(Sheet1!W166="Yes",Sheet1!U166="Yes"),"\\CMFP538\"&amp;Sheet1!Z166,"")</f>
        <v/>
      </c>
      <c r="H166" t="str">
        <f>IF(G166="","",Sheet1!Z166)</f>
        <v/>
      </c>
      <c r="I166" t="str">
        <f>IF(G166="","",Sheet1!Y166)</f>
        <v/>
      </c>
      <c r="J166" t="e">
        <f>(Sheet1!O166)</f>
        <v>#VALUE!</v>
      </c>
      <c r="K166" s="6" t="e">
        <f>(Sheet1!P166)</f>
        <v>#VALUE!</v>
      </c>
      <c r="L166" s="6" t="e">
        <f>IF(Sheet1!N166="No","No",IF(Sheet1!N166="","No","Yes"))</f>
        <v>#VALUE!</v>
      </c>
      <c r="M166" t="e">
        <f>(Sheet1!Q166)</f>
        <v>#VALUE!</v>
      </c>
      <c r="N166" s="6" t="str">
        <f>IF(Sheet1!E166=FALSE,"",Sheet1!F166&amp;Sheet1!E166)</f>
        <v/>
      </c>
      <c r="O166" t="str">
        <f ca="1">(Sheet1!AB166)</f>
        <v>DC4MDB03</v>
      </c>
      <c r="P166" t="e">
        <f>(Sheet1!R166)</f>
        <v>#VALUE!</v>
      </c>
      <c r="Q166" t="e">
        <f>Sheet3!D166</f>
        <v>#VALUE!</v>
      </c>
      <c r="R166" t="e">
        <f>Sheet3!E166</f>
        <v>#VALUE!</v>
      </c>
      <c r="S166" t="str">
        <f t="shared" si="8"/>
        <v/>
      </c>
      <c r="T166" t="str">
        <f>IF(ISERROR(Sheet1!X166),"",Sheet1!X166)</f>
        <v/>
      </c>
      <c r="U166" t="e">
        <f>IF(Sheet1!M166="Councillors",5120,IF(Sheet1!M166="Information Technology Services Dept.",1024,IF(Sheet1!M166="City Clerk and Solicitor Dept",1953,"No")))</f>
        <v>#VALUE!</v>
      </c>
      <c r="V166" s="5" t="s">
        <v>96</v>
      </c>
      <c r="W166" t="e">
        <f>IF(Sheet1!M166="Councillors",4608,IF(Sheet1!M166="Information Technology Services Dept.",921,IF(Sheet1!M166="City Clerk and Solicitor Dept",1855,"No")))</f>
        <v>#VALUE!</v>
      </c>
      <c r="X166" t="e">
        <f t="shared" si="9"/>
        <v>#VALUE!</v>
      </c>
      <c r="Y166" t="str">
        <f ca="1">IF(Sheet1!AB166="DC1MDB01","DC1",IF(Sheet1!AB166="DC1MDB02","DC1",IF(Sheet1!AB166="DC1MDB03","DC1",IF(Sheet1!AB166="DC1MDB04","DC1",IF(Sheet1!AB166="DC1MDB05","DC1",IF(Sheet1!AB166="DC1MDB06","DC1",IF(Sheet1!AB166="DC1MDB07","DC1",IF(Sheet1!AB166="DC1MDB08","DC1",IF(Sheet1!AB166="DC1MDB09","DC1",IF(Sheet1!AB166="DC1MDB10","DC1",IF(Sheet1!AB166="DC4MDB01","DC4",IF(Sheet1!AB166="DC4MDB02","DC4",IF(Sheet1!AB166="DC4MDB03","DC4",IF(Sheet1!AB166="DC4MDB04","DC4",IF(Sheet1!AB166="DC4MDB05","DC4",IF(Sheet1!AB166="DC4MDB06","DC4",IF(Sheet1!AB166="DC4MDB07","DC4",IF(Sheet1!AB166="DC4MDB08","DC4",IF(Sheet1!AB166="DC4MDB09","DC4",IF(Sheet1!AB166="DC4MDB10","DC4","$False"))))))))))))))))))))</f>
        <v>DC4</v>
      </c>
      <c r="Z166" t="s">
        <v>35</v>
      </c>
      <c r="AA166" t="e">
        <f t="shared" si="10"/>
        <v>#VALUE!</v>
      </c>
      <c r="AB166" t="e">
        <f t="shared" si="11"/>
        <v>#VALUE!</v>
      </c>
      <c r="AC166" t="s">
        <v>11</v>
      </c>
      <c r="AD166" t="s">
        <v>12</v>
      </c>
      <c r="AE166" t="s">
        <v>13</v>
      </c>
      <c r="AF166" t="s">
        <v>14</v>
      </c>
      <c r="AG166" t="s">
        <v>5</v>
      </c>
      <c r="AH166" t="s">
        <v>15</v>
      </c>
      <c r="AI166" t="s">
        <v>16</v>
      </c>
      <c r="AJ166" t="s">
        <v>17</v>
      </c>
      <c r="AK166" t="s">
        <v>18</v>
      </c>
      <c r="AL166" t="s">
        <v>19</v>
      </c>
    </row>
    <row r="167" spans="1:38" ht="13.5" customHeight="1">
      <c r="A167" s="7"/>
      <c r="B167" s="7"/>
      <c r="C167" s="7"/>
      <c r="D167" s="8"/>
      <c r="F167" s="9" t="str">
        <f>(Sheet1!T167)</f>
        <v/>
      </c>
      <c r="G167" t="str">
        <f>IF(OR(Sheet1!W167="Yes",Sheet1!U167="Yes"),"\\CMFP538\"&amp;Sheet1!Z167,"")</f>
        <v/>
      </c>
      <c r="H167" t="str">
        <f>IF(G167="","",Sheet1!Z167)</f>
        <v/>
      </c>
      <c r="I167" t="str">
        <f>IF(G167="","",Sheet1!Y167)</f>
        <v/>
      </c>
      <c r="J167" t="e">
        <f>(Sheet1!O167)</f>
        <v>#VALUE!</v>
      </c>
      <c r="K167" s="6" t="e">
        <f>(Sheet1!P167)</f>
        <v>#VALUE!</v>
      </c>
      <c r="L167" s="6" t="e">
        <f>IF(Sheet1!N167="No","No",IF(Sheet1!N167="","No","Yes"))</f>
        <v>#VALUE!</v>
      </c>
      <c r="M167" t="e">
        <f>(Sheet1!Q167)</f>
        <v>#VALUE!</v>
      </c>
      <c r="N167" s="6" t="str">
        <f>IF(Sheet1!E167=FALSE,"",Sheet1!F167&amp;Sheet1!E167)</f>
        <v/>
      </c>
      <c r="O167" t="str">
        <f ca="1">(Sheet1!AB167)</f>
        <v>DC1MDB06</v>
      </c>
      <c r="P167" t="e">
        <f>(Sheet1!R167)</f>
        <v>#VALUE!</v>
      </c>
      <c r="Q167" t="e">
        <f>Sheet3!D167</f>
        <v>#VALUE!</v>
      </c>
      <c r="R167" t="e">
        <f>Sheet3!E167</f>
        <v>#VALUE!</v>
      </c>
      <c r="S167" t="str">
        <f t="shared" si="8"/>
        <v/>
      </c>
      <c r="T167" t="str">
        <f>IF(ISERROR(Sheet1!X167),"",Sheet1!X167)</f>
        <v/>
      </c>
      <c r="U167" t="e">
        <f>IF(Sheet1!M167="Councillors",5120,IF(Sheet1!M167="Information Technology Services Dept.",1024,IF(Sheet1!M167="City Clerk and Solicitor Dept",1953,"No")))</f>
        <v>#VALUE!</v>
      </c>
      <c r="V167" s="5" t="s">
        <v>96</v>
      </c>
      <c r="W167" t="e">
        <f>IF(Sheet1!M167="Councillors",4608,IF(Sheet1!M167="Information Technology Services Dept.",921,IF(Sheet1!M167="City Clerk and Solicitor Dept",1855,"No")))</f>
        <v>#VALUE!</v>
      </c>
      <c r="X167" t="e">
        <f t="shared" si="9"/>
        <v>#VALUE!</v>
      </c>
      <c r="Y167" t="str">
        <f ca="1">IF(Sheet1!AB167="DC1MDB01","DC1",IF(Sheet1!AB167="DC1MDB02","DC1",IF(Sheet1!AB167="DC1MDB03","DC1",IF(Sheet1!AB167="DC1MDB04","DC1",IF(Sheet1!AB167="DC1MDB05","DC1",IF(Sheet1!AB167="DC1MDB06","DC1",IF(Sheet1!AB167="DC1MDB07","DC1",IF(Sheet1!AB167="DC1MDB08","DC1",IF(Sheet1!AB167="DC1MDB09","DC1",IF(Sheet1!AB167="DC1MDB10","DC1",IF(Sheet1!AB167="DC4MDB01","DC4",IF(Sheet1!AB167="DC4MDB02","DC4",IF(Sheet1!AB167="DC4MDB03","DC4",IF(Sheet1!AB167="DC4MDB04","DC4",IF(Sheet1!AB167="DC4MDB05","DC4",IF(Sheet1!AB167="DC4MDB06","DC4",IF(Sheet1!AB167="DC4MDB07","DC4",IF(Sheet1!AB167="DC4MDB08","DC4",IF(Sheet1!AB167="DC4MDB09","DC4",IF(Sheet1!AB167="DC4MDB10","DC4","$False"))))))))))))))))))))</f>
        <v>DC1</v>
      </c>
      <c r="Z167" t="s">
        <v>35</v>
      </c>
      <c r="AA167" t="e">
        <f t="shared" si="10"/>
        <v>#VALUE!</v>
      </c>
      <c r="AB167" t="e">
        <f t="shared" si="11"/>
        <v>#VALUE!</v>
      </c>
      <c r="AC167" t="s">
        <v>11</v>
      </c>
      <c r="AD167" t="s">
        <v>12</v>
      </c>
      <c r="AE167" t="s">
        <v>13</v>
      </c>
      <c r="AF167" t="s">
        <v>14</v>
      </c>
      <c r="AG167" t="s">
        <v>5</v>
      </c>
      <c r="AH167" t="s">
        <v>15</v>
      </c>
      <c r="AI167" t="s">
        <v>16</v>
      </c>
      <c r="AJ167" t="s">
        <v>17</v>
      </c>
      <c r="AK167" t="s">
        <v>18</v>
      </c>
      <c r="AL167" t="s">
        <v>19</v>
      </c>
    </row>
    <row r="168" spans="1:38" ht="13.5" customHeight="1">
      <c r="A168" s="7"/>
      <c r="B168" s="7"/>
      <c r="C168" s="7"/>
      <c r="D168" s="8"/>
      <c r="F168" s="9" t="str">
        <f>(Sheet1!T168)</f>
        <v/>
      </c>
      <c r="G168" t="str">
        <f>IF(OR(Sheet1!W168="Yes",Sheet1!U168="Yes"),"\\CMFP538\"&amp;Sheet1!Z168,"")</f>
        <v/>
      </c>
      <c r="H168" t="str">
        <f>IF(G168="","",Sheet1!Z168)</f>
        <v/>
      </c>
      <c r="I168" t="str">
        <f>IF(G168="","",Sheet1!Y168)</f>
        <v/>
      </c>
      <c r="J168" t="e">
        <f>(Sheet1!O168)</f>
        <v>#VALUE!</v>
      </c>
      <c r="K168" s="6" t="e">
        <f>(Sheet1!P168)</f>
        <v>#VALUE!</v>
      </c>
      <c r="L168" s="6" t="e">
        <f>IF(Sheet1!N168="No","No",IF(Sheet1!N168="","No","Yes"))</f>
        <v>#VALUE!</v>
      </c>
      <c r="M168" t="e">
        <f>(Sheet1!Q168)</f>
        <v>#VALUE!</v>
      </c>
      <c r="N168" s="6" t="str">
        <f>IF(Sheet1!E168=FALSE,"",Sheet1!F168&amp;Sheet1!E168)</f>
        <v/>
      </c>
      <c r="O168" t="str">
        <f ca="1">(Sheet1!AB168)</f>
        <v>DC1MDB06</v>
      </c>
      <c r="P168" t="e">
        <f>(Sheet1!R168)</f>
        <v>#VALUE!</v>
      </c>
      <c r="Q168" t="e">
        <f>Sheet3!D168</f>
        <v>#VALUE!</v>
      </c>
      <c r="R168" t="e">
        <f>Sheet3!E168</f>
        <v>#VALUE!</v>
      </c>
      <c r="S168" t="str">
        <f t="shared" si="8"/>
        <v/>
      </c>
      <c r="T168" t="str">
        <f>IF(ISERROR(Sheet1!X168),"",Sheet1!X168)</f>
        <v/>
      </c>
      <c r="U168" t="e">
        <f>IF(Sheet1!M168="Councillors",5120,IF(Sheet1!M168="Information Technology Services Dept.",1024,IF(Sheet1!M168="City Clerk and Solicitor Dept",1953,"No")))</f>
        <v>#VALUE!</v>
      </c>
      <c r="V168" s="5" t="s">
        <v>96</v>
      </c>
      <c r="W168" t="e">
        <f>IF(Sheet1!M168="Councillors",4608,IF(Sheet1!M168="Information Technology Services Dept.",921,IF(Sheet1!M168="City Clerk and Solicitor Dept",1855,"No")))</f>
        <v>#VALUE!</v>
      </c>
      <c r="X168" t="e">
        <f t="shared" si="9"/>
        <v>#VALUE!</v>
      </c>
      <c r="Y168" t="str">
        <f ca="1">IF(Sheet1!AB168="DC1MDB01","DC1",IF(Sheet1!AB168="DC1MDB02","DC1",IF(Sheet1!AB168="DC1MDB03","DC1",IF(Sheet1!AB168="DC1MDB04","DC1",IF(Sheet1!AB168="DC1MDB05","DC1",IF(Sheet1!AB168="DC1MDB06","DC1",IF(Sheet1!AB168="DC1MDB07","DC1",IF(Sheet1!AB168="DC1MDB08","DC1",IF(Sheet1!AB168="DC1MDB09","DC1",IF(Sheet1!AB168="DC1MDB10","DC1",IF(Sheet1!AB168="DC4MDB01","DC4",IF(Sheet1!AB168="DC4MDB02","DC4",IF(Sheet1!AB168="DC4MDB03","DC4",IF(Sheet1!AB168="DC4MDB04","DC4",IF(Sheet1!AB168="DC4MDB05","DC4",IF(Sheet1!AB168="DC4MDB06","DC4",IF(Sheet1!AB168="DC4MDB07","DC4",IF(Sheet1!AB168="DC4MDB08","DC4",IF(Sheet1!AB168="DC4MDB09","DC4",IF(Sheet1!AB168="DC4MDB10","DC4","$False"))))))))))))))))))))</f>
        <v>DC1</v>
      </c>
      <c r="Z168" t="s">
        <v>35</v>
      </c>
      <c r="AA168" t="e">
        <f t="shared" si="10"/>
        <v>#VALUE!</v>
      </c>
      <c r="AB168" t="e">
        <f t="shared" si="11"/>
        <v>#VALUE!</v>
      </c>
      <c r="AC168" t="s">
        <v>11</v>
      </c>
      <c r="AD168" t="s">
        <v>12</v>
      </c>
      <c r="AE168" t="s">
        <v>13</v>
      </c>
      <c r="AF168" t="s">
        <v>14</v>
      </c>
      <c r="AG168" t="s">
        <v>5</v>
      </c>
      <c r="AH168" t="s">
        <v>15</v>
      </c>
      <c r="AI168" t="s">
        <v>16</v>
      </c>
      <c r="AJ168" t="s">
        <v>17</v>
      </c>
      <c r="AK168" t="s">
        <v>18</v>
      </c>
      <c r="AL168" t="s">
        <v>19</v>
      </c>
    </row>
    <row r="169" spans="1:38" ht="13.5" customHeight="1">
      <c r="A169" s="7"/>
      <c r="B169" s="7"/>
      <c r="C169" s="7"/>
      <c r="D169" s="8"/>
      <c r="F169" s="9" t="str">
        <f>(Sheet1!T169)</f>
        <v/>
      </c>
      <c r="G169" t="str">
        <f>IF(OR(Sheet1!W169="Yes",Sheet1!U169="Yes"),"\\CMFP538\"&amp;Sheet1!Z169,"")</f>
        <v/>
      </c>
      <c r="H169" t="str">
        <f>IF(G169="","",Sheet1!Z169)</f>
        <v/>
      </c>
      <c r="I169" t="str">
        <f>IF(G169="","",Sheet1!Y169)</f>
        <v/>
      </c>
      <c r="J169" t="e">
        <f>(Sheet1!O169)</f>
        <v>#VALUE!</v>
      </c>
      <c r="K169" s="6" t="e">
        <f>(Sheet1!P169)</f>
        <v>#VALUE!</v>
      </c>
      <c r="L169" s="6" t="e">
        <f>IF(Sheet1!N169="No","No",IF(Sheet1!N169="","No","Yes"))</f>
        <v>#VALUE!</v>
      </c>
      <c r="M169" t="e">
        <f>(Sheet1!Q169)</f>
        <v>#VALUE!</v>
      </c>
      <c r="N169" s="6" t="str">
        <f>IF(Sheet1!E169=FALSE,"",Sheet1!F169&amp;Sheet1!E169)</f>
        <v/>
      </c>
      <c r="O169" t="str">
        <f ca="1">(Sheet1!AB169)</f>
        <v>DC4MDB02</v>
      </c>
      <c r="P169" t="e">
        <f>(Sheet1!R169)</f>
        <v>#VALUE!</v>
      </c>
      <c r="Q169" t="e">
        <f>Sheet3!D169</f>
        <v>#VALUE!</v>
      </c>
      <c r="R169" t="e">
        <f>Sheet3!E169</f>
        <v>#VALUE!</v>
      </c>
      <c r="S169" t="str">
        <f t="shared" si="8"/>
        <v/>
      </c>
      <c r="T169" t="str">
        <f>IF(ISERROR(Sheet1!X169),"",Sheet1!X169)</f>
        <v/>
      </c>
      <c r="U169" t="e">
        <f>IF(Sheet1!M169="Councillors",5120,IF(Sheet1!M169="Information Technology Services Dept.",1024,IF(Sheet1!M169="City Clerk and Solicitor Dept",1953,"No")))</f>
        <v>#VALUE!</v>
      </c>
      <c r="V169" s="5" t="s">
        <v>96</v>
      </c>
      <c r="W169" t="e">
        <f>IF(Sheet1!M169="Councillors",4608,IF(Sheet1!M169="Information Technology Services Dept.",921,IF(Sheet1!M169="City Clerk and Solicitor Dept",1855,"No")))</f>
        <v>#VALUE!</v>
      </c>
      <c r="X169" t="e">
        <f t="shared" si="9"/>
        <v>#VALUE!</v>
      </c>
      <c r="Y169" t="str">
        <f ca="1">IF(Sheet1!AB169="DC1MDB01","DC1",IF(Sheet1!AB169="DC1MDB02","DC1",IF(Sheet1!AB169="DC1MDB03","DC1",IF(Sheet1!AB169="DC1MDB04","DC1",IF(Sheet1!AB169="DC1MDB05","DC1",IF(Sheet1!AB169="DC1MDB06","DC1",IF(Sheet1!AB169="DC1MDB07","DC1",IF(Sheet1!AB169="DC1MDB08","DC1",IF(Sheet1!AB169="DC1MDB09","DC1",IF(Sheet1!AB169="DC1MDB10","DC1",IF(Sheet1!AB169="DC4MDB01","DC4",IF(Sheet1!AB169="DC4MDB02","DC4",IF(Sheet1!AB169="DC4MDB03","DC4",IF(Sheet1!AB169="DC4MDB04","DC4",IF(Sheet1!AB169="DC4MDB05","DC4",IF(Sheet1!AB169="DC4MDB06","DC4",IF(Sheet1!AB169="DC4MDB07","DC4",IF(Sheet1!AB169="DC4MDB08","DC4",IF(Sheet1!AB169="DC4MDB09","DC4",IF(Sheet1!AB169="DC4MDB10","DC4","$False"))))))))))))))))))))</f>
        <v>DC4</v>
      </c>
      <c r="Z169" t="s">
        <v>35</v>
      </c>
      <c r="AA169" t="e">
        <f t="shared" si="10"/>
        <v>#VALUE!</v>
      </c>
      <c r="AB169" t="e">
        <f t="shared" si="11"/>
        <v>#VALUE!</v>
      </c>
      <c r="AC169" t="s">
        <v>11</v>
      </c>
      <c r="AD169" t="s">
        <v>12</v>
      </c>
      <c r="AE169" t="s">
        <v>13</v>
      </c>
      <c r="AF169" t="s">
        <v>14</v>
      </c>
      <c r="AG169" t="s">
        <v>5</v>
      </c>
      <c r="AH169" t="s">
        <v>15</v>
      </c>
      <c r="AI169" t="s">
        <v>16</v>
      </c>
      <c r="AJ169" t="s">
        <v>17</v>
      </c>
      <c r="AK169" t="s">
        <v>18</v>
      </c>
      <c r="AL169" t="s">
        <v>19</v>
      </c>
    </row>
    <row r="170" spans="1:38" ht="13.5" customHeight="1">
      <c r="A170" s="7"/>
      <c r="B170" s="7"/>
      <c r="C170" s="7"/>
      <c r="D170" s="8"/>
      <c r="F170" s="9" t="str">
        <f>(Sheet1!T170)</f>
        <v/>
      </c>
      <c r="G170" t="str">
        <f>IF(OR(Sheet1!W170="Yes",Sheet1!U170="Yes"),"\\CMFP538\"&amp;Sheet1!Z170,"")</f>
        <v/>
      </c>
      <c r="H170" t="str">
        <f>IF(G170="","",Sheet1!Z170)</f>
        <v/>
      </c>
      <c r="I170" t="str">
        <f>IF(G170="","",Sheet1!Y170)</f>
        <v/>
      </c>
      <c r="J170" t="e">
        <f>(Sheet1!O170)</f>
        <v>#VALUE!</v>
      </c>
      <c r="K170" s="6" t="e">
        <f>(Sheet1!P170)</f>
        <v>#VALUE!</v>
      </c>
      <c r="L170" s="6" t="e">
        <f>IF(Sheet1!N170="No","No",IF(Sheet1!N170="","No","Yes"))</f>
        <v>#VALUE!</v>
      </c>
      <c r="M170" t="e">
        <f>(Sheet1!Q170)</f>
        <v>#VALUE!</v>
      </c>
      <c r="N170" s="6" t="str">
        <f>IF(Sheet1!E170=FALSE,"",Sheet1!F170&amp;Sheet1!E170)</f>
        <v/>
      </c>
      <c r="O170" t="str">
        <f ca="1">(Sheet1!AB170)</f>
        <v>DC1MDB06</v>
      </c>
      <c r="P170" t="e">
        <f>(Sheet1!R170)</f>
        <v>#VALUE!</v>
      </c>
      <c r="Q170" t="e">
        <f>Sheet3!D170</f>
        <v>#VALUE!</v>
      </c>
      <c r="R170" t="e">
        <f>Sheet3!E170</f>
        <v>#VALUE!</v>
      </c>
      <c r="S170" t="str">
        <f t="shared" si="8"/>
        <v/>
      </c>
      <c r="T170" t="str">
        <f>IF(ISERROR(Sheet1!X170),"",Sheet1!X170)</f>
        <v/>
      </c>
      <c r="U170" t="e">
        <f>IF(Sheet1!M170="Councillors",5120,IF(Sheet1!M170="Information Technology Services Dept.",1024,IF(Sheet1!M170="City Clerk and Solicitor Dept",1953,"No")))</f>
        <v>#VALUE!</v>
      </c>
      <c r="V170" s="5" t="s">
        <v>96</v>
      </c>
      <c r="W170" t="e">
        <f>IF(Sheet1!M170="Councillors",4608,IF(Sheet1!M170="Information Technology Services Dept.",921,IF(Sheet1!M170="City Clerk and Solicitor Dept",1855,"No")))</f>
        <v>#VALUE!</v>
      </c>
      <c r="X170" t="e">
        <f t="shared" si="9"/>
        <v>#VALUE!</v>
      </c>
      <c r="Y170" t="str">
        <f ca="1">IF(Sheet1!AB170="DC1MDB01","DC1",IF(Sheet1!AB170="DC1MDB02","DC1",IF(Sheet1!AB170="DC1MDB03","DC1",IF(Sheet1!AB170="DC1MDB04","DC1",IF(Sheet1!AB170="DC1MDB05","DC1",IF(Sheet1!AB170="DC1MDB06","DC1",IF(Sheet1!AB170="DC1MDB07","DC1",IF(Sheet1!AB170="DC1MDB08","DC1",IF(Sheet1!AB170="DC1MDB09","DC1",IF(Sheet1!AB170="DC1MDB10","DC1",IF(Sheet1!AB170="DC4MDB01","DC4",IF(Sheet1!AB170="DC4MDB02","DC4",IF(Sheet1!AB170="DC4MDB03","DC4",IF(Sheet1!AB170="DC4MDB04","DC4",IF(Sheet1!AB170="DC4MDB05","DC4",IF(Sheet1!AB170="DC4MDB06","DC4",IF(Sheet1!AB170="DC4MDB07","DC4",IF(Sheet1!AB170="DC4MDB08","DC4",IF(Sheet1!AB170="DC4MDB09","DC4",IF(Sheet1!AB170="DC4MDB10","DC4","$False"))))))))))))))))))))</f>
        <v>DC1</v>
      </c>
      <c r="Z170" t="s">
        <v>35</v>
      </c>
      <c r="AA170" t="e">
        <f t="shared" si="10"/>
        <v>#VALUE!</v>
      </c>
      <c r="AB170" t="e">
        <f t="shared" si="11"/>
        <v>#VALUE!</v>
      </c>
      <c r="AC170" t="s">
        <v>11</v>
      </c>
      <c r="AD170" t="s">
        <v>12</v>
      </c>
      <c r="AE170" t="s">
        <v>13</v>
      </c>
      <c r="AF170" t="s">
        <v>14</v>
      </c>
      <c r="AG170" t="s">
        <v>5</v>
      </c>
      <c r="AH170" t="s">
        <v>15</v>
      </c>
      <c r="AI170" t="s">
        <v>16</v>
      </c>
      <c r="AJ170" t="s">
        <v>17</v>
      </c>
      <c r="AK170" t="s">
        <v>18</v>
      </c>
      <c r="AL170" t="s">
        <v>19</v>
      </c>
    </row>
    <row r="171" spans="1:38" ht="13.5" customHeight="1">
      <c r="A171" s="7"/>
      <c r="B171" s="7"/>
      <c r="C171" s="7"/>
      <c r="D171" s="8"/>
      <c r="F171" s="9" t="str">
        <f>(Sheet1!T171)</f>
        <v/>
      </c>
      <c r="G171" t="str">
        <f>IF(OR(Sheet1!W171="Yes",Sheet1!U171="Yes"),"\\CMFP538\"&amp;Sheet1!Z171,"")</f>
        <v/>
      </c>
      <c r="H171" t="str">
        <f>IF(G171="","",Sheet1!Z171)</f>
        <v/>
      </c>
      <c r="I171" t="str">
        <f>IF(G171="","",Sheet1!Y171)</f>
        <v/>
      </c>
      <c r="J171" t="e">
        <f>(Sheet1!O171)</f>
        <v>#VALUE!</v>
      </c>
      <c r="K171" s="6" t="e">
        <f>(Sheet1!P171)</f>
        <v>#VALUE!</v>
      </c>
      <c r="L171" s="6" t="e">
        <f>IF(Sheet1!N171="No","No",IF(Sheet1!N171="","No","Yes"))</f>
        <v>#VALUE!</v>
      </c>
      <c r="M171" t="e">
        <f>(Sheet1!Q171)</f>
        <v>#VALUE!</v>
      </c>
      <c r="N171" s="6" t="str">
        <f>IF(Sheet1!E171=FALSE,"",Sheet1!F171&amp;Sheet1!E171)</f>
        <v/>
      </c>
      <c r="O171" t="str">
        <f ca="1">(Sheet1!AB171)</f>
        <v>DC4MDB07</v>
      </c>
      <c r="P171" t="e">
        <f>(Sheet1!R171)</f>
        <v>#VALUE!</v>
      </c>
      <c r="Q171" t="e">
        <f>Sheet3!D171</f>
        <v>#VALUE!</v>
      </c>
      <c r="R171" t="e">
        <f>Sheet3!E171</f>
        <v>#VALUE!</v>
      </c>
      <c r="S171" t="str">
        <f t="shared" si="8"/>
        <v/>
      </c>
      <c r="T171" t="str">
        <f>IF(ISERROR(Sheet1!X171),"",Sheet1!X171)</f>
        <v/>
      </c>
      <c r="U171" t="e">
        <f>IF(Sheet1!M171="Councillors",5120,IF(Sheet1!M171="Information Technology Services Dept.",1024,IF(Sheet1!M171="City Clerk and Solicitor Dept",1953,"No")))</f>
        <v>#VALUE!</v>
      </c>
      <c r="V171" s="5" t="s">
        <v>96</v>
      </c>
      <c r="W171" t="e">
        <f>IF(Sheet1!M171="Councillors",4608,IF(Sheet1!M171="Information Technology Services Dept.",921,IF(Sheet1!M171="City Clerk and Solicitor Dept",1855,"No")))</f>
        <v>#VALUE!</v>
      </c>
      <c r="X171" t="e">
        <f t="shared" si="9"/>
        <v>#VALUE!</v>
      </c>
      <c r="Y171" t="str">
        <f ca="1">IF(Sheet1!AB171="DC1MDB01","DC1",IF(Sheet1!AB171="DC1MDB02","DC1",IF(Sheet1!AB171="DC1MDB03","DC1",IF(Sheet1!AB171="DC1MDB04","DC1",IF(Sheet1!AB171="DC1MDB05","DC1",IF(Sheet1!AB171="DC1MDB06","DC1",IF(Sheet1!AB171="DC1MDB07","DC1",IF(Sheet1!AB171="DC1MDB08","DC1",IF(Sheet1!AB171="DC1MDB09","DC1",IF(Sheet1!AB171="DC1MDB10","DC1",IF(Sheet1!AB171="DC4MDB01","DC4",IF(Sheet1!AB171="DC4MDB02","DC4",IF(Sheet1!AB171="DC4MDB03","DC4",IF(Sheet1!AB171="DC4MDB04","DC4",IF(Sheet1!AB171="DC4MDB05","DC4",IF(Sheet1!AB171="DC4MDB06","DC4",IF(Sheet1!AB171="DC4MDB07","DC4",IF(Sheet1!AB171="DC4MDB08","DC4",IF(Sheet1!AB171="DC4MDB09","DC4",IF(Sheet1!AB171="DC4MDB10","DC4","$False"))))))))))))))))))))</f>
        <v>DC4</v>
      </c>
      <c r="Z171" t="s">
        <v>35</v>
      </c>
      <c r="AA171" t="e">
        <f t="shared" si="10"/>
        <v>#VALUE!</v>
      </c>
      <c r="AB171" t="e">
        <f t="shared" si="11"/>
        <v>#VALUE!</v>
      </c>
      <c r="AC171" t="s">
        <v>11</v>
      </c>
      <c r="AD171" t="s">
        <v>12</v>
      </c>
      <c r="AE171" t="s">
        <v>13</v>
      </c>
      <c r="AF171" t="s">
        <v>14</v>
      </c>
      <c r="AG171" t="s">
        <v>5</v>
      </c>
      <c r="AH171" t="s">
        <v>15</v>
      </c>
      <c r="AI171" t="s">
        <v>16</v>
      </c>
      <c r="AJ171" t="s">
        <v>17</v>
      </c>
      <c r="AK171" t="s">
        <v>18</v>
      </c>
      <c r="AL171" t="s">
        <v>19</v>
      </c>
    </row>
    <row r="172" spans="1:38" ht="13.5" customHeight="1">
      <c r="A172" s="7"/>
      <c r="B172" s="7"/>
      <c r="C172" s="7"/>
      <c r="D172" s="8"/>
      <c r="F172" s="9" t="str">
        <f>(Sheet1!T172)</f>
        <v/>
      </c>
      <c r="G172" t="str">
        <f>IF(OR(Sheet1!W172="Yes",Sheet1!U172="Yes"),"\\CMFP538\"&amp;Sheet1!Z172,"")</f>
        <v/>
      </c>
      <c r="H172" t="str">
        <f>IF(G172="","",Sheet1!Z172)</f>
        <v/>
      </c>
      <c r="I172" t="str">
        <f>IF(G172="","",Sheet1!Y172)</f>
        <v/>
      </c>
      <c r="J172" t="e">
        <f>(Sheet1!O172)</f>
        <v>#VALUE!</v>
      </c>
      <c r="K172" s="6" t="e">
        <f>(Sheet1!P172)</f>
        <v>#VALUE!</v>
      </c>
      <c r="L172" s="6" t="e">
        <f>IF(Sheet1!N172="No","No",IF(Sheet1!N172="","No","Yes"))</f>
        <v>#VALUE!</v>
      </c>
      <c r="M172" t="e">
        <f>(Sheet1!Q172)</f>
        <v>#VALUE!</v>
      </c>
      <c r="N172" s="6" t="str">
        <f>IF(Sheet1!E172=FALSE,"",Sheet1!F172&amp;Sheet1!E172)</f>
        <v/>
      </c>
      <c r="O172" t="str">
        <f ca="1">(Sheet1!AB172)</f>
        <v>DC4MDB04</v>
      </c>
      <c r="P172" t="e">
        <f>(Sheet1!R172)</f>
        <v>#VALUE!</v>
      </c>
      <c r="Q172" t="e">
        <f>Sheet3!D172</f>
        <v>#VALUE!</v>
      </c>
      <c r="R172" t="e">
        <f>Sheet3!E172</f>
        <v>#VALUE!</v>
      </c>
      <c r="S172" t="str">
        <f t="shared" si="8"/>
        <v/>
      </c>
      <c r="T172" t="str">
        <f>IF(ISERROR(Sheet1!X172),"",Sheet1!X172)</f>
        <v/>
      </c>
      <c r="U172" t="e">
        <f>IF(Sheet1!M172="Councillors",5120,IF(Sheet1!M172="Information Technology Services Dept.",1024,IF(Sheet1!M172="City Clerk and Solicitor Dept",1953,"No")))</f>
        <v>#VALUE!</v>
      </c>
      <c r="V172" s="5" t="s">
        <v>96</v>
      </c>
      <c r="W172" t="e">
        <f>IF(Sheet1!M172="Councillors",4608,IF(Sheet1!M172="Information Technology Services Dept.",921,IF(Sheet1!M172="City Clerk and Solicitor Dept",1855,"No")))</f>
        <v>#VALUE!</v>
      </c>
      <c r="X172" t="e">
        <f t="shared" si="9"/>
        <v>#VALUE!</v>
      </c>
      <c r="Y172" t="str">
        <f ca="1">IF(Sheet1!AB172="DC1MDB01","DC1",IF(Sheet1!AB172="DC1MDB02","DC1",IF(Sheet1!AB172="DC1MDB03","DC1",IF(Sheet1!AB172="DC1MDB04","DC1",IF(Sheet1!AB172="DC1MDB05","DC1",IF(Sheet1!AB172="DC1MDB06","DC1",IF(Sheet1!AB172="DC1MDB07","DC1",IF(Sheet1!AB172="DC1MDB08","DC1",IF(Sheet1!AB172="DC1MDB09","DC1",IF(Sheet1!AB172="DC1MDB10","DC1",IF(Sheet1!AB172="DC4MDB01","DC4",IF(Sheet1!AB172="DC4MDB02","DC4",IF(Sheet1!AB172="DC4MDB03","DC4",IF(Sheet1!AB172="DC4MDB04","DC4",IF(Sheet1!AB172="DC4MDB05","DC4",IF(Sheet1!AB172="DC4MDB06","DC4",IF(Sheet1!AB172="DC4MDB07","DC4",IF(Sheet1!AB172="DC4MDB08","DC4",IF(Sheet1!AB172="DC4MDB09","DC4",IF(Sheet1!AB172="DC4MDB10","DC4","$False"))))))))))))))))))))</f>
        <v>DC4</v>
      </c>
      <c r="Z172" t="s">
        <v>35</v>
      </c>
      <c r="AA172" t="e">
        <f t="shared" si="10"/>
        <v>#VALUE!</v>
      </c>
      <c r="AB172" t="e">
        <f t="shared" si="11"/>
        <v>#VALUE!</v>
      </c>
      <c r="AC172" t="s">
        <v>11</v>
      </c>
      <c r="AD172" t="s">
        <v>12</v>
      </c>
      <c r="AE172" t="s">
        <v>13</v>
      </c>
      <c r="AF172" t="s">
        <v>14</v>
      </c>
      <c r="AG172" t="s">
        <v>5</v>
      </c>
      <c r="AH172" t="s">
        <v>15</v>
      </c>
      <c r="AI172" t="s">
        <v>16</v>
      </c>
      <c r="AJ172" t="s">
        <v>17</v>
      </c>
      <c r="AK172" t="s">
        <v>18</v>
      </c>
      <c r="AL172" t="s">
        <v>19</v>
      </c>
    </row>
    <row r="173" spans="1:38" ht="13.5" customHeight="1">
      <c r="A173" s="7"/>
      <c r="B173" s="7"/>
      <c r="C173" s="7"/>
      <c r="D173" s="8"/>
      <c r="F173" s="9" t="str">
        <f>(Sheet1!T173)</f>
        <v/>
      </c>
      <c r="G173" t="str">
        <f>IF(OR(Sheet1!W173="Yes",Sheet1!U173="Yes"),"\\CMFP538\"&amp;Sheet1!Z173,"")</f>
        <v/>
      </c>
      <c r="H173" t="str">
        <f>IF(G173="","",Sheet1!Z173)</f>
        <v/>
      </c>
      <c r="I173" t="str">
        <f>IF(G173="","",Sheet1!Y173)</f>
        <v/>
      </c>
      <c r="J173" t="e">
        <f>(Sheet1!O173)</f>
        <v>#VALUE!</v>
      </c>
      <c r="K173" s="6" t="e">
        <f>(Sheet1!P173)</f>
        <v>#VALUE!</v>
      </c>
      <c r="L173" s="6" t="e">
        <f>IF(Sheet1!N173="No","No",IF(Sheet1!N173="","No","Yes"))</f>
        <v>#VALUE!</v>
      </c>
      <c r="M173" t="e">
        <f>(Sheet1!Q173)</f>
        <v>#VALUE!</v>
      </c>
      <c r="N173" s="6" t="str">
        <f>IF(Sheet1!E173=FALSE,"",Sheet1!F173&amp;Sheet1!E173)</f>
        <v/>
      </c>
      <c r="O173" t="str">
        <f ca="1">(Sheet1!AB173)</f>
        <v>DC4MDB08</v>
      </c>
      <c r="P173" t="e">
        <f>(Sheet1!R173)</f>
        <v>#VALUE!</v>
      </c>
      <c r="Q173" t="e">
        <f>Sheet3!D173</f>
        <v>#VALUE!</v>
      </c>
      <c r="R173" t="e">
        <f>Sheet3!E173</f>
        <v>#VALUE!</v>
      </c>
      <c r="S173" t="str">
        <f t="shared" si="8"/>
        <v/>
      </c>
      <c r="T173" t="str">
        <f>IF(ISERROR(Sheet1!X173),"",Sheet1!X173)</f>
        <v/>
      </c>
      <c r="U173" t="e">
        <f>IF(Sheet1!M173="Councillors",5120,IF(Sheet1!M173="Information Technology Services Dept.",1024,IF(Sheet1!M173="City Clerk and Solicitor Dept",1953,"No")))</f>
        <v>#VALUE!</v>
      </c>
      <c r="V173" s="5" t="s">
        <v>96</v>
      </c>
      <c r="W173" t="e">
        <f>IF(Sheet1!M173="Councillors",4608,IF(Sheet1!M173="Information Technology Services Dept.",921,IF(Sheet1!M173="City Clerk and Solicitor Dept",1855,"No")))</f>
        <v>#VALUE!</v>
      </c>
      <c r="X173" t="e">
        <f t="shared" si="9"/>
        <v>#VALUE!</v>
      </c>
      <c r="Y173" t="str">
        <f ca="1">IF(Sheet1!AB173="DC1MDB01","DC1",IF(Sheet1!AB173="DC1MDB02","DC1",IF(Sheet1!AB173="DC1MDB03","DC1",IF(Sheet1!AB173="DC1MDB04","DC1",IF(Sheet1!AB173="DC1MDB05","DC1",IF(Sheet1!AB173="DC1MDB06","DC1",IF(Sheet1!AB173="DC1MDB07","DC1",IF(Sheet1!AB173="DC1MDB08","DC1",IF(Sheet1!AB173="DC1MDB09","DC1",IF(Sheet1!AB173="DC1MDB10","DC1",IF(Sheet1!AB173="DC4MDB01","DC4",IF(Sheet1!AB173="DC4MDB02","DC4",IF(Sheet1!AB173="DC4MDB03","DC4",IF(Sheet1!AB173="DC4MDB04","DC4",IF(Sheet1!AB173="DC4MDB05","DC4",IF(Sheet1!AB173="DC4MDB06","DC4",IF(Sheet1!AB173="DC4MDB07","DC4",IF(Sheet1!AB173="DC4MDB08","DC4",IF(Sheet1!AB173="DC4MDB09","DC4",IF(Sheet1!AB173="DC4MDB10","DC4","$False"))))))))))))))))))))</f>
        <v>DC4</v>
      </c>
      <c r="Z173" t="s">
        <v>35</v>
      </c>
      <c r="AA173" t="e">
        <f t="shared" si="10"/>
        <v>#VALUE!</v>
      </c>
      <c r="AB173" t="e">
        <f t="shared" si="11"/>
        <v>#VALUE!</v>
      </c>
      <c r="AC173" t="s">
        <v>11</v>
      </c>
      <c r="AD173" t="s">
        <v>12</v>
      </c>
      <c r="AE173" t="s">
        <v>13</v>
      </c>
      <c r="AF173" t="s">
        <v>14</v>
      </c>
      <c r="AG173" t="s">
        <v>5</v>
      </c>
      <c r="AH173" t="s">
        <v>15</v>
      </c>
      <c r="AI173" t="s">
        <v>16</v>
      </c>
      <c r="AJ173" t="s">
        <v>17</v>
      </c>
      <c r="AK173" t="s">
        <v>18</v>
      </c>
      <c r="AL173" t="s">
        <v>19</v>
      </c>
    </row>
    <row r="174" spans="1:38" ht="13.5" customHeight="1">
      <c r="A174" s="7"/>
      <c r="B174" s="7"/>
      <c r="C174" s="7"/>
      <c r="D174" s="8"/>
      <c r="F174" s="9" t="str">
        <f>(Sheet1!T174)</f>
        <v/>
      </c>
      <c r="G174" t="str">
        <f>IF(OR(Sheet1!W174="Yes",Sheet1!U174="Yes"),"\\CMFP538\"&amp;Sheet1!Z174,"")</f>
        <v/>
      </c>
      <c r="H174" t="str">
        <f>IF(G174="","",Sheet1!Z174)</f>
        <v/>
      </c>
      <c r="I174" t="str">
        <f>IF(G174="","",Sheet1!Y174)</f>
        <v/>
      </c>
      <c r="J174" t="e">
        <f>(Sheet1!O174)</f>
        <v>#VALUE!</v>
      </c>
      <c r="K174" s="6" t="e">
        <f>(Sheet1!P174)</f>
        <v>#VALUE!</v>
      </c>
      <c r="L174" s="6" t="e">
        <f>IF(Sheet1!N174="No","No",IF(Sheet1!N174="","No","Yes"))</f>
        <v>#VALUE!</v>
      </c>
      <c r="M174" t="e">
        <f>(Sheet1!Q174)</f>
        <v>#VALUE!</v>
      </c>
      <c r="N174" s="6" t="str">
        <f>IF(Sheet1!E174=FALSE,"",Sheet1!F174&amp;Sheet1!E174)</f>
        <v/>
      </c>
      <c r="O174" t="str">
        <f ca="1">(Sheet1!AB174)</f>
        <v>DC1MDB05</v>
      </c>
      <c r="P174" t="e">
        <f>(Sheet1!R174)</f>
        <v>#VALUE!</v>
      </c>
      <c r="Q174" t="e">
        <f>Sheet3!D174</f>
        <v>#VALUE!</v>
      </c>
      <c r="R174" t="e">
        <f>Sheet3!E174</f>
        <v>#VALUE!</v>
      </c>
      <c r="S174" t="str">
        <f t="shared" si="8"/>
        <v/>
      </c>
      <c r="T174" t="str">
        <f>IF(ISERROR(Sheet1!X174),"",Sheet1!X174)</f>
        <v/>
      </c>
      <c r="U174" t="e">
        <f>IF(Sheet1!M174="Councillors",5120,IF(Sheet1!M174="Information Technology Services Dept.",1024,IF(Sheet1!M174="City Clerk and Solicitor Dept",1953,"No")))</f>
        <v>#VALUE!</v>
      </c>
      <c r="V174" s="5" t="s">
        <v>96</v>
      </c>
      <c r="W174" t="e">
        <f>IF(Sheet1!M174="Councillors",4608,IF(Sheet1!M174="Information Technology Services Dept.",921,IF(Sheet1!M174="City Clerk and Solicitor Dept",1855,"No")))</f>
        <v>#VALUE!</v>
      </c>
      <c r="X174" t="e">
        <f t="shared" si="9"/>
        <v>#VALUE!</v>
      </c>
      <c r="Y174" t="str">
        <f ca="1">IF(Sheet1!AB174="DC1MDB01","DC1",IF(Sheet1!AB174="DC1MDB02","DC1",IF(Sheet1!AB174="DC1MDB03","DC1",IF(Sheet1!AB174="DC1MDB04","DC1",IF(Sheet1!AB174="DC1MDB05","DC1",IF(Sheet1!AB174="DC1MDB06","DC1",IF(Sheet1!AB174="DC1MDB07","DC1",IF(Sheet1!AB174="DC1MDB08","DC1",IF(Sheet1!AB174="DC1MDB09","DC1",IF(Sheet1!AB174="DC1MDB10","DC1",IF(Sheet1!AB174="DC4MDB01","DC4",IF(Sheet1!AB174="DC4MDB02","DC4",IF(Sheet1!AB174="DC4MDB03","DC4",IF(Sheet1!AB174="DC4MDB04","DC4",IF(Sheet1!AB174="DC4MDB05","DC4",IF(Sheet1!AB174="DC4MDB06","DC4",IF(Sheet1!AB174="DC4MDB07","DC4",IF(Sheet1!AB174="DC4MDB08","DC4",IF(Sheet1!AB174="DC4MDB09","DC4",IF(Sheet1!AB174="DC4MDB10","DC4","$False"))))))))))))))))))))</f>
        <v>DC1</v>
      </c>
      <c r="Z174" t="s">
        <v>35</v>
      </c>
      <c r="AA174" t="e">
        <f t="shared" si="10"/>
        <v>#VALUE!</v>
      </c>
      <c r="AB174" t="e">
        <f t="shared" si="11"/>
        <v>#VALUE!</v>
      </c>
      <c r="AC174" t="s">
        <v>11</v>
      </c>
      <c r="AD174" t="s">
        <v>12</v>
      </c>
      <c r="AE174" t="s">
        <v>13</v>
      </c>
      <c r="AF174" t="s">
        <v>14</v>
      </c>
      <c r="AG174" t="s">
        <v>5</v>
      </c>
      <c r="AH174" t="s">
        <v>15</v>
      </c>
      <c r="AI174" t="s">
        <v>16</v>
      </c>
      <c r="AJ174" t="s">
        <v>17</v>
      </c>
      <c r="AK174" t="s">
        <v>18</v>
      </c>
      <c r="AL174" t="s">
        <v>19</v>
      </c>
    </row>
    <row r="175" spans="1:38" ht="13.5" customHeight="1">
      <c r="A175" s="7"/>
      <c r="B175" s="7"/>
      <c r="C175" s="7"/>
      <c r="D175" s="8"/>
      <c r="F175" s="9" t="str">
        <f>(Sheet1!T175)</f>
        <v/>
      </c>
      <c r="G175" t="str">
        <f>IF(OR(Sheet1!W175="Yes",Sheet1!U175="Yes"),"\\CMFP538\"&amp;Sheet1!Z175,"")</f>
        <v/>
      </c>
      <c r="H175" t="str">
        <f>IF(G175="","",Sheet1!Z175)</f>
        <v/>
      </c>
      <c r="I175" t="str">
        <f>IF(G175="","",Sheet1!Y175)</f>
        <v/>
      </c>
      <c r="J175" t="e">
        <f>(Sheet1!O175)</f>
        <v>#VALUE!</v>
      </c>
      <c r="K175" s="6" t="e">
        <f>(Sheet1!P175)</f>
        <v>#VALUE!</v>
      </c>
      <c r="L175" s="6" t="e">
        <f>IF(Sheet1!N175="No","No",IF(Sheet1!N175="","No","Yes"))</f>
        <v>#VALUE!</v>
      </c>
      <c r="M175" t="e">
        <f>(Sheet1!Q175)</f>
        <v>#VALUE!</v>
      </c>
      <c r="N175" s="6" t="str">
        <f>IF(Sheet1!E175=FALSE,"",Sheet1!F175&amp;Sheet1!E175)</f>
        <v/>
      </c>
      <c r="O175" t="str">
        <f ca="1">(Sheet1!AB175)</f>
        <v>DC4MDB06</v>
      </c>
      <c r="P175" t="e">
        <f>(Sheet1!R175)</f>
        <v>#VALUE!</v>
      </c>
      <c r="Q175" t="e">
        <f>Sheet3!D175</f>
        <v>#VALUE!</v>
      </c>
      <c r="R175" t="e">
        <f>Sheet3!E175</f>
        <v>#VALUE!</v>
      </c>
      <c r="S175" t="str">
        <f t="shared" si="8"/>
        <v/>
      </c>
      <c r="T175" t="str">
        <f>IF(ISERROR(Sheet1!X175),"",Sheet1!X175)</f>
        <v/>
      </c>
      <c r="U175" t="e">
        <f>IF(Sheet1!M175="Councillors",5120,IF(Sheet1!M175="Information Technology Services Dept.",1024,IF(Sheet1!M175="City Clerk and Solicitor Dept",1953,"No")))</f>
        <v>#VALUE!</v>
      </c>
      <c r="V175" s="5" t="s">
        <v>96</v>
      </c>
      <c r="W175" t="e">
        <f>IF(Sheet1!M175="Councillors",4608,IF(Sheet1!M175="Information Technology Services Dept.",921,IF(Sheet1!M175="City Clerk and Solicitor Dept",1855,"No")))</f>
        <v>#VALUE!</v>
      </c>
      <c r="X175" t="e">
        <f t="shared" si="9"/>
        <v>#VALUE!</v>
      </c>
      <c r="Y175" t="str">
        <f ca="1">IF(Sheet1!AB175="DC1MDB01","DC1",IF(Sheet1!AB175="DC1MDB02","DC1",IF(Sheet1!AB175="DC1MDB03","DC1",IF(Sheet1!AB175="DC1MDB04","DC1",IF(Sheet1!AB175="DC1MDB05","DC1",IF(Sheet1!AB175="DC1MDB06","DC1",IF(Sheet1!AB175="DC1MDB07","DC1",IF(Sheet1!AB175="DC1MDB08","DC1",IF(Sheet1!AB175="DC1MDB09","DC1",IF(Sheet1!AB175="DC1MDB10","DC1",IF(Sheet1!AB175="DC4MDB01","DC4",IF(Sheet1!AB175="DC4MDB02","DC4",IF(Sheet1!AB175="DC4MDB03","DC4",IF(Sheet1!AB175="DC4MDB04","DC4",IF(Sheet1!AB175="DC4MDB05","DC4",IF(Sheet1!AB175="DC4MDB06","DC4",IF(Sheet1!AB175="DC4MDB07","DC4",IF(Sheet1!AB175="DC4MDB08","DC4",IF(Sheet1!AB175="DC4MDB09","DC4",IF(Sheet1!AB175="DC4MDB10","DC4","$False"))))))))))))))))))))</f>
        <v>DC4</v>
      </c>
      <c r="Z175" t="s">
        <v>35</v>
      </c>
      <c r="AA175" t="e">
        <f t="shared" si="10"/>
        <v>#VALUE!</v>
      </c>
      <c r="AB175" t="e">
        <f t="shared" si="11"/>
        <v>#VALUE!</v>
      </c>
      <c r="AC175" t="s">
        <v>11</v>
      </c>
      <c r="AD175" t="s">
        <v>12</v>
      </c>
      <c r="AE175" t="s">
        <v>13</v>
      </c>
      <c r="AF175" t="s">
        <v>14</v>
      </c>
      <c r="AG175" t="s">
        <v>5</v>
      </c>
      <c r="AH175" t="s">
        <v>15</v>
      </c>
      <c r="AI175" t="s">
        <v>16</v>
      </c>
      <c r="AJ175" t="s">
        <v>17</v>
      </c>
      <c r="AK175" t="s">
        <v>18</v>
      </c>
      <c r="AL175" t="s">
        <v>19</v>
      </c>
    </row>
    <row r="176" spans="1:38" ht="13.5" customHeight="1">
      <c r="A176" s="7"/>
      <c r="B176" s="7"/>
      <c r="C176" s="7"/>
      <c r="D176" s="8"/>
      <c r="F176" s="9" t="str">
        <f>(Sheet1!T176)</f>
        <v/>
      </c>
      <c r="G176" t="str">
        <f>IF(OR(Sheet1!W176="Yes",Sheet1!U176="Yes"),"\\CMFP538\"&amp;Sheet1!Z176,"")</f>
        <v/>
      </c>
      <c r="H176" t="str">
        <f>IF(G176="","",Sheet1!Z176)</f>
        <v/>
      </c>
      <c r="I176" t="str">
        <f>IF(G176="","",Sheet1!Y176)</f>
        <v/>
      </c>
      <c r="J176" t="e">
        <f>(Sheet1!O176)</f>
        <v>#VALUE!</v>
      </c>
      <c r="K176" s="6" t="e">
        <f>(Sheet1!P176)</f>
        <v>#VALUE!</v>
      </c>
      <c r="L176" s="6" t="e">
        <f>IF(Sheet1!N176="No","No",IF(Sheet1!N176="","No","Yes"))</f>
        <v>#VALUE!</v>
      </c>
      <c r="M176" t="e">
        <f>(Sheet1!Q176)</f>
        <v>#VALUE!</v>
      </c>
      <c r="N176" s="6" t="str">
        <f>IF(Sheet1!E176=FALSE,"",Sheet1!F176&amp;Sheet1!E176)</f>
        <v/>
      </c>
      <c r="O176" t="str">
        <f ca="1">(Sheet1!AB176)</f>
        <v>DC4MDB09</v>
      </c>
      <c r="P176" t="e">
        <f>(Sheet1!R176)</f>
        <v>#VALUE!</v>
      </c>
      <c r="Q176" t="e">
        <f>Sheet3!D176</f>
        <v>#VALUE!</v>
      </c>
      <c r="R176" t="e">
        <f>Sheet3!E176</f>
        <v>#VALUE!</v>
      </c>
      <c r="S176" t="str">
        <f t="shared" si="8"/>
        <v/>
      </c>
      <c r="T176" t="str">
        <f>IF(ISERROR(Sheet1!X176),"",Sheet1!X176)</f>
        <v/>
      </c>
      <c r="U176" t="e">
        <f>IF(Sheet1!M176="Councillors",5120,IF(Sheet1!M176="Information Technology Services Dept.",1024,IF(Sheet1!M176="City Clerk and Solicitor Dept",1953,"No")))</f>
        <v>#VALUE!</v>
      </c>
      <c r="V176" s="5" t="s">
        <v>96</v>
      </c>
      <c r="W176" t="e">
        <f>IF(Sheet1!M176="Councillors",4608,IF(Sheet1!M176="Information Technology Services Dept.",921,IF(Sheet1!M176="City Clerk and Solicitor Dept",1855,"No")))</f>
        <v>#VALUE!</v>
      </c>
      <c r="X176" t="e">
        <f t="shared" si="9"/>
        <v>#VALUE!</v>
      </c>
      <c r="Y176" t="str">
        <f ca="1">IF(Sheet1!AB176="DC1MDB01","DC1",IF(Sheet1!AB176="DC1MDB02","DC1",IF(Sheet1!AB176="DC1MDB03","DC1",IF(Sheet1!AB176="DC1MDB04","DC1",IF(Sheet1!AB176="DC1MDB05","DC1",IF(Sheet1!AB176="DC1MDB06","DC1",IF(Sheet1!AB176="DC1MDB07","DC1",IF(Sheet1!AB176="DC1MDB08","DC1",IF(Sheet1!AB176="DC1MDB09","DC1",IF(Sheet1!AB176="DC1MDB10","DC1",IF(Sheet1!AB176="DC4MDB01","DC4",IF(Sheet1!AB176="DC4MDB02","DC4",IF(Sheet1!AB176="DC4MDB03","DC4",IF(Sheet1!AB176="DC4MDB04","DC4",IF(Sheet1!AB176="DC4MDB05","DC4",IF(Sheet1!AB176="DC4MDB06","DC4",IF(Sheet1!AB176="DC4MDB07","DC4",IF(Sheet1!AB176="DC4MDB08","DC4",IF(Sheet1!AB176="DC4MDB09","DC4",IF(Sheet1!AB176="DC4MDB10","DC4","$False"))))))))))))))))))))</f>
        <v>DC4</v>
      </c>
      <c r="Z176" t="s">
        <v>35</v>
      </c>
      <c r="AA176" t="e">
        <f t="shared" si="10"/>
        <v>#VALUE!</v>
      </c>
      <c r="AB176" t="e">
        <f t="shared" si="11"/>
        <v>#VALUE!</v>
      </c>
      <c r="AC176" t="s">
        <v>11</v>
      </c>
      <c r="AD176" t="s">
        <v>12</v>
      </c>
      <c r="AE176" t="s">
        <v>13</v>
      </c>
      <c r="AF176" t="s">
        <v>14</v>
      </c>
      <c r="AG176" t="s">
        <v>5</v>
      </c>
      <c r="AH176" t="s">
        <v>15</v>
      </c>
      <c r="AI176" t="s">
        <v>16</v>
      </c>
      <c r="AJ176" t="s">
        <v>17</v>
      </c>
      <c r="AK176" t="s">
        <v>18</v>
      </c>
      <c r="AL176" t="s">
        <v>19</v>
      </c>
    </row>
    <row r="177" spans="1:38" ht="13.5" customHeight="1">
      <c r="A177" s="7"/>
      <c r="B177" s="7"/>
      <c r="C177" s="7"/>
      <c r="D177" s="8"/>
      <c r="F177" s="9" t="str">
        <f>(Sheet1!T177)</f>
        <v/>
      </c>
      <c r="G177" t="str">
        <f>IF(OR(Sheet1!W177="Yes",Sheet1!U177="Yes"),"\\CMFP538\"&amp;Sheet1!Z177,"")</f>
        <v/>
      </c>
      <c r="H177" t="str">
        <f>IF(G177="","",Sheet1!Z177)</f>
        <v/>
      </c>
      <c r="I177" t="str">
        <f>IF(G177="","",Sheet1!Y177)</f>
        <v/>
      </c>
      <c r="J177" t="e">
        <f>(Sheet1!O177)</f>
        <v>#VALUE!</v>
      </c>
      <c r="K177" s="6" t="e">
        <f>(Sheet1!P177)</f>
        <v>#VALUE!</v>
      </c>
      <c r="L177" s="6" t="e">
        <f>IF(Sheet1!N177="No","No",IF(Sheet1!N177="","No","Yes"))</f>
        <v>#VALUE!</v>
      </c>
      <c r="M177" t="e">
        <f>(Sheet1!Q177)</f>
        <v>#VALUE!</v>
      </c>
      <c r="N177" s="6" t="str">
        <f>IF(Sheet1!E177=FALSE,"",Sheet1!F177&amp;Sheet1!E177)</f>
        <v/>
      </c>
      <c r="O177" t="str">
        <f ca="1">(Sheet1!AB177)</f>
        <v>DC4MDB07</v>
      </c>
      <c r="P177" t="e">
        <f>(Sheet1!R177)</f>
        <v>#VALUE!</v>
      </c>
      <c r="Q177" t="e">
        <f>Sheet3!D177</f>
        <v>#VALUE!</v>
      </c>
      <c r="R177" t="e">
        <f>Sheet3!E177</f>
        <v>#VALUE!</v>
      </c>
      <c r="S177" t="str">
        <f t="shared" si="8"/>
        <v/>
      </c>
      <c r="T177" t="str">
        <f>IF(ISERROR(Sheet1!X177),"",Sheet1!X177)</f>
        <v/>
      </c>
      <c r="U177" t="e">
        <f>IF(Sheet1!M177="Councillors",5120,IF(Sheet1!M177="Information Technology Services Dept.",1024,IF(Sheet1!M177="City Clerk and Solicitor Dept",1953,"No")))</f>
        <v>#VALUE!</v>
      </c>
      <c r="V177" s="5" t="s">
        <v>96</v>
      </c>
      <c r="W177" t="e">
        <f>IF(Sheet1!M177="Councillors",4608,IF(Sheet1!M177="Information Technology Services Dept.",921,IF(Sheet1!M177="City Clerk and Solicitor Dept",1855,"No")))</f>
        <v>#VALUE!</v>
      </c>
      <c r="X177" t="e">
        <f t="shared" si="9"/>
        <v>#VALUE!</v>
      </c>
      <c r="Y177" t="str">
        <f ca="1">IF(Sheet1!AB177="DC1MDB01","DC1",IF(Sheet1!AB177="DC1MDB02","DC1",IF(Sheet1!AB177="DC1MDB03","DC1",IF(Sheet1!AB177="DC1MDB04","DC1",IF(Sheet1!AB177="DC1MDB05","DC1",IF(Sheet1!AB177="DC1MDB06","DC1",IF(Sheet1!AB177="DC1MDB07","DC1",IF(Sheet1!AB177="DC1MDB08","DC1",IF(Sheet1!AB177="DC1MDB09","DC1",IF(Sheet1!AB177="DC1MDB10","DC1",IF(Sheet1!AB177="DC4MDB01","DC4",IF(Sheet1!AB177="DC4MDB02","DC4",IF(Sheet1!AB177="DC4MDB03","DC4",IF(Sheet1!AB177="DC4MDB04","DC4",IF(Sheet1!AB177="DC4MDB05","DC4",IF(Sheet1!AB177="DC4MDB06","DC4",IF(Sheet1!AB177="DC4MDB07","DC4",IF(Sheet1!AB177="DC4MDB08","DC4",IF(Sheet1!AB177="DC4MDB09","DC4",IF(Sheet1!AB177="DC4MDB10","DC4","$False"))))))))))))))))))))</f>
        <v>DC4</v>
      </c>
      <c r="Z177" t="s">
        <v>35</v>
      </c>
      <c r="AA177" t="e">
        <f t="shared" si="10"/>
        <v>#VALUE!</v>
      </c>
      <c r="AB177" t="e">
        <f t="shared" si="11"/>
        <v>#VALUE!</v>
      </c>
      <c r="AC177" t="s">
        <v>11</v>
      </c>
      <c r="AD177" t="s">
        <v>12</v>
      </c>
      <c r="AE177" t="s">
        <v>13</v>
      </c>
      <c r="AF177" t="s">
        <v>14</v>
      </c>
      <c r="AG177" t="s">
        <v>5</v>
      </c>
      <c r="AH177" t="s">
        <v>15</v>
      </c>
      <c r="AI177" t="s">
        <v>16</v>
      </c>
      <c r="AJ177" t="s">
        <v>17</v>
      </c>
      <c r="AK177" t="s">
        <v>18</v>
      </c>
      <c r="AL177" t="s">
        <v>19</v>
      </c>
    </row>
    <row r="178" spans="1:38" ht="13.5" customHeight="1">
      <c r="A178" s="7"/>
      <c r="B178" s="7"/>
      <c r="C178" s="7"/>
      <c r="D178" s="8"/>
      <c r="F178" s="9" t="str">
        <f>(Sheet1!T178)</f>
        <v/>
      </c>
      <c r="G178" t="str">
        <f>IF(OR(Sheet1!W178="Yes",Sheet1!U178="Yes"),"\\CMFP538\"&amp;Sheet1!Z178,"")</f>
        <v/>
      </c>
      <c r="H178" t="str">
        <f>IF(G178="","",Sheet1!Z178)</f>
        <v/>
      </c>
      <c r="I178" t="str">
        <f>IF(G178="","",Sheet1!Y178)</f>
        <v/>
      </c>
      <c r="J178" t="e">
        <f>(Sheet1!O178)</f>
        <v>#VALUE!</v>
      </c>
      <c r="K178" s="6" t="e">
        <f>(Sheet1!P178)</f>
        <v>#VALUE!</v>
      </c>
      <c r="L178" s="6" t="e">
        <f>IF(Sheet1!N178="No","No",IF(Sheet1!N178="","No","Yes"))</f>
        <v>#VALUE!</v>
      </c>
      <c r="M178" t="e">
        <f>(Sheet1!Q178)</f>
        <v>#VALUE!</v>
      </c>
      <c r="N178" s="6" t="str">
        <f>IF(Sheet1!E178=FALSE,"",Sheet1!F178&amp;Sheet1!E178)</f>
        <v/>
      </c>
      <c r="O178" t="str">
        <f ca="1">(Sheet1!AB178)</f>
        <v>DC4MDB09</v>
      </c>
      <c r="P178" t="e">
        <f>(Sheet1!R178)</f>
        <v>#VALUE!</v>
      </c>
      <c r="Q178" t="e">
        <f>Sheet3!D178</f>
        <v>#VALUE!</v>
      </c>
      <c r="R178" t="e">
        <f>Sheet3!E178</f>
        <v>#VALUE!</v>
      </c>
      <c r="S178" t="str">
        <f t="shared" si="8"/>
        <v/>
      </c>
      <c r="T178" t="str">
        <f>IF(ISERROR(Sheet1!X178),"",Sheet1!X178)</f>
        <v/>
      </c>
      <c r="U178" t="e">
        <f>IF(Sheet1!M178="Councillors",5120,IF(Sheet1!M178="Information Technology Services Dept.",1024,IF(Sheet1!M178="City Clerk and Solicitor Dept",1953,"No")))</f>
        <v>#VALUE!</v>
      </c>
      <c r="V178" s="5" t="s">
        <v>96</v>
      </c>
      <c r="W178" t="e">
        <f>IF(Sheet1!M178="Councillors",4608,IF(Sheet1!M178="Information Technology Services Dept.",921,IF(Sheet1!M178="City Clerk and Solicitor Dept",1855,"No")))</f>
        <v>#VALUE!</v>
      </c>
      <c r="X178" t="e">
        <f t="shared" si="9"/>
        <v>#VALUE!</v>
      </c>
      <c r="Y178" t="str">
        <f ca="1">IF(Sheet1!AB178="DC1MDB01","DC1",IF(Sheet1!AB178="DC1MDB02","DC1",IF(Sheet1!AB178="DC1MDB03","DC1",IF(Sheet1!AB178="DC1MDB04","DC1",IF(Sheet1!AB178="DC1MDB05","DC1",IF(Sheet1!AB178="DC1MDB06","DC1",IF(Sheet1!AB178="DC1MDB07","DC1",IF(Sheet1!AB178="DC1MDB08","DC1",IF(Sheet1!AB178="DC1MDB09","DC1",IF(Sheet1!AB178="DC1MDB10","DC1",IF(Sheet1!AB178="DC4MDB01","DC4",IF(Sheet1!AB178="DC4MDB02","DC4",IF(Sheet1!AB178="DC4MDB03","DC4",IF(Sheet1!AB178="DC4MDB04","DC4",IF(Sheet1!AB178="DC4MDB05","DC4",IF(Sheet1!AB178="DC4MDB06","DC4",IF(Sheet1!AB178="DC4MDB07","DC4",IF(Sheet1!AB178="DC4MDB08","DC4",IF(Sheet1!AB178="DC4MDB09","DC4",IF(Sheet1!AB178="DC4MDB10","DC4","$False"))))))))))))))))))))</f>
        <v>DC4</v>
      </c>
      <c r="Z178" t="s">
        <v>35</v>
      </c>
      <c r="AA178" t="e">
        <f t="shared" si="10"/>
        <v>#VALUE!</v>
      </c>
      <c r="AB178" t="e">
        <f t="shared" si="11"/>
        <v>#VALUE!</v>
      </c>
      <c r="AC178" t="s">
        <v>11</v>
      </c>
      <c r="AD178" t="s">
        <v>12</v>
      </c>
      <c r="AE178" t="s">
        <v>13</v>
      </c>
      <c r="AF178" t="s">
        <v>14</v>
      </c>
      <c r="AG178" t="s">
        <v>5</v>
      </c>
      <c r="AH178" t="s">
        <v>15</v>
      </c>
      <c r="AI178" t="s">
        <v>16</v>
      </c>
      <c r="AJ178" t="s">
        <v>17</v>
      </c>
      <c r="AK178" t="s">
        <v>18</v>
      </c>
      <c r="AL178" t="s">
        <v>19</v>
      </c>
    </row>
    <row r="179" spans="1:38" ht="13.5" customHeight="1">
      <c r="A179" s="7"/>
      <c r="B179" s="7"/>
      <c r="C179" s="7"/>
      <c r="D179" s="8"/>
      <c r="F179" s="9" t="str">
        <f>(Sheet1!T179)</f>
        <v/>
      </c>
      <c r="G179" t="str">
        <f>IF(OR(Sheet1!W179="Yes",Sheet1!U179="Yes"),"\\CMFP538\"&amp;Sheet1!Z179,"")</f>
        <v/>
      </c>
      <c r="H179" t="str">
        <f>IF(G179="","",Sheet1!Z179)</f>
        <v/>
      </c>
      <c r="I179" t="str">
        <f>IF(G179="","",Sheet1!Y179)</f>
        <v/>
      </c>
      <c r="J179" t="e">
        <f>(Sheet1!O179)</f>
        <v>#VALUE!</v>
      </c>
      <c r="K179" s="6" t="e">
        <f>(Sheet1!P179)</f>
        <v>#VALUE!</v>
      </c>
      <c r="L179" s="6" t="e">
        <f>IF(Sheet1!N179="No","No",IF(Sheet1!N179="","No","Yes"))</f>
        <v>#VALUE!</v>
      </c>
      <c r="M179" t="e">
        <f>(Sheet1!Q179)</f>
        <v>#VALUE!</v>
      </c>
      <c r="N179" s="6" t="str">
        <f>IF(Sheet1!E179=FALSE,"",Sheet1!F179&amp;Sheet1!E179)</f>
        <v/>
      </c>
      <c r="O179" t="str">
        <f ca="1">(Sheet1!AB179)</f>
        <v>DC1MDB09</v>
      </c>
      <c r="P179" t="e">
        <f>(Sheet1!R179)</f>
        <v>#VALUE!</v>
      </c>
      <c r="Q179" t="e">
        <f>Sheet3!D179</f>
        <v>#VALUE!</v>
      </c>
      <c r="R179" t="e">
        <f>Sheet3!E179</f>
        <v>#VALUE!</v>
      </c>
      <c r="S179" t="str">
        <f t="shared" si="8"/>
        <v/>
      </c>
      <c r="T179" t="str">
        <f>IF(ISERROR(Sheet1!X179),"",Sheet1!X179)</f>
        <v/>
      </c>
      <c r="U179" t="e">
        <f>IF(Sheet1!M179="Councillors",5120,IF(Sheet1!M179="Information Technology Services Dept.",1024,IF(Sheet1!M179="City Clerk and Solicitor Dept",1953,"No")))</f>
        <v>#VALUE!</v>
      </c>
      <c r="V179" s="5" t="s">
        <v>96</v>
      </c>
      <c r="W179" t="e">
        <f>IF(Sheet1!M179="Councillors",4608,IF(Sheet1!M179="Information Technology Services Dept.",921,IF(Sheet1!M179="City Clerk and Solicitor Dept",1855,"No")))</f>
        <v>#VALUE!</v>
      </c>
      <c r="X179" t="e">
        <f t="shared" si="9"/>
        <v>#VALUE!</v>
      </c>
      <c r="Y179" t="str">
        <f ca="1">IF(Sheet1!AB179="DC1MDB01","DC1",IF(Sheet1!AB179="DC1MDB02","DC1",IF(Sheet1!AB179="DC1MDB03","DC1",IF(Sheet1!AB179="DC1MDB04","DC1",IF(Sheet1!AB179="DC1MDB05","DC1",IF(Sheet1!AB179="DC1MDB06","DC1",IF(Sheet1!AB179="DC1MDB07","DC1",IF(Sheet1!AB179="DC1MDB08","DC1",IF(Sheet1!AB179="DC1MDB09","DC1",IF(Sheet1!AB179="DC1MDB10","DC1",IF(Sheet1!AB179="DC4MDB01","DC4",IF(Sheet1!AB179="DC4MDB02","DC4",IF(Sheet1!AB179="DC4MDB03","DC4",IF(Sheet1!AB179="DC4MDB04","DC4",IF(Sheet1!AB179="DC4MDB05","DC4",IF(Sheet1!AB179="DC4MDB06","DC4",IF(Sheet1!AB179="DC4MDB07","DC4",IF(Sheet1!AB179="DC4MDB08","DC4",IF(Sheet1!AB179="DC4MDB09","DC4",IF(Sheet1!AB179="DC4MDB10","DC4","$False"))))))))))))))))))))</f>
        <v>DC1</v>
      </c>
      <c r="Z179" t="s">
        <v>35</v>
      </c>
      <c r="AA179" t="e">
        <f t="shared" si="10"/>
        <v>#VALUE!</v>
      </c>
      <c r="AB179" t="e">
        <f t="shared" si="11"/>
        <v>#VALUE!</v>
      </c>
      <c r="AC179" t="s">
        <v>11</v>
      </c>
      <c r="AD179" t="s">
        <v>12</v>
      </c>
      <c r="AE179" t="s">
        <v>13</v>
      </c>
      <c r="AF179" t="s">
        <v>14</v>
      </c>
      <c r="AG179" t="s">
        <v>5</v>
      </c>
      <c r="AH179" t="s">
        <v>15</v>
      </c>
      <c r="AI179" t="s">
        <v>16</v>
      </c>
      <c r="AJ179" t="s">
        <v>17</v>
      </c>
      <c r="AK179" t="s">
        <v>18</v>
      </c>
      <c r="AL179" t="s">
        <v>19</v>
      </c>
    </row>
    <row r="180" spans="1:38" ht="13.5" customHeight="1">
      <c r="A180" s="7"/>
      <c r="B180" s="7"/>
      <c r="C180" s="7"/>
      <c r="D180" s="8"/>
      <c r="F180" s="9" t="str">
        <f>(Sheet1!T180)</f>
        <v/>
      </c>
      <c r="G180" t="str">
        <f>IF(OR(Sheet1!W180="Yes",Sheet1!U180="Yes"),"\\CMFP538\"&amp;Sheet1!Z180,"")</f>
        <v/>
      </c>
      <c r="H180" t="str">
        <f>IF(G180="","",Sheet1!Z180)</f>
        <v/>
      </c>
      <c r="I180" t="str">
        <f>IF(G180="","",Sheet1!Y180)</f>
        <v/>
      </c>
      <c r="J180" t="e">
        <f>(Sheet1!O180)</f>
        <v>#VALUE!</v>
      </c>
      <c r="K180" s="6" t="e">
        <f>(Sheet1!P180)</f>
        <v>#VALUE!</v>
      </c>
      <c r="L180" s="6" t="e">
        <f>IF(Sheet1!N180="No","No",IF(Sheet1!N180="","No","Yes"))</f>
        <v>#VALUE!</v>
      </c>
      <c r="M180" t="e">
        <f>(Sheet1!Q180)</f>
        <v>#VALUE!</v>
      </c>
      <c r="N180" s="6" t="str">
        <f>IF(Sheet1!E180=FALSE,"",Sheet1!F180&amp;Sheet1!E180)</f>
        <v/>
      </c>
      <c r="O180" t="str">
        <f ca="1">(Sheet1!AB180)</f>
        <v>DC1MDB09</v>
      </c>
      <c r="P180" t="e">
        <f>(Sheet1!R180)</f>
        <v>#VALUE!</v>
      </c>
      <c r="Q180" t="e">
        <f>Sheet3!D180</f>
        <v>#VALUE!</v>
      </c>
      <c r="R180" t="e">
        <f>Sheet3!E180</f>
        <v>#VALUE!</v>
      </c>
      <c r="S180" t="str">
        <f t="shared" si="8"/>
        <v/>
      </c>
      <c r="T180" t="str">
        <f>IF(ISERROR(Sheet1!X180),"",Sheet1!X180)</f>
        <v/>
      </c>
      <c r="U180" t="e">
        <f>IF(Sheet1!M180="Councillors",5120,IF(Sheet1!M180="Information Technology Services Dept.",1024,IF(Sheet1!M180="City Clerk and Solicitor Dept",1953,"No")))</f>
        <v>#VALUE!</v>
      </c>
      <c r="V180" s="5" t="s">
        <v>96</v>
      </c>
      <c r="W180" t="e">
        <f>IF(Sheet1!M180="Councillors",4608,IF(Sheet1!M180="Information Technology Services Dept.",921,IF(Sheet1!M180="City Clerk and Solicitor Dept",1855,"No")))</f>
        <v>#VALUE!</v>
      </c>
      <c r="X180" t="e">
        <f t="shared" si="9"/>
        <v>#VALUE!</v>
      </c>
      <c r="Y180" t="str">
        <f ca="1">IF(Sheet1!AB180="DC1MDB01","DC1",IF(Sheet1!AB180="DC1MDB02","DC1",IF(Sheet1!AB180="DC1MDB03","DC1",IF(Sheet1!AB180="DC1MDB04","DC1",IF(Sheet1!AB180="DC1MDB05","DC1",IF(Sheet1!AB180="DC1MDB06","DC1",IF(Sheet1!AB180="DC1MDB07","DC1",IF(Sheet1!AB180="DC1MDB08","DC1",IF(Sheet1!AB180="DC1MDB09","DC1",IF(Sheet1!AB180="DC1MDB10","DC1",IF(Sheet1!AB180="DC4MDB01","DC4",IF(Sheet1!AB180="DC4MDB02","DC4",IF(Sheet1!AB180="DC4MDB03","DC4",IF(Sheet1!AB180="DC4MDB04","DC4",IF(Sheet1!AB180="DC4MDB05","DC4",IF(Sheet1!AB180="DC4MDB06","DC4",IF(Sheet1!AB180="DC4MDB07","DC4",IF(Sheet1!AB180="DC4MDB08","DC4",IF(Sheet1!AB180="DC4MDB09","DC4",IF(Sheet1!AB180="DC4MDB10","DC4","$False"))))))))))))))))))))</f>
        <v>DC1</v>
      </c>
      <c r="Z180" t="s">
        <v>35</v>
      </c>
      <c r="AA180" t="e">
        <f t="shared" si="10"/>
        <v>#VALUE!</v>
      </c>
      <c r="AB180" t="e">
        <f t="shared" si="11"/>
        <v>#VALUE!</v>
      </c>
      <c r="AC180" t="s">
        <v>11</v>
      </c>
      <c r="AD180" t="s">
        <v>12</v>
      </c>
      <c r="AE180" t="s">
        <v>13</v>
      </c>
      <c r="AF180" t="s">
        <v>14</v>
      </c>
      <c r="AG180" t="s">
        <v>5</v>
      </c>
      <c r="AH180" t="s">
        <v>15</v>
      </c>
      <c r="AI180" t="s">
        <v>16</v>
      </c>
      <c r="AJ180" t="s">
        <v>17</v>
      </c>
      <c r="AK180" t="s">
        <v>18</v>
      </c>
      <c r="AL180" t="s">
        <v>19</v>
      </c>
    </row>
    <row r="181" spans="1:38" ht="13.5" customHeight="1">
      <c r="A181" s="7"/>
      <c r="B181" s="7"/>
      <c r="C181" s="7"/>
      <c r="D181" s="8"/>
      <c r="F181" s="9" t="str">
        <f>(Sheet1!T181)</f>
        <v/>
      </c>
      <c r="G181" t="str">
        <f>IF(OR(Sheet1!W181="Yes",Sheet1!U181="Yes"),"\\CMFP538\"&amp;Sheet1!Z181,"")</f>
        <v/>
      </c>
      <c r="H181" t="str">
        <f>IF(G181="","",Sheet1!Z181)</f>
        <v/>
      </c>
      <c r="I181" t="str">
        <f>IF(G181="","",Sheet1!Y181)</f>
        <v/>
      </c>
      <c r="J181" t="e">
        <f>(Sheet1!O181)</f>
        <v>#VALUE!</v>
      </c>
      <c r="K181" s="6" t="e">
        <f>(Sheet1!P181)</f>
        <v>#VALUE!</v>
      </c>
      <c r="L181" s="6" t="e">
        <f>IF(Sheet1!N181="No","No",IF(Sheet1!N181="","No","Yes"))</f>
        <v>#VALUE!</v>
      </c>
      <c r="M181" t="e">
        <f>(Sheet1!Q181)</f>
        <v>#VALUE!</v>
      </c>
      <c r="N181" s="6" t="str">
        <f>IF(Sheet1!E181=FALSE,"",Sheet1!F181&amp;Sheet1!E181)</f>
        <v/>
      </c>
      <c r="O181" t="str">
        <f ca="1">(Sheet1!AB181)</f>
        <v>DC4MDB05</v>
      </c>
      <c r="P181" t="e">
        <f>(Sheet1!R181)</f>
        <v>#VALUE!</v>
      </c>
      <c r="Q181" t="e">
        <f>Sheet3!D181</f>
        <v>#VALUE!</v>
      </c>
      <c r="R181" t="e">
        <f>Sheet3!E181</f>
        <v>#VALUE!</v>
      </c>
      <c r="S181" t="str">
        <f t="shared" si="8"/>
        <v/>
      </c>
      <c r="T181" t="str">
        <f>IF(ISERROR(Sheet1!X181),"",Sheet1!X181)</f>
        <v/>
      </c>
      <c r="U181" t="e">
        <f>IF(Sheet1!M181="Councillors",5120,IF(Sheet1!M181="Information Technology Services Dept.",1024,IF(Sheet1!M181="City Clerk and Solicitor Dept",1953,"No")))</f>
        <v>#VALUE!</v>
      </c>
      <c r="V181" s="5" t="s">
        <v>96</v>
      </c>
      <c r="W181" t="e">
        <f>IF(Sheet1!M181="Councillors",4608,IF(Sheet1!M181="Information Technology Services Dept.",921,IF(Sheet1!M181="City Clerk and Solicitor Dept",1855,"No")))</f>
        <v>#VALUE!</v>
      </c>
      <c r="X181" t="e">
        <f t="shared" si="9"/>
        <v>#VALUE!</v>
      </c>
      <c r="Y181" t="str">
        <f ca="1">IF(Sheet1!AB181="DC1MDB01","DC1",IF(Sheet1!AB181="DC1MDB02","DC1",IF(Sheet1!AB181="DC1MDB03","DC1",IF(Sheet1!AB181="DC1MDB04","DC1",IF(Sheet1!AB181="DC1MDB05","DC1",IF(Sheet1!AB181="DC1MDB06","DC1",IF(Sheet1!AB181="DC1MDB07","DC1",IF(Sheet1!AB181="DC1MDB08","DC1",IF(Sheet1!AB181="DC1MDB09","DC1",IF(Sheet1!AB181="DC1MDB10","DC1",IF(Sheet1!AB181="DC4MDB01","DC4",IF(Sheet1!AB181="DC4MDB02","DC4",IF(Sheet1!AB181="DC4MDB03","DC4",IF(Sheet1!AB181="DC4MDB04","DC4",IF(Sheet1!AB181="DC4MDB05","DC4",IF(Sheet1!AB181="DC4MDB06","DC4",IF(Sheet1!AB181="DC4MDB07","DC4",IF(Sheet1!AB181="DC4MDB08","DC4",IF(Sheet1!AB181="DC4MDB09","DC4",IF(Sheet1!AB181="DC4MDB10","DC4","$False"))))))))))))))))))))</f>
        <v>DC4</v>
      </c>
      <c r="Z181" t="s">
        <v>35</v>
      </c>
      <c r="AA181" t="e">
        <f t="shared" si="10"/>
        <v>#VALUE!</v>
      </c>
      <c r="AB181" t="e">
        <f t="shared" si="11"/>
        <v>#VALUE!</v>
      </c>
      <c r="AC181" t="s">
        <v>11</v>
      </c>
      <c r="AD181" t="s">
        <v>12</v>
      </c>
      <c r="AE181" t="s">
        <v>13</v>
      </c>
      <c r="AF181" t="s">
        <v>14</v>
      </c>
      <c r="AG181" t="s">
        <v>5</v>
      </c>
      <c r="AH181" t="s">
        <v>15</v>
      </c>
      <c r="AI181" t="s">
        <v>16</v>
      </c>
      <c r="AJ181" t="s">
        <v>17</v>
      </c>
      <c r="AK181" t="s">
        <v>18</v>
      </c>
      <c r="AL181" t="s">
        <v>19</v>
      </c>
    </row>
    <row r="182" spans="1:38" ht="13.5" customHeight="1">
      <c r="A182" s="7"/>
      <c r="B182" s="7"/>
      <c r="C182" s="7"/>
      <c r="D182" s="8"/>
      <c r="F182" s="9" t="str">
        <f>(Sheet1!T182)</f>
        <v/>
      </c>
      <c r="G182" t="str">
        <f>IF(OR(Sheet1!W182="Yes",Sheet1!U182="Yes"),"\\CMFP538\"&amp;Sheet1!Z182,"")</f>
        <v/>
      </c>
      <c r="H182" t="str">
        <f>IF(G182="","",Sheet1!Z182)</f>
        <v/>
      </c>
      <c r="I182" t="str">
        <f>IF(G182="","",Sheet1!Y182)</f>
        <v/>
      </c>
      <c r="J182" t="e">
        <f>(Sheet1!O182)</f>
        <v>#VALUE!</v>
      </c>
      <c r="K182" s="6" t="e">
        <f>(Sheet1!P182)</f>
        <v>#VALUE!</v>
      </c>
      <c r="L182" s="6" t="e">
        <f>IF(Sheet1!N182="No","No",IF(Sheet1!N182="","No","Yes"))</f>
        <v>#VALUE!</v>
      </c>
      <c r="M182" t="e">
        <f>(Sheet1!Q182)</f>
        <v>#VALUE!</v>
      </c>
      <c r="N182" s="6" t="str">
        <f>IF(Sheet1!E182=FALSE,"",Sheet1!F182&amp;Sheet1!E182)</f>
        <v/>
      </c>
      <c r="O182" t="str">
        <f ca="1">(Sheet1!AB182)</f>
        <v>DC4MDB03</v>
      </c>
      <c r="P182" t="e">
        <f>(Sheet1!R182)</f>
        <v>#VALUE!</v>
      </c>
      <c r="Q182" t="e">
        <f>Sheet3!D182</f>
        <v>#VALUE!</v>
      </c>
      <c r="R182" t="e">
        <f>Sheet3!E182</f>
        <v>#VALUE!</v>
      </c>
      <c r="S182" t="str">
        <f t="shared" si="8"/>
        <v/>
      </c>
      <c r="T182" t="str">
        <f>IF(ISERROR(Sheet1!X182),"",Sheet1!X182)</f>
        <v/>
      </c>
      <c r="U182" t="e">
        <f>IF(Sheet1!M182="Councillors",5120,IF(Sheet1!M182="Information Technology Services Dept.",1024,IF(Sheet1!M182="City Clerk and Solicitor Dept",1953,"No")))</f>
        <v>#VALUE!</v>
      </c>
      <c r="V182" s="5" t="s">
        <v>96</v>
      </c>
      <c r="W182" t="e">
        <f>IF(Sheet1!M182="Councillors",4608,IF(Sheet1!M182="Information Technology Services Dept.",921,IF(Sheet1!M182="City Clerk and Solicitor Dept",1855,"No")))</f>
        <v>#VALUE!</v>
      </c>
      <c r="X182" t="e">
        <f t="shared" si="9"/>
        <v>#VALUE!</v>
      </c>
      <c r="Y182" t="str">
        <f ca="1">IF(Sheet1!AB182="DC1MDB01","DC1",IF(Sheet1!AB182="DC1MDB02","DC1",IF(Sheet1!AB182="DC1MDB03","DC1",IF(Sheet1!AB182="DC1MDB04","DC1",IF(Sheet1!AB182="DC1MDB05","DC1",IF(Sheet1!AB182="DC1MDB06","DC1",IF(Sheet1!AB182="DC1MDB07","DC1",IF(Sheet1!AB182="DC1MDB08","DC1",IF(Sheet1!AB182="DC1MDB09","DC1",IF(Sheet1!AB182="DC1MDB10","DC1",IF(Sheet1!AB182="DC4MDB01","DC4",IF(Sheet1!AB182="DC4MDB02","DC4",IF(Sheet1!AB182="DC4MDB03","DC4",IF(Sheet1!AB182="DC4MDB04","DC4",IF(Sheet1!AB182="DC4MDB05","DC4",IF(Sheet1!AB182="DC4MDB06","DC4",IF(Sheet1!AB182="DC4MDB07","DC4",IF(Sheet1!AB182="DC4MDB08","DC4",IF(Sheet1!AB182="DC4MDB09","DC4",IF(Sheet1!AB182="DC4MDB10","DC4","$False"))))))))))))))))))))</f>
        <v>DC4</v>
      </c>
      <c r="Z182" t="s">
        <v>35</v>
      </c>
      <c r="AA182" t="e">
        <f t="shared" si="10"/>
        <v>#VALUE!</v>
      </c>
      <c r="AB182" t="e">
        <f t="shared" si="11"/>
        <v>#VALUE!</v>
      </c>
      <c r="AC182" t="s">
        <v>11</v>
      </c>
      <c r="AD182" t="s">
        <v>12</v>
      </c>
      <c r="AE182" t="s">
        <v>13</v>
      </c>
      <c r="AF182" t="s">
        <v>14</v>
      </c>
      <c r="AG182" t="s">
        <v>5</v>
      </c>
      <c r="AH182" t="s">
        <v>15</v>
      </c>
      <c r="AI182" t="s">
        <v>16</v>
      </c>
      <c r="AJ182" t="s">
        <v>17</v>
      </c>
      <c r="AK182" t="s">
        <v>18</v>
      </c>
      <c r="AL182" t="s">
        <v>19</v>
      </c>
    </row>
    <row r="183" spans="1:38" ht="13.5" customHeight="1">
      <c r="A183" s="7"/>
      <c r="B183" s="7"/>
      <c r="C183" s="7"/>
      <c r="D183" s="8"/>
      <c r="F183" s="9" t="str">
        <f>(Sheet1!T183)</f>
        <v/>
      </c>
      <c r="G183" t="str">
        <f>IF(OR(Sheet1!W183="Yes",Sheet1!U183="Yes"),"\\CMFP538\"&amp;Sheet1!Z183,"")</f>
        <v/>
      </c>
      <c r="H183" t="str">
        <f>IF(G183="","",Sheet1!Z183)</f>
        <v/>
      </c>
      <c r="I183" t="str">
        <f>IF(G183="","",Sheet1!Y183)</f>
        <v/>
      </c>
      <c r="J183" t="e">
        <f>(Sheet1!O183)</f>
        <v>#VALUE!</v>
      </c>
      <c r="K183" s="6" t="e">
        <f>(Sheet1!P183)</f>
        <v>#VALUE!</v>
      </c>
      <c r="L183" s="6" t="e">
        <f>IF(Sheet1!N183="No","No",IF(Sheet1!N183="","No","Yes"))</f>
        <v>#VALUE!</v>
      </c>
      <c r="M183" t="e">
        <f>(Sheet1!Q183)</f>
        <v>#VALUE!</v>
      </c>
      <c r="N183" s="6" t="str">
        <f>IF(Sheet1!E183=FALSE,"",Sheet1!F183&amp;Sheet1!E183)</f>
        <v/>
      </c>
      <c r="O183" t="str">
        <f ca="1">(Sheet1!AB183)</f>
        <v>DC4MDB09</v>
      </c>
      <c r="P183" t="e">
        <f>(Sheet1!R183)</f>
        <v>#VALUE!</v>
      </c>
      <c r="Q183" t="e">
        <f>Sheet3!D183</f>
        <v>#VALUE!</v>
      </c>
      <c r="R183" t="e">
        <f>Sheet3!E183</f>
        <v>#VALUE!</v>
      </c>
      <c r="S183" t="str">
        <f t="shared" si="8"/>
        <v/>
      </c>
      <c r="T183" t="str">
        <f>IF(ISERROR(Sheet1!X183),"",Sheet1!X183)</f>
        <v/>
      </c>
      <c r="U183" t="e">
        <f>IF(Sheet1!M183="Councillors",5120,IF(Sheet1!M183="Information Technology Services Dept.",1024,IF(Sheet1!M183="City Clerk and Solicitor Dept",1953,"No")))</f>
        <v>#VALUE!</v>
      </c>
      <c r="V183" s="5" t="s">
        <v>96</v>
      </c>
      <c r="W183" t="e">
        <f>IF(Sheet1!M183="Councillors",4608,IF(Sheet1!M183="Information Technology Services Dept.",921,IF(Sheet1!M183="City Clerk and Solicitor Dept",1855,"No")))</f>
        <v>#VALUE!</v>
      </c>
      <c r="X183" t="e">
        <f t="shared" si="9"/>
        <v>#VALUE!</v>
      </c>
      <c r="Y183" t="str">
        <f ca="1">IF(Sheet1!AB183="DC1MDB01","DC1",IF(Sheet1!AB183="DC1MDB02","DC1",IF(Sheet1!AB183="DC1MDB03","DC1",IF(Sheet1!AB183="DC1MDB04","DC1",IF(Sheet1!AB183="DC1MDB05","DC1",IF(Sheet1!AB183="DC1MDB06","DC1",IF(Sheet1!AB183="DC1MDB07","DC1",IF(Sheet1!AB183="DC1MDB08","DC1",IF(Sheet1!AB183="DC1MDB09","DC1",IF(Sheet1!AB183="DC1MDB10","DC1",IF(Sheet1!AB183="DC4MDB01","DC4",IF(Sheet1!AB183="DC4MDB02","DC4",IF(Sheet1!AB183="DC4MDB03","DC4",IF(Sheet1!AB183="DC4MDB04","DC4",IF(Sheet1!AB183="DC4MDB05","DC4",IF(Sheet1!AB183="DC4MDB06","DC4",IF(Sheet1!AB183="DC4MDB07","DC4",IF(Sheet1!AB183="DC4MDB08","DC4",IF(Sheet1!AB183="DC4MDB09","DC4",IF(Sheet1!AB183="DC4MDB10","DC4","$False"))))))))))))))))))))</f>
        <v>DC4</v>
      </c>
      <c r="Z183" t="s">
        <v>35</v>
      </c>
      <c r="AA183" t="e">
        <f t="shared" si="10"/>
        <v>#VALUE!</v>
      </c>
      <c r="AB183" t="e">
        <f t="shared" si="11"/>
        <v>#VALUE!</v>
      </c>
      <c r="AC183" t="s">
        <v>11</v>
      </c>
      <c r="AD183" t="s">
        <v>12</v>
      </c>
      <c r="AE183" t="s">
        <v>13</v>
      </c>
      <c r="AF183" t="s">
        <v>14</v>
      </c>
      <c r="AG183" t="s">
        <v>5</v>
      </c>
      <c r="AH183" t="s">
        <v>15</v>
      </c>
      <c r="AI183" t="s">
        <v>16</v>
      </c>
      <c r="AJ183" t="s">
        <v>17</v>
      </c>
      <c r="AK183" t="s">
        <v>18</v>
      </c>
      <c r="AL183" t="s">
        <v>19</v>
      </c>
    </row>
    <row r="184" spans="1:38" ht="13.5" customHeight="1">
      <c r="A184" s="7"/>
      <c r="B184" s="7"/>
      <c r="C184" s="7"/>
      <c r="D184" s="8"/>
      <c r="F184" s="9" t="str">
        <f>(Sheet1!T184)</f>
        <v/>
      </c>
      <c r="G184" t="str">
        <f>IF(OR(Sheet1!W184="Yes",Sheet1!U184="Yes"),"\\CMFP538\"&amp;Sheet1!Z184,"")</f>
        <v/>
      </c>
      <c r="H184" t="str">
        <f>IF(G184="","",Sheet1!Z184)</f>
        <v/>
      </c>
      <c r="I184" t="str">
        <f>IF(G184="","",Sheet1!Y184)</f>
        <v/>
      </c>
      <c r="J184" t="e">
        <f>(Sheet1!O184)</f>
        <v>#VALUE!</v>
      </c>
      <c r="K184" s="6" t="e">
        <f>(Sheet1!P184)</f>
        <v>#VALUE!</v>
      </c>
      <c r="L184" s="6" t="e">
        <f>IF(Sheet1!N184="No","No",IF(Sheet1!N184="","No","Yes"))</f>
        <v>#VALUE!</v>
      </c>
      <c r="M184" t="e">
        <f>(Sheet1!Q184)</f>
        <v>#VALUE!</v>
      </c>
      <c r="N184" s="6" t="str">
        <f>IF(Sheet1!E184=FALSE,"",Sheet1!F184&amp;Sheet1!E184)</f>
        <v/>
      </c>
      <c r="O184" t="str">
        <f ca="1">(Sheet1!AB184)</f>
        <v>DC1MDB07</v>
      </c>
      <c r="P184" t="e">
        <f>(Sheet1!R184)</f>
        <v>#VALUE!</v>
      </c>
      <c r="Q184" t="e">
        <f>Sheet3!D184</f>
        <v>#VALUE!</v>
      </c>
      <c r="R184" t="e">
        <f>Sheet3!E184</f>
        <v>#VALUE!</v>
      </c>
      <c r="S184" t="str">
        <f t="shared" si="8"/>
        <v/>
      </c>
      <c r="T184" t="str">
        <f>IF(ISERROR(Sheet1!X184),"",Sheet1!X184)</f>
        <v/>
      </c>
      <c r="U184" t="e">
        <f>IF(Sheet1!M184="Councillors",5120,IF(Sheet1!M184="Information Technology Services Dept.",1024,IF(Sheet1!M184="City Clerk and Solicitor Dept",1953,"No")))</f>
        <v>#VALUE!</v>
      </c>
      <c r="V184" s="5" t="s">
        <v>96</v>
      </c>
      <c r="W184" t="e">
        <f>IF(Sheet1!M184="Councillors",4608,IF(Sheet1!M184="Information Technology Services Dept.",921,IF(Sheet1!M184="City Clerk and Solicitor Dept",1855,"No")))</f>
        <v>#VALUE!</v>
      </c>
      <c r="X184" t="e">
        <f t="shared" si="9"/>
        <v>#VALUE!</v>
      </c>
      <c r="Y184" t="str">
        <f ca="1">IF(Sheet1!AB184="DC1MDB01","DC1",IF(Sheet1!AB184="DC1MDB02","DC1",IF(Sheet1!AB184="DC1MDB03","DC1",IF(Sheet1!AB184="DC1MDB04","DC1",IF(Sheet1!AB184="DC1MDB05","DC1",IF(Sheet1!AB184="DC1MDB06","DC1",IF(Sheet1!AB184="DC1MDB07","DC1",IF(Sheet1!AB184="DC1MDB08","DC1",IF(Sheet1!AB184="DC1MDB09","DC1",IF(Sheet1!AB184="DC1MDB10","DC1",IF(Sheet1!AB184="DC4MDB01","DC4",IF(Sheet1!AB184="DC4MDB02","DC4",IF(Sheet1!AB184="DC4MDB03","DC4",IF(Sheet1!AB184="DC4MDB04","DC4",IF(Sheet1!AB184="DC4MDB05","DC4",IF(Sheet1!AB184="DC4MDB06","DC4",IF(Sheet1!AB184="DC4MDB07","DC4",IF(Sheet1!AB184="DC4MDB08","DC4",IF(Sheet1!AB184="DC4MDB09","DC4",IF(Sheet1!AB184="DC4MDB10","DC4","$False"))))))))))))))))))))</f>
        <v>DC1</v>
      </c>
      <c r="Z184" t="s">
        <v>35</v>
      </c>
      <c r="AA184" t="e">
        <f t="shared" si="10"/>
        <v>#VALUE!</v>
      </c>
      <c r="AB184" t="e">
        <f t="shared" si="11"/>
        <v>#VALUE!</v>
      </c>
      <c r="AC184" t="s">
        <v>11</v>
      </c>
      <c r="AD184" t="s">
        <v>12</v>
      </c>
      <c r="AE184" t="s">
        <v>13</v>
      </c>
      <c r="AF184" t="s">
        <v>14</v>
      </c>
      <c r="AG184" t="s">
        <v>5</v>
      </c>
      <c r="AH184" t="s">
        <v>15</v>
      </c>
      <c r="AI184" t="s">
        <v>16</v>
      </c>
      <c r="AJ184" t="s">
        <v>17</v>
      </c>
      <c r="AK184" t="s">
        <v>18</v>
      </c>
      <c r="AL184" t="s">
        <v>19</v>
      </c>
    </row>
    <row r="185" spans="1:38" ht="13.5" customHeight="1">
      <c r="A185" s="7"/>
      <c r="B185" s="7"/>
      <c r="C185" s="7"/>
      <c r="D185" s="8"/>
      <c r="F185" s="9" t="str">
        <f>(Sheet1!T185)</f>
        <v/>
      </c>
      <c r="G185" t="str">
        <f>IF(OR(Sheet1!W185="Yes",Sheet1!U185="Yes"),"\\CMFP538\"&amp;Sheet1!Z185,"")</f>
        <v/>
      </c>
      <c r="H185" t="str">
        <f>IF(G185="","",Sheet1!Z185)</f>
        <v/>
      </c>
      <c r="I185" t="str">
        <f>IF(G185="","",Sheet1!Y185)</f>
        <v/>
      </c>
      <c r="J185" t="e">
        <f>(Sheet1!O185)</f>
        <v>#VALUE!</v>
      </c>
      <c r="K185" s="6" t="e">
        <f>(Sheet1!P185)</f>
        <v>#VALUE!</v>
      </c>
      <c r="L185" s="6" t="e">
        <f>IF(Sheet1!N185="No","No",IF(Sheet1!N185="","No","Yes"))</f>
        <v>#VALUE!</v>
      </c>
      <c r="M185" t="e">
        <f>(Sheet1!Q185)</f>
        <v>#VALUE!</v>
      </c>
      <c r="N185" s="6" t="str">
        <f>IF(Sheet1!E185=FALSE,"",Sheet1!F185&amp;Sheet1!E185)</f>
        <v/>
      </c>
      <c r="O185" t="str">
        <f ca="1">(Sheet1!AB185)</f>
        <v>DC4MDB10</v>
      </c>
      <c r="P185" t="e">
        <f>(Sheet1!R185)</f>
        <v>#VALUE!</v>
      </c>
      <c r="Q185" t="e">
        <f>Sheet3!D185</f>
        <v>#VALUE!</v>
      </c>
      <c r="R185" t="e">
        <f>Sheet3!E185</f>
        <v>#VALUE!</v>
      </c>
      <c r="S185" t="str">
        <f t="shared" si="8"/>
        <v/>
      </c>
      <c r="T185" t="str">
        <f>IF(ISERROR(Sheet1!X185),"",Sheet1!X185)</f>
        <v/>
      </c>
      <c r="U185" t="e">
        <f>IF(Sheet1!M185="Councillors",5120,IF(Sheet1!M185="Information Technology Services Dept.",1024,IF(Sheet1!M185="City Clerk and Solicitor Dept",1953,"No")))</f>
        <v>#VALUE!</v>
      </c>
      <c r="V185" s="5" t="s">
        <v>96</v>
      </c>
      <c r="W185" t="e">
        <f>IF(Sheet1!M185="Councillors",4608,IF(Sheet1!M185="Information Technology Services Dept.",921,IF(Sheet1!M185="City Clerk and Solicitor Dept",1855,"No")))</f>
        <v>#VALUE!</v>
      </c>
      <c r="X185" t="e">
        <f t="shared" si="9"/>
        <v>#VALUE!</v>
      </c>
      <c r="Y185" t="str">
        <f ca="1">IF(Sheet1!AB185="DC1MDB01","DC1",IF(Sheet1!AB185="DC1MDB02","DC1",IF(Sheet1!AB185="DC1MDB03","DC1",IF(Sheet1!AB185="DC1MDB04","DC1",IF(Sheet1!AB185="DC1MDB05","DC1",IF(Sheet1!AB185="DC1MDB06","DC1",IF(Sheet1!AB185="DC1MDB07","DC1",IF(Sheet1!AB185="DC1MDB08","DC1",IF(Sheet1!AB185="DC1MDB09","DC1",IF(Sheet1!AB185="DC1MDB10","DC1",IF(Sheet1!AB185="DC4MDB01","DC4",IF(Sheet1!AB185="DC4MDB02","DC4",IF(Sheet1!AB185="DC4MDB03","DC4",IF(Sheet1!AB185="DC4MDB04","DC4",IF(Sheet1!AB185="DC4MDB05","DC4",IF(Sheet1!AB185="DC4MDB06","DC4",IF(Sheet1!AB185="DC4MDB07","DC4",IF(Sheet1!AB185="DC4MDB08","DC4",IF(Sheet1!AB185="DC4MDB09","DC4",IF(Sheet1!AB185="DC4MDB10","DC4","$False"))))))))))))))))))))</f>
        <v>DC4</v>
      </c>
      <c r="Z185" t="s">
        <v>35</v>
      </c>
      <c r="AA185" t="e">
        <f t="shared" si="10"/>
        <v>#VALUE!</v>
      </c>
      <c r="AB185" t="e">
        <f t="shared" si="11"/>
        <v>#VALUE!</v>
      </c>
      <c r="AC185" t="s">
        <v>11</v>
      </c>
      <c r="AD185" t="s">
        <v>12</v>
      </c>
      <c r="AE185" t="s">
        <v>13</v>
      </c>
      <c r="AF185" t="s">
        <v>14</v>
      </c>
      <c r="AG185" t="s">
        <v>5</v>
      </c>
      <c r="AH185" t="s">
        <v>15</v>
      </c>
      <c r="AI185" t="s">
        <v>16</v>
      </c>
      <c r="AJ185" t="s">
        <v>17</v>
      </c>
      <c r="AK185" t="s">
        <v>18</v>
      </c>
      <c r="AL185" t="s">
        <v>19</v>
      </c>
    </row>
    <row r="186" spans="1:38" ht="13.5" customHeight="1">
      <c r="A186" s="7"/>
      <c r="B186" s="7"/>
      <c r="C186" s="7"/>
      <c r="D186" s="8"/>
      <c r="F186" s="9" t="str">
        <f>(Sheet1!T186)</f>
        <v/>
      </c>
      <c r="G186" t="str">
        <f>IF(OR(Sheet1!W186="Yes",Sheet1!U186="Yes"),"\\CMFP538\"&amp;Sheet1!Z186,"")</f>
        <v/>
      </c>
      <c r="H186" t="str">
        <f>IF(G186="","",Sheet1!Z186)</f>
        <v/>
      </c>
      <c r="I186" t="str">
        <f>IF(G186="","",Sheet1!Y186)</f>
        <v/>
      </c>
      <c r="J186" t="e">
        <f>(Sheet1!O186)</f>
        <v>#VALUE!</v>
      </c>
      <c r="K186" s="6" t="e">
        <f>(Sheet1!P186)</f>
        <v>#VALUE!</v>
      </c>
      <c r="L186" s="6" t="e">
        <f>IF(Sheet1!N186="No","No",IF(Sheet1!N186="","No","Yes"))</f>
        <v>#VALUE!</v>
      </c>
      <c r="M186" t="e">
        <f>(Sheet1!Q186)</f>
        <v>#VALUE!</v>
      </c>
      <c r="N186" s="6" t="str">
        <f>IF(Sheet1!E186=FALSE,"",Sheet1!F186&amp;Sheet1!E186)</f>
        <v/>
      </c>
      <c r="O186" t="str">
        <f ca="1">(Sheet1!AB186)</f>
        <v>DC4MDB09</v>
      </c>
      <c r="P186" t="e">
        <f>(Sheet1!R186)</f>
        <v>#VALUE!</v>
      </c>
      <c r="Q186" t="e">
        <f>Sheet3!D186</f>
        <v>#VALUE!</v>
      </c>
      <c r="R186" t="e">
        <f>Sheet3!E186</f>
        <v>#VALUE!</v>
      </c>
      <c r="S186" t="str">
        <f t="shared" si="8"/>
        <v/>
      </c>
      <c r="T186" t="str">
        <f>IF(ISERROR(Sheet1!X186),"",Sheet1!X186)</f>
        <v/>
      </c>
      <c r="U186" t="e">
        <f>IF(Sheet1!M186="Councillors",5120,IF(Sheet1!M186="Information Technology Services Dept.",1024,IF(Sheet1!M186="City Clerk and Solicitor Dept",1953,"No")))</f>
        <v>#VALUE!</v>
      </c>
      <c r="V186" s="5" t="s">
        <v>96</v>
      </c>
      <c r="W186" t="e">
        <f>IF(Sheet1!M186="Councillors",4608,IF(Sheet1!M186="Information Technology Services Dept.",921,IF(Sheet1!M186="City Clerk and Solicitor Dept",1855,"No")))</f>
        <v>#VALUE!</v>
      </c>
      <c r="X186" t="e">
        <f t="shared" si="9"/>
        <v>#VALUE!</v>
      </c>
      <c r="Y186" t="str">
        <f ca="1">IF(Sheet1!AB186="DC1MDB01","DC1",IF(Sheet1!AB186="DC1MDB02","DC1",IF(Sheet1!AB186="DC1MDB03","DC1",IF(Sheet1!AB186="DC1MDB04","DC1",IF(Sheet1!AB186="DC1MDB05","DC1",IF(Sheet1!AB186="DC1MDB06","DC1",IF(Sheet1!AB186="DC1MDB07","DC1",IF(Sheet1!AB186="DC1MDB08","DC1",IF(Sheet1!AB186="DC1MDB09","DC1",IF(Sheet1!AB186="DC1MDB10","DC1",IF(Sheet1!AB186="DC4MDB01","DC4",IF(Sheet1!AB186="DC4MDB02","DC4",IF(Sheet1!AB186="DC4MDB03","DC4",IF(Sheet1!AB186="DC4MDB04","DC4",IF(Sheet1!AB186="DC4MDB05","DC4",IF(Sheet1!AB186="DC4MDB06","DC4",IF(Sheet1!AB186="DC4MDB07","DC4",IF(Sheet1!AB186="DC4MDB08","DC4",IF(Sheet1!AB186="DC4MDB09","DC4",IF(Sheet1!AB186="DC4MDB10","DC4","$False"))))))))))))))))))))</f>
        <v>DC4</v>
      </c>
      <c r="Z186" t="s">
        <v>35</v>
      </c>
      <c r="AA186" t="e">
        <f t="shared" si="10"/>
        <v>#VALUE!</v>
      </c>
      <c r="AB186" t="e">
        <f t="shared" si="11"/>
        <v>#VALUE!</v>
      </c>
      <c r="AC186" t="s">
        <v>11</v>
      </c>
      <c r="AD186" t="s">
        <v>12</v>
      </c>
      <c r="AE186" t="s">
        <v>13</v>
      </c>
      <c r="AF186" t="s">
        <v>14</v>
      </c>
      <c r="AG186" t="s">
        <v>5</v>
      </c>
      <c r="AH186" t="s">
        <v>15</v>
      </c>
      <c r="AI186" t="s">
        <v>16</v>
      </c>
      <c r="AJ186" t="s">
        <v>17</v>
      </c>
      <c r="AK186" t="s">
        <v>18</v>
      </c>
      <c r="AL186" t="s">
        <v>19</v>
      </c>
    </row>
    <row r="187" spans="1:38" ht="13.5" customHeight="1">
      <c r="A187" s="7"/>
      <c r="B187" s="7"/>
      <c r="C187" s="7"/>
      <c r="D187" s="8"/>
      <c r="F187" s="9" t="str">
        <f>(Sheet1!T187)</f>
        <v/>
      </c>
      <c r="G187" t="str">
        <f>IF(OR(Sheet1!W187="Yes",Sheet1!U187="Yes"),"\\CMFP538\"&amp;Sheet1!Z187,"")</f>
        <v/>
      </c>
      <c r="H187" t="str">
        <f>IF(G187="","",Sheet1!Z187)</f>
        <v/>
      </c>
      <c r="I187" t="str">
        <f>IF(G187="","",Sheet1!Y187)</f>
        <v/>
      </c>
      <c r="J187" t="e">
        <f>(Sheet1!O187)</f>
        <v>#VALUE!</v>
      </c>
      <c r="K187" s="6" t="e">
        <f>(Sheet1!P187)</f>
        <v>#VALUE!</v>
      </c>
      <c r="L187" s="6" t="e">
        <f>IF(Sheet1!N187="No","No",IF(Sheet1!N187="","No","Yes"))</f>
        <v>#VALUE!</v>
      </c>
      <c r="M187" t="e">
        <f>(Sheet1!Q187)</f>
        <v>#VALUE!</v>
      </c>
      <c r="N187" s="6" t="str">
        <f>IF(Sheet1!E187=FALSE,"",Sheet1!F187&amp;Sheet1!E187)</f>
        <v/>
      </c>
      <c r="O187" t="str">
        <f ca="1">(Sheet1!AB187)</f>
        <v>DC1MDB02</v>
      </c>
      <c r="P187" t="e">
        <f>(Sheet1!R187)</f>
        <v>#VALUE!</v>
      </c>
      <c r="Q187" t="e">
        <f>Sheet3!D187</f>
        <v>#VALUE!</v>
      </c>
      <c r="R187" t="e">
        <f>Sheet3!E187</f>
        <v>#VALUE!</v>
      </c>
      <c r="S187" t="str">
        <f t="shared" si="8"/>
        <v/>
      </c>
      <c r="T187" t="str">
        <f>IF(ISERROR(Sheet1!X187),"",Sheet1!X187)</f>
        <v/>
      </c>
      <c r="U187" t="e">
        <f>IF(Sheet1!M187="Councillors",5120,IF(Sheet1!M187="Information Technology Services Dept.",1024,IF(Sheet1!M187="City Clerk and Solicitor Dept",1953,"No")))</f>
        <v>#VALUE!</v>
      </c>
      <c r="V187" s="5" t="s">
        <v>96</v>
      </c>
      <c r="W187" t="e">
        <f>IF(Sheet1!M187="Councillors",4608,IF(Sheet1!M187="Information Technology Services Dept.",921,IF(Sheet1!M187="City Clerk and Solicitor Dept",1855,"No")))</f>
        <v>#VALUE!</v>
      </c>
      <c r="X187" t="e">
        <f t="shared" si="9"/>
        <v>#VALUE!</v>
      </c>
      <c r="Y187" t="str">
        <f ca="1">IF(Sheet1!AB187="DC1MDB01","DC1",IF(Sheet1!AB187="DC1MDB02","DC1",IF(Sheet1!AB187="DC1MDB03","DC1",IF(Sheet1!AB187="DC1MDB04","DC1",IF(Sheet1!AB187="DC1MDB05","DC1",IF(Sheet1!AB187="DC1MDB06","DC1",IF(Sheet1!AB187="DC1MDB07","DC1",IF(Sheet1!AB187="DC1MDB08","DC1",IF(Sheet1!AB187="DC1MDB09","DC1",IF(Sheet1!AB187="DC1MDB10","DC1",IF(Sheet1!AB187="DC4MDB01","DC4",IF(Sheet1!AB187="DC4MDB02","DC4",IF(Sheet1!AB187="DC4MDB03","DC4",IF(Sheet1!AB187="DC4MDB04","DC4",IF(Sheet1!AB187="DC4MDB05","DC4",IF(Sheet1!AB187="DC4MDB06","DC4",IF(Sheet1!AB187="DC4MDB07","DC4",IF(Sheet1!AB187="DC4MDB08","DC4",IF(Sheet1!AB187="DC4MDB09","DC4",IF(Sheet1!AB187="DC4MDB10","DC4","$False"))))))))))))))))))))</f>
        <v>DC1</v>
      </c>
      <c r="Z187" t="s">
        <v>35</v>
      </c>
      <c r="AA187" t="e">
        <f t="shared" si="10"/>
        <v>#VALUE!</v>
      </c>
      <c r="AB187" t="e">
        <f t="shared" si="11"/>
        <v>#VALUE!</v>
      </c>
      <c r="AC187" t="s">
        <v>11</v>
      </c>
      <c r="AD187" t="s">
        <v>12</v>
      </c>
      <c r="AE187" t="s">
        <v>13</v>
      </c>
      <c r="AF187" t="s">
        <v>14</v>
      </c>
      <c r="AG187" t="s">
        <v>5</v>
      </c>
      <c r="AH187" t="s">
        <v>15</v>
      </c>
      <c r="AI187" t="s">
        <v>16</v>
      </c>
      <c r="AJ187" t="s">
        <v>17</v>
      </c>
      <c r="AK187" t="s">
        <v>18</v>
      </c>
      <c r="AL187" t="s">
        <v>19</v>
      </c>
    </row>
    <row r="188" spans="1:38" ht="13.5" customHeight="1">
      <c r="A188" s="7"/>
      <c r="B188" s="7"/>
      <c r="C188" s="7"/>
      <c r="D188" s="8"/>
      <c r="F188" s="9" t="str">
        <f>(Sheet1!T188)</f>
        <v/>
      </c>
      <c r="G188" t="str">
        <f>IF(OR(Sheet1!W188="Yes",Sheet1!U188="Yes"),"\\CMFP538\"&amp;Sheet1!Z188,"")</f>
        <v/>
      </c>
      <c r="H188" t="str">
        <f>IF(G188="","",Sheet1!Z188)</f>
        <v/>
      </c>
      <c r="I188" t="str">
        <f>IF(G188="","",Sheet1!Y188)</f>
        <v/>
      </c>
      <c r="J188" t="e">
        <f>(Sheet1!O188)</f>
        <v>#VALUE!</v>
      </c>
      <c r="K188" s="6" t="e">
        <f>(Sheet1!P188)</f>
        <v>#VALUE!</v>
      </c>
      <c r="L188" s="6" t="e">
        <f>IF(Sheet1!N188="No","No",IF(Sheet1!N188="","No","Yes"))</f>
        <v>#VALUE!</v>
      </c>
      <c r="M188" t="e">
        <f>(Sheet1!Q188)</f>
        <v>#VALUE!</v>
      </c>
      <c r="N188" s="6" t="str">
        <f>IF(Sheet1!E188=FALSE,"",Sheet1!F188&amp;Sheet1!E188)</f>
        <v/>
      </c>
      <c r="O188" t="str">
        <f ca="1">(Sheet1!AB188)</f>
        <v>DC4MDB09</v>
      </c>
      <c r="P188" t="e">
        <f>(Sheet1!R188)</f>
        <v>#VALUE!</v>
      </c>
      <c r="Q188" t="e">
        <f>Sheet3!D188</f>
        <v>#VALUE!</v>
      </c>
      <c r="R188" t="e">
        <f>Sheet3!E188</f>
        <v>#VALUE!</v>
      </c>
      <c r="S188" t="str">
        <f t="shared" si="8"/>
        <v/>
      </c>
      <c r="T188" t="str">
        <f>IF(ISERROR(Sheet1!X188),"",Sheet1!X188)</f>
        <v/>
      </c>
      <c r="U188" t="e">
        <f>IF(Sheet1!M188="Councillors",5120,IF(Sheet1!M188="Information Technology Services Dept.",1024,IF(Sheet1!M188="City Clerk and Solicitor Dept",1953,"No")))</f>
        <v>#VALUE!</v>
      </c>
      <c r="V188" s="5" t="s">
        <v>96</v>
      </c>
      <c r="W188" t="e">
        <f>IF(Sheet1!M188="Councillors",4608,IF(Sheet1!M188="Information Technology Services Dept.",921,IF(Sheet1!M188="City Clerk and Solicitor Dept",1855,"No")))</f>
        <v>#VALUE!</v>
      </c>
      <c r="X188" t="e">
        <f t="shared" si="9"/>
        <v>#VALUE!</v>
      </c>
      <c r="Y188" t="str">
        <f ca="1">IF(Sheet1!AB188="DC1MDB01","DC1",IF(Sheet1!AB188="DC1MDB02","DC1",IF(Sheet1!AB188="DC1MDB03","DC1",IF(Sheet1!AB188="DC1MDB04","DC1",IF(Sheet1!AB188="DC1MDB05","DC1",IF(Sheet1!AB188="DC1MDB06","DC1",IF(Sheet1!AB188="DC1MDB07","DC1",IF(Sheet1!AB188="DC1MDB08","DC1",IF(Sheet1!AB188="DC1MDB09","DC1",IF(Sheet1!AB188="DC1MDB10","DC1",IF(Sheet1!AB188="DC4MDB01","DC4",IF(Sheet1!AB188="DC4MDB02","DC4",IF(Sheet1!AB188="DC4MDB03","DC4",IF(Sheet1!AB188="DC4MDB04","DC4",IF(Sheet1!AB188="DC4MDB05","DC4",IF(Sheet1!AB188="DC4MDB06","DC4",IF(Sheet1!AB188="DC4MDB07","DC4",IF(Sheet1!AB188="DC4MDB08","DC4",IF(Sheet1!AB188="DC4MDB09","DC4",IF(Sheet1!AB188="DC4MDB10","DC4","$False"))))))))))))))))))))</f>
        <v>DC4</v>
      </c>
      <c r="Z188" t="s">
        <v>35</v>
      </c>
      <c r="AA188" t="e">
        <f t="shared" si="10"/>
        <v>#VALUE!</v>
      </c>
      <c r="AB188" t="e">
        <f t="shared" si="11"/>
        <v>#VALUE!</v>
      </c>
      <c r="AC188" t="s">
        <v>11</v>
      </c>
      <c r="AD188" t="s">
        <v>12</v>
      </c>
      <c r="AE188" t="s">
        <v>13</v>
      </c>
      <c r="AF188" t="s">
        <v>14</v>
      </c>
      <c r="AG188" t="s">
        <v>5</v>
      </c>
      <c r="AH188" t="s">
        <v>15</v>
      </c>
      <c r="AI188" t="s">
        <v>16</v>
      </c>
      <c r="AJ188" t="s">
        <v>17</v>
      </c>
      <c r="AK188" t="s">
        <v>18</v>
      </c>
      <c r="AL188" t="s">
        <v>19</v>
      </c>
    </row>
    <row r="189" spans="1:38" ht="13.5" customHeight="1">
      <c r="A189" s="7"/>
      <c r="B189" s="7"/>
      <c r="C189" s="7"/>
      <c r="D189" s="8"/>
      <c r="F189" s="9" t="str">
        <f>(Sheet1!T189)</f>
        <v/>
      </c>
      <c r="G189" t="str">
        <f>IF(OR(Sheet1!W189="Yes",Sheet1!U189="Yes"),"\\CMFP538\"&amp;Sheet1!Z189,"")</f>
        <v/>
      </c>
      <c r="H189" t="str">
        <f>IF(G189="","",Sheet1!Z189)</f>
        <v/>
      </c>
      <c r="I189" t="str">
        <f>IF(G189="","",Sheet1!Y189)</f>
        <v/>
      </c>
      <c r="J189" t="e">
        <f>(Sheet1!O189)</f>
        <v>#VALUE!</v>
      </c>
      <c r="K189" s="6" t="e">
        <f>(Sheet1!P189)</f>
        <v>#VALUE!</v>
      </c>
      <c r="L189" s="6" t="e">
        <f>IF(Sheet1!N189="No","No",IF(Sheet1!N189="","No","Yes"))</f>
        <v>#VALUE!</v>
      </c>
      <c r="M189" t="e">
        <f>(Sheet1!Q189)</f>
        <v>#VALUE!</v>
      </c>
      <c r="N189" s="6" t="str">
        <f>IF(Sheet1!E189=FALSE,"",Sheet1!F189&amp;Sheet1!E189)</f>
        <v/>
      </c>
      <c r="O189" t="str">
        <f ca="1">(Sheet1!AB189)</f>
        <v>DC1MDB09</v>
      </c>
      <c r="P189" t="e">
        <f>(Sheet1!R189)</f>
        <v>#VALUE!</v>
      </c>
      <c r="Q189" t="e">
        <f>Sheet3!D189</f>
        <v>#VALUE!</v>
      </c>
      <c r="R189" t="e">
        <f>Sheet3!E189</f>
        <v>#VALUE!</v>
      </c>
      <c r="S189" t="str">
        <f t="shared" si="8"/>
        <v/>
      </c>
      <c r="T189" t="str">
        <f>IF(ISERROR(Sheet1!X189),"",Sheet1!X189)</f>
        <v/>
      </c>
      <c r="U189" t="e">
        <f>IF(Sheet1!M189="Councillors",5120,IF(Sheet1!M189="Information Technology Services Dept.",1024,IF(Sheet1!M189="City Clerk and Solicitor Dept",1953,"No")))</f>
        <v>#VALUE!</v>
      </c>
      <c r="V189" s="5" t="s">
        <v>96</v>
      </c>
      <c r="W189" t="e">
        <f>IF(Sheet1!M189="Councillors",4608,IF(Sheet1!M189="Information Technology Services Dept.",921,IF(Sheet1!M189="City Clerk and Solicitor Dept",1855,"No")))</f>
        <v>#VALUE!</v>
      </c>
      <c r="X189" t="e">
        <f t="shared" si="9"/>
        <v>#VALUE!</v>
      </c>
      <c r="Y189" t="str">
        <f ca="1">IF(Sheet1!AB189="DC1MDB01","DC1",IF(Sheet1!AB189="DC1MDB02","DC1",IF(Sheet1!AB189="DC1MDB03","DC1",IF(Sheet1!AB189="DC1MDB04","DC1",IF(Sheet1!AB189="DC1MDB05","DC1",IF(Sheet1!AB189="DC1MDB06","DC1",IF(Sheet1!AB189="DC1MDB07","DC1",IF(Sheet1!AB189="DC1MDB08","DC1",IF(Sheet1!AB189="DC1MDB09","DC1",IF(Sheet1!AB189="DC1MDB10","DC1",IF(Sheet1!AB189="DC4MDB01","DC4",IF(Sheet1!AB189="DC4MDB02","DC4",IF(Sheet1!AB189="DC4MDB03","DC4",IF(Sheet1!AB189="DC4MDB04","DC4",IF(Sheet1!AB189="DC4MDB05","DC4",IF(Sheet1!AB189="DC4MDB06","DC4",IF(Sheet1!AB189="DC4MDB07","DC4",IF(Sheet1!AB189="DC4MDB08","DC4",IF(Sheet1!AB189="DC4MDB09","DC4",IF(Sheet1!AB189="DC4MDB10","DC4","$False"))))))))))))))))))))</f>
        <v>DC1</v>
      </c>
      <c r="Z189" t="s">
        <v>35</v>
      </c>
      <c r="AA189" t="e">
        <f t="shared" si="10"/>
        <v>#VALUE!</v>
      </c>
      <c r="AB189" t="e">
        <f t="shared" si="11"/>
        <v>#VALUE!</v>
      </c>
      <c r="AC189" t="s">
        <v>11</v>
      </c>
      <c r="AD189" t="s">
        <v>12</v>
      </c>
      <c r="AE189" t="s">
        <v>13</v>
      </c>
      <c r="AF189" t="s">
        <v>14</v>
      </c>
      <c r="AG189" t="s">
        <v>5</v>
      </c>
      <c r="AH189" t="s">
        <v>15</v>
      </c>
      <c r="AI189" t="s">
        <v>16</v>
      </c>
      <c r="AJ189" t="s">
        <v>17</v>
      </c>
      <c r="AK189" t="s">
        <v>18</v>
      </c>
      <c r="AL189" t="s">
        <v>19</v>
      </c>
    </row>
    <row r="190" spans="1:38" ht="13.5" customHeight="1">
      <c r="A190" s="7"/>
      <c r="B190" s="7"/>
      <c r="C190" s="7"/>
      <c r="D190" s="8"/>
      <c r="F190" s="9" t="str">
        <f>(Sheet1!T190)</f>
        <v/>
      </c>
      <c r="G190" t="str">
        <f>IF(OR(Sheet1!W190="Yes",Sheet1!U190="Yes"),"\\CMFP538\"&amp;Sheet1!Z190,"")</f>
        <v/>
      </c>
      <c r="H190" t="str">
        <f>IF(G190="","",Sheet1!Z190)</f>
        <v/>
      </c>
      <c r="I190" t="str">
        <f>IF(G190="","",Sheet1!Y190)</f>
        <v/>
      </c>
      <c r="J190" t="e">
        <f>(Sheet1!O190)</f>
        <v>#VALUE!</v>
      </c>
      <c r="K190" s="6" t="e">
        <f>(Sheet1!P190)</f>
        <v>#VALUE!</v>
      </c>
      <c r="L190" s="6" t="e">
        <f>IF(Sheet1!N190="No","No",IF(Sheet1!N190="","No","Yes"))</f>
        <v>#VALUE!</v>
      </c>
      <c r="M190" t="e">
        <f>(Sheet1!Q190)</f>
        <v>#VALUE!</v>
      </c>
      <c r="N190" s="6" t="str">
        <f>IF(Sheet1!E190=FALSE,"",Sheet1!F190&amp;Sheet1!E190)</f>
        <v/>
      </c>
      <c r="O190" t="str">
        <f ca="1">(Sheet1!AB190)</f>
        <v>DC1MDB03</v>
      </c>
      <c r="P190" t="e">
        <f>(Sheet1!R190)</f>
        <v>#VALUE!</v>
      </c>
      <c r="Q190" t="e">
        <f>Sheet3!D190</f>
        <v>#VALUE!</v>
      </c>
      <c r="R190" t="e">
        <f>Sheet3!E190</f>
        <v>#VALUE!</v>
      </c>
      <c r="S190" t="str">
        <f t="shared" si="8"/>
        <v/>
      </c>
      <c r="T190" t="str">
        <f>IF(ISERROR(Sheet1!X190),"",Sheet1!X190)</f>
        <v/>
      </c>
      <c r="U190" t="e">
        <f>IF(Sheet1!M190="Councillors",5120,IF(Sheet1!M190="Information Technology Services Dept.",1024,IF(Sheet1!M190="City Clerk and Solicitor Dept",1953,"No")))</f>
        <v>#VALUE!</v>
      </c>
      <c r="V190" s="5" t="s">
        <v>96</v>
      </c>
      <c r="W190" t="e">
        <f>IF(Sheet1!M190="Councillors",4608,IF(Sheet1!M190="Information Technology Services Dept.",921,IF(Sheet1!M190="City Clerk and Solicitor Dept",1855,"No")))</f>
        <v>#VALUE!</v>
      </c>
      <c r="X190" t="e">
        <f t="shared" si="9"/>
        <v>#VALUE!</v>
      </c>
      <c r="Y190" t="str">
        <f ca="1">IF(Sheet1!AB190="DC1MDB01","DC1",IF(Sheet1!AB190="DC1MDB02","DC1",IF(Sheet1!AB190="DC1MDB03","DC1",IF(Sheet1!AB190="DC1MDB04","DC1",IF(Sheet1!AB190="DC1MDB05","DC1",IF(Sheet1!AB190="DC1MDB06","DC1",IF(Sheet1!AB190="DC1MDB07","DC1",IF(Sheet1!AB190="DC1MDB08","DC1",IF(Sheet1!AB190="DC1MDB09","DC1",IF(Sheet1!AB190="DC1MDB10","DC1",IF(Sheet1!AB190="DC4MDB01","DC4",IF(Sheet1!AB190="DC4MDB02","DC4",IF(Sheet1!AB190="DC4MDB03","DC4",IF(Sheet1!AB190="DC4MDB04","DC4",IF(Sheet1!AB190="DC4MDB05","DC4",IF(Sheet1!AB190="DC4MDB06","DC4",IF(Sheet1!AB190="DC4MDB07","DC4",IF(Sheet1!AB190="DC4MDB08","DC4",IF(Sheet1!AB190="DC4MDB09","DC4",IF(Sheet1!AB190="DC4MDB10","DC4","$False"))))))))))))))))))))</f>
        <v>DC1</v>
      </c>
      <c r="Z190" t="s">
        <v>35</v>
      </c>
      <c r="AA190" t="e">
        <f t="shared" si="10"/>
        <v>#VALUE!</v>
      </c>
      <c r="AB190" t="e">
        <f t="shared" si="11"/>
        <v>#VALUE!</v>
      </c>
      <c r="AC190" t="s">
        <v>11</v>
      </c>
      <c r="AD190" t="s">
        <v>12</v>
      </c>
      <c r="AE190" t="s">
        <v>13</v>
      </c>
      <c r="AF190" t="s">
        <v>14</v>
      </c>
      <c r="AG190" t="s">
        <v>5</v>
      </c>
      <c r="AH190" t="s">
        <v>15</v>
      </c>
      <c r="AI190" t="s">
        <v>16</v>
      </c>
      <c r="AJ190" t="s">
        <v>17</v>
      </c>
      <c r="AK190" t="s">
        <v>18</v>
      </c>
      <c r="AL190" t="s">
        <v>19</v>
      </c>
    </row>
    <row r="191" spans="1:38" ht="13.5" customHeight="1">
      <c r="A191" s="7"/>
      <c r="B191" s="7"/>
      <c r="C191" s="7"/>
      <c r="D191" s="8"/>
      <c r="F191" s="9" t="str">
        <f>(Sheet1!T191)</f>
        <v/>
      </c>
      <c r="G191" t="str">
        <f>IF(OR(Sheet1!W191="Yes",Sheet1!U191="Yes"),"\\CMFP538\"&amp;Sheet1!Z191,"")</f>
        <v/>
      </c>
      <c r="H191" t="str">
        <f>IF(G191="","",Sheet1!Z191)</f>
        <v/>
      </c>
      <c r="I191" t="str">
        <f>IF(G191="","",Sheet1!Y191)</f>
        <v/>
      </c>
      <c r="J191" t="e">
        <f>(Sheet1!O191)</f>
        <v>#VALUE!</v>
      </c>
      <c r="K191" s="6" t="e">
        <f>(Sheet1!P191)</f>
        <v>#VALUE!</v>
      </c>
      <c r="L191" s="6" t="e">
        <f>IF(Sheet1!N191="No","No",IF(Sheet1!N191="","No","Yes"))</f>
        <v>#VALUE!</v>
      </c>
      <c r="M191" t="e">
        <f>(Sheet1!Q191)</f>
        <v>#VALUE!</v>
      </c>
      <c r="N191" s="6" t="str">
        <f>IF(Sheet1!E191=FALSE,"",Sheet1!F191&amp;Sheet1!E191)</f>
        <v/>
      </c>
      <c r="O191" t="str">
        <f ca="1">(Sheet1!AB191)</f>
        <v>DC1MDB07</v>
      </c>
      <c r="P191" t="e">
        <f>(Sheet1!R191)</f>
        <v>#VALUE!</v>
      </c>
      <c r="Q191" t="e">
        <f>Sheet3!D191</f>
        <v>#VALUE!</v>
      </c>
      <c r="R191" t="e">
        <f>Sheet3!E191</f>
        <v>#VALUE!</v>
      </c>
      <c r="S191" t="str">
        <f t="shared" si="8"/>
        <v/>
      </c>
      <c r="T191" t="str">
        <f>IF(ISERROR(Sheet1!X191),"",Sheet1!X191)</f>
        <v/>
      </c>
      <c r="U191" t="e">
        <f>IF(Sheet1!M191="Councillors",5120,IF(Sheet1!M191="Information Technology Services Dept.",1024,IF(Sheet1!M191="City Clerk and Solicitor Dept",1953,"No")))</f>
        <v>#VALUE!</v>
      </c>
      <c r="V191" s="5" t="s">
        <v>96</v>
      </c>
      <c r="W191" t="e">
        <f>IF(Sheet1!M191="Councillors",4608,IF(Sheet1!M191="Information Technology Services Dept.",921,IF(Sheet1!M191="City Clerk and Solicitor Dept",1855,"No")))</f>
        <v>#VALUE!</v>
      </c>
      <c r="X191" t="e">
        <f t="shared" si="9"/>
        <v>#VALUE!</v>
      </c>
      <c r="Y191" t="str">
        <f ca="1">IF(Sheet1!AB191="DC1MDB01","DC1",IF(Sheet1!AB191="DC1MDB02","DC1",IF(Sheet1!AB191="DC1MDB03","DC1",IF(Sheet1!AB191="DC1MDB04","DC1",IF(Sheet1!AB191="DC1MDB05","DC1",IF(Sheet1!AB191="DC1MDB06","DC1",IF(Sheet1!AB191="DC1MDB07","DC1",IF(Sheet1!AB191="DC1MDB08","DC1",IF(Sheet1!AB191="DC1MDB09","DC1",IF(Sheet1!AB191="DC1MDB10","DC1",IF(Sheet1!AB191="DC4MDB01","DC4",IF(Sheet1!AB191="DC4MDB02","DC4",IF(Sheet1!AB191="DC4MDB03","DC4",IF(Sheet1!AB191="DC4MDB04","DC4",IF(Sheet1!AB191="DC4MDB05","DC4",IF(Sheet1!AB191="DC4MDB06","DC4",IF(Sheet1!AB191="DC4MDB07","DC4",IF(Sheet1!AB191="DC4MDB08","DC4",IF(Sheet1!AB191="DC4MDB09","DC4",IF(Sheet1!AB191="DC4MDB10","DC4","$False"))))))))))))))))))))</f>
        <v>DC1</v>
      </c>
      <c r="Z191" t="s">
        <v>35</v>
      </c>
      <c r="AA191" t="e">
        <f t="shared" si="10"/>
        <v>#VALUE!</v>
      </c>
      <c r="AB191" t="e">
        <f t="shared" si="11"/>
        <v>#VALUE!</v>
      </c>
      <c r="AC191" t="s">
        <v>11</v>
      </c>
      <c r="AD191" t="s">
        <v>12</v>
      </c>
      <c r="AE191" t="s">
        <v>13</v>
      </c>
      <c r="AF191" t="s">
        <v>14</v>
      </c>
      <c r="AG191" t="s">
        <v>5</v>
      </c>
      <c r="AH191" t="s">
        <v>15</v>
      </c>
      <c r="AI191" t="s">
        <v>16</v>
      </c>
      <c r="AJ191" t="s">
        <v>17</v>
      </c>
      <c r="AK191" t="s">
        <v>18</v>
      </c>
      <c r="AL191" t="s">
        <v>19</v>
      </c>
    </row>
    <row r="192" spans="1:38" ht="13.5" customHeight="1">
      <c r="A192" s="7"/>
      <c r="B192" s="7"/>
      <c r="C192" s="7"/>
      <c r="D192" s="8"/>
      <c r="F192" s="9" t="str">
        <f>(Sheet1!T192)</f>
        <v/>
      </c>
      <c r="G192" t="str">
        <f>IF(OR(Sheet1!W192="Yes",Sheet1!U192="Yes"),"\\CMFP538\"&amp;Sheet1!Z192,"")</f>
        <v/>
      </c>
      <c r="H192" t="str">
        <f>IF(G192="","",Sheet1!Z192)</f>
        <v/>
      </c>
      <c r="I192" t="str">
        <f>IF(G192="","",Sheet1!Y192)</f>
        <v/>
      </c>
      <c r="J192" t="e">
        <f>(Sheet1!O192)</f>
        <v>#VALUE!</v>
      </c>
      <c r="K192" s="6" t="e">
        <f>(Sheet1!P192)</f>
        <v>#VALUE!</v>
      </c>
      <c r="L192" s="6" t="e">
        <f>IF(Sheet1!N192="No","No",IF(Sheet1!N192="","No","Yes"))</f>
        <v>#VALUE!</v>
      </c>
      <c r="M192" t="e">
        <f>(Sheet1!Q192)</f>
        <v>#VALUE!</v>
      </c>
      <c r="N192" s="6" t="str">
        <f>IF(Sheet1!E192=FALSE,"",Sheet1!F192&amp;Sheet1!E192)</f>
        <v/>
      </c>
      <c r="O192" t="str">
        <f ca="1">(Sheet1!AB192)</f>
        <v>DC4MDB07</v>
      </c>
      <c r="P192" t="e">
        <f>(Sheet1!R192)</f>
        <v>#VALUE!</v>
      </c>
      <c r="Q192" t="e">
        <f>Sheet3!D192</f>
        <v>#VALUE!</v>
      </c>
      <c r="R192" t="e">
        <f>Sheet3!E192</f>
        <v>#VALUE!</v>
      </c>
      <c r="S192" t="str">
        <f t="shared" si="8"/>
        <v/>
      </c>
      <c r="T192" t="str">
        <f>IF(ISERROR(Sheet1!X192),"",Sheet1!X192)</f>
        <v/>
      </c>
      <c r="U192" t="e">
        <f>IF(Sheet1!M192="Councillors",5120,IF(Sheet1!M192="Information Technology Services Dept.",1024,IF(Sheet1!M192="City Clerk and Solicitor Dept",1953,"No")))</f>
        <v>#VALUE!</v>
      </c>
      <c r="V192" s="5" t="s">
        <v>96</v>
      </c>
      <c r="W192" t="e">
        <f>IF(Sheet1!M192="Councillors",4608,IF(Sheet1!M192="Information Technology Services Dept.",921,IF(Sheet1!M192="City Clerk and Solicitor Dept",1855,"No")))</f>
        <v>#VALUE!</v>
      </c>
      <c r="X192" t="e">
        <f t="shared" si="9"/>
        <v>#VALUE!</v>
      </c>
      <c r="Y192" t="str">
        <f ca="1">IF(Sheet1!AB192="DC1MDB01","DC1",IF(Sheet1!AB192="DC1MDB02","DC1",IF(Sheet1!AB192="DC1MDB03","DC1",IF(Sheet1!AB192="DC1MDB04","DC1",IF(Sheet1!AB192="DC1MDB05","DC1",IF(Sheet1!AB192="DC1MDB06","DC1",IF(Sheet1!AB192="DC1MDB07","DC1",IF(Sheet1!AB192="DC1MDB08","DC1",IF(Sheet1!AB192="DC1MDB09","DC1",IF(Sheet1!AB192="DC1MDB10","DC1",IF(Sheet1!AB192="DC4MDB01","DC4",IF(Sheet1!AB192="DC4MDB02","DC4",IF(Sheet1!AB192="DC4MDB03","DC4",IF(Sheet1!AB192="DC4MDB04","DC4",IF(Sheet1!AB192="DC4MDB05","DC4",IF(Sheet1!AB192="DC4MDB06","DC4",IF(Sheet1!AB192="DC4MDB07","DC4",IF(Sheet1!AB192="DC4MDB08","DC4",IF(Sheet1!AB192="DC4MDB09","DC4",IF(Sheet1!AB192="DC4MDB10","DC4","$False"))))))))))))))))))))</f>
        <v>DC4</v>
      </c>
      <c r="Z192" t="s">
        <v>35</v>
      </c>
      <c r="AA192" t="e">
        <f t="shared" si="10"/>
        <v>#VALUE!</v>
      </c>
      <c r="AB192" t="e">
        <f t="shared" si="11"/>
        <v>#VALUE!</v>
      </c>
      <c r="AC192" t="s">
        <v>11</v>
      </c>
      <c r="AD192" t="s">
        <v>12</v>
      </c>
      <c r="AE192" t="s">
        <v>13</v>
      </c>
      <c r="AF192" t="s">
        <v>14</v>
      </c>
      <c r="AG192" t="s">
        <v>5</v>
      </c>
      <c r="AH192" t="s">
        <v>15</v>
      </c>
      <c r="AI192" t="s">
        <v>16</v>
      </c>
      <c r="AJ192" t="s">
        <v>17</v>
      </c>
      <c r="AK192" t="s">
        <v>18</v>
      </c>
      <c r="AL192" t="s">
        <v>19</v>
      </c>
    </row>
    <row r="193" spans="1:38" ht="13.5" customHeight="1">
      <c r="A193" s="7"/>
      <c r="B193" s="7"/>
      <c r="C193" s="7"/>
      <c r="D193" s="8"/>
      <c r="F193" s="9" t="str">
        <f>(Sheet1!T193)</f>
        <v/>
      </c>
      <c r="G193" t="str">
        <f>IF(OR(Sheet1!W193="Yes",Sheet1!U193="Yes"),"\\CMFP538\"&amp;Sheet1!Z193,"")</f>
        <v/>
      </c>
      <c r="H193" t="str">
        <f>IF(G193="","",Sheet1!Z193)</f>
        <v/>
      </c>
      <c r="I193" t="str">
        <f>IF(G193="","",Sheet1!Y193)</f>
        <v/>
      </c>
      <c r="J193" t="e">
        <f>(Sheet1!O193)</f>
        <v>#VALUE!</v>
      </c>
      <c r="K193" s="6" t="e">
        <f>(Sheet1!P193)</f>
        <v>#VALUE!</v>
      </c>
      <c r="L193" s="6" t="e">
        <f>IF(Sheet1!N193="No","No",IF(Sheet1!N193="","No","Yes"))</f>
        <v>#VALUE!</v>
      </c>
      <c r="M193" t="e">
        <f>(Sheet1!Q193)</f>
        <v>#VALUE!</v>
      </c>
      <c r="N193" s="6" t="str">
        <f>IF(Sheet1!E193=FALSE,"",Sheet1!F193&amp;Sheet1!E193)</f>
        <v/>
      </c>
      <c r="O193" t="str">
        <f ca="1">(Sheet1!AB193)</f>
        <v>DC1MDB06</v>
      </c>
      <c r="P193" t="e">
        <f>(Sheet1!R193)</f>
        <v>#VALUE!</v>
      </c>
      <c r="Q193" t="e">
        <f>Sheet3!D193</f>
        <v>#VALUE!</v>
      </c>
      <c r="R193" t="e">
        <f>Sheet3!E193</f>
        <v>#VALUE!</v>
      </c>
      <c r="S193" t="str">
        <f t="shared" si="8"/>
        <v/>
      </c>
      <c r="T193" t="str">
        <f>IF(ISERROR(Sheet1!X193),"",Sheet1!X193)</f>
        <v/>
      </c>
      <c r="U193" t="e">
        <f>IF(Sheet1!M193="Councillors",5120,IF(Sheet1!M193="Information Technology Services Dept.",1024,IF(Sheet1!M193="City Clerk and Solicitor Dept",1953,"No")))</f>
        <v>#VALUE!</v>
      </c>
      <c r="V193" s="5" t="s">
        <v>96</v>
      </c>
      <c r="W193" t="e">
        <f>IF(Sheet1!M193="Councillors",4608,IF(Sheet1!M193="Information Technology Services Dept.",921,IF(Sheet1!M193="City Clerk and Solicitor Dept",1855,"No")))</f>
        <v>#VALUE!</v>
      </c>
      <c r="X193" t="e">
        <f t="shared" si="9"/>
        <v>#VALUE!</v>
      </c>
      <c r="Y193" t="str">
        <f ca="1">IF(Sheet1!AB193="DC1MDB01","DC1",IF(Sheet1!AB193="DC1MDB02","DC1",IF(Sheet1!AB193="DC1MDB03","DC1",IF(Sheet1!AB193="DC1MDB04","DC1",IF(Sheet1!AB193="DC1MDB05","DC1",IF(Sheet1!AB193="DC1MDB06","DC1",IF(Sheet1!AB193="DC1MDB07","DC1",IF(Sheet1!AB193="DC1MDB08","DC1",IF(Sheet1!AB193="DC1MDB09","DC1",IF(Sheet1!AB193="DC1MDB10","DC1",IF(Sheet1!AB193="DC4MDB01","DC4",IF(Sheet1!AB193="DC4MDB02","DC4",IF(Sheet1!AB193="DC4MDB03","DC4",IF(Sheet1!AB193="DC4MDB04","DC4",IF(Sheet1!AB193="DC4MDB05","DC4",IF(Sheet1!AB193="DC4MDB06","DC4",IF(Sheet1!AB193="DC4MDB07","DC4",IF(Sheet1!AB193="DC4MDB08","DC4",IF(Sheet1!AB193="DC4MDB09","DC4",IF(Sheet1!AB193="DC4MDB10","DC4","$False"))))))))))))))))))))</f>
        <v>DC1</v>
      </c>
      <c r="Z193" t="s">
        <v>35</v>
      </c>
      <c r="AA193" t="e">
        <f t="shared" si="10"/>
        <v>#VALUE!</v>
      </c>
      <c r="AB193" t="e">
        <f t="shared" si="11"/>
        <v>#VALUE!</v>
      </c>
      <c r="AC193" t="s">
        <v>11</v>
      </c>
      <c r="AD193" t="s">
        <v>12</v>
      </c>
      <c r="AE193" t="s">
        <v>13</v>
      </c>
      <c r="AF193" t="s">
        <v>14</v>
      </c>
      <c r="AG193" t="s">
        <v>5</v>
      </c>
      <c r="AH193" t="s">
        <v>15</v>
      </c>
      <c r="AI193" t="s">
        <v>16</v>
      </c>
      <c r="AJ193" t="s">
        <v>17</v>
      </c>
      <c r="AK193" t="s">
        <v>18</v>
      </c>
      <c r="AL193" t="s">
        <v>19</v>
      </c>
    </row>
    <row r="194" spans="1:38" ht="13.5" customHeight="1">
      <c r="A194" s="7"/>
      <c r="B194" s="7"/>
      <c r="C194" s="7"/>
      <c r="D194" s="8"/>
      <c r="F194" s="9" t="str">
        <f>(Sheet1!T194)</f>
        <v/>
      </c>
      <c r="G194" t="str">
        <f>IF(OR(Sheet1!W194="Yes",Sheet1!U194="Yes"),"\\CMFP538\"&amp;Sheet1!Z194,"")</f>
        <v/>
      </c>
      <c r="H194" t="str">
        <f>IF(G194="","",Sheet1!Z194)</f>
        <v/>
      </c>
      <c r="I194" t="str">
        <f>IF(G194="","",Sheet1!Y194)</f>
        <v/>
      </c>
      <c r="J194" t="e">
        <f>(Sheet1!O194)</f>
        <v>#VALUE!</v>
      </c>
      <c r="K194" s="6" t="e">
        <f>(Sheet1!P194)</f>
        <v>#VALUE!</v>
      </c>
      <c r="L194" s="6" t="e">
        <f>IF(Sheet1!N194="No","No",IF(Sheet1!N194="","No","Yes"))</f>
        <v>#VALUE!</v>
      </c>
      <c r="M194" t="e">
        <f>(Sheet1!Q194)</f>
        <v>#VALUE!</v>
      </c>
      <c r="N194" s="6" t="str">
        <f>IF(Sheet1!E194=FALSE,"",Sheet1!F194&amp;Sheet1!E194)</f>
        <v/>
      </c>
      <c r="O194" t="str">
        <f ca="1">(Sheet1!AB194)</f>
        <v>DC1MDB02</v>
      </c>
      <c r="P194" t="e">
        <f>(Sheet1!R194)</f>
        <v>#VALUE!</v>
      </c>
      <c r="Q194" t="e">
        <f>Sheet3!D194</f>
        <v>#VALUE!</v>
      </c>
      <c r="R194" t="e">
        <f>Sheet3!E194</f>
        <v>#VALUE!</v>
      </c>
      <c r="S194" t="str">
        <f t="shared" si="8"/>
        <v/>
      </c>
      <c r="T194" t="str">
        <f>IF(ISERROR(Sheet1!X194),"",Sheet1!X194)</f>
        <v/>
      </c>
      <c r="U194" t="e">
        <f>IF(Sheet1!M194="Councillors",5120,IF(Sheet1!M194="Information Technology Services Dept.",1024,IF(Sheet1!M194="City Clerk and Solicitor Dept",1953,"No")))</f>
        <v>#VALUE!</v>
      </c>
      <c r="V194" s="5" t="s">
        <v>96</v>
      </c>
      <c r="W194" t="e">
        <f>IF(Sheet1!M194="Councillors",4608,IF(Sheet1!M194="Information Technology Services Dept.",921,IF(Sheet1!M194="City Clerk and Solicitor Dept",1855,"No")))</f>
        <v>#VALUE!</v>
      </c>
      <c r="X194" t="e">
        <f t="shared" si="9"/>
        <v>#VALUE!</v>
      </c>
      <c r="Y194" t="str">
        <f ca="1">IF(Sheet1!AB194="DC1MDB01","DC1",IF(Sheet1!AB194="DC1MDB02","DC1",IF(Sheet1!AB194="DC1MDB03","DC1",IF(Sheet1!AB194="DC1MDB04","DC1",IF(Sheet1!AB194="DC1MDB05","DC1",IF(Sheet1!AB194="DC1MDB06","DC1",IF(Sheet1!AB194="DC1MDB07","DC1",IF(Sheet1!AB194="DC1MDB08","DC1",IF(Sheet1!AB194="DC1MDB09","DC1",IF(Sheet1!AB194="DC1MDB10","DC1",IF(Sheet1!AB194="DC4MDB01","DC4",IF(Sheet1!AB194="DC4MDB02","DC4",IF(Sheet1!AB194="DC4MDB03","DC4",IF(Sheet1!AB194="DC4MDB04","DC4",IF(Sheet1!AB194="DC4MDB05","DC4",IF(Sheet1!AB194="DC4MDB06","DC4",IF(Sheet1!AB194="DC4MDB07","DC4",IF(Sheet1!AB194="DC4MDB08","DC4",IF(Sheet1!AB194="DC4MDB09","DC4",IF(Sheet1!AB194="DC4MDB10","DC4","$False"))))))))))))))))))))</f>
        <v>DC1</v>
      </c>
      <c r="Z194" t="s">
        <v>35</v>
      </c>
      <c r="AA194" t="e">
        <f t="shared" si="10"/>
        <v>#VALUE!</v>
      </c>
      <c r="AB194" t="e">
        <f t="shared" si="11"/>
        <v>#VALUE!</v>
      </c>
      <c r="AC194" t="s">
        <v>11</v>
      </c>
      <c r="AD194" t="s">
        <v>12</v>
      </c>
      <c r="AE194" t="s">
        <v>13</v>
      </c>
      <c r="AF194" t="s">
        <v>14</v>
      </c>
      <c r="AG194" t="s">
        <v>5</v>
      </c>
      <c r="AH194" t="s">
        <v>15</v>
      </c>
      <c r="AI194" t="s">
        <v>16</v>
      </c>
      <c r="AJ194" t="s">
        <v>17</v>
      </c>
      <c r="AK194" t="s">
        <v>18</v>
      </c>
      <c r="AL194" t="s">
        <v>19</v>
      </c>
    </row>
    <row r="195" spans="1:38" ht="13.5" customHeight="1">
      <c r="A195" s="7"/>
      <c r="B195" s="7"/>
      <c r="C195" s="7"/>
      <c r="D195" s="8"/>
      <c r="F195" s="9" t="str">
        <f>(Sheet1!T195)</f>
        <v/>
      </c>
      <c r="G195" t="str">
        <f>IF(OR(Sheet1!W195="Yes",Sheet1!U195="Yes"),"\\CMFP538\"&amp;Sheet1!Z195,"")</f>
        <v/>
      </c>
      <c r="H195" t="str">
        <f>IF(G195="","",Sheet1!Z195)</f>
        <v/>
      </c>
      <c r="I195" t="str">
        <f>IF(G195="","",Sheet1!Y195)</f>
        <v/>
      </c>
      <c r="J195" t="e">
        <f>(Sheet1!O195)</f>
        <v>#VALUE!</v>
      </c>
      <c r="K195" s="6" t="e">
        <f>(Sheet1!P195)</f>
        <v>#VALUE!</v>
      </c>
      <c r="L195" s="6" t="e">
        <f>IF(Sheet1!N195="No","No",IF(Sheet1!N195="","No","Yes"))</f>
        <v>#VALUE!</v>
      </c>
      <c r="M195" t="e">
        <f>(Sheet1!Q195)</f>
        <v>#VALUE!</v>
      </c>
      <c r="N195" s="6" t="str">
        <f>IF(Sheet1!E195=FALSE,"",Sheet1!F195&amp;Sheet1!E195)</f>
        <v/>
      </c>
      <c r="O195" t="str">
        <f ca="1">(Sheet1!AB195)</f>
        <v>DC1MDB10</v>
      </c>
      <c r="P195" t="e">
        <f>(Sheet1!R195)</f>
        <v>#VALUE!</v>
      </c>
      <c r="Q195" t="e">
        <f>Sheet3!D195</f>
        <v>#VALUE!</v>
      </c>
      <c r="R195" t="e">
        <f>Sheet3!E195</f>
        <v>#VALUE!</v>
      </c>
      <c r="S195" t="str">
        <f t="shared" ref="S195:S258" si="12">IF(G195="","","\\CMFP538\e$\USR\"&amp;K195)</f>
        <v/>
      </c>
      <c r="T195" t="str">
        <f>IF(ISERROR(Sheet1!X195),"",Sheet1!X195)</f>
        <v/>
      </c>
      <c r="U195" t="e">
        <f>IF(Sheet1!M195="Councillors",5120,IF(Sheet1!M195="Information Technology Services Dept.",1024,IF(Sheet1!M195="City Clerk and Solicitor Dept",1953,"No")))</f>
        <v>#VALUE!</v>
      </c>
      <c r="V195" s="5" t="s">
        <v>96</v>
      </c>
      <c r="W195" t="e">
        <f>IF(Sheet1!M195="Councillors",4608,IF(Sheet1!M195="Information Technology Services Dept.",921,IF(Sheet1!M195="City Clerk and Solicitor Dept",1855,"No")))</f>
        <v>#VALUE!</v>
      </c>
      <c r="X195" t="e">
        <f t="shared" ref="X195:X258" si="13">IF(W195&gt;="0","Yes","No")</f>
        <v>#VALUE!</v>
      </c>
      <c r="Y195" t="str">
        <f ca="1">IF(Sheet1!AB195="DC1MDB01","DC1",IF(Sheet1!AB195="DC1MDB02","DC1",IF(Sheet1!AB195="DC1MDB03","DC1",IF(Sheet1!AB195="DC1MDB04","DC1",IF(Sheet1!AB195="DC1MDB05","DC1",IF(Sheet1!AB195="DC1MDB06","DC1",IF(Sheet1!AB195="DC1MDB07","DC1",IF(Sheet1!AB195="DC1MDB08","DC1",IF(Sheet1!AB195="DC1MDB09","DC1",IF(Sheet1!AB195="DC1MDB10","DC1",IF(Sheet1!AB195="DC4MDB01","DC4",IF(Sheet1!AB195="DC4MDB02","DC4",IF(Sheet1!AB195="DC4MDB03","DC4",IF(Sheet1!AB195="DC4MDB04","DC4",IF(Sheet1!AB195="DC4MDB05","DC4",IF(Sheet1!AB195="DC4MDB06","DC4",IF(Sheet1!AB195="DC4MDB07","DC4",IF(Sheet1!AB195="DC4MDB08","DC4",IF(Sheet1!AB195="DC4MDB09","DC4",IF(Sheet1!AB195="DC4MDB10","DC4","$False"))))))))))))))))))))</f>
        <v>DC1</v>
      </c>
      <c r="Z195" t="s">
        <v>35</v>
      </c>
      <c r="AA195" t="e">
        <f t="shared" ref="AA195:AA258" si="14">IF(U195=5120,"5GB",IF(U195=1024,"1GB",IF(U195=1953,"2GB","512MB")))</f>
        <v>#VALUE!</v>
      </c>
      <c r="AB195" t="e">
        <f t="shared" ref="AB195:AB258" si="15">IF(M195="","","\&gt;C2C ArchiveOne Email Auto delete "&amp;Y195)</f>
        <v>#VALUE!</v>
      </c>
      <c r="AC195" t="s">
        <v>11</v>
      </c>
      <c r="AD195" t="s">
        <v>12</v>
      </c>
      <c r="AE195" t="s">
        <v>13</v>
      </c>
      <c r="AF195" t="s">
        <v>14</v>
      </c>
      <c r="AG195" t="s">
        <v>5</v>
      </c>
      <c r="AH195" t="s">
        <v>15</v>
      </c>
      <c r="AI195" t="s">
        <v>16</v>
      </c>
      <c r="AJ195" t="s">
        <v>17</v>
      </c>
      <c r="AK195" t="s">
        <v>18</v>
      </c>
      <c r="AL195" t="s">
        <v>19</v>
      </c>
    </row>
    <row r="196" spans="1:38" ht="13.5" customHeight="1">
      <c r="A196" s="7"/>
      <c r="B196" s="7"/>
      <c r="C196" s="7"/>
      <c r="D196" s="8"/>
      <c r="F196" s="9" t="str">
        <f>(Sheet1!T196)</f>
        <v/>
      </c>
      <c r="G196" t="str">
        <f>IF(OR(Sheet1!W196="Yes",Sheet1!U196="Yes"),"\\CMFP538\"&amp;Sheet1!Z196,"")</f>
        <v/>
      </c>
      <c r="H196" t="str">
        <f>IF(G196="","",Sheet1!Z196)</f>
        <v/>
      </c>
      <c r="I196" t="str">
        <f>IF(G196="","",Sheet1!Y196)</f>
        <v/>
      </c>
      <c r="J196" t="e">
        <f>(Sheet1!O196)</f>
        <v>#VALUE!</v>
      </c>
      <c r="K196" s="6" t="e">
        <f>(Sheet1!P196)</f>
        <v>#VALUE!</v>
      </c>
      <c r="L196" s="6" t="e">
        <f>IF(Sheet1!N196="No","No",IF(Sheet1!N196="","No","Yes"))</f>
        <v>#VALUE!</v>
      </c>
      <c r="M196" t="e">
        <f>(Sheet1!Q196)</f>
        <v>#VALUE!</v>
      </c>
      <c r="N196" s="6" t="str">
        <f>IF(Sheet1!E196=FALSE,"",Sheet1!F196&amp;Sheet1!E196)</f>
        <v/>
      </c>
      <c r="O196" t="str">
        <f ca="1">(Sheet1!AB196)</f>
        <v>DC1MDB04</v>
      </c>
      <c r="P196" t="e">
        <f>(Sheet1!R196)</f>
        <v>#VALUE!</v>
      </c>
      <c r="Q196" t="e">
        <f>Sheet3!D196</f>
        <v>#VALUE!</v>
      </c>
      <c r="R196" t="e">
        <f>Sheet3!E196</f>
        <v>#VALUE!</v>
      </c>
      <c r="S196" t="str">
        <f t="shared" si="12"/>
        <v/>
      </c>
      <c r="T196" t="str">
        <f>IF(ISERROR(Sheet1!X196),"",Sheet1!X196)</f>
        <v/>
      </c>
      <c r="U196" t="e">
        <f>IF(Sheet1!M196="Councillors",5120,IF(Sheet1!M196="Information Technology Services Dept.",1024,IF(Sheet1!M196="City Clerk and Solicitor Dept",1953,"No")))</f>
        <v>#VALUE!</v>
      </c>
      <c r="V196" s="5" t="s">
        <v>96</v>
      </c>
      <c r="W196" t="e">
        <f>IF(Sheet1!M196="Councillors",4608,IF(Sheet1!M196="Information Technology Services Dept.",921,IF(Sheet1!M196="City Clerk and Solicitor Dept",1855,"No")))</f>
        <v>#VALUE!</v>
      </c>
      <c r="X196" t="e">
        <f t="shared" si="13"/>
        <v>#VALUE!</v>
      </c>
      <c r="Y196" t="str">
        <f ca="1">IF(Sheet1!AB196="DC1MDB01","DC1",IF(Sheet1!AB196="DC1MDB02","DC1",IF(Sheet1!AB196="DC1MDB03","DC1",IF(Sheet1!AB196="DC1MDB04","DC1",IF(Sheet1!AB196="DC1MDB05","DC1",IF(Sheet1!AB196="DC1MDB06","DC1",IF(Sheet1!AB196="DC1MDB07","DC1",IF(Sheet1!AB196="DC1MDB08","DC1",IF(Sheet1!AB196="DC1MDB09","DC1",IF(Sheet1!AB196="DC1MDB10","DC1",IF(Sheet1!AB196="DC4MDB01","DC4",IF(Sheet1!AB196="DC4MDB02","DC4",IF(Sheet1!AB196="DC4MDB03","DC4",IF(Sheet1!AB196="DC4MDB04","DC4",IF(Sheet1!AB196="DC4MDB05","DC4",IF(Sheet1!AB196="DC4MDB06","DC4",IF(Sheet1!AB196="DC4MDB07","DC4",IF(Sheet1!AB196="DC4MDB08","DC4",IF(Sheet1!AB196="DC4MDB09","DC4",IF(Sheet1!AB196="DC4MDB10","DC4","$False"))))))))))))))))))))</f>
        <v>DC1</v>
      </c>
      <c r="Z196" t="s">
        <v>35</v>
      </c>
      <c r="AA196" t="e">
        <f t="shared" si="14"/>
        <v>#VALUE!</v>
      </c>
      <c r="AB196" t="e">
        <f t="shared" si="15"/>
        <v>#VALUE!</v>
      </c>
      <c r="AC196" t="s">
        <v>11</v>
      </c>
      <c r="AD196" t="s">
        <v>12</v>
      </c>
      <c r="AE196" t="s">
        <v>13</v>
      </c>
      <c r="AF196" t="s">
        <v>14</v>
      </c>
      <c r="AG196" t="s">
        <v>5</v>
      </c>
      <c r="AH196" t="s">
        <v>15</v>
      </c>
      <c r="AI196" t="s">
        <v>16</v>
      </c>
      <c r="AJ196" t="s">
        <v>17</v>
      </c>
      <c r="AK196" t="s">
        <v>18</v>
      </c>
      <c r="AL196" t="s">
        <v>19</v>
      </c>
    </row>
    <row r="197" spans="1:38" ht="13.5" customHeight="1">
      <c r="A197" s="7"/>
      <c r="B197" s="7"/>
      <c r="C197" s="7"/>
      <c r="D197" s="8"/>
      <c r="F197" s="9" t="str">
        <f>(Sheet1!T197)</f>
        <v/>
      </c>
      <c r="G197" t="str">
        <f>IF(OR(Sheet1!W197="Yes",Sheet1!U197="Yes"),"\\CMFP538\"&amp;Sheet1!Z197,"")</f>
        <v/>
      </c>
      <c r="H197" t="str">
        <f>IF(G197="","",Sheet1!Z197)</f>
        <v/>
      </c>
      <c r="I197" t="str">
        <f>IF(G197="","",Sheet1!Y197)</f>
        <v/>
      </c>
      <c r="J197" t="e">
        <f>(Sheet1!O197)</f>
        <v>#VALUE!</v>
      </c>
      <c r="K197" s="6" t="e">
        <f>(Sheet1!P197)</f>
        <v>#VALUE!</v>
      </c>
      <c r="L197" s="6" t="e">
        <f>IF(Sheet1!N197="No","No",IF(Sheet1!N197="","No","Yes"))</f>
        <v>#VALUE!</v>
      </c>
      <c r="M197" t="e">
        <f>(Sheet1!Q197)</f>
        <v>#VALUE!</v>
      </c>
      <c r="N197" s="6" t="str">
        <f>IF(Sheet1!E197=FALSE,"",Sheet1!F197&amp;Sheet1!E197)</f>
        <v/>
      </c>
      <c r="O197" t="str">
        <f ca="1">(Sheet1!AB197)</f>
        <v>DC1MDB08</v>
      </c>
      <c r="P197" t="e">
        <f>(Sheet1!R197)</f>
        <v>#VALUE!</v>
      </c>
      <c r="Q197" t="e">
        <f>Sheet3!D197</f>
        <v>#VALUE!</v>
      </c>
      <c r="R197" t="e">
        <f>Sheet3!E197</f>
        <v>#VALUE!</v>
      </c>
      <c r="S197" t="str">
        <f t="shared" si="12"/>
        <v/>
      </c>
      <c r="T197" t="str">
        <f>IF(ISERROR(Sheet1!X197),"",Sheet1!X197)</f>
        <v/>
      </c>
      <c r="U197" t="e">
        <f>IF(Sheet1!M197="Councillors",5120,IF(Sheet1!M197="Information Technology Services Dept.",1024,IF(Sheet1!M197="City Clerk and Solicitor Dept",1953,"No")))</f>
        <v>#VALUE!</v>
      </c>
      <c r="V197" s="5" t="s">
        <v>96</v>
      </c>
      <c r="W197" t="e">
        <f>IF(Sheet1!M197="Councillors",4608,IF(Sheet1!M197="Information Technology Services Dept.",921,IF(Sheet1!M197="City Clerk and Solicitor Dept",1855,"No")))</f>
        <v>#VALUE!</v>
      </c>
      <c r="X197" t="e">
        <f t="shared" si="13"/>
        <v>#VALUE!</v>
      </c>
      <c r="Y197" t="str">
        <f ca="1">IF(Sheet1!AB197="DC1MDB01","DC1",IF(Sheet1!AB197="DC1MDB02","DC1",IF(Sheet1!AB197="DC1MDB03","DC1",IF(Sheet1!AB197="DC1MDB04","DC1",IF(Sheet1!AB197="DC1MDB05","DC1",IF(Sheet1!AB197="DC1MDB06","DC1",IF(Sheet1!AB197="DC1MDB07","DC1",IF(Sheet1!AB197="DC1MDB08","DC1",IF(Sheet1!AB197="DC1MDB09","DC1",IF(Sheet1!AB197="DC1MDB10","DC1",IF(Sheet1!AB197="DC4MDB01","DC4",IF(Sheet1!AB197="DC4MDB02","DC4",IF(Sheet1!AB197="DC4MDB03","DC4",IF(Sheet1!AB197="DC4MDB04","DC4",IF(Sheet1!AB197="DC4MDB05","DC4",IF(Sheet1!AB197="DC4MDB06","DC4",IF(Sheet1!AB197="DC4MDB07","DC4",IF(Sheet1!AB197="DC4MDB08","DC4",IF(Sheet1!AB197="DC4MDB09","DC4",IF(Sheet1!AB197="DC4MDB10","DC4","$False"))))))))))))))))))))</f>
        <v>DC1</v>
      </c>
      <c r="Z197" t="s">
        <v>35</v>
      </c>
      <c r="AA197" t="e">
        <f t="shared" si="14"/>
        <v>#VALUE!</v>
      </c>
      <c r="AB197" t="e">
        <f t="shared" si="15"/>
        <v>#VALUE!</v>
      </c>
      <c r="AC197" t="s">
        <v>11</v>
      </c>
      <c r="AD197" t="s">
        <v>12</v>
      </c>
      <c r="AE197" t="s">
        <v>13</v>
      </c>
      <c r="AF197" t="s">
        <v>14</v>
      </c>
      <c r="AG197" t="s">
        <v>5</v>
      </c>
      <c r="AH197" t="s">
        <v>15</v>
      </c>
      <c r="AI197" t="s">
        <v>16</v>
      </c>
      <c r="AJ197" t="s">
        <v>17</v>
      </c>
      <c r="AK197" t="s">
        <v>18</v>
      </c>
      <c r="AL197" t="s">
        <v>19</v>
      </c>
    </row>
    <row r="198" spans="1:38" ht="13.5" customHeight="1">
      <c r="A198" s="7"/>
      <c r="B198" s="7"/>
      <c r="C198" s="7"/>
      <c r="D198" s="8"/>
      <c r="F198" s="9" t="str">
        <f>(Sheet1!T198)</f>
        <v/>
      </c>
      <c r="G198" t="str">
        <f>IF(OR(Sheet1!W198="Yes",Sheet1!U198="Yes"),"\\CMFP538\"&amp;Sheet1!Z198,"")</f>
        <v/>
      </c>
      <c r="H198" t="str">
        <f>IF(G198="","",Sheet1!Z198)</f>
        <v/>
      </c>
      <c r="I198" t="str">
        <f>IF(G198="","",Sheet1!Y198)</f>
        <v/>
      </c>
      <c r="J198" t="e">
        <f>(Sheet1!O198)</f>
        <v>#VALUE!</v>
      </c>
      <c r="K198" s="6" t="e">
        <f>(Sheet1!P198)</f>
        <v>#VALUE!</v>
      </c>
      <c r="L198" s="6" t="e">
        <f>IF(Sheet1!N198="No","No",IF(Sheet1!N198="","No","Yes"))</f>
        <v>#VALUE!</v>
      </c>
      <c r="M198" t="e">
        <f>(Sheet1!Q198)</f>
        <v>#VALUE!</v>
      </c>
      <c r="N198" s="6" t="str">
        <f>IF(Sheet1!E198=FALSE,"",Sheet1!F198&amp;Sheet1!E198)</f>
        <v/>
      </c>
      <c r="O198" t="str">
        <f ca="1">(Sheet1!AB198)</f>
        <v>DC1MDB07</v>
      </c>
      <c r="P198" t="e">
        <f>(Sheet1!R198)</f>
        <v>#VALUE!</v>
      </c>
      <c r="Q198" t="e">
        <f>Sheet3!D198</f>
        <v>#VALUE!</v>
      </c>
      <c r="R198" t="e">
        <f>Sheet3!E198</f>
        <v>#VALUE!</v>
      </c>
      <c r="S198" t="str">
        <f t="shared" si="12"/>
        <v/>
      </c>
      <c r="T198" t="str">
        <f>IF(ISERROR(Sheet1!X198),"",Sheet1!X198)</f>
        <v/>
      </c>
      <c r="U198" t="e">
        <f>IF(Sheet1!M198="Councillors",5120,IF(Sheet1!M198="Information Technology Services Dept.",1024,IF(Sheet1!M198="City Clerk and Solicitor Dept",1953,"No")))</f>
        <v>#VALUE!</v>
      </c>
      <c r="V198" s="5" t="s">
        <v>96</v>
      </c>
      <c r="W198" t="e">
        <f>IF(Sheet1!M198="Councillors",4608,IF(Sheet1!M198="Information Technology Services Dept.",921,IF(Sheet1!M198="City Clerk and Solicitor Dept",1855,"No")))</f>
        <v>#VALUE!</v>
      </c>
      <c r="X198" t="e">
        <f t="shared" si="13"/>
        <v>#VALUE!</v>
      </c>
      <c r="Y198" t="str">
        <f ca="1">IF(Sheet1!AB198="DC1MDB01","DC1",IF(Sheet1!AB198="DC1MDB02","DC1",IF(Sheet1!AB198="DC1MDB03","DC1",IF(Sheet1!AB198="DC1MDB04","DC1",IF(Sheet1!AB198="DC1MDB05","DC1",IF(Sheet1!AB198="DC1MDB06","DC1",IF(Sheet1!AB198="DC1MDB07","DC1",IF(Sheet1!AB198="DC1MDB08","DC1",IF(Sheet1!AB198="DC1MDB09","DC1",IF(Sheet1!AB198="DC1MDB10","DC1",IF(Sheet1!AB198="DC4MDB01","DC4",IF(Sheet1!AB198="DC4MDB02","DC4",IF(Sheet1!AB198="DC4MDB03","DC4",IF(Sheet1!AB198="DC4MDB04","DC4",IF(Sheet1!AB198="DC4MDB05","DC4",IF(Sheet1!AB198="DC4MDB06","DC4",IF(Sheet1!AB198="DC4MDB07","DC4",IF(Sheet1!AB198="DC4MDB08","DC4",IF(Sheet1!AB198="DC4MDB09","DC4",IF(Sheet1!AB198="DC4MDB10","DC4","$False"))))))))))))))))))))</f>
        <v>DC1</v>
      </c>
      <c r="Z198" t="s">
        <v>35</v>
      </c>
      <c r="AA198" t="e">
        <f t="shared" si="14"/>
        <v>#VALUE!</v>
      </c>
      <c r="AB198" t="e">
        <f t="shared" si="15"/>
        <v>#VALUE!</v>
      </c>
      <c r="AC198" t="s">
        <v>11</v>
      </c>
      <c r="AD198" t="s">
        <v>12</v>
      </c>
      <c r="AE198" t="s">
        <v>13</v>
      </c>
      <c r="AF198" t="s">
        <v>14</v>
      </c>
      <c r="AG198" t="s">
        <v>5</v>
      </c>
      <c r="AH198" t="s">
        <v>15</v>
      </c>
      <c r="AI198" t="s">
        <v>16</v>
      </c>
      <c r="AJ198" t="s">
        <v>17</v>
      </c>
      <c r="AK198" t="s">
        <v>18</v>
      </c>
      <c r="AL198" t="s">
        <v>19</v>
      </c>
    </row>
    <row r="199" spans="1:38" ht="13.5" customHeight="1">
      <c r="A199" s="7"/>
      <c r="B199" s="7"/>
      <c r="C199" s="7"/>
      <c r="D199" s="8"/>
      <c r="F199" s="9" t="str">
        <f>(Sheet1!T199)</f>
        <v/>
      </c>
      <c r="G199" t="str">
        <f>IF(OR(Sheet1!W199="Yes",Sheet1!U199="Yes"),"\\CMFP538\"&amp;Sheet1!Z199,"")</f>
        <v/>
      </c>
      <c r="H199" t="str">
        <f>IF(G199="","",Sheet1!Z199)</f>
        <v/>
      </c>
      <c r="I199" t="str">
        <f>IF(G199="","",Sheet1!Y199)</f>
        <v/>
      </c>
      <c r="J199" t="e">
        <f>(Sheet1!O199)</f>
        <v>#VALUE!</v>
      </c>
      <c r="K199" s="6" t="e">
        <f>(Sheet1!P199)</f>
        <v>#VALUE!</v>
      </c>
      <c r="L199" s="6" t="e">
        <f>IF(Sheet1!N199="No","No",IF(Sheet1!N199="","No","Yes"))</f>
        <v>#VALUE!</v>
      </c>
      <c r="M199" t="e">
        <f>(Sheet1!Q199)</f>
        <v>#VALUE!</v>
      </c>
      <c r="N199" s="6" t="str">
        <f>IF(Sheet1!E199=FALSE,"",Sheet1!F199&amp;Sheet1!E199)</f>
        <v/>
      </c>
      <c r="O199" t="str">
        <f ca="1">(Sheet1!AB199)</f>
        <v>DC4MDB05</v>
      </c>
      <c r="P199" t="e">
        <f>(Sheet1!R199)</f>
        <v>#VALUE!</v>
      </c>
      <c r="Q199" t="e">
        <f>Sheet3!D199</f>
        <v>#VALUE!</v>
      </c>
      <c r="R199" t="e">
        <f>Sheet3!E199</f>
        <v>#VALUE!</v>
      </c>
      <c r="S199" t="str">
        <f t="shared" si="12"/>
        <v/>
      </c>
      <c r="T199" t="str">
        <f>IF(ISERROR(Sheet1!X199),"",Sheet1!X199)</f>
        <v/>
      </c>
      <c r="U199" t="e">
        <f>IF(Sheet1!M199="Councillors",5120,IF(Sheet1!M199="Information Technology Services Dept.",1024,IF(Sheet1!M199="City Clerk and Solicitor Dept",1953,"No")))</f>
        <v>#VALUE!</v>
      </c>
      <c r="V199" s="5" t="s">
        <v>96</v>
      </c>
      <c r="W199" t="e">
        <f>IF(Sheet1!M199="Councillors",4608,IF(Sheet1!M199="Information Technology Services Dept.",921,IF(Sheet1!M199="City Clerk and Solicitor Dept",1855,"No")))</f>
        <v>#VALUE!</v>
      </c>
      <c r="X199" t="e">
        <f t="shared" si="13"/>
        <v>#VALUE!</v>
      </c>
      <c r="Y199" t="str">
        <f ca="1">IF(Sheet1!AB199="DC1MDB01","DC1",IF(Sheet1!AB199="DC1MDB02","DC1",IF(Sheet1!AB199="DC1MDB03","DC1",IF(Sheet1!AB199="DC1MDB04","DC1",IF(Sheet1!AB199="DC1MDB05","DC1",IF(Sheet1!AB199="DC1MDB06","DC1",IF(Sheet1!AB199="DC1MDB07","DC1",IF(Sheet1!AB199="DC1MDB08","DC1",IF(Sheet1!AB199="DC1MDB09","DC1",IF(Sheet1!AB199="DC1MDB10","DC1",IF(Sheet1!AB199="DC4MDB01","DC4",IF(Sheet1!AB199="DC4MDB02","DC4",IF(Sheet1!AB199="DC4MDB03","DC4",IF(Sheet1!AB199="DC4MDB04","DC4",IF(Sheet1!AB199="DC4MDB05","DC4",IF(Sheet1!AB199="DC4MDB06","DC4",IF(Sheet1!AB199="DC4MDB07","DC4",IF(Sheet1!AB199="DC4MDB08","DC4",IF(Sheet1!AB199="DC4MDB09","DC4",IF(Sheet1!AB199="DC4MDB10","DC4","$False"))))))))))))))))))))</f>
        <v>DC4</v>
      </c>
      <c r="Z199" t="s">
        <v>35</v>
      </c>
      <c r="AA199" t="e">
        <f t="shared" si="14"/>
        <v>#VALUE!</v>
      </c>
      <c r="AB199" t="e">
        <f t="shared" si="15"/>
        <v>#VALUE!</v>
      </c>
      <c r="AC199" t="s">
        <v>11</v>
      </c>
      <c r="AD199" t="s">
        <v>12</v>
      </c>
      <c r="AE199" t="s">
        <v>13</v>
      </c>
      <c r="AF199" t="s">
        <v>14</v>
      </c>
      <c r="AG199" t="s">
        <v>5</v>
      </c>
      <c r="AH199" t="s">
        <v>15</v>
      </c>
      <c r="AI199" t="s">
        <v>16</v>
      </c>
      <c r="AJ199" t="s">
        <v>17</v>
      </c>
      <c r="AK199" t="s">
        <v>18</v>
      </c>
      <c r="AL199" t="s">
        <v>19</v>
      </c>
    </row>
    <row r="200" spans="1:38" ht="13.5" customHeight="1">
      <c r="A200" s="7"/>
      <c r="B200" s="7"/>
      <c r="C200" s="7"/>
      <c r="D200" s="8"/>
      <c r="F200" s="9" t="str">
        <f>(Sheet1!T200)</f>
        <v/>
      </c>
      <c r="G200" t="str">
        <f>IF(OR(Sheet1!W200="Yes",Sheet1!U200="Yes"),"\\CMFP538\"&amp;Sheet1!Z200,"")</f>
        <v/>
      </c>
      <c r="H200" t="str">
        <f>IF(G200="","",Sheet1!Z200)</f>
        <v/>
      </c>
      <c r="I200" t="str">
        <f>IF(G200="","",Sheet1!Y200)</f>
        <v/>
      </c>
      <c r="J200" t="e">
        <f>(Sheet1!O200)</f>
        <v>#VALUE!</v>
      </c>
      <c r="K200" s="6" t="e">
        <f>(Sheet1!P200)</f>
        <v>#VALUE!</v>
      </c>
      <c r="L200" s="6" t="e">
        <f>IF(Sheet1!N200="No","No",IF(Sheet1!N200="","No","Yes"))</f>
        <v>#VALUE!</v>
      </c>
      <c r="M200" t="e">
        <f>(Sheet1!Q200)</f>
        <v>#VALUE!</v>
      </c>
      <c r="N200" s="6" t="str">
        <f>IF(Sheet1!E200=FALSE,"",Sheet1!F200&amp;Sheet1!E200)</f>
        <v/>
      </c>
      <c r="O200" t="str">
        <f ca="1">(Sheet1!AB200)</f>
        <v>DC1MDB07</v>
      </c>
      <c r="P200" t="e">
        <f>(Sheet1!R200)</f>
        <v>#VALUE!</v>
      </c>
      <c r="Q200" t="e">
        <f>Sheet3!D200</f>
        <v>#VALUE!</v>
      </c>
      <c r="R200" t="e">
        <f>Sheet3!E200</f>
        <v>#VALUE!</v>
      </c>
      <c r="S200" t="str">
        <f t="shared" si="12"/>
        <v/>
      </c>
      <c r="T200" t="str">
        <f>IF(ISERROR(Sheet1!X200),"",Sheet1!X200)</f>
        <v/>
      </c>
      <c r="U200" t="e">
        <f>IF(Sheet1!M200="Councillors",5120,IF(Sheet1!M200="Information Technology Services Dept.",1024,IF(Sheet1!M200="City Clerk and Solicitor Dept",1953,"No")))</f>
        <v>#VALUE!</v>
      </c>
      <c r="V200" s="5" t="s">
        <v>96</v>
      </c>
      <c r="W200" t="e">
        <f>IF(Sheet1!M200="Councillors",4608,IF(Sheet1!M200="Information Technology Services Dept.",921,IF(Sheet1!M200="City Clerk and Solicitor Dept",1855,"No")))</f>
        <v>#VALUE!</v>
      </c>
      <c r="X200" t="e">
        <f t="shared" si="13"/>
        <v>#VALUE!</v>
      </c>
      <c r="Y200" t="str">
        <f ca="1">IF(Sheet1!AB200="DC1MDB01","DC1",IF(Sheet1!AB200="DC1MDB02","DC1",IF(Sheet1!AB200="DC1MDB03","DC1",IF(Sheet1!AB200="DC1MDB04","DC1",IF(Sheet1!AB200="DC1MDB05","DC1",IF(Sheet1!AB200="DC1MDB06","DC1",IF(Sheet1!AB200="DC1MDB07","DC1",IF(Sheet1!AB200="DC1MDB08","DC1",IF(Sheet1!AB200="DC1MDB09","DC1",IF(Sheet1!AB200="DC1MDB10","DC1",IF(Sheet1!AB200="DC4MDB01","DC4",IF(Sheet1!AB200="DC4MDB02","DC4",IF(Sheet1!AB200="DC4MDB03","DC4",IF(Sheet1!AB200="DC4MDB04","DC4",IF(Sheet1!AB200="DC4MDB05","DC4",IF(Sheet1!AB200="DC4MDB06","DC4",IF(Sheet1!AB200="DC4MDB07","DC4",IF(Sheet1!AB200="DC4MDB08","DC4",IF(Sheet1!AB200="DC4MDB09","DC4",IF(Sheet1!AB200="DC4MDB10","DC4","$False"))))))))))))))))))))</f>
        <v>DC1</v>
      </c>
      <c r="Z200" t="s">
        <v>35</v>
      </c>
      <c r="AA200" t="e">
        <f t="shared" si="14"/>
        <v>#VALUE!</v>
      </c>
      <c r="AB200" t="e">
        <f t="shared" si="15"/>
        <v>#VALUE!</v>
      </c>
      <c r="AC200" t="s">
        <v>11</v>
      </c>
      <c r="AD200" t="s">
        <v>12</v>
      </c>
      <c r="AE200" t="s">
        <v>13</v>
      </c>
      <c r="AF200" t="s">
        <v>14</v>
      </c>
      <c r="AG200" t="s">
        <v>5</v>
      </c>
      <c r="AH200" t="s">
        <v>15</v>
      </c>
      <c r="AI200" t="s">
        <v>16</v>
      </c>
      <c r="AJ200" t="s">
        <v>17</v>
      </c>
      <c r="AK200" t="s">
        <v>18</v>
      </c>
      <c r="AL200" t="s">
        <v>19</v>
      </c>
    </row>
    <row r="201" spans="1:38" ht="13.5" customHeight="1">
      <c r="A201" s="7"/>
      <c r="B201" s="7"/>
      <c r="C201" s="7"/>
      <c r="D201" s="8"/>
      <c r="F201" s="9" t="str">
        <f>(Sheet1!T201)</f>
        <v/>
      </c>
      <c r="G201" t="str">
        <f>IF(OR(Sheet1!W201="Yes",Sheet1!U201="Yes"),"\\CMFP538\"&amp;Sheet1!Z201,"")</f>
        <v/>
      </c>
      <c r="H201" t="str">
        <f>IF(G201="","",Sheet1!Z201)</f>
        <v/>
      </c>
      <c r="I201" t="str">
        <f>IF(G201="","",Sheet1!Y201)</f>
        <v/>
      </c>
      <c r="J201" t="e">
        <f>(Sheet1!O201)</f>
        <v>#VALUE!</v>
      </c>
      <c r="K201" s="6" t="e">
        <f>(Sheet1!P201)</f>
        <v>#VALUE!</v>
      </c>
      <c r="L201" s="6" t="e">
        <f>IF(Sheet1!N201="No","No",IF(Sheet1!N201="","No","Yes"))</f>
        <v>#VALUE!</v>
      </c>
      <c r="M201" t="e">
        <f>(Sheet1!Q201)</f>
        <v>#VALUE!</v>
      </c>
      <c r="N201" s="6" t="str">
        <f>IF(Sheet1!E201=FALSE,"",Sheet1!F201&amp;Sheet1!E201)</f>
        <v/>
      </c>
      <c r="O201" t="str">
        <f ca="1">(Sheet1!AB201)</f>
        <v>DC4MDB10</v>
      </c>
      <c r="P201" t="e">
        <f>(Sheet1!R201)</f>
        <v>#VALUE!</v>
      </c>
      <c r="Q201" t="e">
        <f>Sheet3!D201</f>
        <v>#VALUE!</v>
      </c>
      <c r="R201" t="e">
        <f>Sheet3!E201</f>
        <v>#VALUE!</v>
      </c>
      <c r="S201" t="str">
        <f t="shared" si="12"/>
        <v/>
      </c>
      <c r="T201" t="str">
        <f>IF(ISERROR(Sheet1!X201),"",Sheet1!X201)</f>
        <v/>
      </c>
      <c r="U201" t="e">
        <f>IF(Sheet1!M201="Councillors",5120,IF(Sheet1!M201="Information Technology Services Dept.",1024,IF(Sheet1!M201="City Clerk and Solicitor Dept",1953,"No")))</f>
        <v>#VALUE!</v>
      </c>
      <c r="V201" s="5" t="s">
        <v>96</v>
      </c>
      <c r="W201" t="e">
        <f>IF(Sheet1!M201="Councillors",4608,IF(Sheet1!M201="Information Technology Services Dept.",921,IF(Sheet1!M201="City Clerk and Solicitor Dept",1855,"No")))</f>
        <v>#VALUE!</v>
      </c>
      <c r="X201" t="e">
        <f t="shared" si="13"/>
        <v>#VALUE!</v>
      </c>
      <c r="Y201" t="str">
        <f ca="1">IF(Sheet1!AB201="DC1MDB01","DC1",IF(Sheet1!AB201="DC1MDB02","DC1",IF(Sheet1!AB201="DC1MDB03","DC1",IF(Sheet1!AB201="DC1MDB04","DC1",IF(Sheet1!AB201="DC1MDB05","DC1",IF(Sheet1!AB201="DC1MDB06","DC1",IF(Sheet1!AB201="DC1MDB07","DC1",IF(Sheet1!AB201="DC1MDB08","DC1",IF(Sheet1!AB201="DC1MDB09","DC1",IF(Sheet1!AB201="DC1MDB10","DC1",IF(Sheet1!AB201="DC4MDB01","DC4",IF(Sheet1!AB201="DC4MDB02","DC4",IF(Sheet1!AB201="DC4MDB03","DC4",IF(Sheet1!AB201="DC4MDB04","DC4",IF(Sheet1!AB201="DC4MDB05","DC4",IF(Sheet1!AB201="DC4MDB06","DC4",IF(Sheet1!AB201="DC4MDB07","DC4",IF(Sheet1!AB201="DC4MDB08","DC4",IF(Sheet1!AB201="DC4MDB09","DC4",IF(Sheet1!AB201="DC4MDB10","DC4","$False"))))))))))))))))))))</f>
        <v>DC4</v>
      </c>
      <c r="Z201" t="s">
        <v>35</v>
      </c>
      <c r="AA201" t="e">
        <f t="shared" si="14"/>
        <v>#VALUE!</v>
      </c>
      <c r="AB201" t="e">
        <f t="shared" si="15"/>
        <v>#VALUE!</v>
      </c>
      <c r="AC201" t="s">
        <v>11</v>
      </c>
      <c r="AD201" t="s">
        <v>12</v>
      </c>
      <c r="AE201" t="s">
        <v>13</v>
      </c>
      <c r="AF201" t="s">
        <v>14</v>
      </c>
      <c r="AG201" t="s">
        <v>5</v>
      </c>
      <c r="AH201" t="s">
        <v>15</v>
      </c>
      <c r="AI201" t="s">
        <v>16</v>
      </c>
      <c r="AJ201" t="s">
        <v>17</v>
      </c>
      <c r="AK201" t="s">
        <v>18</v>
      </c>
      <c r="AL201" t="s">
        <v>19</v>
      </c>
    </row>
    <row r="202" spans="1:38" ht="13.5" customHeight="1">
      <c r="A202" s="7"/>
      <c r="B202" s="7"/>
      <c r="C202" s="7"/>
      <c r="D202" s="8"/>
      <c r="F202" s="9" t="str">
        <f>(Sheet1!T202)</f>
        <v/>
      </c>
      <c r="G202" t="str">
        <f>IF(OR(Sheet1!W202="Yes",Sheet1!U202="Yes"),"\\CMFP538\"&amp;Sheet1!Z202,"")</f>
        <v/>
      </c>
      <c r="H202" t="str">
        <f>IF(G202="","",Sheet1!Z202)</f>
        <v/>
      </c>
      <c r="I202" t="str">
        <f>IF(G202="","",Sheet1!Y202)</f>
        <v/>
      </c>
      <c r="J202" t="e">
        <f>(Sheet1!O202)</f>
        <v>#VALUE!</v>
      </c>
      <c r="K202" s="6" t="e">
        <f>(Sheet1!P202)</f>
        <v>#VALUE!</v>
      </c>
      <c r="L202" s="6" t="e">
        <f>IF(Sheet1!N202="No","No",IF(Sheet1!N202="","No","Yes"))</f>
        <v>#VALUE!</v>
      </c>
      <c r="M202" t="e">
        <f>(Sheet1!Q202)</f>
        <v>#VALUE!</v>
      </c>
      <c r="N202" s="6" t="str">
        <f>IF(Sheet1!E202=FALSE,"",Sheet1!F202&amp;Sheet1!E202)</f>
        <v/>
      </c>
      <c r="O202" t="str">
        <f ca="1">(Sheet1!AB202)</f>
        <v>DC1MDB08</v>
      </c>
      <c r="P202" t="e">
        <f>(Sheet1!R202)</f>
        <v>#VALUE!</v>
      </c>
      <c r="Q202" t="e">
        <f>Sheet3!D202</f>
        <v>#VALUE!</v>
      </c>
      <c r="R202" t="e">
        <f>Sheet3!E202</f>
        <v>#VALUE!</v>
      </c>
      <c r="S202" t="str">
        <f t="shared" si="12"/>
        <v/>
      </c>
      <c r="T202" t="str">
        <f>IF(ISERROR(Sheet1!X202),"",Sheet1!X202)</f>
        <v/>
      </c>
      <c r="U202" t="e">
        <f>IF(Sheet1!M202="Councillors",5120,IF(Sheet1!M202="Information Technology Services Dept.",1024,IF(Sheet1!M202="City Clerk and Solicitor Dept",1953,"No")))</f>
        <v>#VALUE!</v>
      </c>
      <c r="V202" s="5" t="s">
        <v>96</v>
      </c>
      <c r="W202" t="e">
        <f>IF(Sheet1!M202="Councillors",4608,IF(Sheet1!M202="Information Technology Services Dept.",921,IF(Sheet1!M202="City Clerk and Solicitor Dept",1855,"No")))</f>
        <v>#VALUE!</v>
      </c>
      <c r="X202" t="e">
        <f t="shared" si="13"/>
        <v>#VALUE!</v>
      </c>
      <c r="Y202" t="str">
        <f ca="1">IF(Sheet1!AB202="DC1MDB01","DC1",IF(Sheet1!AB202="DC1MDB02","DC1",IF(Sheet1!AB202="DC1MDB03","DC1",IF(Sheet1!AB202="DC1MDB04","DC1",IF(Sheet1!AB202="DC1MDB05","DC1",IF(Sheet1!AB202="DC1MDB06","DC1",IF(Sheet1!AB202="DC1MDB07","DC1",IF(Sheet1!AB202="DC1MDB08","DC1",IF(Sheet1!AB202="DC1MDB09","DC1",IF(Sheet1!AB202="DC1MDB10","DC1",IF(Sheet1!AB202="DC4MDB01","DC4",IF(Sheet1!AB202="DC4MDB02","DC4",IF(Sheet1!AB202="DC4MDB03","DC4",IF(Sheet1!AB202="DC4MDB04","DC4",IF(Sheet1!AB202="DC4MDB05","DC4",IF(Sheet1!AB202="DC4MDB06","DC4",IF(Sheet1!AB202="DC4MDB07","DC4",IF(Sheet1!AB202="DC4MDB08","DC4",IF(Sheet1!AB202="DC4MDB09","DC4",IF(Sheet1!AB202="DC4MDB10","DC4","$False"))))))))))))))))))))</f>
        <v>DC1</v>
      </c>
      <c r="Z202" t="s">
        <v>35</v>
      </c>
      <c r="AA202" t="e">
        <f t="shared" si="14"/>
        <v>#VALUE!</v>
      </c>
      <c r="AB202" t="e">
        <f t="shared" si="15"/>
        <v>#VALUE!</v>
      </c>
      <c r="AC202" t="s">
        <v>11</v>
      </c>
      <c r="AD202" t="s">
        <v>12</v>
      </c>
      <c r="AE202" t="s">
        <v>13</v>
      </c>
      <c r="AF202" t="s">
        <v>14</v>
      </c>
      <c r="AG202" t="s">
        <v>5</v>
      </c>
      <c r="AH202" t="s">
        <v>15</v>
      </c>
      <c r="AI202" t="s">
        <v>16</v>
      </c>
      <c r="AJ202" t="s">
        <v>17</v>
      </c>
      <c r="AK202" t="s">
        <v>18</v>
      </c>
      <c r="AL202" t="s">
        <v>19</v>
      </c>
    </row>
    <row r="203" spans="1:38" ht="13.5" customHeight="1">
      <c r="A203" s="7"/>
      <c r="B203" s="7"/>
      <c r="C203" s="7"/>
      <c r="D203" s="8"/>
      <c r="F203" s="9" t="str">
        <f>(Sheet1!T203)</f>
        <v/>
      </c>
      <c r="G203" t="str">
        <f>IF(OR(Sheet1!W203="Yes",Sheet1!U203="Yes"),"\\CMFP538\"&amp;Sheet1!Z203,"")</f>
        <v/>
      </c>
      <c r="H203" t="str">
        <f>IF(G203="","",Sheet1!Z203)</f>
        <v/>
      </c>
      <c r="I203" t="str">
        <f>IF(G203="","",Sheet1!Y203)</f>
        <v/>
      </c>
      <c r="J203" t="e">
        <f>(Sheet1!O203)</f>
        <v>#VALUE!</v>
      </c>
      <c r="K203" s="6" t="e">
        <f>(Sheet1!P203)</f>
        <v>#VALUE!</v>
      </c>
      <c r="L203" s="6" t="e">
        <f>IF(Sheet1!N203="No","No",IF(Sheet1!N203="","No","Yes"))</f>
        <v>#VALUE!</v>
      </c>
      <c r="M203" t="e">
        <f>(Sheet1!Q203)</f>
        <v>#VALUE!</v>
      </c>
      <c r="N203" s="6" t="str">
        <f>IF(Sheet1!E203=FALSE,"",Sheet1!F203&amp;Sheet1!E203)</f>
        <v/>
      </c>
      <c r="O203" t="str">
        <f ca="1">(Sheet1!AB203)</f>
        <v>DC1MDB10</v>
      </c>
      <c r="P203" t="e">
        <f>(Sheet1!R203)</f>
        <v>#VALUE!</v>
      </c>
      <c r="Q203" t="e">
        <f>Sheet3!D203</f>
        <v>#VALUE!</v>
      </c>
      <c r="R203" t="e">
        <f>Sheet3!E203</f>
        <v>#VALUE!</v>
      </c>
      <c r="S203" t="str">
        <f t="shared" si="12"/>
        <v/>
      </c>
      <c r="T203" t="str">
        <f>IF(ISERROR(Sheet1!X203),"",Sheet1!X203)</f>
        <v/>
      </c>
      <c r="U203" t="e">
        <f>IF(Sheet1!M203="Councillors",5120,IF(Sheet1!M203="Information Technology Services Dept.",1024,IF(Sheet1!M203="City Clerk and Solicitor Dept",1953,"No")))</f>
        <v>#VALUE!</v>
      </c>
      <c r="V203" s="5" t="s">
        <v>96</v>
      </c>
      <c r="W203" t="e">
        <f>IF(Sheet1!M203="Councillors",4608,IF(Sheet1!M203="Information Technology Services Dept.",921,IF(Sheet1!M203="City Clerk and Solicitor Dept",1855,"No")))</f>
        <v>#VALUE!</v>
      </c>
      <c r="X203" t="e">
        <f t="shared" si="13"/>
        <v>#VALUE!</v>
      </c>
      <c r="Y203" t="str">
        <f ca="1">IF(Sheet1!AB203="DC1MDB01","DC1",IF(Sheet1!AB203="DC1MDB02","DC1",IF(Sheet1!AB203="DC1MDB03","DC1",IF(Sheet1!AB203="DC1MDB04","DC1",IF(Sheet1!AB203="DC1MDB05","DC1",IF(Sheet1!AB203="DC1MDB06","DC1",IF(Sheet1!AB203="DC1MDB07","DC1",IF(Sheet1!AB203="DC1MDB08","DC1",IF(Sheet1!AB203="DC1MDB09","DC1",IF(Sheet1!AB203="DC1MDB10","DC1",IF(Sheet1!AB203="DC4MDB01","DC4",IF(Sheet1!AB203="DC4MDB02","DC4",IF(Sheet1!AB203="DC4MDB03","DC4",IF(Sheet1!AB203="DC4MDB04","DC4",IF(Sheet1!AB203="DC4MDB05","DC4",IF(Sheet1!AB203="DC4MDB06","DC4",IF(Sheet1!AB203="DC4MDB07","DC4",IF(Sheet1!AB203="DC4MDB08","DC4",IF(Sheet1!AB203="DC4MDB09","DC4",IF(Sheet1!AB203="DC4MDB10","DC4","$False"))))))))))))))))))))</f>
        <v>DC1</v>
      </c>
      <c r="Z203" t="s">
        <v>35</v>
      </c>
      <c r="AA203" t="e">
        <f t="shared" si="14"/>
        <v>#VALUE!</v>
      </c>
      <c r="AB203" t="e">
        <f t="shared" si="15"/>
        <v>#VALUE!</v>
      </c>
      <c r="AC203" t="s">
        <v>11</v>
      </c>
      <c r="AD203" t="s">
        <v>12</v>
      </c>
      <c r="AE203" t="s">
        <v>13</v>
      </c>
      <c r="AF203" t="s">
        <v>14</v>
      </c>
      <c r="AG203" t="s">
        <v>5</v>
      </c>
      <c r="AH203" t="s">
        <v>15</v>
      </c>
      <c r="AI203" t="s">
        <v>16</v>
      </c>
      <c r="AJ203" t="s">
        <v>17</v>
      </c>
      <c r="AK203" t="s">
        <v>18</v>
      </c>
      <c r="AL203" t="s">
        <v>19</v>
      </c>
    </row>
    <row r="204" spans="1:38" ht="13.5" customHeight="1">
      <c r="A204" s="7"/>
      <c r="B204" s="7"/>
      <c r="C204" s="7"/>
      <c r="D204" s="8"/>
      <c r="F204" s="9" t="str">
        <f>(Sheet1!T204)</f>
        <v/>
      </c>
      <c r="G204" t="str">
        <f>IF(OR(Sheet1!W204="Yes",Sheet1!U204="Yes"),"\\CMFP538\"&amp;Sheet1!Z204,"")</f>
        <v/>
      </c>
      <c r="H204" t="str">
        <f>IF(G204="","",Sheet1!Z204)</f>
        <v/>
      </c>
      <c r="I204" t="str">
        <f>IF(G204="","",Sheet1!Y204)</f>
        <v/>
      </c>
      <c r="J204" t="e">
        <f>(Sheet1!O204)</f>
        <v>#VALUE!</v>
      </c>
      <c r="K204" s="6" t="e">
        <f>(Sheet1!P204)</f>
        <v>#VALUE!</v>
      </c>
      <c r="L204" s="6" t="e">
        <f>IF(Sheet1!N204="No","No",IF(Sheet1!N204="","No","Yes"))</f>
        <v>#VALUE!</v>
      </c>
      <c r="M204" t="e">
        <f>(Sheet1!Q204)</f>
        <v>#VALUE!</v>
      </c>
      <c r="N204" s="6" t="str">
        <f>IF(Sheet1!E204=FALSE,"",Sheet1!F204&amp;Sheet1!E204)</f>
        <v/>
      </c>
      <c r="O204" t="str">
        <f ca="1">(Sheet1!AB204)</f>
        <v>DC4MDB09</v>
      </c>
      <c r="P204" t="e">
        <f>(Sheet1!R204)</f>
        <v>#VALUE!</v>
      </c>
      <c r="Q204" t="e">
        <f>Sheet3!D204</f>
        <v>#VALUE!</v>
      </c>
      <c r="R204" t="e">
        <f>Sheet3!E204</f>
        <v>#VALUE!</v>
      </c>
      <c r="S204" t="str">
        <f t="shared" si="12"/>
        <v/>
      </c>
      <c r="T204" t="str">
        <f>IF(ISERROR(Sheet1!X204),"",Sheet1!X204)</f>
        <v/>
      </c>
      <c r="U204" t="e">
        <f>IF(Sheet1!M204="Councillors",5120,IF(Sheet1!M204="Information Technology Services Dept.",1024,IF(Sheet1!M204="City Clerk and Solicitor Dept",1953,"No")))</f>
        <v>#VALUE!</v>
      </c>
      <c r="V204" s="5" t="s">
        <v>96</v>
      </c>
      <c r="W204" t="e">
        <f>IF(Sheet1!M204="Councillors",4608,IF(Sheet1!M204="Information Technology Services Dept.",921,IF(Sheet1!M204="City Clerk and Solicitor Dept",1855,"No")))</f>
        <v>#VALUE!</v>
      </c>
      <c r="X204" t="e">
        <f t="shared" si="13"/>
        <v>#VALUE!</v>
      </c>
      <c r="Y204" t="str">
        <f ca="1">IF(Sheet1!AB204="DC1MDB01","DC1",IF(Sheet1!AB204="DC1MDB02","DC1",IF(Sheet1!AB204="DC1MDB03","DC1",IF(Sheet1!AB204="DC1MDB04","DC1",IF(Sheet1!AB204="DC1MDB05","DC1",IF(Sheet1!AB204="DC1MDB06","DC1",IF(Sheet1!AB204="DC1MDB07","DC1",IF(Sheet1!AB204="DC1MDB08","DC1",IF(Sheet1!AB204="DC1MDB09","DC1",IF(Sheet1!AB204="DC1MDB10","DC1",IF(Sheet1!AB204="DC4MDB01","DC4",IF(Sheet1!AB204="DC4MDB02","DC4",IF(Sheet1!AB204="DC4MDB03","DC4",IF(Sheet1!AB204="DC4MDB04","DC4",IF(Sheet1!AB204="DC4MDB05","DC4",IF(Sheet1!AB204="DC4MDB06","DC4",IF(Sheet1!AB204="DC4MDB07","DC4",IF(Sheet1!AB204="DC4MDB08","DC4",IF(Sheet1!AB204="DC4MDB09","DC4",IF(Sheet1!AB204="DC4MDB10","DC4","$False"))))))))))))))))))))</f>
        <v>DC4</v>
      </c>
      <c r="Z204" t="s">
        <v>35</v>
      </c>
      <c r="AA204" t="e">
        <f t="shared" si="14"/>
        <v>#VALUE!</v>
      </c>
      <c r="AB204" t="e">
        <f t="shared" si="15"/>
        <v>#VALUE!</v>
      </c>
      <c r="AC204" t="s">
        <v>11</v>
      </c>
      <c r="AD204" t="s">
        <v>12</v>
      </c>
      <c r="AE204" t="s">
        <v>13</v>
      </c>
      <c r="AF204" t="s">
        <v>14</v>
      </c>
      <c r="AG204" t="s">
        <v>5</v>
      </c>
      <c r="AH204" t="s">
        <v>15</v>
      </c>
      <c r="AI204" t="s">
        <v>16</v>
      </c>
      <c r="AJ204" t="s">
        <v>17</v>
      </c>
      <c r="AK204" t="s">
        <v>18</v>
      </c>
      <c r="AL204" t="s">
        <v>19</v>
      </c>
    </row>
    <row r="205" spans="1:38" ht="13.5" customHeight="1">
      <c r="A205" s="7"/>
      <c r="B205" s="7"/>
      <c r="C205" s="7"/>
      <c r="D205" s="8"/>
      <c r="F205" s="9" t="str">
        <f>(Sheet1!T205)</f>
        <v/>
      </c>
      <c r="G205" t="str">
        <f>IF(OR(Sheet1!W205="Yes",Sheet1!U205="Yes"),"\\CMFP538\"&amp;Sheet1!Z205,"")</f>
        <v/>
      </c>
      <c r="H205" t="str">
        <f>IF(G205="","",Sheet1!Z205)</f>
        <v/>
      </c>
      <c r="I205" t="str">
        <f>IF(G205="","",Sheet1!Y205)</f>
        <v/>
      </c>
      <c r="J205" t="e">
        <f>(Sheet1!O205)</f>
        <v>#VALUE!</v>
      </c>
      <c r="K205" s="6" t="e">
        <f>(Sheet1!P205)</f>
        <v>#VALUE!</v>
      </c>
      <c r="L205" s="6" t="e">
        <f>IF(Sheet1!N205="No","No",IF(Sheet1!N205="","No","Yes"))</f>
        <v>#VALUE!</v>
      </c>
      <c r="M205" t="e">
        <f>(Sheet1!Q205)</f>
        <v>#VALUE!</v>
      </c>
      <c r="N205" s="6" t="str">
        <f>IF(Sheet1!E205=FALSE,"",Sheet1!F205&amp;Sheet1!E205)</f>
        <v/>
      </c>
      <c r="O205" t="str">
        <f ca="1">(Sheet1!AB205)</f>
        <v>DC4MDB06</v>
      </c>
      <c r="P205" t="e">
        <f>(Sheet1!R205)</f>
        <v>#VALUE!</v>
      </c>
      <c r="Q205" t="e">
        <f>Sheet3!D205</f>
        <v>#VALUE!</v>
      </c>
      <c r="R205" t="e">
        <f>Sheet3!E205</f>
        <v>#VALUE!</v>
      </c>
      <c r="S205" t="str">
        <f t="shared" si="12"/>
        <v/>
      </c>
      <c r="T205" t="str">
        <f>IF(ISERROR(Sheet1!X205),"",Sheet1!X205)</f>
        <v/>
      </c>
      <c r="U205" t="e">
        <f>IF(Sheet1!M205="Councillors",5120,IF(Sheet1!M205="Information Technology Services Dept.",1024,IF(Sheet1!M205="City Clerk and Solicitor Dept",1953,"No")))</f>
        <v>#VALUE!</v>
      </c>
      <c r="V205" s="5" t="s">
        <v>96</v>
      </c>
      <c r="W205" t="e">
        <f>IF(Sheet1!M205="Councillors",4608,IF(Sheet1!M205="Information Technology Services Dept.",921,IF(Sheet1!M205="City Clerk and Solicitor Dept",1855,"No")))</f>
        <v>#VALUE!</v>
      </c>
      <c r="X205" t="e">
        <f t="shared" si="13"/>
        <v>#VALUE!</v>
      </c>
      <c r="Y205" t="str">
        <f ca="1">IF(Sheet1!AB205="DC1MDB01","DC1",IF(Sheet1!AB205="DC1MDB02","DC1",IF(Sheet1!AB205="DC1MDB03","DC1",IF(Sheet1!AB205="DC1MDB04","DC1",IF(Sheet1!AB205="DC1MDB05","DC1",IF(Sheet1!AB205="DC1MDB06","DC1",IF(Sheet1!AB205="DC1MDB07","DC1",IF(Sheet1!AB205="DC1MDB08","DC1",IF(Sheet1!AB205="DC1MDB09","DC1",IF(Sheet1!AB205="DC1MDB10","DC1",IF(Sheet1!AB205="DC4MDB01","DC4",IF(Sheet1!AB205="DC4MDB02","DC4",IF(Sheet1!AB205="DC4MDB03","DC4",IF(Sheet1!AB205="DC4MDB04","DC4",IF(Sheet1!AB205="DC4MDB05","DC4",IF(Sheet1!AB205="DC4MDB06","DC4",IF(Sheet1!AB205="DC4MDB07","DC4",IF(Sheet1!AB205="DC4MDB08","DC4",IF(Sheet1!AB205="DC4MDB09","DC4",IF(Sheet1!AB205="DC4MDB10","DC4","$False"))))))))))))))))))))</f>
        <v>DC4</v>
      </c>
      <c r="Z205" t="s">
        <v>35</v>
      </c>
      <c r="AA205" t="e">
        <f t="shared" si="14"/>
        <v>#VALUE!</v>
      </c>
      <c r="AB205" t="e">
        <f t="shared" si="15"/>
        <v>#VALUE!</v>
      </c>
      <c r="AC205" t="s">
        <v>11</v>
      </c>
      <c r="AD205" t="s">
        <v>12</v>
      </c>
      <c r="AE205" t="s">
        <v>13</v>
      </c>
      <c r="AF205" t="s">
        <v>14</v>
      </c>
      <c r="AG205" t="s">
        <v>5</v>
      </c>
      <c r="AH205" t="s">
        <v>15</v>
      </c>
      <c r="AI205" t="s">
        <v>16</v>
      </c>
      <c r="AJ205" t="s">
        <v>17</v>
      </c>
      <c r="AK205" t="s">
        <v>18</v>
      </c>
      <c r="AL205" t="s">
        <v>19</v>
      </c>
    </row>
    <row r="206" spans="1:38" ht="13.5" customHeight="1">
      <c r="A206" s="7"/>
      <c r="B206" s="7"/>
      <c r="C206" s="7"/>
      <c r="D206" s="8"/>
      <c r="F206" s="9" t="str">
        <f>(Sheet1!T206)</f>
        <v/>
      </c>
      <c r="G206" t="str">
        <f>IF(OR(Sheet1!W206="Yes",Sheet1!U206="Yes"),"\\CMFP538\"&amp;Sheet1!Z206,"")</f>
        <v/>
      </c>
      <c r="H206" t="str">
        <f>IF(G206="","",Sheet1!Z206)</f>
        <v/>
      </c>
      <c r="I206" t="str">
        <f>IF(G206="","",Sheet1!Y206)</f>
        <v/>
      </c>
      <c r="J206" t="e">
        <f>(Sheet1!O206)</f>
        <v>#VALUE!</v>
      </c>
      <c r="K206" s="6" t="e">
        <f>(Sheet1!P206)</f>
        <v>#VALUE!</v>
      </c>
      <c r="L206" s="6" t="e">
        <f>IF(Sheet1!N206="No","No",IF(Sheet1!N206="","No","Yes"))</f>
        <v>#VALUE!</v>
      </c>
      <c r="M206" t="e">
        <f>(Sheet1!Q206)</f>
        <v>#VALUE!</v>
      </c>
      <c r="N206" s="6" t="str">
        <f>IF(Sheet1!E206=FALSE,"",Sheet1!F206&amp;Sheet1!E206)</f>
        <v/>
      </c>
      <c r="O206" t="str">
        <f ca="1">(Sheet1!AB206)</f>
        <v>DC1MDB10</v>
      </c>
      <c r="P206" t="e">
        <f>(Sheet1!R206)</f>
        <v>#VALUE!</v>
      </c>
      <c r="Q206" t="e">
        <f>Sheet3!D206</f>
        <v>#VALUE!</v>
      </c>
      <c r="R206" t="e">
        <f>Sheet3!E206</f>
        <v>#VALUE!</v>
      </c>
      <c r="S206" t="str">
        <f t="shared" si="12"/>
        <v/>
      </c>
      <c r="T206" t="str">
        <f>IF(ISERROR(Sheet1!X206),"",Sheet1!X206)</f>
        <v/>
      </c>
      <c r="U206" t="e">
        <f>IF(Sheet1!M206="Councillors",5120,IF(Sheet1!M206="Information Technology Services Dept.",1024,IF(Sheet1!M206="City Clerk and Solicitor Dept",1953,"No")))</f>
        <v>#VALUE!</v>
      </c>
      <c r="V206" s="5" t="s">
        <v>96</v>
      </c>
      <c r="W206" t="e">
        <f>IF(Sheet1!M206="Councillors",4608,IF(Sheet1!M206="Information Technology Services Dept.",921,IF(Sheet1!M206="City Clerk and Solicitor Dept",1855,"No")))</f>
        <v>#VALUE!</v>
      </c>
      <c r="X206" t="e">
        <f t="shared" si="13"/>
        <v>#VALUE!</v>
      </c>
      <c r="Y206" t="str">
        <f ca="1">IF(Sheet1!AB206="DC1MDB01","DC1",IF(Sheet1!AB206="DC1MDB02","DC1",IF(Sheet1!AB206="DC1MDB03","DC1",IF(Sheet1!AB206="DC1MDB04","DC1",IF(Sheet1!AB206="DC1MDB05","DC1",IF(Sheet1!AB206="DC1MDB06","DC1",IF(Sheet1!AB206="DC1MDB07","DC1",IF(Sheet1!AB206="DC1MDB08","DC1",IF(Sheet1!AB206="DC1MDB09","DC1",IF(Sheet1!AB206="DC1MDB10","DC1",IF(Sheet1!AB206="DC4MDB01","DC4",IF(Sheet1!AB206="DC4MDB02","DC4",IF(Sheet1!AB206="DC4MDB03","DC4",IF(Sheet1!AB206="DC4MDB04","DC4",IF(Sheet1!AB206="DC4MDB05","DC4",IF(Sheet1!AB206="DC4MDB06","DC4",IF(Sheet1!AB206="DC4MDB07","DC4",IF(Sheet1!AB206="DC4MDB08","DC4",IF(Sheet1!AB206="DC4MDB09","DC4",IF(Sheet1!AB206="DC4MDB10","DC4","$False"))))))))))))))))))))</f>
        <v>DC1</v>
      </c>
      <c r="Z206" t="s">
        <v>35</v>
      </c>
      <c r="AA206" t="e">
        <f t="shared" si="14"/>
        <v>#VALUE!</v>
      </c>
      <c r="AB206" t="e">
        <f t="shared" si="15"/>
        <v>#VALUE!</v>
      </c>
      <c r="AC206" t="s">
        <v>11</v>
      </c>
      <c r="AD206" t="s">
        <v>12</v>
      </c>
      <c r="AE206" t="s">
        <v>13</v>
      </c>
      <c r="AF206" t="s">
        <v>14</v>
      </c>
      <c r="AG206" t="s">
        <v>5</v>
      </c>
      <c r="AH206" t="s">
        <v>15</v>
      </c>
      <c r="AI206" t="s">
        <v>16</v>
      </c>
      <c r="AJ206" t="s">
        <v>17</v>
      </c>
      <c r="AK206" t="s">
        <v>18</v>
      </c>
      <c r="AL206" t="s">
        <v>19</v>
      </c>
    </row>
    <row r="207" spans="1:38" ht="13.5" customHeight="1">
      <c r="A207" s="7"/>
      <c r="B207" s="7"/>
      <c r="C207" s="7"/>
      <c r="D207" s="8"/>
      <c r="F207" s="9" t="str">
        <f>(Sheet1!T207)</f>
        <v/>
      </c>
      <c r="G207" t="str">
        <f>IF(OR(Sheet1!W207="Yes",Sheet1!U207="Yes"),"\\CMFP538\"&amp;Sheet1!Z207,"")</f>
        <v/>
      </c>
      <c r="H207" t="str">
        <f>IF(G207="","",Sheet1!Z207)</f>
        <v/>
      </c>
      <c r="I207" t="str">
        <f>IF(G207="","",Sheet1!Y207)</f>
        <v/>
      </c>
      <c r="J207" t="e">
        <f>(Sheet1!O207)</f>
        <v>#VALUE!</v>
      </c>
      <c r="K207" s="6" t="e">
        <f>(Sheet1!P207)</f>
        <v>#VALUE!</v>
      </c>
      <c r="L207" s="6" t="e">
        <f>IF(Sheet1!N207="No","No",IF(Sheet1!N207="","No","Yes"))</f>
        <v>#VALUE!</v>
      </c>
      <c r="M207" t="e">
        <f>(Sheet1!Q207)</f>
        <v>#VALUE!</v>
      </c>
      <c r="N207" s="6" t="str">
        <f>IF(Sheet1!E207=FALSE,"",Sheet1!F207&amp;Sheet1!E207)</f>
        <v/>
      </c>
      <c r="O207" t="str">
        <f ca="1">(Sheet1!AB207)</f>
        <v>DC4MDB08</v>
      </c>
      <c r="P207" t="e">
        <f>(Sheet1!R207)</f>
        <v>#VALUE!</v>
      </c>
      <c r="Q207" t="e">
        <f>Sheet3!D207</f>
        <v>#VALUE!</v>
      </c>
      <c r="R207" t="e">
        <f>Sheet3!E207</f>
        <v>#VALUE!</v>
      </c>
      <c r="S207" t="str">
        <f t="shared" si="12"/>
        <v/>
      </c>
      <c r="T207" t="str">
        <f>IF(ISERROR(Sheet1!X207),"",Sheet1!X207)</f>
        <v/>
      </c>
      <c r="U207" t="e">
        <f>IF(Sheet1!M207="Councillors",5120,IF(Sheet1!M207="Information Technology Services Dept.",1024,IF(Sheet1!M207="City Clerk and Solicitor Dept",1953,"No")))</f>
        <v>#VALUE!</v>
      </c>
      <c r="V207" s="5" t="s">
        <v>96</v>
      </c>
      <c r="W207" t="e">
        <f>IF(Sheet1!M207="Councillors",4608,IF(Sheet1!M207="Information Technology Services Dept.",921,IF(Sheet1!M207="City Clerk and Solicitor Dept",1855,"No")))</f>
        <v>#VALUE!</v>
      </c>
      <c r="X207" t="e">
        <f t="shared" si="13"/>
        <v>#VALUE!</v>
      </c>
      <c r="Y207" t="str">
        <f ca="1">IF(Sheet1!AB207="DC1MDB01","DC1",IF(Sheet1!AB207="DC1MDB02","DC1",IF(Sheet1!AB207="DC1MDB03","DC1",IF(Sheet1!AB207="DC1MDB04","DC1",IF(Sheet1!AB207="DC1MDB05","DC1",IF(Sheet1!AB207="DC1MDB06","DC1",IF(Sheet1!AB207="DC1MDB07","DC1",IF(Sheet1!AB207="DC1MDB08","DC1",IF(Sheet1!AB207="DC1MDB09","DC1",IF(Sheet1!AB207="DC1MDB10","DC1",IF(Sheet1!AB207="DC4MDB01","DC4",IF(Sheet1!AB207="DC4MDB02","DC4",IF(Sheet1!AB207="DC4MDB03","DC4",IF(Sheet1!AB207="DC4MDB04","DC4",IF(Sheet1!AB207="DC4MDB05","DC4",IF(Sheet1!AB207="DC4MDB06","DC4",IF(Sheet1!AB207="DC4MDB07","DC4",IF(Sheet1!AB207="DC4MDB08","DC4",IF(Sheet1!AB207="DC4MDB09","DC4",IF(Sheet1!AB207="DC4MDB10","DC4","$False"))))))))))))))))))))</f>
        <v>DC4</v>
      </c>
      <c r="Z207" t="s">
        <v>35</v>
      </c>
      <c r="AA207" t="e">
        <f t="shared" si="14"/>
        <v>#VALUE!</v>
      </c>
      <c r="AB207" t="e">
        <f t="shared" si="15"/>
        <v>#VALUE!</v>
      </c>
      <c r="AC207" t="s">
        <v>11</v>
      </c>
      <c r="AD207" t="s">
        <v>12</v>
      </c>
      <c r="AE207" t="s">
        <v>13</v>
      </c>
      <c r="AF207" t="s">
        <v>14</v>
      </c>
      <c r="AG207" t="s">
        <v>5</v>
      </c>
      <c r="AH207" t="s">
        <v>15</v>
      </c>
      <c r="AI207" t="s">
        <v>16</v>
      </c>
      <c r="AJ207" t="s">
        <v>17</v>
      </c>
      <c r="AK207" t="s">
        <v>18</v>
      </c>
      <c r="AL207" t="s">
        <v>19</v>
      </c>
    </row>
    <row r="208" spans="1:38" ht="13.5" customHeight="1">
      <c r="A208" s="7"/>
      <c r="B208" s="7"/>
      <c r="C208" s="7"/>
      <c r="D208" s="8"/>
      <c r="F208" s="9" t="str">
        <f>(Sheet1!T208)</f>
        <v/>
      </c>
      <c r="G208" t="str">
        <f>IF(OR(Sheet1!W208="Yes",Sheet1!U208="Yes"),"\\CMFP538\"&amp;Sheet1!Z208,"")</f>
        <v/>
      </c>
      <c r="H208" t="str">
        <f>IF(G208="","",Sheet1!Z208)</f>
        <v/>
      </c>
      <c r="I208" t="str">
        <f>IF(G208="","",Sheet1!Y208)</f>
        <v/>
      </c>
      <c r="J208" t="e">
        <f>(Sheet1!O208)</f>
        <v>#VALUE!</v>
      </c>
      <c r="K208" s="6" t="e">
        <f>(Sheet1!P208)</f>
        <v>#VALUE!</v>
      </c>
      <c r="L208" s="6" t="e">
        <f>IF(Sheet1!N208="No","No",IF(Sheet1!N208="","No","Yes"))</f>
        <v>#VALUE!</v>
      </c>
      <c r="M208" t="e">
        <f>(Sheet1!Q208)</f>
        <v>#VALUE!</v>
      </c>
      <c r="N208" s="6" t="str">
        <f>IF(Sheet1!E208=FALSE,"",Sheet1!F208&amp;Sheet1!E208)</f>
        <v/>
      </c>
      <c r="O208" t="str">
        <f ca="1">(Sheet1!AB208)</f>
        <v>DC4MDB03</v>
      </c>
      <c r="P208" t="e">
        <f>(Sheet1!R208)</f>
        <v>#VALUE!</v>
      </c>
      <c r="Q208" t="e">
        <f>Sheet3!D208</f>
        <v>#VALUE!</v>
      </c>
      <c r="R208" t="e">
        <f>Sheet3!E208</f>
        <v>#VALUE!</v>
      </c>
      <c r="S208" t="str">
        <f t="shared" si="12"/>
        <v/>
      </c>
      <c r="T208" t="str">
        <f>IF(ISERROR(Sheet1!X208),"",Sheet1!X208)</f>
        <v/>
      </c>
      <c r="U208" t="e">
        <f>IF(Sheet1!M208="Councillors",5120,IF(Sheet1!M208="Information Technology Services Dept.",1024,IF(Sheet1!M208="City Clerk and Solicitor Dept",1953,"No")))</f>
        <v>#VALUE!</v>
      </c>
      <c r="V208" s="5" t="s">
        <v>96</v>
      </c>
      <c r="W208" t="e">
        <f>IF(Sheet1!M208="Councillors",4608,IF(Sheet1!M208="Information Technology Services Dept.",921,IF(Sheet1!M208="City Clerk and Solicitor Dept",1855,"No")))</f>
        <v>#VALUE!</v>
      </c>
      <c r="X208" t="e">
        <f t="shared" si="13"/>
        <v>#VALUE!</v>
      </c>
      <c r="Y208" t="str">
        <f ca="1">IF(Sheet1!AB208="DC1MDB01","DC1",IF(Sheet1!AB208="DC1MDB02","DC1",IF(Sheet1!AB208="DC1MDB03","DC1",IF(Sheet1!AB208="DC1MDB04","DC1",IF(Sheet1!AB208="DC1MDB05","DC1",IF(Sheet1!AB208="DC1MDB06","DC1",IF(Sheet1!AB208="DC1MDB07","DC1",IF(Sheet1!AB208="DC1MDB08","DC1",IF(Sheet1!AB208="DC1MDB09","DC1",IF(Sheet1!AB208="DC1MDB10","DC1",IF(Sheet1!AB208="DC4MDB01","DC4",IF(Sheet1!AB208="DC4MDB02","DC4",IF(Sheet1!AB208="DC4MDB03","DC4",IF(Sheet1!AB208="DC4MDB04","DC4",IF(Sheet1!AB208="DC4MDB05","DC4",IF(Sheet1!AB208="DC4MDB06","DC4",IF(Sheet1!AB208="DC4MDB07","DC4",IF(Sheet1!AB208="DC4MDB08","DC4",IF(Sheet1!AB208="DC4MDB09","DC4",IF(Sheet1!AB208="DC4MDB10","DC4","$False"))))))))))))))))))))</f>
        <v>DC4</v>
      </c>
      <c r="Z208" t="s">
        <v>35</v>
      </c>
      <c r="AA208" t="e">
        <f t="shared" si="14"/>
        <v>#VALUE!</v>
      </c>
      <c r="AB208" t="e">
        <f t="shared" si="15"/>
        <v>#VALUE!</v>
      </c>
      <c r="AC208" t="s">
        <v>11</v>
      </c>
      <c r="AD208" t="s">
        <v>12</v>
      </c>
      <c r="AE208" t="s">
        <v>13</v>
      </c>
      <c r="AF208" t="s">
        <v>14</v>
      </c>
      <c r="AG208" t="s">
        <v>5</v>
      </c>
      <c r="AH208" t="s">
        <v>15</v>
      </c>
      <c r="AI208" t="s">
        <v>16</v>
      </c>
      <c r="AJ208" t="s">
        <v>17</v>
      </c>
      <c r="AK208" t="s">
        <v>18</v>
      </c>
      <c r="AL208" t="s">
        <v>19</v>
      </c>
    </row>
    <row r="209" spans="1:38" ht="13.5" customHeight="1">
      <c r="A209" s="7"/>
      <c r="B209" s="7"/>
      <c r="C209" s="7"/>
      <c r="D209" s="8"/>
      <c r="F209" s="9" t="str">
        <f>(Sheet1!T209)</f>
        <v/>
      </c>
      <c r="G209" t="str">
        <f>IF(OR(Sheet1!W209="Yes",Sheet1!U209="Yes"),"\\CMFP538\"&amp;Sheet1!Z209,"")</f>
        <v/>
      </c>
      <c r="H209" t="str">
        <f>IF(G209="","",Sheet1!Z209)</f>
        <v/>
      </c>
      <c r="I209" t="str">
        <f>IF(G209="","",Sheet1!Y209)</f>
        <v/>
      </c>
      <c r="J209" t="e">
        <f>(Sheet1!O209)</f>
        <v>#VALUE!</v>
      </c>
      <c r="K209" s="6" t="e">
        <f>(Sheet1!P209)</f>
        <v>#VALUE!</v>
      </c>
      <c r="L209" s="6" t="e">
        <f>IF(Sheet1!N209="No","No",IF(Sheet1!N209="","No","Yes"))</f>
        <v>#VALUE!</v>
      </c>
      <c r="M209" t="e">
        <f>(Sheet1!Q209)</f>
        <v>#VALUE!</v>
      </c>
      <c r="N209" s="6" t="str">
        <f>IF(Sheet1!E209=FALSE,"",Sheet1!F209&amp;Sheet1!E209)</f>
        <v/>
      </c>
      <c r="O209" t="str">
        <f ca="1">(Sheet1!AB209)</f>
        <v>DC1MDB04</v>
      </c>
      <c r="P209" t="e">
        <f>(Sheet1!R209)</f>
        <v>#VALUE!</v>
      </c>
      <c r="Q209" t="e">
        <f>Sheet3!D209</f>
        <v>#VALUE!</v>
      </c>
      <c r="R209" t="e">
        <f>Sheet3!E209</f>
        <v>#VALUE!</v>
      </c>
      <c r="S209" t="str">
        <f t="shared" si="12"/>
        <v/>
      </c>
      <c r="T209" t="str">
        <f>IF(ISERROR(Sheet1!X209),"",Sheet1!X209)</f>
        <v/>
      </c>
      <c r="U209" t="e">
        <f>IF(Sheet1!M209="Councillors",5120,IF(Sheet1!M209="Information Technology Services Dept.",1024,IF(Sheet1!M209="City Clerk and Solicitor Dept",1953,"No")))</f>
        <v>#VALUE!</v>
      </c>
      <c r="V209" s="5" t="s">
        <v>96</v>
      </c>
      <c r="W209" t="e">
        <f>IF(Sheet1!M209="Councillors",4608,IF(Sheet1!M209="Information Technology Services Dept.",921,IF(Sheet1!M209="City Clerk and Solicitor Dept",1855,"No")))</f>
        <v>#VALUE!</v>
      </c>
      <c r="X209" t="e">
        <f t="shared" si="13"/>
        <v>#VALUE!</v>
      </c>
      <c r="Y209" t="str">
        <f ca="1">IF(Sheet1!AB209="DC1MDB01","DC1",IF(Sheet1!AB209="DC1MDB02","DC1",IF(Sheet1!AB209="DC1MDB03","DC1",IF(Sheet1!AB209="DC1MDB04","DC1",IF(Sheet1!AB209="DC1MDB05","DC1",IF(Sheet1!AB209="DC1MDB06","DC1",IF(Sheet1!AB209="DC1MDB07","DC1",IF(Sheet1!AB209="DC1MDB08","DC1",IF(Sheet1!AB209="DC1MDB09","DC1",IF(Sheet1!AB209="DC1MDB10","DC1",IF(Sheet1!AB209="DC4MDB01","DC4",IF(Sheet1!AB209="DC4MDB02","DC4",IF(Sheet1!AB209="DC4MDB03","DC4",IF(Sheet1!AB209="DC4MDB04","DC4",IF(Sheet1!AB209="DC4MDB05","DC4",IF(Sheet1!AB209="DC4MDB06","DC4",IF(Sheet1!AB209="DC4MDB07","DC4",IF(Sheet1!AB209="DC4MDB08","DC4",IF(Sheet1!AB209="DC4MDB09","DC4",IF(Sheet1!AB209="DC4MDB10","DC4","$False"))))))))))))))))))))</f>
        <v>DC1</v>
      </c>
      <c r="Z209" t="s">
        <v>35</v>
      </c>
      <c r="AA209" t="e">
        <f t="shared" si="14"/>
        <v>#VALUE!</v>
      </c>
      <c r="AB209" t="e">
        <f t="shared" si="15"/>
        <v>#VALUE!</v>
      </c>
      <c r="AC209" t="s">
        <v>11</v>
      </c>
      <c r="AD209" t="s">
        <v>12</v>
      </c>
      <c r="AE209" t="s">
        <v>13</v>
      </c>
      <c r="AF209" t="s">
        <v>14</v>
      </c>
      <c r="AG209" t="s">
        <v>5</v>
      </c>
      <c r="AH209" t="s">
        <v>15</v>
      </c>
      <c r="AI209" t="s">
        <v>16</v>
      </c>
      <c r="AJ209" t="s">
        <v>17</v>
      </c>
      <c r="AK209" t="s">
        <v>18</v>
      </c>
      <c r="AL209" t="s">
        <v>19</v>
      </c>
    </row>
    <row r="210" spans="1:38" ht="13.5" customHeight="1">
      <c r="A210" s="7"/>
      <c r="B210" s="7"/>
      <c r="C210" s="7"/>
      <c r="D210" s="8"/>
      <c r="F210" s="9" t="str">
        <f>(Sheet1!T210)</f>
        <v/>
      </c>
      <c r="G210" t="str">
        <f>IF(OR(Sheet1!W210="Yes",Sheet1!U210="Yes"),"\\CMFP538\"&amp;Sheet1!Z210,"")</f>
        <v/>
      </c>
      <c r="H210" t="str">
        <f>IF(G210="","",Sheet1!Z210)</f>
        <v/>
      </c>
      <c r="I210" t="str">
        <f>IF(G210="","",Sheet1!Y210)</f>
        <v/>
      </c>
      <c r="J210" t="e">
        <f>(Sheet1!O210)</f>
        <v>#VALUE!</v>
      </c>
      <c r="K210" s="6" t="e">
        <f>(Sheet1!P210)</f>
        <v>#VALUE!</v>
      </c>
      <c r="L210" s="6" t="e">
        <f>IF(Sheet1!N210="No","No",IF(Sheet1!N210="","No","Yes"))</f>
        <v>#VALUE!</v>
      </c>
      <c r="M210" t="e">
        <f>(Sheet1!Q210)</f>
        <v>#VALUE!</v>
      </c>
      <c r="N210" s="6" t="str">
        <f>IF(Sheet1!E210=FALSE,"",Sheet1!F210&amp;Sheet1!E210)</f>
        <v/>
      </c>
      <c r="O210" t="str">
        <f ca="1">(Sheet1!AB210)</f>
        <v>DC4MDB09</v>
      </c>
      <c r="P210" t="e">
        <f>(Sheet1!R210)</f>
        <v>#VALUE!</v>
      </c>
      <c r="Q210" t="e">
        <f>Sheet3!D210</f>
        <v>#VALUE!</v>
      </c>
      <c r="R210" t="e">
        <f>Sheet3!E210</f>
        <v>#VALUE!</v>
      </c>
      <c r="S210" t="str">
        <f t="shared" si="12"/>
        <v/>
      </c>
      <c r="T210" t="str">
        <f>IF(ISERROR(Sheet1!X210),"",Sheet1!X210)</f>
        <v/>
      </c>
      <c r="U210" t="e">
        <f>IF(Sheet1!M210="Councillors",5120,IF(Sheet1!M210="Information Technology Services Dept.",1024,IF(Sheet1!M210="City Clerk and Solicitor Dept",1953,"No")))</f>
        <v>#VALUE!</v>
      </c>
      <c r="V210" s="5" t="s">
        <v>96</v>
      </c>
      <c r="W210" t="e">
        <f>IF(Sheet1!M210="Councillors",4608,IF(Sheet1!M210="Information Technology Services Dept.",921,IF(Sheet1!M210="City Clerk and Solicitor Dept",1855,"No")))</f>
        <v>#VALUE!</v>
      </c>
      <c r="X210" t="e">
        <f t="shared" si="13"/>
        <v>#VALUE!</v>
      </c>
      <c r="Y210" t="str">
        <f ca="1">IF(Sheet1!AB210="DC1MDB01","DC1",IF(Sheet1!AB210="DC1MDB02","DC1",IF(Sheet1!AB210="DC1MDB03","DC1",IF(Sheet1!AB210="DC1MDB04","DC1",IF(Sheet1!AB210="DC1MDB05","DC1",IF(Sheet1!AB210="DC1MDB06","DC1",IF(Sheet1!AB210="DC1MDB07","DC1",IF(Sheet1!AB210="DC1MDB08","DC1",IF(Sheet1!AB210="DC1MDB09","DC1",IF(Sheet1!AB210="DC1MDB10","DC1",IF(Sheet1!AB210="DC4MDB01","DC4",IF(Sheet1!AB210="DC4MDB02","DC4",IF(Sheet1!AB210="DC4MDB03","DC4",IF(Sheet1!AB210="DC4MDB04","DC4",IF(Sheet1!AB210="DC4MDB05","DC4",IF(Sheet1!AB210="DC4MDB06","DC4",IF(Sheet1!AB210="DC4MDB07","DC4",IF(Sheet1!AB210="DC4MDB08","DC4",IF(Sheet1!AB210="DC4MDB09","DC4",IF(Sheet1!AB210="DC4MDB10","DC4","$False"))))))))))))))))))))</f>
        <v>DC4</v>
      </c>
      <c r="Z210" t="s">
        <v>35</v>
      </c>
      <c r="AA210" t="e">
        <f t="shared" si="14"/>
        <v>#VALUE!</v>
      </c>
      <c r="AB210" t="e">
        <f t="shared" si="15"/>
        <v>#VALUE!</v>
      </c>
      <c r="AC210" t="s">
        <v>11</v>
      </c>
      <c r="AD210" t="s">
        <v>12</v>
      </c>
      <c r="AE210" t="s">
        <v>13</v>
      </c>
      <c r="AF210" t="s">
        <v>14</v>
      </c>
      <c r="AG210" t="s">
        <v>5</v>
      </c>
      <c r="AH210" t="s">
        <v>15</v>
      </c>
      <c r="AI210" t="s">
        <v>16</v>
      </c>
      <c r="AJ210" t="s">
        <v>17</v>
      </c>
      <c r="AK210" t="s">
        <v>18</v>
      </c>
      <c r="AL210" t="s">
        <v>19</v>
      </c>
    </row>
    <row r="211" spans="1:38" ht="13.5" customHeight="1">
      <c r="A211" s="7"/>
      <c r="B211" s="7"/>
      <c r="C211" s="7"/>
      <c r="D211" s="8"/>
      <c r="F211" s="9" t="str">
        <f>(Sheet1!T211)</f>
        <v/>
      </c>
      <c r="G211" t="str">
        <f>IF(OR(Sheet1!W211="Yes",Sheet1!U211="Yes"),"\\CMFP538\"&amp;Sheet1!Z211,"")</f>
        <v/>
      </c>
      <c r="H211" t="str">
        <f>IF(G211="","",Sheet1!Z211)</f>
        <v/>
      </c>
      <c r="I211" t="str">
        <f>IF(G211="","",Sheet1!Y211)</f>
        <v/>
      </c>
      <c r="J211" t="e">
        <f>(Sheet1!O211)</f>
        <v>#VALUE!</v>
      </c>
      <c r="K211" s="6" t="e">
        <f>(Sheet1!P211)</f>
        <v>#VALUE!</v>
      </c>
      <c r="L211" s="6" t="e">
        <f>IF(Sheet1!N211="No","No",IF(Sheet1!N211="","No","Yes"))</f>
        <v>#VALUE!</v>
      </c>
      <c r="M211" t="e">
        <f>(Sheet1!Q211)</f>
        <v>#VALUE!</v>
      </c>
      <c r="N211" s="6" t="str">
        <f>IF(Sheet1!E211=FALSE,"",Sheet1!F211&amp;Sheet1!E211)</f>
        <v/>
      </c>
      <c r="O211" t="str">
        <f ca="1">(Sheet1!AB211)</f>
        <v>DC4MDB04</v>
      </c>
      <c r="P211" t="e">
        <f>(Sheet1!R211)</f>
        <v>#VALUE!</v>
      </c>
      <c r="Q211" t="e">
        <f>Sheet3!D211</f>
        <v>#VALUE!</v>
      </c>
      <c r="R211" t="e">
        <f>Sheet3!E211</f>
        <v>#VALUE!</v>
      </c>
      <c r="S211" t="str">
        <f t="shared" si="12"/>
        <v/>
      </c>
      <c r="T211" t="str">
        <f>IF(ISERROR(Sheet1!X211),"",Sheet1!X211)</f>
        <v/>
      </c>
      <c r="U211" t="e">
        <f>IF(Sheet1!M211="Councillors",5120,IF(Sheet1!M211="Information Technology Services Dept.",1024,IF(Sheet1!M211="City Clerk and Solicitor Dept",1953,"No")))</f>
        <v>#VALUE!</v>
      </c>
      <c r="V211" s="5" t="s">
        <v>96</v>
      </c>
      <c r="W211" t="e">
        <f>IF(Sheet1!M211="Councillors",4608,IF(Sheet1!M211="Information Technology Services Dept.",921,IF(Sheet1!M211="City Clerk and Solicitor Dept",1855,"No")))</f>
        <v>#VALUE!</v>
      </c>
      <c r="X211" t="e">
        <f t="shared" si="13"/>
        <v>#VALUE!</v>
      </c>
      <c r="Y211" t="str">
        <f ca="1">IF(Sheet1!AB211="DC1MDB01","DC1",IF(Sheet1!AB211="DC1MDB02","DC1",IF(Sheet1!AB211="DC1MDB03","DC1",IF(Sheet1!AB211="DC1MDB04","DC1",IF(Sheet1!AB211="DC1MDB05","DC1",IF(Sheet1!AB211="DC1MDB06","DC1",IF(Sheet1!AB211="DC1MDB07","DC1",IF(Sheet1!AB211="DC1MDB08","DC1",IF(Sheet1!AB211="DC1MDB09","DC1",IF(Sheet1!AB211="DC1MDB10","DC1",IF(Sheet1!AB211="DC4MDB01","DC4",IF(Sheet1!AB211="DC4MDB02","DC4",IF(Sheet1!AB211="DC4MDB03","DC4",IF(Sheet1!AB211="DC4MDB04","DC4",IF(Sheet1!AB211="DC4MDB05","DC4",IF(Sheet1!AB211="DC4MDB06","DC4",IF(Sheet1!AB211="DC4MDB07","DC4",IF(Sheet1!AB211="DC4MDB08","DC4",IF(Sheet1!AB211="DC4MDB09","DC4",IF(Sheet1!AB211="DC4MDB10","DC4","$False"))))))))))))))))))))</f>
        <v>DC4</v>
      </c>
      <c r="Z211" t="s">
        <v>35</v>
      </c>
      <c r="AA211" t="e">
        <f t="shared" si="14"/>
        <v>#VALUE!</v>
      </c>
      <c r="AB211" t="e">
        <f t="shared" si="15"/>
        <v>#VALUE!</v>
      </c>
      <c r="AC211" t="s">
        <v>11</v>
      </c>
      <c r="AD211" t="s">
        <v>12</v>
      </c>
      <c r="AE211" t="s">
        <v>13</v>
      </c>
      <c r="AF211" t="s">
        <v>14</v>
      </c>
      <c r="AG211" t="s">
        <v>5</v>
      </c>
      <c r="AH211" t="s">
        <v>15</v>
      </c>
      <c r="AI211" t="s">
        <v>16</v>
      </c>
      <c r="AJ211" t="s">
        <v>17</v>
      </c>
      <c r="AK211" t="s">
        <v>18</v>
      </c>
      <c r="AL211" t="s">
        <v>19</v>
      </c>
    </row>
    <row r="212" spans="1:38" ht="13.5" customHeight="1">
      <c r="A212" s="7"/>
      <c r="B212" s="7"/>
      <c r="C212" s="7"/>
      <c r="D212" s="8"/>
      <c r="F212" s="9" t="str">
        <f>(Sheet1!T212)</f>
        <v/>
      </c>
      <c r="G212" t="str">
        <f>IF(OR(Sheet1!W212="Yes",Sheet1!U212="Yes"),"\\CMFP538\"&amp;Sheet1!Z212,"")</f>
        <v/>
      </c>
      <c r="H212" t="str">
        <f>IF(G212="","",Sheet1!Z212)</f>
        <v/>
      </c>
      <c r="I212" t="str">
        <f>IF(G212="","",Sheet1!Y212)</f>
        <v/>
      </c>
      <c r="J212" t="e">
        <f>(Sheet1!O212)</f>
        <v>#VALUE!</v>
      </c>
      <c r="K212" s="6" t="e">
        <f>(Sheet1!P212)</f>
        <v>#VALUE!</v>
      </c>
      <c r="L212" s="6" t="e">
        <f>IF(Sheet1!N212="No","No",IF(Sheet1!N212="","No","Yes"))</f>
        <v>#VALUE!</v>
      </c>
      <c r="M212" t="e">
        <f>(Sheet1!Q212)</f>
        <v>#VALUE!</v>
      </c>
      <c r="N212" s="6" t="str">
        <f>IF(Sheet1!E212=FALSE,"",Sheet1!F212&amp;Sheet1!E212)</f>
        <v/>
      </c>
      <c r="O212" t="str">
        <f ca="1">(Sheet1!AB212)</f>
        <v>DC4MDB09</v>
      </c>
      <c r="P212" t="e">
        <f>(Sheet1!R212)</f>
        <v>#VALUE!</v>
      </c>
      <c r="Q212" t="e">
        <f>Sheet3!D212</f>
        <v>#VALUE!</v>
      </c>
      <c r="R212" t="e">
        <f>Sheet3!E212</f>
        <v>#VALUE!</v>
      </c>
      <c r="S212" t="str">
        <f t="shared" si="12"/>
        <v/>
      </c>
      <c r="T212" t="str">
        <f>IF(ISERROR(Sheet1!X212),"",Sheet1!X212)</f>
        <v/>
      </c>
      <c r="U212" t="e">
        <f>IF(Sheet1!M212="Councillors",5120,IF(Sheet1!M212="Information Technology Services Dept.",1024,IF(Sheet1!M212="City Clerk and Solicitor Dept",1953,"No")))</f>
        <v>#VALUE!</v>
      </c>
      <c r="V212" s="5" t="s">
        <v>96</v>
      </c>
      <c r="W212" t="e">
        <f>IF(Sheet1!M212="Councillors",4608,IF(Sheet1!M212="Information Technology Services Dept.",921,IF(Sheet1!M212="City Clerk and Solicitor Dept",1855,"No")))</f>
        <v>#VALUE!</v>
      </c>
      <c r="X212" t="e">
        <f t="shared" si="13"/>
        <v>#VALUE!</v>
      </c>
      <c r="Y212" t="str">
        <f ca="1">IF(Sheet1!AB212="DC1MDB01","DC1",IF(Sheet1!AB212="DC1MDB02","DC1",IF(Sheet1!AB212="DC1MDB03","DC1",IF(Sheet1!AB212="DC1MDB04","DC1",IF(Sheet1!AB212="DC1MDB05","DC1",IF(Sheet1!AB212="DC1MDB06","DC1",IF(Sheet1!AB212="DC1MDB07","DC1",IF(Sheet1!AB212="DC1MDB08","DC1",IF(Sheet1!AB212="DC1MDB09","DC1",IF(Sheet1!AB212="DC1MDB10","DC1",IF(Sheet1!AB212="DC4MDB01","DC4",IF(Sheet1!AB212="DC4MDB02","DC4",IF(Sheet1!AB212="DC4MDB03","DC4",IF(Sheet1!AB212="DC4MDB04","DC4",IF(Sheet1!AB212="DC4MDB05","DC4",IF(Sheet1!AB212="DC4MDB06","DC4",IF(Sheet1!AB212="DC4MDB07","DC4",IF(Sheet1!AB212="DC4MDB08","DC4",IF(Sheet1!AB212="DC4MDB09","DC4",IF(Sheet1!AB212="DC4MDB10","DC4","$False"))))))))))))))))))))</f>
        <v>DC4</v>
      </c>
      <c r="Z212" t="s">
        <v>35</v>
      </c>
      <c r="AA212" t="e">
        <f t="shared" si="14"/>
        <v>#VALUE!</v>
      </c>
      <c r="AB212" t="e">
        <f t="shared" si="15"/>
        <v>#VALUE!</v>
      </c>
      <c r="AC212" t="s">
        <v>11</v>
      </c>
      <c r="AD212" t="s">
        <v>12</v>
      </c>
      <c r="AE212" t="s">
        <v>13</v>
      </c>
      <c r="AF212" t="s">
        <v>14</v>
      </c>
      <c r="AG212" t="s">
        <v>5</v>
      </c>
      <c r="AH212" t="s">
        <v>15</v>
      </c>
      <c r="AI212" t="s">
        <v>16</v>
      </c>
      <c r="AJ212" t="s">
        <v>17</v>
      </c>
      <c r="AK212" t="s">
        <v>18</v>
      </c>
      <c r="AL212" t="s">
        <v>19</v>
      </c>
    </row>
    <row r="213" spans="1:38" ht="13.5" customHeight="1">
      <c r="A213" s="7"/>
      <c r="B213" s="7"/>
      <c r="C213" s="7"/>
      <c r="D213" s="8"/>
      <c r="F213" s="9" t="str">
        <f>(Sheet1!T213)</f>
        <v/>
      </c>
      <c r="G213" t="str">
        <f>IF(OR(Sheet1!W213="Yes",Sheet1!U213="Yes"),"\\CMFP538\"&amp;Sheet1!Z213,"")</f>
        <v/>
      </c>
      <c r="H213" t="str">
        <f>IF(G213="","",Sheet1!Z213)</f>
        <v/>
      </c>
      <c r="I213" t="str">
        <f>IF(G213="","",Sheet1!Y213)</f>
        <v/>
      </c>
      <c r="J213" t="e">
        <f>(Sheet1!O213)</f>
        <v>#VALUE!</v>
      </c>
      <c r="K213" s="6" t="e">
        <f>(Sheet1!P213)</f>
        <v>#VALUE!</v>
      </c>
      <c r="L213" s="6" t="e">
        <f>IF(Sheet1!N213="No","No",IF(Sheet1!N213="","No","Yes"))</f>
        <v>#VALUE!</v>
      </c>
      <c r="M213" t="e">
        <f>(Sheet1!Q213)</f>
        <v>#VALUE!</v>
      </c>
      <c r="N213" s="6" t="str">
        <f>IF(Sheet1!E213=FALSE,"",Sheet1!F213&amp;Sheet1!E213)</f>
        <v/>
      </c>
      <c r="O213" t="str">
        <f ca="1">(Sheet1!AB213)</f>
        <v>DC4MDB02</v>
      </c>
      <c r="P213" t="e">
        <f>(Sheet1!R213)</f>
        <v>#VALUE!</v>
      </c>
      <c r="Q213" t="e">
        <f>Sheet3!D213</f>
        <v>#VALUE!</v>
      </c>
      <c r="R213" t="e">
        <f>Sheet3!E213</f>
        <v>#VALUE!</v>
      </c>
      <c r="S213" t="str">
        <f t="shared" si="12"/>
        <v/>
      </c>
      <c r="T213" t="str">
        <f>IF(ISERROR(Sheet1!X213),"",Sheet1!X213)</f>
        <v/>
      </c>
      <c r="U213" t="e">
        <f>IF(Sheet1!M213="Councillors",5120,IF(Sheet1!M213="Information Technology Services Dept.",1024,IF(Sheet1!M213="City Clerk and Solicitor Dept",1953,"No")))</f>
        <v>#VALUE!</v>
      </c>
      <c r="V213" s="5" t="s">
        <v>96</v>
      </c>
      <c r="W213" t="e">
        <f>IF(Sheet1!M213="Councillors",4608,IF(Sheet1!M213="Information Technology Services Dept.",921,IF(Sheet1!M213="City Clerk and Solicitor Dept",1855,"No")))</f>
        <v>#VALUE!</v>
      </c>
      <c r="X213" t="e">
        <f t="shared" si="13"/>
        <v>#VALUE!</v>
      </c>
      <c r="Y213" t="str">
        <f ca="1">IF(Sheet1!AB213="DC1MDB01","DC1",IF(Sheet1!AB213="DC1MDB02","DC1",IF(Sheet1!AB213="DC1MDB03","DC1",IF(Sheet1!AB213="DC1MDB04","DC1",IF(Sheet1!AB213="DC1MDB05","DC1",IF(Sheet1!AB213="DC1MDB06","DC1",IF(Sheet1!AB213="DC1MDB07","DC1",IF(Sheet1!AB213="DC1MDB08","DC1",IF(Sheet1!AB213="DC1MDB09","DC1",IF(Sheet1!AB213="DC1MDB10","DC1",IF(Sheet1!AB213="DC4MDB01","DC4",IF(Sheet1!AB213="DC4MDB02","DC4",IF(Sheet1!AB213="DC4MDB03","DC4",IF(Sheet1!AB213="DC4MDB04","DC4",IF(Sheet1!AB213="DC4MDB05","DC4",IF(Sheet1!AB213="DC4MDB06","DC4",IF(Sheet1!AB213="DC4MDB07","DC4",IF(Sheet1!AB213="DC4MDB08","DC4",IF(Sheet1!AB213="DC4MDB09","DC4",IF(Sheet1!AB213="DC4MDB10","DC4","$False"))))))))))))))))))))</f>
        <v>DC4</v>
      </c>
      <c r="Z213" t="s">
        <v>35</v>
      </c>
      <c r="AA213" t="e">
        <f t="shared" si="14"/>
        <v>#VALUE!</v>
      </c>
      <c r="AB213" t="e">
        <f t="shared" si="15"/>
        <v>#VALUE!</v>
      </c>
      <c r="AC213" t="s">
        <v>11</v>
      </c>
      <c r="AD213" t="s">
        <v>12</v>
      </c>
      <c r="AE213" t="s">
        <v>13</v>
      </c>
      <c r="AF213" t="s">
        <v>14</v>
      </c>
      <c r="AG213" t="s">
        <v>5</v>
      </c>
      <c r="AH213" t="s">
        <v>15</v>
      </c>
      <c r="AI213" t="s">
        <v>16</v>
      </c>
      <c r="AJ213" t="s">
        <v>17</v>
      </c>
      <c r="AK213" t="s">
        <v>18</v>
      </c>
      <c r="AL213" t="s">
        <v>19</v>
      </c>
    </row>
    <row r="214" spans="1:38" ht="13.5" customHeight="1">
      <c r="A214" s="7"/>
      <c r="B214" s="7"/>
      <c r="C214" s="7"/>
      <c r="D214" s="8"/>
      <c r="F214" s="9" t="str">
        <f>(Sheet1!T214)</f>
        <v/>
      </c>
      <c r="G214" t="str">
        <f>IF(OR(Sheet1!W214="Yes",Sheet1!U214="Yes"),"\\CMFP538\"&amp;Sheet1!Z214,"")</f>
        <v/>
      </c>
      <c r="H214" t="str">
        <f>IF(G214="","",Sheet1!Z214)</f>
        <v/>
      </c>
      <c r="I214" t="str">
        <f>IF(G214="","",Sheet1!Y214)</f>
        <v/>
      </c>
      <c r="J214" t="e">
        <f>(Sheet1!O214)</f>
        <v>#VALUE!</v>
      </c>
      <c r="K214" s="6" t="e">
        <f>(Sheet1!P214)</f>
        <v>#VALUE!</v>
      </c>
      <c r="L214" s="6" t="e">
        <f>IF(Sheet1!N214="No","No",IF(Sheet1!N214="","No","Yes"))</f>
        <v>#VALUE!</v>
      </c>
      <c r="M214" t="e">
        <f>(Sheet1!Q214)</f>
        <v>#VALUE!</v>
      </c>
      <c r="N214" s="6" t="str">
        <f>IF(Sheet1!E214=FALSE,"",Sheet1!F214&amp;Sheet1!E214)</f>
        <v/>
      </c>
      <c r="O214" t="str">
        <f ca="1">(Sheet1!AB214)</f>
        <v>DC1MDB03</v>
      </c>
      <c r="P214" t="e">
        <f>(Sheet1!R214)</f>
        <v>#VALUE!</v>
      </c>
      <c r="Q214" t="e">
        <f>Sheet3!D214</f>
        <v>#VALUE!</v>
      </c>
      <c r="R214" t="e">
        <f>Sheet3!E214</f>
        <v>#VALUE!</v>
      </c>
      <c r="S214" t="str">
        <f t="shared" si="12"/>
        <v/>
      </c>
      <c r="T214" t="str">
        <f>IF(ISERROR(Sheet1!X214),"",Sheet1!X214)</f>
        <v/>
      </c>
      <c r="U214" t="e">
        <f>IF(Sheet1!M214="Councillors",5120,IF(Sheet1!M214="Information Technology Services Dept.",1024,IF(Sheet1!M214="City Clerk and Solicitor Dept",1953,"No")))</f>
        <v>#VALUE!</v>
      </c>
      <c r="V214" s="5" t="s">
        <v>96</v>
      </c>
      <c r="W214" t="e">
        <f>IF(Sheet1!M214="Councillors",4608,IF(Sheet1!M214="Information Technology Services Dept.",921,IF(Sheet1!M214="City Clerk and Solicitor Dept",1855,"No")))</f>
        <v>#VALUE!</v>
      </c>
      <c r="X214" t="e">
        <f t="shared" si="13"/>
        <v>#VALUE!</v>
      </c>
      <c r="Y214" t="str">
        <f ca="1">IF(Sheet1!AB214="DC1MDB01","DC1",IF(Sheet1!AB214="DC1MDB02","DC1",IF(Sheet1!AB214="DC1MDB03","DC1",IF(Sheet1!AB214="DC1MDB04","DC1",IF(Sheet1!AB214="DC1MDB05","DC1",IF(Sheet1!AB214="DC1MDB06","DC1",IF(Sheet1!AB214="DC1MDB07","DC1",IF(Sheet1!AB214="DC1MDB08","DC1",IF(Sheet1!AB214="DC1MDB09","DC1",IF(Sheet1!AB214="DC1MDB10","DC1",IF(Sheet1!AB214="DC4MDB01","DC4",IF(Sheet1!AB214="DC4MDB02","DC4",IF(Sheet1!AB214="DC4MDB03","DC4",IF(Sheet1!AB214="DC4MDB04","DC4",IF(Sheet1!AB214="DC4MDB05","DC4",IF(Sheet1!AB214="DC4MDB06","DC4",IF(Sheet1!AB214="DC4MDB07","DC4",IF(Sheet1!AB214="DC4MDB08","DC4",IF(Sheet1!AB214="DC4MDB09","DC4",IF(Sheet1!AB214="DC4MDB10","DC4","$False"))))))))))))))))))))</f>
        <v>DC1</v>
      </c>
      <c r="Z214" t="s">
        <v>35</v>
      </c>
      <c r="AA214" t="e">
        <f t="shared" si="14"/>
        <v>#VALUE!</v>
      </c>
      <c r="AB214" t="e">
        <f t="shared" si="15"/>
        <v>#VALUE!</v>
      </c>
      <c r="AC214" t="s">
        <v>11</v>
      </c>
      <c r="AD214" t="s">
        <v>12</v>
      </c>
      <c r="AE214" t="s">
        <v>13</v>
      </c>
      <c r="AF214" t="s">
        <v>14</v>
      </c>
      <c r="AG214" t="s">
        <v>5</v>
      </c>
      <c r="AH214" t="s">
        <v>15</v>
      </c>
      <c r="AI214" t="s">
        <v>16</v>
      </c>
      <c r="AJ214" t="s">
        <v>17</v>
      </c>
      <c r="AK214" t="s">
        <v>18</v>
      </c>
      <c r="AL214" t="s">
        <v>19</v>
      </c>
    </row>
    <row r="215" spans="1:38" ht="13.5" customHeight="1">
      <c r="A215" s="7"/>
      <c r="B215" s="7"/>
      <c r="C215" s="7"/>
      <c r="D215" s="8"/>
      <c r="F215" s="9" t="str">
        <f>(Sheet1!T215)</f>
        <v/>
      </c>
      <c r="G215" t="str">
        <f>IF(OR(Sheet1!W215="Yes",Sheet1!U215="Yes"),"\\CMFP538\"&amp;Sheet1!Z215,"")</f>
        <v/>
      </c>
      <c r="H215" t="str">
        <f>IF(G215="","",Sheet1!Z215)</f>
        <v/>
      </c>
      <c r="I215" t="str">
        <f>IF(G215="","",Sheet1!Y215)</f>
        <v/>
      </c>
      <c r="J215" t="e">
        <f>(Sheet1!O215)</f>
        <v>#VALUE!</v>
      </c>
      <c r="K215" s="6" t="e">
        <f>(Sheet1!P215)</f>
        <v>#VALUE!</v>
      </c>
      <c r="L215" s="6" t="e">
        <f>IF(Sheet1!N215="No","No",IF(Sheet1!N215="","No","Yes"))</f>
        <v>#VALUE!</v>
      </c>
      <c r="M215" t="e">
        <f>(Sheet1!Q215)</f>
        <v>#VALUE!</v>
      </c>
      <c r="N215" s="6" t="str">
        <f>IF(Sheet1!E215=FALSE,"",Sheet1!F215&amp;Sheet1!E215)</f>
        <v/>
      </c>
      <c r="O215" t="str">
        <f ca="1">(Sheet1!AB215)</f>
        <v>DC1MDB04</v>
      </c>
      <c r="P215" t="e">
        <f>(Sheet1!R215)</f>
        <v>#VALUE!</v>
      </c>
      <c r="Q215" t="e">
        <f>Sheet3!D215</f>
        <v>#VALUE!</v>
      </c>
      <c r="R215" t="e">
        <f>Sheet3!E215</f>
        <v>#VALUE!</v>
      </c>
      <c r="S215" t="str">
        <f t="shared" si="12"/>
        <v/>
      </c>
      <c r="T215" t="str">
        <f>IF(ISERROR(Sheet1!X215),"",Sheet1!X215)</f>
        <v/>
      </c>
      <c r="U215" t="e">
        <f>IF(Sheet1!M215="Councillors",5120,IF(Sheet1!M215="Information Technology Services Dept.",1024,IF(Sheet1!M215="City Clerk and Solicitor Dept",1953,"No")))</f>
        <v>#VALUE!</v>
      </c>
      <c r="V215" s="5" t="s">
        <v>96</v>
      </c>
      <c r="W215" t="e">
        <f>IF(Sheet1!M215="Councillors",4608,IF(Sheet1!M215="Information Technology Services Dept.",921,IF(Sheet1!M215="City Clerk and Solicitor Dept",1855,"No")))</f>
        <v>#VALUE!</v>
      </c>
      <c r="X215" t="e">
        <f t="shared" si="13"/>
        <v>#VALUE!</v>
      </c>
      <c r="Y215" t="str">
        <f ca="1">IF(Sheet1!AB215="DC1MDB01","DC1",IF(Sheet1!AB215="DC1MDB02","DC1",IF(Sheet1!AB215="DC1MDB03","DC1",IF(Sheet1!AB215="DC1MDB04","DC1",IF(Sheet1!AB215="DC1MDB05","DC1",IF(Sheet1!AB215="DC1MDB06","DC1",IF(Sheet1!AB215="DC1MDB07","DC1",IF(Sheet1!AB215="DC1MDB08","DC1",IF(Sheet1!AB215="DC1MDB09","DC1",IF(Sheet1!AB215="DC1MDB10","DC1",IF(Sheet1!AB215="DC4MDB01","DC4",IF(Sheet1!AB215="DC4MDB02","DC4",IF(Sheet1!AB215="DC4MDB03","DC4",IF(Sheet1!AB215="DC4MDB04","DC4",IF(Sheet1!AB215="DC4MDB05","DC4",IF(Sheet1!AB215="DC4MDB06","DC4",IF(Sheet1!AB215="DC4MDB07","DC4",IF(Sheet1!AB215="DC4MDB08","DC4",IF(Sheet1!AB215="DC4MDB09","DC4",IF(Sheet1!AB215="DC4MDB10","DC4","$False"))))))))))))))))))))</f>
        <v>DC1</v>
      </c>
      <c r="Z215" t="s">
        <v>35</v>
      </c>
      <c r="AA215" t="e">
        <f t="shared" si="14"/>
        <v>#VALUE!</v>
      </c>
      <c r="AB215" t="e">
        <f t="shared" si="15"/>
        <v>#VALUE!</v>
      </c>
      <c r="AC215" t="s">
        <v>11</v>
      </c>
      <c r="AD215" t="s">
        <v>12</v>
      </c>
      <c r="AE215" t="s">
        <v>13</v>
      </c>
      <c r="AF215" t="s">
        <v>14</v>
      </c>
      <c r="AG215" t="s">
        <v>5</v>
      </c>
      <c r="AH215" t="s">
        <v>15</v>
      </c>
      <c r="AI215" t="s">
        <v>16</v>
      </c>
      <c r="AJ215" t="s">
        <v>17</v>
      </c>
      <c r="AK215" t="s">
        <v>18</v>
      </c>
      <c r="AL215" t="s">
        <v>19</v>
      </c>
    </row>
    <row r="216" spans="1:38" ht="13.5" customHeight="1">
      <c r="A216" s="7"/>
      <c r="B216" s="7"/>
      <c r="C216" s="7"/>
      <c r="D216" s="8"/>
      <c r="F216" s="9" t="str">
        <f>(Sheet1!T216)</f>
        <v/>
      </c>
      <c r="G216" t="str">
        <f>IF(OR(Sheet1!W216="Yes",Sheet1!U216="Yes"),"\\CMFP538\"&amp;Sheet1!Z216,"")</f>
        <v/>
      </c>
      <c r="H216" t="str">
        <f>IF(G216="","",Sheet1!Z216)</f>
        <v/>
      </c>
      <c r="I216" t="str">
        <f>IF(G216="","",Sheet1!Y216)</f>
        <v/>
      </c>
      <c r="J216" t="e">
        <f>(Sheet1!O216)</f>
        <v>#VALUE!</v>
      </c>
      <c r="K216" s="6" t="e">
        <f>(Sheet1!P216)</f>
        <v>#VALUE!</v>
      </c>
      <c r="L216" s="6" t="e">
        <f>IF(Sheet1!N216="No","No",IF(Sheet1!N216="","No","Yes"))</f>
        <v>#VALUE!</v>
      </c>
      <c r="M216" t="e">
        <f>(Sheet1!Q216)</f>
        <v>#VALUE!</v>
      </c>
      <c r="N216" s="6" t="str">
        <f>IF(Sheet1!E216=FALSE,"",Sheet1!F216&amp;Sheet1!E216)</f>
        <v/>
      </c>
      <c r="O216" t="str">
        <f ca="1">(Sheet1!AB216)</f>
        <v>DC4MDB07</v>
      </c>
      <c r="P216" t="e">
        <f>(Sheet1!R216)</f>
        <v>#VALUE!</v>
      </c>
      <c r="Q216" t="e">
        <f>Sheet3!D216</f>
        <v>#VALUE!</v>
      </c>
      <c r="R216" t="e">
        <f>Sheet3!E216</f>
        <v>#VALUE!</v>
      </c>
      <c r="S216" t="str">
        <f t="shared" si="12"/>
        <v/>
      </c>
      <c r="T216" t="str">
        <f>IF(ISERROR(Sheet1!X216),"",Sheet1!X216)</f>
        <v/>
      </c>
      <c r="U216" t="e">
        <f>IF(Sheet1!M216="Councillors",5120,IF(Sheet1!M216="Information Technology Services Dept.",1024,IF(Sheet1!M216="City Clerk and Solicitor Dept",1953,"No")))</f>
        <v>#VALUE!</v>
      </c>
      <c r="V216" s="5" t="s">
        <v>96</v>
      </c>
      <c r="W216" t="e">
        <f>IF(Sheet1!M216="Councillors",4608,IF(Sheet1!M216="Information Technology Services Dept.",921,IF(Sheet1!M216="City Clerk and Solicitor Dept",1855,"No")))</f>
        <v>#VALUE!</v>
      </c>
      <c r="X216" t="e">
        <f t="shared" si="13"/>
        <v>#VALUE!</v>
      </c>
      <c r="Y216" t="str">
        <f ca="1">IF(Sheet1!AB216="DC1MDB01","DC1",IF(Sheet1!AB216="DC1MDB02","DC1",IF(Sheet1!AB216="DC1MDB03","DC1",IF(Sheet1!AB216="DC1MDB04","DC1",IF(Sheet1!AB216="DC1MDB05","DC1",IF(Sheet1!AB216="DC1MDB06","DC1",IF(Sheet1!AB216="DC1MDB07","DC1",IF(Sheet1!AB216="DC1MDB08","DC1",IF(Sheet1!AB216="DC1MDB09","DC1",IF(Sheet1!AB216="DC1MDB10","DC1",IF(Sheet1!AB216="DC4MDB01","DC4",IF(Sheet1!AB216="DC4MDB02","DC4",IF(Sheet1!AB216="DC4MDB03","DC4",IF(Sheet1!AB216="DC4MDB04","DC4",IF(Sheet1!AB216="DC4MDB05","DC4",IF(Sheet1!AB216="DC4MDB06","DC4",IF(Sheet1!AB216="DC4MDB07","DC4",IF(Sheet1!AB216="DC4MDB08","DC4",IF(Sheet1!AB216="DC4MDB09","DC4",IF(Sheet1!AB216="DC4MDB10","DC4","$False"))))))))))))))))))))</f>
        <v>DC4</v>
      </c>
      <c r="Z216" t="s">
        <v>35</v>
      </c>
      <c r="AA216" t="e">
        <f t="shared" si="14"/>
        <v>#VALUE!</v>
      </c>
      <c r="AB216" t="e">
        <f t="shared" si="15"/>
        <v>#VALUE!</v>
      </c>
      <c r="AC216" t="s">
        <v>11</v>
      </c>
      <c r="AD216" t="s">
        <v>12</v>
      </c>
      <c r="AE216" t="s">
        <v>13</v>
      </c>
      <c r="AF216" t="s">
        <v>14</v>
      </c>
      <c r="AG216" t="s">
        <v>5</v>
      </c>
      <c r="AH216" t="s">
        <v>15</v>
      </c>
      <c r="AI216" t="s">
        <v>16</v>
      </c>
      <c r="AJ216" t="s">
        <v>17</v>
      </c>
      <c r="AK216" t="s">
        <v>18</v>
      </c>
      <c r="AL216" t="s">
        <v>19</v>
      </c>
    </row>
    <row r="217" spans="1:38" ht="13.5" customHeight="1">
      <c r="A217" s="7"/>
      <c r="B217" s="7"/>
      <c r="C217" s="7"/>
      <c r="D217" s="8"/>
      <c r="F217" s="9" t="str">
        <f>(Sheet1!T217)</f>
        <v/>
      </c>
      <c r="G217" t="str">
        <f>IF(OR(Sheet1!W217="Yes",Sheet1!U217="Yes"),"\\CMFP538\"&amp;Sheet1!Z217,"")</f>
        <v/>
      </c>
      <c r="H217" t="str">
        <f>IF(G217="","",Sheet1!Z217)</f>
        <v/>
      </c>
      <c r="I217" t="str">
        <f>IF(G217="","",Sheet1!Y217)</f>
        <v/>
      </c>
      <c r="J217" t="e">
        <f>(Sheet1!O217)</f>
        <v>#VALUE!</v>
      </c>
      <c r="K217" s="6" t="e">
        <f>(Sheet1!P217)</f>
        <v>#VALUE!</v>
      </c>
      <c r="L217" s="6" t="e">
        <f>IF(Sheet1!N217="No","No",IF(Sheet1!N217="","No","Yes"))</f>
        <v>#VALUE!</v>
      </c>
      <c r="M217" t="e">
        <f>(Sheet1!Q217)</f>
        <v>#VALUE!</v>
      </c>
      <c r="N217" s="6" t="str">
        <f>IF(Sheet1!E217=FALSE,"",Sheet1!F217&amp;Sheet1!E217)</f>
        <v/>
      </c>
      <c r="O217" t="str">
        <f ca="1">(Sheet1!AB217)</f>
        <v>DC4MDB03</v>
      </c>
      <c r="P217" t="e">
        <f>(Sheet1!R217)</f>
        <v>#VALUE!</v>
      </c>
      <c r="Q217" t="e">
        <f>Sheet3!D217</f>
        <v>#VALUE!</v>
      </c>
      <c r="R217" t="e">
        <f>Sheet3!E217</f>
        <v>#VALUE!</v>
      </c>
      <c r="S217" t="str">
        <f t="shared" si="12"/>
        <v/>
      </c>
      <c r="T217" t="str">
        <f>IF(ISERROR(Sheet1!X217),"",Sheet1!X217)</f>
        <v/>
      </c>
      <c r="U217" t="e">
        <f>IF(Sheet1!M217="Councillors",5120,IF(Sheet1!M217="Information Technology Services Dept.",1024,IF(Sheet1!M217="City Clerk and Solicitor Dept",1953,"No")))</f>
        <v>#VALUE!</v>
      </c>
      <c r="V217" s="5" t="s">
        <v>96</v>
      </c>
      <c r="W217" t="e">
        <f>IF(Sheet1!M217="Councillors",4608,IF(Sheet1!M217="Information Technology Services Dept.",921,IF(Sheet1!M217="City Clerk and Solicitor Dept",1855,"No")))</f>
        <v>#VALUE!</v>
      </c>
      <c r="X217" t="e">
        <f t="shared" si="13"/>
        <v>#VALUE!</v>
      </c>
      <c r="Y217" t="str">
        <f ca="1">IF(Sheet1!AB217="DC1MDB01","DC1",IF(Sheet1!AB217="DC1MDB02","DC1",IF(Sheet1!AB217="DC1MDB03","DC1",IF(Sheet1!AB217="DC1MDB04","DC1",IF(Sheet1!AB217="DC1MDB05","DC1",IF(Sheet1!AB217="DC1MDB06","DC1",IF(Sheet1!AB217="DC1MDB07","DC1",IF(Sheet1!AB217="DC1MDB08","DC1",IF(Sheet1!AB217="DC1MDB09","DC1",IF(Sheet1!AB217="DC1MDB10","DC1",IF(Sheet1!AB217="DC4MDB01","DC4",IF(Sheet1!AB217="DC4MDB02","DC4",IF(Sheet1!AB217="DC4MDB03","DC4",IF(Sheet1!AB217="DC4MDB04","DC4",IF(Sheet1!AB217="DC4MDB05","DC4",IF(Sheet1!AB217="DC4MDB06","DC4",IF(Sheet1!AB217="DC4MDB07","DC4",IF(Sheet1!AB217="DC4MDB08","DC4",IF(Sheet1!AB217="DC4MDB09","DC4",IF(Sheet1!AB217="DC4MDB10","DC4","$False"))))))))))))))))))))</f>
        <v>DC4</v>
      </c>
      <c r="Z217" t="s">
        <v>35</v>
      </c>
      <c r="AA217" t="e">
        <f t="shared" si="14"/>
        <v>#VALUE!</v>
      </c>
      <c r="AB217" t="e">
        <f t="shared" si="15"/>
        <v>#VALUE!</v>
      </c>
      <c r="AC217" t="s">
        <v>11</v>
      </c>
      <c r="AD217" t="s">
        <v>12</v>
      </c>
      <c r="AE217" t="s">
        <v>13</v>
      </c>
      <c r="AF217" t="s">
        <v>14</v>
      </c>
      <c r="AG217" t="s">
        <v>5</v>
      </c>
      <c r="AH217" t="s">
        <v>15</v>
      </c>
      <c r="AI217" t="s">
        <v>16</v>
      </c>
      <c r="AJ217" t="s">
        <v>17</v>
      </c>
      <c r="AK217" t="s">
        <v>18</v>
      </c>
      <c r="AL217" t="s">
        <v>19</v>
      </c>
    </row>
    <row r="218" spans="1:38" ht="13.5" customHeight="1">
      <c r="A218" s="7"/>
      <c r="B218" s="7"/>
      <c r="C218" s="7"/>
      <c r="D218" s="8"/>
      <c r="F218" s="9" t="str">
        <f>(Sheet1!T218)</f>
        <v/>
      </c>
      <c r="G218" t="str">
        <f>IF(OR(Sheet1!W218="Yes",Sheet1!U218="Yes"),"\\CMFP538\"&amp;Sheet1!Z218,"")</f>
        <v/>
      </c>
      <c r="H218" t="str">
        <f>IF(G218="","",Sheet1!Z218)</f>
        <v/>
      </c>
      <c r="I218" t="str">
        <f>IF(G218="","",Sheet1!Y218)</f>
        <v/>
      </c>
      <c r="J218" t="e">
        <f>(Sheet1!O218)</f>
        <v>#VALUE!</v>
      </c>
      <c r="K218" s="6" t="e">
        <f>(Sheet1!P218)</f>
        <v>#VALUE!</v>
      </c>
      <c r="L218" s="6" t="e">
        <f>IF(Sheet1!N218="No","No",IF(Sheet1!N218="","No","Yes"))</f>
        <v>#VALUE!</v>
      </c>
      <c r="M218" t="e">
        <f>(Sheet1!Q218)</f>
        <v>#VALUE!</v>
      </c>
      <c r="N218" s="6" t="str">
        <f>IF(Sheet1!E218=FALSE,"",Sheet1!F218&amp;Sheet1!E218)</f>
        <v/>
      </c>
      <c r="O218" t="str">
        <f ca="1">(Sheet1!AB218)</f>
        <v>DC1MDB09</v>
      </c>
      <c r="P218" t="e">
        <f>(Sheet1!R218)</f>
        <v>#VALUE!</v>
      </c>
      <c r="Q218" t="e">
        <f>Sheet3!D218</f>
        <v>#VALUE!</v>
      </c>
      <c r="R218" t="e">
        <f>Sheet3!E218</f>
        <v>#VALUE!</v>
      </c>
      <c r="S218" t="str">
        <f t="shared" si="12"/>
        <v/>
      </c>
      <c r="T218" t="str">
        <f>IF(ISERROR(Sheet1!X218),"",Sheet1!X218)</f>
        <v/>
      </c>
      <c r="U218" t="e">
        <f>IF(Sheet1!M218="Councillors",5120,IF(Sheet1!M218="Information Technology Services Dept.",1024,IF(Sheet1!M218="City Clerk and Solicitor Dept",1953,"No")))</f>
        <v>#VALUE!</v>
      </c>
      <c r="V218" s="5" t="s">
        <v>96</v>
      </c>
      <c r="W218" t="e">
        <f>IF(Sheet1!M218="Councillors",4608,IF(Sheet1!M218="Information Technology Services Dept.",921,IF(Sheet1!M218="City Clerk and Solicitor Dept",1855,"No")))</f>
        <v>#VALUE!</v>
      </c>
      <c r="X218" t="e">
        <f t="shared" si="13"/>
        <v>#VALUE!</v>
      </c>
      <c r="Y218" t="str">
        <f ca="1">IF(Sheet1!AB218="DC1MDB01","DC1",IF(Sheet1!AB218="DC1MDB02","DC1",IF(Sheet1!AB218="DC1MDB03","DC1",IF(Sheet1!AB218="DC1MDB04","DC1",IF(Sheet1!AB218="DC1MDB05","DC1",IF(Sheet1!AB218="DC1MDB06","DC1",IF(Sheet1!AB218="DC1MDB07","DC1",IF(Sheet1!AB218="DC1MDB08","DC1",IF(Sheet1!AB218="DC1MDB09","DC1",IF(Sheet1!AB218="DC1MDB10","DC1",IF(Sheet1!AB218="DC4MDB01","DC4",IF(Sheet1!AB218="DC4MDB02","DC4",IF(Sheet1!AB218="DC4MDB03","DC4",IF(Sheet1!AB218="DC4MDB04","DC4",IF(Sheet1!AB218="DC4MDB05","DC4",IF(Sheet1!AB218="DC4MDB06","DC4",IF(Sheet1!AB218="DC4MDB07","DC4",IF(Sheet1!AB218="DC4MDB08","DC4",IF(Sheet1!AB218="DC4MDB09","DC4",IF(Sheet1!AB218="DC4MDB10","DC4","$False"))))))))))))))))))))</f>
        <v>DC1</v>
      </c>
      <c r="Z218" t="s">
        <v>35</v>
      </c>
      <c r="AA218" t="e">
        <f t="shared" si="14"/>
        <v>#VALUE!</v>
      </c>
      <c r="AB218" t="e">
        <f t="shared" si="15"/>
        <v>#VALUE!</v>
      </c>
      <c r="AC218" t="s">
        <v>11</v>
      </c>
      <c r="AD218" t="s">
        <v>12</v>
      </c>
      <c r="AE218" t="s">
        <v>13</v>
      </c>
      <c r="AF218" t="s">
        <v>14</v>
      </c>
      <c r="AG218" t="s">
        <v>5</v>
      </c>
      <c r="AH218" t="s">
        <v>15</v>
      </c>
      <c r="AI218" t="s">
        <v>16</v>
      </c>
      <c r="AJ218" t="s">
        <v>17</v>
      </c>
      <c r="AK218" t="s">
        <v>18</v>
      </c>
      <c r="AL218" t="s">
        <v>19</v>
      </c>
    </row>
    <row r="219" spans="1:38" ht="13.5" customHeight="1">
      <c r="A219" s="7"/>
      <c r="B219" s="7"/>
      <c r="C219" s="7"/>
      <c r="D219" s="8"/>
      <c r="F219" s="9" t="str">
        <f>(Sheet1!T219)</f>
        <v/>
      </c>
      <c r="G219" t="str">
        <f>IF(OR(Sheet1!W219="Yes",Sheet1!U219="Yes"),"\\CMFP538\"&amp;Sheet1!Z219,"")</f>
        <v/>
      </c>
      <c r="H219" t="str">
        <f>IF(G219="","",Sheet1!Z219)</f>
        <v/>
      </c>
      <c r="I219" t="str">
        <f>IF(G219="","",Sheet1!Y219)</f>
        <v/>
      </c>
      <c r="J219" t="e">
        <f>(Sheet1!O219)</f>
        <v>#VALUE!</v>
      </c>
      <c r="K219" s="6" t="e">
        <f>(Sheet1!P219)</f>
        <v>#VALUE!</v>
      </c>
      <c r="L219" s="6" t="e">
        <f>IF(Sheet1!N219="No","No",IF(Sheet1!N219="","No","Yes"))</f>
        <v>#VALUE!</v>
      </c>
      <c r="M219" t="e">
        <f>(Sheet1!Q219)</f>
        <v>#VALUE!</v>
      </c>
      <c r="N219" s="6" t="str">
        <f>IF(Sheet1!E219=FALSE,"",Sheet1!F219&amp;Sheet1!E219)</f>
        <v/>
      </c>
      <c r="O219" t="str">
        <f ca="1">(Sheet1!AB219)</f>
        <v>DC1MDB08</v>
      </c>
      <c r="P219" t="e">
        <f>(Sheet1!R219)</f>
        <v>#VALUE!</v>
      </c>
      <c r="Q219" t="e">
        <f>Sheet3!D219</f>
        <v>#VALUE!</v>
      </c>
      <c r="R219" t="e">
        <f>Sheet3!E219</f>
        <v>#VALUE!</v>
      </c>
      <c r="S219" t="str">
        <f t="shared" si="12"/>
        <v/>
      </c>
      <c r="T219" t="str">
        <f>IF(ISERROR(Sheet1!X219),"",Sheet1!X219)</f>
        <v/>
      </c>
      <c r="U219" t="e">
        <f>IF(Sheet1!M219="Councillors",5120,IF(Sheet1!M219="Information Technology Services Dept.",1024,IF(Sheet1!M219="City Clerk and Solicitor Dept",1953,"No")))</f>
        <v>#VALUE!</v>
      </c>
      <c r="V219" s="5" t="s">
        <v>96</v>
      </c>
      <c r="W219" t="e">
        <f>IF(Sheet1!M219="Councillors",4608,IF(Sheet1!M219="Information Technology Services Dept.",921,IF(Sheet1!M219="City Clerk and Solicitor Dept",1855,"No")))</f>
        <v>#VALUE!</v>
      </c>
      <c r="X219" t="e">
        <f t="shared" si="13"/>
        <v>#VALUE!</v>
      </c>
      <c r="Y219" t="str">
        <f ca="1">IF(Sheet1!AB219="DC1MDB01","DC1",IF(Sheet1!AB219="DC1MDB02","DC1",IF(Sheet1!AB219="DC1MDB03","DC1",IF(Sheet1!AB219="DC1MDB04","DC1",IF(Sheet1!AB219="DC1MDB05","DC1",IF(Sheet1!AB219="DC1MDB06","DC1",IF(Sheet1!AB219="DC1MDB07","DC1",IF(Sheet1!AB219="DC1MDB08","DC1",IF(Sheet1!AB219="DC1MDB09","DC1",IF(Sheet1!AB219="DC1MDB10","DC1",IF(Sheet1!AB219="DC4MDB01","DC4",IF(Sheet1!AB219="DC4MDB02","DC4",IF(Sheet1!AB219="DC4MDB03","DC4",IF(Sheet1!AB219="DC4MDB04","DC4",IF(Sheet1!AB219="DC4MDB05","DC4",IF(Sheet1!AB219="DC4MDB06","DC4",IF(Sheet1!AB219="DC4MDB07","DC4",IF(Sheet1!AB219="DC4MDB08","DC4",IF(Sheet1!AB219="DC4MDB09","DC4",IF(Sheet1!AB219="DC4MDB10","DC4","$False"))))))))))))))))))))</f>
        <v>DC1</v>
      </c>
      <c r="Z219" t="s">
        <v>35</v>
      </c>
      <c r="AA219" t="e">
        <f t="shared" si="14"/>
        <v>#VALUE!</v>
      </c>
      <c r="AB219" t="e">
        <f t="shared" si="15"/>
        <v>#VALUE!</v>
      </c>
      <c r="AC219" t="s">
        <v>11</v>
      </c>
      <c r="AD219" t="s">
        <v>12</v>
      </c>
      <c r="AE219" t="s">
        <v>13</v>
      </c>
      <c r="AF219" t="s">
        <v>14</v>
      </c>
      <c r="AG219" t="s">
        <v>5</v>
      </c>
      <c r="AH219" t="s">
        <v>15</v>
      </c>
      <c r="AI219" t="s">
        <v>16</v>
      </c>
      <c r="AJ219" t="s">
        <v>17</v>
      </c>
      <c r="AK219" t="s">
        <v>18</v>
      </c>
      <c r="AL219" t="s">
        <v>19</v>
      </c>
    </row>
    <row r="220" spans="1:38" ht="13.5" customHeight="1">
      <c r="A220" s="7"/>
      <c r="B220" s="7"/>
      <c r="C220" s="7"/>
      <c r="D220" s="8"/>
      <c r="F220" s="9" t="str">
        <f>(Sheet1!T220)</f>
        <v/>
      </c>
      <c r="G220" t="str">
        <f>IF(OR(Sheet1!W220="Yes",Sheet1!U220="Yes"),"\\CMFP538\"&amp;Sheet1!Z220,"")</f>
        <v/>
      </c>
      <c r="H220" t="str">
        <f>IF(G220="","",Sheet1!Z220)</f>
        <v/>
      </c>
      <c r="I220" t="str">
        <f>IF(G220="","",Sheet1!Y220)</f>
        <v/>
      </c>
      <c r="J220" t="e">
        <f>(Sheet1!O220)</f>
        <v>#VALUE!</v>
      </c>
      <c r="K220" s="6" t="e">
        <f>(Sheet1!P220)</f>
        <v>#VALUE!</v>
      </c>
      <c r="L220" s="6" t="e">
        <f>IF(Sheet1!N220="No","No",IF(Sheet1!N220="","No","Yes"))</f>
        <v>#VALUE!</v>
      </c>
      <c r="M220" t="e">
        <f>(Sheet1!Q220)</f>
        <v>#VALUE!</v>
      </c>
      <c r="N220" s="6" t="str">
        <f>IF(Sheet1!E220=FALSE,"",Sheet1!F220&amp;Sheet1!E220)</f>
        <v/>
      </c>
      <c r="O220" t="str">
        <f ca="1">(Sheet1!AB220)</f>
        <v>DC1MDB08</v>
      </c>
      <c r="P220" t="e">
        <f>(Sheet1!R220)</f>
        <v>#VALUE!</v>
      </c>
      <c r="Q220" t="e">
        <f>Sheet3!D220</f>
        <v>#VALUE!</v>
      </c>
      <c r="R220" t="e">
        <f>Sheet3!E220</f>
        <v>#VALUE!</v>
      </c>
      <c r="S220" t="str">
        <f t="shared" si="12"/>
        <v/>
      </c>
      <c r="T220" t="str">
        <f>IF(ISERROR(Sheet1!X220),"",Sheet1!X220)</f>
        <v/>
      </c>
      <c r="U220" t="e">
        <f>IF(Sheet1!M220="Councillors",5120,IF(Sheet1!M220="Information Technology Services Dept.",1024,IF(Sheet1!M220="City Clerk and Solicitor Dept",1953,"No")))</f>
        <v>#VALUE!</v>
      </c>
      <c r="V220" s="5" t="s">
        <v>96</v>
      </c>
      <c r="W220" t="e">
        <f>IF(Sheet1!M220="Councillors",4608,IF(Sheet1!M220="Information Technology Services Dept.",921,IF(Sheet1!M220="City Clerk and Solicitor Dept",1855,"No")))</f>
        <v>#VALUE!</v>
      </c>
      <c r="X220" t="e">
        <f t="shared" si="13"/>
        <v>#VALUE!</v>
      </c>
      <c r="Y220" t="str">
        <f ca="1">IF(Sheet1!AB220="DC1MDB01","DC1",IF(Sheet1!AB220="DC1MDB02","DC1",IF(Sheet1!AB220="DC1MDB03","DC1",IF(Sheet1!AB220="DC1MDB04","DC1",IF(Sheet1!AB220="DC1MDB05","DC1",IF(Sheet1!AB220="DC1MDB06","DC1",IF(Sheet1!AB220="DC1MDB07","DC1",IF(Sheet1!AB220="DC1MDB08","DC1",IF(Sheet1!AB220="DC1MDB09","DC1",IF(Sheet1!AB220="DC1MDB10","DC1",IF(Sheet1!AB220="DC4MDB01","DC4",IF(Sheet1!AB220="DC4MDB02","DC4",IF(Sheet1!AB220="DC4MDB03","DC4",IF(Sheet1!AB220="DC4MDB04","DC4",IF(Sheet1!AB220="DC4MDB05","DC4",IF(Sheet1!AB220="DC4MDB06","DC4",IF(Sheet1!AB220="DC4MDB07","DC4",IF(Sheet1!AB220="DC4MDB08","DC4",IF(Sheet1!AB220="DC4MDB09","DC4",IF(Sheet1!AB220="DC4MDB10","DC4","$False"))))))))))))))))))))</f>
        <v>DC1</v>
      </c>
      <c r="Z220" t="s">
        <v>35</v>
      </c>
      <c r="AA220" t="e">
        <f t="shared" si="14"/>
        <v>#VALUE!</v>
      </c>
      <c r="AB220" t="e">
        <f t="shared" si="15"/>
        <v>#VALUE!</v>
      </c>
      <c r="AC220" t="s">
        <v>11</v>
      </c>
      <c r="AD220" t="s">
        <v>12</v>
      </c>
      <c r="AE220" t="s">
        <v>13</v>
      </c>
      <c r="AF220" t="s">
        <v>14</v>
      </c>
      <c r="AG220" t="s">
        <v>5</v>
      </c>
      <c r="AH220" t="s">
        <v>15</v>
      </c>
      <c r="AI220" t="s">
        <v>16</v>
      </c>
      <c r="AJ220" t="s">
        <v>17</v>
      </c>
      <c r="AK220" t="s">
        <v>18</v>
      </c>
      <c r="AL220" t="s">
        <v>19</v>
      </c>
    </row>
    <row r="221" spans="1:38" ht="13.5" customHeight="1">
      <c r="A221" s="7"/>
      <c r="B221" s="7"/>
      <c r="C221" s="7"/>
      <c r="D221" s="8"/>
      <c r="F221" s="9" t="str">
        <f>(Sheet1!T221)</f>
        <v/>
      </c>
      <c r="G221" t="str">
        <f>IF(OR(Sheet1!W221="Yes",Sheet1!U221="Yes"),"\\CMFP538\"&amp;Sheet1!Z221,"")</f>
        <v/>
      </c>
      <c r="H221" t="str">
        <f>IF(G221="","",Sheet1!Z221)</f>
        <v/>
      </c>
      <c r="I221" t="str">
        <f>IF(G221="","",Sheet1!Y221)</f>
        <v/>
      </c>
      <c r="J221" t="e">
        <f>(Sheet1!O221)</f>
        <v>#VALUE!</v>
      </c>
      <c r="K221" s="6" t="e">
        <f>(Sheet1!P221)</f>
        <v>#VALUE!</v>
      </c>
      <c r="L221" s="6" t="e">
        <f>IF(Sheet1!N221="No","No",IF(Sheet1!N221="","No","Yes"))</f>
        <v>#VALUE!</v>
      </c>
      <c r="M221" t="e">
        <f>(Sheet1!Q221)</f>
        <v>#VALUE!</v>
      </c>
      <c r="N221" s="6" t="str">
        <f>IF(Sheet1!E221=FALSE,"",Sheet1!F221&amp;Sheet1!E221)</f>
        <v/>
      </c>
      <c r="O221" t="str">
        <f ca="1">(Sheet1!AB221)</f>
        <v>DC1MDB09</v>
      </c>
      <c r="P221" t="e">
        <f>(Sheet1!R221)</f>
        <v>#VALUE!</v>
      </c>
      <c r="Q221" t="e">
        <f>Sheet3!D221</f>
        <v>#VALUE!</v>
      </c>
      <c r="R221" t="e">
        <f>Sheet3!E221</f>
        <v>#VALUE!</v>
      </c>
      <c r="S221" t="str">
        <f t="shared" si="12"/>
        <v/>
      </c>
      <c r="T221" t="str">
        <f>IF(ISERROR(Sheet1!X221),"",Sheet1!X221)</f>
        <v/>
      </c>
      <c r="U221" t="e">
        <f>IF(Sheet1!M221="Councillors",5120,IF(Sheet1!M221="Information Technology Services Dept.",1024,IF(Sheet1!M221="City Clerk and Solicitor Dept",1953,"No")))</f>
        <v>#VALUE!</v>
      </c>
      <c r="V221" s="5" t="s">
        <v>96</v>
      </c>
      <c r="W221" t="e">
        <f>IF(Sheet1!M221="Councillors",4608,IF(Sheet1!M221="Information Technology Services Dept.",921,IF(Sheet1!M221="City Clerk and Solicitor Dept",1855,"No")))</f>
        <v>#VALUE!</v>
      </c>
      <c r="X221" t="e">
        <f t="shared" si="13"/>
        <v>#VALUE!</v>
      </c>
      <c r="Y221" t="str">
        <f ca="1">IF(Sheet1!AB221="DC1MDB01","DC1",IF(Sheet1!AB221="DC1MDB02","DC1",IF(Sheet1!AB221="DC1MDB03","DC1",IF(Sheet1!AB221="DC1MDB04","DC1",IF(Sheet1!AB221="DC1MDB05","DC1",IF(Sheet1!AB221="DC1MDB06","DC1",IF(Sheet1!AB221="DC1MDB07","DC1",IF(Sheet1!AB221="DC1MDB08","DC1",IF(Sheet1!AB221="DC1MDB09","DC1",IF(Sheet1!AB221="DC1MDB10","DC1",IF(Sheet1!AB221="DC4MDB01","DC4",IF(Sheet1!AB221="DC4MDB02","DC4",IF(Sheet1!AB221="DC4MDB03","DC4",IF(Sheet1!AB221="DC4MDB04","DC4",IF(Sheet1!AB221="DC4MDB05","DC4",IF(Sheet1!AB221="DC4MDB06","DC4",IF(Sheet1!AB221="DC4MDB07","DC4",IF(Sheet1!AB221="DC4MDB08","DC4",IF(Sheet1!AB221="DC4MDB09","DC4",IF(Sheet1!AB221="DC4MDB10","DC4","$False"))))))))))))))))))))</f>
        <v>DC1</v>
      </c>
      <c r="Z221" t="s">
        <v>35</v>
      </c>
      <c r="AA221" t="e">
        <f t="shared" si="14"/>
        <v>#VALUE!</v>
      </c>
      <c r="AB221" t="e">
        <f t="shared" si="15"/>
        <v>#VALUE!</v>
      </c>
      <c r="AC221" t="s">
        <v>11</v>
      </c>
      <c r="AD221" t="s">
        <v>12</v>
      </c>
      <c r="AE221" t="s">
        <v>13</v>
      </c>
      <c r="AF221" t="s">
        <v>14</v>
      </c>
      <c r="AG221" t="s">
        <v>5</v>
      </c>
      <c r="AH221" t="s">
        <v>15</v>
      </c>
      <c r="AI221" t="s">
        <v>16</v>
      </c>
      <c r="AJ221" t="s">
        <v>17</v>
      </c>
      <c r="AK221" t="s">
        <v>18</v>
      </c>
      <c r="AL221" t="s">
        <v>19</v>
      </c>
    </row>
    <row r="222" spans="1:38" ht="13.5" customHeight="1">
      <c r="A222" s="7"/>
      <c r="B222" s="7"/>
      <c r="C222" s="7"/>
      <c r="D222" s="8"/>
      <c r="F222" s="9" t="str">
        <f>(Sheet1!T222)</f>
        <v/>
      </c>
      <c r="G222" t="str">
        <f>IF(OR(Sheet1!W222="Yes",Sheet1!U222="Yes"),"\\CMFP538\"&amp;Sheet1!Z222,"")</f>
        <v/>
      </c>
      <c r="H222" t="str">
        <f>IF(G222="","",Sheet1!Z222)</f>
        <v/>
      </c>
      <c r="I222" t="str">
        <f>IF(G222="","",Sheet1!Y222)</f>
        <v/>
      </c>
      <c r="J222" t="e">
        <f>(Sheet1!O222)</f>
        <v>#VALUE!</v>
      </c>
      <c r="K222" s="6" t="e">
        <f>(Sheet1!P222)</f>
        <v>#VALUE!</v>
      </c>
      <c r="L222" s="6" t="e">
        <f>IF(Sheet1!N222="No","No",IF(Sheet1!N222="","No","Yes"))</f>
        <v>#VALUE!</v>
      </c>
      <c r="M222" t="e">
        <f>(Sheet1!Q222)</f>
        <v>#VALUE!</v>
      </c>
      <c r="N222" s="6" t="str">
        <f>IF(Sheet1!E222=FALSE,"",Sheet1!F222&amp;Sheet1!E222)</f>
        <v/>
      </c>
      <c r="O222" t="str">
        <f ca="1">(Sheet1!AB222)</f>
        <v>DC1MDB10</v>
      </c>
      <c r="P222" t="e">
        <f>(Sheet1!R222)</f>
        <v>#VALUE!</v>
      </c>
      <c r="Q222" t="e">
        <f>Sheet3!D222</f>
        <v>#VALUE!</v>
      </c>
      <c r="R222" t="e">
        <f>Sheet3!E222</f>
        <v>#VALUE!</v>
      </c>
      <c r="S222" t="str">
        <f t="shared" si="12"/>
        <v/>
      </c>
      <c r="T222" t="str">
        <f>IF(ISERROR(Sheet1!X222),"",Sheet1!X222)</f>
        <v/>
      </c>
      <c r="U222" t="e">
        <f>IF(Sheet1!M222="Councillors",5120,IF(Sheet1!M222="Information Technology Services Dept.",1024,IF(Sheet1!M222="City Clerk and Solicitor Dept",1953,"No")))</f>
        <v>#VALUE!</v>
      </c>
      <c r="V222" s="5" t="s">
        <v>96</v>
      </c>
      <c r="W222" t="e">
        <f>IF(Sheet1!M222="Councillors",4608,IF(Sheet1!M222="Information Technology Services Dept.",921,IF(Sheet1!M222="City Clerk and Solicitor Dept",1855,"No")))</f>
        <v>#VALUE!</v>
      </c>
      <c r="X222" t="e">
        <f t="shared" si="13"/>
        <v>#VALUE!</v>
      </c>
      <c r="Y222" t="str">
        <f ca="1">IF(Sheet1!AB222="DC1MDB01","DC1",IF(Sheet1!AB222="DC1MDB02","DC1",IF(Sheet1!AB222="DC1MDB03","DC1",IF(Sheet1!AB222="DC1MDB04","DC1",IF(Sheet1!AB222="DC1MDB05","DC1",IF(Sheet1!AB222="DC1MDB06","DC1",IF(Sheet1!AB222="DC1MDB07","DC1",IF(Sheet1!AB222="DC1MDB08","DC1",IF(Sheet1!AB222="DC1MDB09","DC1",IF(Sheet1!AB222="DC1MDB10","DC1",IF(Sheet1!AB222="DC4MDB01","DC4",IF(Sheet1!AB222="DC4MDB02","DC4",IF(Sheet1!AB222="DC4MDB03","DC4",IF(Sheet1!AB222="DC4MDB04","DC4",IF(Sheet1!AB222="DC4MDB05","DC4",IF(Sheet1!AB222="DC4MDB06","DC4",IF(Sheet1!AB222="DC4MDB07","DC4",IF(Sheet1!AB222="DC4MDB08","DC4",IF(Sheet1!AB222="DC4MDB09","DC4",IF(Sheet1!AB222="DC4MDB10","DC4","$False"))))))))))))))))))))</f>
        <v>DC1</v>
      </c>
      <c r="Z222" t="s">
        <v>35</v>
      </c>
      <c r="AA222" t="e">
        <f t="shared" si="14"/>
        <v>#VALUE!</v>
      </c>
      <c r="AB222" t="e">
        <f t="shared" si="15"/>
        <v>#VALUE!</v>
      </c>
      <c r="AC222" t="s">
        <v>11</v>
      </c>
      <c r="AD222" t="s">
        <v>12</v>
      </c>
      <c r="AE222" t="s">
        <v>13</v>
      </c>
      <c r="AF222" t="s">
        <v>14</v>
      </c>
      <c r="AG222" t="s">
        <v>5</v>
      </c>
      <c r="AH222" t="s">
        <v>15</v>
      </c>
      <c r="AI222" t="s">
        <v>16</v>
      </c>
      <c r="AJ222" t="s">
        <v>17</v>
      </c>
      <c r="AK222" t="s">
        <v>18</v>
      </c>
      <c r="AL222" t="s">
        <v>19</v>
      </c>
    </row>
    <row r="223" spans="1:38" ht="13.5" customHeight="1">
      <c r="A223" s="7"/>
      <c r="B223" s="7"/>
      <c r="C223" s="7"/>
      <c r="D223" s="8"/>
      <c r="F223" s="9" t="str">
        <f>(Sheet1!T223)</f>
        <v/>
      </c>
      <c r="G223" t="str">
        <f>IF(OR(Sheet1!W223="Yes",Sheet1!U223="Yes"),"\\CMFP538\"&amp;Sheet1!Z223,"")</f>
        <v/>
      </c>
      <c r="H223" t="str">
        <f>IF(G223="","",Sheet1!Z223)</f>
        <v/>
      </c>
      <c r="I223" t="str">
        <f>IF(G223="","",Sheet1!Y223)</f>
        <v/>
      </c>
      <c r="J223" t="e">
        <f>(Sheet1!O223)</f>
        <v>#VALUE!</v>
      </c>
      <c r="K223" s="6" t="e">
        <f>(Sheet1!P223)</f>
        <v>#VALUE!</v>
      </c>
      <c r="L223" s="6" t="e">
        <f>IF(Sheet1!N223="No","No",IF(Sheet1!N223="","No","Yes"))</f>
        <v>#VALUE!</v>
      </c>
      <c r="M223" t="e">
        <f>(Sheet1!Q223)</f>
        <v>#VALUE!</v>
      </c>
      <c r="N223" s="6" t="str">
        <f>IF(Sheet1!E223=FALSE,"",Sheet1!F223&amp;Sheet1!E223)</f>
        <v/>
      </c>
      <c r="O223" t="str">
        <f ca="1">(Sheet1!AB223)</f>
        <v>DC4MDB10</v>
      </c>
      <c r="P223" t="e">
        <f>(Sheet1!R223)</f>
        <v>#VALUE!</v>
      </c>
      <c r="Q223" t="e">
        <f>Sheet3!D223</f>
        <v>#VALUE!</v>
      </c>
      <c r="R223" t="e">
        <f>Sheet3!E223</f>
        <v>#VALUE!</v>
      </c>
      <c r="S223" t="str">
        <f t="shared" si="12"/>
        <v/>
      </c>
      <c r="T223" t="str">
        <f>IF(ISERROR(Sheet1!X223),"",Sheet1!X223)</f>
        <v/>
      </c>
      <c r="U223" t="e">
        <f>IF(Sheet1!M223="Councillors",5120,IF(Sheet1!M223="Information Technology Services Dept.",1024,IF(Sheet1!M223="City Clerk and Solicitor Dept",1953,"No")))</f>
        <v>#VALUE!</v>
      </c>
      <c r="V223" s="5" t="s">
        <v>96</v>
      </c>
      <c r="W223" t="e">
        <f>IF(Sheet1!M223="Councillors",4608,IF(Sheet1!M223="Information Technology Services Dept.",921,IF(Sheet1!M223="City Clerk and Solicitor Dept",1855,"No")))</f>
        <v>#VALUE!</v>
      </c>
      <c r="X223" t="e">
        <f t="shared" si="13"/>
        <v>#VALUE!</v>
      </c>
      <c r="Y223" t="str">
        <f ca="1">IF(Sheet1!AB223="DC1MDB01","DC1",IF(Sheet1!AB223="DC1MDB02","DC1",IF(Sheet1!AB223="DC1MDB03","DC1",IF(Sheet1!AB223="DC1MDB04","DC1",IF(Sheet1!AB223="DC1MDB05","DC1",IF(Sheet1!AB223="DC1MDB06","DC1",IF(Sheet1!AB223="DC1MDB07","DC1",IF(Sheet1!AB223="DC1MDB08","DC1",IF(Sheet1!AB223="DC1MDB09","DC1",IF(Sheet1!AB223="DC1MDB10","DC1",IF(Sheet1!AB223="DC4MDB01","DC4",IF(Sheet1!AB223="DC4MDB02","DC4",IF(Sheet1!AB223="DC4MDB03","DC4",IF(Sheet1!AB223="DC4MDB04","DC4",IF(Sheet1!AB223="DC4MDB05","DC4",IF(Sheet1!AB223="DC4MDB06","DC4",IF(Sheet1!AB223="DC4MDB07","DC4",IF(Sheet1!AB223="DC4MDB08","DC4",IF(Sheet1!AB223="DC4MDB09","DC4",IF(Sheet1!AB223="DC4MDB10","DC4","$False"))))))))))))))))))))</f>
        <v>DC4</v>
      </c>
      <c r="Z223" t="s">
        <v>35</v>
      </c>
      <c r="AA223" t="e">
        <f t="shared" si="14"/>
        <v>#VALUE!</v>
      </c>
      <c r="AB223" t="e">
        <f t="shared" si="15"/>
        <v>#VALUE!</v>
      </c>
      <c r="AC223" t="s">
        <v>11</v>
      </c>
      <c r="AD223" t="s">
        <v>12</v>
      </c>
      <c r="AE223" t="s">
        <v>13</v>
      </c>
      <c r="AF223" t="s">
        <v>14</v>
      </c>
      <c r="AG223" t="s">
        <v>5</v>
      </c>
      <c r="AH223" t="s">
        <v>15</v>
      </c>
      <c r="AI223" t="s">
        <v>16</v>
      </c>
      <c r="AJ223" t="s">
        <v>17</v>
      </c>
      <c r="AK223" t="s">
        <v>18</v>
      </c>
      <c r="AL223" t="s">
        <v>19</v>
      </c>
    </row>
    <row r="224" spans="1:38" ht="13.5" customHeight="1">
      <c r="A224" s="7"/>
      <c r="B224" s="7"/>
      <c r="C224" s="7"/>
      <c r="D224" s="8"/>
      <c r="F224" s="9" t="str">
        <f>(Sheet1!T224)</f>
        <v/>
      </c>
      <c r="G224" t="str">
        <f>IF(OR(Sheet1!W224="Yes",Sheet1!U224="Yes"),"\\CMFP538\"&amp;Sheet1!Z224,"")</f>
        <v/>
      </c>
      <c r="H224" t="str">
        <f>IF(G224="","",Sheet1!Z224)</f>
        <v/>
      </c>
      <c r="I224" t="str">
        <f>IF(G224="","",Sheet1!Y224)</f>
        <v/>
      </c>
      <c r="J224" t="e">
        <f>(Sheet1!O224)</f>
        <v>#VALUE!</v>
      </c>
      <c r="K224" s="6" t="e">
        <f>(Sheet1!P224)</f>
        <v>#VALUE!</v>
      </c>
      <c r="L224" s="6" t="e">
        <f>IF(Sheet1!N224="No","No",IF(Sheet1!N224="","No","Yes"))</f>
        <v>#VALUE!</v>
      </c>
      <c r="M224" t="e">
        <f>(Sheet1!Q224)</f>
        <v>#VALUE!</v>
      </c>
      <c r="N224" s="6" t="str">
        <f>IF(Sheet1!E224=FALSE,"",Sheet1!F224&amp;Sheet1!E224)</f>
        <v/>
      </c>
      <c r="O224" t="str">
        <f ca="1">(Sheet1!AB224)</f>
        <v>DC1MDB10</v>
      </c>
      <c r="P224" t="e">
        <f>(Sheet1!R224)</f>
        <v>#VALUE!</v>
      </c>
      <c r="Q224" t="e">
        <f>Sheet3!D224</f>
        <v>#VALUE!</v>
      </c>
      <c r="R224" t="e">
        <f>Sheet3!E224</f>
        <v>#VALUE!</v>
      </c>
      <c r="S224" t="str">
        <f t="shared" si="12"/>
        <v/>
      </c>
      <c r="T224" t="str">
        <f>IF(ISERROR(Sheet1!X224),"",Sheet1!X224)</f>
        <v/>
      </c>
      <c r="U224" t="e">
        <f>IF(Sheet1!M224="Councillors",5120,IF(Sheet1!M224="Information Technology Services Dept.",1024,IF(Sheet1!M224="City Clerk and Solicitor Dept",1953,"No")))</f>
        <v>#VALUE!</v>
      </c>
      <c r="V224" s="5" t="s">
        <v>96</v>
      </c>
      <c r="W224" t="e">
        <f>IF(Sheet1!M224="Councillors",4608,IF(Sheet1!M224="Information Technology Services Dept.",921,IF(Sheet1!M224="City Clerk and Solicitor Dept",1855,"No")))</f>
        <v>#VALUE!</v>
      </c>
      <c r="X224" t="e">
        <f t="shared" si="13"/>
        <v>#VALUE!</v>
      </c>
      <c r="Y224" t="str">
        <f ca="1">IF(Sheet1!AB224="DC1MDB01","DC1",IF(Sheet1!AB224="DC1MDB02","DC1",IF(Sheet1!AB224="DC1MDB03","DC1",IF(Sheet1!AB224="DC1MDB04","DC1",IF(Sheet1!AB224="DC1MDB05","DC1",IF(Sheet1!AB224="DC1MDB06","DC1",IF(Sheet1!AB224="DC1MDB07","DC1",IF(Sheet1!AB224="DC1MDB08","DC1",IF(Sheet1!AB224="DC1MDB09","DC1",IF(Sheet1!AB224="DC1MDB10","DC1",IF(Sheet1!AB224="DC4MDB01","DC4",IF(Sheet1!AB224="DC4MDB02","DC4",IF(Sheet1!AB224="DC4MDB03","DC4",IF(Sheet1!AB224="DC4MDB04","DC4",IF(Sheet1!AB224="DC4MDB05","DC4",IF(Sheet1!AB224="DC4MDB06","DC4",IF(Sheet1!AB224="DC4MDB07","DC4",IF(Sheet1!AB224="DC4MDB08","DC4",IF(Sheet1!AB224="DC4MDB09","DC4",IF(Sheet1!AB224="DC4MDB10","DC4","$False"))))))))))))))))))))</f>
        <v>DC1</v>
      </c>
      <c r="Z224" t="s">
        <v>35</v>
      </c>
      <c r="AA224" t="e">
        <f t="shared" si="14"/>
        <v>#VALUE!</v>
      </c>
      <c r="AB224" t="e">
        <f t="shared" si="15"/>
        <v>#VALUE!</v>
      </c>
      <c r="AC224" t="s">
        <v>11</v>
      </c>
      <c r="AD224" t="s">
        <v>12</v>
      </c>
      <c r="AE224" t="s">
        <v>13</v>
      </c>
      <c r="AF224" t="s">
        <v>14</v>
      </c>
      <c r="AG224" t="s">
        <v>5</v>
      </c>
      <c r="AH224" t="s">
        <v>15</v>
      </c>
      <c r="AI224" t="s">
        <v>16</v>
      </c>
      <c r="AJ224" t="s">
        <v>17</v>
      </c>
      <c r="AK224" t="s">
        <v>18</v>
      </c>
      <c r="AL224" t="s">
        <v>19</v>
      </c>
    </row>
    <row r="225" spans="1:38" ht="13.5" customHeight="1">
      <c r="A225" s="7"/>
      <c r="B225" s="7"/>
      <c r="C225" s="7"/>
      <c r="D225" s="8"/>
      <c r="F225" s="9" t="str">
        <f>(Sheet1!T225)</f>
        <v/>
      </c>
      <c r="G225" t="str">
        <f>IF(OR(Sheet1!W225="Yes",Sheet1!U225="Yes"),"\\CMFP538\"&amp;Sheet1!Z225,"")</f>
        <v/>
      </c>
      <c r="H225" t="str">
        <f>IF(G225="","",Sheet1!Z225)</f>
        <v/>
      </c>
      <c r="I225" t="str">
        <f>IF(G225="","",Sheet1!Y225)</f>
        <v/>
      </c>
      <c r="J225" t="e">
        <f>(Sheet1!O225)</f>
        <v>#VALUE!</v>
      </c>
      <c r="K225" s="6" t="e">
        <f>(Sheet1!P225)</f>
        <v>#VALUE!</v>
      </c>
      <c r="L225" s="6" t="e">
        <f>IF(Sheet1!N225="No","No",IF(Sheet1!N225="","No","Yes"))</f>
        <v>#VALUE!</v>
      </c>
      <c r="M225" t="e">
        <f>(Sheet1!Q225)</f>
        <v>#VALUE!</v>
      </c>
      <c r="N225" s="6" t="str">
        <f>IF(Sheet1!E225=FALSE,"",Sheet1!F225&amp;Sheet1!E225)</f>
        <v/>
      </c>
      <c r="O225" t="str">
        <f ca="1">(Sheet1!AB225)</f>
        <v>DC4MDB06</v>
      </c>
      <c r="P225" t="e">
        <f>(Sheet1!R225)</f>
        <v>#VALUE!</v>
      </c>
      <c r="Q225" t="e">
        <f>Sheet3!D225</f>
        <v>#VALUE!</v>
      </c>
      <c r="R225" t="e">
        <f>Sheet3!E225</f>
        <v>#VALUE!</v>
      </c>
      <c r="S225" t="str">
        <f t="shared" si="12"/>
        <v/>
      </c>
      <c r="T225" t="str">
        <f>IF(ISERROR(Sheet1!X225),"",Sheet1!X225)</f>
        <v/>
      </c>
      <c r="U225" t="e">
        <f>IF(Sheet1!M225="Councillors",5120,IF(Sheet1!M225="Information Technology Services Dept.",1024,IF(Sheet1!M225="City Clerk and Solicitor Dept",1953,"No")))</f>
        <v>#VALUE!</v>
      </c>
      <c r="V225" s="5" t="s">
        <v>96</v>
      </c>
      <c r="W225" t="e">
        <f>IF(Sheet1!M225="Councillors",4608,IF(Sheet1!M225="Information Technology Services Dept.",921,IF(Sheet1!M225="City Clerk and Solicitor Dept",1855,"No")))</f>
        <v>#VALUE!</v>
      </c>
      <c r="X225" t="e">
        <f t="shared" si="13"/>
        <v>#VALUE!</v>
      </c>
      <c r="Y225" t="str">
        <f ca="1">IF(Sheet1!AB225="DC1MDB01","DC1",IF(Sheet1!AB225="DC1MDB02","DC1",IF(Sheet1!AB225="DC1MDB03","DC1",IF(Sheet1!AB225="DC1MDB04","DC1",IF(Sheet1!AB225="DC1MDB05","DC1",IF(Sheet1!AB225="DC1MDB06","DC1",IF(Sheet1!AB225="DC1MDB07","DC1",IF(Sheet1!AB225="DC1MDB08","DC1",IF(Sheet1!AB225="DC1MDB09","DC1",IF(Sheet1!AB225="DC1MDB10","DC1",IF(Sheet1!AB225="DC4MDB01","DC4",IF(Sheet1!AB225="DC4MDB02","DC4",IF(Sheet1!AB225="DC4MDB03","DC4",IF(Sheet1!AB225="DC4MDB04","DC4",IF(Sheet1!AB225="DC4MDB05","DC4",IF(Sheet1!AB225="DC4MDB06","DC4",IF(Sheet1!AB225="DC4MDB07","DC4",IF(Sheet1!AB225="DC4MDB08","DC4",IF(Sheet1!AB225="DC4MDB09","DC4",IF(Sheet1!AB225="DC4MDB10","DC4","$False"))))))))))))))))))))</f>
        <v>DC4</v>
      </c>
      <c r="Z225" t="s">
        <v>35</v>
      </c>
      <c r="AA225" t="e">
        <f t="shared" si="14"/>
        <v>#VALUE!</v>
      </c>
      <c r="AB225" t="e">
        <f t="shared" si="15"/>
        <v>#VALUE!</v>
      </c>
      <c r="AC225" t="s">
        <v>11</v>
      </c>
      <c r="AD225" t="s">
        <v>12</v>
      </c>
      <c r="AE225" t="s">
        <v>13</v>
      </c>
      <c r="AF225" t="s">
        <v>14</v>
      </c>
      <c r="AG225" t="s">
        <v>5</v>
      </c>
      <c r="AH225" t="s">
        <v>15</v>
      </c>
      <c r="AI225" t="s">
        <v>16</v>
      </c>
      <c r="AJ225" t="s">
        <v>17</v>
      </c>
      <c r="AK225" t="s">
        <v>18</v>
      </c>
      <c r="AL225" t="s">
        <v>19</v>
      </c>
    </row>
    <row r="226" spans="1:38" ht="13.5" customHeight="1">
      <c r="A226" s="7"/>
      <c r="B226" s="7"/>
      <c r="C226" s="7"/>
      <c r="D226" s="8"/>
      <c r="F226" s="9" t="str">
        <f>(Sheet1!T226)</f>
        <v/>
      </c>
      <c r="G226" t="str">
        <f>IF(OR(Sheet1!W226="Yes",Sheet1!U226="Yes"),"\\CMFP538\"&amp;Sheet1!Z226,"")</f>
        <v/>
      </c>
      <c r="H226" t="str">
        <f>IF(G226="","",Sheet1!Z226)</f>
        <v/>
      </c>
      <c r="I226" t="str">
        <f>IF(G226="","",Sheet1!Y226)</f>
        <v/>
      </c>
      <c r="J226" t="e">
        <f>(Sheet1!O226)</f>
        <v>#VALUE!</v>
      </c>
      <c r="K226" s="6" t="e">
        <f>(Sheet1!P226)</f>
        <v>#VALUE!</v>
      </c>
      <c r="L226" s="6" t="e">
        <f>IF(Sheet1!N226="No","No",IF(Sheet1!N226="","No","Yes"))</f>
        <v>#VALUE!</v>
      </c>
      <c r="M226" t="e">
        <f>(Sheet1!Q226)</f>
        <v>#VALUE!</v>
      </c>
      <c r="N226" s="6" t="str">
        <f>IF(Sheet1!E226=FALSE,"",Sheet1!F226&amp;Sheet1!E226)</f>
        <v/>
      </c>
      <c r="O226" t="str">
        <f ca="1">(Sheet1!AB226)</f>
        <v>DC1MDB04</v>
      </c>
      <c r="P226" t="e">
        <f>(Sheet1!R226)</f>
        <v>#VALUE!</v>
      </c>
      <c r="Q226" t="e">
        <f>Sheet3!D226</f>
        <v>#VALUE!</v>
      </c>
      <c r="R226" t="e">
        <f>Sheet3!E226</f>
        <v>#VALUE!</v>
      </c>
      <c r="S226" t="str">
        <f t="shared" si="12"/>
        <v/>
      </c>
      <c r="T226" t="str">
        <f>IF(ISERROR(Sheet1!X226),"",Sheet1!X226)</f>
        <v/>
      </c>
      <c r="U226" t="e">
        <f>IF(Sheet1!M226="Councillors",5120,IF(Sheet1!M226="Information Technology Services Dept.",1024,IF(Sheet1!M226="City Clerk and Solicitor Dept",1953,"No")))</f>
        <v>#VALUE!</v>
      </c>
      <c r="V226" s="5" t="s">
        <v>96</v>
      </c>
      <c r="W226" t="e">
        <f>IF(Sheet1!M226="Councillors",4608,IF(Sheet1!M226="Information Technology Services Dept.",921,IF(Sheet1!M226="City Clerk and Solicitor Dept",1855,"No")))</f>
        <v>#VALUE!</v>
      </c>
      <c r="X226" t="e">
        <f t="shared" si="13"/>
        <v>#VALUE!</v>
      </c>
      <c r="Y226" t="str">
        <f ca="1">IF(Sheet1!AB226="DC1MDB01","DC1",IF(Sheet1!AB226="DC1MDB02","DC1",IF(Sheet1!AB226="DC1MDB03","DC1",IF(Sheet1!AB226="DC1MDB04","DC1",IF(Sheet1!AB226="DC1MDB05","DC1",IF(Sheet1!AB226="DC1MDB06","DC1",IF(Sheet1!AB226="DC1MDB07","DC1",IF(Sheet1!AB226="DC1MDB08","DC1",IF(Sheet1!AB226="DC1MDB09","DC1",IF(Sheet1!AB226="DC1MDB10","DC1",IF(Sheet1!AB226="DC4MDB01","DC4",IF(Sheet1!AB226="DC4MDB02","DC4",IF(Sheet1!AB226="DC4MDB03","DC4",IF(Sheet1!AB226="DC4MDB04","DC4",IF(Sheet1!AB226="DC4MDB05","DC4",IF(Sheet1!AB226="DC4MDB06","DC4",IF(Sheet1!AB226="DC4MDB07","DC4",IF(Sheet1!AB226="DC4MDB08","DC4",IF(Sheet1!AB226="DC4MDB09","DC4",IF(Sheet1!AB226="DC4MDB10","DC4","$False"))))))))))))))))))))</f>
        <v>DC1</v>
      </c>
      <c r="Z226" t="s">
        <v>35</v>
      </c>
      <c r="AA226" t="e">
        <f t="shared" si="14"/>
        <v>#VALUE!</v>
      </c>
      <c r="AB226" t="e">
        <f t="shared" si="15"/>
        <v>#VALUE!</v>
      </c>
      <c r="AC226" t="s">
        <v>11</v>
      </c>
      <c r="AD226" t="s">
        <v>12</v>
      </c>
      <c r="AE226" t="s">
        <v>13</v>
      </c>
      <c r="AF226" t="s">
        <v>14</v>
      </c>
      <c r="AG226" t="s">
        <v>5</v>
      </c>
      <c r="AH226" t="s">
        <v>15</v>
      </c>
      <c r="AI226" t="s">
        <v>16</v>
      </c>
      <c r="AJ226" t="s">
        <v>17</v>
      </c>
      <c r="AK226" t="s">
        <v>18</v>
      </c>
      <c r="AL226" t="s">
        <v>19</v>
      </c>
    </row>
    <row r="227" spans="1:38" ht="13.5" customHeight="1">
      <c r="A227" s="7"/>
      <c r="B227" s="7"/>
      <c r="C227" s="7"/>
      <c r="D227" s="8"/>
      <c r="F227" s="9" t="str">
        <f>(Sheet1!T227)</f>
        <v/>
      </c>
      <c r="G227" t="str">
        <f>IF(OR(Sheet1!W227="Yes",Sheet1!U227="Yes"),"\\CMFP538\"&amp;Sheet1!Z227,"")</f>
        <v/>
      </c>
      <c r="H227" t="str">
        <f>IF(G227="","",Sheet1!Z227)</f>
        <v/>
      </c>
      <c r="I227" t="str">
        <f>IF(G227="","",Sheet1!Y227)</f>
        <v/>
      </c>
      <c r="J227" t="e">
        <f>(Sheet1!O227)</f>
        <v>#VALUE!</v>
      </c>
      <c r="K227" s="6" t="e">
        <f>(Sheet1!P227)</f>
        <v>#VALUE!</v>
      </c>
      <c r="L227" s="6" t="e">
        <f>IF(Sheet1!N227="No","No",IF(Sheet1!N227="","No","Yes"))</f>
        <v>#VALUE!</v>
      </c>
      <c r="M227" t="e">
        <f>(Sheet1!Q227)</f>
        <v>#VALUE!</v>
      </c>
      <c r="N227" s="6" t="str">
        <f>IF(Sheet1!E227=FALSE,"",Sheet1!F227&amp;Sheet1!E227)</f>
        <v/>
      </c>
      <c r="O227" t="str">
        <f ca="1">(Sheet1!AB227)</f>
        <v>DC4MDB10</v>
      </c>
      <c r="P227" t="e">
        <f>(Sheet1!R227)</f>
        <v>#VALUE!</v>
      </c>
      <c r="Q227" t="e">
        <f>Sheet3!D227</f>
        <v>#VALUE!</v>
      </c>
      <c r="R227" t="e">
        <f>Sheet3!E227</f>
        <v>#VALUE!</v>
      </c>
      <c r="S227" t="str">
        <f t="shared" si="12"/>
        <v/>
      </c>
      <c r="T227" t="str">
        <f>IF(ISERROR(Sheet1!X227),"",Sheet1!X227)</f>
        <v/>
      </c>
      <c r="U227" t="e">
        <f>IF(Sheet1!M227="Councillors",5120,IF(Sheet1!M227="Information Technology Services Dept.",1024,IF(Sheet1!M227="City Clerk and Solicitor Dept",1953,"No")))</f>
        <v>#VALUE!</v>
      </c>
      <c r="V227" s="5" t="s">
        <v>96</v>
      </c>
      <c r="W227" t="e">
        <f>IF(Sheet1!M227="Councillors",4608,IF(Sheet1!M227="Information Technology Services Dept.",921,IF(Sheet1!M227="City Clerk and Solicitor Dept",1855,"No")))</f>
        <v>#VALUE!</v>
      </c>
      <c r="X227" t="e">
        <f t="shared" si="13"/>
        <v>#VALUE!</v>
      </c>
      <c r="Y227" t="str">
        <f ca="1">IF(Sheet1!AB227="DC1MDB01","DC1",IF(Sheet1!AB227="DC1MDB02","DC1",IF(Sheet1!AB227="DC1MDB03","DC1",IF(Sheet1!AB227="DC1MDB04","DC1",IF(Sheet1!AB227="DC1MDB05","DC1",IF(Sheet1!AB227="DC1MDB06","DC1",IF(Sheet1!AB227="DC1MDB07","DC1",IF(Sheet1!AB227="DC1MDB08","DC1",IF(Sheet1!AB227="DC1MDB09","DC1",IF(Sheet1!AB227="DC1MDB10","DC1",IF(Sheet1!AB227="DC4MDB01","DC4",IF(Sheet1!AB227="DC4MDB02","DC4",IF(Sheet1!AB227="DC4MDB03","DC4",IF(Sheet1!AB227="DC4MDB04","DC4",IF(Sheet1!AB227="DC4MDB05","DC4",IF(Sheet1!AB227="DC4MDB06","DC4",IF(Sheet1!AB227="DC4MDB07","DC4",IF(Sheet1!AB227="DC4MDB08","DC4",IF(Sheet1!AB227="DC4MDB09","DC4",IF(Sheet1!AB227="DC4MDB10","DC4","$False"))))))))))))))))))))</f>
        <v>DC4</v>
      </c>
      <c r="Z227" t="s">
        <v>35</v>
      </c>
      <c r="AA227" t="e">
        <f t="shared" si="14"/>
        <v>#VALUE!</v>
      </c>
      <c r="AB227" t="e">
        <f t="shared" si="15"/>
        <v>#VALUE!</v>
      </c>
      <c r="AC227" t="s">
        <v>11</v>
      </c>
      <c r="AD227" t="s">
        <v>12</v>
      </c>
      <c r="AE227" t="s">
        <v>13</v>
      </c>
      <c r="AF227" t="s">
        <v>14</v>
      </c>
      <c r="AG227" t="s">
        <v>5</v>
      </c>
      <c r="AH227" t="s">
        <v>15</v>
      </c>
      <c r="AI227" t="s">
        <v>16</v>
      </c>
      <c r="AJ227" t="s">
        <v>17</v>
      </c>
      <c r="AK227" t="s">
        <v>18</v>
      </c>
      <c r="AL227" t="s">
        <v>19</v>
      </c>
    </row>
    <row r="228" spans="1:38" ht="13.5" customHeight="1">
      <c r="A228" s="7"/>
      <c r="B228" s="7"/>
      <c r="C228" s="7"/>
      <c r="D228" s="8"/>
      <c r="F228" s="9" t="str">
        <f>(Sheet1!T228)</f>
        <v/>
      </c>
      <c r="G228" t="str">
        <f>IF(OR(Sheet1!W228="Yes",Sheet1!U228="Yes"),"\\CMFP538\"&amp;Sheet1!Z228,"")</f>
        <v/>
      </c>
      <c r="H228" t="str">
        <f>IF(G228="","",Sheet1!Z228)</f>
        <v/>
      </c>
      <c r="I228" t="str">
        <f>IF(G228="","",Sheet1!Y228)</f>
        <v/>
      </c>
      <c r="J228" t="e">
        <f>(Sheet1!O228)</f>
        <v>#VALUE!</v>
      </c>
      <c r="K228" s="6" t="e">
        <f>(Sheet1!P228)</f>
        <v>#VALUE!</v>
      </c>
      <c r="L228" s="6" t="e">
        <f>IF(Sheet1!N228="No","No",IF(Sheet1!N228="","No","Yes"))</f>
        <v>#VALUE!</v>
      </c>
      <c r="M228" t="e">
        <f>(Sheet1!Q228)</f>
        <v>#VALUE!</v>
      </c>
      <c r="N228" s="6" t="str">
        <f>IF(Sheet1!E228=FALSE,"",Sheet1!F228&amp;Sheet1!E228)</f>
        <v/>
      </c>
      <c r="O228" t="str">
        <f ca="1">(Sheet1!AB228)</f>
        <v>DC4MDB05</v>
      </c>
      <c r="P228" t="e">
        <f>(Sheet1!R228)</f>
        <v>#VALUE!</v>
      </c>
      <c r="Q228" t="e">
        <f>Sheet3!D228</f>
        <v>#VALUE!</v>
      </c>
      <c r="R228" t="e">
        <f>Sheet3!E228</f>
        <v>#VALUE!</v>
      </c>
      <c r="S228" t="str">
        <f t="shared" si="12"/>
        <v/>
      </c>
      <c r="T228" t="str">
        <f>IF(ISERROR(Sheet1!X228),"",Sheet1!X228)</f>
        <v/>
      </c>
      <c r="U228" t="e">
        <f>IF(Sheet1!M228="Councillors",5120,IF(Sheet1!M228="Information Technology Services Dept.",1024,IF(Sheet1!M228="City Clerk and Solicitor Dept",1953,"No")))</f>
        <v>#VALUE!</v>
      </c>
      <c r="V228" s="5" t="s">
        <v>96</v>
      </c>
      <c r="W228" t="e">
        <f>IF(Sheet1!M228="Councillors",4608,IF(Sheet1!M228="Information Technology Services Dept.",921,IF(Sheet1!M228="City Clerk and Solicitor Dept",1855,"No")))</f>
        <v>#VALUE!</v>
      </c>
      <c r="X228" t="e">
        <f t="shared" si="13"/>
        <v>#VALUE!</v>
      </c>
      <c r="Y228" t="str">
        <f ca="1">IF(Sheet1!AB228="DC1MDB01","DC1",IF(Sheet1!AB228="DC1MDB02","DC1",IF(Sheet1!AB228="DC1MDB03","DC1",IF(Sheet1!AB228="DC1MDB04","DC1",IF(Sheet1!AB228="DC1MDB05","DC1",IF(Sheet1!AB228="DC1MDB06","DC1",IF(Sheet1!AB228="DC1MDB07","DC1",IF(Sheet1!AB228="DC1MDB08","DC1",IF(Sheet1!AB228="DC1MDB09","DC1",IF(Sheet1!AB228="DC1MDB10","DC1",IF(Sheet1!AB228="DC4MDB01","DC4",IF(Sheet1!AB228="DC4MDB02","DC4",IF(Sheet1!AB228="DC4MDB03","DC4",IF(Sheet1!AB228="DC4MDB04","DC4",IF(Sheet1!AB228="DC4MDB05","DC4",IF(Sheet1!AB228="DC4MDB06","DC4",IF(Sheet1!AB228="DC4MDB07","DC4",IF(Sheet1!AB228="DC4MDB08","DC4",IF(Sheet1!AB228="DC4MDB09","DC4",IF(Sheet1!AB228="DC4MDB10","DC4","$False"))))))))))))))))))))</f>
        <v>DC4</v>
      </c>
      <c r="Z228" t="s">
        <v>35</v>
      </c>
      <c r="AA228" t="e">
        <f t="shared" si="14"/>
        <v>#VALUE!</v>
      </c>
      <c r="AB228" t="e">
        <f t="shared" si="15"/>
        <v>#VALUE!</v>
      </c>
      <c r="AC228" t="s">
        <v>11</v>
      </c>
      <c r="AD228" t="s">
        <v>12</v>
      </c>
      <c r="AE228" t="s">
        <v>13</v>
      </c>
      <c r="AF228" t="s">
        <v>14</v>
      </c>
      <c r="AG228" t="s">
        <v>5</v>
      </c>
      <c r="AH228" t="s">
        <v>15</v>
      </c>
      <c r="AI228" t="s">
        <v>16</v>
      </c>
      <c r="AJ228" t="s">
        <v>17</v>
      </c>
      <c r="AK228" t="s">
        <v>18</v>
      </c>
      <c r="AL228" t="s">
        <v>19</v>
      </c>
    </row>
    <row r="229" spans="1:38" ht="13.5" customHeight="1">
      <c r="A229" s="7"/>
      <c r="B229" s="7"/>
      <c r="C229" s="7"/>
      <c r="D229" s="8"/>
      <c r="F229" s="9" t="str">
        <f>(Sheet1!T229)</f>
        <v/>
      </c>
      <c r="G229" t="str">
        <f>IF(OR(Sheet1!W229="Yes",Sheet1!U229="Yes"),"\\CMFP538\"&amp;Sheet1!Z229,"")</f>
        <v/>
      </c>
      <c r="H229" t="str">
        <f>IF(G229="","",Sheet1!Z229)</f>
        <v/>
      </c>
      <c r="I229" t="str">
        <f>IF(G229="","",Sheet1!Y229)</f>
        <v/>
      </c>
      <c r="J229" t="e">
        <f>(Sheet1!O229)</f>
        <v>#VALUE!</v>
      </c>
      <c r="K229" s="6" t="e">
        <f>(Sheet1!P229)</f>
        <v>#VALUE!</v>
      </c>
      <c r="L229" s="6" t="e">
        <f>IF(Sheet1!N229="No","No",IF(Sheet1!N229="","No","Yes"))</f>
        <v>#VALUE!</v>
      </c>
      <c r="M229" t="e">
        <f>(Sheet1!Q229)</f>
        <v>#VALUE!</v>
      </c>
      <c r="N229" s="6" t="str">
        <f>IF(Sheet1!E229=FALSE,"",Sheet1!F229&amp;Sheet1!E229)</f>
        <v/>
      </c>
      <c r="O229" t="str">
        <f ca="1">(Sheet1!AB229)</f>
        <v>DC1MDB10</v>
      </c>
      <c r="P229" t="e">
        <f>(Sheet1!R229)</f>
        <v>#VALUE!</v>
      </c>
      <c r="Q229" t="e">
        <f>Sheet3!D229</f>
        <v>#VALUE!</v>
      </c>
      <c r="R229" t="e">
        <f>Sheet3!E229</f>
        <v>#VALUE!</v>
      </c>
      <c r="S229" t="str">
        <f t="shared" si="12"/>
        <v/>
      </c>
      <c r="T229" t="str">
        <f>IF(ISERROR(Sheet1!X229),"",Sheet1!X229)</f>
        <v/>
      </c>
      <c r="U229" t="e">
        <f>IF(Sheet1!M229="Councillors",5120,IF(Sheet1!M229="Information Technology Services Dept.",1024,IF(Sheet1!M229="City Clerk and Solicitor Dept",1953,"No")))</f>
        <v>#VALUE!</v>
      </c>
      <c r="V229" s="5" t="s">
        <v>96</v>
      </c>
      <c r="W229" t="e">
        <f>IF(Sheet1!M229="Councillors",4608,IF(Sheet1!M229="Information Technology Services Dept.",921,IF(Sheet1!M229="City Clerk and Solicitor Dept",1855,"No")))</f>
        <v>#VALUE!</v>
      </c>
      <c r="X229" t="e">
        <f t="shared" si="13"/>
        <v>#VALUE!</v>
      </c>
      <c r="Y229" t="str">
        <f ca="1">IF(Sheet1!AB229="DC1MDB01","DC1",IF(Sheet1!AB229="DC1MDB02","DC1",IF(Sheet1!AB229="DC1MDB03","DC1",IF(Sheet1!AB229="DC1MDB04","DC1",IF(Sheet1!AB229="DC1MDB05","DC1",IF(Sheet1!AB229="DC1MDB06","DC1",IF(Sheet1!AB229="DC1MDB07","DC1",IF(Sheet1!AB229="DC1MDB08","DC1",IF(Sheet1!AB229="DC1MDB09","DC1",IF(Sheet1!AB229="DC1MDB10","DC1",IF(Sheet1!AB229="DC4MDB01","DC4",IF(Sheet1!AB229="DC4MDB02","DC4",IF(Sheet1!AB229="DC4MDB03","DC4",IF(Sheet1!AB229="DC4MDB04","DC4",IF(Sheet1!AB229="DC4MDB05","DC4",IF(Sheet1!AB229="DC4MDB06","DC4",IF(Sheet1!AB229="DC4MDB07","DC4",IF(Sheet1!AB229="DC4MDB08","DC4",IF(Sheet1!AB229="DC4MDB09","DC4",IF(Sheet1!AB229="DC4MDB10","DC4","$False"))))))))))))))))))))</f>
        <v>DC1</v>
      </c>
      <c r="Z229" t="s">
        <v>35</v>
      </c>
      <c r="AA229" t="e">
        <f t="shared" si="14"/>
        <v>#VALUE!</v>
      </c>
      <c r="AB229" t="e">
        <f t="shared" si="15"/>
        <v>#VALUE!</v>
      </c>
      <c r="AC229" t="s">
        <v>11</v>
      </c>
      <c r="AD229" t="s">
        <v>12</v>
      </c>
      <c r="AE229" t="s">
        <v>13</v>
      </c>
      <c r="AF229" t="s">
        <v>14</v>
      </c>
      <c r="AG229" t="s">
        <v>5</v>
      </c>
      <c r="AH229" t="s">
        <v>15</v>
      </c>
      <c r="AI229" t="s">
        <v>16</v>
      </c>
      <c r="AJ229" t="s">
        <v>17</v>
      </c>
      <c r="AK229" t="s">
        <v>18</v>
      </c>
      <c r="AL229" t="s">
        <v>19</v>
      </c>
    </row>
    <row r="230" spans="1:38" ht="13.5" customHeight="1">
      <c r="A230" s="7"/>
      <c r="B230" s="7"/>
      <c r="C230" s="7"/>
      <c r="D230" s="8"/>
      <c r="F230" s="9" t="str">
        <f>(Sheet1!T230)</f>
        <v/>
      </c>
      <c r="G230" t="str">
        <f>IF(OR(Sheet1!W230="Yes",Sheet1!U230="Yes"),"\\CMFP538\"&amp;Sheet1!Z230,"")</f>
        <v/>
      </c>
      <c r="H230" t="str">
        <f>IF(G230="","",Sheet1!Z230)</f>
        <v/>
      </c>
      <c r="I230" t="str">
        <f>IF(G230="","",Sheet1!Y230)</f>
        <v/>
      </c>
      <c r="J230" t="e">
        <f>(Sheet1!O230)</f>
        <v>#VALUE!</v>
      </c>
      <c r="K230" s="6" t="e">
        <f>(Sheet1!P230)</f>
        <v>#VALUE!</v>
      </c>
      <c r="L230" s="6" t="e">
        <f>IF(Sheet1!N230="No","No",IF(Sheet1!N230="","No","Yes"))</f>
        <v>#VALUE!</v>
      </c>
      <c r="M230" t="e">
        <f>(Sheet1!Q230)</f>
        <v>#VALUE!</v>
      </c>
      <c r="N230" s="6" t="str">
        <f>IF(Sheet1!E230=FALSE,"",Sheet1!F230&amp;Sheet1!E230)</f>
        <v/>
      </c>
      <c r="O230" t="str">
        <f ca="1">(Sheet1!AB230)</f>
        <v>DC4MDB09</v>
      </c>
      <c r="P230" t="e">
        <f>(Sheet1!R230)</f>
        <v>#VALUE!</v>
      </c>
      <c r="Q230" t="e">
        <f>Sheet3!D230</f>
        <v>#VALUE!</v>
      </c>
      <c r="R230" t="e">
        <f>Sheet3!E230</f>
        <v>#VALUE!</v>
      </c>
      <c r="S230" t="str">
        <f t="shared" si="12"/>
        <v/>
      </c>
      <c r="T230" t="str">
        <f>IF(ISERROR(Sheet1!X230),"",Sheet1!X230)</f>
        <v/>
      </c>
      <c r="U230" t="e">
        <f>IF(Sheet1!M230="Councillors",5120,IF(Sheet1!M230="Information Technology Services Dept.",1024,IF(Sheet1!M230="City Clerk and Solicitor Dept",1953,"No")))</f>
        <v>#VALUE!</v>
      </c>
      <c r="V230" s="5" t="s">
        <v>96</v>
      </c>
      <c r="W230" t="e">
        <f>IF(Sheet1!M230="Councillors",4608,IF(Sheet1!M230="Information Technology Services Dept.",921,IF(Sheet1!M230="City Clerk and Solicitor Dept",1855,"No")))</f>
        <v>#VALUE!</v>
      </c>
      <c r="X230" t="e">
        <f t="shared" si="13"/>
        <v>#VALUE!</v>
      </c>
      <c r="Y230" t="str">
        <f ca="1">IF(Sheet1!AB230="DC1MDB01","DC1",IF(Sheet1!AB230="DC1MDB02","DC1",IF(Sheet1!AB230="DC1MDB03","DC1",IF(Sheet1!AB230="DC1MDB04","DC1",IF(Sheet1!AB230="DC1MDB05","DC1",IF(Sheet1!AB230="DC1MDB06","DC1",IF(Sheet1!AB230="DC1MDB07","DC1",IF(Sheet1!AB230="DC1MDB08","DC1",IF(Sheet1!AB230="DC1MDB09","DC1",IF(Sheet1!AB230="DC1MDB10","DC1",IF(Sheet1!AB230="DC4MDB01","DC4",IF(Sheet1!AB230="DC4MDB02","DC4",IF(Sheet1!AB230="DC4MDB03","DC4",IF(Sheet1!AB230="DC4MDB04","DC4",IF(Sheet1!AB230="DC4MDB05","DC4",IF(Sheet1!AB230="DC4MDB06","DC4",IF(Sheet1!AB230="DC4MDB07","DC4",IF(Sheet1!AB230="DC4MDB08","DC4",IF(Sheet1!AB230="DC4MDB09","DC4",IF(Sheet1!AB230="DC4MDB10","DC4","$False"))))))))))))))))))))</f>
        <v>DC4</v>
      </c>
      <c r="Z230" t="s">
        <v>35</v>
      </c>
      <c r="AA230" t="e">
        <f t="shared" si="14"/>
        <v>#VALUE!</v>
      </c>
      <c r="AB230" t="e">
        <f t="shared" si="15"/>
        <v>#VALUE!</v>
      </c>
      <c r="AC230" t="s">
        <v>11</v>
      </c>
      <c r="AD230" t="s">
        <v>12</v>
      </c>
      <c r="AE230" t="s">
        <v>13</v>
      </c>
      <c r="AF230" t="s">
        <v>14</v>
      </c>
      <c r="AG230" t="s">
        <v>5</v>
      </c>
      <c r="AH230" t="s">
        <v>15</v>
      </c>
      <c r="AI230" t="s">
        <v>16</v>
      </c>
      <c r="AJ230" t="s">
        <v>17</v>
      </c>
      <c r="AK230" t="s">
        <v>18</v>
      </c>
      <c r="AL230" t="s">
        <v>19</v>
      </c>
    </row>
    <row r="231" spans="1:38" ht="13.5" customHeight="1">
      <c r="A231" s="7"/>
      <c r="B231" s="7"/>
      <c r="C231" s="7"/>
      <c r="D231" s="8"/>
      <c r="F231" s="9" t="str">
        <f>(Sheet1!T231)</f>
        <v/>
      </c>
      <c r="G231" t="str">
        <f>IF(OR(Sheet1!W231="Yes",Sheet1!U231="Yes"),"\\CMFP538\"&amp;Sheet1!Z231,"")</f>
        <v/>
      </c>
      <c r="H231" t="str">
        <f>IF(G231="","",Sheet1!Z231)</f>
        <v/>
      </c>
      <c r="I231" t="str">
        <f>IF(G231="","",Sheet1!Y231)</f>
        <v/>
      </c>
      <c r="J231" t="e">
        <f>(Sheet1!O231)</f>
        <v>#VALUE!</v>
      </c>
      <c r="K231" s="6" t="e">
        <f>(Sheet1!P231)</f>
        <v>#VALUE!</v>
      </c>
      <c r="L231" s="6" t="e">
        <f>IF(Sheet1!N231="No","No",IF(Sheet1!N231="","No","Yes"))</f>
        <v>#VALUE!</v>
      </c>
      <c r="M231" t="e">
        <f>(Sheet1!Q231)</f>
        <v>#VALUE!</v>
      </c>
      <c r="N231" s="6" t="str">
        <f>IF(Sheet1!E231=FALSE,"",Sheet1!F231&amp;Sheet1!E231)</f>
        <v/>
      </c>
      <c r="O231" t="str">
        <f ca="1">(Sheet1!AB231)</f>
        <v>DC1MDB09</v>
      </c>
      <c r="P231" t="e">
        <f>(Sheet1!R231)</f>
        <v>#VALUE!</v>
      </c>
      <c r="Q231" t="e">
        <f>Sheet3!D231</f>
        <v>#VALUE!</v>
      </c>
      <c r="R231" t="e">
        <f>Sheet3!E231</f>
        <v>#VALUE!</v>
      </c>
      <c r="S231" t="str">
        <f t="shared" si="12"/>
        <v/>
      </c>
      <c r="T231" t="str">
        <f>IF(ISERROR(Sheet1!X231),"",Sheet1!X231)</f>
        <v/>
      </c>
      <c r="U231" t="e">
        <f>IF(Sheet1!M231="Councillors",5120,IF(Sheet1!M231="Information Technology Services Dept.",1024,IF(Sheet1!M231="City Clerk and Solicitor Dept",1953,"No")))</f>
        <v>#VALUE!</v>
      </c>
      <c r="V231" s="5" t="s">
        <v>96</v>
      </c>
      <c r="W231" t="e">
        <f>IF(Sheet1!M231="Councillors",4608,IF(Sheet1!M231="Information Technology Services Dept.",921,IF(Sheet1!M231="City Clerk and Solicitor Dept",1855,"No")))</f>
        <v>#VALUE!</v>
      </c>
      <c r="X231" t="e">
        <f t="shared" si="13"/>
        <v>#VALUE!</v>
      </c>
      <c r="Y231" t="str">
        <f ca="1">IF(Sheet1!AB231="DC1MDB01","DC1",IF(Sheet1!AB231="DC1MDB02","DC1",IF(Sheet1!AB231="DC1MDB03","DC1",IF(Sheet1!AB231="DC1MDB04","DC1",IF(Sheet1!AB231="DC1MDB05","DC1",IF(Sheet1!AB231="DC1MDB06","DC1",IF(Sheet1!AB231="DC1MDB07","DC1",IF(Sheet1!AB231="DC1MDB08","DC1",IF(Sheet1!AB231="DC1MDB09","DC1",IF(Sheet1!AB231="DC1MDB10","DC1",IF(Sheet1!AB231="DC4MDB01","DC4",IF(Sheet1!AB231="DC4MDB02","DC4",IF(Sheet1!AB231="DC4MDB03","DC4",IF(Sheet1!AB231="DC4MDB04","DC4",IF(Sheet1!AB231="DC4MDB05","DC4",IF(Sheet1!AB231="DC4MDB06","DC4",IF(Sheet1!AB231="DC4MDB07","DC4",IF(Sheet1!AB231="DC4MDB08","DC4",IF(Sheet1!AB231="DC4MDB09","DC4",IF(Sheet1!AB231="DC4MDB10","DC4","$False"))))))))))))))))))))</f>
        <v>DC1</v>
      </c>
      <c r="Z231" t="s">
        <v>35</v>
      </c>
      <c r="AA231" t="e">
        <f t="shared" si="14"/>
        <v>#VALUE!</v>
      </c>
      <c r="AB231" t="e">
        <f t="shared" si="15"/>
        <v>#VALUE!</v>
      </c>
      <c r="AC231" t="s">
        <v>11</v>
      </c>
      <c r="AD231" t="s">
        <v>12</v>
      </c>
      <c r="AE231" t="s">
        <v>13</v>
      </c>
      <c r="AF231" t="s">
        <v>14</v>
      </c>
      <c r="AG231" t="s">
        <v>5</v>
      </c>
      <c r="AH231" t="s">
        <v>15</v>
      </c>
      <c r="AI231" t="s">
        <v>16</v>
      </c>
      <c r="AJ231" t="s">
        <v>17</v>
      </c>
      <c r="AK231" t="s">
        <v>18</v>
      </c>
      <c r="AL231" t="s">
        <v>19</v>
      </c>
    </row>
    <row r="232" spans="1:38" ht="13.5" customHeight="1">
      <c r="A232" s="7"/>
      <c r="B232" s="7"/>
      <c r="C232" s="7"/>
      <c r="D232" s="8"/>
      <c r="F232" s="9" t="str">
        <f>(Sheet1!T232)</f>
        <v/>
      </c>
      <c r="G232" t="str">
        <f>IF(OR(Sheet1!W232="Yes",Sheet1!U232="Yes"),"\\CMFP538\"&amp;Sheet1!Z232,"")</f>
        <v/>
      </c>
      <c r="H232" t="str">
        <f>IF(G232="","",Sheet1!Z232)</f>
        <v/>
      </c>
      <c r="I232" t="str">
        <f>IF(G232="","",Sheet1!Y232)</f>
        <v/>
      </c>
      <c r="J232" t="e">
        <f>(Sheet1!O232)</f>
        <v>#VALUE!</v>
      </c>
      <c r="K232" s="6" t="e">
        <f>(Sheet1!P232)</f>
        <v>#VALUE!</v>
      </c>
      <c r="L232" s="6" t="e">
        <f>IF(Sheet1!N232="No","No",IF(Sheet1!N232="","No","Yes"))</f>
        <v>#VALUE!</v>
      </c>
      <c r="M232" t="e">
        <f>(Sheet1!Q232)</f>
        <v>#VALUE!</v>
      </c>
      <c r="N232" s="6" t="str">
        <f>IF(Sheet1!E232=FALSE,"",Sheet1!F232&amp;Sheet1!E232)</f>
        <v/>
      </c>
      <c r="O232" t="str">
        <f ca="1">(Sheet1!AB232)</f>
        <v>DC4MDB09</v>
      </c>
      <c r="P232" t="e">
        <f>(Sheet1!R232)</f>
        <v>#VALUE!</v>
      </c>
      <c r="Q232" t="e">
        <f>Sheet3!D232</f>
        <v>#VALUE!</v>
      </c>
      <c r="R232" t="e">
        <f>Sheet3!E232</f>
        <v>#VALUE!</v>
      </c>
      <c r="S232" t="str">
        <f t="shared" si="12"/>
        <v/>
      </c>
      <c r="T232" t="str">
        <f>IF(ISERROR(Sheet1!X232),"",Sheet1!X232)</f>
        <v/>
      </c>
      <c r="U232" t="e">
        <f>IF(Sheet1!M232="Councillors",5120,IF(Sheet1!M232="Information Technology Services Dept.",1024,IF(Sheet1!M232="City Clerk and Solicitor Dept",1953,"No")))</f>
        <v>#VALUE!</v>
      </c>
      <c r="V232" s="5" t="s">
        <v>96</v>
      </c>
      <c r="W232" t="e">
        <f>IF(Sheet1!M232="Councillors",4608,IF(Sheet1!M232="Information Technology Services Dept.",921,IF(Sheet1!M232="City Clerk and Solicitor Dept",1855,"No")))</f>
        <v>#VALUE!</v>
      </c>
      <c r="X232" t="e">
        <f t="shared" si="13"/>
        <v>#VALUE!</v>
      </c>
      <c r="Y232" t="str">
        <f ca="1">IF(Sheet1!AB232="DC1MDB01","DC1",IF(Sheet1!AB232="DC1MDB02","DC1",IF(Sheet1!AB232="DC1MDB03","DC1",IF(Sheet1!AB232="DC1MDB04","DC1",IF(Sheet1!AB232="DC1MDB05","DC1",IF(Sheet1!AB232="DC1MDB06","DC1",IF(Sheet1!AB232="DC1MDB07","DC1",IF(Sheet1!AB232="DC1MDB08","DC1",IF(Sheet1!AB232="DC1MDB09","DC1",IF(Sheet1!AB232="DC1MDB10","DC1",IF(Sheet1!AB232="DC4MDB01","DC4",IF(Sheet1!AB232="DC4MDB02","DC4",IF(Sheet1!AB232="DC4MDB03","DC4",IF(Sheet1!AB232="DC4MDB04","DC4",IF(Sheet1!AB232="DC4MDB05","DC4",IF(Sheet1!AB232="DC4MDB06","DC4",IF(Sheet1!AB232="DC4MDB07","DC4",IF(Sheet1!AB232="DC4MDB08","DC4",IF(Sheet1!AB232="DC4MDB09","DC4",IF(Sheet1!AB232="DC4MDB10","DC4","$False"))))))))))))))))))))</f>
        <v>DC4</v>
      </c>
      <c r="Z232" t="s">
        <v>35</v>
      </c>
      <c r="AA232" t="e">
        <f t="shared" si="14"/>
        <v>#VALUE!</v>
      </c>
      <c r="AB232" t="e">
        <f t="shared" si="15"/>
        <v>#VALUE!</v>
      </c>
      <c r="AC232" t="s">
        <v>11</v>
      </c>
      <c r="AD232" t="s">
        <v>12</v>
      </c>
      <c r="AE232" t="s">
        <v>13</v>
      </c>
      <c r="AF232" t="s">
        <v>14</v>
      </c>
      <c r="AG232" t="s">
        <v>5</v>
      </c>
      <c r="AH232" t="s">
        <v>15</v>
      </c>
      <c r="AI232" t="s">
        <v>16</v>
      </c>
      <c r="AJ232" t="s">
        <v>17</v>
      </c>
      <c r="AK232" t="s">
        <v>18</v>
      </c>
      <c r="AL232" t="s">
        <v>19</v>
      </c>
    </row>
    <row r="233" spans="1:38" ht="13.5" customHeight="1">
      <c r="A233" s="7"/>
      <c r="B233" s="7"/>
      <c r="C233" s="7"/>
      <c r="D233" s="8"/>
      <c r="F233" s="9" t="str">
        <f>(Sheet1!T233)</f>
        <v/>
      </c>
      <c r="G233" t="str">
        <f>IF(OR(Sheet1!W233="Yes",Sheet1!U233="Yes"),"\\CMFP538\"&amp;Sheet1!Z233,"")</f>
        <v/>
      </c>
      <c r="H233" t="str">
        <f>IF(G233="","",Sheet1!Z233)</f>
        <v/>
      </c>
      <c r="I233" t="str">
        <f>IF(G233="","",Sheet1!Y233)</f>
        <v/>
      </c>
      <c r="J233" t="e">
        <f>(Sheet1!O233)</f>
        <v>#VALUE!</v>
      </c>
      <c r="K233" s="6" t="e">
        <f>(Sheet1!P233)</f>
        <v>#VALUE!</v>
      </c>
      <c r="L233" s="6" t="e">
        <f>IF(Sheet1!N233="No","No",IF(Sheet1!N233="","No","Yes"))</f>
        <v>#VALUE!</v>
      </c>
      <c r="M233" t="e">
        <f>(Sheet1!Q233)</f>
        <v>#VALUE!</v>
      </c>
      <c r="N233" s="6" t="str">
        <f>IF(Sheet1!E233=FALSE,"",Sheet1!F233&amp;Sheet1!E233)</f>
        <v/>
      </c>
      <c r="O233" t="str">
        <f ca="1">(Sheet1!AB233)</f>
        <v>DC1MDB09</v>
      </c>
      <c r="P233" t="e">
        <f>(Sheet1!R233)</f>
        <v>#VALUE!</v>
      </c>
      <c r="Q233" t="e">
        <f>Sheet3!D233</f>
        <v>#VALUE!</v>
      </c>
      <c r="R233" t="e">
        <f>Sheet3!E233</f>
        <v>#VALUE!</v>
      </c>
      <c r="S233" t="str">
        <f t="shared" si="12"/>
        <v/>
      </c>
      <c r="T233" t="str">
        <f>IF(ISERROR(Sheet1!X233),"",Sheet1!X233)</f>
        <v/>
      </c>
      <c r="U233" t="e">
        <f>IF(Sheet1!M233="Councillors",5120,IF(Sheet1!M233="Information Technology Services Dept.",1024,IF(Sheet1!M233="City Clerk and Solicitor Dept",1953,"No")))</f>
        <v>#VALUE!</v>
      </c>
      <c r="V233" s="5" t="s">
        <v>96</v>
      </c>
      <c r="W233" t="e">
        <f>IF(Sheet1!M233="Councillors",4608,IF(Sheet1!M233="Information Technology Services Dept.",921,IF(Sheet1!M233="City Clerk and Solicitor Dept",1855,"No")))</f>
        <v>#VALUE!</v>
      </c>
      <c r="X233" t="e">
        <f t="shared" si="13"/>
        <v>#VALUE!</v>
      </c>
      <c r="Y233" t="str">
        <f ca="1">IF(Sheet1!AB233="DC1MDB01","DC1",IF(Sheet1!AB233="DC1MDB02","DC1",IF(Sheet1!AB233="DC1MDB03","DC1",IF(Sheet1!AB233="DC1MDB04","DC1",IF(Sheet1!AB233="DC1MDB05","DC1",IF(Sheet1!AB233="DC1MDB06","DC1",IF(Sheet1!AB233="DC1MDB07","DC1",IF(Sheet1!AB233="DC1MDB08","DC1",IF(Sheet1!AB233="DC1MDB09","DC1",IF(Sheet1!AB233="DC1MDB10","DC1",IF(Sheet1!AB233="DC4MDB01","DC4",IF(Sheet1!AB233="DC4MDB02","DC4",IF(Sheet1!AB233="DC4MDB03","DC4",IF(Sheet1!AB233="DC4MDB04","DC4",IF(Sheet1!AB233="DC4MDB05","DC4",IF(Sheet1!AB233="DC4MDB06","DC4",IF(Sheet1!AB233="DC4MDB07","DC4",IF(Sheet1!AB233="DC4MDB08","DC4",IF(Sheet1!AB233="DC4MDB09","DC4",IF(Sheet1!AB233="DC4MDB10","DC4","$False"))))))))))))))))))))</f>
        <v>DC1</v>
      </c>
      <c r="Z233" t="s">
        <v>35</v>
      </c>
      <c r="AA233" t="e">
        <f t="shared" si="14"/>
        <v>#VALUE!</v>
      </c>
      <c r="AB233" t="e">
        <f t="shared" si="15"/>
        <v>#VALUE!</v>
      </c>
      <c r="AC233" t="s">
        <v>11</v>
      </c>
      <c r="AD233" t="s">
        <v>12</v>
      </c>
      <c r="AE233" t="s">
        <v>13</v>
      </c>
      <c r="AF233" t="s">
        <v>14</v>
      </c>
      <c r="AG233" t="s">
        <v>5</v>
      </c>
      <c r="AH233" t="s">
        <v>15</v>
      </c>
      <c r="AI233" t="s">
        <v>16</v>
      </c>
      <c r="AJ233" t="s">
        <v>17</v>
      </c>
      <c r="AK233" t="s">
        <v>18</v>
      </c>
      <c r="AL233" t="s">
        <v>19</v>
      </c>
    </row>
    <row r="234" spans="1:38" ht="13.5" customHeight="1">
      <c r="A234" s="7"/>
      <c r="B234" s="7"/>
      <c r="C234" s="7"/>
      <c r="D234" s="8"/>
      <c r="F234" s="9" t="str">
        <f>(Sheet1!T234)</f>
        <v/>
      </c>
      <c r="G234" t="str">
        <f>IF(OR(Sheet1!W234="Yes",Sheet1!U234="Yes"),"\\CMFP538\"&amp;Sheet1!Z234,"")</f>
        <v/>
      </c>
      <c r="H234" t="str">
        <f>IF(G234="","",Sheet1!Z234)</f>
        <v/>
      </c>
      <c r="I234" t="str">
        <f>IF(G234="","",Sheet1!Y234)</f>
        <v/>
      </c>
      <c r="J234" t="e">
        <f>(Sheet1!O234)</f>
        <v>#VALUE!</v>
      </c>
      <c r="K234" s="6" t="e">
        <f>(Sheet1!P234)</f>
        <v>#VALUE!</v>
      </c>
      <c r="L234" s="6" t="e">
        <f>IF(Sheet1!N234="No","No",IF(Sheet1!N234="","No","Yes"))</f>
        <v>#VALUE!</v>
      </c>
      <c r="M234" t="e">
        <f>(Sheet1!Q234)</f>
        <v>#VALUE!</v>
      </c>
      <c r="N234" s="6" t="str">
        <f>IF(Sheet1!E234=FALSE,"",Sheet1!F234&amp;Sheet1!E234)</f>
        <v/>
      </c>
      <c r="O234" t="str">
        <f ca="1">(Sheet1!AB234)</f>
        <v>DC4MDB06</v>
      </c>
      <c r="P234" t="e">
        <f>(Sheet1!R234)</f>
        <v>#VALUE!</v>
      </c>
      <c r="Q234" t="e">
        <f>Sheet3!D234</f>
        <v>#VALUE!</v>
      </c>
      <c r="R234" t="e">
        <f>Sheet3!E234</f>
        <v>#VALUE!</v>
      </c>
      <c r="S234" t="str">
        <f t="shared" si="12"/>
        <v/>
      </c>
      <c r="T234" t="str">
        <f>IF(ISERROR(Sheet1!X234),"",Sheet1!X234)</f>
        <v/>
      </c>
      <c r="U234" t="e">
        <f>IF(Sheet1!M234="Councillors",5120,IF(Sheet1!M234="Information Technology Services Dept.",1024,IF(Sheet1!M234="City Clerk and Solicitor Dept",1953,"No")))</f>
        <v>#VALUE!</v>
      </c>
      <c r="V234" s="5" t="s">
        <v>96</v>
      </c>
      <c r="W234" t="e">
        <f>IF(Sheet1!M234="Councillors",4608,IF(Sheet1!M234="Information Technology Services Dept.",921,IF(Sheet1!M234="City Clerk and Solicitor Dept",1855,"No")))</f>
        <v>#VALUE!</v>
      </c>
      <c r="X234" t="e">
        <f t="shared" si="13"/>
        <v>#VALUE!</v>
      </c>
      <c r="Y234" t="str">
        <f ca="1">IF(Sheet1!AB234="DC1MDB01","DC1",IF(Sheet1!AB234="DC1MDB02","DC1",IF(Sheet1!AB234="DC1MDB03","DC1",IF(Sheet1!AB234="DC1MDB04","DC1",IF(Sheet1!AB234="DC1MDB05","DC1",IF(Sheet1!AB234="DC1MDB06","DC1",IF(Sheet1!AB234="DC1MDB07","DC1",IF(Sheet1!AB234="DC1MDB08","DC1",IF(Sheet1!AB234="DC1MDB09","DC1",IF(Sheet1!AB234="DC1MDB10","DC1",IF(Sheet1!AB234="DC4MDB01","DC4",IF(Sheet1!AB234="DC4MDB02","DC4",IF(Sheet1!AB234="DC4MDB03","DC4",IF(Sheet1!AB234="DC4MDB04","DC4",IF(Sheet1!AB234="DC4MDB05","DC4",IF(Sheet1!AB234="DC4MDB06","DC4",IF(Sheet1!AB234="DC4MDB07","DC4",IF(Sheet1!AB234="DC4MDB08","DC4",IF(Sheet1!AB234="DC4MDB09","DC4",IF(Sheet1!AB234="DC4MDB10","DC4","$False"))))))))))))))))))))</f>
        <v>DC4</v>
      </c>
      <c r="Z234" t="s">
        <v>35</v>
      </c>
      <c r="AA234" t="e">
        <f t="shared" si="14"/>
        <v>#VALUE!</v>
      </c>
      <c r="AB234" t="e">
        <f t="shared" si="15"/>
        <v>#VALUE!</v>
      </c>
      <c r="AC234" t="s">
        <v>11</v>
      </c>
      <c r="AD234" t="s">
        <v>12</v>
      </c>
      <c r="AE234" t="s">
        <v>13</v>
      </c>
      <c r="AF234" t="s">
        <v>14</v>
      </c>
      <c r="AG234" t="s">
        <v>5</v>
      </c>
      <c r="AH234" t="s">
        <v>15</v>
      </c>
      <c r="AI234" t="s">
        <v>16</v>
      </c>
      <c r="AJ234" t="s">
        <v>17</v>
      </c>
      <c r="AK234" t="s">
        <v>18</v>
      </c>
      <c r="AL234" t="s">
        <v>19</v>
      </c>
    </row>
    <row r="235" spans="1:38" ht="13.5" customHeight="1">
      <c r="A235" s="7"/>
      <c r="B235" s="7"/>
      <c r="C235" s="7"/>
      <c r="D235" s="8"/>
      <c r="F235" s="9" t="str">
        <f>(Sheet1!T235)</f>
        <v/>
      </c>
      <c r="G235" t="str">
        <f>IF(OR(Sheet1!W235="Yes",Sheet1!U235="Yes"),"\\CMFP538\"&amp;Sheet1!Z235,"")</f>
        <v/>
      </c>
      <c r="H235" t="str">
        <f>IF(G235="","",Sheet1!Z235)</f>
        <v/>
      </c>
      <c r="I235" t="str">
        <f>IF(G235="","",Sheet1!Y235)</f>
        <v/>
      </c>
      <c r="J235" t="e">
        <f>(Sheet1!O235)</f>
        <v>#VALUE!</v>
      </c>
      <c r="K235" s="6" t="e">
        <f>(Sheet1!P235)</f>
        <v>#VALUE!</v>
      </c>
      <c r="L235" s="6" t="e">
        <f>IF(Sheet1!N235="No","No",IF(Sheet1!N235="","No","Yes"))</f>
        <v>#VALUE!</v>
      </c>
      <c r="M235" t="e">
        <f>(Sheet1!Q235)</f>
        <v>#VALUE!</v>
      </c>
      <c r="N235" s="6" t="str">
        <f>IF(Sheet1!E235=FALSE,"",Sheet1!F235&amp;Sheet1!E235)</f>
        <v/>
      </c>
      <c r="O235" t="str">
        <f ca="1">(Sheet1!AB235)</f>
        <v>DC1MDB01</v>
      </c>
      <c r="P235" t="e">
        <f>(Sheet1!R235)</f>
        <v>#VALUE!</v>
      </c>
      <c r="Q235" t="e">
        <f>Sheet3!D235</f>
        <v>#VALUE!</v>
      </c>
      <c r="R235" t="e">
        <f>Sheet3!E235</f>
        <v>#VALUE!</v>
      </c>
      <c r="S235" t="str">
        <f t="shared" si="12"/>
        <v/>
      </c>
      <c r="T235" t="str">
        <f>IF(ISERROR(Sheet1!X235),"",Sheet1!X235)</f>
        <v/>
      </c>
      <c r="U235" t="e">
        <f>IF(Sheet1!M235="Councillors",5120,IF(Sheet1!M235="Information Technology Services Dept.",1024,IF(Sheet1!M235="City Clerk and Solicitor Dept",1953,"No")))</f>
        <v>#VALUE!</v>
      </c>
      <c r="V235" s="5" t="s">
        <v>96</v>
      </c>
      <c r="W235" t="e">
        <f>IF(Sheet1!M235="Councillors",4608,IF(Sheet1!M235="Information Technology Services Dept.",921,IF(Sheet1!M235="City Clerk and Solicitor Dept",1855,"No")))</f>
        <v>#VALUE!</v>
      </c>
      <c r="X235" t="e">
        <f t="shared" si="13"/>
        <v>#VALUE!</v>
      </c>
      <c r="Y235" t="str">
        <f ca="1">IF(Sheet1!AB235="DC1MDB01","DC1",IF(Sheet1!AB235="DC1MDB02","DC1",IF(Sheet1!AB235="DC1MDB03","DC1",IF(Sheet1!AB235="DC1MDB04","DC1",IF(Sheet1!AB235="DC1MDB05","DC1",IF(Sheet1!AB235="DC1MDB06","DC1",IF(Sheet1!AB235="DC1MDB07","DC1",IF(Sheet1!AB235="DC1MDB08","DC1",IF(Sheet1!AB235="DC1MDB09","DC1",IF(Sheet1!AB235="DC1MDB10","DC1",IF(Sheet1!AB235="DC4MDB01","DC4",IF(Sheet1!AB235="DC4MDB02","DC4",IF(Sheet1!AB235="DC4MDB03","DC4",IF(Sheet1!AB235="DC4MDB04","DC4",IF(Sheet1!AB235="DC4MDB05","DC4",IF(Sheet1!AB235="DC4MDB06","DC4",IF(Sheet1!AB235="DC4MDB07","DC4",IF(Sheet1!AB235="DC4MDB08","DC4",IF(Sheet1!AB235="DC4MDB09","DC4",IF(Sheet1!AB235="DC4MDB10","DC4","$False"))))))))))))))))))))</f>
        <v>DC1</v>
      </c>
      <c r="Z235" t="s">
        <v>35</v>
      </c>
      <c r="AA235" t="e">
        <f t="shared" si="14"/>
        <v>#VALUE!</v>
      </c>
      <c r="AB235" t="e">
        <f t="shared" si="15"/>
        <v>#VALUE!</v>
      </c>
      <c r="AC235" t="s">
        <v>11</v>
      </c>
      <c r="AD235" t="s">
        <v>12</v>
      </c>
      <c r="AE235" t="s">
        <v>13</v>
      </c>
      <c r="AF235" t="s">
        <v>14</v>
      </c>
      <c r="AG235" t="s">
        <v>5</v>
      </c>
      <c r="AH235" t="s">
        <v>15</v>
      </c>
      <c r="AI235" t="s">
        <v>16</v>
      </c>
      <c r="AJ235" t="s">
        <v>17</v>
      </c>
      <c r="AK235" t="s">
        <v>18</v>
      </c>
      <c r="AL235" t="s">
        <v>19</v>
      </c>
    </row>
    <row r="236" spans="1:38" ht="13.5" customHeight="1">
      <c r="A236" s="7"/>
      <c r="B236" s="7"/>
      <c r="C236" s="7"/>
      <c r="D236" s="8"/>
      <c r="F236" s="9" t="str">
        <f>(Sheet1!T236)</f>
        <v/>
      </c>
      <c r="G236" t="str">
        <f>IF(OR(Sheet1!W236="Yes",Sheet1!U236="Yes"),"\\CMFP538\"&amp;Sheet1!Z236,"")</f>
        <v/>
      </c>
      <c r="H236" t="str">
        <f>IF(G236="","",Sheet1!Z236)</f>
        <v/>
      </c>
      <c r="I236" t="str">
        <f>IF(G236="","",Sheet1!Y236)</f>
        <v/>
      </c>
      <c r="J236" t="e">
        <f>(Sheet1!O236)</f>
        <v>#VALUE!</v>
      </c>
      <c r="K236" s="6" t="e">
        <f>(Sheet1!P236)</f>
        <v>#VALUE!</v>
      </c>
      <c r="L236" s="6" t="e">
        <f>IF(Sheet1!N236="No","No",IF(Sheet1!N236="","No","Yes"))</f>
        <v>#VALUE!</v>
      </c>
      <c r="M236" t="e">
        <f>(Sheet1!Q236)</f>
        <v>#VALUE!</v>
      </c>
      <c r="N236" s="6" t="str">
        <f>IF(Sheet1!E236=FALSE,"",Sheet1!F236&amp;Sheet1!E236)</f>
        <v/>
      </c>
      <c r="O236" t="str">
        <f ca="1">(Sheet1!AB236)</f>
        <v>DC4MDB01</v>
      </c>
      <c r="P236" t="e">
        <f>(Sheet1!R236)</f>
        <v>#VALUE!</v>
      </c>
      <c r="Q236" t="e">
        <f>Sheet3!D236</f>
        <v>#VALUE!</v>
      </c>
      <c r="R236" t="e">
        <f>Sheet3!E236</f>
        <v>#VALUE!</v>
      </c>
      <c r="S236" t="str">
        <f t="shared" si="12"/>
        <v/>
      </c>
      <c r="T236" t="str">
        <f>IF(ISERROR(Sheet1!X236),"",Sheet1!X236)</f>
        <v/>
      </c>
      <c r="U236" t="e">
        <f>IF(Sheet1!M236="Councillors",5120,IF(Sheet1!M236="Information Technology Services Dept.",1024,IF(Sheet1!M236="City Clerk and Solicitor Dept",1953,"No")))</f>
        <v>#VALUE!</v>
      </c>
      <c r="V236" s="5" t="s">
        <v>96</v>
      </c>
      <c r="W236" t="e">
        <f>IF(Sheet1!M236="Councillors",4608,IF(Sheet1!M236="Information Technology Services Dept.",921,IF(Sheet1!M236="City Clerk and Solicitor Dept",1855,"No")))</f>
        <v>#VALUE!</v>
      </c>
      <c r="X236" t="e">
        <f t="shared" si="13"/>
        <v>#VALUE!</v>
      </c>
      <c r="Y236" t="str">
        <f ca="1">IF(Sheet1!AB236="DC1MDB01","DC1",IF(Sheet1!AB236="DC1MDB02","DC1",IF(Sheet1!AB236="DC1MDB03","DC1",IF(Sheet1!AB236="DC1MDB04","DC1",IF(Sheet1!AB236="DC1MDB05","DC1",IF(Sheet1!AB236="DC1MDB06","DC1",IF(Sheet1!AB236="DC1MDB07","DC1",IF(Sheet1!AB236="DC1MDB08","DC1",IF(Sheet1!AB236="DC1MDB09","DC1",IF(Sheet1!AB236="DC1MDB10","DC1",IF(Sheet1!AB236="DC4MDB01","DC4",IF(Sheet1!AB236="DC4MDB02","DC4",IF(Sheet1!AB236="DC4MDB03","DC4",IF(Sheet1!AB236="DC4MDB04","DC4",IF(Sheet1!AB236="DC4MDB05","DC4",IF(Sheet1!AB236="DC4MDB06","DC4",IF(Sheet1!AB236="DC4MDB07","DC4",IF(Sheet1!AB236="DC4MDB08","DC4",IF(Sheet1!AB236="DC4MDB09","DC4",IF(Sheet1!AB236="DC4MDB10","DC4","$False"))))))))))))))))))))</f>
        <v>DC4</v>
      </c>
      <c r="Z236" t="s">
        <v>35</v>
      </c>
      <c r="AA236" t="e">
        <f t="shared" si="14"/>
        <v>#VALUE!</v>
      </c>
      <c r="AB236" t="e">
        <f t="shared" si="15"/>
        <v>#VALUE!</v>
      </c>
      <c r="AC236" t="s">
        <v>11</v>
      </c>
      <c r="AD236" t="s">
        <v>12</v>
      </c>
      <c r="AE236" t="s">
        <v>13</v>
      </c>
      <c r="AF236" t="s">
        <v>14</v>
      </c>
      <c r="AG236" t="s">
        <v>5</v>
      </c>
      <c r="AH236" t="s">
        <v>15</v>
      </c>
      <c r="AI236" t="s">
        <v>16</v>
      </c>
      <c r="AJ236" t="s">
        <v>17</v>
      </c>
      <c r="AK236" t="s">
        <v>18</v>
      </c>
      <c r="AL236" t="s">
        <v>19</v>
      </c>
    </row>
    <row r="237" spans="1:38" ht="13.5" customHeight="1">
      <c r="A237" s="7"/>
      <c r="B237" s="7"/>
      <c r="C237" s="7"/>
      <c r="D237" s="8"/>
      <c r="F237" s="9" t="str">
        <f>(Sheet1!T237)</f>
        <v/>
      </c>
      <c r="G237" t="str">
        <f>IF(OR(Sheet1!W237="Yes",Sheet1!U237="Yes"),"\\CMFP538\"&amp;Sheet1!Z237,"")</f>
        <v/>
      </c>
      <c r="H237" t="str">
        <f>IF(G237="","",Sheet1!Z237)</f>
        <v/>
      </c>
      <c r="I237" t="str">
        <f>IF(G237="","",Sheet1!Y237)</f>
        <v/>
      </c>
      <c r="J237" t="e">
        <f>(Sheet1!O237)</f>
        <v>#VALUE!</v>
      </c>
      <c r="K237" s="6" t="e">
        <f>(Sheet1!P237)</f>
        <v>#VALUE!</v>
      </c>
      <c r="L237" s="6" t="e">
        <f>IF(Sheet1!N237="No","No",IF(Sheet1!N237="","No","Yes"))</f>
        <v>#VALUE!</v>
      </c>
      <c r="M237" t="e">
        <f>(Sheet1!Q237)</f>
        <v>#VALUE!</v>
      </c>
      <c r="N237" s="6" t="str">
        <f>IF(Sheet1!E237=FALSE,"",Sheet1!F237&amp;Sheet1!E237)</f>
        <v/>
      </c>
      <c r="O237" t="str">
        <f ca="1">(Sheet1!AB237)</f>
        <v>DC4MDB10</v>
      </c>
      <c r="P237" t="e">
        <f>(Sheet1!R237)</f>
        <v>#VALUE!</v>
      </c>
      <c r="Q237" t="e">
        <f>Sheet3!D237</f>
        <v>#VALUE!</v>
      </c>
      <c r="R237" t="e">
        <f>Sheet3!E237</f>
        <v>#VALUE!</v>
      </c>
      <c r="S237" t="str">
        <f t="shared" si="12"/>
        <v/>
      </c>
      <c r="T237" t="str">
        <f>IF(ISERROR(Sheet1!X237),"",Sheet1!X237)</f>
        <v/>
      </c>
      <c r="U237" t="e">
        <f>IF(Sheet1!M237="Councillors",5120,IF(Sheet1!M237="Information Technology Services Dept.",1024,IF(Sheet1!M237="City Clerk and Solicitor Dept",1953,"No")))</f>
        <v>#VALUE!</v>
      </c>
      <c r="V237" s="5" t="s">
        <v>96</v>
      </c>
      <c r="W237" t="e">
        <f>IF(Sheet1!M237="Councillors",4608,IF(Sheet1!M237="Information Technology Services Dept.",921,IF(Sheet1!M237="City Clerk and Solicitor Dept",1855,"No")))</f>
        <v>#VALUE!</v>
      </c>
      <c r="X237" t="e">
        <f t="shared" si="13"/>
        <v>#VALUE!</v>
      </c>
      <c r="Y237" t="str">
        <f ca="1">IF(Sheet1!AB237="DC1MDB01","DC1",IF(Sheet1!AB237="DC1MDB02","DC1",IF(Sheet1!AB237="DC1MDB03","DC1",IF(Sheet1!AB237="DC1MDB04","DC1",IF(Sheet1!AB237="DC1MDB05","DC1",IF(Sheet1!AB237="DC1MDB06","DC1",IF(Sheet1!AB237="DC1MDB07","DC1",IF(Sheet1!AB237="DC1MDB08","DC1",IF(Sheet1!AB237="DC1MDB09","DC1",IF(Sheet1!AB237="DC1MDB10","DC1",IF(Sheet1!AB237="DC4MDB01","DC4",IF(Sheet1!AB237="DC4MDB02","DC4",IF(Sheet1!AB237="DC4MDB03","DC4",IF(Sheet1!AB237="DC4MDB04","DC4",IF(Sheet1!AB237="DC4MDB05","DC4",IF(Sheet1!AB237="DC4MDB06","DC4",IF(Sheet1!AB237="DC4MDB07","DC4",IF(Sheet1!AB237="DC4MDB08","DC4",IF(Sheet1!AB237="DC4MDB09","DC4",IF(Sheet1!AB237="DC4MDB10","DC4","$False"))))))))))))))))))))</f>
        <v>DC4</v>
      </c>
      <c r="Z237" t="s">
        <v>35</v>
      </c>
      <c r="AA237" t="e">
        <f t="shared" si="14"/>
        <v>#VALUE!</v>
      </c>
      <c r="AB237" t="e">
        <f t="shared" si="15"/>
        <v>#VALUE!</v>
      </c>
      <c r="AC237" t="s">
        <v>11</v>
      </c>
      <c r="AD237" t="s">
        <v>12</v>
      </c>
      <c r="AE237" t="s">
        <v>13</v>
      </c>
      <c r="AF237" t="s">
        <v>14</v>
      </c>
      <c r="AG237" t="s">
        <v>5</v>
      </c>
      <c r="AH237" t="s">
        <v>15</v>
      </c>
      <c r="AI237" t="s">
        <v>16</v>
      </c>
      <c r="AJ237" t="s">
        <v>17</v>
      </c>
      <c r="AK237" t="s">
        <v>18</v>
      </c>
      <c r="AL237" t="s">
        <v>19</v>
      </c>
    </row>
    <row r="238" spans="1:38" ht="13.5" customHeight="1">
      <c r="A238" s="7"/>
      <c r="B238" s="7"/>
      <c r="C238" s="7"/>
      <c r="D238" s="8"/>
      <c r="F238" s="9" t="str">
        <f>(Sheet1!T238)</f>
        <v/>
      </c>
      <c r="G238" t="str">
        <f>IF(OR(Sheet1!W238="Yes",Sheet1!U238="Yes"),"\\CMFP538\"&amp;Sheet1!Z238,"")</f>
        <v/>
      </c>
      <c r="H238" t="str">
        <f>IF(G238="","",Sheet1!Z238)</f>
        <v/>
      </c>
      <c r="I238" t="str">
        <f>IF(G238="","",Sheet1!Y238)</f>
        <v/>
      </c>
      <c r="J238" t="e">
        <f>(Sheet1!O238)</f>
        <v>#VALUE!</v>
      </c>
      <c r="K238" s="6" t="e">
        <f>(Sheet1!P238)</f>
        <v>#VALUE!</v>
      </c>
      <c r="L238" s="6" t="e">
        <f>IF(Sheet1!N238="No","No",IF(Sheet1!N238="","No","Yes"))</f>
        <v>#VALUE!</v>
      </c>
      <c r="M238" t="e">
        <f>(Sheet1!Q238)</f>
        <v>#VALUE!</v>
      </c>
      <c r="N238" s="6" t="str">
        <f>IF(Sheet1!E238=FALSE,"",Sheet1!F238&amp;Sheet1!E238)</f>
        <v/>
      </c>
      <c r="O238" t="str">
        <f ca="1">(Sheet1!AB238)</f>
        <v>DC4MDB08</v>
      </c>
      <c r="P238" t="e">
        <f>(Sheet1!R238)</f>
        <v>#VALUE!</v>
      </c>
      <c r="Q238" t="e">
        <f>Sheet3!D238</f>
        <v>#VALUE!</v>
      </c>
      <c r="R238" t="e">
        <f>Sheet3!E238</f>
        <v>#VALUE!</v>
      </c>
      <c r="S238" t="str">
        <f t="shared" si="12"/>
        <v/>
      </c>
      <c r="T238" t="str">
        <f>IF(ISERROR(Sheet1!X238),"",Sheet1!X238)</f>
        <v/>
      </c>
      <c r="U238" t="e">
        <f>IF(Sheet1!M238="Councillors",5120,IF(Sheet1!M238="Information Technology Services Dept.",1024,IF(Sheet1!M238="City Clerk and Solicitor Dept",1953,"No")))</f>
        <v>#VALUE!</v>
      </c>
      <c r="V238" s="5" t="s">
        <v>96</v>
      </c>
      <c r="W238" t="e">
        <f>IF(Sheet1!M238="Councillors",4608,IF(Sheet1!M238="Information Technology Services Dept.",921,IF(Sheet1!M238="City Clerk and Solicitor Dept",1855,"No")))</f>
        <v>#VALUE!</v>
      </c>
      <c r="X238" t="e">
        <f t="shared" si="13"/>
        <v>#VALUE!</v>
      </c>
      <c r="Y238" t="str">
        <f ca="1">IF(Sheet1!AB238="DC1MDB01","DC1",IF(Sheet1!AB238="DC1MDB02","DC1",IF(Sheet1!AB238="DC1MDB03","DC1",IF(Sheet1!AB238="DC1MDB04","DC1",IF(Sheet1!AB238="DC1MDB05","DC1",IF(Sheet1!AB238="DC1MDB06","DC1",IF(Sheet1!AB238="DC1MDB07","DC1",IF(Sheet1!AB238="DC1MDB08","DC1",IF(Sheet1!AB238="DC1MDB09","DC1",IF(Sheet1!AB238="DC1MDB10","DC1",IF(Sheet1!AB238="DC4MDB01","DC4",IF(Sheet1!AB238="DC4MDB02","DC4",IF(Sheet1!AB238="DC4MDB03","DC4",IF(Sheet1!AB238="DC4MDB04","DC4",IF(Sheet1!AB238="DC4MDB05","DC4",IF(Sheet1!AB238="DC4MDB06","DC4",IF(Sheet1!AB238="DC4MDB07","DC4",IF(Sheet1!AB238="DC4MDB08","DC4",IF(Sheet1!AB238="DC4MDB09","DC4",IF(Sheet1!AB238="DC4MDB10","DC4","$False"))))))))))))))))))))</f>
        <v>DC4</v>
      </c>
      <c r="Z238" t="s">
        <v>35</v>
      </c>
      <c r="AA238" t="e">
        <f t="shared" si="14"/>
        <v>#VALUE!</v>
      </c>
      <c r="AB238" t="e">
        <f t="shared" si="15"/>
        <v>#VALUE!</v>
      </c>
      <c r="AC238" t="s">
        <v>11</v>
      </c>
      <c r="AD238" t="s">
        <v>12</v>
      </c>
      <c r="AE238" t="s">
        <v>13</v>
      </c>
      <c r="AF238" t="s">
        <v>14</v>
      </c>
      <c r="AG238" t="s">
        <v>5</v>
      </c>
      <c r="AH238" t="s">
        <v>15</v>
      </c>
      <c r="AI238" t="s">
        <v>16</v>
      </c>
      <c r="AJ238" t="s">
        <v>17</v>
      </c>
      <c r="AK238" t="s">
        <v>18</v>
      </c>
      <c r="AL238" t="s">
        <v>19</v>
      </c>
    </row>
    <row r="239" spans="1:38" ht="13.5" customHeight="1">
      <c r="A239" s="7"/>
      <c r="B239" s="7"/>
      <c r="C239" s="7"/>
      <c r="D239" s="8"/>
      <c r="F239" s="9" t="str">
        <f>(Sheet1!T239)</f>
        <v/>
      </c>
      <c r="G239" t="str">
        <f>IF(OR(Sheet1!W239="Yes",Sheet1!U239="Yes"),"\\CMFP538\"&amp;Sheet1!Z239,"")</f>
        <v/>
      </c>
      <c r="H239" t="str">
        <f>IF(G239="","",Sheet1!Z239)</f>
        <v/>
      </c>
      <c r="I239" t="str">
        <f>IF(G239="","",Sheet1!Y239)</f>
        <v/>
      </c>
      <c r="J239" t="e">
        <f>(Sheet1!O239)</f>
        <v>#VALUE!</v>
      </c>
      <c r="K239" s="6" t="e">
        <f>(Sheet1!P239)</f>
        <v>#VALUE!</v>
      </c>
      <c r="L239" s="6" t="e">
        <f>IF(Sheet1!N239="No","No",IF(Sheet1!N239="","No","Yes"))</f>
        <v>#VALUE!</v>
      </c>
      <c r="M239" t="e">
        <f>(Sheet1!Q239)</f>
        <v>#VALUE!</v>
      </c>
      <c r="N239" s="6" t="str">
        <f>IF(Sheet1!E239=FALSE,"",Sheet1!F239&amp;Sheet1!E239)</f>
        <v/>
      </c>
      <c r="O239" t="str">
        <f ca="1">(Sheet1!AB239)</f>
        <v>DC1MDB08</v>
      </c>
      <c r="P239" t="e">
        <f>(Sheet1!R239)</f>
        <v>#VALUE!</v>
      </c>
      <c r="Q239" t="e">
        <f>Sheet3!D239</f>
        <v>#VALUE!</v>
      </c>
      <c r="R239" t="e">
        <f>Sheet3!E239</f>
        <v>#VALUE!</v>
      </c>
      <c r="S239" t="str">
        <f t="shared" si="12"/>
        <v/>
      </c>
      <c r="T239" t="str">
        <f>IF(ISERROR(Sheet1!X239),"",Sheet1!X239)</f>
        <v/>
      </c>
      <c r="U239" t="e">
        <f>IF(Sheet1!M239="Councillors",5120,IF(Sheet1!M239="Information Technology Services Dept.",1024,IF(Sheet1!M239="City Clerk and Solicitor Dept",1953,"No")))</f>
        <v>#VALUE!</v>
      </c>
      <c r="V239" s="5" t="s">
        <v>96</v>
      </c>
      <c r="W239" t="e">
        <f>IF(Sheet1!M239="Councillors",4608,IF(Sheet1!M239="Information Technology Services Dept.",921,IF(Sheet1!M239="City Clerk and Solicitor Dept",1855,"No")))</f>
        <v>#VALUE!</v>
      </c>
      <c r="X239" t="e">
        <f t="shared" si="13"/>
        <v>#VALUE!</v>
      </c>
      <c r="Y239" t="str">
        <f ca="1">IF(Sheet1!AB239="DC1MDB01","DC1",IF(Sheet1!AB239="DC1MDB02","DC1",IF(Sheet1!AB239="DC1MDB03","DC1",IF(Sheet1!AB239="DC1MDB04","DC1",IF(Sheet1!AB239="DC1MDB05","DC1",IF(Sheet1!AB239="DC1MDB06","DC1",IF(Sheet1!AB239="DC1MDB07","DC1",IF(Sheet1!AB239="DC1MDB08","DC1",IF(Sheet1!AB239="DC1MDB09","DC1",IF(Sheet1!AB239="DC1MDB10","DC1",IF(Sheet1!AB239="DC4MDB01","DC4",IF(Sheet1!AB239="DC4MDB02","DC4",IF(Sheet1!AB239="DC4MDB03","DC4",IF(Sheet1!AB239="DC4MDB04","DC4",IF(Sheet1!AB239="DC4MDB05","DC4",IF(Sheet1!AB239="DC4MDB06","DC4",IF(Sheet1!AB239="DC4MDB07","DC4",IF(Sheet1!AB239="DC4MDB08","DC4",IF(Sheet1!AB239="DC4MDB09","DC4",IF(Sheet1!AB239="DC4MDB10","DC4","$False"))))))))))))))))))))</f>
        <v>DC1</v>
      </c>
      <c r="Z239" t="s">
        <v>35</v>
      </c>
      <c r="AA239" t="e">
        <f t="shared" si="14"/>
        <v>#VALUE!</v>
      </c>
      <c r="AB239" t="e">
        <f t="shared" si="15"/>
        <v>#VALUE!</v>
      </c>
      <c r="AC239" t="s">
        <v>11</v>
      </c>
      <c r="AD239" t="s">
        <v>12</v>
      </c>
      <c r="AE239" t="s">
        <v>13</v>
      </c>
      <c r="AF239" t="s">
        <v>14</v>
      </c>
      <c r="AG239" t="s">
        <v>5</v>
      </c>
      <c r="AH239" t="s">
        <v>15</v>
      </c>
      <c r="AI239" t="s">
        <v>16</v>
      </c>
      <c r="AJ239" t="s">
        <v>17</v>
      </c>
      <c r="AK239" t="s">
        <v>18</v>
      </c>
      <c r="AL239" t="s">
        <v>19</v>
      </c>
    </row>
    <row r="240" spans="1:38" ht="13.5" customHeight="1">
      <c r="A240" s="7"/>
      <c r="B240" s="7"/>
      <c r="C240" s="7"/>
      <c r="D240" s="8"/>
      <c r="F240" s="9" t="str">
        <f>(Sheet1!T240)</f>
        <v/>
      </c>
      <c r="G240" t="str">
        <f>IF(OR(Sheet1!W240="Yes",Sheet1!U240="Yes"),"\\CMFP538\"&amp;Sheet1!Z240,"")</f>
        <v/>
      </c>
      <c r="H240" t="str">
        <f>IF(G240="","",Sheet1!Z240)</f>
        <v/>
      </c>
      <c r="I240" t="str">
        <f>IF(G240="","",Sheet1!Y240)</f>
        <v/>
      </c>
      <c r="J240" t="e">
        <f>(Sheet1!O240)</f>
        <v>#VALUE!</v>
      </c>
      <c r="K240" s="6" t="e">
        <f>(Sheet1!P240)</f>
        <v>#VALUE!</v>
      </c>
      <c r="L240" s="6" t="e">
        <f>IF(Sheet1!N240="No","No",IF(Sheet1!N240="","No","Yes"))</f>
        <v>#VALUE!</v>
      </c>
      <c r="M240" t="e">
        <f>(Sheet1!Q240)</f>
        <v>#VALUE!</v>
      </c>
      <c r="N240" s="6" t="str">
        <f>IF(Sheet1!E240=FALSE,"",Sheet1!F240&amp;Sheet1!E240)</f>
        <v/>
      </c>
      <c r="O240" t="str">
        <f ca="1">(Sheet1!AB240)</f>
        <v>DC1MDB10</v>
      </c>
      <c r="P240" t="e">
        <f>(Sheet1!R240)</f>
        <v>#VALUE!</v>
      </c>
      <c r="Q240" t="e">
        <f>Sheet3!D240</f>
        <v>#VALUE!</v>
      </c>
      <c r="R240" t="e">
        <f>Sheet3!E240</f>
        <v>#VALUE!</v>
      </c>
      <c r="S240" t="str">
        <f t="shared" si="12"/>
        <v/>
      </c>
      <c r="T240" t="str">
        <f>IF(ISERROR(Sheet1!X240),"",Sheet1!X240)</f>
        <v/>
      </c>
      <c r="U240" t="e">
        <f>IF(Sheet1!M240="Councillors",5120,IF(Sheet1!M240="Information Technology Services Dept.",1024,IF(Sheet1!M240="City Clerk and Solicitor Dept",1953,"No")))</f>
        <v>#VALUE!</v>
      </c>
      <c r="V240" s="5" t="s">
        <v>96</v>
      </c>
      <c r="W240" t="e">
        <f>IF(Sheet1!M240="Councillors",4608,IF(Sheet1!M240="Information Technology Services Dept.",921,IF(Sheet1!M240="City Clerk and Solicitor Dept",1855,"No")))</f>
        <v>#VALUE!</v>
      </c>
      <c r="X240" t="e">
        <f t="shared" si="13"/>
        <v>#VALUE!</v>
      </c>
      <c r="Y240" t="str">
        <f ca="1">IF(Sheet1!AB240="DC1MDB01","DC1",IF(Sheet1!AB240="DC1MDB02","DC1",IF(Sheet1!AB240="DC1MDB03","DC1",IF(Sheet1!AB240="DC1MDB04","DC1",IF(Sheet1!AB240="DC1MDB05","DC1",IF(Sheet1!AB240="DC1MDB06","DC1",IF(Sheet1!AB240="DC1MDB07","DC1",IF(Sheet1!AB240="DC1MDB08","DC1",IF(Sheet1!AB240="DC1MDB09","DC1",IF(Sheet1!AB240="DC1MDB10","DC1",IF(Sheet1!AB240="DC4MDB01","DC4",IF(Sheet1!AB240="DC4MDB02","DC4",IF(Sheet1!AB240="DC4MDB03","DC4",IF(Sheet1!AB240="DC4MDB04","DC4",IF(Sheet1!AB240="DC4MDB05","DC4",IF(Sheet1!AB240="DC4MDB06","DC4",IF(Sheet1!AB240="DC4MDB07","DC4",IF(Sheet1!AB240="DC4MDB08","DC4",IF(Sheet1!AB240="DC4MDB09","DC4",IF(Sheet1!AB240="DC4MDB10","DC4","$False"))))))))))))))))))))</f>
        <v>DC1</v>
      </c>
      <c r="Z240" t="s">
        <v>35</v>
      </c>
      <c r="AA240" t="e">
        <f t="shared" si="14"/>
        <v>#VALUE!</v>
      </c>
      <c r="AB240" t="e">
        <f t="shared" si="15"/>
        <v>#VALUE!</v>
      </c>
      <c r="AC240" t="s">
        <v>11</v>
      </c>
      <c r="AD240" t="s">
        <v>12</v>
      </c>
      <c r="AE240" t="s">
        <v>13</v>
      </c>
      <c r="AF240" t="s">
        <v>14</v>
      </c>
      <c r="AG240" t="s">
        <v>5</v>
      </c>
      <c r="AH240" t="s">
        <v>15</v>
      </c>
      <c r="AI240" t="s">
        <v>16</v>
      </c>
      <c r="AJ240" t="s">
        <v>17</v>
      </c>
      <c r="AK240" t="s">
        <v>18</v>
      </c>
      <c r="AL240" t="s">
        <v>19</v>
      </c>
    </row>
    <row r="241" spans="1:38" ht="13.5" customHeight="1">
      <c r="A241" s="7"/>
      <c r="B241" s="7"/>
      <c r="C241" s="7"/>
      <c r="D241" s="8"/>
      <c r="F241" s="9" t="str">
        <f>(Sheet1!T241)</f>
        <v/>
      </c>
      <c r="G241" t="str">
        <f>IF(OR(Sheet1!W241="Yes",Sheet1!U241="Yes"),"\\CMFP538\"&amp;Sheet1!Z241,"")</f>
        <v/>
      </c>
      <c r="H241" t="str">
        <f>IF(G241="","",Sheet1!Z241)</f>
        <v/>
      </c>
      <c r="I241" t="str">
        <f>IF(G241="","",Sheet1!Y241)</f>
        <v/>
      </c>
      <c r="J241" t="e">
        <f>(Sheet1!O241)</f>
        <v>#VALUE!</v>
      </c>
      <c r="K241" s="6" t="e">
        <f>(Sheet1!P241)</f>
        <v>#VALUE!</v>
      </c>
      <c r="L241" s="6" t="e">
        <f>IF(Sheet1!N241="No","No",IF(Sheet1!N241="","No","Yes"))</f>
        <v>#VALUE!</v>
      </c>
      <c r="M241" t="e">
        <f>(Sheet1!Q241)</f>
        <v>#VALUE!</v>
      </c>
      <c r="N241" s="6" t="str">
        <f>IF(Sheet1!E241=FALSE,"",Sheet1!F241&amp;Sheet1!E241)</f>
        <v/>
      </c>
      <c r="O241" t="str">
        <f ca="1">(Sheet1!AB241)</f>
        <v>DC1MDB06</v>
      </c>
      <c r="P241" t="e">
        <f>(Sheet1!R241)</f>
        <v>#VALUE!</v>
      </c>
      <c r="Q241" t="e">
        <f>Sheet3!D241</f>
        <v>#VALUE!</v>
      </c>
      <c r="R241" t="e">
        <f>Sheet3!E241</f>
        <v>#VALUE!</v>
      </c>
      <c r="S241" t="str">
        <f t="shared" si="12"/>
        <v/>
      </c>
      <c r="T241" t="str">
        <f>IF(ISERROR(Sheet1!X241),"",Sheet1!X241)</f>
        <v/>
      </c>
      <c r="U241" t="e">
        <f>IF(Sheet1!M241="Councillors",5120,IF(Sheet1!M241="Information Technology Services Dept.",1024,IF(Sheet1!M241="City Clerk and Solicitor Dept",1953,"No")))</f>
        <v>#VALUE!</v>
      </c>
      <c r="V241" s="5" t="s">
        <v>96</v>
      </c>
      <c r="W241" t="e">
        <f>IF(Sheet1!M241="Councillors",4608,IF(Sheet1!M241="Information Technology Services Dept.",921,IF(Sheet1!M241="City Clerk and Solicitor Dept",1855,"No")))</f>
        <v>#VALUE!</v>
      </c>
      <c r="X241" t="e">
        <f t="shared" si="13"/>
        <v>#VALUE!</v>
      </c>
      <c r="Y241" t="str">
        <f ca="1">IF(Sheet1!AB241="DC1MDB01","DC1",IF(Sheet1!AB241="DC1MDB02","DC1",IF(Sheet1!AB241="DC1MDB03","DC1",IF(Sheet1!AB241="DC1MDB04","DC1",IF(Sheet1!AB241="DC1MDB05","DC1",IF(Sheet1!AB241="DC1MDB06","DC1",IF(Sheet1!AB241="DC1MDB07","DC1",IF(Sheet1!AB241="DC1MDB08","DC1",IF(Sheet1!AB241="DC1MDB09","DC1",IF(Sheet1!AB241="DC1MDB10","DC1",IF(Sheet1!AB241="DC4MDB01","DC4",IF(Sheet1!AB241="DC4MDB02","DC4",IF(Sheet1!AB241="DC4MDB03","DC4",IF(Sheet1!AB241="DC4MDB04","DC4",IF(Sheet1!AB241="DC4MDB05","DC4",IF(Sheet1!AB241="DC4MDB06","DC4",IF(Sheet1!AB241="DC4MDB07","DC4",IF(Sheet1!AB241="DC4MDB08","DC4",IF(Sheet1!AB241="DC4MDB09","DC4",IF(Sheet1!AB241="DC4MDB10","DC4","$False"))))))))))))))))))))</f>
        <v>DC1</v>
      </c>
      <c r="Z241" t="s">
        <v>35</v>
      </c>
      <c r="AA241" t="e">
        <f t="shared" si="14"/>
        <v>#VALUE!</v>
      </c>
      <c r="AB241" t="e">
        <f t="shared" si="15"/>
        <v>#VALUE!</v>
      </c>
      <c r="AC241" t="s">
        <v>11</v>
      </c>
      <c r="AD241" t="s">
        <v>12</v>
      </c>
      <c r="AE241" t="s">
        <v>13</v>
      </c>
      <c r="AF241" t="s">
        <v>14</v>
      </c>
      <c r="AG241" t="s">
        <v>5</v>
      </c>
      <c r="AH241" t="s">
        <v>15</v>
      </c>
      <c r="AI241" t="s">
        <v>16</v>
      </c>
      <c r="AJ241" t="s">
        <v>17</v>
      </c>
      <c r="AK241" t="s">
        <v>18</v>
      </c>
      <c r="AL241" t="s">
        <v>19</v>
      </c>
    </row>
    <row r="242" spans="1:38" ht="13.5" customHeight="1">
      <c r="A242" s="7"/>
      <c r="B242" s="7"/>
      <c r="C242" s="7"/>
      <c r="D242" s="8"/>
      <c r="F242" s="9" t="str">
        <f>(Sheet1!T242)</f>
        <v/>
      </c>
      <c r="G242" t="str">
        <f>IF(OR(Sheet1!W242="Yes",Sheet1!U242="Yes"),"\\CMFP538\"&amp;Sheet1!Z242,"")</f>
        <v/>
      </c>
      <c r="H242" t="str">
        <f>IF(G242="","",Sheet1!Z242)</f>
        <v/>
      </c>
      <c r="I242" t="str">
        <f>IF(G242="","",Sheet1!Y242)</f>
        <v/>
      </c>
      <c r="J242" t="e">
        <f>(Sheet1!O242)</f>
        <v>#VALUE!</v>
      </c>
      <c r="K242" s="6" t="e">
        <f>(Sheet1!P242)</f>
        <v>#VALUE!</v>
      </c>
      <c r="L242" s="6" t="e">
        <f>IF(Sheet1!N242="No","No",IF(Sheet1!N242="","No","Yes"))</f>
        <v>#VALUE!</v>
      </c>
      <c r="M242" t="e">
        <f>(Sheet1!Q242)</f>
        <v>#VALUE!</v>
      </c>
      <c r="N242" s="6" t="str">
        <f>IF(Sheet1!E242=FALSE,"",Sheet1!F242&amp;Sheet1!E242)</f>
        <v/>
      </c>
      <c r="O242" t="str">
        <f ca="1">(Sheet1!AB242)</f>
        <v>DC1MDB08</v>
      </c>
      <c r="P242" t="e">
        <f>(Sheet1!R242)</f>
        <v>#VALUE!</v>
      </c>
      <c r="Q242" t="e">
        <f>Sheet3!D242</f>
        <v>#VALUE!</v>
      </c>
      <c r="R242" t="e">
        <f>Sheet3!E242</f>
        <v>#VALUE!</v>
      </c>
      <c r="S242" t="str">
        <f t="shared" si="12"/>
        <v/>
      </c>
      <c r="T242" t="str">
        <f>IF(ISERROR(Sheet1!X242),"",Sheet1!X242)</f>
        <v/>
      </c>
      <c r="U242" t="e">
        <f>IF(Sheet1!M242="Councillors",5120,IF(Sheet1!M242="Information Technology Services Dept.",1024,IF(Sheet1!M242="City Clerk and Solicitor Dept",1953,"No")))</f>
        <v>#VALUE!</v>
      </c>
      <c r="V242" s="5" t="s">
        <v>96</v>
      </c>
      <c r="W242" t="e">
        <f>IF(Sheet1!M242="Councillors",4608,IF(Sheet1!M242="Information Technology Services Dept.",921,IF(Sheet1!M242="City Clerk and Solicitor Dept",1855,"No")))</f>
        <v>#VALUE!</v>
      </c>
      <c r="X242" t="e">
        <f t="shared" si="13"/>
        <v>#VALUE!</v>
      </c>
      <c r="Y242" t="str">
        <f ca="1">IF(Sheet1!AB242="DC1MDB01","DC1",IF(Sheet1!AB242="DC1MDB02","DC1",IF(Sheet1!AB242="DC1MDB03","DC1",IF(Sheet1!AB242="DC1MDB04","DC1",IF(Sheet1!AB242="DC1MDB05","DC1",IF(Sheet1!AB242="DC1MDB06","DC1",IF(Sheet1!AB242="DC1MDB07","DC1",IF(Sheet1!AB242="DC1MDB08","DC1",IF(Sheet1!AB242="DC1MDB09","DC1",IF(Sheet1!AB242="DC1MDB10","DC1",IF(Sheet1!AB242="DC4MDB01","DC4",IF(Sheet1!AB242="DC4MDB02","DC4",IF(Sheet1!AB242="DC4MDB03","DC4",IF(Sheet1!AB242="DC4MDB04","DC4",IF(Sheet1!AB242="DC4MDB05","DC4",IF(Sheet1!AB242="DC4MDB06","DC4",IF(Sheet1!AB242="DC4MDB07","DC4",IF(Sheet1!AB242="DC4MDB08","DC4",IF(Sheet1!AB242="DC4MDB09","DC4",IF(Sheet1!AB242="DC4MDB10","DC4","$False"))))))))))))))))))))</f>
        <v>DC1</v>
      </c>
      <c r="Z242" t="s">
        <v>35</v>
      </c>
      <c r="AA242" t="e">
        <f t="shared" si="14"/>
        <v>#VALUE!</v>
      </c>
      <c r="AB242" t="e">
        <f t="shared" si="15"/>
        <v>#VALUE!</v>
      </c>
      <c r="AC242" t="s">
        <v>11</v>
      </c>
      <c r="AD242" t="s">
        <v>12</v>
      </c>
      <c r="AE242" t="s">
        <v>13</v>
      </c>
      <c r="AF242" t="s">
        <v>14</v>
      </c>
      <c r="AG242" t="s">
        <v>5</v>
      </c>
      <c r="AH242" t="s">
        <v>15</v>
      </c>
      <c r="AI242" t="s">
        <v>16</v>
      </c>
      <c r="AJ242" t="s">
        <v>17</v>
      </c>
      <c r="AK242" t="s">
        <v>18</v>
      </c>
      <c r="AL242" t="s">
        <v>19</v>
      </c>
    </row>
    <row r="243" spans="1:38" ht="13.5" customHeight="1">
      <c r="A243" s="7"/>
      <c r="B243" s="7"/>
      <c r="C243" s="7"/>
      <c r="D243" s="8"/>
      <c r="F243" s="9" t="str">
        <f>(Sheet1!T243)</f>
        <v/>
      </c>
      <c r="G243" t="str">
        <f>IF(OR(Sheet1!W243="Yes",Sheet1!U243="Yes"),"\\CMFP538\"&amp;Sheet1!Z243,"")</f>
        <v/>
      </c>
      <c r="H243" t="str">
        <f>IF(G243="","",Sheet1!Z243)</f>
        <v/>
      </c>
      <c r="I243" t="str">
        <f>IF(G243="","",Sheet1!Y243)</f>
        <v/>
      </c>
      <c r="J243" t="e">
        <f>(Sheet1!O243)</f>
        <v>#VALUE!</v>
      </c>
      <c r="K243" s="6" t="e">
        <f>(Sheet1!P243)</f>
        <v>#VALUE!</v>
      </c>
      <c r="L243" s="6" t="e">
        <f>IF(Sheet1!N243="No","No",IF(Sheet1!N243="","No","Yes"))</f>
        <v>#VALUE!</v>
      </c>
      <c r="M243" t="e">
        <f>(Sheet1!Q243)</f>
        <v>#VALUE!</v>
      </c>
      <c r="N243" s="6" t="str">
        <f>IF(Sheet1!E243=FALSE,"",Sheet1!F243&amp;Sheet1!E243)</f>
        <v/>
      </c>
      <c r="O243" t="str">
        <f ca="1">(Sheet1!AB243)</f>
        <v>DC1MDB07</v>
      </c>
      <c r="P243" t="e">
        <f>(Sheet1!R243)</f>
        <v>#VALUE!</v>
      </c>
      <c r="Q243" t="e">
        <f>Sheet3!D243</f>
        <v>#VALUE!</v>
      </c>
      <c r="R243" t="e">
        <f>Sheet3!E243</f>
        <v>#VALUE!</v>
      </c>
      <c r="S243" t="str">
        <f t="shared" si="12"/>
        <v/>
      </c>
      <c r="T243" t="str">
        <f>IF(ISERROR(Sheet1!X243),"",Sheet1!X243)</f>
        <v/>
      </c>
      <c r="U243" t="e">
        <f>IF(Sheet1!M243="Councillors",5120,IF(Sheet1!M243="Information Technology Services Dept.",1024,IF(Sheet1!M243="City Clerk and Solicitor Dept",1953,"No")))</f>
        <v>#VALUE!</v>
      </c>
      <c r="V243" s="5" t="s">
        <v>96</v>
      </c>
      <c r="W243" t="e">
        <f>IF(Sheet1!M243="Councillors",4608,IF(Sheet1!M243="Information Technology Services Dept.",921,IF(Sheet1!M243="City Clerk and Solicitor Dept",1855,"No")))</f>
        <v>#VALUE!</v>
      </c>
      <c r="X243" t="e">
        <f t="shared" si="13"/>
        <v>#VALUE!</v>
      </c>
      <c r="Y243" t="str">
        <f ca="1">IF(Sheet1!AB243="DC1MDB01","DC1",IF(Sheet1!AB243="DC1MDB02","DC1",IF(Sheet1!AB243="DC1MDB03","DC1",IF(Sheet1!AB243="DC1MDB04","DC1",IF(Sheet1!AB243="DC1MDB05","DC1",IF(Sheet1!AB243="DC1MDB06","DC1",IF(Sheet1!AB243="DC1MDB07","DC1",IF(Sheet1!AB243="DC1MDB08","DC1",IF(Sheet1!AB243="DC1MDB09","DC1",IF(Sheet1!AB243="DC1MDB10","DC1",IF(Sheet1!AB243="DC4MDB01","DC4",IF(Sheet1!AB243="DC4MDB02","DC4",IF(Sheet1!AB243="DC4MDB03","DC4",IF(Sheet1!AB243="DC4MDB04","DC4",IF(Sheet1!AB243="DC4MDB05","DC4",IF(Sheet1!AB243="DC4MDB06","DC4",IF(Sheet1!AB243="DC4MDB07","DC4",IF(Sheet1!AB243="DC4MDB08","DC4",IF(Sheet1!AB243="DC4MDB09","DC4",IF(Sheet1!AB243="DC4MDB10","DC4","$False"))))))))))))))))))))</f>
        <v>DC1</v>
      </c>
      <c r="Z243" t="s">
        <v>35</v>
      </c>
      <c r="AA243" t="e">
        <f t="shared" si="14"/>
        <v>#VALUE!</v>
      </c>
      <c r="AB243" t="e">
        <f t="shared" si="15"/>
        <v>#VALUE!</v>
      </c>
      <c r="AC243" t="s">
        <v>11</v>
      </c>
      <c r="AD243" t="s">
        <v>12</v>
      </c>
      <c r="AE243" t="s">
        <v>13</v>
      </c>
      <c r="AF243" t="s">
        <v>14</v>
      </c>
      <c r="AG243" t="s">
        <v>5</v>
      </c>
      <c r="AH243" t="s">
        <v>15</v>
      </c>
      <c r="AI243" t="s">
        <v>16</v>
      </c>
      <c r="AJ243" t="s">
        <v>17</v>
      </c>
      <c r="AK243" t="s">
        <v>18</v>
      </c>
      <c r="AL243" t="s">
        <v>19</v>
      </c>
    </row>
    <row r="244" spans="1:38" ht="13.5" customHeight="1">
      <c r="A244" s="7"/>
      <c r="B244" s="7"/>
      <c r="C244" s="7"/>
      <c r="D244" s="8"/>
      <c r="F244" s="9" t="str">
        <f>(Sheet1!T244)</f>
        <v/>
      </c>
      <c r="G244" t="str">
        <f>IF(OR(Sheet1!W244="Yes",Sheet1!U244="Yes"),"\\CMFP538\"&amp;Sheet1!Z244,"")</f>
        <v/>
      </c>
      <c r="H244" t="str">
        <f>IF(G244="","",Sheet1!Z244)</f>
        <v/>
      </c>
      <c r="I244" t="str">
        <f>IF(G244="","",Sheet1!Y244)</f>
        <v/>
      </c>
      <c r="J244" t="e">
        <f>(Sheet1!O244)</f>
        <v>#VALUE!</v>
      </c>
      <c r="K244" s="6" t="e">
        <f>(Sheet1!P244)</f>
        <v>#VALUE!</v>
      </c>
      <c r="L244" s="6" t="e">
        <f>IF(Sheet1!N244="No","No",IF(Sheet1!N244="","No","Yes"))</f>
        <v>#VALUE!</v>
      </c>
      <c r="M244" t="e">
        <f>(Sheet1!Q244)</f>
        <v>#VALUE!</v>
      </c>
      <c r="N244" s="6" t="str">
        <f>IF(Sheet1!E244=FALSE,"",Sheet1!F244&amp;Sheet1!E244)</f>
        <v/>
      </c>
      <c r="O244" t="str">
        <f ca="1">(Sheet1!AB244)</f>
        <v>DC1MDB08</v>
      </c>
      <c r="P244" t="e">
        <f>(Sheet1!R244)</f>
        <v>#VALUE!</v>
      </c>
      <c r="Q244" t="e">
        <f>Sheet3!D244</f>
        <v>#VALUE!</v>
      </c>
      <c r="R244" t="e">
        <f>Sheet3!E244</f>
        <v>#VALUE!</v>
      </c>
      <c r="S244" t="str">
        <f t="shared" si="12"/>
        <v/>
      </c>
      <c r="T244" t="str">
        <f>IF(ISERROR(Sheet1!X244),"",Sheet1!X244)</f>
        <v/>
      </c>
      <c r="U244" t="e">
        <f>IF(Sheet1!M244="Councillors",5120,IF(Sheet1!M244="Information Technology Services Dept.",1024,IF(Sheet1!M244="City Clerk and Solicitor Dept",1953,"No")))</f>
        <v>#VALUE!</v>
      </c>
      <c r="V244" s="5" t="s">
        <v>96</v>
      </c>
      <c r="W244" t="e">
        <f>IF(Sheet1!M244="Councillors",4608,IF(Sheet1!M244="Information Technology Services Dept.",921,IF(Sheet1!M244="City Clerk and Solicitor Dept",1855,"No")))</f>
        <v>#VALUE!</v>
      </c>
      <c r="X244" t="e">
        <f t="shared" si="13"/>
        <v>#VALUE!</v>
      </c>
      <c r="Y244" t="str">
        <f ca="1">IF(Sheet1!AB244="DC1MDB01","DC1",IF(Sheet1!AB244="DC1MDB02","DC1",IF(Sheet1!AB244="DC1MDB03","DC1",IF(Sheet1!AB244="DC1MDB04","DC1",IF(Sheet1!AB244="DC1MDB05","DC1",IF(Sheet1!AB244="DC1MDB06","DC1",IF(Sheet1!AB244="DC1MDB07","DC1",IF(Sheet1!AB244="DC1MDB08","DC1",IF(Sheet1!AB244="DC1MDB09","DC1",IF(Sheet1!AB244="DC1MDB10","DC1",IF(Sheet1!AB244="DC4MDB01","DC4",IF(Sheet1!AB244="DC4MDB02","DC4",IF(Sheet1!AB244="DC4MDB03","DC4",IF(Sheet1!AB244="DC4MDB04","DC4",IF(Sheet1!AB244="DC4MDB05","DC4",IF(Sheet1!AB244="DC4MDB06","DC4",IF(Sheet1!AB244="DC4MDB07","DC4",IF(Sheet1!AB244="DC4MDB08","DC4",IF(Sheet1!AB244="DC4MDB09","DC4",IF(Sheet1!AB244="DC4MDB10","DC4","$False"))))))))))))))))))))</f>
        <v>DC1</v>
      </c>
      <c r="Z244" t="s">
        <v>35</v>
      </c>
      <c r="AA244" t="e">
        <f t="shared" si="14"/>
        <v>#VALUE!</v>
      </c>
      <c r="AB244" t="e">
        <f t="shared" si="15"/>
        <v>#VALUE!</v>
      </c>
      <c r="AC244" t="s">
        <v>11</v>
      </c>
      <c r="AD244" t="s">
        <v>12</v>
      </c>
      <c r="AE244" t="s">
        <v>13</v>
      </c>
      <c r="AF244" t="s">
        <v>14</v>
      </c>
      <c r="AG244" t="s">
        <v>5</v>
      </c>
      <c r="AH244" t="s">
        <v>15</v>
      </c>
      <c r="AI244" t="s">
        <v>16</v>
      </c>
      <c r="AJ244" t="s">
        <v>17</v>
      </c>
      <c r="AK244" t="s">
        <v>18</v>
      </c>
      <c r="AL244" t="s">
        <v>19</v>
      </c>
    </row>
    <row r="245" spans="1:38" ht="13.5" customHeight="1">
      <c r="A245" s="7"/>
      <c r="B245" s="7"/>
      <c r="C245" s="7"/>
      <c r="D245" s="8"/>
      <c r="F245" s="9" t="str">
        <f>(Sheet1!T245)</f>
        <v/>
      </c>
      <c r="G245" t="str">
        <f>IF(OR(Sheet1!W245="Yes",Sheet1!U245="Yes"),"\\CMFP538\"&amp;Sheet1!Z245,"")</f>
        <v/>
      </c>
      <c r="H245" t="str">
        <f>IF(G245="","",Sheet1!Z245)</f>
        <v/>
      </c>
      <c r="I245" t="str">
        <f>IF(G245="","",Sheet1!Y245)</f>
        <v/>
      </c>
      <c r="J245" t="e">
        <f>(Sheet1!O245)</f>
        <v>#VALUE!</v>
      </c>
      <c r="K245" s="6" t="e">
        <f>(Sheet1!P245)</f>
        <v>#VALUE!</v>
      </c>
      <c r="L245" s="6" t="e">
        <f>IF(Sheet1!N245="No","No",IF(Sheet1!N245="","No","Yes"))</f>
        <v>#VALUE!</v>
      </c>
      <c r="M245" t="e">
        <f>(Sheet1!Q245)</f>
        <v>#VALUE!</v>
      </c>
      <c r="N245" s="6" t="str">
        <f>IF(Sheet1!E245=FALSE,"",Sheet1!F245&amp;Sheet1!E245)</f>
        <v/>
      </c>
      <c r="O245" t="str">
        <f ca="1">(Sheet1!AB245)</f>
        <v>DC1MDB09</v>
      </c>
      <c r="P245" t="e">
        <f>(Sheet1!R245)</f>
        <v>#VALUE!</v>
      </c>
      <c r="Q245" t="e">
        <f>Sheet3!D245</f>
        <v>#VALUE!</v>
      </c>
      <c r="R245" t="e">
        <f>Sheet3!E245</f>
        <v>#VALUE!</v>
      </c>
      <c r="S245" t="str">
        <f t="shared" si="12"/>
        <v/>
      </c>
      <c r="T245" t="str">
        <f>IF(ISERROR(Sheet1!X245),"",Sheet1!X245)</f>
        <v/>
      </c>
      <c r="U245" t="e">
        <f>IF(Sheet1!M245="Councillors",5120,IF(Sheet1!M245="Information Technology Services Dept.",1024,IF(Sheet1!M245="City Clerk and Solicitor Dept",1953,"No")))</f>
        <v>#VALUE!</v>
      </c>
      <c r="V245" s="5" t="s">
        <v>96</v>
      </c>
      <c r="W245" t="e">
        <f>IF(Sheet1!M245="Councillors",4608,IF(Sheet1!M245="Information Technology Services Dept.",921,IF(Sheet1!M245="City Clerk and Solicitor Dept",1855,"No")))</f>
        <v>#VALUE!</v>
      </c>
      <c r="X245" t="e">
        <f t="shared" si="13"/>
        <v>#VALUE!</v>
      </c>
      <c r="Y245" t="str">
        <f ca="1">IF(Sheet1!AB245="DC1MDB01","DC1",IF(Sheet1!AB245="DC1MDB02","DC1",IF(Sheet1!AB245="DC1MDB03","DC1",IF(Sheet1!AB245="DC1MDB04","DC1",IF(Sheet1!AB245="DC1MDB05","DC1",IF(Sheet1!AB245="DC1MDB06","DC1",IF(Sheet1!AB245="DC1MDB07","DC1",IF(Sheet1!AB245="DC1MDB08","DC1",IF(Sheet1!AB245="DC1MDB09","DC1",IF(Sheet1!AB245="DC1MDB10","DC1",IF(Sheet1!AB245="DC4MDB01","DC4",IF(Sheet1!AB245="DC4MDB02","DC4",IF(Sheet1!AB245="DC4MDB03","DC4",IF(Sheet1!AB245="DC4MDB04","DC4",IF(Sheet1!AB245="DC4MDB05","DC4",IF(Sheet1!AB245="DC4MDB06","DC4",IF(Sheet1!AB245="DC4MDB07","DC4",IF(Sheet1!AB245="DC4MDB08","DC4",IF(Sheet1!AB245="DC4MDB09","DC4",IF(Sheet1!AB245="DC4MDB10","DC4","$False"))))))))))))))))))))</f>
        <v>DC1</v>
      </c>
      <c r="Z245" t="s">
        <v>35</v>
      </c>
      <c r="AA245" t="e">
        <f t="shared" si="14"/>
        <v>#VALUE!</v>
      </c>
      <c r="AB245" t="e">
        <f t="shared" si="15"/>
        <v>#VALUE!</v>
      </c>
      <c r="AC245" t="s">
        <v>11</v>
      </c>
      <c r="AD245" t="s">
        <v>12</v>
      </c>
      <c r="AE245" t="s">
        <v>13</v>
      </c>
      <c r="AF245" t="s">
        <v>14</v>
      </c>
      <c r="AG245" t="s">
        <v>5</v>
      </c>
      <c r="AH245" t="s">
        <v>15</v>
      </c>
      <c r="AI245" t="s">
        <v>16</v>
      </c>
      <c r="AJ245" t="s">
        <v>17</v>
      </c>
      <c r="AK245" t="s">
        <v>18</v>
      </c>
      <c r="AL245" t="s">
        <v>19</v>
      </c>
    </row>
    <row r="246" spans="1:38" ht="13.5" customHeight="1">
      <c r="A246" s="7"/>
      <c r="B246" s="7"/>
      <c r="C246" s="7"/>
      <c r="D246" s="8"/>
      <c r="F246" s="9" t="str">
        <f>(Sheet1!T246)</f>
        <v/>
      </c>
      <c r="G246" t="str">
        <f>IF(OR(Sheet1!W246="Yes",Sheet1!U246="Yes"),"\\CMFP538\"&amp;Sheet1!Z246,"")</f>
        <v/>
      </c>
      <c r="H246" t="str">
        <f>IF(G246="","",Sheet1!Z246)</f>
        <v/>
      </c>
      <c r="I246" t="str">
        <f>IF(G246="","",Sheet1!Y246)</f>
        <v/>
      </c>
      <c r="J246" t="e">
        <f>(Sheet1!O246)</f>
        <v>#VALUE!</v>
      </c>
      <c r="K246" s="6" t="e">
        <f>(Sheet1!P246)</f>
        <v>#VALUE!</v>
      </c>
      <c r="L246" s="6" t="e">
        <f>IF(Sheet1!N246="No","No",IF(Sheet1!N246="","No","Yes"))</f>
        <v>#VALUE!</v>
      </c>
      <c r="M246" t="e">
        <f>(Sheet1!Q246)</f>
        <v>#VALUE!</v>
      </c>
      <c r="N246" s="6" t="str">
        <f>IF(Sheet1!E246=FALSE,"",Sheet1!F246&amp;Sheet1!E246)</f>
        <v/>
      </c>
      <c r="O246" t="str">
        <f ca="1">(Sheet1!AB246)</f>
        <v>DC1MDB03</v>
      </c>
      <c r="P246" t="e">
        <f>(Sheet1!R246)</f>
        <v>#VALUE!</v>
      </c>
      <c r="Q246" t="e">
        <f>Sheet3!D246</f>
        <v>#VALUE!</v>
      </c>
      <c r="R246" t="e">
        <f>Sheet3!E246</f>
        <v>#VALUE!</v>
      </c>
      <c r="S246" t="str">
        <f t="shared" si="12"/>
        <v/>
      </c>
      <c r="T246" t="str">
        <f>IF(ISERROR(Sheet1!X246),"",Sheet1!X246)</f>
        <v/>
      </c>
      <c r="U246" t="e">
        <f>IF(Sheet1!M246="Councillors",5120,IF(Sheet1!M246="Information Technology Services Dept.",1024,IF(Sheet1!M246="City Clerk and Solicitor Dept",1953,"No")))</f>
        <v>#VALUE!</v>
      </c>
      <c r="V246" s="5" t="s">
        <v>96</v>
      </c>
      <c r="W246" t="e">
        <f>IF(Sheet1!M246="Councillors",4608,IF(Sheet1!M246="Information Technology Services Dept.",921,IF(Sheet1!M246="City Clerk and Solicitor Dept",1855,"No")))</f>
        <v>#VALUE!</v>
      </c>
      <c r="X246" t="e">
        <f t="shared" si="13"/>
        <v>#VALUE!</v>
      </c>
      <c r="Y246" t="str">
        <f ca="1">IF(Sheet1!AB246="DC1MDB01","DC1",IF(Sheet1!AB246="DC1MDB02","DC1",IF(Sheet1!AB246="DC1MDB03","DC1",IF(Sheet1!AB246="DC1MDB04","DC1",IF(Sheet1!AB246="DC1MDB05","DC1",IF(Sheet1!AB246="DC1MDB06","DC1",IF(Sheet1!AB246="DC1MDB07","DC1",IF(Sheet1!AB246="DC1MDB08","DC1",IF(Sheet1!AB246="DC1MDB09","DC1",IF(Sheet1!AB246="DC1MDB10","DC1",IF(Sheet1!AB246="DC4MDB01","DC4",IF(Sheet1!AB246="DC4MDB02","DC4",IF(Sheet1!AB246="DC4MDB03","DC4",IF(Sheet1!AB246="DC4MDB04","DC4",IF(Sheet1!AB246="DC4MDB05","DC4",IF(Sheet1!AB246="DC4MDB06","DC4",IF(Sheet1!AB246="DC4MDB07","DC4",IF(Sheet1!AB246="DC4MDB08","DC4",IF(Sheet1!AB246="DC4MDB09","DC4",IF(Sheet1!AB246="DC4MDB10","DC4","$False"))))))))))))))))))))</f>
        <v>DC1</v>
      </c>
      <c r="Z246" t="s">
        <v>35</v>
      </c>
      <c r="AA246" t="e">
        <f t="shared" si="14"/>
        <v>#VALUE!</v>
      </c>
      <c r="AB246" t="e">
        <f t="shared" si="15"/>
        <v>#VALUE!</v>
      </c>
      <c r="AC246" t="s">
        <v>11</v>
      </c>
      <c r="AD246" t="s">
        <v>12</v>
      </c>
      <c r="AE246" t="s">
        <v>13</v>
      </c>
      <c r="AF246" t="s">
        <v>14</v>
      </c>
      <c r="AG246" t="s">
        <v>5</v>
      </c>
      <c r="AH246" t="s">
        <v>15</v>
      </c>
      <c r="AI246" t="s">
        <v>16</v>
      </c>
      <c r="AJ246" t="s">
        <v>17</v>
      </c>
      <c r="AK246" t="s">
        <v>18</v>
      </c>
      <c r="AL246" t="s">
        <v>19</v>
      </c>
    </row>
    <row r="247" spans="1:38" ht="13.5" customHeight="1">
      <c r="A247" s="7"/>
      <c r="B247" s="7"/>
      <c r="C247" s="7"/>
      <c r="D247" s="8"/>
      <c r="F247" s="9" t="str">
        <f>(Sheet1!T247)</f>
        <v/>
      </c>
      <c r="G247" t="str">
        <f>IF(OR(Sheet1!W247="Yes",Sheet1!U247="Yes"),"\\CMFP538\"&amp;Sheet1!Z247,"")</f>
        <v/>
      </c>
      <c r="H247" t="str">
        <f>IF(G247="","",Sheet1!Z247)</f>
        <v/>
      </c>
      <c r="I247" t="str">
        <f>IF(G247="","",Sheet1!Y247)</f>
        <v/>
      </c>
      <c r="J247" t="e">
        <f>(Sheet1!O247)</f>
        <v>#VALUE!</v>
      </c>
      <c r="K247" s="6" t="e">
        <f>(Sheet1!P247)</f>
        <v>#VALUE!</v>
      </c>
      <c r="L247" s="6" t="e">
        <f>IF(Sheet1!N247="No","No",IF(Sheet1!N247="","No","Yes"))</f>
        <v>#VALUE!</v>
      </c>
      <c r="M247" t="e">
        <f>(Sheet1!Q247)</f>
        <v>#VALUE!</v>
      </c>
      <c r="N247" s="6" t="str">
        <f>IF(Sheet1!E247=FALSE,"",Sheet1!F247&amp;Sheet1!E247)</f>
        <v/>
      </c>
      <c r="O247" t="str">
        <f ca="1">(Sheet1!AB247)</f>
        <v>DC4MDB06</v>
      </c>
      <c r="P247" t="e">
        <f>(Sheet1!R247)</f>
        <v>#VALUE!</v>
      </c>
      <c r="Q247" t="e">
        <f>Sheet3!D247</f>
        <v>#VALUE!</v>
      </c>
      <c r="R247" t="e">
        <f>Sheet3!E247</f>
        <v>#VALUE!</v>
      </c>
      <c r="S247" t="str">
        <f t="shared" si="12"/>
        <v/>
      </c>
      <c r="T247" t="str">
        <f>IF(ISERROR(Sheet1!X247),"",Sheet1!X247)</f>
        <v/>
      </c>
      <c r="U247" t="e">
        <f>IF(Sheet1!M247="Councillors",5120,IF(Sheet1!M247="Information Technology Services Dept.",1024,IF(Sheet1!M247="City Clerk and Solicitor Dept",1953,"No")))</f>
        <v>#VALUE!</v>
      </c>
      <c r="V247" s="5" t="s">
        <v>96</v>
      </c>
      <c r="W247" t="e">
        <f>IF(Sheet1!M247="Councillors",4608,IF(Sheet1!M247="Information Technology Services Dept.",921,IF(Sheet1!M247="City Clerk and Solicitor Dept",1855,"No")))</f>
        <v>#VALUE!</v>
      </c>
      <c r="X247" t="e">
        <f t="shared" si="13"/>
        <v>#VALUE!</v>
      </c>
      <c r="Y247" t="str">
        <f ca="1">IF(Sheet1!AB247="DC1MDB01","DC1",IF(Sheet1!AB247="DC1MDB02","DC1",IF(Sheet1!AB247="DC1MDB03","DC1",IF(Sheet1!AB247="DC1MDB04","DC1",IF(Sheet1!AB247="DC1MDB05","DC1",IF(Sheet1!AB247="DC1MDB06","DC1",IF(Sheet1!AB247="DC1MDB07","DC1",IF(Sheet1!AB247="DC1MDB08","DC1",IF(Sheet1!AB247="DC1MDB09","DC1",IF(Sheet1!AB247="DC1MDB10","DC1",IF(Sheet1!AB247="DC4MDB01","DC4",IF(Sheet1!AB247="DC4MDB02","DC4",IF(Sheet1!AB247="DC4MDB03","DC4",IF(Sheet1!AB247="DC4MDB04","DC4",IF(Sheet1!AB247="DC4MDB05","DC4",IF(Sheet1!AB247="DC4MDB06","DC4",IF(Sheet1!AB247="DC4MDB07","DC4",IF(Sheet1!AB247="DC4MDB08","DC4",IF(Sheet1!AB247="DC4MDB09","DC4",IF(Sheet1!AB247="DC4MDB10","DC4","$False"))))))))))))))))))))</f>
        <v>DC4</v>
      </c>
      <c r="Z247" t="s">
        <v>35</v>
      </c>
      <c r="AA247" t="e">
        <f t="shared" si="14"/>
        <v>#VALUE!</v>
      </c>
      <c r="AB247" t="e">
        <f t="shared" si="15"/>
        <v>#VALUE!</v>
      </c>
      <c r="AC247" t="s">
        <v>11</v>
      </c>
      <c r="AD247" t="s">
        <v>12</v>
      </c>
      <c r="AE247" t="s">
        <v>13</v>
      </c>
      <c r="AF247" t="s">
        <v>14</v>
      </c>
      <c r="AG247" t="s">
        <v>5</v>
      </c>
      <c r="AH247" t="s">
        <v>15</v>
      </c>
      <c r="AI247" t="s">
        <v>16</v>
      </c>
      <c r="AJ247" t="s">
        <v>17</v>
      </c>
      <c r="AK247" t="s">
        <v>18</v>
      </c>
      <c r="AL247" t="s">
        <v>19</v>
      </c>
    </row>
    <row r="248" spans="1:38" ht="13.5" customHeight="1">
      <c r="A248" s="7"/>
      <c r="B248" s="7"/>
      <c r="C248" s="7"/>
      <c r="D248" s="8"/>
      <c r="F248" s="9" t="str">
        <f>(Sheet1!T248)</f>
        <v/>
      </c>
      <c r="G248" t="str">
        <f>IF(OR(Sheet1!W248="Yes",Sheet1!U248="Yes"),"\\CMFP538\"&amp;Sheet1!Z248,"")</f>
        <v/>
      </c>
      <c r="H248" t="str">
        <f>IF(G248="","",Sheet1!Z248)</f>
        <v/>
      </c>
      <c r="I248" t="str">
        <f>IF(G248="","",Sheet1!Y248)</f>
        <v/>
      </c>
      <c r="J248" t="e">
        <f>(Sheet1!O248)</f>
        <v>#VALUE!</v>
      </c>
      <c r="K248" s="6" t="e">
        <f>(Sheet1!P248)</f>
        <v>#VALUE!</v>
      </c>
      <c r="L248" s="6" t="e">
        <f>IF(Sheet1!N248="No","No",IF(Sheet1!N248="","No","Yes"))</f>
        <v>#VALUE!</v>
      </c>
      <c r="M248" t="e">
        <f>(Sheet1!Q248)</f>
        <v>#VALUE!</v>
      </c>
      <c r="N248" s="6" t="str">
        <f>IF(Sheet1!E248=FALSE,"",Sheet1!F248&amp;Sheet1!E248)</f>
        <v/>
      </c>
      <c r="O248" t="str">
        <f ca="1">(Sheet1!AB248)</f>
        <v>DC1MDB02</v>
      </c>
      <c r="P248" t="e">
        <f>(Sheet1!R248)</f>
        <v>#VALUE!</v>
      </c>
      <c r="Q248" t="e">
        <f>Sheet3!D248</f>
        <v>#VALUE!</v>
      </c>
      <c r="R248" t="e">
        <f>Sheet3!E248</f>
        <v>#VALUE!</v>
      </c>
      <c r="S248" t="str">
        <f t="shared" si="12"/>
        <v/>
      </c>
      <c r="T248" t="str">
        <f>IF(ISERROR(Sheet1!X248),"",Sheet1!X248)</f>
        <v/>
      </c>
      <c r="U248" t="e">
        <f>IF(Sheet1!M248="Councillors",5120,IF(Sheet1!M248="Information Technology Services Dept.",1024,IF(Sheet1!M248="City Clerk and Solicitor Dept",1953,"No")))</f>
        <v>#VALUE!</v>
      </c>
      <c r="V248" s="5" t="s">
        <v>96</v>
      </c>
      <c r="W248" t="e">
        <f>IF(Sheet1!M248="Councillors",4608,IF(Sheet1!M248="Information Technology Services Dept.",921,IF(Sheet1!M248="City Clerk and Solicitor Dept",1855,"No")))</f>
        <v>#VALUE!</v>
      </c>
      <c r="X248" t="e">
        <f t="shared" si="13"/>
        <v>#VALUE!</v>
      </c>
      <c r="Y248" t="str">
        <f ca="1">IF(Sheet1!AB248="DC1MDB01","DC1",IF(Sheet1!AB248="DC1MDB02","DC1",IF(Sheet1!AB248="DC1MDB03","DC1",IF(Sheet1!AB248="DC1MDB04","DC1",IF(Sheet1!AB248="DC1MDB05","DC1",IF(Sheet1!AB248="DC1MDB06","DC1",IF(Sheet1!AB248="DC1MDB07","DC1",IF(Sheet1!AB248="DC1MDB08","DC1",IF(Sheet1!AB248="DC1MDB09","DC1",IF(Sheet1!AB248="DC1MDB10","DC1",IF(Sheet1!AB248="DC4MDB01","DC4",IF(Sheet1!AB248="DC4MDB02","DC4",IF(Sheet1!AB248="DC4MDB03","DC4",IF(Sheet1!AB248="DC4MDB04","DC4",IF(Sheet1!AB248="DC4MDB05","DC4",IF(Sheet1!AB248="DC4MDB06","DC4",IF(Sheet1!AB248="DC4MDB07","DC4",IF(Sheet1!AB248="DC4MDB08","DC4",IF(Sheet1!AB248="DC4MDB09","DC4",IF(Sheet1!AB248="DC4MDB10","DC4","$False"))))))))))))))))))))</f>
        <v>DC1</v>
      </c>
      <c r="Z248" t="s">
        <v>35</v>
      </c>
      <c r="AA248" t="e">
        <f t="shared" si="14"/>
        <v>#VALUE!</v>
      </c>
      <c r="AB248" t="e">
        <f t="shared" si="15"/>
        <v>#VALUE!</v>
      </c>
      <c r="AC248" t="s">
        <v>11</v>
      </c>
      <c r="AD248" t="s">
        <v>12</v>
      </c>
      <c r="AE248" t="s">
        <v>13</v>
      </c>
      <c r="AF248" t="s">
        <v>14</v>
      </c>
      <c r="AG248" t="s">
        <v>5</v>
      </c>
      <c r="AH248" t="s">
        <v>15</v>
      </c>
      <c r="AI248" t="s">
        <v>16</v>
      </c>
      <c r="AJ248" t="s">
        <v>17</v>
      </c>
      <c r="AK248" t="s">
        <v>18</v>
      </c>
      <c r="AL248" t="s">
        <v>19</v>
      </c>
    </row>
    <row r="249" spans="1:38" ht="13.5" customHeight="1">
      <c r="A249" s="7"/>
      <c r="B249" s="7"/>
      <c r="C249" s="7"/>
      <c r="D249" s="8"/>
      <c r="F249" s="9" t="str">
        <f>(Sheet1!T249)</f>
        <v/>
      </c>
      <c r="G249" t="str">
        <f>IF(OR(Sheet1!W249="Yes",Sheet1!U249="Yes"),"\\CMFP538\"&amp;Sheet1!Z249,"")</f>
        <v/>
      </c>
      <c r="H249" t="str">
        <f>IF(G249="","",Sheet1!Z249)</f>
        <v/>
      </c>
      <c r="I249" t="str">
        <f>IF(G249="","",Sheet1!Y249)</f>
        <v/>
      </c>
      <c r="J249" t="e">
        <f>(Sheet1!O249)</f>
        <v>#VALUE!</v>
      </c>
      <c r="K249" s="6" t="e">
        <f>(Sheet1!P249)</f>
        <v>#VALUE!</v>
      </c>
      <c r="L249" s="6" t="e">
        <f>IF(Sheet1!N249="No","No",IF(Sheet1!N249="","No","Yes"))</f>
        <v>#VALUE!</v>
      </c>
      <c r="M249" t="e">
        <f>(Sheet1!Q249)</f>
        <v>#VALUE!</v>
      </c>
      <c r="N249" s="6" t="str">
        <f>IF(Sheet1!E249=FALSE,"",Sheet1!F249&amp;Sheet1!E249)</f>
        <v/>
      </c>
      <c r="O249" t="str">
        <f ca="1">(Sheet1!AB249)</f>
        <v>DC1MDB09</v>
      </c>
      <c r="P249" t="e">
        <f>(Sheet1!R249)</f>
        <v>#VALUE!</v>
      </c>
      <c r="Q249" t="e">
        <f>Sheet3!D249</f>
        <v>#VALUE!</v>
      </c>
      <c r="R249" t="e">
        <f>Sheet3!E249</f>
        <v>#VALUE!</v>
      </c>
      <c r="S249" t="str">
        <f t="shared" si="12"/>
        <v/>
      </c>
      <c r="T249" t="str">
        <f>IF(ISERROR(Sheet1!X249),"",Sheet1!X249)</f>
        <v/>
      </c>
      <c r="U249" t="e">
        <f>IF(Sheet1!M249="Councillors",5120,IF(Sheet1!M249="Information Technology Services Dept.",1024,IF(Sheet1!M249="City Clerk and Solicitor Dept",1953,"No")))</f>
        <v>#VALUE!</v>
      </c>
      <c r="V249" s="5" t="s">
        <v>96</v>
      </c>
      <c r="W249" t="e">
        <f>IF(Sheet1!M249="Councillors",4608,IF(Sheet1!M249="Information Technology Services Dept.",921,IF(Sheet1!M249="City Clerk and Solicitor Dept",1855,"No")))</f>
        <v>#VALUE!</v>
      </c>
      <c r="X249" t="e">
        <f t="shared" si="13"/>
        <v>#VALUE!</v>
      </c>
      <c r="Y249" t="str">
        <f ca="1">IF(Sheet1!AB249="DC1MDB01","DC1",IF(Sheet1!AB249="DC1MDB02","DC1",IF(Sheet1!AB249="DC1MDB03","DC1",IF(Sheet1!AB249="DC1MDB04","DC1",IF(Sheet1!AB249="DC1MDB05","DC1",IF(Sheet1!AB249="DC1MDB06","DC1",IF(Sheet1!AB249="DC1MDB07","DC1",IF(Sheet1!AB249="DC1MDB08","DC1",IF(Sheet1!AB249="DC1MDB09","DC1",IF(Sheet1!AB249="DC1MDB10","DC1",IF(Sheet1!AB249="DC4MDB01","DC4",IF(Sheet1!AB249="DC4MDB02","DC4",IF(Sheet1!AB249="DC4MDB03","DC4",IF(Sheet1!AB249="DC4MDB04","DC4",IF(Sheet1!AB249="DC4MDB05","DC4",IF(Sheet1!AB249="DC4MDB06","DC4",IF(Sheet1!AB249="DC4MDB07","DC4",IF(Sheet1!AB249="DC4MDB08","DC4",IF(Sheet1!AB249="DC4MDB09","DC4",IF(Sheet1!AB249="DC4MDB10","DC4","$False"))))))))))))))))))))</f>
        <v>DC1</v>
      </c>
      <c r="Z249" t="s">
        <v>35</v>
      </c>
      <c r="AA249" t="e">
        <f t="shared" si="14"/>
        <v>#VALUE!</v>
      </c>
      <c r="AB249" t="e">
        <f t="shared" si="15"/>
        <v>#VALUE!</v>
      </c>
      <c r="AC249" t="s">
        <v>11</v>
      </c>
      <c r="AD249" t="s">
        <v>12</v>
      </c>
      <c r="AE249" t="s">
        <v>13</v>
      </c>
      <c r="AF249" t="s">
        <v>14</v>
      </c>
      <c r="AG249" t="s">
        <v>5</v>
      </c>
      <c r="AH249" t="s">
        <v>15</v>
      </c>
      <c r="AI249" t="s">
        <v>16</v>
      </c>
      <c r="AJ249" t="s">
        <v>17</v>
      </c>
      <c r="AK249" t="s">
        <v>18</v>
      </c>
      <c r="AL249" t="s">
        <v>19</v>
      </c>
    </row>
    <row r="250" spans="1:38" ht="13.5" customHeight="1">
      <c r="A250" s="7"/>
      <c r="B250" s="7"/>
      <c r="C250" s="7"/>
      <c r="D250" s="8"/>
      <c r="F250" s="9" t="str">
        <f>(Sheet1!T250)</f>
        <v/>
      </c>
      <c r="G250" t="str">
        <f>IF(OR(Sheet1!W250="Yes",Sheet1!U250="Yes"),"\\CMFP538\"&amp;Sheet1!Z250,"")</f>
        <v/>
      </c>
      <c r="H250" t="str">
        <f>IF(G250="","",Sheet1!Z250)</f>
        <v/>
      </c>
      <c r="I250" t="str">
        <f>IF(G250="","",Sheet1!Y250)</f>
        <v/>
      </c>
      <c r="J250" t="e">
        <f>(Sheet1!O250)</f>
        <v>#VALUE!</v>
      </c>
      <c r="K250" s="6" t="e">
        <f>(Sheet1!P250)</f>
        <v>#VALUE!</v>
      </c>
      <c r="L250" s="6" t="e">
        <f>IF(Sheet1!N250="No","No",IF(Sheet1!N250="","No","Yes"))</f>
        <v>#VALUE!</v>
      </c>
      <c r="M250" t="e">
        <f>(Sheet1!Q250)</f>
        <v>#VALUE!</v>
      </c>
      <c r="N250" s="6" t="str">
        <f>IF(Sheet1!E250=FALSE,"",Sheet1!F250&amp;Sheet1!E250)</f>
        <v/>
      </c>
      <c r="O250" t="str">
        <f ca="1">(Sheet1!AB250)</f>
        <v>DC1MDB10</v>
      </c>
      <c r="P250" t="e">
        <f>(Sheet1!R250)</f>
        <v>#VALUE!</v>
      </c>
      <c r="Q250" t="e">
        <f>Sheet3!D250</f>
        <v>#VALUE!</v>
      </c>
      <c r="R250" t="e">
        <f>Sheet3!E250</f>
        <v>#VALUE!</v>
      </c>
      <c r="S250" t="str">
        <f t="shared" si="12"/>
        <v/>
      </c>
      <c r="T250" t="str">
        <f>IF(ISERROR(Sheet1!X250),"",Sheet1!X250)</f>
        <v/>
      </c>
      <c r="U250" t="e">
        <f>IF(Sheet1!M250="Councillors",5120,IF(Sheet1!M250="Information Technology Services Dept.",1024,IF(Sheet1!M250="City Clerk and Solicitor Dept",1953,"No")))</f>
        <v>#VALUE!</v>
      </c>
      <c r="V250" s="5" t="s">
        <v>96</v>
      </c>
      <c r="W250" t="e">
        <f>IF(Sheet1!M250="Councillors",4608,IF(Sheet1!M250="Information Technology Services Dept.",921,IF(Sheet1!M250="City Clerk and Solicitor Dept",1855,"No")))</f>
        <v>#VALUE!</v>
      </c>
      <c r="X250" t="e">
        <f t="shared" si="13"/>
        <v>#VALUE!</v>
      </c>
      <c r="Y250" t="str">
        <f ca="1">IF(Sheet1!AB250="DC1MDB01","DC1",IF(Sheet1!AB250="DC1MDB02","DC1",IF(Sheet1!AB250="DC1MDB03","DC1",IF(Sheet1!AB250="DC1MDB04","DC1",IF(Sheet1!AB250="DC1MDB05","DC1",IF(Sheet1!AB250="DC1MDB06","DC1",IF(Sheet1!AB250="DC1MDB07","DC1",IF(Sheet1!AB250="DC1MDB08","DC1",IF(Sheet1!AB250="DC1MDB09","DC1",IF(Sheet1!AB250="DC1MDB10","DC1",IF(Sheet1!AB250="DC4MDB01","DC4",IF(Sheet1!AB250="DC4MDB02","DC4",IF(Sheet1!AB250="DC4MDB03","DC4",IF(Sheet1!AB250="DC4MDB04","DC4",IF(Sheet1!AB250="DC4MDB05","DC4",IF(Sheet1!AB250="DC4MDB06","DC4",IF(Sheet1!AB250="DC4MDB07","DC4",IF(Sheet1!AB250="DC4MDB08","DC4",IF(Sheet1!AB250="DC4MDB09","DC4",IF(Sheet1!AB250="DC4MDB10","DC4","$False"))))))))))))))))))))</f>
        <v>DC1</v>
      </c>
      <c r="Z250" t="s">
        <v>35</v>
      </c>
      <c r="AA250" t="e">
        <f t="shared" si="14"/>
        <v>#VALUE!</v>
      </c>
      <c r="AB250" t="e">
        <f t="shared" si="15"/>
        <v>#VALUE!</v>
      </c>
      <c r="AC250" t="s">
        <v>11</v>
      </c>
      <c r="AD250" t="s">
        <v>12</v>
      </c>
      <c r="AE250" t="s">
        <v>13</v>
      </c>
      <c r="AF250" t="s">
        <v>14</v>
      </c>
      <c r="AG250" t="s">
        <v>5</v>
      </c>
      <c r="AH250" t="s">
        <v>15</v>
      </c>
      <c r="AI250" t="s">
        <v>16</v>
      </c>
      <c r="AJ250" t="s">
        <v>17</v>
      </c>
      <c r="AK250" t="s">
        <v>18</v>
      </c>
      <c r="AL250" t="s">
        <v>19</v>
      </c>
    </row>
    <row r="251" spans="1:38" ht="13.5" customHeight="1">
      <c r="A251" s="7"/>
      <c r="B251" s="7"/>
      <c r="C251" s="7"/>
      <c r="D251" s="8"/>
      <c r="F251" s="9" t="str">
        <f>(Sheet1!T251)</f>
        <v/>
      </c>
      <c r="G251" t="str">
        <f>IF(OR(Sheet1!W251="Yes",Sheet1!U251="Yes"),"\\CMFP538\"&amp;Sheet1!Z251,"")</f>
        <v/>
      </c>
      <c r="H251" t="str">
        <f>IF(G251="","",Sheet1!Z251)</f>
        <v/>
      </c>
      <c r="I251" t="str">
        <f>IF(G251="","",Sheet1!Y251)</f>
        <v/>
      </c>
      <c r="J251" t="e">
        <f>(Sheet1!O251)</f>
        <v>#VALUE!</v>
      </c>
      <c r="K251" s="6" t="e">
        <f>(Sheet1!P251)</f>
        <v>#VALUE!</v>
      </c>
      <c r="L251" s="6" t="e">
        <f>IF(Sheet1!N251="No","No",IF(Sheet1!N251="","No","Yes"))</f>
        <v>#VALUE!</v>
      </c>
      <c r="M251" t="e">
        <f>(Sheet1!Q251)</f>
        <v>#VALUE!</v>
      </c>
      <c r="N251" s="6" t="str">
        <f>IF(Sheet1!E251=FALSE,"",Sheet1!F251&amp;Sheet1!E251)</f>
        <v/>
      </c>
      <c r="O251" t="str">
        <f ca="1">(Sheet1!AB251)</f>
        <v>DC4MDB08</v>
      </c>
      <c r="P251" t="e">
        <f>(Sheet1!R251)</f>
        <v>#VALUE!</v>
      </c>
      <c r="Q251" t="e">
        <f>Sheet3!D251</f>
        <v>#VALUE!</v>
      </c>
      <c r="R251" t="e">
        <f>Sheet3!E251</f>
        <v>#VALUE!</v>
      </c>
      <c r="S251" t="str">
        <f t="shared" si="12"/>
        <v/>
      </c>
      <c r="T251" t="str">
        <f>IF(ISERROR(Sheet1!X251),"",Sheet1!X251)</f>
        <v/>
      </c>
      <c r="U251" t="e">
        <f>IF(Sheet1!M251="Councillors",5120,IF(Sheet1!M251="Information Technology Services Dept.",1024,IF(Sheet1!M251="City Clerk and Solicitor Dept",1953,"No")))</f>
        <v>#VALUE!</v>
      </c>
      <c r="V251" s="5" t="s">
        <v>96</v>
      </c>
      <c r="W251" t="e">
        <f>IF(Sheet1!M251="Councillors",4608,IF(Sheet1!M251="Information Technology Services Dept.",921,IF(Sheet1!M251="City Clerk and Solicitor Dept",1855,"No")))</f>
        <v>#VALUE!</v>
      </c>
      <c r="X251" t="e">
        <f t="shared" si="13"/>
        <v>#VALUE!</v>
      </c>
      <c r="Y251" t="str">
        <f ca="1">IF(Sheet1!AB251="DC1MDB01","DC1",IF(Sheet1!AB251="DC1MDB02","DC1",IF(Sheet1!AB251="DC1MDB03","DC1",IF(Sheet1!AB251="DC1MDB04","DC1",IF(Sheet1!AB251="DC1MDB05","DC1",IF(Sheet1!AB251="DC1MDB06","DC1",IF(Sheet1!AB251="DC1MDB07","DC1",IF(Sheet1!AB251="DC1MDB08","DC1",IF(Sheet1!AB251="DC1MDB09","DC1",IF(Sheet1!AB251="DC1MDB10","DC1",IF(Sheet1!AB251="DC4MDB01","DC4",IF(Sheet1!AB251="DC4MDB02","DC4",IF(Sheet1!AB251="DC4MDB03","DC4",IF(Sheet1!AB251="DC4MDB04","DC4",IF(Sheet1!AB251="DC4MDB05","DC4",IF(Sheet1!AB251="DC4MDB06","DC4",IF(Sheet1!AB251="DC4MDB07","DC4",IF(Sheet1!AB251="DC4MDB08","DC4",IF(Sheet1!AB251="DC4MDB09","DC4",IF(Sheet1!AB251="DC4MDB10","DC4","$False"))))))))))))))))))))</f>
        <v>DC4</v>
      </c>
      <c r="Z251" t="s">
        <v>35</v>
      </c>
      <c r="AA251" t="e">
        <f t="shared" si="14"/>
        <v>#VALUE!</v>
      </c>
      <c r="AB251" t="e">
        <f t="shared" si="15"/>
        <v>#VALUE!</v>
      </c>
      <c r="AC251" t="s">
        <v>11</v>
      </c>
      <c r="AD251" t="s">
        <v>12</v>
      </c>
      <c r="AE251" t="s">
        <v>13</v>
      </c>
      <c r="AF251" t="s">
        <v>14</v>
      </c>
      <c r="AG251" t="s">
        <v>5</v>
      </c>
      <c r="AH251" t="s">
        <v>15</v>
      </c>
      <c r="AI251" t="s">
        <v>16</v>
      </c>
      <c r="AJ251" t="s">
        <v>17</v>
      </c>
      <c r="AK251" t="s">
        <v>18</v>
      </c>
      <c r="AL251" t="s">
        <v>19</v>
      </c>
    </row>
    <row r="252" spans="1:38" ht="13.5" customHeight="1">
      <c r="A252" s="7"/>
      <c r="B252" s="7"/>
      <c r="C252" s="7"/>
      <c r="D252" s="8"/>
      <c r="F252" s="9" t="str">
        <f>(Sheet1!T252)</f>
        <v/>
      </c>
      <c r="G252" t="str">
        <f>IF(OR(Sheet1!W252="Yes",Sheet1!U252="Yes"),"\\CMFP538\"&amp;Sheet1!Z252,"")</f>
        <v/>
      </c>
      <c r="H252" t="str">
        <f>IF(G252="","",Sheet1!Z252)</f>
        <v/>
      </c>
      <c r="I252" t="str">
        <f>IF(G252="","",Sheet1!Y252)</f>
        <v/>
      </c>
      <c r="J252" t="e">
        <f>(Sheet1!O252)</f>
        <v>#VALUE!</v>
      </c>
      <c r="K252" s="6" t="e">
        <f>(Sheet1!P252)</f>
        <v>#VALUE!</v>
      </c>
      <c r="L252" s="6" t="e">
        <f>IF(Sheet1!N252="No","No",IF(Sheet1!N252="","No","Yes"))</f>
        <v>#VALUE!</v>
      </c>
      <c r="M252" t="e">
        <f>(Sheet1!Q252)</f>
        <v>#VALUE!</v>
      </c>
      <c r="N252" s="6" t="str">
        <f>IF(Sheet1!E252=FALSE,"",Sheet1!F252&amp;Sheet1!E252)</f>
        <v/>
      </c>
      <c r="O252" t="str">
        <f ca="1">(Sheet1!AB252)</f>
        <v>DC1MDB02</v>
      </c>
      <c r="P252" t="e">
        <f>(Sheet1!R252)</f>
        <v>#VALUE!</v>
      </c>
      <c r="Q252" t="e">
        <f>Sheet3!D252</f>
        <v>#VALUE!</v>
      </c>
      <c r="R252" t="e">
        <f>Sheet3!E252</f>
        <v>#VALUE!</v>
      </c>
      <c r="S252" t="str">
        <f t="shared" si="12"/>
        <v/>
      </c>
      <c r="T252" t="str">
        <f>IF(ISERROR(Sheet1!X252),"",Sheet1!X252)</f>
        <v/>
      </c>
      <c r="U252" t="e">
        <f>IF(Sheet1!M252="Councillors",5120,IF(Sheet1!M252="Information Technology Services Dept.",1024,IF(Sheet1!M252="City Clerk and Solicitor Dept",1953,"No")))</f>
        <v>#VALUE!</v>
      </c>
      <c r="V252" s="5" t="s">
        <v>96</v>
      </c>
      <c r="W252" t="e">
        <f>IF(Sheet1!M252="Councillors",4608,IF(Sheet1!M252="Information Technology Services Dept.",921,IF(Sheet1!M252="City Clerk and Solicitor Dept",1855,"No")))</f>
        <v>#VALUE!</v>
      </c>
      <c r="X252" t="e">
        <f t="shared" si="13"/>
        <v>#VALUE!</v>
      </c>
      <c r="Y252" t="str">
        <f ca="1">IF(Sheet1!AB252="DC1MDB01","DC1",IF(Sheet1!AB252="DC1MDB02","DC1",IF(Sheet1!AB252="DC1MDB03","DC1",IF(Sheet1!AB252="DC1MDB04","DC1",IF(Sheet1!AB252="DC1MDB05","DC1",IF(Sheet1!AB252="DC1MDB06","DC1",IF(Sheet1!AB252="DC1MDB07","DC1",IF(Sheet1!AB252="DC1MDB08","DC1",IF(Sheet1!AB252="DC1MDB09","DC1",IF(Sheet1!AB252="DC1MDB10","DC1",IF(Sheet1!AB252="DC4MDB01","DC4",IF(Sheet1!AB252="DC4MDB02","DC4",IF(Sheet1!AB252="DC4MDB03","DC4",IF(Sheet1!AB252="DC4MDB04","DC4",IF(Sheet1!AB252="DC4MDB05","DC4",IF(Sheet1!AB252="DC4MDB06","DC4",IF(Sheet1!AB252="DC4MDB07","DC4",IF(Sheet1!AB252="DC4MDB08","DC4",IF(Sheet1!AB252="DC4MDB09","DC4",IF(Sheet1!AB252="DC4MDB10","DC4","$False"))))))))))))))))))))</f>
        <v>DC1</v>
      </c>
      <c r="Z252" t="s">
        <v>35</v>
      </c>
      <c r="AA252" t="e">
        <f t="shared" si="14"/>
        <v>#VALUE!</v>
      </c>
      <c r="AB252" t="e">
        <f t="shared" si="15"/>
        <v>#VALUE!</v>
      </c>
      <c r="AC252" t="s">
        <v>11</v>
      </c>
      <c r="AD252" t="s">
        <v>12</v>
      </c>
      <c r="AE252" t="s">
        <v>13</v>
      </c>
      <c r="AF252" t="s">
        <v>14</v>
      </c>
      <c r="AG252" t="s">
        <v>5</v>
      </c>
      <c r="AH252" t="s">
        <v>15</v>
      </c>
      <c r="AI252" t="s">
        <v>16</v>
      </c>
      <c r="AJ252" t="s">
        <v>17</v>
      </c>
      <c r="AK252" t="s">
        <v>18</v>
      </c>
      <c r="AL252" t="s">
        <v>19</v>
      </c>
    </row>
    <row r="253" spans="1:38" ht="13.5" customHeight="1">
      <c r="A253" s="7"/>
      <c r="B253" s="7"/>
      <c r="C253" s="7"/>
      <c r="D253" s="8"/>
      <c r="F253" s="9" t="str">
        <f>(Sheet1!T253)</f>
        <v/>
      </c>
      <c r="G253" t="str">
        <f>IF(OR(Sheet1!W253="Yes",Sheet1!U253="Yes"),"\\CMFP538\"&amp;Sheet1!Z253,"")</f>
        <v/>
      </c>
      <c r="H253" t="str">
        <f>IF(G253="","",Sheet1!Z253)</f>
        <v/>
      </c>
      <c r="I253" t="str">
        <f>IF(G253="","",Sheet1!Y253)</f>
        <v/>
      </c>
      <c r="J253" t="e">
        <f>(Sheet1!O253)</f>
        <v>#VALUE!</v>
      </c>
      <c r="K253" s="6" t="e">
        <f>(Sheet1!P253)</f>
        <v>#VALUE!</v>
      </c>
      <c r="L253" s="6" t="e">
        <f>IF(Sheet1!N253="No","No",IF(Sheet1!N253="","No","Yes"))</f>
        <v>#VALUE!</v>
      </c>
      <c r="M253" t="e">
        <f>(Sheet1!Q253)</f>
        <v>#VALUE!</v>
      </c>
      <c r="N253" s="6" t="str">
        <f>IF(Sheet1!E253=FALSE,"",Sheet1!F253&amp;Sheet1!E253)</f>
        <v/>
      </c>
      <c r="O253" t="str">
        <f ca="1">(Sheet1!AB253)</f>
        <v>DC1MDB02</v>
      </c>
      <c r="P253" t="e">
        <f>(Sheet1!R253)</f>
        <v>#VALUE!</v>
      </c>
      <c r="Q253" t="e">
        <f>Sheet3!D253</f>
        <v>#VALUE!</v>
      </c>
      <c r="R253" t="e">
        <f>Sheet3!E253</f>
        <v>#VALUE!</v>
      </c>
      <c r="S253" t="str">
        <f t="shared" si="12"/>
        <v/>
      </c>
      <c r="T253" t="str">
        <f>IF(ISERROR(Sheet1!X253),"",Sheet1!X253)</f>
        <v/>
      </c>
      <c r="U253" t="e">
        <f>IF(Sheet1!M253="Councillors",5120,IF(Sheet1!M253="Information Technology Services Dept.",1024,IF(Sheet1!M253="City Clerk and Solicitor Dept",1953,"No")))</f>
        <v>#VALUE!</v>
      </c>
      <c r="V253" s="5" t="s">
        <v>96</v>
      </c>
      <c r="W253" t="e">
        <f>IF(Sheet1!M253="Councillors",4608,IF(Sheet1!M253="Information Technology Services Dept.",921,IF(Sheet1!M253="City Clerk and Solicitor Dept",1855,"No")))</f>
        <v>#VALUE!</v>
      </c>
      <c r="X253" t="e">
        <f t="shared" si="13"/>
        <v>#VALUE!</v>
      </c>
      <c r="Y253" t="str">
        <f ca="1">IF(Sheet1!AB253="DC1MDB01","DC1",IF(Sheet1!AB253="DC1MDB02","DC1",IF(Sheet1!AB253="DC1MDB03","DC1",IF(Sheet1!AB253="DC1MDB04","DC1",IF(Sheet1!AB253="DC1MDB05","DC1",IF(Sheet1!AB253="DC1MDB06","DC1",IF(Sheet1!AB253="DC1MDB07","DC1",IF(Sheet1!AB253="DC1MDB08","DC1",IF(Sheet1!AB253="DC1MDB09","DC1",IF(Sheet1!AB253="DC1MDB10","DC1",IF(Sheet1!AB253="DC4MDB01","DC4",IF(Sheet1!AB253="DC4MDB02","DC4",IF(Sheet1!AB253="DC4MDB03","DC4",IF(Sheet1!AB253="DC4MDB04","DC4",IF(Sheet1!AB253="DC4MDB05","DC4",IF(Sheet1!AB253="DC4MDB06","DC4",IF(Sheet1!AB253="DC4MDB07","DC4",IF(Sheet1!AB253="DC4MDB08","DC4",IF(Sheet1!AB253="DC4MDB09","DC4",IF(Sheet1!AB253="DC4MDB10","DC4","$False"))))))))))))))))))))</f>
        <v>DC1</v>
      </c>
      <c r="Z253" t="s">
        <v>35</v>
      </c>
      <c r="AA253" t="e">
        <f t="shared" si="14"/>
        <v>#VALUE!</v>
      </c>
      <c r="AB253" t="e">
        <f t="shared" si="15"/>
        <v>#VALUE!</v>
      </c>
      <c r="AC253" t="s">
        <v>11</v>
      </c>
      <c r="AD253" t="s">
        <v>12</v>
      </c>
      <c r="AE253" t="s">
        <v>13</v>
      </c>
      <c r="AF253" t="s">
        <v>14</v>
      </c>
      <c r="AG253" t="s">
        <v>5</v>
      </c>
      <c r="AH253" t="s">
        <v>15</v>
      </c>
      <c r="AI253" t="s">
        <v>16</v>
      </c>
      <c r="AJ253" t="s">
        <v>17</v>
      </c>
      <c r="AK253" t="s">
        <v>18</v>
      </c>
      <c r="AL253" t="s">
        <v>19</v>
      </c>
    </row>
    <row r="254" spans="1:38" ht="13.5" customHeight="1">
      <c r="A254" s="7"/>
      <c r="B254" s="7"/>
      <c r="C254" s="7"/>
      <c r="D254" s="8"/>
      <c r="F254" s="9" t="str">
        <f>(Sheet1!T254)</f>
        <v/>
      </c>
      <c r="G254" t="str">
        <f>IF(OR(Sheet1!W254="Yes",Sheet1!U254="Yes"),"\\CMFP538\"&amp;Sheet1!Z254,"")</f>
        <v/>
      </c>
      <c r="H254" t="str">
        <f>IF(G254="","",Sheet1!Z254)</f>
        <v/>
      </c>
      <c r="I254" t="str">
        <f>IF(G254="","",Sheet1!Y254)</f>
        <v/>
      </c>
      <c r="J254" t="e">
        <f>(Sheet1!O254)</f>
        <v>#VALUE!</v>
      </c>
      <c r="K254" s="6" t="e">
        <f>(Sheet1!P254)</f>
        <v>#VALUE!</v>
      </c>
      <c r="L254" s="6" t="e">
        <f>IF(Sheet1!N254="No","No",IF(Sheet1!N254="","No","Yes"))</f>
        <v>#VALUE!</v>
      </c>
      <c r="M254" t="e">
        <f>(Sheet1!Q254)</f>
        <v>#VALUE!</v>
      </c>
      <c r="N254" s="6" t="str">
        <f>IF(Sheet1!E254=FALSE,"",Sheet1!F254&amp;Sheet1!E254)</f>
        <v/>
      </c>
      <c r="O254" t="str">
        <f ca="1">(Sheet1!AB254)</f>
        <v>DC4MDB05</v>
      </c>
      <c r="P254" t="e">
        <f>(Sheet1!R254)</f>
        <v>#VALUE!</v>
      </c>
      <c r="Q254" t="e">
        <f>Sheet3!D254</f>
        <v>#VALUE!</v>
      </c>
      <c r="R254" t="e">
        <f>Sheet3!E254</f>
        <v>#VALUE!</v>
      </c>
      <c r="S254" t="str">
        <f t="shared" si="12"/>
        <v/>
      </c>
      <c r="T254" t="str">
        <f>IF(ISERROR(Sheet1!X254),"",Sheet1!X254)</f>
        <v/>
      </c>
      <c r="U254" t="e">
        <f>IF(Sheet1!M254="Councillors",5120,IF(Sheet1!M254="Information Technology Services Dept.",1024,IF(Sheet1!M254="City Clerk and Solicitor Dept",1953,"No")))</f>
        <v>#VALUE!</v>
      </c>
      <c r="V254" s="5" t="s">
        <v>96</v>
      </c>
      <c r="W254" t="e">
        <f>IF(Sheet1!M254="Councillors",4608,IF(Sheet1!M254="Information Technology Services Dept.",921,IF(Sheet1!M254="City Clerk and Solicitor Dept",1855,"No")))</f>
        <v>#VALUE!</v>
      </c>
      <c r="X254" t="e">
        <f t="shared" si="13"/>
        <v>#VALUE!</v>
      </c>
      <c r="Y254" t="str">
        <f ca="1">IF(Sheet1!AB254="DC1MDB01","DC1",IF(Sheet1!AB254="DC1MDB02","DC1",IF(Sheet1!AB254="DC1MDB03","DC1",IF(Sheet1!AB254="DC1MDB04","DC1",IF(Sheet1!AB254="DC1MDB05","DC1",IF(Sheet1!AB254="DC1MDB06","DC1",IF(Sheet1!AB254="DC1MDB07","DC1",IF(Sheet1!AB254="DC1MDB08","DC1",IF(Sheet1!AB254="DC1MDB09","DC1",IF(Sheet1!AB254="DC1MDB10","DC1",IF(Sheet1!AB254="DC4MDB01","DC4",IF(Sheet1!AB254="DC4MDB02","DC4",IF(Sheet1!AB254="DC4MDB03","DC4",IF(Sheet1!AB254="DC4MDB04","DC4",IF(Sheet1!AB254="DC4MDB05","DC4",IF(Sheet1!AB254="DC4MDB06","DC4",IF(Sheet1!AB254="DC4MDB07","DC4",IF(Sheet1!AB254="DC4MDB08","DC4",IF(Sheet1!AB254="DC4MDB09","DC4",IF(Sheet1!AB254="DC4MDB10","DC4","$False"))))))))))))))))))))</f>
        <v>DC4</v>
      </c>
      <c r="Z254" t="s">
        <v>35</v>
      </c>
      <c r="AA254" t="e">
        <f t="shared" si="14"/>
        <v>#VALUE!</v>
      </c>
      <c r="AB254" t="e">
        <f t="shared" si="15"/>
        <v>#VALUE!</v>
      </c>
      <c r="AC254" t="s">
        <v>11</v>
      </c>
      <c r="AD254" t="s">
        <v>12</v>
      </c>
      <c r="AE254" t="s">
        <v>13</v>
      </c>
      <c r="AF254" t="s">
        <v>14</v>
      </c>
      <c r="AG254" t="s">
        <v>5</v>
      </c>
      <c r="AH254" t="s">
        <v>15</v>
      </c>
      <c r="AI254" t="s">
        <v>16</v>
      </c>
      <c r="AJ254" t="s">
        <v>17</v>
      </c>
      <c r="AK254" t="s">
        <v>18</v>
      </c>
      <c r="AL254" t="s">
        <v>19</v>
      </c>
    </row>
    <row r="255" spans="1:38" ht="13.5" customHeight="1">
      <c r="A255" s="7"/>
      <c r="B255" s="7"/>
      <c r="C255" s="7"/>
      <c r="D255" s="8"/>
      <c r="F255" s="9" t="str">
        <f>(Sheet1!T255)</f>
        <v/>
      </c>
      <c r="G255" t="str">
        <f>IF(OR(Sheet1!W255="Yes",Sheet1!U255="Yes"),"\\CMFP538\"&amp;Sheet1!Z255,"")</f>
        <v/>
      </c>
      <c r="H255" t="str">
        <f>IF(G255="","",Sheet1!Z255)</f>
        <v/>
      </c>
      <c r="I255" t="str">
        <f>IF(G255="","",Sheet1!Y255)</f>
        <v/>
      </c>
      <c r="J255" t="e">
        <f>(Sheet1!O255)</f>
        <v>#VALUE!</v>
      </c>
      <c r="K255" s="6" t="e">
        <f>(Sheet1!P255)</f>
        <v>#VALUE!</v>
      </c>
      <c r="L255" s="6" t="e">
        <f>IF(Sheet1!N255="No","No",IF(Sheet1!N255="","No","Yes"))</f>
        <v>#VALUE!</v>
      </c>
      <c r="M255" t="e">
        <f>(Sheet1!Q255)</f>
        <v>#VALUE!</v>
      </c>
      <c r="N255" s="6" t="str">
        <f>IF(Sheet1!E255=FALSE,"",Sheet1!F255&amp;Sheet1!E255)</f>
        <v/>
      </c>
      <c r="O255" t="str">
        <f ca="1">(Sheet1!AB255)</f>
        <v>DC1MDB06</v>
      </c>
      <c r="P255" t="e">
        <f>(Sheet1!R255)</f>
        <v>#VALUE!</v>
      </c>
      <c r="Q255" t="e">
        <f>Sheet3!D255</f>
        <v>#VALUE!</v>
      </c>
      <c r="R255" t="e">
        <f>Sheet3!E255</f>
        <v>#VALUE!</v>
      </c>
      <c r="S255" t="str">
        <f t="shared" si="12"/>
        <v/>
      </c>
      <c r="T255" t="str">
        <f>IF(ISERROR(Sheet1!X255),"",Sheet1!X255)</f>
        <v/>
      </c>
      <c r="U255" t="e">
        <f>IF(Sheet1!M255="Councillors",5120,IF(Sheet1!M255="Information Technology Services Dept.",1024,IF(Sheet1!M255="City Clerk and Solicitor Dept",1953,"No")))</f>
        <v>#VALUE!</v>
      </c>
      <c r="V255" s="5" t="s">
        <v>96</v>
      </c>
      <c r="W255" t="e">
        <f>IF(Sheet1!M255="Councillors",4608,IF(Sheet1!M255="Information Technology Services Dept.",921,IF(Sheet1!M255="City Clerk and Solicitor Dept",1855,"No")))</f>
        <v>#VALUE!</v>
      </c>
      <c r="X255" t="e">
        <f t="shared" si="13"/>
        <v>#VALUE!</v>
      </c>
      <c r="Y255" t="str">
        <f ca="1">IF(Sheet1!AB255="DC1MDB01","DC1",IF(Sheet1!AB255="DC1MDB02","DC1",IF(Sheet1!AB255="DC1MDB03","DC1",IF(Sheet1!AB255="DC1MDB04","DC1",IF(Sheet1!AB255="DC1MDB05","DC1",IF(Sheet1!AB255="DC1MDB06","DC1",IF(Sheet1!AB255="DC1MDB07","DC1",IF(Sheet1!AB255="DC1MDB08","DC1",IF(Sheet1!AB255="DC1MDB09","DC1",IF(Sheet1!AB255="DC1MDB10","DC1",IF(Sheet1!AB255="DC4MDB01","DC4",IF(Sheet1!AB255="DC4MDB02","DC4",IF(Sheet1!AB255="DC4MDB03","DC4",IF(Sheet1!AB255="DC4MDB04","DC4",IF(Sheet1!AB255="DC4MDB05","DC4",IF(Sheet1!AB255="DC4MDB06","DC4",IF(Sheet1!AB255="DC4MDB07","DC4",IF(Sheet1!AB255="DC4MDB08","DC4",IF(Sheet1!AB255="DC4MDB09","DC4",IF(Sheet1!AB255="DC4MDB10","DC4","$False"))))))))))))))))))))</f>
        <v>DC1</v>
      </c>
      <c r="Z255" t="s">
        <v>35</v>
      </c>
      <c r="AA255" t="e">
        <f t="shared" si="14"/>
        <v>#VALUE!</v>
      </c>
      <c r="AB255" t="e">
        <f t="shared" si="15"/>
        <v>#VALUE!</v>
      </c>
      <c r="AC255" t="s">
        <v>11</v>
      </c>
      <c r="AD255" t="s">
        <v>12</v>
      </c>
      <c r="AE255" t="s">
        <v>13</v>
      </c>
      <c r="AF255" t="s">
        <v>14</v>
      </c>
      <c r="AG255" t="s">
        <v>5</v>
      </c>
      <c r="AH255" t="s">
        <v>15</v>
      </c>
      <c r="AI255" t="s">
        <v>16</v>
      </c>
      <c r="AJ255" t="s">
        <v>17</v>
      </c>
      <c r="AK255" t="s">
        <v>18</v>
      </c>
      <c r="AL255" t="s">
        <v>19</v>
      </c>
    </row>
    <row r="256" spans="1:38" ht="13.5" customHeight="1">
      <c r="A256" s="7"/>
      <c r="B256" s="7"/>
      <c r="C256" s="7"/>
      <c r="D256" s="8"/>
      <c r="F256" s="9" t="str">
        <f>(Sheet1!T256)</f>
        <v/>
      </c>
      <c r="G256" t="str">
        <f>IF(OR(Sheet1!W256="Yes",Sheet1!U256="Yes"),"\\CMFP538\"&amp;Sheet1!Z256,"")</f>
        <v/>
      </c>
      <c r="H256" t="str">
        <f>IF(G256="","",Sheet1!Z256)</f>
        <v/>
      </c>
      <c r="I256" t="str">
        <f>IF(G256="","",Sheet1!Y256)</f>
        <v/>
      </c>
      <c r="J256" t="e">
        <f>(Sheet1!O256)</f>
        <v>#VALUE!</v>
      </c>
      <c r="K256" s="6" t="e">
        <f>(Sheet1!P256)</f>
        <v>#VALUE!</v>
      </c>
      <c r="L256" s="6" t="e">
        <f>IF(Sheet1!N256="No","No",IF(Sheet1!N256="","No","Yes"))</f>
        <v>#VALUE!</v>
      </c>
      <c r="M256" t="e">
        <f>(Sheet1!Q256)</f>
        <v>#VALUE!</v>
      </c>
      <c r="N256" s="6" t="str">
        <f>IF(Sheet1!E256=FALSE,"",Sheet1!F256&amp;Sheet1!E256)</f>
        <v/>
      </c>
      <c r="O256" t="str">
        <f ca="1">(Sheet1!AB256)</f>
        <v>DC1MDB08</v>
      </c>
      <c r="P256" t="e">
        <f>(Sheet1!R256)</f>
        <v>#VALUE!</v>
      </c>
      <c r="Q256" t="e">
        <f>Sheet3!D256</f>
        <v>#VALUE!</v>
      </c>
      <c r="R256" t="e">
        <f>Sheet3!E256</f>
        <v>#VALUE!</v>
      </c>
      <c r="S256" t="str">
        <f t="shared" si="12"/>
        <v/>
      </c>
      <c r="T256" t="str">
        <f>IF(ISERROR(Sheet1!X256),"",Sheet1!X256)</f>
        <v/>
      </c>
      <c r="U256" t="e">
        <f>IF(Sheet1!M256="Councillors",5120,IF(Sheet1!M256="Information Technology Services Dept.",1024,IF(Sheet1!M256="City Clerk and Solicitor Dept",1953,"No")))</f>
        <v>#VALUE!</v>
      </c>
      <c r="V256" s="5" t="s">
        <v>96</v>
      </c>
      <c r="W256" t="e">
        <f>IF(Sheet1!M256="Councillors",4608,IF(Sheet1!M256="Information Technology Services Dept.",921,IF(Sheet1!M256="City Clerk and Solicitor Dept",1855,"No")))</f>
        <v>#VALUE!</v>
      </c>
      <c r="X256" t="e">
        <f t="shared" si="13"/>
        <v>#VALUE!</v>
      </c>
      <c r="Y256" t="str">
        <f ca="1">IF(Sheet1!AB256="DC1MDB01","DC1",IF(Sheet1!AB256="DC1MDB02","DC1",IF(Sheet1!AB256="DC1MDB03","DC1",IF(Sheet1!AB256="DC1MDB04","DC1",IF(Sheet1!AB256="DC1MDB05","DC1",IF(Sheet1!AB256="DC1MDB06","DC1",IF(Sheet1!AB256="DC1MDB07","DC1",IF(Sheet1!AB256="DC1MDB08","DC1",IF(Sheet1!AB256="DC1MDB09","DC1",IF(Sheet1!AB256="DC1MDB10","DC1",IF(Sheet1!AB256="DC4MDB01","DC4",IF(Sheet1!AB256="DC4MDB02","DC4",IF(Sheet1!AB256="DC4MDB03","DC4",IF(Sheet1!AB256="DC4MDB04","DC4",IF(Sheet1!AB256="DC4MDB05","DC4",IF(Sheet1!AB256="DC4MDB06","DC4",IF(Sheet1!AB256="DC4MDB07","DC4",IF(Sheet1!AB256="DC4MDB08","DC4",IF(Sheet1!AB256="DC4MDB09","DC4",IF(Sheet1!AB256="DC4MDB10","DC4","$False"))))))))))))))))))))</f>
        <v>DC1</v>
      </c>
      <c r="Z256" t="s">
        <v>35</v>
      </c>
      <c r="AA256" t="e">
        <f t="shared" si="14"/>
        <v>#VALUE!</v>
      </c>
      <c r="AB256" t="e">
        <f t="shared" si="15"/>
        <v>#VALUE!</v>
      </c>
      <c r="AC256" t="s">
        <v>11</v>
      </c>
      <c r="AD256" t="s">
        <v>12</v>
      </c>
      <c r="AE256" t="s">
        <v>13</v>
      </c>
      <c r="AF256" t="s">
        <v>14</v>
      </c>
      <c r="AG256" t="s">
        <v>5</v>
      </c>
      <c r="AH256" t="s">
        <v>15</v>
      </c>
      <c r="AI256" t="s">
        <v>16</v>
      </c>
      <c r="AJ256" t="s">
        <v>17</v>
      </c>
      <c r="AK256" t="s">
        <v>18</v>
      </c>
      <c r="AL256" t="s">
        <v>19</v>
      </c>
    </row>
    <row r="257" spans="1:38" ht="13.5" customHeight="1">
      <c r="A257" s="7"/>
      <c r="B257" s="7"/>
      <c r="C257" s="7"/>
      <c r="D257" s="8"/>
      <c r="F257" s="9" t="str">
        <f>(Sheet1!T257)</f>
        <v/>
      </c>
      <c r="G257" t="str">
        <f>IF(OR(Sheet1!W257="Yes",Sheet1!U257="Yes"),"\\CMFP538\"&amp;Sheet1!Z257,"")</f>
        <v/>
      </c>
      <c r="H257" t="str">
        <f>IF(G257="","",Sheet1!Z257)</f>
        <v/>
      </c>
      <c r="I257" t="str">
        <f>IF(G257="","",Sheet1!Y257)</f>
        <v/>
      </c>
      <c r="J257" t="e">
        <f>(Sheet1!O257)</f>
        <v>#VALUE!</v>
      </c>
      <c r="K257" s="6" t="e">
        <f>(Sheet1!P257)</f>
        <v>#VALUE!</v>
      </c>
      <c r="L257" s="6" t="e">
        <f>IF(Sheet1!N257="No","No",IF(Sheet1!N257="","No","Yes"))</f>
        <v>#VALUE!</v>
      </c>
      <c r="M257" t="e">
        <f>(Sheet1!Q257)</f>
        <v>#VALUE!</v>
      </c>
      <c r="N257" s="6" t="str">
        <f>IF(Sheet1!E257=FALSE,"",Sheet1!F257&amp;Sheet1!E257)</f>
        <v/>
      </c>
      <c r="O257" t="str">
        <f ca="1">(Sheet1!AB257)</f>
        <v>DC1MDB02</v>
      </c>
      <c r="P257" t="e">
        <f>(Sheet1!R257)</f>
        <v>#VALUE!</v>
      </c>
      <c r="Q257" t="e">
        <f>Sheet3!D257</f>
        <v>#VALUE!</v>
      </c>
      <c r="R257" t="e">
        <f>Sheet3!E257</f>
        <v>#VALUE!</v>
      </c>
      <c r="S257" t="str">
        <f t="shared" si="12"/>
        <v/>
      </c>
      <c r="T257" t="str">
        <f>IF(ISERROR(Sheet1!X257),"",Sheet1!X257)</f>
        <v/>
      </c>
      <c r="U257" t="e">
        <f>IF(Sheet1!M257="Councillors",5120,IF(Sheet1!M257="Information Technology Services Dept.",1024,IF(Sheet1!M257="City Clerk and Solicitor Dept",1953,"No")))</f>
        <v>#VALUE!</v>
      </c>
      <c r="V257" s="5" t="s">
        <v>96</v>
      </c>
      <c r="W257" t="e">
        <f>IF(Sheet1!M257="Councillors",4608,IF(Sheet1!M257="Information Technology Services Dept.",921,IF(Sheet1!M257="City Clerk and Solicitor Dept",1855,"No")))</f>
        <v>#VALUE!</v>
      </c>
      <c r="X257" t="e">
        <f t="shared" si="13"/>
        <v>#VALUE!</v>
      </c>
      <c r="Y257" t="str">
        <f ca="1">IF(Sheet1!AB257="DC1MDB01","DC1",IF(Sheet1!AB257="DC1MDB02","DC1",IF(Sheet1!AB257="DC1MDB03","DC1",IF(Sheet1!AB257="DC1MDB04","DC1",IF(Sheet1!AB257="DC1MDB05","DC1",IF(Sheet1!AB257="DC1MDB06","DC1",IF(Sheet1!AB257="DC1MDB07","DC1",IF(Sheet1!AB257="DC1MDB08","DC1",IF(Sheet1!AB257="DC1MDB09","DC1",IF(Sheet1!AB257="DC1MDB10","DC1",IF(Sheet1!AB257="DC4MDB01","DC4",IF(Sheet1!AB257="DC4MDB02","DC4",IF(Sheet1!AB257="DC4MDB03","DC4",IF(Sheet1!AB257="DC4MDB04","DC4",IF(Sheet1!AB257="DC4MDB05","DC4",IF(Sheet1!AB257="DC4MDB06","DC4",IF(Sheet1!AB257="DC4MDB07","DC4",IF(Sheet1!AB257="DC4MDB08","DC4",IF(Sheet1!AB257="DC4MDB09","DC4",IF(Sheet1!AB257="DC4MDB10","DC4","$False"))))))))))))))))))))</f>
        <v>DC1</v>
      </c>
      <c r="Z257" t="s">
        <v>35</v>
      </c>
      <c r="AA257" t="e">
        <f t="shared" si="14"/>
        <v>#VALUE!</v>
      </c>
      <c r="AB257" t="e">
        <f t="shared" si="15"/>
        <v>#VALUE!</v>
      </c>
      <c r="AC257" t="s">
        <v>11</v>
      </c>
      <c r="AD257" t="s">
        <v>12</v>
      </c>
      <c r="AE257" t="s">
        <v>13</v>
      </c>
      <c r="AF257" t="s">
        <v>14</v>
      </c>
      <c r="AG257" t="s">
        <v>5</v>
      </c>
      <c r="AH257" t="s">
        <v>15</v>
      </c>
      <c r="AI257" t="s">
        <v>16</v>
      </c>
      <c r="AJ257" t="s">
        <v>17</v>
      </c>
      <c r="AK257" t="s">
        <v>18</v>
      </c>
      <c r="AL257" t="s">
        <v>19</v>
      </c>
    </row>
    <row r="258" spans="1:38" ht="13.5" customHeight="1">
      <c r="A258" s="7"/>
      <c r="B258" s="7"/>
      <c r="C258" s="7"/>
      <c r="D258" s="8"/>
      <c r="F258" s="9" t="str">
        <f>(Sheet1!T258)</f>
        <v/>
      </c>
      <c r="G258" t="str">
        <f>IF(OR(Sheet1!W258="Yes",Sheet1!U258="Yes"),"\\CMFP538\"&amp;Sheet1!Z258,"")</f>
        <v/>
      </c>
      <c r="H258" t="str">
        <f>IF(G258="","",Sheet1!Z258)</f>
        <v/>
      </c>
      <c r="I258" t="str">
        <f>IF(G258="","",Sheet1!Y258)</f>
        <v/>
      </c>
      <c r="J258" t="e">
        <f>(Sheet1!O258)</f>
        <v>#VALUE!</v>
      </c>
      <c r="K258" s="6" t="e">
        <f>(Sheet1!P258)</f>
        <v>#VALUE!</v>
      </c>
      <c r="L258" s="6" t="e">
        <f>IF(Sheet1!N258="No","No",IF(Sheet1!N258="","No","Yes"))</f>
        <v>#VALUE!</v>
      </c>
      <c r="M258" t="e">
        <f>(Sheet1!Q258)</f>
        <v>#VALUE!</v>
      </c>
      <c r="N258" s="6" t="str">
        <f>IF(Sheet1!E258=FALSE,"",Sheet1!F258&amp;Sheet1!E258)</f>
        <v/>
      </c>
      <c r="O258" t="str">
        <f ca="1">(Sheet1!AB258)</f>
        <v>DC4MDB03</v>
      </c>
      <c r="P258" t="e">
        <f>(Sheet1!R258)</f>
        <v>#VALUE!</v>
      </c>
      <c r="Q258" t="e">
        <f>Sheet3!D258</f>
        <v>#VALUE!</v>
      </c>
      <c r="R258" t="e">
        <f>Sheet3!E258</f>
        <v>#VALUE!</v>
      </c>
      <c r="S258" t="str">
        <f t="shared" si="12"/>
        <v/>
      </c>
      <c r="T258" t="str">
        <f>IF(ISERROR(Sheet1!X258),"",Sheet1!X258)</f>
        <v/>
      </c>
      <c r="U258" t="e">
        <f>IF(Sheet1!M258="Councillors",5120,IF(Sheet1!M258="Information Technology Services Dept.",1024,IF(Sheet1!M258="City Clerk and Solicitor Dept",1953,"No")))</f>
        <v>#VALUE!</v>
      </c>
      <c r="V258" s="5" t="s">
        <v>96</v>
      </c>
      <c r="W258" t="e">
        <f>IF(Sheet1!M258="Councillors",4608,IF(Sheet1!M258="Information Technology Services Dept.",921,IF(Sheet1!M258="City Clerk and Solicitor Dept",1855,"No")))</f>
        <v>#VALUE!</v>
      </c>
      <c r="X258" t="e">
        <f t="shared" si="13"/>
        <v>#VALUE!</v>
      </c>
      <c r="Y258" t="str">
        <f ca="1">IF(Sheet1!AB258="DC1MDB01","DC1",IF(Sheet1!AB258="DC1MDB02","DC1",IF(Sheet1!AB258="DC1MDB03","DC1",IF(Sheet1!AB258="DC1MDB04","DC1",IF(Sheet1!AB258="DC1MDB05","DC1",IF(Sheet1!AB258="DC1MDB06","DC1",IF(Sheet1!AB258="DC1MDB07","DC1",IF(Sheet1!AB258="DC1MDB08","DC1",IF(Sheet1!AB258="DC1MDB09","DC1",IF(Sheet1!AB258="DC1MDB10","DC1",IF(Sheet1!AB258="DC4MDB01","DC4",IF(Sheet1!AB258="DC4MDB02","DC4",IF(Sheet1!AB258="DC4MDB03","DC4",IF(Sheet1!AB258="DC4MDB04","DC4",IF(Sheet1!AB258="DC4MDB05","DC4",IF(Sheet1!AB258="DC4MDB06","DC4",IF(Sheet1!AB258="DC4MDB07","DC4",IF(Sheet1!AB258="DC4MDB08","DC4",IF(Sheet1!AB258="DC4MDB09","DC4",IF(Sheet1!AB258="DC4MDB10","DC4","$False"))))))))))))))))))))</f>
        <v>DC4</v>
      </c>
      <c r="Z258" t="s">
        <v>35</v>
      </c>
      <c r="AA258" t="e">
        <f t="shared" si="14"/>
        <v>#VALUE!</v>
      </c>
      <c r="AB258" t="e">
        <f t="shared" si="15"/>
        <v>#VALUE!</v>
      </c>
      <c r="AC258" t="s">
        <v>11</v>
      </c>
      <c r="AD258" t="s">
        <v>12</v>
      </c>
      <c r="AE258" t="s">
        <v>13</v>
      </c>
      <c r="AF258" t="s">
        <v>14</v>
      </c>
      <c r="AG258" t="s">
        <v>5</v>
      </c>
      <c r="AH258" t="s">
        <v>15</v>
      </c>
      <c r="AI258" t="s">
        <v>16</v>
      </c>
      <c r="AJ258" t="s">
        <v>17</v>
      </c>
      <c r="AK258" t="s">
        <v>18</v>
      </c>
      <c r="AL258" t="s">
        <v>19</v>
      </c>
    </row>
    <row r="259" spans="1:38" ht="13.5" customHeight="1">
      <c r="A259" s="7"/>
      <c r="B259" s="7"/>
      <c r="C259" s="7"/>
      <c r="D259" s="8"/>
      <c r="F259" s="9" t="str">
        <f>(Sheet1!T259)</f>
        <v/>
      </c>
      <c r="G259" t="str">
        <f>IF(OR(Sheet1!W259="Yes",Sheet1!U259="Yes"),"\\CMFP538\"&amp;Sheet1!Z259,"")</f>
        <v/>
      </c>
      <c r="H259" t="str">
        <f>IF(G259="","",Sheet1!Z259)</f>
        <v/>
      </c>
      <c r="I259" t="str">
        <f>IF(G259="","",Sheet1!Y259)</f>
        <v/>
      </c>
      <c r="J259" t="e">
        <f>(Sheet1!O259)</f>
        <v>#VALUE!</v>
      </c>
      <c r="K259" s="6" t="e">
        <f>(Sheet1!P259)</f>
        <v>#VALUE!</v>
      </c>
      <c r="L259" s="6" t="e">
        <f>IF(Sheet1!N259="No","No",IF(Sheet1!N259="","No","Yes"))</f>
        <v>#VALUE!</v>
      </c>
      <c r="M259" t="e">
        <f>(Sheet1!Q259)</f>
        <v>#VALUE!</v>
      </c>
      <c r="N259" s="6" t="str">
        <f>IF(Sheet1!E259=FALSE,"",Sheet1!F259&amp;Sheet1!E259)</f>
        <v/>
      </c>
      <c r="O259" t="str">
        <f ca="1">(Sheet1!AB259)</f>
        <v>DC4MDB10</v>
      </c>
      <c r="P259" t="e">
        <f>(Sheet1!R259)</f>
        <v>#VALUE!</v>
      </c>
      <c r="Q259" t="e">
        <f>Sheet3!D259</f>
        <v>#VALUE!</v>
      </c>
      <c r="R259" t="e">
        <f>Sheet3!E259</f>
        <v>#VALUE!</v>
      </c>
      <c r="S259" t="str">
        <f t="shared" ref="S259:S322" si="16">IF(G259="","","\\CMFP538\e$\USR\"&amp;K259)</f>
        <v/>
      </c>
      <c r="T259" t="str">
        <f>IF(ISERROR(Sheet1!X259),"",Sheet1!X259)</f>
        <v/>
      </c>
      <c r="U259" t="e">
        <f>IF(Sheet1!M259="Councillors",5120,IF(Sheet1!M259="Information Technology Services Dept.",1024,IF(Sheet1!M259="City Clerk and Solicitor Dept",1953,"No")))</f>
        <v>#VALUE!</v>
      </c>
      <c r="V259" s="5" t="s">
        <v>96</v>
      </c>
      <c r="W259" t="e">
        <f>IF(Sheet1!M259="Councillors",4608,IF(Sheet1!M259="Information Technology Services Dept.",921,IF(Sheet1!M259="City Clerk and Solicitor Dept",1855,"No")))</f>
        <v>#VALUE!</v>
      </c>
      <c r="X259" t="e">
        <f t="shared" ref="X259:X322" si="17">IF(W259&gt;="0","Yes","No")</f>
        <v>#VALUE!</v>
      </c>
      <c r="Y259" t="str">
        <f ca="1">IF(Sheet1!AB259="DC1MDB01","DC1",IF(Sheet1!AB259="DC1MDB02","DC1",IF(Sheet1!AB259="DC1MDB03","DC1",IF(Sheet1!AB259="DC1MDB04","DC1",IF(Sheet1!AB259="DC1MDB05","DC1",IF(Sheet1!AB259="DC1MDB06","DC1",IF(Sheet1!AB259="DC1MDB07","DC1",IF(Sheet1!AB259="DC1MDB08","DC1",IF(Sheet1!AB259="DC1MDB09","DC1",IF(Sheet1!AB259="DC1MDB10","DC1",IF(Sheet1!AB259="DC4MDB01","DC4",IF(Sheet1!AB259="DC4MDB02","DC4",IF(Sheet1!AB259="DC4MDB03","DC4",IF(Sheet1!AB259="DC4MDB04","DC4",IF(Sheet1!AB259="DC4MDB05","DC4",IF(Sheet1!AB259="DC4MDB06","DC4",IF(Sheet1!AB259="DC4MDB07","DC4",IF(Sheet1!AB259="DC4MDB08","DC4",IF(Sheet1!AB259="DC4MDB09","DC4",IF(Sheet1!AB259="DC4MDB10","DC4","$False"))))))))))))))))))))</f>
        <v>DC4</v>
      </c>
      <c r="Z259" t="s">
        <v>35</v>
      </c>
      <c r="AA259" t="e">
        <f t="shared" ref="AA259:AA322" si="18">IF(U259=5120,"5GB",IF(U259=1024,"1GB",IF(U259=1953,"2GB","512MB")))</f>
        <v>#VALUE!</v>
      </c>
      <c r="AB259" t="e">
        <f t="shared" ref="AB259:AB322" si="19">IF(M259="","","\&gt;C2C ArchiveOne Email Auto delete "&amp;Y259)</f>
        <v>#VALUE!</v>
      </c>
      <c r="AC259" t="s">
        <v>11</v>
      </c>
      <c r="AD259" t="s">
        <v>12</v>
      </c>
      <c r="AE259" t="s">
        <v>13</v>
      </c>
      <c r="AF259" t="s">
        <v>14</v>
      </c>
      <c r="AG259" t="s">
        <v>5</v>
      </c>
      <c r="AH259" t="s">
        <v>15</v>
      </c>
      <c r="AI259" t="s">
        <v>16</v>
      </c>
      <c r="AJ259" t="s">
        <v>17</v>
      </c>
      <c r="AK259" t="s">
        <v>18</v>
      </c>
      <c r="AL259" t="s">
        <v>19</v>
      </c>
    </row>
    <row r="260" spans="1:38" ht="13.5" customHeight="1">
      <c r="A260" s="7"/>
      <c r="B260" s="7"/>
      <c r="C260" s="7"/>
      <c r="D260" s="8"/>
      <c r="F260" s="9" t="str">
        <f>(Sheet1!T260)</f>
        <v/>
      </c>
      <c r="G260" t="str">
        <f>IF(OR(Sheet1!W260="Yes",Sheet1!U260="Yes"),"\\CMFP538\"&amp;Sheet1!Z260,"")</f>
        <v/>
      </c>
      <c r="H260" t="str">
        <f>IF(G260="","",Sheet1!Z260)</f>
        <v/>
      </c>
      <c r="I260" t="str">
        <f>IF(G260="","",Sheet1!Y260)</f>
        <v/>
      </c>
      <c r="J260" t="e">
        <f>(Sheet1!O260)</f>
        <v>#VALUE!</v>
      </c>
      <c r="K260" s="6" t="e">
        <f>(Sheet1!P260)</f>
        <v>#VALUE!</v>
      </c>
      <c r="L260" s="6" t="e">
        <f>IF(Sheet1!N260="No","No",IF(Sheet1!N260="","No","Yes"))</f>
        <v>#VALUE!</v>
      </c>
      <c r="M260" t="e">
        <f>(Sheet1!Q260)</f>
        <v>#VALUE!</v>
      </c>
      <c r="N260" s="6" t="str">
        <f>IF(Sheet1!E260=FALSE,"",Sheet1!F260&amp;Sheet1!E260)</f>
        <v/>
      </c>
      <c r="O260" t="str">
        <f ca="1">(Sheet1!AB260)</f>
        <v>DC1MDB03</v>
      </c>
      <c r="P260" t="e">
        <f>(Sheet1!R260)</f>
        <v>#VALUE!</v>
      </c>
      <c r="Q260" t="e">
        <f>Sheet3!D260</f>
        <v>#VALUE!</v>
      </c>
      <c r="R260" t="e">
        <f>Sheet3!E260</f>
        <v>#VALUE!</v>
      </c>
      <c r="S260" t="str">
        <f t="shared" si="16"/>
        <v/>
      </c>
      <c r="T260" t="str">
        <f>IF(ISERROR(Sheet1!X260),"",Sheet1!X260)</f>
        <v/>
      </c>
      <c r="U260" t="e">
        <f>IF(Sheet1!M260="Councillors",5120,IF(Sheet1!M260="Information Technology Services Dept.",1024,IF(Sheet1!M260="City Clerk and Solicitor Dept",1953,"No")))</f>
        <v>#VALUE!</v>
      </c>
      <c r="V260" s="5" t="s">
        <v>96</v>
      </c>
      <c r="W260" t="e">
        <f>IF(Sheet1!M260="Councillors",4608,IF(Sheet1!M260="Information Technology Services Dept.",921,IF(Sheet1!M260="City Clerk and Solicitor Dept",1855,"No")))</f>
        <v>#VALUE!</v>
      </c>
      <c r="X260" t="e">
        <f t="shared" si="17"/>
        <v>#VALUE!</v>
      </c>
      <c r="Y260" t="str">
        <f ca="1">IF(Sheet1!AB260="DC1MDB01","DC1",IF(Sheet1!AB260="DC1MDB02","DC1",IF(Sheet1!AB260="DC1MDB03","DC1",IF(Sheet1!AB260="DC1MDB04","DC1",IF(Sheet1!AB260="DC1MDB05","DC1",IF(Sheet1!AB260="DC1MDB06","DC1",IF(Sheet1!AB260="DC1MDB07","DC1",IF(Sheet1!AB260="DC1MDB08","DC1",IF(Sheet1!AB260="DC1MDB09","DC1",IF(Sheet1!AB260="DC1MDB10","DC1",IF(Sheet1!AB260="DC4MDB01","DC4",IF(Sheet1!AB260="DC4MDB02","DC4",IF(Sheet1!AB260="DC4MDB03","DC4",IF(Sheet1!AB260="DC4MDB04","DC4",IF(Sheet1!AB260="DC4MDB05","DC4",IF(Sheet1!AB260="DC4MDB06","DC4",IF(Sheet1!AB260="DC4MDB07","DC4",IF(Sheet1!AB260="DC4MDB08","DC4",IF(Sheet1!AB260="DC4MDB09","DC4",IF(Sheet1!AB260="DC4MDB10","DC4","$False"))))))))))))))))))))</f>
        <v>DC1</v>
      </c>
      <c r="Z260" t="s">
        <v>35</v>
      </c>
      <c r="AA260" t="e">
        <f t="shared" si="18"/>
        <v>#VALUE!</v>
      </c>
      <c r="AB260" t="e">
        <f t="shared" si="19"/>
        <v>#VALUE!</v>
      </c>
      <c r="AC260" t="s">
        <v>11</v>
      </c>
      <c r="AD260" t="s">
        <v>12</v>
      </c>
      <c r="AE260" t="s">
        <v>13</v>
      </c>
      <c r="AF260" t="s">
        <v>14</v>
      </c>
      <c r="AG260" t="s">
        <v>5</v>
      </c>
      <c r="AH260" t="s">
        <v>15</v>
      </c>
      <c r="AI260" t="s">
        <v>16</v>
      </c>
      <c r="AJ260" t="s">
        <v>17</v>
      </c>
      <c r="AK260" t="s">
        <v>18</v>
      </c>
      <c r="AL260" t="s">
        <v>19</v>
      </c>
    </row>
    <row r="261" spans="1:38" ht="13.5" customHeight="1">
      <c r="A261" s="7"/>
      <c r="B261" s="7"/>
      <c r="C261" s="7"/>
      <c r="D261" s="8"/>
      <c r="F261" s="9" t="str">
        <f>(Sheet1!T261)</f>
        <v/>
      </c>
      <c r="G261" t="str">
        <f>IF(OR(Sheet1!W261="Yes",Sheet1!U261="Yes"),"\\CMFP538\"&amp;Sheet1!Z261,"")</f>
        <v/>
      </c>
      <c r="H261" t="str">
        <f>IF(G261="","",Sheet1!Z261)</f>
        <v/>
      </c>
      <c r="I261" t="str">
        <f>IF(G261="","",Sheet1!Y261)</f>
        <v/>
      </c>
      <c r="J261" t="e">
        <f>(Sheet1!O261)</f>
        <v>#VALUE!</v>
      </c>
      <c r="K261" s="6" t="e">
        <f>(Sheet1!P261)</f>
        <v>#VALUE!</v>
      </c>
      <c r="L261" s="6" t="e">
        <f>IF(Sheet1!N261="No","No",IF(Sheet1!N261="","No","Yes"))</f>
        <v>#VALUE!</v>
      </c>
      <c r="M261" t="e">
        <f>(Sheet1!Q261)</f>
        <v>#VALUE!</v>
      </c>
      <c r="N261" s="6" t="str">
        <f>IF(Sheet1!E261=FALSE,"",Sheet1!F261&amp;Sheet1!E261)</f>
        <v/>
      </c>
      <c r="O261" t="str">
        <f ca="1">(Sheet1!AB261)</f>
        <v>DC1MDB02</v>
      </c>
      <c r="P261" t="e">
        <f>(Sheet1!R261)</f>
        <v>#VALUE!</v>
      </c>
      <c r="Q261" t="e">
        <f>Sheet3!D261</f>
        <v>#VALUE!</v>
      </c>
      <c r="R261" t="e">
        <f>Sheet3!E261</f>
        <v>#VALUE!</v>
      </c>
      <c r="S261" t="str">
        <f t="shared" si="16"/>
        <v/>
      </c>
      <c r="T261" t="str">
        <f>IF(ISERROR(Sheet1!X261),"",Sheet1!X261)</f>
        <v/>
      </c>
      <c r="U261" t="e">
        <f>IF(Sheet1!M261="Councillors",5120,IF(Sheet1!M261="Information Technology Services Dept.",1024,IF(Sheet1!M261="City Clerk and Solicitor Dept",1953,"No")))</f>
        <v>#VALUE!</v>
      </c>
      <c r="V261" s="5" t="s">
        <v>96</v>
      </c>
      <c r="W261" t="e">
        <f>IF(Sheet1!M261="Councillors",4608,IF(Sheet1!M261="Information Technology Services Dept.",921,IF(Sheet1!M261="City Clerk and Solicitor Dept",1855,"No")))</f>
        <v>#VALUE!</v>
      </c>
      <c r="X261" t="e">
        <f t="shared" si="17"/>
        <v>#VALUE!</v>
      </c>
      <c r="Y261" t="str">
        <f ca="1">IF(Sheet1!AB261="DC1MDB01","DC1",IF(Sheet1!AB261="DC1MDB02","DC1",IF(Sheet1!AB261="DC1MDB03","DC1",IF(Sheet1!AB261="DC1MDB04","DC1",IF(Sheet1!AB261="DC1MDB05","DC1",IF(Sheet1!AB261="DC1MDB06","DC1",IF(Sheet1!AB261="DC1MDB07","DC1",IF(Sheet1!AB261="DC1MDB08","DC1",IF(Sheet1!AB261="DC1MDB09","DC1",IF(Sheet1!AB261="DC1MDB10","DC1",IF(Sheet1!AB261="DC4MDB01","DC4",IF(Sheet1!AB261="DC4MDB02","DC4",IF(Sheet1!AB261="DC4MDB03","DC4",IF(Sheet1!AB261="DC4MDB04","DC4",IF(Sheet1!AB261="DC4MDB05","DC4",IF(Sheet1!AB261="DC4MDB06","DC4",IF(Sheet1!AB261="DC4MDB07","DC4",IF(Sheet1!AB261="DC4MDB08","DC4",IF(Sheet1!AB261="DC4MDB09","DC4",IF(Sheet1!AB261="DC4MDB10","DC4","$False"))))))))))))))))))))</f>
        <v>DC1</v>
      </c>
      <c r="Z261" t="s">
        <v>35</v>
      </c>
      <c r="AA261" t="e">
        <f t="shared" si="18"/>
        <v>#VALUE!</v>
      </c>
      <c r="AB261" t="e">
        <f t="shared" si="19"/>
        <v>#VALUE!</v>
      </c>
      <c r="AC261" t="s">
        <v>11</v>
      </c>
      <c r="AD261" t="s">
        <v>12</v>
      </c>
      <c r="AE261" t="s">
        <v>13</v>
      </c>
      <c r="AF261" t="s">
        <v>14</v>
      </c>
      <c r="AG261" t="s">
        <v>5</v>
      </c>
      <c r="AH261" t="s">
        <v>15</v>
      </c>
      <c r="AI261" t="s">
        <v>16</v>
      </c>
      <c r="AJ261" t="s">
        <v>17</v>
      </c>
      <c r="AK261" t="s">
        <v>18</v>
      </c>
      <c r="AL261" t="s">
        <v>19</v>
      </c>
    </row>
    <row r="262" spans="1:38" ht="13.5" customHeight="1">
      <c r="A262" s="7"/>
      <c r="B262" s="7"/>
      <c r="C262" s="7"/>
      <c r="D262" s="8"/>
      <c r="F262" s="9" t="str">
        <f>(Sheet1!T262)</f>
        <v/>
      </c>
      <c r="G262" t="str">
        <f>IF(OR(Sheet1!W262="Yes",Sheet1!U262="Yes"),"\\CMFP538\"&amp;Sheet1!Z262,"")</f>
        <v/>
      </c>
      <c r="H262" t="str">
        <f>IF(G262="","",Sheet1!Z262)</f>
        <v/>
      </c>
      <c r="I262" t="str">
        <f>IF(G262="","",Sheet1!Y262)</f>
        <v/>
      </c>
      <c r="J262" t="e">
        <f>(Sheet1!O262)</f>
        <v>#VALUE!</v>
      </c>
      <c r="K262" s="6" t="e">
        <f>(Sheet1!P262)</f>
        <v>#VALUE!</v>
      </c>
      <c r="L262" s="6" t="e">
        <f>IF(Sheet1!N262="No","No",IF(Sheet1!N262="","No","Yes"))</f>
        <v>#VALUE!</v>
      </c>
      <c r="M262" t="e">
        <f>(Sheet1!Q262)</f>
        <v>#VALUE!</v>
      </c>
      <c r="N262" s="6" t="str">
        <f>IF(Sheet1!E262=FALSE,"",Sheet1!F262&amp;Sheet1!E262)</f>
        <v/>
      </c>
      <c r="O262" t="str">
        <f ca="1">(Sheet1!AB262)</f>
        <v>DC4MDB05</v>
      </c>
      <c r="P262" t="e">
        <f>(Sheet1!R262)</f>
        <v>#VALUE!</v>
      </c>
      <c r="Q262" t="e">
        <f>Sheet3!D262</f>
        <v>#VALUE!</v>
      </c>
      <c r="R262" t="e">
        <f>Sheet3!E262</f>
        <v>#VALUE!</v>
      </c>
      <c r="S262" t="str">
        <f t="shared" si="16"/>
        <v/>
      </c>
      <c r="T262" t="str">
        <f>IF(ISERROR(Sheet1!X262),"",Sheet1!X262)</f>
        <v/>
      </c>
      <c r="U262" t="e">
        <f>IF(Sheet1!M262="Councillors",5120,IF(Sheet1!M262="Information Technology Services Dept.",1024,IF(Sheet1!M262="City Clerk and Solicitor Dept",1953,"No")))</f>
        <v>#VALUE!</v>
      </c>
      <c r="V262" s="5" t="s">
        <v>96</v>
      </c>
      <c r="W262" t="e">
        <f>IF(Sheet1!M262="Councillors",4608,IF(Sheet1!M262="Information Technology Services Dept.",921,IF(Sheet1!M262="City Clerk and Solicitor Dept",1855,"No")))</f>
        <v>#VALUE!</v>
      </c>
      <c r="X262" t="e">
        <f t="shared" si="17"/>
        <v>#VALUE!</v>
      </c>
      <c r="Y262" t="str">
        <f ca="1">IF(Sheet1!AB262="DC1MDB01","DC1",IF(Sheet1!AB262="DC1MDB02","DC1",IF(Sheet1!AB262="DC1MDB03","DC1",IF(Sheet1!AB262="DC1MDB04","DC1",IF(Sheet1!AB262="DC1MDB05","DC1",IF(Sheet1!AB262="DC1MDB06","DC1",IF(Sheet1!AB262="DC1MDB07","DC1",IF(Sheet1!AB262="DC1MDB08","DC1",IF(Sheet1!AB262="DC1MDB09","DC1",IF(Sheet1!AB262="DC1MDB10","DC1",IF(Sheet1!AB262="DC4MDB01","DC4",IF(Sheet1!AB262="DC4MDB02","DC4",IF(Sheet1!AB262="DC4MDB03","DC4",IF(Sheet1!AB262="DC4MDB04","DC4",IF(Sheet1!AB262="DC4MDB05","DC4",IF(Sheet1!AB262="DC4MDB06","DC4",IF(Sheet1!AB262="DC4MDB07","DC4",IF(Sheet1!AB262="DC4MDB08","DC4",IF(Sheet1!AB262="DC4MDB09","DC4",IF(Sheet1!AB262="DC4MDB10","DC4","$False"))))))))))))))))))))</f>
        <v>DC4</v>
      </c>
      <c r="Z262" t="s">
        <v>35</v>
      </c>
      <c r="AA262" t="e">
        <f t="shared" si="18"/>
        <v>#VALUE!</v>
      </c>
      <c r="AB262" t="e">
        <f t="shared" si="19"/>
        <v>#VALUE!</v>
      </c>
      <c r="AC262" t="s">
        <v>11</v>
      </c>
      <c r="AD262" t="s">
        <v>12</v>
      </c>
      <c r="AE262" t="s">
        <v>13</v>
      </c>
      <c r="AF262" t="s">
        <v>14</v>
      </c>
      <c r="AG262" t="s">
        <v>5</v>
      </c>
      <c r="AH262" t="s">
        <v>15</v>
      </c>
      <c r="AI262" t="s">
        <v>16</v>
      </c>
      <c r="AJ262" t="s">
        <v>17</v>
      </c>
      <c r="AK262" t="s">
        <v>18</v>
      </c>
      <c r="AL262" t="s">
        <v>19</v>
      </c>
    </row>
    <row r="263" spans="1:38" ht="13.5" customHeight="1">
      <c r="A263" s="7"/>
      <c r="B263" s="7"/>
      <c r="C263" s="7"/>
      <c r="D263" s="8"/>
      <c r="F263" s="9" t="str">
        <f>(Sheet1!T263)</f>
        <v/>
      </c>
      <c r="G263" t="str">
        <f>IF(OR(Sheet1!W263="Yes",Sheet1!U263="Yes"),"\\CMFP538\"&amp;Sheet1!Z263,"")</f>
        <v/>
      </c>
      <c r="H263" t="str">
        <f>IF(G263="","",Sheet1!Z263)</f>
        <v/>
      </c>
      <c r="I263" t="str">
        <f>IF(G263="","",Sheet1!Y263)</f>
        <v/>
      </c>
      <c r="J263" t="e">
        <f>(Sheet1!O263)</f>
        <v>#VALUE!</v>
      </c>
      <c r="K263" s="6" t="e">
        <f>(Sheet1!P263)</f>
        <v>#VALUE!</v>
      </c>
      <c r="L263" s="6" t="e">
        <f>IF(Sheet1!N263="No","No",IF(Sheet1!N263="","No","Yes"))</f>
        <v>#VALUE!</v>
      </c>
      <c r="M263" t="e">
        <f>(Sheet1!Q263)</f>
        <v>#VALUE!</v>
      </c>
      <c r="N263" s="6" t="str">
        <f>IF(Sheet1!E263=FALSE,"",Sheet1!F263&amp;Sheet1!E263)</f>
        <v/>
      </c>
      <c r="O263" t="str">
        <f ca="1">(Sheet1!AB263)</f>
        <v>DC1MDB03</v>
      </c>
      <c r="P263" t="e">
        <f>(Sheet1!R263)</f>
        <v>#VALUE!</v>
      </c>
      <c r="Q263" t="e">
        <f>Sheet3!D263</f>
        <v>#VALUE!</v>
      </c>
      <c r="R263" t="e">
        <f>Sheet3!E263</f>
        <v>#VALUE!</v>
      </c>
      <c r="S263" t="str">
        <f t="shared" si="16"/>
        <v/>
      </c>
      <c r="T263" t="str">
        <f>IF(ISERROR(Sheet1!X263),"",Sheet1!X263)</f>
        <v/>
      </c>
      <c r="U263" t="e">
        <f>IF(Sheet1!M263="Councillors",5120,IF(Sheet1!M263="Information Technology Services Dept.",1024,IF(Sheet1!M263="City Clerk and Solicitor Dept",1953,"No")))</f>
        <v>#VALUE!</v>
      </c>
      <c r="V263" s="5" t="s">
        <v>96</v>
      </c>
      <c r="W263" t="e">
        <f>IF(Sheet1!M263="Councillors",4608,IF(Sheet1!M263="Information Technology Services Dept.",921,IF(Sheet1!M263="City Clerk and Solicitor Dept",1855,"No")))</f>
        <v>#VALUE!</v>
      </c>
      <c r="X263" t="e">
        <f t="shared" si="17"/>
        <v>#VALUE!</v>
      </c>
      <c r="Y263" t="str">
        <f ca="1">IF(Sheet1!AB263="DC1MDB01","DC1",IF(Sheet1!AB263="DC1MDB02","DC1",IF(Sheet1!AB263="DC1MDB03","DC1",IF(Sheet1!AB263="DC1MDB04","DC1",IF(Sheet1!AB263="DC1MDB05","DC1",IF(Sheet1!AB263="DC1MDB06","DC1",IF(Sheet1!AB263="DC1MDB07","DC1",IF(Sheet1!AB263="DC1MDB08","DC1",IF(Sheet1!AB263="DC1MDB09","DC1",IF(Sheet1!AB263="DC1MDB10","DC1",IF(Sheet1!AB263="DC4MDB01","DC4",IF(Sheet1!AB263="DC4MDB02","DC4",IF(Sheet1!AB263="DC4MDB03","DC4",IF(Sheet1!AB263="DC4MDB04","DC4",IF(Sheet1!AB263="DC4MDB05","DC4",IF(Sheet1!AB263="DC4MDB06","DC4",IF(Sheet1!AB263="DC4MDB07","DC4",IF(Sheet1!AB263="DC4MDB08","DC4",IF(Sheet1!AB263="DC4MDB09","DC4",IF(Sheet1!AB263="DC4MDB10","DC4","$False"))))))))))))))))))))</f>
        <v>DC1</v>
      </c>
      <c r="Z263" t="s">
        <v>35</v>
      </c>
      <c r="AA263" t="e">
        <f t="shared" si="18"/>
        <v>#VALUE!</v>
      </c>
      <c r="AB263" t="e">
        <f t="shared" si="19"/>
        <v>#VALUE!</v>
      </c>
      <c r="AC263" t="s">
        <v>11</v>
      </c>
      <c r="AD263" t="s">
        <v>12</v>
      </c>
      <c r="AE263" t="s">
        <v>13</v>
      </c>
      <c r="AF263" t="s">
        <v>14</v>
      </c>
      <c r="AG263" t="s">
        <v>5</v>
      </c>
      <c r="AH263" t="s">
        <v>15</v>
      </c>
      <c r="AI263" t="s">
        <v>16</v>
      </c>
      <c r="AJ263" t="s">
        <v>17</v>
      </c>
      <c r="AK263" t="s">
        <v>18</v>
      </c>
      <c r="AL263" t="s">
        <v>19</v>
      </c>
    </row>
    <row r="264" spans="1:38" ht="13.5" customHeight="1">
      <c r="A264" s="7"/>
      <c r="B264" s="7"/>
      <c r="C264" s="7"/>
      <c r="D264" s="8"/>
      <c r="F264" s="9" t="str">
        <f>(Sheet1!T264)</f>
        <v/>
      </c>
      <c r="G264" t="str">
        <f>IF(OR(Sheet1!W264="Yes",Sheet1!U264="Yes"),"\\CMFP538\"&amp;Sheet1!Z264,"")</f>
        <v/>
      </c>
      <c r="H264" t="str">
        <f>IF(G264="","",Sheet1!Z264)</f>
        <v/>
      </c>
      <c r="I264" t="str">
        <f>IF(G264="","",Sheet1!Y264)</f>
        <v/>
      </c>
      <c r="J264" t="e">
        <f>(Sheet1!O264)</f>
        <v>#VALUE!</v>
      </c>
      <c r="K264" s="6" t="e">
        <f>(Sheet1!P264)</f>
        <v>#VALUE!</v>
      </c>
      <c r="L264" s="6" t="e">
        <f>IF(Sheet1!N264="No","No",IF(Sheet1!N264="","No","Yes"))</f>
        <v>#VALUE!</v>
      </c>
      <c r="M264" t="e">
        <f>(Sheet1!Q264)</f>
        <v>#VALUE!</v>
      </c>
      <c r="N264" s="6" t="str">
        <f>IF(Sheet1!E264=FALSE,"",Sheet1!F264&amp;Sheet1!E264)</f>
        <v/>
      </c>
      <c r="O264" t="str">
        <f ca="1">(Sheet1!AB264)</f>
        <v>DC1MDB06</v>
      </c>
      <c r="P264" t="e">
        <f>(Sheet1!R264)</f>
        <v>#VALUE!</v>
      </c>
      <c r="Q264" t="e">
        <f>Sheet3!D264</f>
        <v>#VALUE!</v>
      </c>
      <c r="R264" t="e">
        <f>Sheet3!E264</f>
        <v>#VALUE!</v>
      </c>
      <c r="S264" t="str">
        <f t="shared" si="16"/>
        <v/>
      </c>
      <c r="T264" t="str">
        <f>IF(ISERROR(Sheet1!X264),"",Sheet1!X264)</f>
        <v/>
      </c>
      <c r="U264" t="e">
        <f>IF(Sheet1!M264="Councillors",5120,IF(Sheet1!M264="Information Technology Services Dept.",1024,IF(Sheet1!M264="City Clerk and Solicitor Dept",1953,"No")))</f>
        <v>#VALUE!</v>
      </c>
      <c r="V264" s="5" t="s">
        <v>96</v>
      </c>
      <c r="W264" t="e">
        <f>IF(Sheet1!M264="Councillors",4608,IF(Sheet1!M264="Information Technology Services Dept.",921,IF(Sheet1!M264="City Clerk and Solicitor Dept",1855,"No")))</f>
        <v>#VALUE!</v>
      </c>
      <c r="X264" t="e">
        <f t="shared" si="17"/>
        <v>#VALUE!</v>
      </c>
      <c r="Y264" t="str">
        <f ca="1">IF(Sheet1!AB264="DC1MDB01","DC1",IF(Sheet1!AB264="DC1MDB02","DC1",IF(Sheet1!AB264="DC1MDB03","DC1",IF(Sheet1!AB264="DC1MDB04","DC1",IF(Sheet1!AB264="DC1MDB05","DC1",IF(Sheet1!AB264="DC1MDB06","DC1",IF(Sheet1!AB264="DC1MDB07","DC1",IF(Sheet1!AB264="DC1MDB08","DC1",IF(Sheet1!AB264="DC1MDB09","DC1",IF(Sheet1!AB264="DC1MDB10","DC1",IF(Sheet1!AB264="DC4MDB01","DC4",IF(Sheet1!AB264="DC4MDB02","DC4",IF(Sheet1!AB264="DC4MDB03","DC4",IF(Sheet1!AB264="DC4MDB04","DC4",IF(Sheet1!AB264="DC4MDB05","DC4",IF(Sheet1!AB264="DC4MDB06","DC4",IF(Sheet1!AB264="DC4MDB07","DC4",IF(Sheet1!AB264="DC4MDB08","DC4",IF(Sheet1!AB264="DC4MDB09","DC4",IF(Sheet1!AB264="DC4MDB10","DC4","$False"))))))))))))))))))))</f>
        <v>DC1</v>
      </c>
      <c r="Z264" t="s">
        <v>35</v>
      </c>
      <c r="AA264" t="e">
        <f t="shared" si="18"/>
        <v>#VALUE!</v>
      </c>
      <c r="AB264" t="e">
        <f t="shared" si="19"/>
        <v>#VALUE!</v>
      </c>
      <c r="AC264" t="s">
        <v>11</v>
      </c>
      <c r="AD264" t="s">
        <v>12</v>
      </c>
      <c r="AE264" t="s">
        <v>13</v>
      </c>
      <c r="AF264" t="s">
        <v>14</v>
      </c>
      <c r="AG264" t="s">
        <v>5</v>
      </c>
      <c r="AH264" t="s">
        <v>15</v>
      </c>
      <c r="AI264" t="s">
        <v>16</v>
      </c>
      <c r="AJ264" t="s">
        <v>17</v>
      </c>
      <c r="AK264" t="s">
        <v>18</v>
      </c>
      <c r="AL264" t="s">
        <v>19</v>
      </c>
    </row>
    <row r="265" spans="1:38" ht="13.5" customHeight="1">
      <c r="A265" s="7"/>
      <c r="B265" s="7"/>
      <c r="C265" s="7"/>
      <c r="D265" s="8"/>
      <c r="F265" s="9" t="str">
        <f>(Sheet1!T265)</f>
        <v/>
      </c>
      <c r="G265" t="str">
        <f>IF(OR(Sheet1!W265="Yes",Sheet1!U265="Yes"),"\\CMFP538\"&amp;Sheet1!Z265,"")</f>
        <v/>
      </c>
      <c r="H265" t="str">
        <f>IF(G265="","",Sheet1!Z265)</f>
        <v/>
      </c>
      <c r="I265" t="str">
        <f>IF(G265="","",Sheet1!Y265)</f>
        <v/>
      </c>
      <c r="J265" t="e">
        <f>(Sheet1!O265)</f>
        <v>#VALUE!</v>
      </c>
      <c r="K265" s="6" t="e">
        <f>(Sheet1!P265)</f>
        <v>#VALUE!</v>
      </c>
      <c r="L265" s="6" t="e">
        <f>IF(Sheet1!N265="No","No",IF(Sheet1!N265="","No","Yes"))</f>
        <v>#VALUE!</v>
      </c>
      <c r="M265" t="e">
        <f>(Sheet1!Q265)</f>
        <v>#VALUE!</v>
      </c>
      <c r="N265" s="6" t="str">
        <f>IF(Sheet1!E265=FALSE,"",Sheet1!F265&amp;Sheet1!E265)</f>
        <v/>
      </c>
      <c r="O265" t="str">
        <f ca="1">(Sheet1!AB265)</f>
        <v>DC4MDB10</v>
      </c>
      <c r="P265" t="e">
        <f>(Sheet1!R265)</f>
        <v>#VALUE!</v>
      </c>
      <c r="Q265" t="e">
        <f>Sheet3!D265</f>
        <v>#VALUE!</v>
      </c>
      <c r="R265" t="e">
        <f>Sheet3!E265</f>
        <v>#VALUE!</v>
      </c>
      <c r="S265" t="str">
        <f t="shared" si="16"/>
        <v/>
      </c>
      <c r="T265" t="str">
        <f>IF(ISERROR(Sheet1!X265),"",Sheet1!X265)</f>
        <v/>
      </c>
      <c r="U265" t="e">
        <f>IF(Sheet1!M265="Councillors",5120,IF(Sheet1!M265="Information Technology Services Dept.",1024,IF(Sheet1!M265="City Clerk and Solicitor Dept",1953,"No")))</f>
        <v>#VALUE!</v>
      </c>
      <c r="V265" s="5" t="s">
        <v>96</v>
      </c>
      <c r="W265" t="e">
        <f>IF(Sheet1!M265="Councillors",4608,IF(Sheet1!M265="Information Technology Services Dept.",921,IF(Sheet1!M265="City Clerk and Solicitor Dept",1855,"No")))</f>
        <v>#VALUE!</v>
      </c>
      <c r="X265" t="e">
        <f t="shared" si="17"/>
        <v>#VALUE!</v>
      </c>
      <c r="Y265" t="str">
        <f ca="1">IF(Sheet1!AB265="DC1MDB01","DC1",IF(Sheet1!AB265="DC1MDB02","DC1",IF(Sheet1!AB265="DC1MDB03","DC1",IF(Sheet1!AB265="DC1MDB04","DC1",IF(Sheet1!AB265="DC1MDB05","DC1",IF(Sheet1!AB265="DC1MDB06","DC1",IF(Sheet1!AB265="DC1MDB07","DC1",IF(Sheet1!AB265="DC1MDB08","DC1",IF(Sheet1!AB265="DC1MDB09","DC1",IF(Sheet1!AB265="DC1MDB10","DC1",IF(Sheet1!AB265="DC4MDB01","DC4",IF(Sheet1!AB265="DC4MDB02","DC4",IF(Sheet1!AB265="DC4MDB03","DC4",IF(Sheet1!AB265="DC4MDB04","DC4",IF(Sheet1!AB265="DC4MDB05","DC4",IF(Sheet1!AB265="DC4MDB06","DC4",IF(Sheet1!AB265="DC4MDB07","DC4",IF(Sheet1!AB265="DC4MDB08","DC4",IF(Sheet1!AB265="DC4MDB09","DC4",IF(Sheet1!AB265="DC4MDB10","DC4","$False"))))))))))))))))))))</f>
        <v>DC4</v>
      </c>
      <c r="Z265" t="s">
        <v>35</v>
      </c>
      <c r="AA265" t="e">
        <f t="shared" si="18"/>
        <v>#VALUE!</v>
      </c>
      <c r="AB265" t="e">
        <f t="shared" si="19"/>
        <v>#VALUE!</v>
      </c>
      <c r="AC265" t="s">
        <v>11</v>
      </c>
      <c r="AD265" t="s">
        <v>12</v>
      </c>
      <c r="AE265" t="s">
        <v>13</v>
      </c>
      <c r="AF265" t="s">
        <v>14</v>
      </c>
      <c r="AG265" t="s">
        <v>5</v>
      </c>
      <c r="AH265" t="s">
        <v>15</v>
      </c>
      <c r="AI265" t="s">
        <v>16</v>
      </c>
      <c r="AJ265" t="s">
        <v>17</v>
      </c>
      <c r="AK265" t="s">
        <v>18</v>
      </c>
      <c r="AL265" t="s">
        <v>19</v>
      </c>
    </row>
    <row r="266" spans="1:38" ht="13.5" customHeight="1">
      <c r="A266" s="7"/>
      <c r="B266" s="7"/>
      <c r="C266" s="7"/>
      <c r="D266" s="8"/>
      <c r="F266" s="9" t="str">
        <f>(Sheet1!T266)</f>
        <v/>
      </c>
      <c r="G266" t="str">
        <f>IF(OR(Sheet1!W266="Yes",Sheet1!U266="Yes"),"\\CMFP538\"&amp;Sheet1!Z266,"")</f>
        <v/>
      </c>
      <c r="H266" t="str">
        <f>IF(G266="","",Sheet1!Z266)</f>
        <v/>
      </c>
      <c r="I266" t="str">
        <f>IF(G266="","",Sheet1!Y266)</f>
        <v/>
      </c>
      <c r="J266" t="e">
        <f>(Sheet1!O266)</f>
        <v>#VALUE!</v>
      </c>
      <c r="K266" s="6" t="e">
        <f>(Sheet1!P266)</f>
        <v>#VALUE!</v>
      </c>
      <c r="L266" s="6" t="e">
        <f>IF(Sheet1!N266="No","No",IF(Sheet1!N266="","No","Yes"))</f>
        <v>#VALUE!</v>
      </c>
      <c r="M266" t="e">
        <f>(Sheet1!Q266)</f>
        <v>#VALUE!</v>
      </c>
      <c r="N266" s="6" t="str">
        <f>IF(Sheet1!E266=FALSE,"",Sheet1!F266&amp;Sheet1!E266)</f>
        <v/>
      </c>
      <c r="O266" t="str">
        <f ca="1">(Sheet1!AB266)</f>
        <v>DC1MDB08</v>
      </c>
      <c r="P266" t="e">
        <f>(Sheet1!R266)</f>
        <v>#VALUE!</v>
      </c>
      <c r="Q266" t="e">
        <f>Sheet3!D266</f>
        <v>#VALUE!</v>
      </c>
      <c r="R266" t="e">
        <f>Sheet3!E266</f>
        <v>#VALUE!</v>
      </c>
      <c r="S266" t="str">
        <f t="shared" si="16"/>
        <v/>
      </c>
      <c r="T266" t="str">
        <f>IF(ISERROR(Sheet1!X266),"",Sheet1!X266)</f>
        <v/>
      </c>
      <c r="U266" t="e">
        <f>IF(Sheet1!M266="Councillors",5120,IF(Sheet1!M266="Information Technology Services Dept.",1024,IF(Sheet1!M266="City Clerk and Solicitor Dept",1953,"No")))</f>
        <v>#VALUE!</v>
      </c>
      <c r="V266" s="5" t="s">
        <v>96</v>
      </c>
      <c r="W266" t="e">
        <f>IF(Sheet1!M266="Councillors",4608,IF(Sheet1!M266="Information Technology Services Dept.",921,IF(Sheet1!M266="City Clerk and Solicitor Dept",1855,"No")))</f>
        <v>#VALUE!</v>
      </c>
      <c r="X266" t="e">
        <f t="shared" si="17"/>
        <v>#VALUE!</v>
      </c>
      <c r="Y266" t="str">
        <f ca="1">IF(Sheet1!AB266="DC1MDB01","DC1",IF(Sheet1!AB266="DC1MDB02","DC1",IF(Sheet1!AB266="DC1MDB03","DC1",IF(Sheet1!AB266="DC1MDB04","DC1",IF(Sheet1!AB266="DC1MDB05","DC1",IF(Sheet1!AB266="DC1MDB06","DC1",IF(Sheet1!AB266="DC1MDB07","DC1",IF(Sheet1!AB266="DC1MDB08","DC1",IF(Sheet1!AB266="DC1MDB09","DC1",IF(Sheet1!AB266="DC1MDB10","DC1",IF(Sheet1!AB266="DC4MDB01","DC4",IF(Sheet1!AB266="DC4MDB02","DC4",IF(Sheet1!AB266="DC4MDB03","DC4",IF(Sheet1!AB266="DC4MDB04","DC4",IF(Sheet1!AB266="DC4MDB05","DC4",IF(Sheet1!AB266="DC4MDB06","DC4",IF(Sheet1!AB266="DC4MDB07","DC4",IF(Sheet1!AB266="DC4MDB08","DC4",IF(Sheet1!AB266="DC4MDB09","DC4",IF(Sheet1!AB266="DC4MDB10","DC4","$False"))))))))))))))))))))</f>
        <v>DC1</v>
      </c>
      <c r="Z266" t="s">
        <v>35</v>
      </c>
      <c r="AA266" t="e">
        <f t="shared" si="18"/>
        <v>#VALUE!</v>
      </c>
      <c r="AB266" t="e">
        <f t="shared" si="19"/>
        <v>#VALUE!</v>
      </c>
      <c r="AC266" t="s">
        <v>11</v>
      </c>
      <c r="AD266" t="s">
        <v>12</v>
      </c>
      <c r="AE266" t="s">
        <v>13</v>
      </c>
      <c r="AF266" t="s">
        <v>14</v>
      </c>
      <c r="AG266" t="s">
        <v>5</v>
      </c>
      <c r="AH266" t="s">
        <v>15</v>
      </c>
      <c r="AI266" t="s">
        <v>16</v>
      </c>
      <c r="AJ266" t="s">
        <v>17</v>
      </c>
      <c r="AK266" t="s">
        <v>18</v>
      </c>
      <c r="AL266" t="s">
        <v>19</v>
      </c>
    </row>
    <row r="267" spans="1:38" ht="13.5" customHeight="1">
      <c r="A267" s="7"/>
      <c r="B267" s="7"/>
      <c r="C267" s="7"/>
      <c r="D267" s="8"/>
      <c r="F267" s="9" t="str">
        <f>(Sheet1!T267)</f>
        <v/>
      </c>
      <c r="G267" t="str">
        <f>IF(OR(Sheet1!W267="Yes",Sheet1!U267="Yes"),"\\CMFP538\"&amp;Sheet1!Z267,"")</f>
        <v/>
      </c>
      <c r="H267" t="str">
        <f>IF(G267="","",Sheet1!Z267)</f>
        <v/>
      </c>
      <c r="I267" t="str">
        <f>IF(G267="","",Sheet1!Y267)</f>
        <v/>
      </c>
      <c r="J267" t="e">
        <f>(Sheet1!O267)</f>
        <v>#VALUE!</v>
      </c>
      <c r="K267" s="6" t="e">
        <f>(Sheet1!P267)</f>
        <v>#VALUE!</v>
      </c>
      <c r="L267" s="6" t="e">
        <f>IF(Sheet1!N267="No","No",IF(Sheet1!N267="","No","Yes"))</f>
        <v>#VALUE!</v>
      </c>
      <c r="M267" t="e">
        <f>(Sheet1!Q267)</f>
        <v>#VALUE!</v>
      </c>
      <c r="N267" s="6" t="str">
        <f>IF(Sheet1!E267=FALSE,"",Sheet1!F267&amp;Sheet1!E267)</f>
        <v/>
      </c>
      <c r="O267" t="str">
        <f ca="1">(Sheet1!AB267)</f>
        <v>DC4MDB09</v>
      </c>
      <c r="P267" t="e">
        <f>(Sheet1!R267)</f>
        <v>#VALUE!</v>
      </c>
      <c r="Q267" t="e">
        <f>Sheet3!D267</f>
        <v>#VALUE!</v>
      </c>
      <c r="R267" t="e">
        <f>Sheet3!E267</f>
        <v>#VALUE!</v>
      </c>
      <c r="S267" t="str">
        <f t="shared" si="16"/>
        <v/>
      </c>
      <c r="T267" t="str">
        <f>IF(ISERROR(Sheet1!X267),"",Sheet1!X267)</f>
        <v/>
      </c>
      <c r="U267" t="e">
        <f>IF(Sheet1!M267="Councillors",5120,IF(Sheet1!M267="Information Technology Services Dept.",1024,IF(Sheet1!M267="City Clerk and Solicitor Dept",1953,"No")))</f>
        <v>#VALUE!</v>
      </c>
      <c r="V267" s="5" t="s">
        <v>96</v>
      </c>
      <c r="W267" t="e">
        <f>IF(Sheet1!M267="Councillors",4608,IF(Sheet1!M267="Information Technology Services Dept.",921,IF(Sheet1!M267="City Clerk and Solicitor Dept",1855,"No")))</f>
        <v>#VALUE!</v>
      </c>
      <c r="X267" t="e">
        <f t="shared" si="17"/>
        <v>#VALUE!</v>
      </c>
      <c r="Y267" t="str">
        <f ca="1">IF(Sheet1!AB267="DC1MDB01","DC1",IF(Sheet1!AB267="DC1MDB02","DC1",IF(Sheet1!AB267="DC1MDB03","DC1",IF(Sheet1!AB267="DC1MDB04","DC1",IF(Sheet1!AB267="DC1MDB05","DC1",IF(Sheet1!AB267="DC1MDB06","DC1",IF(Sheet1!AB267="DC1MDB07","DC1",IF(Sheet1!AB267="DC1MDB08","DC1",IF(Sheet1!AB267="DC1MDB09","DC1",IF(Sheet1!AB267="DC1MDB10","DC1",IF(Sheet1!AB267="DC4MDB01","DC4",IF(Sheet1!AB267="DC4MDB02","DC4",IF(Sheet1!AB267="DC4MDB03","DC4",IF(Sheet1!AB267="DC4MDB04","DC4",IF(Sheet1!AB267="DC4MDB05","DC4",IF(Sheet1!AB267="DC4MDB06","DC4",IF(Sheet1!AB267="DC4MDB07","DC4",IF(Sheet1!AB267="DC4MDB08","DC4",IF(Sheet1!AB267="DC4MDB09","DC4",IF(Sheet1!AB267="DC4MDB10","DC4","$False"))))))))))))))))))))</f>
        <v>DC4</v>
      </c>
      <c r="Z267" t="s">
        <v>35</v>
      </c>
      <c r="AA267" t="e">
        <f t="shared" si="18"/>
        <v>#VALUE!</v>
      </c>
      <c r="AB267" t="e">
        <f t="shared" si="19"/>
        <v>#VALUE!</v>
      </c>
      <c r="AC267" t="s">
        <v>11</v>
      </c>
      <c r="AD267" t="s">
        <v>12</v>
      </c>
      <c r="AE267" t="s">
        <v>13</v>
      </c>
      <c r="AF267" t="s">
        <v>14</v>
      </c>
      <c r="AG267" t="s">
        <v>5</v>
      </c>
      <c r="AH267" t="s">
        <v>15</v>
      </c>
      <c r="AI267" t="s">
        <v>16</v>
      </c>
      <c r="AJ267" t="s">
        <v>17</v>
      </c>
      <c r="AK267" t="s">
        <v>18</v>
      </c>
      <c r="AL267" t="s">
        <v>19</v>
      </c>
    </row>
    <row r="268" spans="1:38" ht="13.5" customHeight="1">
      <c r="A268" s="7"/>
      <c r="B268" s="7"/>
      <c r="C268" s="7"/>
      <c r="D268" s="8"/>
      <c r="F268" s="9" t="str">
        <f>(Sheet1!T268)</f>
        <v/>
      </c>
      <c r="G268" t="str">
        <f>IF(OR(Sheet1!W268="Yes",Sheet1!U268="Yes"),"\\CMFP538\"&amp;Sheet1!Z268,"")</f>
        <v/>
      </c>
      <c r="H268" t="str">
        <f>IF(G268="","",Sheet1!Z268)</f>
        <v/>
      </c>
      <c r="I268" t="str">
        <f>IF(G268="","",Sheet1!Y268)</f>
        <v/>
      </c>
      <c r="J268" t="e">
        <f>(Sheet1!O268)</f>
        <v>#VALUE!</v>
      </c>
      <c r="K268" s="6" t="e">
        <f>(Sheet1!P268)</f>
        <v>#VALUE!</v>
      </c>
      <c r="L268" s="6" t="e">
        <f>IF(Sheet1!N268="No","No",IF(Sheet1!N268="","No","Yes"))</f>
        <v>#VALUE!</v>
      </c>
      <c r="M268" t="e">
        <f>(Sheet1!Q268)</f>
        <v>#VALUE!</v>
      </c>
      <c r="N268" s="6" t="str">
        <f>IF(Sheet1!E268=FALSE,"",Sheet1!F268&amp;Sheet1!E268)</f>
        <v/>
      </c>
      <c r="O268" t="str">
        <f ca="1">(Sheet1!AB268)</f>
        <v>DC1MDB02</v>
      </c>
      <c r="P268" t="e">
        <f>(Sheet1!R268)</f>
        <v>#VALUE!</v>
      </c>
      <c r="Q268" t="e">
        <f>Sheet3!D268</f>
        <v>#VALUE!</v>
      </c>
      <c r="R268" t="e">
        <f>Sheet3!E268</f>
        <v>#VALUE!</v>
      </c>
      <c r="S268" t="str">
        <f t="shared" si="16"/>
        <v/>
      </c>
      <c r="T268" t="str">
        <f>IF(ISERROR(Sheet1!X268),"",Sheet1!X268)</f>
        <v/>
      </c>
      <c r="U268" t="e">
        <f>IF(Sheet1!M268="Councillors",5120,IF(Sheet1!M268="Information Technology Services Dept.",1024,IF(Sheet1!M268="City Clerk and Solicitor Dept",1953,"No")))</f>
        <v>#VALUE!</v>
      </c>
      <c r="V268" s="5" t="s">
        <v>96</v>
      </c>
      <c r="W268" t="e">
        <f>IF(Sheet1!M268="Councillors",4608,IF(Sheet1!M268="Information Technology Services Dept.",921,IF(Sheet1!M268="City Clerk and Solicitor Dept",1855,"No")))</f>
        <v>#VALUE!</v>
      </c>
      <c r="X268" t="e">
        <f t="shared" si="17"/>
        <v>#VALUE!</v>
      </c>
      <c r="Y268" t="str">
        <f ca="1">IF(Sheet1!AB268="DC1MDB01","DC1",IF(Sheet1!AB268="DC1MDB02","DC1",IF(Sheet1!AB268="DC1MDB03","DC1",IF(Sheet1!AB268="DC1MDB04","DC1",IF(Sheet1!AB268="DC1MDB05","DC1",IF(Sheet1!AB268="DC1MDB06","DC1",IF(Sheet1!AB268="DC1MDB07","DC1",IF(Sheet1!AB268="DC1MDB08","DC1",IF(Sheet1!AB268="DC1MDB09","DC1",IF(Sheet1!AB268="DC1MDB10","DC1",IF(Sheet1!AB268="DC4MDB01","DC4",IF(Sheet1!AB268="DC4MDB02","DC4",IF(Sheet1!AB268="DC4MDB03","DC4",IF(Sheet1!AB268="DC4MDB04","DC4",IF(Sheet1!AB268="DC4MDB05","DC4",IF(Sheet1!AB268="DC4MDB06","DC4",IF(Sheet1!AB268="DC4MDB07","DC4",IF(Sheet1!AB268="DC4MDB08","DC4",IF(Sheet1!AB268="DC4MDB09","DC4",IF(Sheet1!AB268="DC4MDB10","DC4","$False"))))))))))))))))))))</f>
        <v>DC1</v>
      </c>
      <c r="Z268" t="s">
        <v>35</v>
      </c>
      <c r="AA268" t="e">
        <f t="shared" si="18"/>
        <v>#VALUE!</v>
      </c>
      <c r="AB268" t="e">
        <f t="shared" si="19"/>
        <v>#VALUE!</v>
      </c>
      <c r="AC268" t="s">
        <v>11</v>
      </c>
      <c r="AD268" t="s">
        <v>12</v>
      </c>
      <c r="AE268" t="s">
        <v>13</v>
      </c>
      <c r="AF268" t="s">
        <v>14</v>
      </c>
      <c r="AG268" t="s">
        <v>5</v>
      </c>
      <c r="AH268" t="s">
        <v>15</v>
      </c>
      <c r="AI268" t="s">
        <v>16</v>
      </c>
      <c r="AJ268" t="s">
        <v>17</v>
      </c>
      <c r="AK268" t="s">
        <v>18</v>
      </c>
      <c r="AL268" t="s">
        <v>19</v>
      </c>
    </row>
    <row r="269" spans="1:38" ht="13.5" customHeight="1">
      <c r="A269" s="7"/>
      <c r="B269" s="7"/>
      <c r="C269" s="7"/>
      <c r="D269" s="8"/>
      <c r="F269" s="9" t="str">
        <f>(Sheet1!T269)</f>
        <v/>
      </c>
      <c r="G269" t="str">
        <f>IF(OR(Sheet1!W269="Yes",Sheet1!U269="Yes"),"\\CMFP538\"&amp;Sheet1!Z269,"")</f>
        <v/>
      </c>
      <c r="H269" t="str">
        <f>IF(G269="","",Sheet1!Z269)</f>
        <v/>
      </c>
      <c r="I269" t="str">
        <f>IF(G269="","",Sheet1!Y269)</f>
        <v/>
      </c>
      <c r="J269" t="e">
        <f>(Sheet1!O269)</f>
        <v>#VALUE!</v>
      </c>
      <c r="K269" s="6" t="e">
        <f>(Sheet1!P269)</f>
        <v>#VALUE!</v>
      </c>
      <c r="L269" s="6" t="e">
        <f>IF(Sheet1!N269="No","No",IF(Sheet1!N269="","No","Yes"))</f>
        <v>#VALUE!</v>
      </c>
      <c r="M269" t="e">
        <f>(Sheet1!Q269)</f>
        <v>#VALUE!</v>
      </c>
      <c r="N269" s="6" t="str">
        <f>IF(Sheet1!E269=FALSE,"",Sheet1!F269&amp;Sheet1!E269)</f>
        <v/>
      </c>
      <c r="O269" t="str">
        <f ca="1">(Sheet1!AB269)</f>
        <v>DC4MDB05</v>
      </c>
      <c r="P269" t="e">
        <f>(Sheet1!R269)</f>
        <v>#VALUE!</v>
      </c>
      <c r="Q269" t="e">
        <f>Sheet3!D269</f>
        <v>#VALUE!</v>
      </c>
      <c r="R269" t="e">
        <f>Sheet3!E269</f>
        <v>#VALUE!</v>
      </c>
      <c r="S269" t="str">
        <f t="shared" si="16"/>
        <v/>
      </c>
      <c r="T269" t="str">
        <f>IF(ISERROR(Sheet1!X269),"",Sheet1!X269)</f>
        <v/>
      </c>
      <c r="U269" t="e">
        <f>IF(Sheet1!M269="Councillors",5120,IF(Sheet1!M269="Information Technology Services Dept.",1024,IF(Sheet1!M269="City Clerk and Solicitor Dept",1953,"No")))</f>
        <v>#VALUE!</v>
      </c>
      <c r="V269" s="5" t="s">
        <v>96</v>
      </c>
      <c r="W269" t="e">
        <f>IF(Sheet1!M269="Councillors",4608,IF(Sheet1!M269="Information Technology Services Dept.",921,IF(Sheet1!M269="City Clerk and Solicitor Dept",1855,"No")))</f>
        <v>#VALUE!</v>
      </c>
      <c r="X269" t="e">
        <f t="shared" si="17"/>
        <v>#VALUE!</v>
      </c>
      <c r="Y269" t="str">
        <f ca="1">IF(Sheet1!AB269="DC1MDB01","DC1",IF(Sheet1!AB269="DC1MDB02","DC1",IF(Sheet1!AB269="DC1MDB03","DC1",IF(Sheet1!AB269="DC1MDB04","DC1",IF(Sheet1!AB269="DC1MDB05","DC1",IF(Sheet1!AB269="DC1MDB06","DC1",IF(Sheet1!AB269="DC1MDB07","DC1",IF(Sheet1!AB269="DC1MDB08","DC1",IF(Sheet1!AB269="DC1MDB09","DC1",IF(Sheet1!AB269="DC1MDB10","DC1",IF(Sheet1!AB269="DC4MDB01","DC4",IF(Sheet1!AB269="DC4MDB02","DC4",IF(Sheet1!AB269="DC4MDB03","DC4",IF(Sheet1!AB269="DC4MDB04","DC4",IF(Sheet1!AB269="DC4MDB05","DC4",IF(Sheet1!AB269="DC4MDB06","DC4",IF(Sheet1!AB269="DC4MDB07","DC4",IF(Sheet1!AB269="DC4MDB08","DC4",IF(Sheet1!AB269="DC4MDB09","DC4",IF(Sheet1!AB269="DC4MDB10","DC4","$False"))))))))))))))))))))</f>
        <v>DC4</v>
      </c>
      <c r="Z269" t="s">
        <v>35</v>
      </c>
      <c r="AA269" t="e">
        <f t="shared" si="18"/>
        <v>#VALUE!</v>
      </c>
      <c r="AB269" t="e">
        <f t="shared" si="19"/>
        <v>#VALUE!</v>
      </c>
      <c r="AC269" t="s">
        <v>11</v>
      </c>
      <c r="AD269" t="s">
        <v>12</v>
      </c>
      <c r="AE269" t="s">
        <v>13</v>
      </c>
      <c r="AF269" t="s">
        <v>14</v>
      </c>
      <c r="AG269" t="s">
        <v>5</v>
      </c>
      <c r="AH269" t="s">
        <v>15</v>
      </c>
      <c r="AI269" t="s">
        <v>16</v>
      </c>
      <c r="AJ269" t="s">
        <v>17</v>
      </c>
      <c r="AK269" t="s">
        <v>18</v>
      </c>
      <c r="AL269" t="s">
        <v>19</v>
      </c>
    </row>
    <row r="270" spans="1:38" ht="13.5" customHeight="1">
      <c r="A270" s="7"/>
      <c r="B270" s="7"/>
      <c r="C270" s="7"/>
      <c r="D270" s="8"/>
      <c r="F270" s="9" t="str">
        <f>(Sheet1!T270)</f>
        <v/>
      </c>
      <c r="G270" t="str">
        <f>IF(OR(Sheet1!W270="Yes",Sheet1!U270="Yes"),"\\CMFP538\"&amp;Sheet1!Z270,"")</f>
        <v/>
      </c>
      <c r="H270" t="str">
        <f>IF(G270="","",Sheet1!Z270)</f>
        <v/>
      </c>
      <c r="I270" t="str">
        <f>IF(G270="","",Sheet1!Y270)</f>
        <v/>
      </c>
      <c r="J270" t="e">
        <f>(Sheet1!O270)</f>
        <v>#VALUE!</v>
      </c>
      <c r="K270" s="6" t="e">
        <f>(Sheet1!P270)</f>
        <v>#VALUE!</v>
      </c>
      <c r="L270" s="6" t="e">
        <f>IF(Sheet1!N270="No","No",IF(Sheet1!N270="","No","Yes"))</f>
        <v>#VALUE!</v>
      </c>
      <c r="M270" t="e">
        <f>(Sheet1!Q270)</f>
        <v>#VALUE!</v>
      </c>
      <c r="N270" s="6" t="str">
        <f>IF(Sheet1!E270=FALSE,"",Sheet1!F270&amp;Sheet1!E270)</f>
        <v/>
      </c>
      <c r="O270" t="str">
        <f ca="1">(Sheet1!AB270)</f>
        <v>DC1MDB01</v>
      </c>
      <c r="P270" t="e">
        <f>(Sheet1!R270)</f>
        <v>#VALUE!</v>
      </c>
      <c r="Q270" t="e">
        <f>Sheet3!D270</f>
        <v>#VALUE!</v>
      </c>
      <c r="R270" t="e">
        <f>Sheet3!E270</f>
        <v>#VALUE!</v>
      </c>
      <c r="S270" t="str">
        <f t="shared" si="16"/>
        <v/>
      </c>
      <c r="T270" t="str">
        <f>IF(ISERROR(Sheet1!X270),"",Sheet1!X270)</f>
        <v/>
      </c>
      <c r="U270" t="e">
        <f>IF(Sheet1!M270="Councillors",5120,IF(Sheet1!M270="Information Technology Services Dept.",1024,IF(Sheet1!M270="City Clerk and Solicitor Dept",1953,"No")))</f>
        <v>#VALUE!</v>
      </c>
      <c r="V270" s="5" t="s">
        <v>96</v>
      </c>
      <c r="W270" t="e">
        <f>IF(Sheet1!M270="Councillors",4608,IF(Sheet1!M270="Information Technology Services Dept.",921,IF(Sheet1!M270="City Clerk and Solicitor Dept",1855,"No")))</f>
        <v>#VALUE!</v>
      </c>
      <c r="X270" t="e">
        <f t="shared" si="17"/>
        <v>#VALUE!</v>
      </c>
      <c r="Y270" t="str">
        <f ca="1">IF(Sheet1!AB270="DC1MDB01","DC1",IF(Sheet1!AB270="DC1MDB02","DC1",IF(Sheet1!AB270="DC1MDB03","DC1",IF(Sheet1!AB270="DC1MDB04","DC1",IF(Sheet1!AB270="DC1MDB05","DC1",IF(Sheet1!AB270="DC1MDB06","DC1",IF(Sheet1!AB270="DC1MDB07","DC1",IF(Sheet1!AB270="DC1MDB08","DC1",IF(Sheet1!AB270="DC1MDB09","DC1",IF(Sheet1!AB270="DC1MDB10","DC1",IF(Sheet1!AB270="DC4MDB01","DC4",IF(Sheet1!AB270="DC4MDB02","DC4",IF(Sheet1!AB270="DC4MDB03","DC4",IF(Sheet1!AB270="DC4MDB04","DC4",IF(Sheet1!AB270="DC4MDB05","DC4",IF(Sheet1!AB270="DC4MDB06","DC4",IF(Sheet1!AB270="DC4MDB07","DC4",IF(Sheet1!AB270="DC4MDB08","DC4",IF(Sheet1!AB270="DC4MDB09","DC4",IF(Sheet1!AB270="DC4MDB10","DC4","$False"))))))))))))))))))))</f>
        <v>DC1</v>
      </c>
      <c r="Z270" t="s">
        <v>35</v>
      </c>
      <c r="AA270" t="e">
        <f t="shared" si="18"/>
        <v>#VALUE!</v>
      </c>
      <c r="AB270" t="e">
        <f t="shared" si="19"/>
        <v>#VALUE!</v>
      </c>
      <c r="AC270" t="s">
        <v>11</v>
      </c>
      <c r="AD270" t="s">
        <v>12</v>
      </c>
      <c r="AE270" t="s">
        <v>13</v>
      </c>
      <c r="AF270" t="s">
        <v>14</v>
      </c>
      <c r="AG270" t="s">
        <v>5</v>
      </c>
      <c r="AH270" t="s">
        <v>15</v>
      </c>
      <c r="AI270" t="s">
        <v>16</v>
      </c>
      <c r="AJ270" t="s">
        <v>17</v>
      </c>
      <c r="AK270" t="s">
        <v>18</v>
      </c>
      <c r="AL270" t="s">
        <v>19</v>
      </c>
    </row>
    <row r="271" spans="1:38" ht="13.5" customHeight="1">
      <c r="A271" s="7"/>
      <c r="B271" s="7"/>
      <c r="C271" s="7"/>
      <c r="D271" s="8"/>
      <c r="F271" s="9" t="str">
        <f>(Sheet1!T271)</f>
        <v/>
      </c>
      <c r="G271" t="str">
        <f>IF(OR(Sheet1!W271="Yes",Sheet1!U271="Yes"),"\\CMFP538\"&amp;Sheet1!Z271,"")</f>
        <v/>
      </c>
      <c r="H271" t="str">
        <f>IF(G271="","",Sheet1!Z271)</f>
        <v/>
      </c>
      <c r="I271" t="str">
        <f>IF(G271="","",Sheet1!Y271)</f>
        <v/>
      </c>
      <c r="J271" t="e">
        <f>(Sheet1!O271)</f>
        <v>#VALUE!</v>
      </c>
      <c r="K271" s="6" t="e">
        <f>(Sheet1!P271)</f>
        <v>#VALUE!</v>
      </c>
      <c r="L271" s="6" t="e">
        <f>IF(Sheet1!N271="No","No",IF(Sheet1!N271="","No","Yes"))</f>
        <v>#VALUE!</v>
      </c>
      <c r="M271" t="e">
        <f>(Sheet1!Q271)</f>
        <v>#VALUE!</v>
      </c>
      <c r="N271" s="6" t="str">
        <f>IF(Sheet1!E271=FALSE,"",Sheet1!F271&amp;Sheet1!E271)</f>
        <v/>
      </c>
      <c r="O271" t="str">
        <f ca="1">(Sheet1!AB271)</f>
        <v>DC4MDB01</v>
      </c>
      <c r="P271" t="e">
        <f>(Sheet1!R271)</f>
        <v>#VALUE!</v>
      </c>
      <c r="Q271" t="e">
        <f>Sheet3!D271</f>
        <v>#VALUE!</v>
      </c>
      <c r="R271" t="e">
        <f>Sheet3!E271</f>
        <v>#VALUE!</v>
      </c>
      <c r="S271" t="str">
        <f t="shared" si="16"/>
        <v/>
      </c>
      <c r="T271" t="str">
        <f>IF(ISERROR(Sheet1!X271),"",Sheet1!X271)</f>
        <v/>
      </c>
      <c r="U271" t="e">
        <f>IF(Sheet1!M271="Councillors",5120,IF(Sheet1!M271="Information Technology Services Dept.",1024,IF(Sheet1!M271="City Clerk and Solicitor Dept",1953,"No")))</f>
        <v>#VALUE!</v>
      </c>
      <c r="V271" s="5" t="s">
        <v>96</v>
      </c>
      <c r="W271" t="e">
        <f>IF(Sheet1!M271="Councillors",4608,IF(Sheet1!M271="Information Technology Services Dept.",921,IF(Sheet1!M271="City Clerk and Solicitor Dept",1855,"No")))</f>
        <v>#VALUE!</v>
      </c>
      <c r="X271" t="e">
        <f t="shared" si="17"/>
        <v>#VALUE!</v>
      </c>
      <c r="Y271" t="str">
        <f ca="1">IF(Sheet1!AB271="DC1MDB01","DC1",IF(Sheet1!AB271="DC1MDB02","DC1",IF(Sheet1!AB271="DC1MDB03","DC1",IF(Sheet1!AB271="DC1MDB04","DC1",IF(Sheet1!AB271="DC1MDB05","DC1",IF(Sheet1!AB271="DC1MDB06","DC1",IF(Sheet1!AB271="DC1MDB07","DC1",IF(Sheet1!AB271="DC1MDB08","DC1",IF(Sheet1!AB271="DC1MDB09","DC1",IF(Sheet1!AB271="DC1MDB10","DC1",IF(Sheet1!AB271="DC4MDB01","DC4",IF(Sheet1!AB271="DC4MDB02","DC4",IF(Sheet1!AB271="DC4MDB03","DC4",IF(Sheet1!AB271="DC4MDB04","DC4",IF(Sheet1!AB271="DC4MDB05","DC4",IF(Sheet1!AB271="DC4MDB06","DC4",IF(Sheet1!AB271="DC4MDB07","DC4",IF(Sheet1!AB271="DC4MDB08","DC4",IF(Sheet1!AB271="DC4MDB09","DC4",IF(Sheet1!AB271="DC4MDB10","DC4","$False"))))))))))))))))))))</f>
        <v>DC4</v>
      </c>
      <c r="Z271" t="s">
        <v>35</v>
      </c>
      <c r="AA271" t="e">
        <f t="shared" si="18"/>
        <v>#VALUE!</v>
      </c>
      <c r="AB271" t="e">
        <f t="shared" si="19"/>
        <v>#VALUE!</v>
      </c>
      <c r="AC271" t="s">
        <v>11</v>
      </c>
      <c r="AD271" t="s">
        <v>12</v>
      </c>
      <c r="AE271" t="s">
        <v>13</v>
      </c>
      <c r="AF271" t="s">
        <v>14</v>
      </c>
      <c r="AG271" t="s">
        <v>5</v>
      </c>
      <c r="AH271" t="s">
        <v>15</v>
      </c>
      <c r="AI271" t="s">
        <v>16</v>
      </c>
      <c r="AJ271" t="s">
        <v>17</v>
      </c>
      <c r="AK271" t="s">
        <v>18</v>
      </c>
      <c r="AL271" t="s">
        <v>19</v>
      </c>
    </row>
    <row r="272" spans="1:38" ht="13.5" customHeight="1">
      <c r="A272" s="7"/>
      <c r="B272" s="7"/>
      <c r="C272" s="7"/>
      <c r="D272" s="8"/>
      <c r="F272" s="9" t="str">
        <f>(Sheet1!T272)</f>
        <v/>
      </c>
      <c r="G272" t="str">
        <f>IF(OR(Sheet1!W272="Yes",Sheet1!U272="Yes"),"\\CMFP538\"&amp;Sheet1!Z272,"")</f>
        <v/>
      </c>
      <c r="H272" t="str">
        <f>IF(G272="","",Sheet1!Z272)</f>
        <v/>
      </c>
      <c r="I272" t="str">
        <f>IF(G272="","",Sheet1!Y272)</f>
        <v/>
      </c>
      <c r="J272" t="e">
        <f>(Sheet1!O272)</f>
        <v>#VALUE!</v>
      </c>
      <c r="K272" s="6" t="e">
        <f>(Sheet1!P272)</f>
        <v>#VALUE!</v>
      </c>
      <c r="L272" s="6" t="e">
        <f>IF(Sheet1!N272="No","No",IF(Sheet1!N272="","No","Yes"))</f>
        <v>#VALUE!</v>
      </c>
      <c r="M272" t="e">
        <f>(Sheet1!Q272)</f>
        <v>#VALUE!</v>
      </c>
      <c r="N272" s="6" t="str">
        <f>IF(Sheet1!E272=FALSE,"",Sheet1!F272&amp;Sheet1!E272)</f>
        <v/>
      </c>
      <c r="O272" t="str">
        <f ca="1">(Sheet1!AB272)</f>
        <v>DC4MDB02</v>
      </c>
      <c r="P272" t="e">
        <f>(Sheet1!R272)</f>
        <v>#VALUE!</v>
      </c>
      <c r="Q272" t="e">
        <f>Sheet3!D272</f>
        <v>#VALUE!</v>
      </c>
      <c r="R272" t="e">
        <f>Sheet3!E272</f>
        <v>#VALUE!</v>
      </c>
      <c r="S272" t="str">
        <f t="shared" si="16"/>
        <v/>
      </c>
      <c r="T272" t="str">
        <f>IF(ISERROR(Sheet1!X272),"",Sheet1!X272)</f>
        <v/>
      </c>
      <c r="U272" t="e">
        <f>IF(Sheet1!M272="Councillors",5120,IF(Sheet1!M272="Information Technology Services Dept.",1024,IF(Sheet1!M272="City Clerk and Solicitor Dept",1953,"No")))</f>
        <v>#VALUE!</v>
      </c>
      <c r="V272" s="5" t="s">
        <v>96</v>
      </c>
      <c r="W272" t="e">
        <f>IF(Sheet1!M272="Councillors",4608,IF(Sheet1!M272="Information Technology Services Dept.",921,IF(Sheet1!M272="City Clerk and Solicitor Dept",1855,"No")))</f>
        <v>#VALUE!</v>
      </c>
      <c r="X272" t="e">
        <f t="shared" si="17"/>
        <v>#VALUE!</v>
      </c>
      <c r="Y272" t="str">
        <f ca="1">IF(Sheet1!AB272="DC1MDB01","DC1",IF(Sheet1!AB272="DC1MDB02","DC1",IF(Sheet1!AB272="DC1MDB03","DC1",IF(Sheet1!AB272="DC1MDB04","DC1",IF(Sheet1!AB272="DC1MDB05","DC1",IF(Sheet1!AB272="DC1MDB06","DC1",IF(Sheet1!AB272="DC1MDB07","DC1",IF(Sheet1!AB272="DC1MDB08","DC1",IF(Sheet1!AB272="DC1MDB09","DC1",IF(Sheet1!AB272="DC1MDB10","DC1",IF(Sheet1!AB272="DC4MDB01","DC4",IF(Sheet1!AB272="DC4MDB02","DC4",IF(Sheet1!AB272="DC4MDB03","DC4",IF(Sheet1!AB272="DC4MDB04","DC4",IF(Sheet1!AB272="DC4MDB05","DC4",IF(Sheet1!AB272="DC4MDB06","DC4",IF(Sheet1!AB272="DC4MDB07","DC4",IF(Sheet1!AB272="DC4MDB08","DC4",IF(Sheet1!AB272="DC4MDB09","DC4",IF(Sheet1!AB272="DC4MDB10","DC4","$False"))))))))))))))))))))</f>
        <v>DC4</v>
      </c>
      <c r="Z272" t="s">
        <v>35</v>
      </c>
      <c r="AA272" t="e">
        <f t="shared" si="18"/>
        <v>#VALUE!</v>
      </c>
      <c r="AB272" t="e">
        <f t="shared" si="19"/>
        <v>#VALUE!</v>
      </c>
      <c r="AC272" t="s">
        <v>11</v>
      </c>
      <c r="AD272" t="s">
        <v>12</v>
      </c>
      <c r="AE272" t="s">
        <v>13</v>
      </c>
      <c r="AF272" t="s">
        <v>14</v>
      </c>
      <c r="AG272" t="s">
        <v>5</v>
      </c>
      <c r="AH272" t="s">
        <v>15</v>
      </c>
      <c r="AI272" t="s">
        <v>16</v>
      </c>
      <c r="AJ272" t="s">
        <v>17</v>
      </c>
      <c r="AK272" t="s">
        <v>18</v>
      </c>
      <c r="AL272" t="s">
        <v>19</v>
      </c>
    </row>
    <row r="273" spans="1:38" ht="13.5" customHeight="1">
      <c r="A273" s="7"/>
      <c r="B273" s="7"/>
      <c r="C273" s="7"/>
      <c r="D273" s="8"/>
      <c r="F273" s="9" t="str">
        <f>(Sheet1!T273)</f>
        <v/>
      </c>
      <c r="G273" t="str">
        <f>IF(OR(Sheet1!W273="Yes",Sheet1!U273="Yes"),"\\CMFP538\"&amp;Sheet1!Z273,"")</f>
        <v/>
      </c>
      <c r="H273" t="str">
        <f>IF(G273="","",Sheet1!Z273)</f>
        <v/>
      </c>
      <c r="I273" t="str">
        <f>IF(G273="","",Sheet1!Y273)</f>
        <v/>
      </c>
      <c r="J273" t="e">
        <f>(Sheet1!O273)</f>
        <v>#VALUE!</v>
      </c>
      <c r="K273" s="6" t="e">
        <f>(Sheet1!P273)</f>
        <v>#VALUE!</v>
      </c>
      <c r="L273" s="6" t="e">
        <f>IF(Sheet1!N273="No","No",IF(Sheet1!N273="","No","Yes"))</f>
        <v>#VALUE!</v>
      </c>
      <c r="M273" t="e">
        <f>(Sheet1!Q273)</f>
        <v>#VALUE!</v>
      </c>
      <c r="N273" s="6" t="str">
        <f>IF(Sheet1!E273=FALSE,"",Sheet1!F273&amp;Sheet1!E273)</f>
        <v/>
      </c>
      <c r="O273" t="str">
        <f ca="1">(Sheet1!AB273)</f>
        <v>DC1MDB02</v>
      </c>
      <c r="P273" t="e">
        <f>(Sheet1!R273)</f>
        <v>#VALUE!</v>
      </c>
      <c r="Q273" t="e">
        <f>Sheet3!D273</f>
        <v>#VALUE!</v>
      </c>
      <c r="R273" t="e">
        <f>Sheet3!E273</f>
        <v>#VALUE!</v>
      </c>
      <c r="S273" t="str">
        <f t="shared" si="16"/>
        <v/>
      </c>
      <c r="T273" t="str">
        <f>IF(ISERROR(Sheet1!X273),"",Sheet1!X273)</f>
        <v/>
      </c>
      <c r="U273" t="e">
        <f>IF(Sheet1!M273="Councillors",5120,IF(Sheet1!M273="Information Technology Services Dept.",1024,IF(Sheet1!M273="City Clerk and Solicitor Dept",1953,"No")))</f>
        <v>#VALUE!</v>
      </c>
      <c r="V273" s="5" t="s">
        <v>96</v>
      </c>
      <c r="W273" t="e">
        <f>IF(Sheet1!M273="Councillors",4608,IF(Sheet1!M273="Information Technology Services Dept.",921,IF(Sheet1!M273="City Clerk and Solicitor Dept",1855,"No")))</f>
        <v>#VALUE!</v>
      </c>
      <c r="X273" t="e">
        <f t="shared" si="17"/>
        <v>#VALUE!</v>
      </c>
      <c r="Y273" t="str">
        <f ca="1">IF(Sheet1!AB273="DC1MDB01","DC1",IF(Sheet1!AB273="DC1MDB02","DC1",IF(Sheet1!AB273="DC1MDB03","DC1",IF(Sheet1!AB273="DC1MDB04","DC1",IF(Sheet1!AB273="DC1MDB05","DC1",IF(Sheet1!AB273="DC1MDB06","DC1",IF(Sheet1!AB273="DC1MDB07","DC1",IF(Sheet1!AB273="DC1MDB08","DC1",IF(Sheet1!AB273="DC1MDB09","DC1",IF(Sheet1!AB273="DC1MDB10","DC1",IF(Sheet1!AB273="DC4MDB01","DC4",IF(Sheet1!AB273="DC4MDB02","DC4",IF(Sheet1!AB273="DC4MDB03","DC4",IF(Sheet1!AB273="DC4MDB04","DC4",IF(Sheet1!AB273="DC4MDB05","DC4",IF(Sheet1!AB273="DC4MDB06","DC4",IF(Sheet1!AB273="DC4MDB07","DC4",IF(Sheet1!AB273="DC4MDB08","DC4",IF(Sheet1!AB273="DC4MDB09","DC4",IF(Sheet1!AB273="DC4MDB10","DC4","$False"))))))))))))))))))))</f>
        <v>DC1</v>
      </c>
      <c r="Z273" t="s">
        <v>35</v>
      </c>
      <c r="AA273" t="e">
        <f t="shared" si="18"/>
        <v>#VALUE!</v>
      </c>
      <c r="AB273" t="e">
        <f t="shared" si="19"/>
        <v>#VALUE!</v>
      </c>
      <c r="AC273" t="s">
        <v>11</v>
      </c>
      <c r="AD273" t="s">
        <v>12</v>
      </c>
      <c r="AE273" t="s">
        <v>13</v>
      </c>
      <c r="AF273" t="s">
        <v>14</v>
      </c>
      <c r="AG273" t="s">
        <v>5</v>
      </c>
      <c r="AH273" t="s">
        <v>15</v>
      </c>
      <c r="AI273" t="s">
        <v>16</v>
      </c>
      <c r="AJ273" t="s">
        <v>17</v>
      </c>
      <c r="AK273" t="s">
        <v>18</v>
      </c>
      <c r="AL273" t="s">
        <v>19</v>
      </c>
    </row>
    <row r="274" spans="1:38" ht="13.5" customHeight="1">
      <c r="A274" s="7"/>
      <c r="B274" s="7"/>
      <c r="C274" s="7"/>
      <c r="D274" s="8"/>
      <c r="F274" s="9" t="str">
        <f>(Sheet1!T274)</f>
        <v/>
      </c>
      <c r="G274" t="str">
        <f>IF(OR(Sheet1!W274="Yes",Sheet1!U274="Yes"),"\\CMFP538\"&amp;Sheet1!Z274,"")</f>
        <v/>
      </c>
      <c r="H274" t="str">
        <f>IF(G274="","",Sheet1!Z274)</f>
        <v/>
      </c>
      <c r="I274" t="str">
        <f>IF(G274="","",Sheet1!Y274)</f>
        <v/>
      </c>
      <c r="J274" t="e">
        <f>(Sheet1!O274)</f>
        <v>#VALUE!</v>
      </c>
      <c r="K274" s="6" t="e">
        <f>(Sheet1!P274)</f>
        <v>#VALUE!</v>
      </c>
      <c r="L274" s="6" t="e">
        <f>IF(Sheet1!N274="No","No",IF(Sheet1!N274="","No","Yes"))</f>
        <v>#VALUE!</v>
      </c>
      <c r="M274" t="e">
        <f>(Sheet1!Q274)</f>
        <v>#VALUE!</v>
      </c>
      <c r="N274" s="6" t="str">
        <f>IF(Sheet1!E274=FALSE,"",Sheet1!F274&amp;Sheet1!E274)</f>
        <v/>
      </c>
      <c r="O274" t="str">
        <f ca="1">(Sheet1!AB274)</f>
        <v>DC1MDB09</v>
      </c>
      <c r="P274" t="e">
        <f>(Sheet1!R274)</f>
        <v>#VALUE!</v>
      </c>
      <c r="Q274" t="e">
        <f>Sheet3!D274</f>
        <v>#VALUE!</v>
      </c>
      <c r="R274" t="e">
        <f>Sheet3!E274</f>
        <v>#VALUE!</v>
      </c>
      <c r="S274" t="str">
        <f t="shared" si="16"/>
        <v/>
      </c>
      <c r="T274" t="str">
        <f>IF(ISERROR(Sheet1!X274),"",Sheet1!X274)</f>
        <v/>
      </c>
      <c r="U274" t="e">
        <f>IF(Sheet1!M274="Councillors",5120,IF(Sheet1!M274="Information Technology Services Dept.",1024,IF(Sheet1!M274="City Clerk and Solicitor Dept",1953,"No")))</f>
        <v>#VALUE!</v>
      </c>
      <c r="V274" s="5" t="s">
        <v>96</v>
      </c>
      <c r="W274" t="e">
        <f>IF(Sheet1!M274="Councillors",4608,IF(Sheet1!M274="Information Technology Services Dept.",921,IF(Sheet1!M274="City Clerk and Solicitor Dept",1855,"No")))</f>
        <v>#VALUE!</v>
      </c>
      <c r="X274" t="e">
        <f t="shared" si="17"/>
        <v>#VALUE!</v>
      </c>
      <c r="Y274" t="str">
        <f ca="1">IF(Sheet1!AB274="DC1MDB01","DC1",IF(Sheet1!AB274="DC1MDB02","DC1",IF(Sheet1!AB274="DC1MDB03","DC1",IF(Sheet1!AB274="DC1MDB04","DC1",IF(Sheet1!AB274="DC1MDB05","DC1",IF(Sheet1!AB274="DC1MDB06","DC1",IF(Sheet1!AB274="DC1MDB07","DC1",IF(Sheet1!AB274="DC1MDB08","DC1",IF(Sheet1!AB274="DC1MDB09","DC1",IF(Sheet1!AB274="DC1MDB10","DC1",IF(Sheet1!AB274="DC4MDB01","DC4",IF(Sheet1!AB274="DC4MDB02","DC4",IF(Sheet1!AB274="DC4MDB03","DC4",IF(Sheet1!AB274="DC4MDB04","DC4",IF(Sheet1!AB274="DC4MDB05","DC4",IF(Sheet1!AB274="DC4MDB06","DC4",IF(Sheet1!AB274="DC4MDB07","DC4",IF(Sheet1!AB274="DC4MDB08","DC4",IF(Sheet1!AB274="DC4MDB09","DC4",IF(Sheet1!AB274="DC4MDB10","DC4","$False"))))))))))))))))))))</f>
        <v>DC1</v>
      </c>
      <c r="Z274" t="s">
        <v>35</v>
      </c>
      <c r="AA274" t="e">
        <f t="shared" si="18"/>
        <v>#VALUE!</v>
      </c>
      <c r="AB274" t="e">
        <f t="shared" si="19"/>
        <v>#VALUE!</v>
      </c>
      <c r="AC274" t="s">
        <v>11</v>
      </c>
      <c r="AD274" t="s">
        <v>12</v>
      </c>
      <c r="AE274" t="s">
        <v>13</v>
      </c>
      <c r="AF274" t="s">
        <v>14</v>
      </c>
      <c r="AG274" t="s">
        <v>5</v>
      </c>
      <c r="AH274" t="s">
        <v>15</v>
      </c>
      <c r="AI274" t="s">
        <v>16</v>
      </c>
      <c r="AJ274" t="s">
        <v>17</v>
      </c>
      <c r="AK274" t="s">
        <v>18</v>
      </c>
      <c r="AL274" t="s">
        <v>19</v>
      </c>
    </row>
    <row r="275" spans="1:38" ht="13.5" customHeight="1">
      <c r="A275" s="7"/>
      <c r="B275" s="7"/>
      <c r="C275" s="7"/>
      <c r="D275" s="8"/>
      <c r="F275" s="9" t="str">
        <f>(Sheet1!T275)</f>
        <v/>
      </c>
      <c r="G275" t="str">
        <f>IF(OR(Sheet1!W275="Yes",Sheet1!U275="Yes"),"\\CMFP538\"&amp;Sheet1!Z275,"")</f>
        <v/>
      </c>
      <c r="H275" t="str">
        <f>IF(G275="","",Sheet1!Z275)</f>
        <v/>
      </c>
      <c r="I275" t="str">
        <f>IF(G275="","",Sheet1!Y275)</f>
        <v/>
      </c>
      <c r="J275" t="e">
        <f>(Sheet1!O275)</f>
        <v>#VALUE!</v>
      </c>
      <c r="K275" s="6" t="e">
        <f>(Sheet1!P275)</f>
        <v>#VALUE!</v>
      </c>
      <c r="L275" s="6" t="e">
        <f>IF(Sheet1!N275="No","No",IF(Sheet1!N275="","No","Yes"))</f>
        <v>#VALUE!</v>
      </c>
      <c r="M275" t="e">
        <f>(Sheet1!Q275)</f>
        <v>#VALUE!</v>
      </c>
      <c r="N275" s="6" t="str">
        <f>IF(Sheet1!E275=FALSE,"",Sheet1!F275&amp;Sheet1!E275)</f>
        <v/>
      </c>
      <c r="O275" t="str">
        <f ca="1">(Sheet1!AB275)</f>
        <v>DC4MDB02</v>
      </c>
      <c r="P275" t="e">
        <f>(Sheet1!R275)</f>
        <v>#VALUE!</v>
      </c>
      <c r="Q275" t="e">
        <f>Sheet3!D275</f>
        <v>#VALUE!</v>
      </c>
      <c r="R275" t="e">
        <f>Sheet3!E275</f>
        <v>#VALUE!</v>
      </c>
      <c r="S275" t="str">
        <f t="shared" si="16"/>
        <v/>
      </c>
      <c r="T275" t="str">
        <f>IF(ISERROR(Sheet1!X275),"",Sheet1!X275)</f>
        <v/>
      </c>
      <c r="U275" t="e">
        <f>IF(Sheet1!M275="Councillors",5120,IF(Sheet1!M275="Information Technology Services Dept.",1024,IF(Sheet1!M275="City Clerk and Solicitor Dept",1953,"No")))</f>
        <v>#VALUE!</v>
      </c>
      <c r="V275" s="5" t="s">
        <v>96</v>
      </c>
      <c r="W275" t="e">
        <f>IF(Sheet1!M275="Councillors",4608,IF(Sheet1!M275="Information Technology Services Dept.",921,IF(Sheet1!M275="City Clerk and Solicitor Dept",1855,"No")))</f>
        <v>#VALUE!</v>
      </c>
      <c r="X275" t="e">
        <f t="shared" si="17"/>
        <v>#VALUE!</v>
      </c>
      <c r="Y275" t="str">
        <f ca="1">IF(Sheet1!AB275="DC1MDB01","DC1",IF(Sheet1!AB275="DC1MDB02","DC1",IF(Sheet1!AB275="DC1MDB03","DC1",IF(Sheet1!AB275="DC1MDB04","DC1",IF(Sheet1!AB275="DC1MDB05","DC1",IF(Sheet1!AB275="DC1MDB06","DC1",IF(Sheet1!AB275="DC1MDB07","DC1",IF(Sheet1!AB275="DC1MDB08","DC1",IF(Sheet1!AB275="DC1MDB09","DC1",IF(Sheet1!AB275="DC1MDB10","DC1",IF(Sheet1!AB275="DC4MDB01","DC4",IF(Sheet1!AB275="DC4MDB02","DC4",IF(Sheet1!AB275="DC4MDB03","DC4",IF(Sheet1!AB275="DC4MDB04","DC4",IF(Sheet1!AB275="DC4MDB05","DC4",IF(Sheet1!AB275="DC4MDB06","DC4",IF(Sheet1!AB275="DC4MDB07","DC4",IF(Sheet1!AB275="DC4MDB08","DC4",IF(Sheet1!AB275="DC4MDB09","DC4",IF(Sheet1!AB275="DC4MDB10","DC4","$False"))))))))))))))))))))</f>
        <v>DC4</v>
      </c>
      <c r="Z275" t="s">
        <v>35</v>
      </c>
      <c r="AA275" t="e">
        <f t="shared" si="18"/>
        <v>#VALUE!</v>
      </c>
      <c r="AB275" t="e">
        <f t="shared" si="19"/>
        <v>#VALUE!</v>
      </c>
      <c r="AC275" t="s">
        <v>11</v>
      </c>
      <c r="AD275" t="s">
        <v>12</v>
      </c>
      <c r="AE275" t="s">
        <v>13</v>
      </c>
      <c r="AF275" t="s">
        <v>14</v>
      </c>
      <c r="AG275" t="s">
        <v>5</v>
      </c>
      <c r="AH275" t="s">
        <v>15</v>
      </c>
      <c r="AI275" t="s">
        <v>16</v>
      </c>
      <c r="AJ275" t="s">
        <v>17</v>
      </c>
      <c r="AK275" t="s">
        <v>18</v>
      </c>
      <c r="AL275" t="s">
        <v>19</v>
      </c>
    </row>
    <row r="276" spans="1:38" ht="13.5" customHeight="1">
      <c r="A276" s="7"/>
      <c r="B276" s="7"/>
      <c r="C276" s="7"/>
      <c r="D276" s="8"/>
      <c r="F276" s="9" t="str">
        <f>(Sheet1!T276)</f>
        <v/>
      </c>
      <c r="G276" t="str">
        <f>IF(OR(Sheet1!W276="Yes",Sheet1!U276="Yes"),"\\CMFP538\"&amp;Sheet1!Z276,"")</f>
        <v/>
      </c>
      <c r="H276" t="str">
        <f>IF(G276="","",Sheet1!Z276)</f>
        <v/>
      </c>
      <c r="I276" t="str">
        <f>IF(G276="","",Sheet1!Y276)</f>
        <v/>
      </c>
      <c r="J276" t="e">
        <f>(Sheet1!O276)</f>
        <v>#VALUE!</v>
      </c>
      <c r="K276" s="6" t="e">
        <f>(Sheet1!P276)</f>
        <v>#VALUE!</v>
      </c>
      <c r="L276" s="6" t="e">
        <f>IF(Sheet1!N276="No","No",IF(Sheet1!N276="","No","Yes"))</f>
        <v>#VALUE!</v>
      </c>
      <c r="M276" t="e">
        <f>(Sheet1!Q276)</f>
        <v>#VALUE!</v>
      </c>
      <c r="N276" s="6" t="str">
        <f>IF(Sheet1!E276=FALSE,"",Sheet1!F276&amp;Sheet1!E276)</f>
        <v/>
      </c>
      <c r="O276" t="str">
        <f ca="1">(Sheet1!AB276)</f>
        <v>DC4MDB10</v>
      </c>
      <c r="P276" t="e">
        <f>(Sheet1!R276)</f>
        <v>#VALUE!</v>
      </c>
      <c r="Q276" t="e">
        <f>Sheet3!D276</f>
        <v>#VALUE!</v>
      </c>
      <c r="R276" t="e">
        <f>Sheet3!E276</f>
        <v>#VALUE!</v>
      </c>
      <c r="S276" t="str">
        <f t="shared" si="16"/>
        <v/>
      </c>
      <c r="T276" t="str">
        <f>IF(ISERROR(Sheet1!X276),"",Sheet1!X276)</f>
        <v/>
      </c>
      <c r="U276" t="e">
        <f>IF(Sheet1!M276="Councillors",5120,IF(Sheet1!M276="Information Technology Services Dept.",1024,IF(Sheet1!M276="City Clerk and Solicitor Dept",1953,"No")))</f>
        <v>#VALUE!</v>
      </c>
      <c r="V276" s="5" t="s">
        <v>96</v>
      </c>
      <c r="W276" t="e">
        <f>IF(Sheet1!M276="Councillors",4608,IF(Sheet1!M276="Information Technology Services Dept.",921,IF(Sheet1!M276="City Clerk and Solicitor Dept",1855,"No")))</f>
        <v>#VALUE!</v>
      </c>
      <c r="X276" t="e">
        <f t="shared" si="17"/>
        <v>#VALUE!</v>
      </c>
      <c r="Y276" t="str">
        <f ca="1">IF(Sheet1!AB276="DC1MDB01","DC1",IF(Sheet1!AB276="DC1MDB02","DC1",IF(Sheet1!AB276="DC1MDB03","DC1",IF(Sheet1!AB276="DC1MDB04","DC1",IF(Sheet1!AB276="DC1MDB05","DC1",IF(Sheet1!AB276="DC1MDB06","DC1",IF(Sheet1!AB276="DC1MDB07","DC1",IF(Sheet1!AB276="DC1MDB08","DC1",IF(Sheet1!AB276="DC1MDB09","DC1",IF(Sheet1!AB276="DC1MDB10","DC1",IF(Sheet1!AB276="DC4MDB01","DC4",IF(Sheet1!AB276="DC4MDB02","DC4",IF(Sheet1!AB276="DC4MDB03","DC4",IF(Sheet1!AB276="DC4MDB04","DC4",IF(Sheet1!AB276="DC4MDB05","DC4",IF(Sheet1!AB276="DC4MDB06","DC4",IF(Sheet1!AB276="DC4MDB07","DC4",IF(Sheet1!AB276="DC4MDB08","DC4",IF(Sheet1!AB276="DC4MDB09","DC4",IF(Sheet1!AB276="DC4MDB10","DC4","$False"))))))))))))))))))))</f>
        <v>DC4</v>
      </c>
      <c r="Z276" t="s">
        <v>35</v>
      </c>
      <c r="AA276" t="e">
        <f t="shared" si="18"/>
        <v>#VALUE!</v>
      </c>
      <c r="AB276" t="e">
        <f t="shared" si="19"/>
        <v>#VALUE!</v>
      </c>
      <c r="AC276" t="s">
        <v>11</v>
      </c>
      <c r="AD276" t="s">
        <v>12</v>
      </c>
      <c r="AE276" t="s">
        <v>13</v>
      </c>
      <c r="AF276" t="s">
        <v>14</v>
      </c>
      <c r="AG276" t="s">
        <v>5</v>
      </c>
      <c r="AH276" t="s">
        <v>15</v>
      </c>
      <c r="AI276" t="s">
        <v>16</v>
      </c>
      <c r="AJ276" t="s">
        <v>17</v>
      </c>
      <c r="AK276" t="s">
        <v>18</v>
      </c>
      <c r="AL276" t="s">
        <v>19</v>
      </c>
    </row>
    <row r="277" spans="1:38" ht="13.5" customHeight="1">
      <c r="A277" s="7"/>
      <c r="B277" s="7"/>
      <c r="C277" s="7"/>
      <c r="D277" s="8"/>
      <c r="F277" s="9" t="str">
        <f>(Sheet1!T277)</f>
        <v/>
      </c>
      <c r="G277" t="str">
        <f>IF(OR(Sheet1!W277="Yes",Sheet1!U277="Yes"),"\\CMFP538\"&amp;Sheet1!Z277,"")</f>
        <v/>
      </c>
      <c r="H277" t="str">
        <f>IF(G277="","",Sheet1!Z277)</f>
        <v/>
      </c>
      <c r="I277" t="str">
        <f>IF(G277="","",Sheet1!Y277)</f>
        <v/>
      </c>
      <c r="J277" t="e">
        <f>(Sheet1!O277)</f>
        <v>#VALUE!</v>
      </c>
      <c r="K277" s="6" t="e">
        <f>(Sheet1!P277)</f>
        <v>#VALUE!</v>
      </c>
      <c r="L277" s="6" t="e">
        <f>IF(Sheet1!N277="No","No",IF(Sheet1!N277="","No","Yes"))</f>
        <v>#VALUE!</v>
      </c>
      <c r="M277" t="e">
        <f>(Sheet1!Q277)</f>
        <v>#VALUE!</v>
      </c>
      <c r="N277" s="6" t="str">
        <f>IF(Sheet1!E277=FALSE,"",Sheet1!F277&amp;Sheet1!E277)</f>
        <v/>
      </c>
      <c r="O277" t="str">
        <f ca="1">(Sheet1!AB277)</f>
        <v>DC4MDB01</v>
      </c>
      <c r="P277" t="e">
        <f>(Sheet1!R277)</f>
        <v>#VALUE!</v>
      </c>
      <c r="Q277" t="e">
        <f>Sheet3!D277</f>
        <v>#VALUE!</v>
      </c>
      <c r="R277" t="e">
        <f>Sheet3!E277</f>
        <v>#VALUE!</v>
      </c>
      <c r="S277" t="str">
        <f t="shared" si="16"/>
        <v/>
      </c>
      <c r="T277" t="str">
        <f>IF(ISERROR(Sheet1!X277),"",Sheet1!X277)</f>
        <v/>
      </c>
      <c r="U277" t="e">
        <f>IF(Sheet1!M277="Councillors",5120,IF(Sheet1!M277="Information Technology Services Dept.",1024,IF(Sheet1!M277="City Clerk and Solicitor Dept",1953,"No")))</f>
        <v>#VALUE!</v>
      </c>
      <c r="V277" s="5" t="s">
        <v>96</v>
      </c>
      <c r="W277" t="e">
        <f>IF(Sheet1!M277="Councillors",4608,IF(Sheet1!M277="Information Technology Services Dept.",921,IF(Sheet1!M277="City Clerk and Solicitor Dept",1855,"No")))</f>
        <v>#VALUE!</v>
      </c>
      <c r="X277" t="e">
        <f t="shared" si="17"/>
        <v>#VALUE!</v>
      </c>
      <c r="Y277" t="str">
        <f ca="1">IF(Sheet1!AB277="DC1MDB01","DC1",IF(Sheet1!AB277="DC1MDB02","DC1",IF(Sheet1!AB277="DC1MDB03","DC1",IF(Sheet1!AB277="DC1MDB04","DC1",IF(Sheet1!AB277="DC1MDB05","DC1",IF(Sheet1!AB277="DC1MDB06","DC1",IF(Sheet1!AB277="DC1MDB07","DC1",IF(Sheet1!AB277="DC1MDB08","DC1",IF(Sheet1!AB277="DC1MDB09","DC1",IF(Sheet1!AB277="DC1MDB10","DC1",IF(Sheet1!AB277="DC4MDB01","DC4",IF(Sheet1!AB277="DC4MDB02","DC4",IF(Sheet1!AB277="DC4MDB03","DC4",IF(Sheet1!AB277="DC4MDB04","DC4",IF(Sheet1!AB277="DC4MDB05","DC4",IF(Sheet1!AB277="DC4MDB06","DC4",IF(Sheet1!AB277="DC4MDB07","DC4",IF(Sheet1!AB277="DC4MDB08","DC4",IF(Sheet1!AB277="DC4MDB09","DC4",IF(Sheet1!AB277="DC4MDB10","DC4","$False"))))))))))))))))))))</f>
        <v>DC4</v>
      </c>
      <c r="Z277" t="s">
        <v>35</v>
      </c>
      <c r="AA277" t="e">
        <f t="shared" si="18"/>
        <v>#VALUE!</v>
      </c>
      <c r="AB277" t="e">
        <f t="shared" si="19"/>
        <v>#VALUE!</v>
      </c>
      <c r="AC277" t="s">
        <v>11</v>
      </c>
      <c r="AD277" t="s">
        <v>12</v>
      </c>
      <c r="AE277" t="s">
        <v>13</v>
      </c>
      <c r="AF277" t="s">
        <v>14</v>
      </c>
      <c r="AG277" t="s">
        <v>5</v>
      </c>
      <c r="AH277" t="s">
        <v>15</v>
      </c>
      <c r="AI277" t="s">
        <v>16</v>
      </c>
      <c r="AJ277" t="s">
        <v>17</v>
      </c>
      <c r="AK277" t="s">
        <v>18</v>
      </c>
      <c r="AL277" t="s">
        <v>19</v>
      </c>
    </row>
    <row r="278" spans="1:38" ht="13.5" customHeight="1">
      <c r="A278" s="7"/>
      <c r="B278" s="7"/>
      <c r="C278" s="7"/>
      <c r="D278" s="8"/>
      <c r="F278" s="9" t="str">
        <f>(Sheet1!T278)</f>
        <v/>
      </c>
      <c r="G278" t="str">
        <f>IF(OR(Sheet1!W278="Yes",Sheet1!U278="Yes"),"\\CMFP538\"&amp;Sheet1!Z278,"")</f>
        <v/>
      </c>
      <c r="H278" t="str">
        <f>IF(G278="","",Sheet1!Z278)</f>
        <v/>
      </c>
      <c r="I278" t="str">
        <f>IF(G278="","",Sheet1!Y278)</f>
        <v/>
      </c>
      <c r="J278" t="e">
        <f>(Sheet1!O278)</f>
        <v>#VALUE!</v>
      </c>
      <c r="K278" s="6" t="e">
        <f>(Sheet1!P278)</f>
        <v>#VALUE!</v>
      </c>
      <c r="L278" s="6" t="e">
        <f>IF(Sheet1!N278="No","No",IF(Sheet1!N278="","No","Yes"))</f>
        <v>#VALUE!</v>
      </c>
      <c r="M278" t="e">
        <f>(Sheet1!Q278)</f>
        <v>#VALUE!</v>
      </c>
      <c r="N278" s="6" t="str">
        <f>IF(Sheet1!E278=FALSE,"",Sheet1!F278&amp;Sheet1!E278)</f>
        <v/>
      </c>
      <c r="O278" t="str">
        <f ca="1">(Sheet1!AB278)</f>
        <v>DC1MDB06</v>
      </c>
      <c r="P278" t="e">
        <f>(Sheet1!R278)</f>
        <v>#VALUE!</v>
      </c>
      <c r="Q278" t="e">
        <f>Sheet3!D278</f>
        <v>#VALUE!</v>
      </c>
      <c r="R278" t="e">
        <f>Sheet3!E278</f>
        <v>#VALUE!</v>
      </c>
      <c r="S278" t="str">
        <f t="shared" si="16"/>
        <v/>
      </c>
      <c r="T278" t="str">
        <f>IF(ISERROR(Sheet1!X278),"",Sheet1!X278)</f>
        <v/>
      </c>
      <c r="U278" t="e">
        <f>IF(Sheet1!M278="Councillors",5120,IF(Sheet1!M278="Information Technology Services Dept.",1024,IF(Sheet1!M278="City Clerk and Solicitor Dept",1953,"No")))</f>
        <v>#VALUE!</v>
      </c>
      <c r="V278" s="5" t="s">
        <v>96</v>
      </c>
      <c r="W278" t="e">
        <f>IF(Sheet1!M278="Councillors",4608,IF(Sheet1!M278="Information Technology Services Dept.",921,IF(Sheet1!M278="City Clerk and Solicitor Dept",1855,"No")))</f>
        <v>#VALUE!</v>
      </c>
      <c r="X278" t="e">
        <f t="shared" si="17"/>
        <v>#VALUE!</v>
      </c>
      <c r="Y278" t="str">
        <f ca="1">IF(Sheet1!AB278="DC1MDB01","DC1",IF(Sheet1!AB278="DC1MDB02","DC1",IF(Sheet1!AB278="DC1MDB03","DC1",IF(Sheet1!AB278="DC1MDB04","DC1",IF(Sheet1!AB278="DC1MDB05","DC1",IF(Sheet1!AB278="DC1MDB06","DC1",IF(Sheet1!AB278="DC1MDB07","DC1",IF(Sheet1!AB278="DC1MDB08","DC1",IF(Sheet1!AB278="DC1MDB09","DC1",IF(Sheet1!AB278="DC1MDB10","DC1",IF(Sheet1!AB278="DC4MDB01","DC4",IF(Sheet1!AB278="DC4MDB02","DC4",IF(Sheet1!AB278="DC4MDB03","DC4",IF(Sheet1!AB278="DC4MDB04","DC4",IF(Sheet1!AB278="DC4MDB05","DC4",IF(Sheet1!AB278="DC4MDB06","DC4",IF(Sheet1!AB278="DC4MDB07","DC4",IF(Sheet1!AB278="DC4MDB08","DC4",IF(Sheet1!AB278="DC4MDB09","DC4",IF(Sheet1!AB278="DC4MDB10","DC4","$False"))))))))))))))))))))</f>
        <v>DC1</v>
      </c>
      <c r="Z278" t="s">
        <v>35</v>
      </c>
      <c r="AA278" t="e">
        <f t="shared" si="18"/>
        <v>#VALUE!</v>
      </c>
      <c r="AB278" t="e">
        <f t="shared" si="19"/>
        <v>#VALUE!</v>
      </c>
      <c r="AC278" t="s">
        <v>11</v>
      </c>
      <c r="AD278" t="s">
        <v>12</v>
      </c>
      <c r="AE278" t="s">
        <v>13</v>
      </c>
      <c r="AF278" t="s">
        <v>14</v>
      </c>
      <c r="AG278" t="s">
        <v>5</v>
      </c>
      <c r="AH278" t="s">
        <v>15</v>
      </c>
      <c r="AI278" t="s">
        <v>16</v>
      </c>
      <c r="AJ278" t="s">
        <v>17</v>
      </c>
      <c r="AK278" t="s">
        <v>18</v>
      </c>
      <c r="AL278" t="s">
        <v>19</v>
      </c>
    </row>
    <row r="279" spans="1:38" ht="13.5" customHeight="1">
      <c r="A279" s="7"/>
      <c r="B279" s="7"/>
      <c r="C279" s="7"/>
      <c r="D279" s="8"/>
      <c r="F279" s="9" t="str">
        <f>(Sheet1!T279)</f>
        <v/>
      </c>
      <c r="G279" t="str">
        <f>IF(OR(Sheet1!W279="Yes",Sheet1!U279="Yes"),"\\CMFP538\"&amp;Sheet1!Z279,"")</f>
        <v/>
      </c>
      <c r="H279" t="str">
        <f>IF(G279="","",Sheet1!Z279)</f>
        <v/>
      </c>
      <c r="I279" t="str">
        <f>IF(G279="","",Sheet1!Y279)</f>
        <v/>
      </c>
      <c r="J279" t="e">
        <f>(Sheet1!O279)</f>
        <v>#VALUE!</v>
      </c>
      <c r="K279" s="6" t="e">
        <f>(Sheet1!P279)</f>
        <v>#VALUE!</v>
      </c>
      <c r="L279" s="6" t="e">
        <f>IF(Sheet1!N279="No","No",IF(Sheet1!N279="","No","Yes"))</f>
        <v>#VALUE!</v>
      </c>
      <c r="M279" t="e">
        <f>(Sheet1!Q279)</f>
        <v>#VALUE!</v>
      </c>
      <c r="N279" s="6" t="str">
        <f>IF(Sheet1!E279=FALSE,"",Sheet1!F279&amp;Sheet1!E279)</f>
        <v/>
      </c>
      <c r="O279" t="str">
        <f ca="1">(Sheet1!AB279)</f>
        <v>DC4MDB08</v>
      </c>
      <c r="P279" t="e">
        <f>(Sheet1!R279)</f>
        <v>#VALUE!</v>
      </c>
      <c r="Q279" t="e">
        <f>Sheet3!D279</f>
        <v>#VALUE!</v>
      </c>
      <c r="R279" t="e">
        <f>Sheet3!E279</f>
        <v>#VALUE!</v>
      </c>
      <c r="S279" t="str">
        <f t="shared" si="16"/>
        <v/>
      </c>
      <c r="T279" t="str">
        <f>IF(ISERROR(Sheet1!X279),"",Sheet1!X279)</f>
        <v/>
      </c>
      <c r="U279" t="e">
        <f>IF(Sheet1!M279="Councillors",5120,IF(Sheet1!M279="Information Technology Services Dept.",1024,IF(Sheet1!M279="City Clerk and Solicitor Dept",1953,"No")))</f>
        <v>#VALUE!</v>
      </c>
      <c r="V279" s="5" t="s">
        <v>96</v>
      </c>
      <c r="W279" t="e">
        <f>IF(Sheet1!M279="Councillors",4608,IF(Sheet1!M279="Information Technology Services Dept.",921,IF(Sheet1!M279="City Clerk and Solicitor Dept",1855,"No")))</f>
        <v>#VALUE!</v>
      </c>
      <c r="X279" t="e">
        <f t="shared" si="17"/>
        <v>#VALUE!</v>
      </c>
      <c r="Y279" t="str">
        <f ca="1">IF(Sheet1!AB279="DC1MDB01","DC1",IF(Sheet1!AB279="DC1MDB02","DC1",IF(Sheet1!AB279="DC1MDB03","DC1",IF(Sheet1!AB279="DC1MDB04","DC1",IF(Sheet1!AB279="DC1MDB05","DC1",IF(Sheet1!AB279="DC1MDB06","DC1",IF(Sheet1!AB279="DC1MDB07","DC1",IF(Sheet1!AB279="DC1MDB08","DC1",IF(Sheet1!AB279="DC1MDB09","DC1",IF(Sheet1!AB279="DC1MDB10","DC1",IF(Sheet1!AB279="DC4MDB01","DC4",IF(Sheet1!AB279="DC4MDB02","DC4",IF(Sheet1!AB279="DC4MDB03","DC4",IF(Sheet1!AB279="DC4MDB04","DC4",IF(Sheet1!AB279="DC4MDB05","DC4",IF(Sheet1!AB279="DC4MDB06","DC4",IF(Sheet1!AB279="DC4MDB07","DC4",IF(Sheet1!AB279="DC4MDB08","DC4",IF(Sheet1!AB279="DC4MDB09","DC4",IF(Sheet1!AB279="DC4MDB10","DC4","$False"))))))))))))))))))))</f>
        <v>DC4</v>
      </c>
      <c r="Z279" t="s">
        <v>35</v>
      </c>
      <c r="AA279" t="e">
        <f t="shared" si="18"/>
        <v>#VALUE!</v>
      </c>
      <c r="AB279" t="e">
        <f t="shared" si="19"/>
        <v>#VALUE!</v>
      </c>
      <c r="AC279" t="s">
        <v>11</v>
      </c>
      <c r="AD279" t="s">
        <v>12</v>
      </c>
      <c r="AE279" t="s">
        <v>13</v>
      </c>
      <c r="AF279" t="s">
        <v>14</v>
      </c>
      <c r="AG279" t="s">
        <v>5</v>
      </c>
      <c r="AH279" t="s">
        <v>15</v>
      </c>
      <c r="AI279" t="s">
        <v>16</v>
      </c>
      <c r="AJ279" t="s">
        <v>17</v>
      </c>
      <c r="AK279" t="s">
        <v>18</v>
      </c>
      <c r="AL279" t="s">
        <v>19</v>
      </c>
    </row>
    <row r="280" spans="1:38" ht="13.5" customHeight="1">
      <c r="A280" s="7"/>
      <c r="B280" s="7"/>
      <c r="C280" s="7"/>
      <c r="D280" s="8"/>
      <c r="F280" s="9" t="str">
        <f>(Sheet1!T280)</f>
        <v/>
      </c>
      <c r="G280" t="str">
        <f>IF(OR(Sheet1!W280="Yes",Sheet1!U280="Yes"),"\\CMFP538\"&amp;Sheet1!Z280,"")</f>
        <v/>
      </c>
      <c r="H280" t="str">
        <f>IF(G280="","",Sheet1!Z280)</f>
        <v/>
      </c>
      <c r="I280" t="str">
        <f>IF(G280="","",Sheet1!Y280)</f>
        <v/>
      </c>
      <c r="J280" t="e">
        <f>(Sheet1!O280)</f>
        <v>#VALUE!</v>
      </c>
      <c r="K280" s="6" t="e">
        <f>(Sheet1!P280)</f>
        <v>#VALUE!</v>
      </c>
      <c r="L280" s="6" t="e">
        <f>IF(Sheet1!N280="No","No",IF(Sheet1!N280="","No","Yes"))</f>
        <v>#VALUE!</v>
      </c>
      <c r="M280" t="e">
        <f>(Sheet1!Q280)</f>
        <v>#VALUE!</v>
      </c>
      <c r="N280" s="6" t="str">
        <f>IF(Sheet1!E280=FALSE,"",Sheet1!F280&amp;Sheet1!E280)</f>
        <v/>
      </c>
      <c r="O280" t="str">
        <f ca="1">(Sheet1!AB280)</f>
        <v>DC1MDB05</v>
      </c>
      <c r="P280" t="e">
        <f>(Sheet1!R280)</f>
        <v>#VALUE!</v>
      </c>
      <c r="Q280" t="e">
        <f>Sheet3!D280</f>
        <v>#VALUE!</v>
      </c>
      <c r="R280" t="e">
        <f>Sheet3!E280</f>
        <v>#VALUE!</v>
      </c>
      <c r="S280" t="str">
        <f t="shared" si="16"/>
        <v/>
      </c>
      <c r="T280" t="str">
        <f>IF(ISERROR(Sheet1!X280),"",Sheet1!X280)</f>
        <v/>
      </c>
      <c r="U280" t="e">
        <f>IF(Sheet1!M280="Councillors",5120,IF(Sheet1!M280="Information Technology Services Dept.",1024,IF(Sheet1!M280="City Clerk and Solicitor Dept",1953,"No")))</f>
        <v>#VALUE!</v>
      </c>
      <c r="V280" s="5" t="s">
        <v>96</v>
      </c>
      <c r="W280" t="e">
        <f>IF(Sheet1!M280="Councillors",4608,IF(Sheet1!M280="Information Technology Services Dept.",921,IF(Sheet1!M280="City Clerk and Solicitor Dept",1855,"No")))</f>
        <v>#VALUE!</v>
      </c>
      <c r="X280" t="e">
        <f t="shared" si="17"/>
        <v>#VALUE!</v>
      </c>
      <c r="Y280" t="str">
        <f ca="1">IF(Sheet1!AB280="DC1MDB01","DC1",IF(Sheet1!AB280="DC1MDB02","DC1",IF(Sheet1!AB280="DC1MDB03","DC1",IF(Sheet1!AB280="DC1MDB04","DC1",IF(Sheet1!AB280="DC1MDB05","DC1",IF(Sheet1!AB280="DC1MDB06","DC1",IF(Sheet1!AB280="DC1MDB07","DC1",IF(Sheet1!AB280="DC1MDB08","DC1",IF(Sheet1!AB280="DC1MDB09","DC1",IF(Sheet1!AB280="DC1MDB10","DC1",IF(Sheet1!AB280="DC4MDB01","DC4",IF(Sheet1!AB280="DC4MDB02","DC4",IF(Sheet1!AB280="DC4MDB03","DC4",IF(Sheet1!AB280="DC4MDB04","DC4",IF(Sheet1!AB280="DC4MDB05","DC4",IF(Sheet1!AB280="DC4MDB06","DC4",IF(Sheet1!AB280="DC4MDB07","DC4",IF(Sheet1!AB280="DC4MDB08","DC4",IF(Sheet1!AB280="DC4MDB09","DC4",IF(Sheet1!AB280="DC4MDB10","DC4","$False"))))))))))))))))))))</f>
        <v>DC1</v>
      </c>
      <c r="Z280" t="s">
        <v>35</v>
      </c>
      <c r="AA280" t="e">
        <f t="shared" si="18"/>
        <v>#VALUE!</v>
      </c>
      <c r="AB280" t="e">
        <f t="shared" si="19"/>
        <v>#VALUE!</v>
      </c>
      <c r="AC280" t="s">
        <v>11</v>
      </c>
      <c r="AD280" t="s">
        <v>12</v>
      </c>
      <c r="AE280" t="s">
        <v>13</v>
      </c>
      <c r="AF280" t="s">
        <v>14</v>
      </c>
      <c r="AG280" t="s">
        <v>5</v>
      </c>
      <c r="AH280" t="s">
        <v>15</v>
      </c>
      <c r="AI280" t="s">
        <v>16</v>
      </c>
      <c r="AJ280" t="s">
        <v>17</v>
      </c>
      <c r="AK280" t="s">
        <v>18</v>
      </c>
      <c r="AL280" t="s">
        <v>19</v>
      </c>
    </row>
    <row r="281" spans="1:38" ht="13.5" customHeight="1">
      <c r="A281" s="7"/>
      <c r="B281" s="7"/>
      <c r="C281" s="7"/>
      <c r="D281" s="8"/>
      <c r="F281" s="9" t="str">
        <f>(Sheet1!T281)</f>
        <v/>
      </c>
      <c r="G281" t="str">
        <f>IF(OR(Sheet1!W281="Yes",Sheet1!U281="Yes"),"\\CMFP538\"&amp;Sheet1!Z281,"")</f>
        <v/>
      </c>
      <c r="H281" t="str">
        <f>IF(G281="","",Sheet1!Z281)</f>
        <v/>
      </c>
      <c r="I281" t="str">
        <f>IF(G281="","",Sheet1!Y281)</f>
        <v/>
      </c>
      <c r="J281" t="e">
        <f>(Sheet1!O281)</f>
        <v>#VALUE!</v>
      </c>
      <c r="K281" s="6" t="e">
        <f>(Sheet1!P281)</f>
        <v>#VALUE!</v>
      </c>
      <c r="L281" s="6" t="e">
        <f>IF(Sheet1!N281="No","No",IF(Sheet1!N281="","No","Yes"))</f>
        <v>#VALUE!</v>
      </c>
      <c r="M281" t="e">
        <f>(Sheet1!Q281)</f>
        <v>#VALUE!</v>
      </c>
      <c r="N281" s="6" t="str">
        <f>IF(Sheet1!E281=FALSE,"",Sheet1!F281&amp;Sheet1!E281)</f>
        <v/>
      </c>
      <c r="O281" t="str">
        <f ca="1">(Sheet1!AB281)</f>
        <v>DC1MDB10</v>
      </c>
      <c r="P281" t="e">
        <f>(Sheet1!R281)</f>
        <v>#VALUE!</v>
      </c>
      <c r="Q281" t="e">
        <f>Sheet3!D281</f>
        <v>#VALUE!</v>
      </c>
      <c r="R281" t="e">
        <f>Sheet3!E281</f>
        <v>#VALUE!</v>
      </c>
      <c r="S281" t="str">
        <f t="shared" si="16"/>
        <v/>
      </c>
      <c r="T281" t="str">
        <f>IF(ISERROR(Sheet1!X281),"",Sheet1!X281)</f>
        <v/>
      </c>
      <c r="U281" t="e">
        <f>IF(Sheet1!M281="Councillors",5120,IF(Sheet1!M281="Information Technology Services Dept.",1024,IF(Sheet1!M281="City Clerk and Solicitor Dept",1953,"No")))</f>
        <v>#VALUE!</v>
      </c>
      <c r="V281" s="5" t="s">
        <v>96</v>
      </c>
      <c r="W281" t="e">
        <f>IF(Sheet1!M281="Councillors",4608,IF(Sheet1!M281="Information Technology Services Dept.",921,IF(Sheet1!M281="City Clerk and Solicitor Dept",1855,"No")))</f>
        <v>#VALUE!</v>
      </c>
      <c r="X281" t="e">
        <f t="shared" si="17"/>
        <v>#VALUE!</v>
      </c>
      <c r="Y281" t="str">
        <f ca="1">IF(Sheet1!AB281="DC1MDB01","DC1",IF(Sheet1!AB281="DC1MDB02","DC1",IF(Sheet1!AB281="DC1MDB03","DC1",IF(Sheet1!AB281="DC1MDB04","DC1",IF(Sheet1!AB281="DC1MDB05","DC1",IF(Sheet1!AB281="DC1MDB06","DC1",IF(Sheet1!AB281="DC1MDB07","DC1",IF(Sheet1!AB281="DC1MDB08","DC1",IF(Sheet1!AB281="DC1MDB09","DC1",IF(Sheet1!AB281="DC1MDB10","DC1",IF(Sheet1!AB281="DC4MDB01","DC4",IF(Sheet1!AB281="DC4MDB02","DC4",IF(Sheet1!AB281="DC4MDB03","DC4",IF(Sheet1!AB281="DC4MDB04","DC4",IF(Sheet1!AB281="DC4MDB05","DC4",IF(Sheet1!AB281="DC4MDB06","DC4",IF(Sheet1!AB281="DC4MDB07","DC4",IF(Sheet1!AB281="DC4MDB08","DC4",IF(Sheet1!AB281="DC4MDB09","DC4",IF(Sheet1!AB281="DC4MDB10","DC4","$False"))))))))))))))))))))</f>
        <v>DC1</v>
      </c>
      <c r="Z281" t="s">
        <v>35</v>
      </c>
      <c r="AA281" t="e">
        <f t="shared" si="18"/>
        <v>#VALUE!</v>
      </c>
      <c r="AB281" t="e">
        <f t="shared" si="19"/>
        <v>#VALUE!</v>
      </c>
      <c r="AC281" t="s">
        <v>11</v>
      </c>
      <c r="AD281" t="s">
        <v>12</v>
      </c>
      <c r="AE281" t="s">
        <v>13</v>
      </c>
      <c r="AF281" t="s">
        <v>14</v>
      </c>
      <c r="AG281" t="s">
        <v>5</v>
      </c>
      <c r="AH281" t="s">
        <v>15</v>
      </c>
      <c r="AI281" t="s">
        <v>16</v>
      </c>
      <c r="AJ281" t="s">
        <v>17</v>
      </c>
      <c r="AK281" t="s">
        <v>18</v>
      </c>
      <c r="AL281" t="s">
        <v>19</v>
      </c>
    </row>
    <row r="282" spans="1:38" ht="13.5" customHeight="1">
      <c r="A282" s="7"/>
      <c r="B282" s="7"/>
      <c r="C282" s="7"/>
      <c r="D282" s="8"/>
      <c r="F282" s="9" t="str">
        <f>(Sheet1!T282)</f>
        <v/>
      </c>
      <c r="G282" t="str">
        <f>IF(OR(Sheet1!W282="Yes",Sheet1!U282="Yes"),"\\CMFP538\"&amp;Sheet1!Z282,"")</f>
        <v/>
      </c>
      <c r="H282" t="str">
        <f>IF(G282="","",Sheet1!Z282)</f>
        <v/>
      </c>
      <c r="I282" t="str">
        <f>IF(G282="","",Sheet1!Y282)</f>
        <v/>
      </c>
      <c r="J282" t="e">
        <f>(Sheet1!O282)</f>
        <v>#VALUE!</v>
      </c>
      <c r="K282" s="6" t="e">
        <f>(Sheet1!P282)</f>
        <v>#VALUE!</v>
      </c>
      <c r="L282" s="6" t="e">
        <f>IF(Sheet1!N282="No","No",IF(Sheet1!N282="","No","Yes"))</f>
        <v>#VALUE!</v>
      </c>
      <c r="M282" t="e">
        <f>(Sheet1!Q282)</f>
        <v>#VALUE!</v>
      </c>
      <c r="N282" s="6" t="str">
        <f>IF(Sheet1!E282=FALSE,"",Sheet1!F282&amp;Sheet1!E282)</f>
        <v/>
      </c>
      <c r="O282" t="str">
        <f ca="1">(Sheet1!AB282)</f>
        <v>DC4MDB07</v>
      </c>
      <c r="P282" t="e">
        <f>(Sheet1!R282)</f>
        <v>#VALUE!</v>
      </c>
      <c r="Q282" t="e">
        <f>Sheet3!D282</f>
        <v>#VALUE!</v>
      </c>
      <c r="R282" t="e">
        <f>Sheet3!E282</f>
        <v>#VALUE!</v>
      </c>
      <c r="S282" t="str">
        <f t="shared" si="16"/>
        <v/>
      </c>
      <c r="T282" t="str">
        <f>IF(ISERROR(Sheet1!X282),"",Sheet1!X282)</f>
        <v/>
      </c>
      <c r="U282" t="e">
        <f>IF(Sheet1!M282="Councillors",5120,IF(Sheet1!M282="Information Technology Services Dept.",1024,IF(Sheet1!M282="City Clerk and Solicitor Dept",1953,"No")))</f>
        <v>#VALUE!</v>
      </c>
      <c r="V282" s="5" t="s">
        <v>96</v>
      </c>
      <c r="W282" t="e">
        <f>IF(Sheet1!M282="Councillors",4608,IF(Sheet1!M282="Information Technology Services Dept.",921,IF(Sheet1!M282="City Clerk and Solicitor Dept",1855,"No")))</f>
        <v>#VALUE!</v>
      </c>
      <c r="X282" t="e">
        <f t="shared" si="17"/>
        <v>#VALUE!</v>
      </c>
      <c r="Y282" t="str">
        <f ca="1">IF(Sheet1!AB282="DC1MDB01","DC1",IF(Sheet1!AB282="DC1MDB02","DC1",IF(Sheet1!AB282="DC1MDB03","DC1",IF(Sheet1!AB282="DC1MDB04","DC1",IF(Sheet1!AB282="DC1MDB05","DC1",IF(Sheet1!AB282="DC1MDB06","DC1",IF(Sheet1!AB282="DC1MDB07","DC1",IF(Sheet1!AB282="DC1MDB08","DC1",IF(Sheet1!AB282="DC1MDB09","DC1",IF(Sheet1!AB282="DC1MDB10","DC1",IF(Sheet1!AB282="DC4MDB01","DC4",IF(Sheet1!AB282="DC4MDB02","DC4",IF(Sheet1!AB282="DC4MDB03","DC4",IF(Sheet1!AB282="DC4MDB04","DC4",IF(Sheet1!AB282="DC4MDB05","DC4",IF(Sheet1!AB282="DC4MDB06","DC4",IF(Sheet1!AB282="DC4MDB07","DC4",IF(Sheet1!AB282="DC4MDB08","DC4",IF(Sheet1!AB282="DC4MDB09","DC4",IF(Sheet1!AB282="DC4MDB10","DC4","$False"))))))))))))))))))))</f>
        <v>DC4</v>
      </c>
      <c r="Z282" t="s">
        <v>35</v>
      </c>
      <c r="AA282" t="e">
        <f t="shared" si="18"/>
        <v>#VALUE!</v>
      </c>
      <c r="AB282" t="e">
        <f t="shared" si="19"/>
        <v>#VALUE!</v>
      </c>
      <c r="AC282" t="s">
        <v>11</v>
      </c>
      <c r="AD282" t="s">
        <v>12</v>
      </c>
      <c r="AE282" t="s">
        <v>13</v>
      </c>
      <c r="AF282" t="s">
        <v>14</v>
      </c>
      <c r="AG282" t="s">
        <v>5</v>
      </c>
      <c r="AH282" t="s">
        <v>15</v>
      </c>
      <c r="AI282" t="s">
        <v>16</v>
      </c>
      <c r="AJ282" t="s">
        <v>17</v>
      </c>
      <c r="AK282" t="s">
        <v>18</v>
      </c>
      <c r="AL282" t="s">
        <v>19</v>
      </c>
    </row>
    <row r="283" spans="1:38" ht="13.5" customHeight="1">
      <c r="A283" s="7"/>
      <c r="B283" s="7"/>
      <c r="C283" s="7"/>
      <c r="D283" s="8"/>
      <c r="F283" s="9" t="str">
        <f>(Sheet1!T283)</f>
        <v/>
      </c>
      <c r="G283" t="str">
        <f>IF(OR(Sheet1!W283="Yes",Sheet1!U283="Yes"),"\\CMFP538\"&amp;Sheet1!Z283,"")</f>
        <v/>
      </c>
      <c r="H283" t="str">
        <f>IF(G283="","",Sheet1!Z283)</f>
        <v/>
      </c>
      <c r="I283" t="str">
        <f>IF(G283="","",Sheet1!Y283)</f>
        <v/>
      </c>
      <c r="J283" t="e">
        <f>(Sheet1!O283)</f>
        <v>#VALUE!</v>
      </c>
      <c r="K283" s="6" t="e">
        <f>(Sheet1!P283)</f>
        <v>#VALUE!</v>
      </c>
      <c r="L283" s="6" t="e">
        <f>IF(Sheet1!N283="No","No",IF(Sheet1!N283="","No","Yes"))</f>
        <v>#VALUE!</v>
      </c>
      <c r="M283" t="e">
        <f>(Sheet1!Q283)</f>
        <v>#VALUE!</v>
      </c>
      <c r="N283" s="6" t="str">
        <f>IF(Sheet1!E283=FALSE,"",Sheet1!F283&amp;Sheet1!E283)</f>
        <v/>
      </c>
      <c r="O283" t="str">
        <f ca="1">(Sheet1!AB283)</f>
        <v>DC4MDB09</v>
      </c>
      <c r="P283" t="e">
        <f>(Sheet1!R283)</f>
        <v>#VALUE!</v>
      </c>
      <c r="Q283" t="e">
        <f>Sheet3!D283</f>
        <v>#VALUE!</v>
      </c>
      <c r="R283" t="e">
        <f>Sheet3!E283</f>
        <v>#VALUE!</v>
      </c>
      <c r="S283" t="str">
        <f t="shared" si="16"/>
        <v/>
      </c>
      <c r="T283" t="str">
        <f>IF(ISERROR(Sheet1!X283),"",Sheet1!X283)</f>
        <v/>
      </c>
      <c r="U283" t="e">
        <f>IF(Sheet1!M283="Councillors",5120,IF(Sheet1!M283="Information Technology Services Dept.",1024,IF(Sheet1!M283="City Clerk and Solicitor Dept",1953,"No")))</f>
        <v>#VALUE!</v>
      </c>
      <c r="V283" s="5" t="s">
        <v>96</v>
      </c>
      <c r="W283" t="e">
        <f>IF(Sheet1!M283="Councillors",4608,IF(Sheet1!M283="Information Technology Services Dept.",921,IF(Sheet1!M283="City Clerk and Solicitor Dept",1855,"No")))</f>
        <v>#VALUE!</v>
      </c>
      <c r="X283" t="e">
        <f t="shared" si="17"/>
        <v>#VALUE!</v>
      </c>
      <c r="Y283" t="str">
        <f ca="1">IF(Sheet1!AB283="DC1MDB01","DC1",IF(Sheet1!AB283="DC1MDB02","DC1",IF(Sheet1!AB283="DC1MDB03","DC1",IF(Sheet1!AB283="DC1MDB04","DC1",IF(Sheet1!AB283="DC1MDB05","DC1",IF(Sheet1!AB283="DC1MDB06","DC1",IF(Sheet1!AB283="DC1MDB07","DC1",IF(Sheet1!AB283="DC1MDB08","DC1",IF(Sheet1!AB283="DC1MDB09","DC1",IF(Sheet1!AB283="DC1MDB10","DC1",IF(Sheet1!AB283="DC4MDB01","DC4",IF(Sheet1!AB283="DC4MDB02","DC4",IF(Sheet1!AB283="DC4MDB03","DC4",IF(Sheet1!AB283="DC4MDB04","DC4",IF(Sheet1!AB283="DC4MDB05","DC4",IF(Sheet1!AB283="DC4MDB06","DC4",IF(Sheet1!AB283="DC4MDB07","DC4",IF(Sheet1!AB283="DC4MDB08","DC4",IF(Sheet1!AB283="DC4MDB09","DC4",IF(Sheet1!AB283="DC4MDB10","DC4","$False"))))))))))))))))))))</f>
        <v>DC4</v>
      </c>
      <c r="Z283" t="s">
        <v>35</v>
      </c>
      <c r="AA283" t="e">
        <f t="shared" si="18"/>
        <v>#VALUE!</v>
      </c>
      <c r="AB283" t="e">
        <f t="shared" si="19"/>
        <v>#VALUE!</v>
      </c>
      <c r="AC283" t="s">
        <v>11</v>
      </c>
      <c r="AD283" t="s">
        <v>12</v>
      </c>
      <c r="AE283" t="s">
        <v>13</v>
      </c>
      <c r="AF283" t="s">
        <v>14</v>
      </c>
      <c r="AG283" t="s">
        <v>5</v>
      </c>
      <c r="AH283" t="s">
        <v>15</v>
      </c>
      <c r="AI283" t="s">
        <v>16</v>
      </c>
      <c r="AJ283" t="s">
        <v>17</v>
      </c>
      <c r="AK283" t="s">
        <v>18</v>
      </c>
      <c r="AL283" t="s">
        <v>19</v>
      </c>
    </row>
    <row r="284" spans="1:38" ht="13.5" customHeight="1">
      <c r="A284" s="7"/>
      <c r="B284" s="7"/>
      <c r="C284" s="7"/>
      <c r="D284" s="8"/>
      <c r="F284" s="9" t="str">
        <f>(Sheet1!T284)</f>
        <v/>
      </c>
      <c r="G284" t="str">
        <f>IF(OR(Sheet1!W284="Yes",Sheet1!U284="Yes"),"\\CMFP538\"&amp;Sheet1!Z284,"")</f>
        <v/>
      </c>
      <c r="H284" t="str">
        <f>IF(G284="","",Sheet1!Z284)</f>
        <v/>
      </c>
      <c r="I284" t="str">
        <f>IF(G284="","",Sheet1!Y284)</f>
        <v/>
      </c>
      <c r="J284" t="e">
        <f>(Sheet1!O284)</f>
        <v>#VALUE!</v>
      </c>
      <c r="K284" s="6" t="e">
        <f>(Sheet1!P284)</f>
        <v>#VALUE!</v>
      </c>
      <c r="L284" s="6" t="e">
        <f>IF(Sheet1!N284="No","No",IF(Sheet1!N284="","No","Yes"))</f>
        <v>#VALUE!</v>
      </c>
      <c r="M284" t="e">
        <f>(Sheet1!Q284)</f>
        <v>#VALUE!</v>
      </c>
      <c r="N284" s="6" t="str">
        <f>IF(Sheet1!E284=FALSE,"",Sheet1!F284&amp;Sheet1!E284)</f>
        <v/>
      </c>
      <c r="O284" t="str">
        <f ca="1">(Sheet1!AB284)</f>
        <v>DC1MDB10</v>
      </c>
      <c r="P284" t="e">
        <f>(Sheet1!R284)</f>
        <v>#VALUE!</v>
      </c>
      <c r="Q284" t="e">
        <f>Sheet3!D284</f>
        <v>#VALUE!</v>
      </c>
      <c r="R284" t="e">
        <f>Sheet3!E284</f>
        <v>#VALUE!</v>
      </c>
      <c r="S284" t="str">
        <f t="shared" si="16"/>
        <v/>
      </c>
      <c r="T284" t="str">
        <f>IF(ISERROR(Sheet1!X284),"",Sheet1!X284)</f>
        <v/>
      </c>
      <c r="U284" t="e">
        <f>IF(Sheet1!M284="Councillors",5120,IF(Sheet1!M284="Information Technology Services Dept.",1024,IF(Sheet1!M284="City Clerk and Solicitor Dept",1953,"No")))</f>
        <v>#VALUE!</v>
      </c>
      <c r="V284" s="5" t="s">
        <v>96</v>
      </c>
      <c r="W284" t="e">
        <f>IF(Sheet1!M284="Councillors",4608,IF(Sheet1!M284="Information Technology Services Dept.",921,IF(Sheet1!M284="City Clerk and Solicitor Dept",1855,"No")))</f>
        <v>#VALUE!</v>
      </c>
      <c r="X284" t="e">
        <f t="shared" si="17"/>
        <v>#VALUE!</v>
      </c>
      <c r="Y284" t="str">
        <f ca="1">IF(Sheet1!AB284="DC1MDB01","DC1",IF(Sheet1!AB284="DC1MDB02","DC1",IF(Sheet1!AB284="DC1MDB03","DC1",IF(Sheet1!AB284="DC1MDB04","DC1",IF(Sheet1!AB284="DC1MDB05","DC1",IF(Sheet1!AB284="DC1MDB06","DC1",IF(Sheet1!AB284="DC1MDB07","DC1",IF(Sheet1!AB284="DC1MDB08","DC1",IF(Sheet1!AB284="DC1MDB09","DC1",IF(Sheet1!AB284="DC1MDB10","DC1",IF(Sheet1!AB284="DC4MDB01","DC4",IF(Sheet1!AB284="DC4MDB02","DC4",IF(Sheet1!AB284="DC4MDB03","DC4",IF(Sheet1!AB284="DC4MDB04","DC4",IF(Sheet1!AB284="DC4MDB05","DC4",IF(Sheet1!AB284="DC4MDB06","DC4",IF(Sheet1!AB284="DC4MDB07","DC4",IF(Sheet1!AB284="DC4MDB08","DC4",IF(Sheet1!AB284="DC4MDB09","DC4",IF(Sheet1!AB284="DC4MDB10","DC4","$False"))))))))))))))))))))</f>
        <v>DC1</v>
      </c>
      <c r="Z284" t="s">
        <v>35</v>
      </c>
      <c r="AA284" t="e">
        <f t="shared" si="18"/>
        <v>#VALUE!</v>
      </c>
      <c r="AB284" t="e">
        <f t="shared" si="19"/>
        <v>#VALUE!</v>
      </c>
      <c r="AC284" t="s">
        <v>11</v>
      </c>
      <c r="AD284" t="s">
        <v>12</v>
      </c>
      <c r="AE284" t="s">
        <v>13</v>
      </c>
      <c r="AF284" t="s">
        <v>14</v>
      </c>
      <c r="AG284" t="s">
        <v>5</v>
      </c>
      <c r="AH284" t="s">
        <v>15</v>
      </c>
      <c r="AI284" t="s">
        <v>16</v>
      </c>
      <c r="AJ284" t="s">
        <v>17</v>
      </c>
      <c r="AK284" t="s">
        <v>18</v>
      </c>
      <c r="AL284" t="s">
        <v>19</v>
      </c>
    </row>
    <row r="285" spans="1:38" ht="13.5" customHeight="1">
      <c r="A285" s="7"/>
      <c r="B285" s="7"/>
      <c r="C285" s="7"/>
      <c r="D285" s="8"/>
      <c r="F285" s="9" t="str">
        <f>(Sheet1!T285)</f>
        <v/>
      </c>
      <c r="G285" t="str">
        <f>IF(OR(Sheet1!W285="Yes",Sheet1!U285="Yes"),"\\CMFP538\"&amp;Sheet1!Z285,"")</f>
        <v/>
      </c>
      <c r="H285" t="str">
        <f>IF(G285="","",Sheet1!Z285)</f>
        <v/>
      </c>
      <c r="I285" t="str">
        <f>IF(G285="","",Sheet1!Y285)</f>
        <v/>
      </c>
      <c r="J285" t="e">
        <f>(Sheet1!O285)</f>
        <v>#VALUE!</v>
      </c>
      <c r="K285" s="6" t="e">
        <f>(Sheet1!P285)</f>
        <v>#VALUE!</v>
      </c>
      <c r="L285" s="6" t="e">
        <f>IF(Sheet1!N285="No","No",IF(Sheet1!N285="","No","Yes"))</f>
        <v>#VALUE!</v>
      </c>
      <c r="M285" t="e">
        <f>(Sheet1!Q285)</f>
        <v>#VALUE!</v>
      </c>
      <c r="N285" s="6" t="str">
        <f>IF(Sheet1!E285=FALSE,"",Sheet1!F285&amp;Sheet1!E285)</f>
        <v/>
      </c>
      <c r="O285" t="str">
        <f ca="1">(Sheet1!AB285)</f>
        <v>DC1MDB07</v>
      </c>
      <c r="P285" t="e">
        <f>(Sheet1!R285)</f>
        <v>#VALUE!</v>
      </c>
      <c r="Q285" t="e">
        <f>Sheet3!D285</f>
        <v>#VALUE!</v>
      </c>
      <c r="R285" t="e">
        <f>Sheet3!E285</f>
        <v>#VALUE!</v>
      </c>
      <c r="S285" t="str">
        <f t="shared" si="16"/>
        <v/>
      </c>
      <c r="T285" t="str">
        <f>IF(ISERROR(Sheet1!X285),"",Sheet1!X285)</f>
        <v/>
      </c>
      <c r="U285" t="e">
        <f>IF(Sheet1!M285="Councillors",5120,IF(Sheet1!M285="Information Technology Services Dept.",1024,IF(Sheet1!M285="City Clerk and Solicitor Dept",1953,"No")))</f>
        <v>#VALUE!</v>
      </c>
      <c r="V285" s="5" t="s">
        <v>96</v>
      </c>
      <c r="W285" t="e">
        <f>IF(Sheet1!M285="Councillors",4608,IF(Sheet1!M285="Information Technology Services Dept.",921,IF(Sheet1!M285="City Clerk and Solicitor Dept",1855,"No")))</f>
        <v>#VALUE!</v>
      </c>
      <c r="X285" t="e">
        <f t="shared" si="17"/>
        <v>#VALUE!</v>
      </c>
      <c r="Y285" t="str">
        <f ca="1">IF(Sheet1!AB285="DC1MDB01","DC1",IF(Sheet1!AB285="DC1MDB02","DC1",IF(Sheet1!AB285="DC1MDB03","DC1",IF(Sheet1!AB285="DC1MDB04","DC1",IF(Sheet1!AB285="DC1MDB05","DC1",IF(Sheet1!AB285="DC1MDB06","DC1",IF(Sheet1!AB285="DC1MDB07","DC1",IF(Sheet1!AB285="DC1MDB08","DC1",IF(Sheet1!AB285="DC1MDB09","DC1",IF(Sheet1!AB285="DC1MDB10","DC1",IF(Sheet1!AB285="DC4MDB01","DC4",IF(Sheet1!AB285="DC4MDB02","DC4",IF(Sheet1!AB285="DC4MDB03","DC4",IF(Sheet1!AB285="DC4MDB04","DC4",IF(Sheet1!AB285="DC4MDB05","DC4",IF(Sheet1!AB285="DC4MDB06","DC4",IF(Sheet1!AB285="DC4MDB07","DC4",IF(Sheet1!AB285="DC4MDB08","DC4",IF(Sheet1!AB285="DC4MDB09","DC4",IF(Sheet1!AB285="DC4MDB10","DC4","$False"))))))))))))))))))))</f>
        <v>DC1</v>
      </c>
      <c r="Z285" t="s">
        <v>35</v>
      </c>
      <c r="AA285" t="e">
        <f t="shared" si="18"/>
        <v>#VALUE!</v>
      </c>
      <c r="AB285" t="e">
        <f t="shared" si="19"/>
        <v>#VALUE!</v>
      </c>
      <c r="AC285" t="s">
        <v>11</v>
      </c>
      <c r="AD285" t="s">
        <v>12</v>
      </c>
      <c r="AE285" t="s">
        <v>13</v>
      </c>
      <c r="AF285" t="s">
        <v>14</v>
      </c>
      <c r="AG285" t="s">
        <v>5</v>
      </c>
      <c r="AH285" t="s">
        <v>15</v>
      </c>
      <c r="AI285" t="s">
        <v>16</v>
      </c>
      <c r="AJ285" t="s">
        <v>17</v>
      </c>
      <c r="AK285" t="s">
        <v>18</v>
      </c>
      <c r="AL285" t="s">
        <v>19</v>
      </c>
    </row>
    <row r="286" spans="1:38" ht="13.5" customHeight="1">
      <c r="A286" s="7"/>
      <c r="B286" s="7"/>
      <c r="C286" s="7"/>
      <c r="D286" s="8"/>
      <c r="F286" s="9" t="str">
        <f>(Sheet1!T286)</f>
        <v/>
      </c>
      <c r="G286" t="str">
        <f>IF(OR(Sheet1!W286="Yes",Sheet1!U286="Yes"),"\\CMFP538\"&amp;Sheet1!Z286,"")</f>
        <v/>
      </c>
      <c r="H286" t="str">
        <f>IF(G286="","",Sheet1!Z286)</f>
        <v/>
      </c>
      <c r="I286" t="str">
        <f>IF(G286="","",Sheet1!Y286)</f>
        <v/>
      </c>
      <c r="J286" t="e">
        <f>(Sheet1!O286)</f>
        <v>#VALUE!</v>
      </c>
      <c r="K286" s="6" t="e">
        <f>(Sheet1!P286)</f>
        <v>#VALUE!</v>
      </c>
      <c r="L286" s="6" t="e">
        <f>IF(Sheet1!N286="No","No",IF(Sheet1!N286="","No","Yes"))</f>
        <v>#VALUE!</v>
      </c>
      <c r="M286" t="e">
        <f>(Sheet1!Q286)</f>
        <v>#VALUE!</v>
      </c>
      <c r="N286" s="6" t="str">
        <f>IF(Sheet1!E286=FALSE,"",Sheet1!F286&amp;Sheet1!E286)</f>
        <v/>
      </c>
      <c r="O286" t="str">
        <f ca="1">(Sheet1!AB286)</f>
        <v>DC4MDB08</v>
      </c>
      <c r="P286" t="e">
        <f>(Sheet1!R286)</f>
        <v>#VALUE!</v>
      </c>
      <c r="Q286" t="e">
        <f>Sheet3!D286</f>
        <v>#VALUE!</v>
      </c>
      <c r="R286" t="e">
        <f>Sheet3!E286</f>
        <v>#VALUE!</v>
      </c>
      <c r="S286" t="str">
        <f t="shared" si="16"/>
        <v/>
      </c>
      <c r="T286" t="str">
        <f>IF(ISERROR(Sheet1!X286),"",Sheet1!X286)</f>
        <v/>
      </c>
      <c r="U286" t="e">
        <f>IF(Sheet1!M286="Councillors",5120,IF(Sheet1!M286="Information Technology Services Dept.",1024,IF(Sheet1!M286="City Clerk and Solicitor Dept",1953,"No")))</f>
        <v>#VALUE!</v>
      </c>
      <c r="V286" s="5" t="s">
        <v>96</v>
      </c>
      <c r="W286" t="e">
        <f>IF(Sheet1!M286="Councillors",4608,IF(Sheet1!M286="Information Technology Services Dept.",921,IF(Sheet1!M286="City Clerk and Solicitor Dept",1855,"No")))</f>
        <v>#VALUE!</v>
      </c>
      <c r="X286" t="e">
        <f t="shared" si="17"/>
        <v>#VALUE!</v>
      </c>
      <c r="Y286" t="str">
        <f ca="1">IF(Sheet1!AB286="DC1MDB01","DC1",IF(Sheet1!AB286="DC1MDB02","DC1",IF(Sheet1!AB286="DC1MDB03","DC1",IF(Sheet1!AB286="DC1MDB04","DC1",IF(Sheet1!AB286="DC1MDB05","DC1",IF(Sheet1!AB286="DC1MDB06","DC1",IF(Sheet1!AB286="DC1MDB07","DC1",IF(Sheet1!AB286="DC1MDB08","DC1",IF(Sheet1!AB286="DC1MDB09","DC1",IF(Sheet1!AB286="DC1MDB10","DC1",IF(Sheet1!AB286="DC4MDB01","DC4",IF(Sheet1!AB286="DC4MDB02","DC4",IF(Sheet1!AB286="DC4MDB03","DC4",IF(Sheet1!AB286="DC4MDB04","DC4",IF(Sheet1!AB286="DC4MDB05","DC4",IF(Sheet1!AB286="DC4MDB06","DC4",IF(Sheet1!AB286="DC4MDB07","DC4",IF(Sheet1!AB286="DC4MDB08","DC4",IF(Sheet1!AB286="DC4MDB09","DC4",IF(Sheet1!AB286="DC4MDB10","DC4","$False"))))))))))))))))))))</f>
        <v>DC4</v>
      </c>
      <c r="Z286" t="s">
        <v>35</v>
      </c>
      <c r="AA286" t="e">
        <f t="shared" si="18"/>
        <v>#VALUE!</v>
      </c>
      <c r="AB286" t="e">
        <f t="shared" si="19"/>
        <v>#VALUE!</v>
      </c>
      <c r="AC286" t="s">
        <v>11</v>
      </c>
      <c r="AD286" t="s">
        <v>12</v>
      </c>
      <c r="AE286" t="s">
        <v>13</v>
      </c>
      <c r="AF286" t="s">
        <v>14</v>
      </c>
      <c r="AG286" t="s">
        <v>5</v>
      </c>
      <c r="AH286" t="s">
        <v>15</v>
      </c>
      <c r="AI286" t="s">
        <v>16</v>
      </c>
      <c r="AJ286" t="s">
        <v>17</v>
      </c>
      <c r="AK286" t="s">
        <v>18</v>
      </c>
      <c r="AL286" t="s">
        <v>19</v>
      </c>
    </row>
    <row r="287" spans="1:38" ht="13.5" customHeight="1">
      <c r="A287" s="7"/>
      <c r="B287" s="7"/>
      <c r="C287" s="7"/>
      <c r="D287" s="8"/>
      <c r="F287" s="9" t="str">
        <f>(Sheet1!T287)</f>
        <v/>
      </c>
      <c r="G287" t="str">
        <f>IF(OR(Sheet1!W287="Yes",Sheet1!U287="Yes"),"\\CMFP538\"&amp;Sheet1!Z287,"")</f>
        <v/>
      </c>
      <c r="H287" t="str">
        <f>IF(G287="","",Sheet1!Z287)</f>
        <v/>
      </c>
      <c r="I287" t="str">
        <f>IF(G287="","",Sheet1!Y287)</f>
        <v/>
      </c>
      <c r="J287" t="e">
        <f>(Sheet1!O287)</f>
        <v>#VALUE!</v>
      </c>
      <c r="K287" s="6" t="e">
        <f>(Sheet1!P287)</f>
        <v>#VALUE!</v>
      </c>
      <c r="L287" s="6" t="e">
        <f>IF(Sheet1!N287="No","No",IF(Sheet1!N287="","No","Yes"))</f>
        <v>#VALUE!</v>
      </c>
      <c r="M287" t="e">
        <f>(Sheet1!Q287)</f>
        <v>#VALUE!</v>
      </c>
      <c r="N287" s="6" t="str">
        <f>IF(Sheet1!E287=FALSE,"",Sheet1!F287&amp;Sheet1!E287)</f>
        <v/>
      </c>
      <c r="O287" t="str">
        <f ca="1">(Sheet1!AB287)</f>
        <v>DC1MDB10</v>
      </c>
      <c r="P287" t="e">
        <f>(Sheet1!R287)</f>
        <v>#VALUE!</v>
      </c>
      <c r="Q287" t="e">
        <f>Sheet3!D287</f>
        <v>#VALUE!</v>
      </c>
      <c r="R287" t="e">
        <f>Sheet3!E287</f>
        <v>#VALUE!</v>
      </c>
      <c r="S287" t="str">
        <f t="shared" si="16"/>
        <v/>
      </c>
      <c r="T287" t="str">
        <f>IF(ISERROR(Sheet1!X287),"",Sheet1!X287)</f>
        <v/>
      </c>
      <c r="U287" t="e">
        <f>IF(Sheet1!M287="Councillors",5120,IF(Sheet1!M287="Information Technology Services Dept.",1024,IF(Sheet1!M287="City Clerk and Solicitor Dept",1953,"No")))</f>
        <v>#VALUE!</v>
      </c>
      <c r="V287" s="5" t="s">
        <v>96</v>
      </c>
      <c r="W287" t="e">
        <f>IF(Sheet1!M287="Councillors",4608,IF(Sheet1!M287="Information Technology Services Dept.",921,IF(Sheet1!M287="City Clerk and Solicitor Dept",1855,"No")))</f>
        <v>#VALUE!</v>
      </c>
      <c r="X287" t="e">
        <f t="shared" si="17"/>
        <v>#VALUE!</v>
      </c>
      <c r="Y287" t="str">
        <f ca="1">IF(Sheet1!AB287="DC1MDB01","DC1",IF(Sheet1!AB287="DC1MDB02","DC1",IF(Sheet1!AB287="DC1MDB03","DC1",IF(Sheet1!AB287="DC1MDB04","DC1",IF(Sheet1!AB287="DC1MDB05","DC1",IF(Sheet1!AB287="DC1MDB06","DC1",IF(Sheet1!AB287="DC1MDB07","DC1",IF(Sheet1!AB287="DC1MDB08","DC1",IF(Sheet1!AB287="DC1MDB09","DC1",IF(Sheet1!AB287="DC1MDB10","DC1",IF(Sheet1!AB287="DC4MDB01","DC4",IF(Sheet1!AB287="DC4MDB02","DC4",IF(Sheet1!AB287="DC4MDB03","DC4",IF(Sheet1!AB287="DC4MDB04","DC4",IF(Sheet1!AB287="DC4MDB05","DC4",IF(Sheet1!AB287="DC4MDB06","DC4",IF(Sheet1!AB287="DC4MDB07","DC4",IF(Sheet1!AB287="DC4MDB08","DC4",IF(Sheet1!AB287="DC4MDB09","DC4",IF(Sheet1!AB287="DC4MDB10","DC4","$False"))))))))))))))))))))</f>
        <v>DC1</v>
      </c>
      <c r="Z287" t="s">
        <v>35</v>
      </c>
      <c r="AA287" t="e">
        <f t="shared" si="18"/>
        <v>#VALUE!</v>
      </c>
      <c r="AB287" t="e">
        <f t="shared" si="19"/>
        <v>#VALUE!</v>
      </c>
      <c r="AC287" t="s">
        <v>11</v>
      </c>
      <c r="AD287" t="s">
        <v>12</v>
      </c>
      <c r="AE287" t="s">
        <v>13</v>
      </c>
      <c r="AF287" t="s">
        <v>14</v>
      </c>
      <c r="AG287" t="s">
        <v>5</v>
      </c>
      <c r="AH287" t="s">
        <v>15</v>
      </c>
      <c r="AI287" t="s">
        <v>16</v>
      </c>
      <c r="AJ287" t="s">
        <v>17</v>
      </c>
      <c r="AK287" t="s">
        <v>18</v>
      </c>
      <c r="AL287" t="s">
        <v>19</v>
      </c>
    </row>
    <row r="288" spans="1:38" ht="13.5" customHeight="1">
      <c r="A288" s="7"/>
      <c r="B288" s="7"/>
      <c r="C288" s="7"/>
      <c r="D288" s="8"/>
      <c r="F288" s="9" t="str">
        <f>(Sheet1!T288)</f>
        <v/>
      </c>
      <c r="G288" t="str">
        <f>IF(OR(Sheet1!W288="Yes",Sheet1!U288="Yes"),"\\CMFP538\"&amp;Sheet1!Z288,"")</f>
        <v/>
      </c>
      <c r="H288" t="str">
        <f>IF(G288="","",Sheet1!Z288)</f>
        <v/>
      </c>
      <c r="I288" t="str">
        <f>IF(G288="","",Sheet1!Y288)</f>
        <v/>
      </c>
      <c r="J288" t="e">
        <f>(Sheet1!O288)</f>
        <v>#VALUE!</v>
      </c>
      <c r="K288" s="6" t="e">
        <f>(Sheet1!P288)</f>
        <v>#VALUE!</v>
      </c>
      <c r="L288" s="6" t="e">
        <f>IF(Sheet1!N288="No","No",IF(Sheet1!N288="","No","Yes"))</f>
        <v>#VALUE!</v>
      </c>
      <c r="M288" t="e">
        <f>(Sheet1!Q288)</f>
        <v>#VALUE!</v>
      </c>
      <c r="N288" s="6" t="str">
        <f>IF(Sheet1!E288=FALSE,"",Sheet1!F288&amp;Sheet1!E288)</f>
        <v/>
      </c>
      <c r="O288" t="str">
        <f ca="1">(Sheet1!AB288)</f>
        <v>DC4MDB09</v>
      </c>
      <c r="P288" t="e">
        <f>(Sheet1!R288)</f>
        <v>#VALUE!</v>
      </c>
      <c r="Q288" t="e">
        <f>Sheet3!D288</f>
        <v>#VALUE!</v>
      </c>
      <c r="R288" t="e">
        <f>Sheet3!E288</f>
        <v>#VALUE!</v>
      </c>
      <c r="S288" t="str">
        <f t="shared" si="16"/>
        <v/>
      </c>
      <c r="T288" t="str">
        <f>IF(ISERROR(Sheet1!X288),"",Sheet1!X288)</f>
        <v/>
      </c>
      <c r="U288" t="e">
        <f>IF(Sheet1!M288="Councillors",5120,IF(Sheet1!M288="Information Technology Services Dept.",1024,IF(Sheet1!M288="City Clerk and Solicitor Dept",1953,"No")))</f>
        <v>#VALUE!</v>
      </c>
      <c r="V288" s="5" t="s">
        <v>96</v>
      </c>
      <c r="W288" t="e">
        <f>IF(Sheet1!M288="Councillors",4608,IF(Sheet1!M288="Information Technology Services Dept.",921,IF(Sheet1!M288="City Clerk and Solicitor Dept",1855,"No")))</f>
        <v>#VALUE!</v>
      </c>
      <c r="X288" t="e">
        <f t="shared" si="17"/>
        <v>#VALUE!</v>
      </c>
      <c r="Y288" t="str">
        <f ca="1">IF(Sheet1!AB288="DC1MDB01","DC1",IF(Sheet1!AB288="DC1MDB02","DC1",IF(Sheet1!AB288="DC1MDB03","DC1",IF(Sheet1!AB288="DC1MDB04","DC1",IF(Sheet1!AB288="DC1MDB05","DC1",IF(Sheet1!AB288="DC1MDB06","DC1",IF(Sheet1!AB288="DC1MDB07","DC1",IF(Sheet1!AB288="DC1MDB08","DC1",IF(Sheet1!AB288="DC1MDB09","DC1",IF(Sheet1!AB288="DC1MDB10","DC1",IF(Sheet1!AB288="DC4MDB01","DC4",IF(Sheet1!AB288="DC4MDB02","DC4",IF(Sheet1!AB288="DC4MDB03","DC4",IF(Sheet1!AB288="DC4MDB04","DC4",IF(Sheet1!AB288="DC4MDB05","DC4",IF(Sheet1!AB288="DC4MDB06","DC4",IF(Sheet1!AB288="DC4MDB07","DC4",IF(Sheet1!AB288="DC4MDB08","DC4",IF(Sheet1!AB288="DC4MDB09","DC4",IF(Sheet1!AB288="DC4MDB10","DC4","$False"))))))))))))))))))))</f>
        <v>DC4</v>
      </c>
      <c r="Z288" t="s">
        <v>35</v>
      </c>
      <c r="AA288" t="e">
        <f t="shared" si="18"/>
        <v>#VALUE!</v>
      </c>
      <c r="AB288" t="e">
        <f t="shared" si="19"/>
        <v>#VALUE!</v>
      </c>
      <c r="AC288" t="s">
        <v>11</v>
      </c>
      <c r="AD288" t="s">
        <v>12</v>
      </c>
      <c r="AE288" t="s">
        <v>13</v>
      </c>
      <c r="AF288" t="s">
        <v>14</v>
      </c>
      <c r="AG288" t="s">
        <v>5</v>
      </c>
      <c r="AH288" t="s">
        <v>15</v>
      </c>
      <c r="AI288" t="s">
        <v>16</v>
      </c>
      <c r="AJ288" t="s">
        <v>17</v>
      </c>
      <c r="AK288" t="s">
        <v>18</v>
      </c>
      <c r="AL288" t="s">
        <v>19</v>
      </c>
    </row>
    <row r="289" spans="1:38" ht="13.5" customHeight="1">
      <c r="A289" s="7"/>
      <c r="B289" s="7"/>
      <c r="C289" s="7"/>
      <c r="D289" s="8"/>
      <c r="F289" s="9" t="str">
        <f>(Sheet1!T289)</f>
        <v/>
      </c>
      <c r="G289" t="str">
        <f>IF(OR(Sheet1!W289="Yes",Sheet1!U289="Yes"),"\\CMFP538\"&amp;Sheet1!Z289,"")</f>
        <v/>
      </c>
      <c r="H289" t="str">
        <f>IF(G289="","",Sheet1!Z289)</f>
        <v/>
      </c>
      <c r="I289" t="str">
        <f>IF(G289="","",Sheet1!Y289)</f>
        <v/>
      </c>
      <c r="J289" t="e">
        <f>(Sheet1!O289)</f>
        <v>#VALUE!</v>
      </c>
      <c r="K289" s="6" t="e">
        <f>(Sheet1!P289)</f>
        <v>#VALUE!</v>
      </c>
      <c r="L289" s="6" t="e">
        <f>IF(Sheet1!N289="No","No",IF(Sheet1!N289="","No","Yes"))</f>
        <v>#VALUE!</v>
      </c>
      <c r="M289" t="e">
        <f>(Sheet1!Q289)</f>
        <v>#VALUE!</v>
      </c>
      <c r="N289" s="6" t="str">
        <f>IF(Sheet1!E289=FALSE,"",Sheet1!F289&amp;Sheet1!E289)</f>
        <v/>
      </c>
      <c r="O289" t="str">
        <f ca="1">(Sheet1!AB289)</f>
        <v>DC4MDB10</v>
      </c>
      <c r="P289" t="e">
        <f>(Sheet1!R289)</f>
        <v>#VALUE!</v>
      </c>
      <c r="Q289" t="e">
        <f>Sheet3!D289</f>
        <v>#VALUE!</v>
      </c>
      <c r="R289" t="e">
        <f>Sheet3!E289</f>
        <v>#VALUE!</v>
      </c>
      <c r="S289" t="str">
        <f t="shared" si="16"/>
        <v/>
      </c>
      <c r="T289" t="str">
        <f>IF(ISERROR(Sheet1!X289),"",Sheet1!X289)</f>
        <v/>
      </c>
      <c r="U289" t="e">
        <f>IF(Sheet1!M289="Councillors",5120,IF(Sheet1!M289="Information Technology Services Dept.",1024,IF(Sheet1!M289="City Clerk and Solicitor Dept",1953,"No")))</f>
        <v>#VALUE!</v>
      </c>
      <c r="V289" s="5" t="s">
        <v>96</v>
      </c>
      <c r="W289" t="e">
        <f>IF(Sheet1!M289="Councillors",4608,IF(Sheet1!M289="Information Technology Services Dept.",921,IF(Sheet1!M289="City Clerk and Solicitor Dept",1855,"No")))</f>
        <v>#VALUE!</v>
      </c>
      <c r="X289" t="e">
        <f t="shared" si="17"/>
        <v>#VALUE!</v>
      </c>
      <c r="Y289" t="str">
        <f ca="1">IF(Sheet1!AB289="DC1MDB01","DC1",IF(Sheet1!AB289="DC1MDB02","DC1",IF(Sheet1!AB289="DC1MDB03","DC1",IF(Sheet1!AB289="DC1MDB04","DC1",IF(Sheet1!AB289="DC1MDB05","DC1",IF(Sheet1!AB289="DC1MDB06","DC1",IF(Sheet1!AB289="DC1MDB07","DC1",IF(Sheet1!AB289="DC1MDB08","DC1",IF(Sheet1!AB289="DC1MDB09","DC1",IF(Sheet1!AB289="DC1MDB10","DC1",IF(Sheet1!AB289="DC4MDB01","DC4",IF(Sheet1!AB289="DC4MDB02","DC4",IF(Sheet1!AB289="DC4MDB03","DC4",IF(Sheet1!AB289="DC4MDB04","DC4",IF(Sheet1!AB289="DC4MDB05","DC4",IF(Sheet1!AB289="DC4MDB06","DC4",IF(Sheet1!AB289="DC4MDB07","DC4",IF(Sheet1!AB289="DC4MDB08","DC4",IF(Sheet1!AB289="DC4MDB09","DC4",IF(Sheet1!AB289="DC4MDB10","DC4","$False"))))))))))))))))))))</f>
        <v>DC4</v>
      </c>
      <c r="Z289" t="s">
        <v>35</v>
      </c>
      <c r="AA289" t="e">
        <f t="shared" si="18"/>
        <v>#VALUE!</v>
      </c>
      <c r="AB289" t="e">
        <f t="shared" si="19"/>
        <v>#VALUE!</v>
      </c>
      <c r="AC289" t="s">
        <v>11</v>
      </c>
      <c r="AD289" t="s">
        <v>12</v>
      </c>
      <c r="AE289" t="s">
        <v>13</v>
      </c>
      <c r="AF289" t="s">
        <v>14</v>
      </c>
      <c r="AG289" t="s">
        <v>5</v>
      </c>
      <c r="AH289" t="s">
        <v>15</v>
      </c>
      <c r="AI289" t="s">
        <v>16</v>
      </c>
      <c r="AJ289" t="s">
        <v>17</v>
      </c>
      <c r="AK289" t="s">
        <v>18</v>
      </c>
      <c r="AL289" t="s">
        <v>19</v>
      </c>
    </row>
    <row r="290" spans="1:38" ht="13.5" customHeight="1">
      <c r="A290" s="7"/>
      <c r="B290" s="7"/>
      <c r="C290" s="7"/>
      <c r="D290" s="8"/>
      <c r="F290" s="9" t="str">
        <f>(Sheet1!T290)</f>
        <v/>
      </c>
      <c r="G290" t="str">
        <f>IF(OR(Sheet1!W290="Yes",Sheet1!U290="Yes"),"\\CMFP538\"&amp;Sheet1!Z290,"")</f>
        <v/>
      </c>
      <c r="H290" t="str">
        <f>IF(G290="","",Sheet1!Z290)</f>
        <v/>
      </c>
      <c r="I290" t="str">
        <f>IF(G290="","",Sheet1!Y290)</f>
        <v/>
      </c>
      <c r="J290" t="e">
        <f>(Sheet1!O290)</f>
        <v>#VALUE!</v>
      </c>
      <c r="K290" s="6" t="e">
        <f>(Sheet1!P290)</f>
        <v>#VALUE!</v>
      </c>
      <c r="L290" s="6" t="e">
        <f>IF(Sheet1!N290="No","No",IF(Sheet1!N290="","No","Yes"))</f>
        <v>#VALUE!</v>
      </c>
      <c r="M290" t="e">
        <f>(Sheet1!Q290)</f>
        <v>#VALUE!</v>
      </c>
      <c r="N290" s="6" t="str">
        <f>IF(Sheet1!E290=FALSE,"",Sheet1!F290&amp;Sheet1!E290)</f>
        <v/>
      </c>
      <c r="O290" t="str">
        <f ca="1">(Sheet1!AB290)</f>
        <v>DC1MDB02</v>
      </c>
      <c r="P290" t="e">
        <f>(Sheet1!R290)</f>
        <v>#VALUE!</v>
      </c>
      <c r="Q290" t="e">
        <f>Sheet3!D290</f>
        <v>#VALUE!</v>
      </c>
      <c r="R290" t="e">
        <f>Sheet3!E290</f>
        <v>#VALUE!</v>
      </c>
      <c r="S290" t="str">
        <f t="shared" si="16"/>
        <v/>
      </c>
      <c r="T290" t="str">
        <f>IF(ISERROR(Sheet1!X290),"",Sheet1!X290)</f>
        <v/>
      </c>
      <c r="U290" t="e">
        <f>IF(Sheet1!M290="Councillors",5120,IF(Sheet1!M290="Information Technology Services Dept.",1024,IF(Sheet1!M290="City Clerk and Solicitor Dept",1953,"No")))</f>
        <v>#VALUE!</v>
      </c>
      <c r="V290" s="5" t="s">
        <v>96</v>
      </c>
      <c r="W290" t="e">
        <f>IF(Sheet1!M290="Councillors",4608,IF(Sheet1!M290="Information Technology Services Dept.",921,IF(Sheet1!M290="City Clerk and Solicitor Dept",1855,"No")))</f>
        <v>#VALUE!</v>
      </c>
      <c r="X290" t="e">
        <f t="shared" si="17"/>
        <v>#VALUE!</v>
      </c>
      <c r="Y290" t="str">
        <f ca="1">IF(Sheet1!AB290="DC1MDB01","DC1",IF(Sheet1!AB290="DC1MDB02","DC1",IF(Sheet1!AB290="DC1MDB03","DC1",IF(Sheet1!AB290="DC1MDB04","DC1",IF(Sheet1!AB290="DC1MDB05","DC1",IF(Sheet1!AB290="DC1MDB06","DC1",IF(Sheet1!AB290="DC1MDB07","DC1",IF(Sheet1!AB290="DC1MDB08","DC1",IF(Sheet1!AB290="DC1MDB09","DC1",IF(Sheet1!AB290="DC1MDB10","DC1",IF(Sheet1!AB290="DC4MDB01","DC4",IF(Sheet1!AB290="DC4MDB02","DC4",IF(Sheet1!AB290="DC4MDB03","DC4",IF(Sheet1!AB290="DC4MDB04","DC4",IF(Sheet1!AB290="DC4MDB05","DC4",IF(Sheet1!AB290="DC4MDB06","DC4",IF(Sheet1!AB290="DC4MDB07","DC4",IF(Sheet1!AB290="DC4MDB08","DC4",IF(Sheet1!AB290="DC4MDB09","DC4",IF(Sheet1!AB290="DC4MDB10","DC4","$False"))))))))))))))))))))</f>
        <v>DC1</v>
      </c>
      <c r="Z290" t="s">
        <v>35</v>
      </c>
      <c r="AA290" t="e">
        <f t="shared" si="18"/>
        <v>#VALUE!</v>
      </c>
      <c r="AB290" t="e">
        <f t="shared" si="19"/>
        <v>#VALUE!</v>
      </c>
      <c r="AC290" t="s">
        <v>11</v>
      </c>
      <c r="AD290" t="s">
        <v>12</v>
      </c>
      <c r="AE290" t="s">
        <v>13</v>
      </c>
      <c r="AF290" t="s">
        <v>14</v>
      </c>
      <c r="AG290" t="s">
        <v>5</v>
      </c>
      <c r="AH290" t="s">
        <v>15</v>
      </c>
      <c r="AI290" t="s">
        <v>16</v>
      </c>
      <c r="AJ290" t="s">
        <v>17</v>
      </c>
      <c r="AK290" t="s">
        <v>18</v>
      </c>
      <c r="AL290" t="s">
        <v>19</v>
      </c>
    </row>
    <row r="291" spans="1:38" ht="13.5" customHeight="1">
      <c r="A291" s="7"/>
      <c r="B291" s="7"/>
      <c r="C291" s="7"/>
      <c r="D291" s="8"/>
      <c r="F291" s="9" t="str">
        <f>(Sheet1!T291)</f>
        <v/>
      </c>
      <c r="G291" t="str">
        <f>IF(OR(Sheet1!W291="Yes",Sheet1!U291="Yes"),"\\CMFP538\"&amp;Sheet1!Z291,"")</f>
        <v/>
      </c>
      <c r="H291" t="str">
        <f>IF(G291="","",Sheet1!Z291)</f>
        <v/>
      </c>
      <c r="I291" t="str">
        <f>IF(G291="","",Sheet1!Y291)</f>
        <v/>
      </c>
      <c r="J291" t="e">
        <f>(Sheet1!O291)</f>
        <v>#VALUE!</v>
      </c>
      <c r="K291" s="6" t="e">
        <f>(Sheet1!P291)</f>
        <v>#VALUE!</v>
      </c>
      <c r="L291" s="6" t="e">
        <f>IF(Sheet1!N291="No","No",IF(Sheet1!N291="","No","Yes"))</f>
        <v>#VALUE!</v>
      </c>
      <c r="M291" t="e">
        <f>(Sheet1!Q291)</f>
        <v>#VALUE!</v>
      </c>
      <c r="N291" s="6" t="str">
        <f>IF(Sheet1!E291=FALSE,"",Sheet1!F291&amp;Sheet1!E291)</f>
        <v/>
      </c>
      <c r="O291" t="str">
        <f ca="1">(Sheet1!AB291)</f>
        <v>DC4MDB02</v>
      </c>
      <c r="P291" t="e">
        <f>(Sheet1!R291)</f>
        <v>#VALUE!</v>
      </c>
      <c r="Q291" t="e">
        <f>Sheet3!D291</f>
        <v>#VALUE!</v>
      </c>
      <c r="R291" t="e">
        <f>Sheet3!E291</f>
        <v>#VALUE!</v>
      </c>
      <c r="S291" t="str">
        <f t="shared" si="16"/>
        <v/>
      </c>
      <c r="T291" t="str">
        <f>IF(ISERROR(Sheet1!X291),"",Sheet1!X291)</f>
        <v/>
      </c>
      <c r="U291" t="e">
        <f>IF(Sheet1!M291="Councillors",5120,IF(Sheet1!M291="Information Technology Services Dept.",1024,IF(Sheet1!M291="City Clerk and Solicitor Dept",1953,"No")))</f>
        <v>#VALUE!</v>
      </c>
      <c r="V291" s="5" t="s">
        <v>96</v>
      </c>
      <c r="W291" t="e">
        <f>IF(Sheet1!M291="Councillors",4608,IF(Sheet1!M291="Information Technology Services Dept.",921,IF(Sheet1!M291="City Clerk and Solicitor Dept",1855,"No")))</f>
        <v>#VALUE!</v>
      </c>
      <c r="X291" t="e">
        <f t="shared" si="17"/>
        <v>#VALUE!</v>
      </c>
      <c r="Y291" t="str">
        <f ca="1">IF(Sheet1!AB291="DC1MDB01","DC1",IF(Sheet1!AB291="DC1MDB02","DC1",IF(Sheet1!AB291="DC1MDB03","DC1",IF(Sheet1!AB291="DC1MDB04","DC1",IF(Sheet1!AB291="DC1MDB05","DC1",IF(Sheet1!AB291="DC1MDB06","DC1",IF(Sheet1!AB291="DC1MDB07","DC1",IF(Sheet1!AB291="DC1MDB08","DC1",IF(Sheet1!AB291="DC1MDB09","DC1",IF(Sheet1!AB291="DC1MDB10","DC1",IF(Sheet1!AB291="DC4MDB01","DC4",IF(Sheet1!AB291="DC4MDB02","DC4",IF(Sheet1!AB291="DC4MDB03","DC4",IF(Sheet1!AB291="DC4MDB04","DC4",IF(Sheet1!AB291="DC4MDB05","DC4",IF(Sheet1!AB291="DC4MDB06","DC4",IF(Sheet1!AB291="DC4MDB07","DC4",IF(Sheet1!AB291="DC4MDB08","DC4",IF(Sheet1!AB291="DC4MDB09","DC4",IF(Sheet1!AB291="DC4MDB10","DC4","$False"))))))))))))))))))))</f>
        <v>DC4</v>
      </c>
      <c r="Z291" t="s">
        <v>35</v>
      </c>
      <c r="AA291" t="e">
        <f t="shared" si="18"/>
        <v>#VALUE!</v>
      </c>
      <c r="AB291" t="e">
        <f t="shared" si="19"/>
        <v>#VALUE!</v>
      </c>
      <c r="AC291" t="s">
        <v>11</v>
      </c>
      <c r="AD291" t="s">
        <v>12</v>
      </c>
      <c r="AE291" t="s">
        <v>13</v>
      </c>
      <c r="AF291" t="s">
        <v>14</v>
      </c>
      <c r="AG291" t="s">
        <v>5</v>
      </c>
      <c r="AH291" t="s">
        <v>15</v>
      </c>
      <c r="AI291" t="s">
        <v>16</v>
      </c>
      <c r="AJ291" t="s">
        <v>17</v>
      </c>
      <c r="AK291" t="s">
        <v>18</v>
      </c>
      <c r="AL291" t="s">
        <v>19</v>
      </c>
    </row>
    <row r="292" spans="1:38" ht="13.5" customHeight="1">
      <c r="A292" s="7"/>
      <c r="B292" s="7"/>
      <c r="C292" s="7"/>
      <c r="D292" s="8"/>
      <c r="F292" s="9" t="str">
        <f>(Sheet1!T292)</f>
        <v/>
      </c>
      <c r="G292" t="str">
        <f>IF(OR(Sheet1!W292="Yes",Sheet1!U292="Yes"),"\\CMFP538\"&amp;Sheet1!Z292,"")</f>
        <v/>
      </c>
      <c r="H292" t="str">
        <f>IF(G292="","",Sheet1!Z292)</f>
        <v/>
      </c>
      <c r="I292" t="str">
        <f>IF(G292="","",Sheet1!Y292)</f>
        <v/>
      </c>
      <c r="J292" t="e">
        <f>(Sheet1!O292)</f>
        <v>#VALUE!</v>
      </c>
      <c r="K292" s="6" t="e">
        <f>(Sheet1!P292)</f>
        <v>#VALUE!</v>
      </c>
      <c r="L292" s="6" t="e">
        <f>IF(Sheet1!N292="No","No",IF(Sheet1!N292="","No","Yes"))</f>
        <v>#VALUE!</v>
      </c>
      <c r="M292" t="e">
        <f>(Sheet1!Q292)</f>
        <v>#VALUE!</v>
      </c>
      <c r="N292" s="6" t="str">
        <f>IF(Sheet1!E292=FALSE,"",Sheet1!F292&amp;Sheet1!E292)</f>
        <v/>
      </c>
      <c r="O292" t="str">
        <f ca="1">(Sheet1!AB292)</f>
        <v>DC1MDB06</v>
      </c>
      <c r="P292" t="e">
        <f>(Sheet1!R292)</f>
        <v>#VALUE!</v>
      </c>
      <c r="Q292" t="e">
        <f>Sheet3!D292</f>
        <v>#VALUE!</v>
      </c>
      <c r="R292" t="e">
        <f>Sheet3!E292</f>
        <v>#VALUE!</v>
      </c>
      <c r="S292" t="str">
        <f t="shared" si="16"/>
        <v/>
      </c>
      <c r="T292" t="str">
        <f>IF(ISERROR(Sheet1!X292),"",Sheet1!X292)</f>
        <v/>
      </c>
      <c r="U292" t="e">
        <f>IF(Sheet1!M292="Councillors",5120,IF(Sheet1!M292="Information Technology Services Dept.",1024,IF(Sheet1!M292="City Clerk and Solicitor Dept",1953,"No")))</f>
        <v>#VALUE!</v>
      </c>
      <c r="V292" s="5" t="s">
        <v>96</v>
      </c>
      <c r="W292" t="e">
        <f>IF(Sheet1!M292="Councillors",4608,IF(Sheet1!M292="Information Technology Services Dept.",921,IF(Sheet1!M292="City Clerk and Solicitor Dept",1855,"No")))</f>
        <v>#VALUE!</v>
      </c>
      <c r="X292" t="e">
        <f t="shared" si="17"/>
        <v>#VALUE!</v>
      </c>
      <c r="Y292" t="str">
        <f ca="1">IF(Sheet1!AB292="DC1MDB01","DC1",IF(Sheet1!AB292="DC1MDB02","DC1",IF(Sheet1!AB292="DC1MDB03","DC1",IF(Sheet1!AB292="DC1MDB04","DC1",IF(Sheet1!AB292="DC1MDB05","DC1",IF(Sheet1!AB292="DC1MDB06","DC1",IF(Sheet1!AB292="DC1MDB07","DC1",IF(Sheet1!AB292="DC1MDB08","DC1",IF(Sheet1!AB292="DC1MDB09","DC1",IF(Sheet1!AB292="DC1MDB10","DC1",IF(Sheet1!AB292="DC4MDB01","DC4",IF(Sheet1!AB292="DC4MDB02","DC4",IF(Sheet1!AB292="DC4MDB03","DC4",IF(Sheet1!AB292="DC4MDB04","DC4",IF(Sheet1!AB292="DC4MDB05","DC4",IF(Sheet1!AB292="DC4MDB06","DC4",IF(Sheet1!AB292="DC4MDB07","DC4",IF(Sheet1!AB292="DC4MDB08","DC4",IF(Sheet1!AB292="DC4MDB09","DC4",IF(Sheet1!AB292="DC4MDB10","DC4","$False"))))))))))))))))))))</f>
        <v>DC1</v>
      </c>
      <c r="Z292" t="s">
        <v>35</v>
      </c>
      <c r="AA292" t="e">
        <f t="shared" si="18"/>
        <v>#VALUE!</v>
      </c>
      <c r="AB292" t="e">
        <f t="shared" si="19"/>
        <v>#VALUE!</v>
      </c>
      <c r="AC292" t="s">
        <v>11</v>
      </c>
      <c r="AD292" t="s">
        <v>12</v>
      </c>
      <c r="AE292" t="s">
        <v>13</v>
      </c>
      <c r="AF292" t="s">
        <v>14</v>
      </c>
      <c r="AG292" t="s">
        <v>5</v>
      </c>
      <c r="AH292" t="s">
        <v>15</v>
      </c>
      <c r="AI292" t="s">
        <v>16</v>
      </c>
      <c r="AJ292" t="s">
        <v>17</v>
      </c>
      <c r="AK292" t="s">
        <v>18</v>
      </c>
      <c r="AL292" t="s">
        <v>19</v>
      </c>
    </row>
    <row r="293" spans="1:38" ht="13.5" customHeight="1">
      <c r="A293" s="7"/>
      <c r="B293" s="7"/>
      <c r="C293" s="7"/>
      <c r="D293" s="8"/>
      <c r="F293" s="9" t="str">
        <f>(Sheet1!T293)</f>
        <v/>
      </c>
      <c r="G293" t="str">
        <f>IF(OR(Sheet1!W293="Yes",Sheet1!U293="Yes"),"\\CMFP538\"&amp;Sheet1!Z293,"")</f>
        <v/>
      </c>
      <c r="H293" t="str">
        <f>IF(G293="","",Sheet1!Z293)</f>
        <v/>
      </c>
      <c r="I293" t="str">
        <f>IF(G293="","",Sheet1!Y293)</f>
        <v/>
      </c>
      <c r="J293" t="e">
        <f>(Sheet1!O293)</f>
        <v>#VALUE!</v>
      </c>
      <c r="K293" s="6" t="e">
        <f>(Sheet1!P293)</f>
        <v>#VALUE!</v>
      </c>
      <c r="L293" s="6" t="e">
        <f>IF(Sheet1!N293="No","No",IF(Sheet1!N293="","No","Yes"))</f>
        <v>#VALUE!</v>
      </c>
      <c r="M293" t="e">
        <f>(Sheet1!Q293)</f>
        <v>#VALUE!</v>
      </c>
      <c r="N293" s="6" t="str">
        <f>IF(Sheet1!E293=FALSE,"",Sheet1!F293&amp;Sheet1!E293)</f>
        <v/>
      </c>
      <c r="O293" t="str">
        <f ca="1">(Sheet1!AB293)</f>
        <v>DC4MDB07</v>
      </c>
      <c r="P293" t="e">
        <f>(Sheet1!R293)</f>
        <v>#VALUE!</v>
      </c>
      <c r="Q293" t="e">
        <f>Sheet3!D293</f>
        <v>#VALUE!</v>
      </c>
      <c r="R293" t="e">
        <f>Sheet3!E293</f>
        <v>#VALUE!</v>
      </c>
      <c r="S293" t="str">
        <f t="shared" si="16"/>
        <v/>
      </c>
      <c r="T293" t="str">
        <f>IF(ISERROR(Sheet1!X293),"",Sheet1!X293)</f>
        <v/>
      </c>
      <c r="U293" t="e">
        <f>IF(Sheet1!M293="Councillors",5120,IF(Sheet1!M293="Information Technology Services Dept.",1024,IF(Sheet1!M293="City Clerk and Solicitor Dept",1953,"No")))</f>
        <v>#VALUE!</v>
      </c>
      <c r="V293" s="5" t="s">
        <v>96</v>
      </c>
      <c r="W293" t="e">
        <f>IF(Sheet1!M293="Councillors",4608,IF(Sheet1!M293="Information Technology Services Dept.",921,IF(Sheet1!M293="City Clerk and Solicitor Dept",1855,"No")))</f>
        <v>#VALUE!</v>
      </c>
      <c r="X293" t="e">
        <f t="shared" si="17"/>
        <v>#VALUE!</v>
      </c>
      <c r="Y293" t="str">
        <f ca="1">IF(Sheet1!AB293="DC1MDB01","DC1",IF(Sheet1!AB293="DC1MDB02","DC1",IF(Sheet1!AB293="DC1MDB03","DC1",IF(Sheet1!AB293="DC1MDB04","DC1",IF(Sheet1!AB293="DC1MDB05","DC1",IF(Sheet1!AB293="DC1MDB06","DC1",IF(Sheet1!AB293="DC1MDB07","DC1",IF(Sheet1!AB293="DC1MDB08","DC1",IF(Sheet1!AB293="DC1MDB09","DC1",IF(Sheet1!AB293="DC1MDB10","DC1",IF(Sheet1!AB293="DC4MDB01","DC4",IF(Sheet1!AB293="DC4MDB02","DC4",IF(Sheet1!AB293="DC4MDB03","DC4",IF(Sheet1!AB293="DC4MDB04","DC4",IF(Sheet1!AB293="DC4MDB05","DC4",IF(Sheet1!AB293="DC4MDB06","DC4",IF(Sheet1!AB293="DC4MDB07","DC4",IF(Sheet1!AB293="DC4MDB08","DC4",IF(Sheet1!AB293="DC4MDB09","DC4",IF(Sheet1!AB293="DC4MDB10","DC4","$False"))))))))))))))))))))</f>
        <v>DC4</v>
      </c>
      <c r="Z293" t="s">
        <v>35</v>
      </c>
      <c r="AA293" t="e">
        <f t="shared" si="18"/>
        <v>#VALUE!</v>
      </c>
      <c r="AB293" t="e">
        <f t="shared" si="19"/>
        <v>#VALUE!</v>
      </c>
      <c r="AC293" t="s">
        <v>11</v>
      </c>
      <c r="AD293" t="s">
        <v>12</v>
      </c>
      <c r="AE293" t="s">
        <v>13</v>
      </c>
      <c r="AF293" t="s">
        <v>14</v>
      </c>
      <c r="AG293" t="s">
        <v>5</v>
      </c>
      <c r="AH293" t="s">
        <v>15</v>
      </c>
      <c r="AI293" t="s">
        <v>16</v>
      </c>
      <c r="AJ293" t="s">
        <v>17</v>
      </c>
      <c r="AK293" t="s">
        <v>18</v>
      </c>
      <c r="AL293" t="s">
        <v>19</v>
      </c>
    </row>
    <row r="294" spans="1:38" ht="13.5" customHeight="1">
      <c r="A294" s="7"/>
      <c r="B294" s="7"/>
      <c r="C294" s="7"/>
      <c r="D294" s="8"/>
      <c r="F294" s="9" t="str">
        <f>(Sheet1!T294)</f>
        <v/>
      </c>
      <c r="G294" t="str">
        <f>IF(OR(Sheet1!W294="Yes",Sheet1!U294="Yes"),"\\CMFP538\"&amp;Sheet1!Z294,"")</f>
        <v/>
      </c>
      <c r="H294" t="str">
        <f>IF(G294="","",Sheet1!Z294)</f>
        <v/>
      </c>
      <c r="I294" t="str">
        <f>IF(G294="","",Sheet1!Y294)</f>
        <v/>
      </c>
      <c r="J294" t="e">
        <f>(Sheet1!O294)</f>
        <v>#VALUE!</v>
      </c>
      <c r="K294" s="6" t="e">
        <f>(Sheet1!P294)</f>
        <v>#VALUE!</v>
      </c>
      <c r="L294" s="6" t="e">
        <f>IF(Sheet1!N294="No","No",IF(Sheet1!N294="","No","Yes"))</f>
        <v>#VALUE!</v>
      </c>
      <c r="M294" t="e">
        <f>(Sheet1!Q294)</f>
        <v>#VALUE!</v>
      </c>
      <c r="N294" s="6" t="str">
        <f>IF(Sheet1!E294=FALSE,"",Sheet1!F294&amp;Sheet1!E294)</f>
        <v/>
      </c>
      <c r="O294" t="str">
        <f ca="1">(Sheet1!AB294)</f>
        <v>DC4MDB09</v>
      </c>
      <c r="P294" t="e">
        <f>(Sheet1!R294)</f>
        <v>#VALUE!</v>
      </c>
      <c r="Q294" t="e">
        <f>Sheet3!D294</f>
        <v>#VALUE!</v>
      </c>
      <c r="R294" t="e">
        <f>Sheet3!E294</f>
        <v>#VALUE!</v>
      </c>
      <c r="S294" t="str">
        <f t="shared" si="16"/>
        <v/>
      </c>
      <c r="T294" t="str">
        <f>IF(ISERROR(Sheet1!X294),"",Sheet1!X294)</f>
        <v/>
      </c>
      <c r="U294" t="e">
        <f>IF(Sheet1!M294="Councillors",5120,IF(Sheet1!M294="Information Technology Services Dept.",1024,IF(Sheet1!M294="City Clerk and Solicitor Dept",1953,"No")))</f>
        <v>#VALUE!</v>
      </c>
      <c r="V294" s="5" t="s">
        <v>96</v>
      </c>
      <c r="W294" t="e">
        <f>IF(Sheet1!M294="Councillors",4608,IF(Sheet1!M294="Information Technology Services Dept.",921,IF(Sheet1!M294="City Clerk and Solicitor Dept",1855,"No")))</f>
        <v>#VALUE!</v>
      </c>
      <c r="X294" t="e">
        <f t="shared" si="17"/>
        <v>#VALUE!</v>
      </c>
      <c r="Y294" t="str">
        <f ca="1">IF(Sheet1!AB294="DC1MDB01","DC1",IF(Sheet1!AB294="DC1MDB02","DC1",IF(Sheet1!AB294="DC1MDB03","DC1",IF(Sheet1!AB294="DC1MDB04","DC1",IF(Sheet1!AB294="DC1MDB05","DC1",IF(Sheet1!AB294="DC1MDB06","DC1",IF(Sheet1!AB294="DC1MDB07","DC1",IF(Sheet1!AB294="DC1MDB08","DC1",IF(Sheet1!AB294="DC1MDB09","DC1",IF(Sheet1!AB294="DC1MDB10","DC1",IF(Sheet1!AB294="DC4MDB01","DC4",IF(Sheet1!AB294="DC4MDB02","DC4",IF(Sheet1!AB294="DC4MDB03","DC4",IF(Sheet1!AB294="DC4MDB04","DC4",IF(Sheet1!AB294="DC4MDB05","DC4",IF(Sheet1!AB294="DC4MDB06","DC4",IF(Sheet1!AB294="DC4MDB07","DC4",IF(Sheet1!AB294="DC4MDB08","DC4",IF(Sheet1!AB294="DC4MDB09","DC4",IF(Sheet1!AB294="DC4MDB10","DC4","$False"))))))))))))))))))))</f>
        <v>DC4</v>
      </c>
      <c r="Z294" t="s">
        <v>35</v>
      </c>
      <c r="AA294" t="e">
        <f t="shared" si="18"/>
        <v>#VALUE!</v>
      </c>
      <c r="AB294" t="e">
        <f t="shared" si="19"/>
        <v>#VALUE!</v>
      </c>
      <c r="AC294" t="s">
        <v>11</v>
      </c>
      <c r="AD294" t="s">
        <v>12</v>
      </c>
      <c r="AE294" t="s">
        <v>13</v>
      </c>
      <c r="AF294" t="s">
        <v>14</v>
      </c>
      <c r="AG294" t="s">
        <v>5</v>
      </c>
      <c r="AH294" t="s">
        <v>15</v>
      </c>
      <c r="AI294" t="s">
        <v>16</v>
      </c>
      <c r="AJ294" t="s">
        <v>17</v>
      </c>
      <c r="AK294" t="s">
        <v>18</v>
      </c>
      <c r="AL294" t="s">
        <v>19</v>
      </c>
    </row>
    <row r="295" spans="1:38" ht="13.5" customHeight="1">
      <c r="A295" s="7"/>
      <c r="B295" s="7"/>
      <c r="C295" s="7"/>
      <c r="D295" s="8"/>
      <c r="F295" s="9" t="str">
        <f>(Sheet1!T295)</f>
        <v/>
      </c>
      <c r="G295" t="str">
        <f>IF(OR(Sheet1!W295="Yes",Sheet1!U295="Yes"),"\\CMFP538\"&amp;Sheet1!Z295,"")</f>
        <v/>
      </c>
      <c r="H295" t="str">
        <f>IF(G295="","",Sheet1!Z295)</f>
        <v/>
      </c>
      <c r="I295" t="str">
        <f>IF(G295="","",Sheet1!Y295)</f>
        <v/>
      </c>
      <c r="J295" t="e">
        <f>(Sheet1!O295)</f>
        <v>#VALUE!</v>
      </c>
      <c r="K295" s="6" t="e">
        <f>(Sheet1!P295)</f>
        <v>#VALUE!</v>
      </c>
      <c r="L295" s="6" t="e">
        <f>IF(Sheet1!N295="No","No",IF(Sheet1!N295="","No","Yes"))</f>
        <v>#VALUE!</v>
      </c>
      <c r="M295" t="e">
        <f>(Sheet1!Q295)</f>
        <v>#VALUE!</v>
      </c>
      <c r="N295" s="6" t="str">
        <f>IF(Sheet1!E295=FALSE,"",Sheet1!F295&amp;Sheet1!E295)</f>
        <v/>
      </c>
      <c r="O295" t="str">
        <f ca="1">(Sheet1!AB295)</f>
        <v>DC1MDB07</v>
      </c>
      <c r="P295" t="e">
        <f>(Sheet1!R295)</f>
        <v>#VALUE!</v>
      </c>
      <c r="Q295" t="e">
        <f>Sheet3!D295</f>
        <v>#VALUE!</v>
      </c>
      <c r="R295" t="e">
        <f>Sheet3!E295</f>
        <v>#VALUE!</v>
      </c>
      <c r="S295" t="str">
        <f t="shared" si="16"/>
        <v/>
      </c>
      <c r="T295" t="str">
        <f>IF(ISERROR(Sheet1!X295),"",Sheet1!X295)</f>
        <v/>
      </c>
      <c r="U295" t="e">
        <f>IF(Sheet1!M295="Councillors",5120,IF(Sheet1!M295="Information Technology Services Dept.",1024,IF(Sheet1!M295="City Clerk and Solicitor Dept",1953,"No")))</f>
        <v>#VALUE!</v>
      </c>
      <c r="V295" s="5" t="s">
        <v>96</v>
      </c>
      <c r="W295" t="e">
        <f>IF(Sheet1!M295="Councillors",4608,IF(Sheet1!M295="Information Technology Services Dept.",921,IF(Sheet1!M295="City Clerk and Solicitor Dept",1855,"No")))</f>
        <v>#VALUE!</v>
      </c>
      <c r="X295" t="e">
        <f t="shared" si="17"/>
        <v>#VALUE!</v>
      </c>
      <c r="Y295" t="str">
        <f ca="1">IF(Sheet1!AB295="DC1MDB01","DC1",IF(Sheet1!AB295="DC1MDB02","DC1",IF(Sheet1!AB295="DC1MDB03","DC1",IF(Sheet1!AB295="DC1MDB04","DC1",IF(Sheet1!AB295="DC1MDB05","DC1",IF(Sheet1!AB295="DC1MDB06","DC1",IF(Sheet1!AB295="DC1MDB07","DC1",IF(Sheet1!AB295="DC1MDB08","DC1",IF(Sheet1!AB295="DC1MDB09","DC1",IF(Sheet1!AB295="DC1MDB10","DC1",IF(Sheet1!AB295="DC4MDB01","DC4",IF(Sheet1!AB295="DC4MDB02","DC4",IF(Sheet1!AB295="DC4MDB03","DC4",IF(Sheet1!AB295="DC4MDB04","DC4",IF(Sheet1!AB295="DC4MDB05","DC4",IF(Sheet1!AB295="DC4MDB06","DC4",IF(Sheet1!AB295="DC4MDB07","DC4",IF(Sheet1!AB295="DC4MDB08","DC4",IF(Sheet1!AB295="DC4MDB09","DC4",IF(Sheet1!AB295="DC4MDB10","DC4","$False"))))))))))))))))))))</f>
        <v>DC1</v>
      </c>
      <c r="Z295" t="s">
        <v>35</v>
      </c>
      <c r="AA295" t="e">
        <f t="shared" si="18"/>
        <v>#VALUE!</v>
      </c>
      <c r="AB295" t="e">
        <f t="shared" si="19"/>
        <v>#VALUE!</v>
      </c>
      <c r="AC295" t="s">
        <v>11</v>
      </c>
      <c r="AD295" t="s">
        <v>12</v>
      </c>
      <c r="AE295" t="s">
        <v>13</v>
      </c>
      <c r="AF295" t="s">
        <v>14</v>
      </c>
      <c r="AG295" t="s">
        <v>5</v>
      </c>
      <c r="AH295" t="s">
        <v>15</v>
      </c>
      <c r="AI295" t="s">
        <v>16</v>
      </c>
      <c r="AJ295" t="s">
        <v>17</v>
      </c>
      <c r="AK295" t="s">
        <v>18</v>
      </c>
      <c r="AL295" t="s">
        <v>19</v>
      </c>
    </row>
    <row r="296" spans="1:38" ht="13.5" customHeight="1">
      <c r="A296" s="7"/>
      <c r="B296" s="7"/>
      <c r="C296" s="7"/>
      <c r="D296" s="8"/>
      <c r="F296" s="9" t="str">
        <f>(Sheet1!T296)</f>
        <v/>
      </c>
      <c r="G296" t="str">
        <f>IF(OR(Sheet1!W296="Yes",Sheet1!U296="Yes"),"\\CMFP538\"&amp;Sheet1!Z296,"")</f>
        <v/>
      </c>
      <c r="H296" t="str">
        <f>IF(G296="","",Sheet1!Z296)</f>
        <v/>
      </c>
      <c r="I296" t="str">
        <f>IF(G296="","",Sheet1!Y296)</f>
        <v/>
      </c>
      <c r="J296" t="e">
        <f>(Sheet1!O296)</f>
        <v>#VALUE!</v>
      </c>
      <c r="K296" s="6" t="e">
        <f>(Sheet1!P296)</f>
        <v>#VALUE!</v>
      </c>
      <c r="L296" s="6" t="e">
        <f>IF(Sheet1!N296="No","No",IF(Sheet1!N296="","No","Yes"))</f>
        <v>#VALUE!</v>
      </c>
      <c r="M296" t="e">
        <f>(Sheet1!Q296)</f>
        <v>#VALUE!</v>
      </c>
      <c r="N296" s="6" t="str">
        <f>IF(Sheet1!E296=FALSE,"",Sheet1!F296&amp;Sheet1!E296)</f>
        <v/>
      </c>
      <c r="O296" t="str">
        <f ca="1">(Sheet1!AB296)</f>
        <v>DC4MDB05</v>
      </c>
      <c r="P296" t="e">
        <f>(Sheet1!R296)</f>
        <v>#VALUE!</v>
      </c>
      <c r="Q296" t="e">
        <f>Sheet3!D296</f>
        <v>#VALUE!</v>
      </c>
      <c r="R296" t="e">
        <f>Sheet3!E296</f>
        <v>#VALUE!</v>
      </c>
      <c r="S296" t="str">
        <f t="shared" si="16"/>
        <v/>
      </c>
      <c r="T296" t="str">
        <f>IF(ISERROR(Sheet1!X296),"",Sheet1!X296)</f>
        <v/>
      </c>
      <c r="U296" t="e">
        <f>IF(Sheet1!M296="Councillors",5120,IF(Sheet1!M296="Information Technology Services Dept.",1024,IF(Sheet1!M296="City Clerk and Solicitor Dept",1953,"No")))</f>
        <v>#VALUE!</v>
      </c>
      <c r="V296" s="5" t="s">
        <v>96</v>
      </c>
      <c r="W296" t="e">
        <f>IF(Sheet1!M296="Councillors",4608,IF(Sheet1!M296="Information Technology Services Dept.",921,IF(Sheet1!M296="City Clerk and Solicitor Dept",1855,"No")))</f>
        <v>#VALUE!</v>
      </c>
      <c r="X296" t="e">
        <f t="shared" si="17"/>
        <v>#VALUE!</v>
      </c>
      <c r="Y296" t="str">
        <f ca="1">IF(Sheet1!AB296="DC1MDB01","DC1",IF(Sheet1!AB296="DC1MDB02","DC1",IF(Sheet1!AB296="DC1MDB03","DC1",IF(Sheet1!AB296="DC1MDB04","DC1",IF(Sheet1!AB296="DC1MDB05","DC1",IF(Sheet1!AB296="DC1MDB06","DC1",IF(Sheet1!AB296="DC1MDB07","DC1",IF(Sheet1!AB296="DC1MDB08","DC1",IF(Sheet1!AB296="DC1MDB09","DC1",IF(Sheet1!AB296="DC1MDB10","DC1",IF(Sheet1!AB296="DC4MDB01","DC4",IF(Sheet1!AB296="DC4MDB02","DC4",IF(Sheet1!AB296="DC4MDB03","DC4",IF(Sheet1!AB296="DC4MDB04","DC4",IF(Sheet1!AB296="DC4MDB05","DC4",IF(Sheet1!AB296="DC4MDB06","DC4",IF(Sheet1!AB296="DC4MDB07","DC4",IF(Sheet1!AB296="DC4MDB08","DC4",IF(Sheet1!AB296="DC4MDB09","DC4",IF(Sheet1!AB296="DC4MDB10","DC4","$False"))))))))))))))))))))</f>
        <v>DC4</v>
      </c>
      <c r="Z296" t="s">
        <v>35</v>
      </c>
      <c r="AA296" t="e">
        <f t="shared" si="18"/>
        <v>#VALUE!</v>
      </c>
      <c r="AB296" t="e">
        <f t="shared" si="19"/>
        <v>#VALUE!</v>
      </c>
      <c r="AC296" t="s">
        <v>11</v>
      </c>
      <c r="AD296" t="s">
        <v>12</v>
      </c>
      <c r="AE296" t="s">
        <v>13</v>
      </c>
      <c r="AF296" t="s">
        <v>14</v>
      </c>
      <c r="AG296" t="s">
        <v>5</v>
      </c>
      <c r="AH296" t="s">
        <v>15</v>
      </c>
      <c r="AI296" t="s">
        <v>16</v>
      </c>
      <c r="AJ296" t="s">
        <v>17</v>
      </c>
      <c r="AK296" t="s">
        <v>18</v>
      </c>
      <c r="AL296" t="s">
        <v>19</v>
      </c>
    </row>
    <row r="297" spans="1:38" ht="13.5" customHeight="1">
      <c r="A297" s="7"/>
      <c r="B297" s="7"/>
      <c r="C297" s="7"/>
      <c r="D297" s="8"/>
      <c r="F297" s="9" t="str">
        <f>(Sheet1!T297)</f>
        <v/>
      </c>
      <c r="G297" t="str">
        <f>IF(OR(Sheet1!W297="Yes",Sheet1!U297="Yes"),"\\CMFP538\"&amp;Sheet1!Z297,"")</f>
        <v/>
      </c>
      <c r="H297" t="str">
        <f>IF(G297="","",Sheet1!Z297)</f>
        <v/>
      </c>
      <c r="I297" t="str">
        <f>IF(G297="","",Sheet1!Y297)</f>
        <v/>
      </c>
      <c r="J297" t="e">
        <f>(Sheet1!O297)</f>
        <v>#VALUE!</v>
      </c>
      <c r="K297" s="6" t="e">
        <f>(Sheet1!P297)</f>
        <v>#VALUE!</v>
      </c>
      <c r="L297" s="6" t="e">
        <f>IF(Sheet1!N297="No","No",IF(Sheet1!N297="","No","Yes"))</f>
        <v>#VALUE!</v>
      </c>
      <c r="M297" t="e">
        <f>(Sheet1!Q297)</f>
        <v>#VALUE!</v>
      </c>
      <c r="N297" s="6" t="str">
        <f>IF(Sheet1!E297=FALSE,"",Sheet1!F297&amp;Sheet1!E297)</f>
        <v/>
      </c>
      <c r="O297" t="str">
        <f ca="1">(Sheet1!AB297)</f>
        <v>DC1MDB05</v>
      </c>
      <c r="P297" t="e">
        <f>(Sheet1!R297)</f>
        <v>#VALUE!</v>
      </c>
      <c r="Q297" t="e">
        <f>Sheet3!D297</f>
        <v>#VALUE!</v>
      </c>
      <c r="R297" t="e">
        <f>Sheet3!E297</f>
        <v>#VALUE!</v>
      </c>
      <c r="S297" t="str">
        <f t="shared" si="16"/>
        <v/>
      </c>
      <c r="T297" t="str">
        <f>IF(ISERROR(Sheet1!X297),"",Sheet1!X297)</f>
        <v/>
      </c>
      <c r="U297" t="e">
        <f>IF(Sheet1!M297="Councillors",5120,IF(Sheet1!M297="Information Technology Services Dept.",1024,IF(Sheet1!M297="City Clerk and Solicitor Dept",1953,"No")))</f>
        <v>#VALUE!</v>
      </c>
      <c r="V297" s="5" t="s">
        <v>96</v>
      </c>
      <c r="W297" t="e">
        <f>IF(Sheet1!M297="Councillors",4608,IF(Sheet1!M297="Information Technology Services Dept.",921,IF(Sheet1!M297="City Clerk and Solicitor Dept",1855,"No")))</f>
        <v>#VALUE!</v>
      </c>
      <c r="X297" t="e">
        <f t="shared" si="17"/>
        <v>#VALUE!</v>
      </c>
      <c r="Y297" t="str">
        <f ca="1">IF(Sheet1!AB297="DC1MDB01","DC1",IF(Sheet1!AB297="DC1MDB02","DC1",IF(Sheet1!AB297="DC1MDB03","DC1",IF(Sheet1!AB297="DC1MDB04","DC1",IF(Sheet1!AB297="DC1MDB05","DC1",IF(Sheet1!AB297="DC1MDB06","DC1",IF(Sheet1!AB297="DC1MDB07","DC1",IF(Sheet1!AB297="DC1MDB08","DC1",IF(Sheet1!AB297="DC1MDB09","DC1",IF(Sheet1!AB297="DC1MDB10","DC1",IF(Sheet1!AB297="DC4MDB01","DC4",IF(Sheet1!AB297="DC4MDB02","DC4",IF(Sheet1!AB297="DC4MDB03","DC4",IF(Sheet1!AB297="DC4MDB04","DC4",IF(Sheet1!AB297="DC4MDB05","DC4",IF(Sheet1!AB297="DC4MDB06","DC4",IF(Sheet1!AB297="DC4MDB07","DC4",IF(Sheet1!AB297="DC4MDB08","DC4",IF(Sheet1!AB297="DC4MDB09","DC4",IF(Sheet1!AB297="DC4MDB10","DC4","$False"))))))))))))))))))))</f>
        <v>DC1</v>
      </c>
      <c r="Z297" t="s">
        <v>35</v>
      </c>
      <c r="AA297" t="e">
        <f t="shared" si="18"/>
        <v>#VALUE!</v>
      </c>
      <c r="AB297" t="e">
        <f t="shared" si="19"/>
        <v>#VALUE!</v>
      </c>
      <c r="AC297" t="s">
        <v>11</v>
      </c>
      <c r="AD297" t="s">
        <v>12</v>
      </c>
      <c r="AE297" t="s">
        <v>13</v>
      </c>
      <c r="AF297" t="s">
        <v>14</v>
      </c>
      <c r="AG297" t="s">
        <v>5</v>
      </c>
      <c r="AH297" t="s">
        <v>15</v>
      </c>
      <c r="AI297" t="s">
        <v>16</v>
      </c>
      <c r="AJ297" t="s">
        <v>17</v>
      </c>
      <c r="AK297" t="s">
        <v>18</v>
      </c>
      <c r="AL297" t="s">
        <v>19</v>
      </c>
    </row>
    <row r="298" spans="1:38" ht="13.5" customHeight="1">
      <c r="A298" s="7"/>
      <c r="B298" s="7"/>
      <c r="C298" s="7"/>
      <c r="D298" s="8"/>
      <c r="F298" s="9" t="str">
        <f>(Sheet1!T298)</f>
        <v/>
      </c>
      <c r="G298" t="str">
        <f>IF(OR(Sheet1!W298="Yes",Sheet1!U298="Yes"),"\\CMFP538\"&amp;Sheet1!Z298,"")</f>
        <v/>
      </c>
      <c r="H298" t="str">
        <f>IF(G298="","",Sheet1!Z298)</f>
        <v/>
      </c>
      <c r="I298" t="str">
        <f>IF(G298="","",Sheet1!Y298)</f>
        <v/>
      </c>
      <c r="J298" t="e">
        <f>(Sheet1!O298)</f>
        <v>#VALUE!</v>
      </c>
      <c r="K298" s="6" t="e">
        <f>(Sheet1!P298)</f>
        <v>#VALUE!</v>
      </c>
      <c r="L298" s="6" t="e">
        <f>IF(Sheet1!N298="No","No",IF(Sheet1!N298="","No","Yes"))</f>
        <v>#VALUE!</v>
      </c>
      <c r="M298" t="e">
        <f>(Sheet1!Q298)</f>
        <v>#VALUE!</v>
      </c>
      <c r="N298" s="6" t="str">
        <f>IF(Sheet1!E298=FALSE,"",Sheet1!F298&amp;Sheet1!E298)</f>
        <v/>
      </c>
      <c r="O298" t="str">
        <f ca="1">(Sheet1!AB298)</f>
        <v>DC4MDB08</v>
      </c>
      <c r="P298" t="e">
        <f>(Sheet1!R298)</f>
        <v>#VALUE!</v>
      </c>
      <c r="Q298" t="e">
        <f>Sheet3!D298</f>
        <v>#VALUE!</v>
      </c>
      <c r="R298" t="e">
        <f>Sheet3!E298</f>
        <v>#VALUE!</v>
      </c>
      <c r="S298" t="str">
        <f t="shared" si="16"/>
        <v/>
      </c>
      <c r="T298" t="str">
        <f>IF(ISERROR(Sheet1!X298),"",Sheet1!X298)</f>
        <v/>
      </c>
      <c r="U298" t="e">
        <f>IF(Sheet1!M298="Councillors",5120,IF(Sheet1!M298="Information Technology Services Dept.",1024,IF(Sheet1!M298="City Clerk and Solicitor Dept",1953,"No")))</f>
        <v>#VALUE!</v>
      </c>
      <c r="V298" s="5" t="s">
        <v>96</v>
      </c>
      <c r="W298" t="e">
        <f>IF(Sheet1!M298="Councillors",4608,IF(Sheet1!M298="Information Technology Services Dept.",921,IF(Sheet1!M298="City Clerk and Solicitor Dept",1855,"No")))</f>
        <v>#VALUE!</v>
      </c>
      <c r="X298" t="e">
        <f t="shared" si="17"/>
        <v>#VALUE!</v>
      </c>
      <c r="Y298" t="str">
        <f ca="1">IF(Sheet1!AB298="DC1MDB01","DC1",IF(Sheet1!AB298="DC1MDB02","DC1",IF(Sheet1!AB298="DC1MDB03","DC1",IF(Sheet1!AB298="DC1MDB04","DC1",IF(Sheet1!AB298="DC1MDB05","DC1",IF(Sheet1!AB298="DC1MDB06","DC1",IF(Sheet1!AB298="DC1MDB07","DC1",IF(Sheet1!AB298="DC1MDB08","DC1",IF(Sheet1!AB298="DC1MDB09","DC1",IF(Sheet1!AB298="DC1MDB10","DC1",IF(Sheet1!AB298="DC4MDB01","DC4",IF(Sheet1!AB298="DC4MDB02","DC4",IF(Sheet1!AB298="DC4MDB03","DC4",IF(Sheet1!AB298="DC4MDB04","DC4",IF(Sheet1!AB298="DC4MDB05","DC4",IF(Sheet1!AB298="DC4MDB06","DC4",IF(Sheet1!AB298="DC4MDB07","DC4",IF(Sheet1!AB298="DC4MDB08","DC4",IF(Sheet1!AB298="DC4MDB09","DC4",IF(Sheet1!AB298="DC4MDB10","DC4","$False"))))))))))))))))))))</f>
        <v>DC4</v>
      </c>
      <c r="Z298" t="s">
        <v>35</v>
      </c>
      <c r="AA298" t="e">
        <f t="shared" si="18"/>
        <v>#VALUE!</v>
      </c>
      <c r="AB298" t="e">
        <f t="shared" si="19"/>
        <v>#VALUE!</v>
      </c>
      <c r="AC298" t="s">
        <v>11</v>
      </c>
      <c r="AD298" t="s">
        <v>12</v>
      </c>
      <c r="AE298" t="s">
        <v>13</v>
      </c>
      <c r="AF298" t="s">
        <v>14</v>
      </c>
      <c r="AG298" t="s">
        <v>5</v>
      </c>
      <c r="AH298" t="s">
        <v>15</v>
      </c>
      <c r="AI298" t="s">
        <v>16</v>
      </c>
      <c r="AJ298" t="s">
        <v>17</v>
      </c>
      <c r="AK298" t="s">
        <v>18</v>
      </c>
      <c r="AL298" t="s">
        <v>19</v>
      </c>
    </row>
    <row r="299" spans="1:38" ht="13.5" customHeight="1">
      <c r="A299" s="7"/>
      <c r="B299" s="7"/>
      <c r="C299" s="7"/>
      <c r="D299" s="8"/>
      <c r="F299" s="9" t="str">
        <f>(Sheet1!T299)</f>
        <v/>
      </c>
      <c r="G299" t="str">
        <f>IF(OR(Sheet1!W299="Yes",Sheet1!U299="Yes"),"\\CMFP538\"&amp;Sheet1!Z299,"")</f>
        <v/>
      </c>
      <c r="H299" t="str">
        <f>IF(G299="","",Sheet1!Z299)</f>
        <v/>
      </c>
      <c r="I299" t="str">
        <f>IF(G299="","",Sheet1!Y299)</f>
        <v/>
      </c>
      <c r="J299" t="e">
        <f>(Sheet1!O299)</f>
        <v>#VALUE!</v>
      </c>
      <c r="K299" s="6" t="e">
        <f>(Sheet1!P299)</f>
        <v>#VALUE!</v>
      </c>
      <c r="L299" s="6" t="e">
        <f>IF(Sheet1!N299="No","No",IF(Sheet1!N299="","No","Yes"))</f>
        <v>#VALUE!</v>
      </c>
      <c r="M299" t="e">
        <f>(Sheet1!Q299)</f>
        <v>#VALUE!</v>
      </c>
      <c r="N299" s="6" t="str">
        <f>IF(Sheet1!E299=FALSE,"",Sheet1!F299&amp;Sheet1!E299)</f>
        <v/>
      </c>
      <c r="O299" t="str">
        <f ca="1">(Sheet1!AB299)</f>
        <v>DC4MDB06</v>
      </c>
      <c r="P299" t="e">
        <f>(Sheet1!R299)</f>
        <v>#VALUE!</v>
      </c>
      <c r="Q299" t="e">
        <f>Sheet3!D299</f>
        <v>#VALUE!</v>
      </c>
      <c r="R299" t="e">
        <f>Sheet3!E299</f>
        <v>#VALUE!</v>
      </c>
      <c r="S299" t="str">
        <f t="shared" si="16"/>
        <v/>
      </c>
      <c r="T299" t="str">
        <f>IF(ISERROR(Sheet1!X299),"",Sheet1!X299)</f>
        <v/>
      </c>
      <c r="U299" t="e">
        <f>IF(Sheet1!M299="Councillors",5120,IF(Sheet1!M299="Information Technology Services Dept.",1024,IF(Sheet1!M299="City Clerk and Solicitor Dept",1953,"No")))</f>
        <v>#VALUE!</v>
      </c>
      <c r="V299" s="5" t="s">
        <v>96</v>
      </c>
      <c r="W299" t="e">
        <f>IF(Sheet1!M299="Councillors",4608,IF(Sheet1!M299="Information Technology Services Dept.",921,IF(Sheet1!M299="City Clerk and Solicitor Dept",1855,"No")))</f>
        <v>#VALUE!</v>
      </c>
      <c r="X299" t="e">
        <f t="shared" si="17"/>
        <v>#VALUE!</v>
      </c>
      <c r="Y299" t="str">
        <f ca="1">IF(Sheet1!AB299="DC1MDB01","DC1",IF(Sheet1!AB299="DC1MDB02","DC1",IF(Sheet1!AB299="DC1MDB03","DC1",IF(Sheet1!AB299="DC1MDB04","DC1",IF(Sheet1!AB299="DC1MDB05","DC1",IF(Sheet1!AB299="DC1MDB06","DC1",IF(Sheet1!AB299="DC1MDB07","DC1",IF(Sheet1!AB299="DC1MDB08","DC1",IF(Sheet1!AB299="DC1MDB09","DC1",IF(Sheet1!AB299="DC1MDB10","DC1",IF(Sheet1!AB299="DC4MDB01","DC4",IF(Sheet1!AB299="DC4MDB02","DC4",IF(Sheet1!AB299="DC4MDB03","DC4",IF(Sheet1!AB299="DC4MDB04","DC4",IF(Sheet1!AB299="DC4MDB05","DC4",IF(Sheet1!AB299="DC4MDB06","DC4",IF(Sheet1!AB299="DC4MDB07","DC4",IF(Sheet1!AB299="DC4MDB08","DC4",IF(Sheet1!AB299="DC4MDB09","DC4",IF(Sheet1!AB299="DC4MDB10","DC4","$False"))))))))))))))))))))</f>
        <v>DC4</v>
      </c>
      <c r="Z299" t="s">
        <v>35</v>
      </c>
      <c r="AA299" t="e">
        <f t="shared" si="18"/>
        <v>#VALUE!</v>
      </c>
      <c r="AB299" t="e">
        <f t="shared" si="19"/>
        <v>#VALUE!</v>
      </c>
      <c r="AC299" t="s">
        <v>11</v>
      </c>
      <c r="AD299" t="s">
        <v>12</v>
      </c>
      <c r="AE299" t="s">
        <v>13</v>
      </c>
      <c r="AF299" t="s">
        <v>14</v>
      </c>
      <c r="AG299" t="s">
        <v>5</v>
      </c>
      <c r="AH299" t="s">
        <v>15</v>
      </c>
      <c r="AI299" t="s">
        <v>16</v>
      </c>
      <c r="AJ299" t="s">
        <v>17</v>
      </c>
      <c r="AK299" t="s">
        <v>18</v>
      </c>
      <c r="AL299" t="s">
        <v>19</v>
      </c>
    </row>
    <row r="300" spans="1:38" ht="13.5" customHeight="1">
      <c r="A300" s="7"/>
      <c r="B300" s="7"/>
      <c r="C300" s="7"/>
      <c r="D300" s="8"/>
      <c r="F300" s="9" t="str">
        <f>(Sheet1!T300)</f>
        <v/>
      </c>
      <c r="G300" t="str">
        <f>IF(OR(Sheet1!W300="Yes",Sheet1!U300="Yes"),"\\CMFP538\"&amp;Sheet1!Z300,"")</f>
        <v/>
      </c>
      <c r="H300" t="str">
        <f>IF(G300="","",Sheet1!Z300)</f>
        <v/>
      </c>
      <c r="I300" t="str">
        <f>IF(G300="","",Sheet1!Y300)</f>
        <v/>
      </c>
      <c r="J300" t="e">
        <f>(Sheet1!O300)</f>
        <v>#VALUE!</v>
      </c>
      <c r="K300" s="6" t="e">
        <f>(Sheet1!P300)</f>
        <v>#VALUE!</v>
      </c>
      <c r="L300" s="6" t="e">
        <f>IF(Sheet1!N300="No","No",IF(Sheet1!N300="","No","Yes"))</f>
        <v>#VALUE!</v>
      </c>
      <c r="M300" t="e">
        <f>(Sheet1!Q300)</f>
        <v>#VALUE!</v>
      </c>
      <c r="N300" s="6" t="str">
        <f>IF(Sheet1!E300=FALSE,"",Sheet1!F300&amp;Sheet1!E300)</f>
        <v/>
      </c>
      <c r="O300" t="str">
        <f ca="1">(Sheet1!AB300)</f>
        <v>DC1MDB04</v>
      </c>
      <c r="P300" t="e">
        <f>(Sheet1!R300)</f>
        <v>#VALUE!</v>
      </c>
      <c r="Q300" t="e">
        <f>Sheet3!D300</f>
        <v>#VALUE!</v>
      </c>
      <c r="R300" t="e">
        <f>Sheet3!E300</f>
        <v>#VALUE!</v>
      </c>
      <c r="S300" t="str">
        <f t="shared" si="16"/>
        <v/>
      </c>
      <c r="T300" t="str">
        <f>IF(ISERROR(Sheet1!X300),"",Sheet1!X300)</f>
        <v/>
      </c>
      <c r="U300" t="e">
        <f>IF(Sheet1!M300="Councillors",5120,IF(Sheet1!M300="Information Technology Services Dept.",1024,IF(Sheet1!M300="City Clerk and Solicitor Dept",1953,"No")))</f>
        <v>#VALUE!</v>
      </c>
      <c r="V300" s="5" t="s">
        <v>96</v>
      </c>
      <c r="W300" t="e">
        <f>IF(Sheet1!M300="Councillors",4608,IF(Sheet1!M300="Information Technology Services Dept.",921,IF(Sheet1!M300="City Clerk and Solicitor Dept",1855,"No")))</f>
        <v>#VALUE!</v>
      </c>
      <c r="X300" t="e">
        <f t="shared" si="17"/>
        <v>#VALUE!</v>
      </c>
      <c r="Y300" t="str">
        <f ca="1">IF(Sheet1!AB300="DC1MDB01","DC1",IF(Sheet1!AB300="DC1MDB02","DC1",IF(Sheet1!AB300="DC1MDB03","DC1",IF(Sheet1!AB300="DC1MDB04","DC1",IF(Sheet1!AB300="DC1MDB05","DC1",IF(Sheet1!AB300="DC1MDB06","DC1",IF(Sheet1!AB300="DC1MDB07","DC1",IF(Sheet1!AB300="DC1MDB08","DC1",IF(Sheet1!AB300="DC1MDB09","DC1",IF(Sheet1!AB300="DC1MDB10","DC1",IF(Sheet1!AB300="DC4MDB01","DC4",IF(Sheet1!AB300="DC4MDB02","DC4",IF(Sheet1!AB300="DC4MDB03","DC4",IF(Sheet1!AB300="DC4MDB04","DC4",IF(Sheet1!AB300="DC4MDB05","DC4",IF(Sheet1!AB300="DC4MDB06","DC4",IF(Sheet1!AB300="DC4MDB07","DC4",IF(Sheet1!AB300="DC4MDB08","DC4",IF(Sheet1!AB300="DC4MDB09","DC4",IF(Sheet1!AB300="DC4MDB10","DC4","$False"))))))))))))))))))))</f>
        <v>DC1</v>
      </c>
      <c r="Z300" t="s">
        <v>35</v>
      </c>
      <c r="AA300" t="e">
        <f t="shared" si="18"/>
        <v>#VALUE!</v>
      </c>
      <c r="AB300" t="e">
        <f t="shared" si="19"/>
        <v>#VALUE!</v>
      </c>
      <c r="AC300" t="s">
        <v>11</v>
      </c>
      <c r="AD300" t="s">
        <v>12</v>
      </c>
      <c r="AE300" t="s">
        <v>13</v>
      </c>
      <c r="AF300" t="s">
        <v>14</v>
      </c>
      <c r="AG300" t="s">
        <v>5</v>
      </c>
      <c r="AH300" t="s">
        <v>15</v>
      </c>
      <c r="AI300" t="s">
        <v>16</v>
      </c>
      <c r="AJ300" t="s">
        <v>17</v>
      </c>
      <c r="AK300" t="s">
        <v>18</v>
      </c>
      <c r="AL300" t="s">
        <v>19</v>
      </c>
    </row>
    <row r="301" spans="1:38" ht="13.5" customHeight="1">
      <c r="A301" s="7"/>
      <c r="B301" s="7"/>
      <c r="C301" s="7"/>
      <c r="D301" s="8"/>
      <c r="F301" s="9" t="str">
        <f>(Sheet1!T301)</f>
        <v/>
      </c>
      <c r="G301" t="str">
        <f>IF(OR(Sheet1!W301="Yes",Sheet1!U301="Yes"),"\\CMFP538\"&amp;Sheet1!Z301,"")</f>
        <v/>
      </c>
      <c r="H301" t="str">
        <f>IF(G301="","",Sheet1!Z301)</f>
        <v/>
      </c>
      <c r="I301" t="str">
        <f>IF(G301="","",Sheet1!Y301)</f>
        <v/>
      </c>
      <c r="J301" t="e">
        <f>(Sheet1!O301)</f>
        <v>#VALUE!</v>
      </c>
      <c r="K301" s="6" t="e">
        <f>(Sheet1!P301)</f>
        <v>#VALUE!</v>
      </c>
      <c r="L301" s="6" t="e">
        <f>IF(Sheet1!N301="No","No",IF(Sheet1!N301="","No","Yes"))</f>
        <v>#VALUE!</v>
      </c>
      <c r="M301" t="e">
        <f>(Sheet1!Q301)</f>
        <v>#VALUE!</v>
      </c>
      <c r="N301" s="6" t="str">
        <f>IF(Sheet1!E301=FALSE,"",Sheet1!F301&amp;Sheet1!E301)</f>
        <v/>
      </c>
      <c r="O301" t="str">
        <f ca="1">(Sheet1!AB301)</f>
        <v>DC4MDB08</v>
      </c>
      <c r="P301" t="e">
        <f>(Sheet1!R301)</f>
        <v>#VALUE!</v>
      </c>
      <c r="Q301" t="e">
        <f>Sheet3!D301</f>
        <v>#VALUE!</v>
      </c>
      <c r="R301" t="e">
        <f>Sheet3!E301</f>
        <v>#VALUE!</v>
      </c>
      <c r="S301" t="str">
        <f t="shared" si="16"/>
        <v/>
      </c>
      <c r="T301" t="str">
        <f>IF(ISERROR(Sheet1!X301),"",Sheet1!X301)</f>
        <v/>
      </c>
      <c r="U301" t="e">
        <f>IF(Sheet1!M301="Councillors",5120,IF(Sheet1!M301="Information Technology Services Dept.",1024,IF(Sheet1!M301="City Clerk and Solicitor Dept",1953,"No")))</f>
        <v>#VALUE!</v>
      </c>
      <c r="V301" s="5" t="s">
        <v>96</v>
      </c>
      <c r="W301" t="e">
        <f>IF(Sheet1!M301="Councillors",4608,IF(Sheet1!M301="Information Technology Services Dept.",921,IF(Sheet1!M301="City Clerk and Solicitor Dept",1855,"No")))</f>
        <v>#VALUE!</v>
      </c>
      <c r="X301" t="e">
        <f t="shared" si="17"/>
        <v>#VALUE!</v>
      </c>
      <c r="Y301" t="str">
        <f ca="1">IF(Sheet1!AB301="DC1MDB01","DC1",IF(Sheet1!AB301="DC1MDB02","DC1",IF(Sheet1!AB301="DC1MDB03","DC1",IF(Sheet1!AB301="DC1MDB04","DC1",IF(Sheet1!AB301="DC1MDB05","DC1",IF(Sheet1!AB301="DC1MDB06","DC1",IF(Sheet1!AB301="DC1MDB07","DC1",IF(Sheet1!AB301="DC1MDB08","DC1",IF(Sheet1!AB301="DC1MDB09","DC1",IF(Sheet1!AB301="DC1MDB10","DC1",IF(Sheet1!AB301="DC4MDB01","DC4",IF(Sheet1!AB301="DC4MDB02","DC4",IF(Sheet1!AB301="DC4MDB03","DC4",IF(Sheet1!AB301="DC4MDB04","DC4",IF(Sheet1!AB301="DC4MDB05","DC4",IF(Sheet1!AB301="DC4MDB06","DC4",IF(Sheet1!AB301="DC4MDB07","DC4",IF(Sheet1!AB301="DC4MDB08","DC4",IF(Sheet1!AB301="DC4MDB09","DC4",IF(Sheet1!AB301="DC4MDB10","DC4","$False"))))))))))))))))))))</f>
        <v>DC4</v>
      </c>
      <c r="Z301" t="s">
        <v>35</v>
      </c>
      <c r="AA301" t="e">
        <f t="shared" si="18"/>
        <v>#VALUE!</v>
      </c>
      <c r="AB301" t="e">
        <f t="shared" si="19"/>
        <v>#VALUE!</v>
      </c>
      <c r="AC301" t="s">
        <v>11</v>
      </c>
      <c r="AD301" t="s">
        <v>12</v>
      </c>
      <c r="AE301" t="s">
        <v>13</v>
      </c>
      <c r="AF301" t="s">
        <v>14</v>
      </c>
      <c r="AG301" t="s">
        <v>5</v>
      </c>
      <c r="AH301" t="s">
        <v>15</v>
      </c>
      <c r="AI301" t="s">
        <v>16</v>
      </c>
      <c r="AJ301" t="s">
        <v>17</v>
      </c>
      <c r="AK301" t="s">
        <v>18</v>
      </c>
      <c r="AL301" t="s">
        <v>19</v>
      </c>
    </row>
    <row r="302" spans="1:38" ht="13.5" customHeight="1">
      <c r="A302" s="7"/>
      <c r="B302" s="7"/>
      <c r="C302" s="7"/>
      <c r="D302" s="8"/>
      <c r="F302" s="9" t="str">
        <f>(Sheet1!T302)</f>
        <v/>
      </c>
      <c r="G302" t="str">
        <f>IF(OR(Sheet1!W302="Yes",Sheet1!U302="Yes"),"\\CMFP538\"&amp;Sheet1!Z302,"")</f>
        <v/>
      </c>
      <c r="H302" t="str">
        <f>IF(G302="","",Sheet1!Z302)</f>
        <v/>
      </c>
      <c r="I302" t="str">
        <f>IF(G302="","",Sheet1!Y302)</f>
        <v/>
      </c>
      <c r="J302" t="e">
        <f>(Sheet1!O302)</f>
        <v>#VALUE!</v>
      </c>
      <c r="K302" s="6" t="e">
        <f>(Sheet1!P302)</f>
        <v>#VALUE!</v>
      </c>
      <c r="L302" s="6" t="e">
        <f>IF(Sheet1!N302="No","No",IF(Sheet1!N302="","No","Yes"))</f>
        <v>#VALUE!</v>
      </c>
      <c r="M302" t="e">
        <f>(Sheet1!Q302)</f>
        <v>#VALUE!</v>
      </c>
      <c r="N302" s="6" t="str">
        <f>IF(Sheet1!E302=FALSE,"",Sheet1!F302&amp;Sheet1!E302)</f>
        <v/>
      </c>
      <c r="O302" t="str">
        <f ca="1">(Sheet1!AB302)</f>
        <v>DC4MDB07</v>
      </c>
      <c r="P302" t="e">
        <f>(Sheet1!R302)</f>
        <v>#VALUE!</v>
      </c>
      <c r="Q302" t="e">
        <f>Sheet3!D302</f>
        <v>#VALUE!</v>
      </c>
      <c r="R302" t="e">
        <f>Sheet3!E302</f>
        <v>#VALUE!</v>
      </c>
      <c r="S302" t="str">
        <f t="shared" si="16"/>
        <v/>
      </c>
      <c r="T302" t="str">
        <f>IF(ISERROR(Sheet1!X302),"",Sheet1!X302)</f>
        <v/>
      </c>
      <c r="U302" t="e">
        <f>IF(Sheet1!M302="Councillors",5120,IF(Sheet1!M302="Information Technology Services Dept.",1024,IF(Sheet1!M302="City Clerk and Solicitor Dept",1953,"No")))</f>
        <v>#VALUE!</v>
      </c>
      <c r="V302" s="5" t="s">
        <v>96</v>
      </c>
      <c r="W302" t="e">
        <f>IF(Sheet1!M302="Councillors",4608,IF(Sheet1!M302="Information Technology Services Dept.",921,IF(Sheet1!M302="City Clerk and Solicitor Dept",1855,"No")))</f>
        <v>#VALUE!</v>
      </c>
      <c r="X302" t="e">
        <f t="shared" si="17"/>
        <v>#VALUE!</v>
      </c>
      <c r="Y302" t="str">
        <f ca="1">IF(Sheet1!AB302="DC1MDB01","DC1",IF(Sheet1!AB302="DC1MDB02","DC1",IF(Sheet1!AB302="DC1MDB03","DC1",IF(Sheet1!AB302="DC1MDB04","DC1",IF(Sheet1!AB302="DC1MDB05","DC1",IF(Sheet1!AB302="DC1MDB06","DC1",IF(Sheet1!AB302="DC1MDB07","DC1",IF(Sheet1!AB302="DC1MDB08","DC1",IF(Sheet1!AB302="DC1MDB09","DC1",IF(Sheet1!AB302="DC1MDB10","DC1",IF(Sheet1!AB302="DC4MDB01","DC4",IF(Sheet1!AB302="DC4MDB02","DC4",IF(Sheet1!AB302="DC4MDB03","DC4",IF(Sheet1!AB302="DC4MDB04","DC4",IF(Sheet1!AB302="DC4MDB05","DC4",IF(Sheet1!AB302="DC4MDB06","DC4",IF(Sheet1!AB302="DC4MDB07","DC4",IF(Sheet1!AB302="DC4MDB08","DC4",IF(Sheet1!AB302="DC4MDB09","DC4",IF(Sheet1!AB302="DC4MDB10","DC4","$False"))))))))))))))))))))</f>
        <v>DC4</v>
      </c>
      <c r="Z302" t="s">
        <v>35</v>
      </c>
      <c r="AA302" t="e">
        <f t="shared" si="18"/>
        <v>#VALUE!</v>
      </c>
      <c r="AB302" t="e">
        <f t="shared" si="19"/>
        <v>#VALUE!</v>
      </c>
      <c r="AC302" t="s">
        <v>11</v>
      </c>
      <c r="AD302" t="s">
        <v>12</v>
      </c>
      <c r="AE302" t="s">
        <v>13</v>
      </c>
      <c r="AF302" t="s">
        <v>14</v>
      </c>
      <c r="AG302" t="s">
        <v>5</v>
      </c>
      <c r="AH302" t="s">
        <v>15</v>
      </c>
      <c r="AI302" t="s">
        <v>16</v>
      </c>
      <c r="AJ302" t="s">
        <v>17</v>
      </c>
      <c r="AK302" t="s">
        <v>18</v>
      </c>
      <c r="AL302" t="s">
        <v>19</v>
      </c>
    </row>
    <row r="303" spans="1:38" ht="13.5" customHeight="1">
      <c r="A303" s="7"/>
      <c r="B303" s="7"/>
      <c r="C303" s="7"/>
      <c r="D303" s="8"/>
      <c r="F303" s="9" t="str">
        <f>(Sheet1!T303)</f>
        <v/>
      </c>
      <c r="G303" t="str">
        <f>IF(OR(Sheet1!W303="Yes",Sheet1!U303="Yes"),"\\CMFP538\"&amp;Sheet1!Z303,"")</f>
        <v/>
      </c>
      <c r="H303" t="str">
        <f>IF(G303="","",Sheet1!Z303)</f>
        <v/>
      </c>
      <c r="I303" t="str">
        <f>IF(G303="","",Sheet1!Y303)</f>
        <v/>
      </c>
      <c r="J303" t="e">
        <f>(Sheet1!O303)</f>
        <v>#VALUE!</v>
      </c>
      <c r="K303" s="6" t="e">
        <f>(Sheet1!P303)</f>
        <v>#VALUE!</v>
      </c>
      <c r="L303" s="6" t="e">
        <f>IF(Sheet1!N303="No","No",IF(Sheet1!N303="","No","Yes"))</f>
        <v>#VALUE!</v>
      </c>
      <c r="M303" t="e">
        <f>(Sheet1!Q303)</f>
        <v>#VALUE!</v>
      </c>
      <c r="N303" s="6" t="str">
        <f>IF(Sheet1!E303=FALSE,"",Sheet1!F303&amp;Sheet1!E303)</f>
        <v/>
      </c>
      <c r="O303" t="str">
        <f ca="1">(Sheet1!AB303)</f>
        <v>DC1MDB09</v>
      </c>
      <c r="P303" t="e">
        <f>(Sheet1!R303)</f>
        <v>#VALUE!</v>
      </c>
      <c r="Q303" t="e">
        <f>Sheet3!D303</f>
        <v>#VALUE!</v>
      </c>
      <c r="R303" t="e">
        <f>Sheet3!E303</f>
        <v>#VALUE!</v>
      </c>
      <c r="S303" t="str">
        <f t="shared" si="16"/>
        <v/>
      </c>
      <c r="T303" t="str">
        <f>IF(ISERROR(Sheet1!X303),"",Sheet1!X303)</f>
        <v/>
      </c>
      <c r="U303" t="e">
        <f>IF(Sheet1!M303="Councillors",5120,IF(Sheet1!M303="Information Technology Services Dept.",1024,IF(Sheet1!M303="City Clerk and Solicitor Dept",1953,"No")))</f>
        <v>#VALUE!</v>
      </c>
      <c r="V303" s="5" t="s">
        <v>96</v>
      </c>
      <c r="W303" t="e">
        <f>IF(Sheet1!M303="Councillors",4608,IF(Sheet1!M303="Information Technology Services Dept.",921,IF(Sheet1!M303="City Clerk and Solicitor Dept",1855,"No")))</f>
        <v>#VALUE!</v>
      </c>
      <c r="X303" t="e">
        <f t="shared" si="17"/>
        <v>#VALUE!</v>
      </c>
      <c r="Y303" t="str">
        <f ca="1">IF(Sheet1!AB303="DC1MDB01","DC1",IF(Sheet1!AB303="DC1MDB02","DC1",IF(Sheet1!AB303="DC1MDB03","DC1",IF(Sheet1!AB303="DC1MDB04","DC1",IF(Sheet1!AB303="DC1MDB05","DC1",IF(Sheet1!AB303="DC1MDB06","DC1",IF(Sheet1!AB303="DC1MDB07","DC1",IF(Sheet1!AB303="DC1MDB08","DC1",IF(Sheet1!AB303="DC1MDB09","DC1",IF(Sheet1!AB303="DC1MDB10","DC1",IF(Sheet1!AB303="DC4MDB01","DC4",IF(Sheet1!AB303="DC4MDB02","DC4",IF(Sheet1!AB303="DC4MDB03","DC4",IF(Sheet1!AB303="DC4MDB04","DC4",IF(Sheet1!AB303="DC4MDB05","DC4",IF(Sheet1!AB303="DC4MDB06","DC4",IF(Sheet1!AB303="DC4MDB07","DC4",IF(Sheet1!AB303="DC4MDB08","DC4",IF(Sheet1!AB303="DC4MDB09","DC4",IF(Sheet1!AB303="DC4MDB10","DC4","$False"))))))))))))))))))))</f>
        <v>DC1</v>
      </c>
      <c r="Z303" t="s">
        <v>35</v>
      </c>
      <c r="AA303" t="e">
        <f t="shared" si="18"/>
        <v>#VALUE!</v>
      </c>
      <c r="AB303" t="e">
        <f t="shared" si="19"/>
        <v>#VALUE!</v>
      </c>
      <c r="AC303" t="s">
        <v>11</v>
      </c>
      <c r="AD303" t="s">
        <v>12</v>
      </c>
      <c r="AE303" t="s">
        <v>13</v>
      </c>
      <c r="AF303" t="s">
        <v>14</v>
      </c>
      <c r="AG303" t="s">
        <v>5</v>
      </c>
      <c r="AH303" t="s">
        <v>15</v>
      </c>
      <c r="AI303" t="s">
        <v>16</v>
      </c>
      <c r="AJ303" t="s">
        <v>17</v>
      </c>
      <c r="AK303" t="s">
        <v>18</v>
      </c>
      <c r="AL303" t="s">
        <v>19</v>
      </c>
    </row>
    <row r="304" spans="1:38" ht="13.5" customHeight="1">
      <c r="A304" s="7"/>
      <c r="B304" s="7"/>
      <c r="C304" s="7"/>
      <c r="D304" s="8"/>
      <c r="F304" s="9" t="str">
        <f>(Sheet1!T304)</f>
        <v/>
      </c>
      <c r="G304" t="str">
        <f>IF(OR(Sheet1!W304="Yes",Sheet1!U304="Yes"),"\\CMFP538\"&amp;Sheet1!Z304,"")</f>
        <v/>
      </c>
      <c r="H304" t="str">
        <f>IF(G304="","",Sheet1!Z304)</f>
        <v/>
      </c>
      <c r="I304" t="str">
        <f>IF(G304="","",Sheet1!Y304)</f>
        <v/>
      </c>
      <c r="J304" t="e">
        <f>(Sheet1!O304)</f>
        <v>#VALUE!</v>
      </c>
      <c r="K304" s="6" t="e">
        <f>(Sheet1!P304)</f>
        <v>#VALUE!</v>
      </c>
      <c r="L304" s="6" t="e">
        <f>IF(Sheet1!N304="No","No",IF(Sheet1!N304="","No","Yes"))</f>
        <v>#VALUE!</v>
      </c>
      <c r="M304" t="e">
        <f>(Sheet1!Q304)</f>
        <v>#VALUE!</v>
      </c>
      <c r="N304" s="6" t="str">
        <f>IF(Sheet1!E304=FALSE,"",Sheet1!F304&amp;Sheet1!E304)</f>
        <v/>
      </c>
      <c r="O304" t="str">
        <f ca="1">(Sheet1!AB304)</f>
        <v>DC1MDB07</v>
      </c>
      <c r="P304" t="e">
        <f>(Sheet1!R304)</f>
        <v>#VALUE!</v>
      </c>
      <c r="Q304" t="e">
        <f>Sheet3!D304</f>
        <v>#VALUE!</v>
      </c>
      <c r="R304" t="e">
        <f>Sheet3!E304</f>
        <v>#VALUE!</v>
      </c>
      <c r="S304" t="str">
        <f t="shared" si="16"/>
        <v/>
      </c>
      <c r="T304" t="str">
        <f>IF(ISERROR(Sheet1!X304),"",Sheet1!X304)</f>
        <v/>
      </c>
      <c r="U304" t="e">
        <f>IF(Sheet1!M304="Councillors",5120,IF(Sheet1!M304="Information Technology Services Dept.",1024,IF(Sheet1!M304="City Clerk and Solicitor Dept",1953,"No")))</f>
        <v>#VALUE!</v>
      </c>
      <c r="V304" s="5" t="s">
        <v>96</v>
      </c>
      <c r="W304" t="e">
        <f>IF(Sheet1!M304="Councillors",4608,IF(Sheet1!M304="Information Technology Services Dept.",921,IF(Sheet1!M304="City Clerk and Solicitor Dept",1855,"No")))</f>
        <v>#VALUE!</v>
      </c>
      <c r="X304" t="e">
        <f t="shared" si="17"/>
        <v>#VALUE!</v>
      </c>
      <c r="Y304" t="str">
        <f ca="1">IF(Sheet1!AB304="DC1MDB01","DC1",IF(Sheet1!AB304="DC1MDB02","DC1",IF(Sheet1!AB304="DC1MDB03","DC1",IF(Sheet1!AB304="DC1MDB04","DC1",IF(Sheet1!AB304="DC1MDB05","DC1",IF(Sheet1!AB304="DC1MDB06","DC1",IF(Sheet1!AB304="DC1MDB07","DC1",IF(Sheet1!AB304="DC1MDB08","DC1",IF(Sheet1!AB304="DC1MDB09","DC1",IF(Sheet1!AB304="DC1MDB10","DC1",IF(Sheet1!AB304="DC4MDB01","DC4",IF(Sheet1!AB304="DC4MDB02","DC4",IF(Sheet1!AB304="DC4MDB03","DC4",IF(Sheet1!AB304="DC4MDB04","DC4",IF(Sheet1!AB304="DC4MDB05","DC4",IF(Sheet1!AB304="DC4MDB06","DC4",IF(Sheet1!AB304="DC4MDB07","DC4",IF(Sheet1!AB304="DC4MDB08","DC4",IF(Sheet1!AB304="DC4MDB09","DC4",IF(Sheet1!AB304="DC4MDB10","DC4","$False"))))))))))))))))))))</f>
        <v>DC1</v>
      </c>
      <c r="Z304" t="s">
        <v>35</v>
      </c>
      <c r="AA304" t="e">
        <f t="shared" si="18"/>
        <v>#VALUE!</v>
      </c>
      <c r="AB304" t="e">
        <f t="shared" si="19"/>
        <v>#VALUE!</v>
      </c>
      <c r="AC304" t="s">
        <v>11</v>
      </c>
      <c r="AD304" t="s">
        <v>12</v>
      </c>
      <c r="AE304" t="s">
        <v>13</v>
      </c>
      <c r="AF304" t="s">
        <v>14</v>
      </c>
      <c r="AG304" t="s">
        <v>5</v>
      </c>
      <c r="AH304" t="s">
        <v>15</v>
      </c>
      <c r="AI304" t="s">
        <v>16</v>
      </c>
      <c r="AJ304" t="s">
        <v>17</v>
      </c>
      <c r="AK304" t="s">
        <v>18</v>
      </c>
      <c r="AL304" t="s">
        <v>19</v>
      </c>
    </row>
    <row r="305" spans="1:38" ht="13.5" customHeight="1">
      <c r="A305" s="7"/>
      <c r="B305" s="7"/>
      <c r="C305" s="7"/>
      <c r="D305" s="8"/>
      <c r="F305" s="9" t="str">
        <f>(Sheet1!T305)</f>
        <v/>
      </c>
      <c r="G305" t="str">
        <f>IF(OR(Sheet1!W305="Yes",Sheet1!U305="Yes"),"\\CMFP538\"&amp;Sheet1!Z305,"")</f>
        <v/>
      </c>
      <c r="H305" t="str">
        <f>IF(G305="","",Sheet1!Z305)</f>
        <v/>
      </c>
      <c r="I305" t="str">
        <f>IF(G305="","",Sheet1!Y305)</f>
        <v/>
      </c>
      <c r="J305" t="e">
        <f>(Sheet1!O305)</f>
        <v>#VALUE!</v>
      </c>
      <c r="K305" s="6" t="e">
        <f>(Sheet1!P305)</f>
        <v>#VALUE!</v>
      </c>
      <c r="L305" s="6" t="e">
        <f>IF(Sheet1!N305="No","No",IF(Sheet1!N305="","No","Yes"))</f>
        <v>#VALUE!</v>
      </c>
      <c r="M305" t="e">
        <f>(Sheet1!Q305)</f>
        <v>#VALUE!</v>
      </c>
      <c r="N305" s="6" t="str">
        <f>IF(Sheet1!E305=FALSE,"",Sheet1!F305&amp;Sheet1!E305)</f>
        <v/>
      </c>
      <c r="O305" t="str">
        <f ca="1">(Sheet1!AB305)</f>
        <v>DC1MDB09</v>
      </c>
      <c r="P305" t="e">
        <f>(Sheet1!R305)</f>
        <v>#VALUE!</v>
      </c>
      <c r="Q305" t="e">
        <f>Sheet3!D305</f>
        <v>#VALUE!</v>
      </c>
      <c r="R305" t="e">
        <f>Sheet3!E305</f>
        <v>#VALUE!</v>
      </c>
      <c r="S305" t="str">
        <f t="shared" si="16"/>
        <v/>
      </c>
      <c r="T305" t="str">
        <f>IF(ISERROR(Sheet1!X305),"",Sheet1!X305)</f>
        <v/>
      </c>
      <c r="U305" t="e">
        <f>IF(Sheet1!M305="Councillors",5120,IF(Sheet1!M305="Information Technology Services Dept.",1024,IF(Sheet1!M305="City Clerk and Solicitor Dept",1953,"No")))</f>
        <v>#VALUE!</v>
      </c>
      <c r="V305" s="5" t="s">
        <v>96</v>
      </c>
      <c r="W305" t="e">
        <f>IF(Sheet1!M305="Councillors",4608,IF(Sheet1!M305="Information Technology Services Dept.",921,IF(Sheet1!M305="City Clerk and Solicitor Dept",1855,"No")))</f>
        <v>#VALUE!</v>
      </c>
      <c r="X305" t="e">
        <f t="shared" si="17"/>
        <v>#VALUE!</v>
      </c>
      <c r="Y305" t="str">
        <f ca="1">IF(Sheet1!AB305="DC1MDB01","DC1",IF(Sheet1!AB305="DC1MDB02","DC1",IF(Sheet1!AB305="DC1MDB03","DC1",IF(Sheet1!AB305="DC1MDB04","DC1",IF(Sheet1!AB305="DC1MDB05","DC1",IF(Sheet1!AB305="DC1MDB06","DC1",IF(Sheet1!AB305="DC1MDB07","DC1",IF(Sheet1!AB305="DC1MDB08","DC1",IF(Sheet1!AB305="DC1MDB09","DC1",IF(Sheet1!AB305="DC1MDB10","DC1",IF(Sheet1!AB305="DC4MDB01","DC4",IF(Sheet1!AB305="DC4MDB02","DC4",IF(Sheet1!AB305="DC4MDB03","DC4",IF(Sheet1!AB305="DC4MDB04","DC4",IF(Sheet1!AB305="DC4MDB05","DC4",IF(Sheet1!AB305="DC4MDB06","DC4",IF(Sheet1!AB305="DC4MDB07","DC4",IF(Sheet1!AB305="DC4MDB08","DC4",IF(Sheet1!AB305="DC4MDB09","DC4",IF(Sheet1!AB305="DC4MDB10","DC4","$False"))))))))))))))))))))</f>
        <v>DC1</v>
      </c>
      <c r="Z305" t="s">
        <v>35</v>
      </c>
      <c r="AA305" t="e">
        <f t="shared" si="18"/>
        <v>#VALUE!</v>
      </c>
      <c r="AB305" t="e">
        <f t="shared" si="19"/>
        <v>#VALUE!</v>
      </c>
      <c r="AC305" t="s">
        <v>11</v>
      </c>
      <c r="AD305" t="s">
        <v>12</v>
      </c>
      <c r="AE305" t="s">
        <v>13</v>
      </c>
      <c r="AF305" t="s">
        <v>14</v>
      </c>
      <c r="AG305" t="s">
        <v>5</v>
      </c>
      <c r="AH305" t="s">
        <v>15</v>
      </c>
      <c r="AI305" t="s">
        <v>16</v>
      </c>
      <c r="AJ305" t="s">
        <v>17</v>
      </c>
      <c r="AK305" t="s">
        <v>18</v>
      </c>
      <c r="AL305" t="s">
        <v>19</v>
      </c>
    </row>
    <row r="306" spans="1:38" ht="13.5" customHeight="1">
      <c r="A306" s="7"/>
      <c r="B306" s="7"/>
      <c r="C306" s="7"/>
      <c r="D306" s="8"/>
      <c r="F306" s="9" t="str">
        <f>(Sheet1!T306)</f>
        <v/>
      </c>
      <c r="G306" t="str">
        <f>IF(OR(Sheet1!W306="Yes",Sheet1!U306="Yes"),"\\CMFP538\"&amp;Sheet1!Z306,"")</f>
        <v/>
      </c>
      <c r="H306" t="str">
        <f>IF(G306="","",Sheet1!Z306)</f>
        <v/>
      </c>
      <c r="I306" t="str">
        <f>IF(G306="","",Sheet1!Y306)</f>
        <v/>
      </c>
      <c r="J306" t="e">
        <f>(Sheet1!O306)</f>
        <v>#VALUE!</v>
      </c>
      <c r="K306" s="6" t="e">
        <f>(Sheet1!P306)</f>
        <v>#VALUE!</v>
      </c>
      <c r="L306" s="6" t="e">
        <f>IF(Sheet1!N306="No","No",IF(Sheet1!N306="","No","Yes"))</f>
        <v>#VALUE!</v>
      </c>
      <c r="M306" t="e">
        <f>(Sheet1!Q306)</f>
        <v>#VALUE!</v>
      </c>
      <c r="N306" s="6" t="str">
        <f>IF(Sheet1!E306=FALSE,"",Sheet1!F306&amp;Sheet1!E306)</f>
        <v/>
      </c>
      <c r="O306" t="str">
        <f ca="1">(Sheet1!AB306)</f>
        <v>DC4MDB07</v>
      </c>
      <c r="P306" t="e">
        <f>(Sheet1!R306)</f>
        <v>#VALUE!</v>
      </c>
      <c r="Q306" t="e">
        <f>Sheet3!D306</f>
        <v>#VALUE!</v>
      </c>
      <c r="R306" t="e">
        <f>Sheet3!E306</f>
        <v>#VALUE!</v>
      </c>
      <c r="S306" t="str">
        <f t="shared" si="16"/>
        <v/>
      </c>
      <c r="T306" t="str">
        <f>IF(ISERROR(Sheet1!X306),"",Sheet1!X306)</f>
        <v/>
      </c>
      <c r="U306" t="e">
        <f>IF(Sheet1!M306="Councillors",5120,IF(Sheet1!M306="Information Technology Services Dept.",1024,IF(Sheet1!M306="City Clerk and Solicitor Dept",1953,"No")))</f>
        <v>#VALUE!</v>
      </c>
      <c r="V306" s="5" t="s">
        <v>96</v>
      </c>
      <c r="W306" t="e">
        <f>IF(Sheet1!M306="Councillors",4608,IF(Sheet1!M306="Information Technology Services Dept.",921,IF(Sheet1!M306="City Clerk and Solicitor Dept",1855,"No")))</f>
        <v>#VALUE!</v>
      </c>
      <c r="X306" t="e">
        <f t="shared" si="17"/>
        <v>#VALUE!</v>
      </c>
      <c r="Y306" t="str">
        <f ca="1">IF(Sheet1!AB306="DC1MDB01","DC1",IF(Sheet1!AB306="DC1MDB02","DC1",IF(Sheet1!AB306="DC1MDB03","DC1",IF(Sheet1!AB306="DC1MDB04","DC1",IF(Sheet1!AB306="DC1MDB05","DC1",IF(Sheet1!AB306="DC1MDB06","DC1",IF(Sheet1!AB306="DC1MDB07","DC1",IF(Sheet1!AB306="DC1MDB08","DC1",IF(Sheet1!AB306="DC1MDB09","DC1",IF(Sheet1!AB306="DC1MDB10","DC1",IF(Sheet1!AB306="DC4MDB01","DC4",IF(Sheet1!AB306="DC4MDB02","DC4",IF(Sheet1!AB306="DC4MDB03","DC4",IF(Sheet1!AB306="DC4MDB04","DC4",IF(Sheet1!AB306="DC4MDB05","DC4",IF(Sheet1!AB306="DC4MDB06","DC4",IF(Sheet1!AB306="DC4MDB07","DC4",IF(Sheet1!AB306="DC4MDB08","DC4",IF(Sheet1!AB306="DC4MDB09","DC4",IF(Sheet1!AB306="DC4MDB10","DC4","$False"))))))))))))))))))))</f>
        <v>DC4</v>
      </c>
      <c r="Z306" t="s">
        <v>35</v>
      </c>
      <c r="AA306" t="e">
        <f t="shared" si="18"/>
        <v>#VALUE!</v>
      </c>
      <c r="AB306" t="e">
        <f t="shared" si="19"/>
        <v>#VALUE!</v>
      </c>
      <c r="AC306" t="s">
        <v>11</v>
      </c>
      <c r="AD306" t="s">
        <v>12</v>
      </c>
      <c r="AE306" t="s">
        <v>13</v>
      </c>
      <c r="AF306" t="s">
        <v>14</v>
      </c>
      <c r="AG306" t="s">
        <v>5</v>
      </c>
      <c r="AH306" t="s">
        <v>15</v>
      </c>
      <c r="AI306" t="s">
        <v>16</v>
      </c>
      <c r="AJ306" t="s">
        <v>17</v>
      </c>
      <c r="AK306" t="s">
        <v>18</v>
      </c>
      <c r="AL306" t="s">
        <v>19</v>
      </c>
    </row>
    <row r="307" spans="1:38" ht="13.5" customHeight="1">
      <c r="A307" s="7"/>
      <c r="B307" s="7"/>
      <c r="C307" s="7"/>
      <c r="D307" s="8"/>
      <c r="F307" s="9" t="str">
        <f>(Sheet1!T307)</f>
        <v/>
      </c>
      <c r="G307" t="str">
        <f>IF(OR(Sheet1!W307="Yes",Sheet1!U307="Yes"),"\\CMFP538\"&amp;Sheet1!Z307,"")</f>
        <v/>
      </c>
      <c r="H307" t="str">
        <f>IF(G307="","",Sheet1!Z307)</f>
        <v/>
      </c>
      <c r="I307" t="str">
        <f>IF(G307="","",Sheet1!Y307)</f>
        <v/>
      </c>
      <c r="J307" t="e">
        <f>(Sheet1!O307)</f>
        <v>#VALUE!</v>
      </c>
      <c r="K307" s="6" t="e">
        <f>(Sheet1!P307)</f>
        <v>#VALUE!</v>
      </c>
      <c r="L307" s="6" t="e">
        <f>IF(Sheet1!N307="No","No",IF(Sheet1!N307="","No","Yes"))</f>
        <v>#VALUE!</v>
      </c>
      <c r="M307" t="e">
        <f>(Sheet1!Q307)</f>
        <v>#VALUE!</v>
      </c>
      <c r="N307" s="6" t="str">
        <f>IF(Sheet1!E307=FALSE,"",Sheet1!F307&amp;Sheet1!E307)</f>
        <v/>
      </c>
      <c r="O307" t="str">
        <f ca="1">(Sheet1!AB307)</f>
        <v>DC1MDB07</v>
      </c>
      <c r="P307" t="e">
        <f>(Sheet1!R307)</f>
        <v>#VALUE!</v>
      </c>
      <c r="Q307" t="e">
        <f>Sheet3!D307</f>
        <v>#VALUE!</v>
      </c>
      <c r="R307" t="e">
        <f>Sheet3!E307</f>
        <v>#VALUE!</v>
      </c>
      <c r="S307" t="str">
        <f t="shared" si="16"/>
        <v/>
      </c>
      <c r="T307" t="str">
        <f>IF(ISERROR(Sheet1!X307),"",Sheet1!X307)</f>
        <v/>
      </c>
      <c r="U307" t="e">
        <f>IF(Sheet1!M307="Councillors",5120,IF(Sheet1!M307="Information Technology Services Dept.",1024,IF(Sheet1!M307="City Clerk and Solicitor Dept",1953,"No")))</f>
        <v>#VALUE!</v>
      </c>
      <c r="V307" s="5" t="s">
        <v>96</v>
      </c>
      <c r="W307" t="e">
        <f>IF(Sheet1!M307="Councillors",4608,IF(Sheet1!M307="Information Technology Services Dept.",921,IF(Sheet1!M307="City Clerk and Solicitor Dept",1855,"No")))</f>
        <v>#VALUE!</v>
      </c>
      <c r="X307" t="e">
        <f t="shared" si="17"/>
        <v>#VALUE!</v>
      </c>
      <c r="Y307" t="str">
        <f ca="1">IF(Sheet1!AB307="DC1MDB01","DC1",IF(Sheet1!AB307="DC1MDB02","DC1",IF(Sheet1!AB307="DC1MDB03","DC1",IF(Sheet1!AB307="DC1MDB04","DC1",IF(Sheet1!AB307="DC1MDB05","DC1",IF(Sheet1!AB307="DC1MDB06","DC1",IF(Sheet1!AB307="DC1MDB07","DC1",IF(Sheet1!AB307="DC1MDB08","DC1",IF(Sheet1!AB307="DC1MDB09","DC1",IF(Sheet1!AB307="DC1MDB10","DC1",IF(Sheet1!AB307="DC4MDB01","DC4",IF(Sheet1!AB307="DC4MDB02","DC4",IF(Sheet1!AB307="DC4MDB03","DC4",IF(Sheet1!AB307="DC4MDB04","DC4",IF(Sheet1!AB307="DC4MDB05","DC4",IF(Sheet1!AB307="DC4MDB06","DC4",IF(Sheet1!AB307="DC4MDB07","DC4",IF(Sheet1!AB307="DC4MDB08","DC4",IF(Sheet1!AB307="DC4MDB09","DC4",IF(Sheet1!AB307="DC4MDB10","DC4","$False"))))))))))))))))))))</f>
        <v>DC1</v>
      </c>
      <c r="Z307" t="s">
        <v>35</v>
      </c>
      <c r="AA307" t="e">
        <f t="shared" si="18"/>
        <v>#VALUE!</v>
      </c>
      <c r="AB307" t="e">
        <f t="shared" si="19"/>
        <v>#VALUE!</v>
      </c>
      <c r="AC307" t="s">
        <v>11</v>
      </c>
      <c r="AD307" t="s">
        <v>12</v>
      </c>
      <c r="AE307" t="s">
        <v>13</v>
      </c>
      <c r="AF307" t="s">
        <v>14</v>
      </c>
      <c r="AG307" t="s">
        <v>5</v>
      </c>
      <c r="AH307" t="s">
        <v>15</v>
      </c>
      <c r="AI307" t="s">
        <v>16</v>
      </c>
      <c r="AJ307" t="s">
        <v>17</v>
      </c>
      <c r="AK307" t="s">
        <v>18</v>
      </c>
      <c r="AL307" t="s">
        <v>19</v>
      </c>
    </row>
    <row r="308" spans="1:38" ht="13.5" customHeight="1">
      <c r="A308" s="7"/>
      <c r="B308" s="7"/>
      <c r="C308" s="7"/>
      <c r="D308" s="8"/>
      <c r="F308" s="9" t="str">
        <f>(Sheet1!T308)</f>
        <v/>
      </c>
      <c r="G308" t="str">
        <f>IF(OR(Sheet1!W308="Yes",Sheet1!U308="Yes"),"\\CMFP538\"&amp;Sheet1!Z308,"")</f>
        <v/>
      </c>
      <c r="H308" t="str">
        <f>IF(G308="","",Sheet1!Z308)</f>
        <v/>
      </c>
      <c r="I308" t="str">
        <f>IF(G308="","",Sheet1!Y308)</f>
        <v/>
      </c>
      <c r="J308" t="e">
        <f>(Sheet1!O308)</f>
        <v>#VALUE!</v>
      </c>
      <c r="K308" s="6" t="e">
        <f>(Sheet1!P308)</f>
        <v>#VALUE!</v>
      </c>
      <c r="L308" s="6" t="e">
        <f>IF(Sheet1!N308="No","No",IF(Sheet1!N308="","No","Yes"))</f>
        <v>#VALUE!</v>
      </c>
      <c r="M308" t="e">
        <f>(Sheet1!Q308)</f>
        <v>#VALUE!</v>
      </c>
      <c r="N308" s="6" t="str">
        <f>IF(Sheet1!E308=FALSE,"",Sheet1!F308&amp;Sheet1!E308)</f>
        <v/>
      </c>
      <c r="O308" t="str">
        <f ca="1">(Sheet1!AB308)</f>
        <v>DC4MDB09</v>
      </c>
      <c r="P308" t="e">
        <f>(Sheet1!R308)</f>
        <v>#VALUE!</v>
      </c>
      <c r="Q308" t="e">
        <f>Sheet3!D308</f>
        <v>#VALUE!</v>
      </c>
      <c r="R308" t="e">
        <f>Sheet3!E308</f>
        <v>#VALUE!</v>
      </c>
      <c r="S308" t="str">
        <f t="shared" si="16"/>
        <v/>
      </c>
      <c r="T308" t="str">
        <f>IF(ISERROR(Sheet1!X308),"",Sheet1!X308)</f>
        <v/>
      </c>
      <c r="U308" t="e">
        <f>IF(Sheet1!M308="Councillors",5120,IF(Sheet1!M308="Information Technology Services Dept.",1024,IF(Sheet1!M308="City Clerk and Solicitor Dept",1953,"No")))</f>
        <v>#VALUE!</v>
      </c>
      <c r="V308" s="5" t="s">
        <v>96</v>
      </c>
      <c r="W308" t="e">
        <f>IF(Sheet1!M308="Councillors",4608,IF(Sheet1!M308="Information Technology Services Dept.",921,IF(Sheet1!M308="City Clerk and Solicitor Dept",1855,"No")))</f>
        <v>#VALUE!</v>
      </c>
      <c r="X308" t="e">
        <f t="shared" si="17"/>
        <v>#VALUE!</v>
      </c>
      <c r="Y308" t="str">
        <f ca="1">IF(Sheet1!AB308="DC1MDB01","DC1",IF(Sheet1!AB308="DC1MDB02","DC1",IF(Sheet1!AB308="DC1MDB03","DC1",IF(Sheet1!AB308="DC1MDB04","DC1",IF(Sheet1!AB308="DC1MDB05","DC1",IF(Sheet1!AB308="DC1MDB06","DC1",IF(Sheet1!AB308="DC1MDB07","DC1",IF(Sheet1!AB308="DC1MDB08","DC1",IF(Sheet1!AB308="DC1MDB09","DC1",IF(Sheet1!AB308="DC1MDB10","DC1",IF(Sheet1!AB308="DC4MDB01","DC4",IF(Sheet1!AB308="DC4MDB02","DC4",IF(Sheet1!AB308="DC4MDB03","DC4",IF(Sheet1!AB308="DC4MDB04","DC4",IF(Sheet1!AB308="DC4MDB05","DC4",IF(Sheet1!AB308="DC4MDB06","DC4",IF(Sheet1!AB308="DC4MDB07","DC4",IF(Sheet1!AB308="DC4MDB08","DC4",IF(Sheet1!AB308="DC4MDB09","DC4",IF(Sheet1!AB308="DC4MDB10","DC4","$False"))))))))))))))))))))</f>
        <v>DC4</v>
      </c>
      <c r="Z308" t="s">
        <v>35</v>
      </c>
      <c r="AA308" t="e">
        <f t="shared" si="18"/>
        <v>#VALUE!</v>
      </c>
      <c r="AB308" t="e">
        <f t="shared" si="19"/>
        <v>#VALUE!</v>
      </c>
      <c r="AC308" t="s">
        <v>11</v>
      </c>
      <c r="AD308" t="s">
        <v>12</v>
      </c>
      <c r="AE308" t="s">
        <v>13</v>
      </c>
      <c r="AF308" t="s">
        <v>14</v>
      </c>
      <c r="AG308" t="s">
        <v>5</v>
      </c>
      <c r="AH308" t="s">
        <v>15</v>
      </c>
      <c r="AI308" t="s">
        <v>16</v>
      </c>
      <c r="AJ308" t="s">
        <v>17</v>
      </c>
      <c r="AK308" t="s">
        <v>18</v>
      </c>
      <c r="AL308" t="s">
        <v>19</v>
      </c>
    </row>
    <row r="309" spans="1:38" ht="13.5" customHeight="1">
      <c r="A309" s="7"/>
      <c r="B309" s="7"/>
      <c r="C309" s="7"/>
      <c r="D309" s="8"/>
      <c r="F309" s="9" t="str">
        <f>(Sheet1!T309)</f>
        <v/>
      </c>
      <c r="G309" t="str">
        <f>IF(OR(Sheet1!W309="Yes",Sheet1!U309="Yes"),"\\CMFP538\"&amp;Sheet1!Z309,"")</f>
        <v/>
      </c>
      <c r="H309" t="str">
        <f>IF(G309="","",Sheet1!Z309)</f>
        <v/>
      </c>
      <c r="I309" t="str">
        <f>IF(G309="","",Sheet1!Y309)</f>
        <v/>
      </c>
      <c r="J309" t="e">
        <f>(Sheet1!O309)</f>
        <v>#VALUE!</v>
      </c>
      <c r="K309" s="6" t="e">
        <f>(Sheet1!P309)</f>
        <v>#VALUE!</v>
      </c>
      <c r="L309" s="6" t="e">
        <f>IF(Sheet1!N309="No","No",IF(Sheet1!N309="","No","Yes"))</f>
        <v>#VALUE!</v>
      </c>
      <c r="M309" t="e">
        <f>(Sheet1!Q309)</f>
        <v>#VALUE!</v>
      </c>
      <c r="N309" s="6" t="str">
        <f>IF(Sheet1!E309=FALSE,"",Sheet1!F309&amp;Sheet1!E309)</f>
        <v/>
      </c>
      <c r="O309" t="str">
        <f ca="1">(Sheet1!AB309)</f>
        <v>DC1MDB05</v>
      </c>
      <c r="P309" t="e">
        <f>(Sheet1!R309)</f>
        <v>#VALUE!</v>
      </c>
      <c r="Q309" t="e">
        <f>Sheet3!D309</f>
        <v>#VALUE!</v>
      </c>
      <c r="R309" t="e">
        <f>Sheet3!E309</f>
        <v>#VALUE!</v>
      </c>
      <c r="S309" t="str">
        <f t="shared" si="16"/>
        <v/>
      </c>
      <c r="T309" t="str">
        <f>IF(ISERROR(Sheet1!X309),"",Sheet1!X309)</f>
        <v/>
      </c>
      <c r="U309" t="e">
        <f>IF(Sheet1!M309="Councillors",5120,IF(Sheet1!M309="Information Technology Services Dept.",1024,IF(Sheet1!M309="City Clerk and Solicitor Dept",1953,"No")))</f>
        <v>#VALUE!</v>
      </c>
      <c r="V309" s="5" t="s">
        <v>96</v>
      </c>
      <c r="W309" t="e">
        <f>IF(Sheet1!M309="Councillors",4608,IF(Sheet1!M309="Information Technology Services Dept.",921,IF(Sheet1!M309="City Clerk and Solicitor Dept",1855,"No")))</f>
        <v>#VALUE!</v>
      </c>
      <c r="X309" t="e">
        <f t="shared" si="17"/>
        <v>#VALUE!</v>
      </c>
      <c r="Y309" t="str">
        <f ca="1">IF(Sheet1!AB309="DC1MDB01","DC1",IF(Sheet1!AB309="DC1MDB02","DC1",IF(Sheet1!AB309="DC1MDB03","DC1",IF(Sheet1!AB309="DC1MDB04","DC1",IF(Sheet1!AB309="DC1MDB05","DC1",IF(Sheet1!AB309="DC1MDB06","DC1",IF(Sheet1!AB309="DC1MDB07","DC1",IF(Sheet1!AB309="DC1MDB08","DC1",IF(Sheet1!AB309="DC1MDB09","DC1",IF(Sheet1!AB309="DC1MDB10","DC1",IF(Sheet1!AB309="DC4MDB01","DC4",IF(Sheet1!AB309="DC4MDB02","DC4",IF(Sheet1!AB309="DC4MDB03","DC4",IF(Sheet1!AB309="DC4MDB04","DC4",IF(Sheet1!AB309="DC4MDB05","DC4",IF(Sheet1!AB309="DC4MDB06","DC4",IF(Sheet1!AB309="DC4MDB07","DC4",IF(Sheet1!AB309="DC4MDB08","DC4",IF(Sheet1!AB309="DC4MDB09","DC4",IF(Sheet1!AB309="DC4MDB10","DC4","$False"))))))))))))))))))))</f>
        <v>DC1</v>
      </c>
      <c r="Z309" t="s">
        <v>35</v>
      </c>
      <c r="AA309" t="e">
        <f t="shared" si="18"/>
        <v>#VALUE!</v>
      </c>
      <c r="AB309" t="e">
        <f t="shared" si="19"/>
        <v>#VALUE!</v>
      </c>
      <c r="AC309" t="s">
        <v>11</v>
      </c>
      <c r="AD309" t="s">
        <v>12</v>
      </c>
      <c r="AE309" t="s">
        <v>13</v>
      </c>
      <c r="AF309" t="s">
        <v>14</v>
      </c>
      <c r="AG309" t="s">
        <v>5</v>
      </c>
      <c r="AH309" t="s">
        <v>15</v>
      </c>
      <c r="AI309" t="s">
        <v>16</v>
      </c>
      <c r="AJ309" t="s">
        <v>17</v>
      </c>
      <c r="AK309" t="s">
        <v>18</v>
      </c>
      <c r="AL309" t="s">
        <v>19</v>
      </c>
    </row>
    <row r="310" spans="1:38" ht="13.5" customHeight="1">
      <c r="A310" s="7"/>
      <c r="B310" s="7"/>
      <c r="C310" s="7"/>
      <c r="D310" s="8"/>
      <c r="F310" s="9" t="str">
        <f>(Sheet1!T310)</f>
        <v/>
      </c>
      <c r="G310" t="str">
        <f>IF(OR(Sheet1!W310="Yes",Sheet1!U310="Yes"),"\\CMFP538\"&amp;Sheet1!Z310,"")</f>
        <v/>
      </c>
      <c r="H310" t="str">
        <f>IF(G310="","",Sheet1!Z310)</f>
        <v/>
      </c>
      <c r="I310" t="str">
        <f>IF(G310="","",Sheet1!Y310)</f>
        <v/>
      </c>
      <c r="J310" t="e">
        <f>(Sheet1!O310)</f>
        <v>#VALUE!</v>
      </c>
      <c r="K310" s="6" t="e">
        <f>(Sheet1!P310)</f>
        <v>#VALUE!</v>
      </c>
      <c r="L310" s="6" t="e">
        <f>IF(Sheet1!N310="No","No",IF(Sheet1!N310="","No","Yes"))</f>
        <v>#VALUE!</v>
      </c>
      <c r="M310" t="e">
        <f>(Sheet1!Q310)</f>
        <v>#VALUE!</v>
      </c>
      <c r="N310" s="6" t="str">
        <f>IF(Sheet1!E310=FALSE,"",Sheet1!F310&amp;Sheet1!E310)</f>
        <v/>
      </c>
      <c r="O310" t="str">
        <f ca="1">(Sheet1!AB310)</f>
        <v>DC1MDB10</v>
      </c>
      <c r="P310" t="e">
        <f>(Sheet1!R310)</f>
        <v>#VALUE!</v>
      </c>
      <c r="Q310" t="e">
        <f>Sheet3!D310</f>
        <v>#VALUE!</v>
      </c>
      <c r="R310" t="e">
        <f>Sheet3!E310</f>
        <v>#VALUE!</v>
      </c>
      <c r="S310" t="str">
        <f t="shared" si="16"/>
        <v/>
      </c>
      <c r="T310" t="str">
        <f>IF(ISERROR(Sheet1!X310),"",Sheet1!X310)</f>
        <v/>
      </c>
      <c r="U310" t="e">
        <f>IF(Sheet1!M310="Councillors",5120,IF(Sheet1!M310="Information Technology Services Dept.",1024,IF(Sheet1!M310="City Clerk and Solicitor Dept",1953,"No")))</f>
        <v>#VALUE!</v>
      </c>
      <c r="V310" s="5" t="s">
        <v>96</v>
      </c>
      <c r="W310" t="e">
        <f>IF(Sheet1!M310="Councillors",4608,IF(Sheet1!M310="Information Technology Services Dept.",921,IF(Sheet1!M310="City Clerk and Solicitor Dept",1855,"No")))</f>
        <v>#VALUE!</v>
      </c>
      <c r="X310" t="e">
        <f t="shared" si="17"/>
        <v>#VALUE!</v>
      </c>
      <c r="Y310" t="str">
        <f ca="1">IF(Sheet1!AB310="DC1MDB01","DC1",IF(Sheet1!AB310="DC1MDB02","DC1",IF(Sheet1!AB310="DC1MDB03","DC1",IF(Sheet1!AB310="DC1MDB04","DC1",IF(Sheet1!AB310="DC1MDB05","DC1",IF(Sheet1!AB310="DC1MDB06","DC1",IF(Sheet1!AB310="DC1MDB07","DC1",IF(Sheet1!AB310="DC1MDB08","DC1",IF(Sheet1!AB310="DC1MDB09","DC1",IF(Sheet1!AB310="DC1MDB10","DC1",IF(Sheet1!AB310="DC4MDB01","DC4",IF(Sheet1!AB310="DC4MDB02","DC4",IF(Sheet1!AB310="DC4MDB03","DC4",IF(Sheet1!AB310="DC4MDB04","DC4",IF(Sheet1!AB310="DC4MDB05","DC4",IF(Sheet1!AB310="DC4MDB06","DC4",IF(Sheet1!AB310="DC4MDB07","DC4",IF(Sheet1!AB310="DC4MDB08","DC4",IF(Sheet1!AB310="DC4MDB09","DC4",IF(Sheet1!AB310="DC4MDB10","DC4","$False"))))))))))))))))))))</f>
        <v>DC1</v>
      </c>
      <c r="Z310" t="s">
        <v>35</v>
      </c>
      <c r="AA310" t="e">
        <f t="shared" si="18"/>
        <v>#VALUE!</v>
      </c>
      <c r="AB310" t="e">
        <f t="shared" si="19"/>
        <v>#VALUE!</v>
      </c>
      <c r="AC310" t="s">
        <v>11</v>
      </c>
      <c r="AD310" t="s">
        <v>12</v>
      </c>
      <c r="AE310" t="s">
        <v>13</v>
      </c>
      <c r="AF310" t="s">
        <v>14</v>
      </c>
      <c r="AG310" t="s">
        <v>5</v>
      </c>
      <c r="AH310" t="s">
        <v>15</v>
      </c>
      <c r="AI310" t="s">
        <v>16</v>
      </c>
      <c r="AJ310" t="s">
        <v>17</v>
      </c>
      <c r="AK310" t="s">
        <v>18</v>
      </c>
      <c r="AL310" t="s">
        <v>19</v>
      </c>
    </row>
    <row r="311" spans="1:38" ht="13.5" customHeight="1">
      <c r="A311" s="7"/>
      <c r="B311" s="7"/>
      <c r="C311" s="7"/>
      <c r="D311" s="8"/>
      <c r="F311" s="9" t="str">
        <f>(Sheet1!T311)</f>
        <v/>
      </c>
      <c r="G311" t="str">
        <f>IF(OR(Sheet1!W311="Yes",Sheet1!U311="Yes"),"\\CMFP538\"&amp;Sheet1!Z311,"")</f>
        <v/>
      </c>
      <c r="H311" t="str">
        <f>IF(G311="","",Sheet1!Z311)</f>
        <v/>
      </c>
      <c r="I311" t="str">
        <f>IF(G311="","",Sheet1!Y311)</f>
        <v/>
      </c>
      <c r="J311" t="e">
        <f>(Sheet1!O311)</f>
        <v>#VALUE!</v>
      </c>
      <c r="K311" s="6" t="e">
        <f>(Sheet1!P311)</f>
        <v>#VALUE!</v>
      </c>
      <c r="L311" s="6" t="e">
        <f>IF(Sheet1!N311="No","No",IF(Sheet1!N311="","No","Yes"))</f>
        <v>#VALUE!</v>
      </c>
      <c r="M311" t="e">
        <f>(Sheet1!Q311)</f>
        <v>#VALUE!</v>
      </c>
      <c r="N311" s="6" t="str">
        <f>IF(Sheet1!E311=FALSE,"",Sheet1!F311&amp;Sheet1!E311)</f>
        <v/>
      </c>
      <c r="O311" t="str">
        <f ca="1">(Sheet1!AB311)</f>
        <v>DC4MDB04</v>
      </c>
      <c r="P311" t="e">
        <f>(Sheet1!R311)</f>
        <v>#VALUE!</v>
      </c>
      <c r="Q311" t="e">
        <f>Sheet3!D311</f>
        <v>#VALUE!</v>
      </c>
      <c r="R311" t="e">
        <f>Sheet3!E311</f>
        <v>#VALUE!</v>
      </c>
      <c r="S311" t="str">
        <f t="shared" si="16"/>
        <v/>
      </c>
      <c r="T311" t="str">
        <f>IF(ISERROR(Sheet1!X311),"",Sheet1!X311)</f>
        <v/>
      </c>
      <c r="U311" t="e">
        <f>IF(Sheet1!M311="Councillors",5120,IF(Sheet1!M311="Information Technology Services Dept.",1024,IF(Sheet1!M311="City Clerk and Solicitor Dept",1953,"No")))</f>
        <v>#VALUE!</v>
      </c>
      <c r="V311" s="5" t="s">
        <v>96</v>
      </c>
      <c r="W311" t="e">
        <f>IF(Sheet1!M311="Councillors",4608,IF(Sheet1!M311="Information Technology Services Dept.",921,IF(Sheet1!M311="City Clerk and Solicitor Dept",1855,"No")))</f>
        <v>#VALUE!</v>
      </c>
      <c r="X311" t="e">
        <f t="shared" si="17"/>
        <v>#VALUE!</v>
      </c>
      <c r="Y311" t="str">
        <f ca="1">IF(Sheet1!AB311="DC1MDB01","DC1",IF(Sheet1!AB311="DC1MDB02","DC1",IF(Sheet1!AB311="DC1MDB03","DC1",IF(Sheet1!AB311="DC1MDB04","DC1",IF(Sheet1!AB311="DC1MDB05","DC1",IF(Sheet1!AB311="DC1MDB06","DC1",IF(Sheet1!AB311="DC1MDB07","DC1",IF(Sheet1!AB311="DC1MDB08","DC1",IF(Sheet1!AB311="DC1MDB09","DC1",IF(Sheet1!AB311="DC1MDB10","DC1",IF(Sheet1!AB311="DC4MDB01","DC4",IF(Sheet1!AB311="DC4MDB02","DC4",IF(Sheet1!AB311="DC4MDB03","DC4",IF(Sheet1!AB311="DC4MDB04","DC4",IF(Sheet1!AB311="DC4MDB05","DC4",IF(Sheet1!AB311="DC4MDB06","DC4",IF(Sheet1!AB311="DC4MDB07","DC4",IF(Sheet1!AB311="DC4MDB08","DC4",IF(Sheet1!AB311="DC4MDB09","DC4",IF(Sheet1!AB311="DC4MDB10","DC4","$False"))))))))))))))))))))</f>
        <v>DC4</v>
      </c>
      <c r="Z311" t="s">
        <v>35</v>
      </c>
      <c r="AA311" t="e">
        <f t="shared" si="18"/>
        <v>#VALUE!</v>
      </c>
      <c r="AB311" t="e">
        <f t="shared" si="19"/>
        <v>#VALUE!</v>
      </c>
      <c r="AC311" t="s">
        <v>11</v>
      </c>
      <c r="AD311" t="s">
        <v>12</v>
      </c>
      <c r="AE311" t="s">
        <v>13</v>
      </c>
      <c r="AF311" t="s">
        <v>14</v>
      </c>
      <c r="AG311" t="s">
        <v>5</v>
      </c>
      <c r="AH311" t="s">
        <v>15</v>
      </c>
      <c r="AI311" t="s">
        <v>16</v>
      </c>
      <c r="AJ311" t="s">
        <v>17</v>
      </c>
      <c r="AK311" t="s">
        <v>18</v>
      </c>
      <c r="AL311" t="s">
        <v>19</v>
      </c>
    </row>
    <row r="312" spans="1:38" ht="13.5" customHeight="1">
      <c r="A312" s="7"/>
      <c r="B312" s="7"/>
      <c r="C312" s="7"/>
      <c r="D312" s="8"/>
      <c r="F312" s="9" t="str">
        <f>(Sheet1!T312)</f>
        <v/>
      </c>
      <c r="G312" t="str">
        <f>IF(OR(Sheet1!W312="Yes",Sheet1!U312="Yes"),"\\CMFP538\"&amp;Sheet1!Z312,"")</f>
        <v/>
      </c>
      <c r="H312" t="str">
        <f>IF(G312="","",Sheet1!Z312)</f>
        <v/>
      </c>
      <c r="I312" t="str">
        <f>IF(G312="","",Sheet1!Y312)</f>
        <v/>
      </c>
      <c r="J312" t="e">
        <f>(Sheet1!O312)</f>
        <v>#VALUE!</v>
      </c>
      <c r="K312" s="6" t="e">
        <f>(Sheet1!P312)</f>
        <v>#VALUE!</v>
      </c>
      <c r="L312" s="6" t="e">
        <f>IF(Sheet1!N312="No","No",IF(Sheet1!N312="","No","Yes"))</f>
        <v>#VALUE!</v>
      </c>
      <c r="M312" t="e">
        <f>(Sheet1!Q312)</f>
        <v>#VALUE!</v>
      </c>
      <c r="N312" s="6" t="str">
        <f>IF(Sheet1!E312=FALSE,"",Sheet1!F312&amp;Sheet1!E312)</f>
        <v/>
      </c>
      <c r="O312" t="str">
        <f ca="1">(Sheet1!AB312)</f>
        <v>DC4MDB02</v>
      </c>
      <c r="P312" t="e">
        <f>(Sheet1!R312)</f>
        <v>#VALUE!</v>
      </c>
      <c r="Q312" t="e">
        <f>Sheet3!D312</f>
        <v>#VALUE!</v>
      </c>
      <c r="R312" t="e">
        <f>Sheet3!E312</f>
        <v>#VALUE!</v>
      </c>
      <c r="S312" t="str">
        <f t="shared" si="16"/>
        <v/>
      </c>
      <c r="T312" t="str">
        <f>IF(ISERROR(Sheet1!X312),"",Sheet1!X312)</f>
        <v/>
      </c>
      <c r="U312" t="e">
        <f>IF(Sheet1!M312="Councillors",5120,IF(Sheet1!M312="Information Technology Services Dept.",1024,IF(Sheet1!M312="City Clerk and Solicitor Dept",1953,"No")))</f>
        <v>#VALUE!</v>
      </c>
      <c r="V312" s="5" t="s">
        <v>96</v>
      </c>
      <c r="W312" t="e">
        <f>IF(Sheet1!M312="Councillors",4608,IF(Sheet1!M312="Information Technology Services Dept.",921,IF(Sheet1!M312="City Clerk and Solicitor Dept",1855,"No")))</f>
        <v>#VALUE!</v>
      </c>
      <c r="X312" t="e">
        <f t="shared" si="17"/>
        <v>#VALUE!</v>
      </c>
      <c r="Y312" t="str">
        <f ca="1">IF(Sheet1!AB312="DC1MDB01","DC1",IF(Sheet1!AB312="DC1MDB02","DC1",IF(Sheet1!AB312="DC1MDB03","DC1",IF(Sheet1!AB312="DC1MDB04","DC1",IF(Sheet1!AB312="DC1MDB05","DC1",IF(Sheet1!AB312="DC1MDB06","DC1",IF(Sheet1!AB312="DC1MDB07","DC1",IF(Sheet1!AB312="DC1MDB08","DC1",IF(Sheet1!AB312="DC1MDB09","DC1",IF(Sheet1!AB312="DC1MDB10","DC1",IF(Sheet1!AB312="DC4MDB01","DC4",IF(Sheet1!AB312="DC4MDB02","DC4",IF(Sheet1!AB312="DC4MDB03","DC4",IF(Sheet1!AB312="DC4MDB04","DC4",IF(Sheet1!AB312="DC4MDB05","DC4",IF(Sheet1!AB312="DC4MDB06","DC4",IF(Sheet1!AB312="DC4MDB07","DC4",IF(Sheet1!AB312="DC4MDB08","DC4",IF(Sheet1!AB312="DC4MDB09","DC4",IF(Sheet1!AB312="DC4MDB10","DC4","$False"))))))))))))))))))))</f>
        <v>DC4</v>
      </c>
      <c r="Z312" t="s">
        <v>35</v>
      </c>
      <c r="AA312" t="e">
        <f t="shared" si="18"/>
        <v>#VALUE!</v>
      </c>
      <c r="AB312" t="e">
        <f t="shared" si="19"/>
        <v>#VALUE!</v>
      </c>
      <c r="AC312" t="s">
        <v>11</v>
      </c>
      <c r="AD312" t="s">
        <v>12</v>
      </c>
      <c r="AE312" t="s">
        <v>13</v>
      </c>
      <c r="AF312" t="s">
        <v>14</v>
      </c>
      <c r="AG312" t="s">
        <v>5</v>
      </c>
      <c r="AH312" t="s">
        <v>15</v>
      </c>
      <c r="AI312" t="s">
        <v>16</v>
      </c>
      <c r="AJ312" t="s">
        <v>17</v>
      </c>
      <c r="AK312" t="s">
        <v>18</v>
      </c>
      <c r="AL312" t="s">
        <v>19</v>
      </c>
    </row>
    <row r="313" spans="1:38" ht="13.5" customHeight="1">
      <c r="A313" s="7"/>
      <c r="B313" s="7"/>
      <c r="C313" s="7"/>
      <c r="D313" s="8"/>
      <c r="F313" s="9" t="str">
        <f>(Sheet1!T313)</f>
        <v/>
      </c>
      <c r="G313" t="str">
        <f>IF(OR(Sheet1!W313="Yes",Sheet1!U313="Yes"),"\\CMFP538\"&amp;Sheet1!Z313,"")</f>
        <v/>
      </c>
      <c r="H313" t="str">
        <f>IF(G313="","",Sheet1!Z313)</f>
        <v/>
      </c>
      <c r="I313" t="str">
        <f>IF(G313="","",Sheet1!Y313)</f>
        <v/>
      </c>
      <c r="J313" t="e">
        <f>(Sheet1!O313)</f>
        <v>#VALUE!</v>
      </c>
      <c r="K313" s="6" t="e">
        <f>(Sheet1!P313)</f>
        <v>#VALUE!</v>
      </c>
      <c r="L313" s="6" t="e">
        <f>IF(Sheet1!N313="No","No",IF(Sheet1!N313="","No","Yes"))</f>
        <v>#VALUE!</v>
      </c>
      <c r="M313" t="e">
        <f>(Sheet1!Q313)</f>
        <v>#VALUE!</v>
      </c>
      <c r="N313" s="6" t="str">
        <f>IF(Sheet1!E313=FALSE,"",Sheet1!F313&amp;Sheet1!E313)</f>
        <v/>
      </c>
      <c r="O313" t="str">
        <f ca="1">(Sheet1!AB313)</f>
        <v>DC4MDB02</v>
      </c>
      <c r="P313" t="e">
        <f>(Sheet1!R313)</f>
        <v>#VALUE!</v>
      </c>
      <c r="Q313" t="e">
        <f>Sheet3!D313</f>
        <v>#VALUE!</v>
      </c>
      <c r="R313" t="e">
        <f>Sheet3!E313</f>
        <v>#VALUE!</v>
      </c>
      <c r="S313" t="str">
        <f t="shared" si="16"/>
        <v/>
      </c>
      <c r="T313" t="str">
        <f>IF(ISERROR(Sheet1!X313),"",Sheet1!X313)</f>
        <v/>
      </c>
      <c r="U313" t="e">
        <f>IF(Sheet1!M313="Councillors",5120,IF(Sheet1!M313="Information Technology Services Dept.",1024,IF(Sheet1!M313="City Clerk and Solicitor Dept",1953,"No")))</f>
        <v>#VALUE!</v>
      </c>
      <c r="V313" s="5" t="s">
        <v>96</v>
      </c>
      <c r="W313" t="e">
        <f>IF(Sheet1!M313="Councillors",4608,IF(Sheet1!M313="Information Technology Services Dept.",921,IF(Sheet1!M313="City Clerk and Solicitor Dept",1855,"No")))</f>
        <v>#VALUE!</v>
      </c>
      <c r="X313" t="e">
        <f t="shared" si="17"/>
        <v>#VALUE!</v>
      </c>
      <c r="Y313" t="str">
        <f ca="1">IF(Sheet1!AB313="DC1MDB01","DC1",IF(Sheet1!AB313="DC1MDB02","DC1",IF(Sheet1!AB313="DC1MDB03","DC1",IF(Sheet1!AB313="DC1MDB04","DC1",IF(Sheet1!AB313="DC1MDB05","DC1",IF(Sheet1!AB313="DC1MDB06","DC1",IF(Sheet1!AB313="DC1MDB07","DC1",IF(Sheet1!AB313="DC1MDB08","DC1",IF(Sheet1!AB313="DC1MDB09","DC1",IF(Sheet1!AB313="DC1MDB10","DC1",IF(Sheet1!AB313="DC4MDB01","DC4",IF(Sheet1!AB313="DC4MDB02","DC4",IF(Sheet1!AB313="DC4MDB03","DC4",IF(Sheet1!AB313="DC4MDB04","DC4",IF(Sheet1!AB313="DC4MDB05","DC4",IF(Sheet1!AB313="DC4MDB06","DC4",IF(Sheet1!AB313="DC4MDB07","DC4",IF(Sheet1!AB313="DC4MDB08","DC4",IF(Sheet1!AB313="DC4MDB09","DC4",IF(Sheet1!AB313="DC4MDB10","DC4","$False"))))))))))))))))))))</f>
        <v>DC4</v>
      </c>
      <c r="Z313" t="s">
        <v>35</v>
      </c>
      <c r="AA313" t="e">
        <f t="shared" si="18"/>
        <v>#VALUE!</v>
      </c>
      <c r="AB313" t="e">
        <f t="shared" si="19"/>
        <v>#VALUE!</v>
      </c>
      <c r="AC313" t="s">
        <v>11</v>
      </c>
      <c r="AD313" t="s">
        <v>12</v>
      </c>
      <c r="AE313" t="s">
        <v>13</v>
      </c>
      <c r="AF313" t="s">
        <v>14</v>
      </c>
      <c r="AG313" t="s">
        <v>5</v>
      </c>
      <c r="AH313" t="s">
        <v>15</v>
      </c>
      <c r="AI313" t="s">
        <v>16</v>
      </c>
      <c r="AJ313" t="s">
        <v>17</v>
      </c>
      <c r="AK313" t="s">
        <v>18</v>
      </c>
      <c r="AL313" t="s">
        <v>19</v>
      </c>
    </row>
    <row r="314" spans="1:38" ht="13.5" customHeight="1">
      <c r="A314" s="7"/>
      <c r="B314" s="7"/>
      <c r="C314" s="7"/>
      <c r="D314" s="8"/>
      <c r="F314" s="9" t="str">
        <f>(Sheet1!T314)</f>
        <v/>
      </c>
      <c r="G314" t="str">
        <f>IF(OR(Sheet1!W314="Yes",Sheet1!U314="Yes"),"\\CMFP538\"&amp;Sheet1!Z314,"")</f>
        <v/>
      </c>
      <c r="H314" t="str">
        <f>IF(G314="","",Sheet1!Z314)</f>
        <v/>
      </c>
      <c r="I314" t="str">
        <f>IF(G314="","",Sheet1!Y314)</f>
        <v/>
      </c>
      <c r="J314" t="e">
        <f>(Sheet1!O314)</f>
        <v>#VALUE!</v>
      </c>
      <c r="K314" s="6" t="e">
        <f>(Sheet1!P314)</f>
        <v>#VALUE!</v>
      </c>
      <c r="L314" s="6" t="e">
        <f>IF(Sheet1!N314="No","No",IF(Sheet1!N314="","No","Yes"))</f>
        <v>#VALUE!</v>
      </c>
      <c r="M314" t="e">
        <f>(Sheet1!Q314)</f>
        <v>#VALUE!</v>
      </c>
      <c r="N314" s="6" t="str">
        <f>IF(Sheet1!E314=FALSE,"",Sheet1!F314&amp;Sheet1!E314)</f>
        <v/>
      </c>
      <c r="O314" t="str">
        <f ca="1">(Sheet1!AB314)</f>
        <v>DC1MDB01</v>
      </c>
      <c r="P314" t="e">
        <f>(Sheet1!R314)</f>
        <v>#VALUE!</v>
      </c>
      <c r="Q314" t="e">
        <f>Sheet3!D314</f>
        <v>#VALUE!</v>
      </c>
      <c r="R314" t="e">
        <f>Sheet3!E314</f>
        <v>#VALUE!</v>
      </c>
      <c r="S314" t="str">
        <f t="shared" si="16"/>
        <v/>
      </c>
      <c r="T314" t="str">
        <f>IF(ISERROR(Sheet1!X314),"",Sheet1!X314)</f>
        <v/>
      </c>
      <c r="U314" t="e">
        <f>IF(Sheet1!M314="Councillors",5120,IF(Sheet1!M314="Information Technology Services Dept.",1024,IF(Sheet1!M314="City Clerk and Solicitor Dept",1953,"No")))</f>
        <v>#VALUE!</v>
      </c>
      <c r="V314" s="5" t="s">
        <v>96</v>
      </c>
      <c r="W314" t="e">
        <f>IF(Sheet1!M314="Councillors",4608,IF(Sheet1!M314="Information Technology Services Dept.",921,IF(Sheet1!M314="City Clerk and Solicitor Dept",1855,"No")))</f>
        <v>#VALUE!</v>
      </c>
      <c r="X314" t="e">
        <f t="shared" si="17"/>
        <v>#VALUE!</v>
      </c>
      <c r="Y314" t="str">
        <f ca="1">IF(Sheet1!AB314="DC1MDB01","DC1",IF(Sheet1!AB314="DC1MDB02","DC1",IF(Sheet1!AB314="DC1MDB03","DC1",IF(Sheet1!AB314="DC1MDB04","DC1",IF(Sheet1!AB314="DC1MDB05","DC1",IF(Sheet1!AB314="DC1MDB06","DC1",IF(Sheet1!AB314="DC1MDB07","DC1",IF(Sheet1!AB314="DC1MDB08","DC1",IF(Sheet1!AB314="DC1MDB09","DC1",IF(Sheet1!AB314="DC1MDB10","DC1",IF(Sheet1!AB314="DC4MDB01","DC4",IF(Sheet1!AB314="DC4MDB02","DC4",IF(Sheet1!AB314="DC4MDB03","DC4",IF(Sheet1!AB314="DC4MDB04","DC4",IF(Sheet1!AB314="DC4MDB05","DC4",IF(Sheet1!AB314="DC4MDB06","DC4",IF(Sheet1!AB314="DC4MDB07","DC4",IF(Sheet1!AB314="DC4MDB08","DC4",IF(Sheet1!AB314="DC4MDB09","DC4",IF(Sheet1!AB314="DC4MDB10","DC4","$False"))))))))))))))))))))</f>
        <v>DC1</v>
      </c>
      <c r="Z314" t="s">
        <v>35</v>
      </c>
      <c r="AA314" t="e">
        <f t="shared" si="18"/>
        <v>#VALUE!</v>
      </c>
      <c r="AB314" t="e">
        <f t="shared" si="19"/>
        <v>#VALUE!</v>
      </c>
      <c r="AC314" t="s">
        <v>11</v>
      </c>
      <c r="AD314" t="s">
        <v>12</v>
      </c>
      <c r="AE314" t="s">
        <v>13</v>
      </c>
      <c r="AF314" t="s">
        <v>14</v>
      </c>
      <c r="AG314" t="s">
        <v>5</v>
      </c>
      <c r="AH314" t="s">
        <v>15</v>
      </c>
      <c r="AI314" t="s">
        <v>16</v>
      </c>
      <c r="AJ314" t="s">
        <v>17</v>
      </c>
      <c r="AK314" t="s">
        <v>18</v>
      </c>
      <c r="AL314" t="s">
        <v>19</v>
      </c>
    </row>
    <row r="315" spans="1:38" ht="13.5" customHeight="1">
      <c r="A315" s="7"/>
      <c r="B315" s="7"/>
      <c r="C315" s="7"/>
      <c r="D315" s="8"/>
      <c r="F315" s="9" t="str">
        <f>(Sheet1!T315)</f>
        <v/>
      </c>
      <c r="G315" t="str">
        <f>IF(OR(Sheet1!W315="Yes",Sheet1!U315="Yes"),"\\CMFP538\"&amp;Sheet1!Z315,"")</f>
        <v/>
      </c>
      <c r="H315" t="str">
        <f>IF(G315="","",Sheet1!Z315)</f>
        <v/>
      </c>
      <c r="I315" t="str">
        <f>IF(G315="","",Sheet1!Y315)</f>
        <v/>
      </c>
      <c r="J315" t="e">
        <f>(Sheet1!O315)</f>
        <v>#VALUE!</v>
      </c>
      <c r="K315" s="6" t="e">
        <f>(Sheet1!P315)</f>
        <v>#VALUE!</v>
      </c>
      <c r="L315" s="6" t="e">
        <f>IF(Sheet1!N315="No","No",IF(Sheet1!N315="","No","Yes"))</f>
        <v>#VALUE!</v>
      </c>
      <c r="M315" t="e">
        <f>(Sheet1!Q315)</f>
        <v>#VALUE!</v>
      </c>
      <c r="N315" s="6" t="str">
        <f>IF(Sheet1!E315=FALSE,"",Sheet1!F315&amp;Sheet1!E315)</f>
        <v/>
      </c>
      <c r="O315" t="str">
        <f ca="1">(Sheet1!AB315)</f>
        <v>DC4MDB07</v>
      </c>
      <c r="P315" t="e">
        <f>(Sheet1!R315)</f>
        <v>#VALUE!</v>
      </c>
      <c r="Q315" t="e">
        <f>Sheet3!D315</f>
        <v>#VALUE!</v>
      </c>
      <c r="R315" t="e">
        <f>Sheet3!E315</f>
        <v>#VALUE!</v>
      </c>
      <c r="S315" t="str">
        <f t="shared" si="16"/>
        <v/>
      </c>
      <c r="T315" t="str">
        <f>IF(ISERROR(Sheet1!X315),"",Sheet1!X315)</f>
        <v/>
      </c>
      <c r="U315" t="e">
        <f>IF(Sheet1!M315="Councillors",5120,IF(Sheet1!M315="Information Technology Services Dept.",1024,IF(Sheet1!M315="City Clerk and Solicitor Dept",1953,"No")))</f>
        <v>#VALUE!</v>
      </c>
      <c r="V315" s="5" t="s">
        <v>96</v>
      </c>
      <c r="W315" t="e">
        <f>IF(Sheet1!M315="Councillors",4608,IF(Sheet1!M315="Information Technology Services Dept.",921,IF(Sheet1!M315="City Clerk and Solicitor Dept",1855,"No")))</f>
        <v>#VALUE!</v>
      </c>
      <c r="X315" t="e">
        <f t="shared" si="17"/>
        <v>#VALUE!</v>
      </c>
      <c r="Y315" t="str">
        <f ca="1">IF(Sheet1!AB315="DC1MDB01","DC1",IF(Sheet1!AB315="DC1MDB02","DC1",IF(Sheet1!AB315="DC1MDB03","DC1",IF(Sheet1!AB315="DC1MDB04","DC1",IF(Sheet1!AB315="DC1MDB05","DC1",IF(Sheet1!AB315="DC1MDB06","DC1",IF(Sheet1!AB315="DC1MDB07","DC1",IF(Sheet1!AB315="DC1MDB08","DC1",IF(Sheet1!AB315="DC1MDB09","DC1",IF(Sheet1!AB315="DC1MDB10","DC1",IF(Sheet1!AB315="DC4MDB01","DC4",IF(Sheet1!AB315="DC4MDB02","DC4",IF(Sheet1!AB315="DC4MDB03","DC4",IF(Sheet1!AB315="DC4MDB04","DC4",IF(Sheet1!AB315="DC4MDB05","DC4",IF(Sheet1!AB315="DC4MDB06","DC4",IF(Sheet1!AB315="DC4MDB07","DC4",IF(Sheet1!AB315="DC4MDB08","DC4",IF(Sheet1!AB315="DC4MDB09","DC4",IF(Sheet1!AB315="DC4MDB10","DC4","$False"))))))))))))))))))))</f>
        <v>DC4</v>
      </c>
      <c r="Z315" t="s">
        <v>35</v>
      </c>
      <c r="AA315" t="e">
        <f t="shared" si="18"/>
        <v>#VALUE!</v>
      </c>
      <c r="AB315" t="e">
        <f t="shared" si="19"/>
        <v>#VALUE!</v>
      </c>
      <c r="AC315" t="s">
        <v>11</v>
      </c>
      <c r="AD315" t="s">
        <v>12</v>
      </c>
      <c r="AE315" t="s">
        <v>13</v>
      </c>
      <c r="AF315" t="s">
        <v>14</v>
      </c>
      <c r="AG315" t="s">
        <v>5</v>
      </c>
      <c r="AH315" t="s">
        <v>15</v>
      </c>
      <c r="AI315" t="s">
        <v>16</v>
      </c>
      <c r="AJ315" t="s">
        <v>17</v>
      </c>
      <c r="AK315" t="s">
        <v>18</v>
      </c>
      <c r="AL315" t="s">
        <v>19</v>
      </c>
    </row>
    <row r="316" spans="1:38" ht="13.5" customHeight="1">
      <c r="A316" s="7"/>
      <c r="B316" s="7"/>
      <c r="C316" s="7"/>
      <c r="D316" s="8"/>
      <c r="F316" s="9" t="str">
        <f>(Sheet1!T316)</f>
        <v/>
      </c>
      <c r="G316" t="str">
        <f>IF(OR(Sheet1!W316="Yes",Sheet1!U316="Yes"),"\\CMFP538\"&amp;Sheet1!Z316,"")</f>
        <v/>
      </c>
      <c r="H316" t="str">
        <f>IF(G316="","",Sheet1!Z316)</f>
        <v/>
      </c>
      <c r="I316" t="str">
        <f>IF(G316="","",Sheet1!Y316)</f>
        <v/>
      </c>
      <c r="J316" t="e">
        <f>(Sheet1!O316)</f>
        <v>#VALUE!</v>
      </c>
      <c r="K316" s="6" t="e">
        <f>(Sheet1!P316)</f>
        <v>#VALUE!</v>
      </c>
      <c r="L316" s="6" t="e">
        <f>IF(Sheet1!N316="No","No",IF(Sheet1!N316="","No","Yes"))</f>
        <v>#VALUE!</v>
      </c>
      <c r="M316" t="e">
        <f>(Sheet1!Q316)</f>
        <v>#VALUE!</v>
      </c>
      <c r="N316" s="6" t="str">
        <f>IF(Sheet1!E316=FALSE,"",Sheet1!F316&amp;Sheet1!E316)</f>
        <v/>
      </c>
      <c r="O316" t="str">
        <f ca="1">(Sheet1!AB316)</f>
        <v>DC1MDB01</v>
      </c>
      <c r="P316" t="e">
        <f>(Sheet1!R316)</f>
        <v>#VALUE!</v>
      </c>
      <c r="Q316" t="e">
        <f>Sheet3!D316</f>
        <v>#VALUE!</v>
      </c>
      <c r="R316" t="e">
        <f>Sheet3!E316</f>
        <v>#VALUE!</v>
      </c>
      <c r="S316" t="str">
        <f t="shared" si="16"/>
        <v/>
      </c>
      <c r="T316" t="str">
        <f>IF(ISERROR(Sheet1!X316),"",Sheet1!X316)</f>
        <v/>
      </c>
      <c r="U316" t="e">
        <f>IF(Sheet1!M316="Councillors",5120,IF(Sheet1!M316="Information Technology Services Dept.",1024,IF(Sheet1!M316="City Clerk and Solicitor Dept",1953,"No")))</f>
        <v>#VALUE!</v>
      </c>
      <c r="V316" s="5" t="s">
        <v>96</v>
      </c>
      <c r="W316" t="e">
        <f>IF(Sheet1!M316="Councillors",4608,IF(Sheet1!M316="Information Technology Services Dept.",921,IF(Sheet1!M316="City Clerk and Solicitor Dept",1855,"No")))</f>
        <v>#VALUE!</v>
      </c>
      <c r="X316" t="e">
        <f t="shared" si="17"/>
        <v>#VALUE!</v>
      </c>
      <c r="Y316" t="str">
        <f ca="1">IF(Sheet1!AB316="DC1MDB01","DC1",IF(Sheet1!AB316="DC1MDB02","DC1",IF(Sheet1!AB316="DC1MDB03","DC1",IF(Sheet1!AB316="DC1MDB04","DC1",IF(Sheet1!AB316="DC1MDB05","DC1",IF(Sheet1!AB316="DC1MDB06","DC1",IF(Sheet1!AB316="DC1MDB07","DC1",IF(Sheet1!AB316="DC1MDB08","DC1",IF(Sheet1!AB316="DC1MDB09","DC1",IF(Sheet1!AB316="DC1MDB10","DC1",IF(Sheet1!AB316="DC4MDB01","DC4",IF(Sheet1!AB316="DC4MDB02","DC4",IF(Sheet1!AB316="DC4MDB03","DC4",IF(Sheet1!AB316="DC4MDB04","DC4",IF(Sheet1!AB316="DC4MDB05","DC4",IF(Sheet1!AB316="DC4MDB06","DC4",IF(Sheet1!AB316="DC4MDB07","DC4",IF(Sheet1!AB316="DC4MDB08","DC4",IF(Sheet1!AB316="DC4MDB09","DC4",IF(Sheet1!AB316="DC4MDB10","DC4","$False"))))))))))))))))))))</f>
        <v>DC1</v>
      </c>
      <c r="Z316" t="s">
        <v>35</v>
      </c>
      <c r="AA316" t="e">
        <f t="shared" si="18"/>
        <v>#VALUE!</v>
      </c>
      <c r="AB316" t="e">
        <f t="shared" si="19"/>
        <v>#VALUE!</v>
      </c>
      <c r="AC316" t="s">
        <v>11</v>
      </c>
      <c r="AD316" t="s">
        <v>12</v>
      </c>
      <c r="AE316" t="s">
        <v>13</v>
      </c>
      <c r="AF316" t="s">
        <v>14</v>
      </c>
      <c r="AG316" t="s">
        <v>5</v>
      </c>
      <c r="AH316" t="s">
        <v>15</v>
      </c>
      <c r="AI316" t="s">
        <v>16</v>
      </c>
      <c r="AJ316" t="s">
        <v>17</v>
      </c>
      <c r="AK316" t="s">
        <v>18</v>
      </c>
      <c r="AL316" t="s">
        <v>19</v>
      </c>
    </row>
    <row r="317" spans="1:38" ht="13.5" customHeight="1">
      <c r="A317" s="7"/>
      <c r="B317" s="7"/>
      <c r="C317" s="7"/>
      <c r="D317" s="8"/>
      <c r="F317" s="9" t="str">
        <f>(Sheet1!T317)</f>
        <v/>
      </c>
      <c r="G317" t="str">
        <f>IF(OR(Sheet1!W317="Yes",Sheet1!U317="Yes"),"\\CMFP538\"&amp;Sheet1!Z317,"")</f>
        <v/>
      </c>
      <c r="H317" t="str">
        <f>IF(G317="","",Sheet1!Z317)</f>
        <v/>
      </c>
      <c r="I317" t="str">
        <f>IF(G317="","",Sheet1!Y317)</f>
        <v/>
      </c>
      <c r="J317" t="e">
        <f>(Sheet1!O317)</f>
        <v>#VALUE!</v>
      </c>
      <c r="K317" s="6" t="e">
        <f>(Sheet1!P317)</f>
        <v>#VALUE!</v>
      </c>
      <c r="L317" s="6" t="e">
        <f>IF(Sheet1!N317="No","No",IF(Sheet1!N317="","No","Yes"))</f>
        <v>#VALUE!</v>
      </c>
      <c r="M317" t="e">
        <f>(Sheet1!Q317)</f>
        <v>#VALUE!</v>
      </c>
      <c r="N317" s="6" t="str">
        <f>IF(Sheet1!E317=FALSE,"",Sheet1!F317&amp;Sheet1!E317)</f>
        <v/>
      </c>
      <c r="O317" t="str">
        <f ca="1">(Sheet1!AB317)</f>
        <v>DC1MDB10</v>
      </c>
      <c r="P317" t="e">
        <f>(Sheet1!R317)</f>
        <v>#VALUE!</v>
      </c>
      <c r="Q317" t="e">
        <f>Sheet3!D317</f>
        <v>#VALUE!</v>
      </c>
      <c r="R317" t="e">
        <f>Sheet3!E317</f>
        <v>#VALUE!</v>
      </c>
      <c r="S317" t="str">
        <f t="shared" si="16"/>
        <v/>
      </c>
      <c r="T317" t="str">
        <f>IF(ISERROR(Sheet1!X317),"",Sheet1!X317)</f>
        <v/>
      </c>
      <c r="U317" t="e">
        <f>IF(Sheet1!M317="Councillors",5120,IF(Sheet1!M317="Information Technology Services Dept.",1024,IF(Sheet1!M317="City Clerk and Solicitor Dept",1953,"No")))</f>
        <v>#VALUE!</v>
      </c>
      <c r="V317" s="5" t="s">
        <v>96</v>
      </c>
      <c r="W317" t="e">
        <f>IF(Sheet1!M317="Councillors",4608,IF(Sheet1!M317="Information Technology Services Dept.",921,IF(Sheet1!M317="City Clerk and Solicitor Dept",1855,"No")))</f>
        <v>#VALUE!</v>
      </c>
      <c r="X317" t="e">
        <f t="shared" si="17"/>
        <v>#VALUE!</v>
      </c>
      <c r="Y317" t="str">
        <f ca="1">IF(Sheet1!AB317="DC1MDB01","DC1",IF(Sheet1!AB317="DC1MDB02","DC1",IF(Sheet1!AB317="DC1MDB03","DC1",IF(Sheet1!AB317="DC1MDB04","DC1",IF(Sheet1!AB317="DC1MDB05","DC1",IF(Sheet1!AB317="DC1MDB06","DC1",IF(Sheet1!AB317="DC1MDB07","DC1",IF(Sheet1!AB317="DC1MDB08","DC1",IF(Sheet1!AB317="DC1MDB09","DC1",IF(Sheet1!AB317="DC1MDB10","DC1",IF(Sheet1!AB317="DC4MDB01","DC4",IF(Sheet1!AB317="DC4MDB02","DC4",IF(Sheet1!AB317="DC4MDB03","DC4",IF(Sheet1!AB317="DC4MDB04","DC4",IF(Sheet1!AB317="DC4MDB05","DC4",IF(Sheet1!AB317="DC4MDB06","DC4",IF(Sheet1!AB317="DC4MDB07","DC4",IF(Sheet1!AB317="DC4MDB08","DC4",IF(Sheet1!AB317="DC4MDB09","DC4",IF(Sheet1!AB317="DC4MDB10","DC4","$False"))))))))))))))))))))</f>
        <v>DC1</v>
      </c>
      <c r="Z317" t="s">
        <v>35</v>
      </c>
      <c r="AA317" t="e">
        <f t="shared" si="18"/>
        <v>#VALUE!</v>
      </c>
      <c r="AB317" t="e">
        <f t="shared" si="19"/>
        <v>#VALUE!</v>
      </c>
      <c r="AC317" t="s">
        <v>11</v>
      </c>
      <c r="AD317" t="s">
        <v>12</v>
      </c>
      <c r="AE317" t="s">
        <v>13</v>
      </c>
      <c r="AF317" t="s">
        <v>14</v>
      </c>
      <c r="AG317" t="s">
        <v>5</v>
      </c>
      <c r="AH317" t="s">
        <v>15</v>
      </c>
      <c r="AI317" t="s">
        <v>16</v>
      </c>
      <c r="AJ317" t="s">
        <v>17</v>
      </c>
      <c r="AK317" t="s">
        <v>18</v>
      </c>
      <c r="AL317" t="s">
        <v>19</v>
      </c>
    </row>
    <row r="318" spans="1:38" ht="13.5" customHeight="1">
      <c r="A318" s="7"/>
      <c r="B318" s="7"/>
      <c r="C318" s="7"/>
      <c r="D318" s="8"/>
      <c r="F318" s="9" t="str">
        <f>(Sheet1!T318)</f>
        <v/>
      </c>
      <c r="G318" t="str">
        <f>IF(OR(Sheet1!W318="Yes",Sheet1!U318="Yes"),"\\CMFP538\"&amp;Sheet1!Z318,"")</f>
        <v/>
      </c>
      <c r="H318" t="str">
        <f>IF(G318="","",Sheet1!Z318)</f>
        <v/>
      </c>
      <c r="I318" t="str">
        <f>IF(G318="","",Sheet1!Y318)</f>
        <v/>
      </c>
      <c r="J318" t="e">
        <f>(Sheet1!O318)</f>
        <v>#VALUE!</v>
      </c>
      <c r="K318" s="6" t="e">
        <f>(Sheet1!P318)</f>
        <v>#VALUE!</v>
      </c>
      <c r="L318" s="6" t="e">
        <f>IF(Sheet1!N318="No","No",IF(Sheet1!N318="","No","Yes"))</f>
        <v>#VALUE!</v>
      </c>
      <c r="M318" t="e">
        <f>(Sheet1!Q318)</f>
        <v>#VALUE!</v>
      </c>
      <c r="N318" s="6" t="str">
        <f>IF(Sheet1!E318=FALSE,"",Sheet1!F318&amp;Sheet1!E318)</f>
        <v/>
      </c>
      <c r="O318" t="str">
        <f ca="1">(Sheet1!AB318)</f>
        <v>DC1MDB08</v>
      </c>
      <c r="P318" t="e">
        <f>(Sheet1!R318)</f>
        <v>#VALUE!</v>
      </c>
      <c r="Q318" t="e">
        <f>Sheet3!D318</f>
        <v>#VALUE!</v>
      </c>
      <c r="R318" t="e">
        <f>Sheet3!E318</f>
        <v>#VALUE!</v>
      </c>
      <c r="S318" t="str">
        <f t="shared" si="16"/>
        <v/>
      </c>
      <c r="T318" t="str">
        <f>IF(ISERROR(Sheet1!X318),"",Sheet1!X318)</f>
        <v/>
      </c>
      <c r="U318" t="e">
        <f>IF(Sheet1!M318="Councillors",5120,IF(Sheet1!M318="Information Technology Services Dept.",1024,IF(Sheet1!M318="City Clerk and Solicitor Dept",1953,"No")))</f>
        <v>#VALUE!</v>
      </c>
      <c r="V318" s="5" t="s">
        <v>96</v>
      </c>
      <c r="W318" t="e">
        <f>IF(Sheet1!M318="Councillors",4608,IF(Sheet1!M318="Information Technology Services Dept.",921,IF(Sheet1!M318="City Clerk and Solicitor Dept",1855,"No")))</f>
        <v>#VALUE!</v>
      </c>
      <c r="X318" t="e">
        <f t="shared" si="17"/>
        <v>#VALUE!</v>
      </c>
      <c r="Y318" t="str">
        <f ca="1">IF(Sheet1!AB318="DC1MDB01","DC1",IF(Sheet1!AB318="DC1MDB02","DC1",IF(Sheet1!AB318="DC1MDB03","DC1",IF(Sheet1!AB318="DC1MDB04","DC1",IF(Sheet1!AB318="DC1MDB05","DC1",IF(Sheet1!AB318="DC1MDB06","DC1",IF(Sheet1!AB318="DC1MDB07","DC1",IF(Sheet1!AB318="DC1MDB08","DC1",IF(Sheet1!AB318="DC1MDB09","DC1",IF(Sheet1!AB318="DC1MDB10","DC1",IF(Sheet1!AB318="DC4MDB01","DC4",IF(Sheet1!AB318="DC4MDB02","DC4",IF(Sheet1!AB318="DC4MDB03","DC4",IF(Sheet1!AB318="DC4MDB04","DC4",IF(Sheet1!AB318="DC4MDB05","DC4",IF(Sheet1!AB318="DC4MDB06","DC4",IF(Sheet1!AB318="DC4MDB07","DC4",IF(Sheet1!AB318="DC4MDB08","DC4",IF(Sheet1!AB318="DC4MDB09","DC4",IF(Sheet1!AB318="DC4MDB10","DC4","$False"))))))))))))))))))))</f>
        <v>DC1</v>
      </c>
      <c r="Z318" t="s">
        <v>35</v>
      </c>
      <c r="AA318" t="e">
        <f t="shared" si="18"/>
        <v>#VALUE!</v>
      </c>
      <c r="AB318" t="e">
        <f t="shared" si="19"/>
        <v>#VALUE!</v>
      </c>
      <c r="AC318" t="s">
        <v>11</v>
      </c>
      <c r="AD318" t="s">
        <v>12</v>
      </c>
      <c r="AE318" t="s">
        <v>13</v>
      </c>
      <c r="AF318" t="s">
        <v>14</v>
      </c>
      <c r="AG318" t="s">
        <v>5</v>
      </c>
      <c r="AH318" t="s">
        <v>15</v>
      </c>
      <c r="AI318" t="s">
        <v>16</v>
      </c>
      <c r="AJ318" t="s">
        <v>17</v>
      </c>
      <c r="AK318" t="s">
        <v>18</v>
      </c>
      <c r="AL318" t="s">
        <v>19</v>
      </c>
    </row>
    <row r="319" spans="1:38" ht="13.5" customHeight="1">
      <c r="A319" s="7"/>
      <c r="B319" s="7"/>
      <c r="C319" s="7"/>
      <c r="D319" s="8"/>
      <c r="F319" s="9" t="str">
        <f>(Sheet1!T319)</f>
        <v/>
      </c>
      <c r="G319" t="str">
        <f>IF(OR(Sheet1!W319="Yes",Sheet1!U319="Yes"),"\\CMFP538\"&amp;Sheet1!Z319,"")</f>
        <v/>
      </c>
      <c r="H319" t="str">
        <f>IF(G319="","",Sheet1!Z319)</f>
        <v/>
      </c>
      <c r="I319" t="str">
        <f>IF(G319="","",Sheet1!Y319)</f>
        <v/>
      </c>
      <c r="J319" t="e">
        <f>(Sheet1!O319)</f>
        <v>#VALUE!</v>
      </c>
      <c r="K319" s="6" t="e">
        <f>(Sheet1!P319)</f>
        <v>#VALUE!</v>
      </c>
      <c r="L319" s="6" t="e">
        <f>IF(Sheet1!N319="No","No",IF(Sheet1!N319="","No","Yes"))</f>
        <v>#VALUE!</v>
      </c>
      <c r="M319" t="e">
        <f>(Sheet1!Q319)</f>
        <v>#VALUE!</v>
      </c>
      <c r="N319" s="6" t="str">
        <f>IF(Sheet1!E319=FALSE,"",Sheet1!F319&amp;Sheet1!E319)</f>
        <v/>
      </c>
      <c r="O319" t="str">
        <f ca="1">(Sheet1!AB319)</f>
        <v>DC4MDB05</v>
      </c>
      <c r="P319" t="e">
        <f>(Sheet1!R319)</f>
        <v>#VALUE!</v>
      </c>
      <c r="Q319" t="e">
        <f>Sheet3!D319</f>
        <v>#VALUE!</v>
      </c>
      <c r="R319" t="e">
        <f>Sheet3!E319</f>
        <v>#VALUE!</v>
      </c>
      <c r="S319" t="str">
        <f t="shared" si="16"/>
        <v/>
      </c>
      <c r="T319" t="str">
        <f>IF(ISERROR(Sheet1!X319),"",Sheet1!X319)</f>
        <v/>
      </c>
      <c r="U319" t="e">
        <f>IF(Sheet1!M319="Councillors",5120,IF(Sheet1!M319="Information Technology Services Dept.",1024,IF(Sheet1!M319="City Clerk and Solicitor Dept",1953,"No")))</f>
        <v>#VALUE!</v>
      </c>
      <c r="V319" s="5" t="s">
        <v>96</v>
      </c>
      <c r="W319" t="e">
        <f>IF(Sheet1!M319="Councillors",4608,IF(Sheet1!M319="Information Technology Services Dept.",921,IF(Sheet1!M319="City Clerk and Solicitor Dept",1855,"No")))</f>
        <v>#VALUE!</v>
      </c>
      <c r="X319" t="e">
        <f t="shared" si="17"/>
        <v>#VALUE!</v>
      </c>
      <c r="Y319" t="str">
        <f ca="1">IF(Sheet1!AB319="DC1MDB01","DC1",IF(Sheet1!AB319="DC1MDB02","DC1",IF(Sheet1!AB319="DC1MDB03","DC1",IF(Sheet1!AB319="DC1MDB04","DC1",IF(Sheet1!AB319="DC1MDB05","DC1",IF(Sheet1!AB319="DC1MDB06","DC1",IF(Sheet1!AB319="DC1MDB07","DC1",IF(Sheet1!AB319="DC1MDB08","DC1",IF(Sheet1!AB319="DC1MDB09","DC1",IF(Sheet1!AB319="DC1MDB10","DC1",IF(Sheet1!AB319="DC4MDB01","DC4",IF(Sheet1!AB319="DC4MDB02","DC4",IF(Sheet1!AB319="DC4MDB03","DC4",IF(Sheet1!AB319="DC4MDB04","DC4",IF(Sheet1!AB319="DC4MDB05","DC4",IF(Sheet1!AB319="DC4MDB06","DC4",IF(Sheet1!AB319="DC4MDB07","DC4",IF(Sheet1!AB319="DC4MDB08","DC4",IF(Sheet1!AB319="DC4MDB09","DC4",IF(Sheet1!AB319="DC4MDB10","DC4","$False"))))))))))))))))))))</f>
        <v>DC4</v>
      </c>
      <c r="Z319" t="s">
        <v>35</v>
      </c>
      <c r="AA319" t="e">
        <f t="shared" si="18"/>
        <v>#VALUE!</v>
      </c>
      <c r="AB319" t="e">
        <f t="shared" si="19"/>
        <v>#VALUE!</v>
      </c>
      <c r="AC319" t="s">
        <v>11</v>
      </c>
      <c r="AD319" t="s">
        <v>12</v>
      </c>
      <c r="AE319" t="s">
        <v>13</v>
      </c>
      <c r="AF319" t="s">
        <v>14</v>
      </c>
      <c r="AG319" t="s">
        <v>5</v>
      </c>
      <c r="AH319" t="s">
        <v>15</v>
      </c>
      <c r="AI319" t="s">
        <v>16</v>
      </c>
      <c r="AJ319" t="s">
        <v>17</v>
      </c>
      <c r="AK319" t="s">
        <v>18</v>
      </c>
      <c r="AL319" t="s">
        <v>19</v>
      </c>
    </row>
    <row r="320" spans="1:38" ht="13.5" customHeight="1">
      <c r="A320" s="7"/>
      <c r="B320" s="7"/>
      <c r="C320" s="7"/>
      <c r="D320" s="8"/>
      <c r="F320" s="9" t="str">
        <f>(Sheet1!T320)</f>
        <v/>
      </c>
      <c r="G320" t="str">
        <f>IF(OR(Sheet1!W320="Yes",Sheet1!U320="Yes"),"\\CMFP538\"&amp;Sheet1!Z320,"")</f>
        <v/>
      </c>
      <c r="H320" t="str">
        <f>IF(G320="","",Sheet1!Z320)</f>
        <v/>
      </c>
      <c r="I320" t="str">
        <f>IF(G320="","",Sheet1!Y320)</f>
        <v/>
      </c>
      <c r="J320" t="e">
        <f>(Sheet1!O320)</f>
        <v>#VALUE!</v>
      </c>
      <c r="K320" s="6" t="e">
        <f>(Sheet1!P320)</f>
        <v>#VALUE!</v>
      </c>
      <c r="L320" s="6" t="e">
        <f>IF(Sheet1!N320="No","No",IF(Sheet1!N320="","No","Yes"))</f>
        <v>#VALUE!</v>
      </c>
      <c r="M320" t="e">
        <f>(Sheet1!Q320)</f>
        <v>#VALUE!</v>
      </c>
      <c r="N320" s="6" t="str">
        <f>IF(Sheet1!E320=FALSE,"",Sheet1!F320&amp;Sheet1!E320)</f>
        <v/>
      </c>
      <c r="O320" t="str">
        <f ca="1">(Sheet1!AB320)</f>
        <v>DC4MDB08</v>
      </c>
      <c r="P320" t="e">
        <f>(Sheet1!R320)</f>
        <v>#VALUE!</v>
      </c>
      <c r="Q320" t="e">
        <f>Sheet3!D320</f>
        <v>#VALUE!</v>
      </c>
      <c r="R320" t="e">
        <f>Sheet3!E320</f>
        <v>#VALUE!</v>
      </c>
      <c r="S320" t="str">
        <f t="shared" si="16"/>
        <v/>
      </c>
      <c r="T320" t="str">
        <f>IF(ISERROR(Sheet1!X320),"",Sheet1!X320)</f>
        <v/>
      </c>
      <c r="U320" t="e">
        <f>IF(Sheet1!M320="Councillors",5120,IF(Sheet1!M320="Information Technology Services Dept.",1024,IF(Sheet1!M320="City Clerk and Solicitor Dept",1953,"No")))</f>
        <v>#VALUE!</v>
      </c>
      <c r="V320" s="5" t="s">
        <v>96</v>
      </c>
      <c r="W320" t="e">
        <f>IF(Sheet1!M320="Councillors",4608,IF(Sheet1!M320="Information Technology Services Dept.",921,IF(Sheet1!M320="City Clerk and Solicitor Dept",1855,"No")))</f>
        <v>#VALUE!</v>
      </c>
      <c r="X320" t="e">
        <f t="shared" si="17"/>
        <v>#VALUE!</v>
      </c>
      <c r="Y320" t="str">
        <f ca="1">IF(Sheet1!AB320="DC1MDB01","DC1",IF(Sheet1!AB320="DC1MDB02","DC1",IF(Sheet1!AB320="DC1MDB03","DC1",IF(Sheet1!AB320="DC1MDB04","DC1",IF(Sheet1!AB320="DC1MDB05","DC1",IF(Sheet1!AB320="DC1MDB06","DC1",IF(Sheet1!AB320="DC1MDB07","DC1",IF(Sheet1!AB320="DC1MDB08","DC1",IF(Sheet1!AB320="DC1MDB09","DC1",IF(Sheet1!AB320="DC1MDB10","DC1",IF(Sheet1!AB320="DC4MDB01","DC4",IF(Sheet1!AB320="DC4MDB02","DC4",IF(Sheet1!AB320="DC4MDB03","DC4",IF(Sheet1!AB320="DC4MDB04","DC4",IF(Sheet1!AB320="DC4MDB05","DC4",IF(Sheet1!AB320="DC4MDB06","DC4",IF(Sheet1!AB320="DC4MDB07","DC4",IF(Sheet1!AB320="DC4MDB08","DC4",IF(Sheet1!AB320="DC4MDB09","DC4",IF(Sheet1!AB320="DC4MDB10","DC4","$False"))))))))))))))))))))</f>
        <v>DC4</v>
      </c>
      <c r="Z320" t="s">
        <v>35</v>
      </c>
      <c r="AA320" t="e">
        <f t="shared" si="18"/>
        <v>#VALUE!</v>
      </c>
      <c r="AB320" t="e">
        <f t="shared" si="19"/>
        <v>#VALUE!</v>
      </c>
      <c r="AC320" t="s">
        <v>11</v>
      </c>
      <c r="AD320" t="s">
        <v>12</v>
      </c>
      <c r="AE320" t="s">
        <v>13</v>
      </c>
      <c r="AF320" t="s">
        <v>14</v>
      </c>
      <c r="AG320" t="s">
        <v>5</v>
      </c>
      <c r="AH320" t="s">
        <v>15</v>
      </c>
      <c r="AI320" t="s">
        <v>16</v>
      </c>
      <c r="AJ320" t="s">
        <v>17</v>
      </c>
      <c r="AK320" t="s">
        <v>18</v>
      </c>
      <c r="AL320" t="s">
        <v>19</v>
      </c>
    </row>
    <row r="321" spans="1:38" ht="13.5" customHeight="1">
      <c r="A321" s="7"/>
      <c r="B321" s="7"/>
      <c r="C321" s="7"/>
      <c r="D321" s="8"/>
      <c r="F321" s="9" t="str">
        <f>(Sheet1!T321)</f>
        <v/>
      </c>
      <c r="G321" t="str">
        <f>IF(OR(Sheet1!W321="Yes",Sheet1!U321="Yes"),"\\CMFP538\"&amp;Sheet1!Z321,"")</f>
        <v/>
      </c>
      <c r="H321" t="str">
        <f>IF(G321="","",Sheet1!Z321)</f>
        <v/>
      </c>
      <c r="I321" t="str">
        <f>IF(G321="","",Sheet1!Y321)</f>
        <v/>
      </c>
      <c r="J321" t="e">
        <f>(Sheet1!O321)</f>
        <v>#VALUE!</v>
      </c>
      <c r="K321" s="6" t="e">
        <f>(Sheet1!P321)</f>
        <v>#VALUE!</v>
      </c>
      <c r="L321" s="6" t="e">
        <f>IF(Sheet1!N321="No","No",IF(Sheet1!N321="","No","Yes"))</f>
        <v>#VALUE!</v>
      </c>
      <c r="M321" t="e">
        <f>(Sheet1!Q321)</f>
        <v>#VALUE!</v>
      </c>
      <c r="N321" s="6" t="str">
        <f>IF(Sheet1!E321=FALSE,"",Sheet1!F321&amp;Sheet1!E321)</f>
        <v/>
      </c>
      <c r="O321" t="str">
        <f ca="1">(Sheet1!AB321)</f>
        <v>DC1MDB06</v>
      </c>
      <c r="P321" t="e">
        <f>(Sheet1!R321)</f>
        <v>#VALUE!</v>
      </c>
      <c r="Q321" t="e">
        <f>Sheet3!D321</f>
        <v>#VALUE!</v>
      </c>
      <c r="R321" t="e">
        <f>Sheet3!E321</f>
        <v>#VALUE!</v>
      </c>
      <c r="S321" t="str">
        <f t="shared" si="16"/>
        <v/>
      </c>
      <c r="T321" t="str">
        <f>IF(ISERROR(Sheet1!X321),"",Sheet1!X321)</f>
        <v/>
      </c>
      <c r="U321" t="e">
        <f>IF(Sheet1!M321="Councillors",5120,IF(Sheet1!M321="Information Technology Services Dept.",1024,IF(Sheet1!M321="City Clerk and Solicitor Dept",1953,"No")))</f>
        <v>#VALUE!</v>
      </c>
      <c r="V321" s="5" t="s">
        <v>96</v>
      </c>
      <c r="W321" t="e">
        <f>IF(Sheet1!M321="Councillors",4608,IF(Sheet1!M321="Information Technology Services Dept.",921,IF(Sheet1!M321="City Clerk and Solicitor Dept",1855,"No")))</f>
        <v>#VALUE!</v>
      </c>
      <c r="X321" t="e">
        <f t="shared" si="17"/>
        <v>#VALUE!</v>
      </c>
      <c r="Y321" t="str">
        <f ca="1">IF(Sheet1!AB321="DC1MDB01","DC1",IF(Sheet1!AB321="DC1MDB02","DC1",IF(Sheet1!AB321="DC1MDB03","DC1",IF(Sheet1!AB321="DC1MDB04","DC1",IF(Sheet1!AB321="DC1MDB05","DC1",IF(Sheet1!AB321="DC1MDB06","DC1",IF(Sheet1!AB321="DC1MDB07","DC1",IF(Sheet1!AB321="DC1MDB08","DC1",IF(Sheet1!AB321="DC1MDB09","DC1",IF(Sheet1!AB321="DC1MDB10","DC1",IF(Sheet1!AB321="DC4MDB01","DC4",IF(Sheet1!AB321="DC4MDB02","DC4",IF(Sheet1!AB321="DC4MDB03","DC4",IF(Sheet1!AB321="DC4MDB04","DC4",IF(Sheet1!AB321="DC4MDB05","DC4",IF(Sheet1!AB321="DC4MDB06","DC4",IF(Sheet1!AB321="DC4MDB07","DC4",IF(Sheet1!AB321="DC4MDB08","DC4",IF(Sheet1!AB321="DC4MDB09","DC4",IF(Sheet1!AB321="DC4MDB10","DC4","$False"))))))))))))))))))))</f>
        <v>DC1</v>
      </c>
      <c r="Z321" t="s">
        <v>35</v>
      </c>
      <c r="AA321" t="e">
        <f t="shared" si="18"/>
        <v>#VALUE!</v>
      </c>
      <c r="AB321" t="e">
        <f t="shared" si="19"/>
        <v>#VALUE!</v>
      </c>
      <c r="AC321" t="s">
        <v>11</v>
      </c>
      <c r="AD321" t="s">
        <v>12</v>
      </c>
      <c r="AE321" t="s">
        <v>13</v>
      </c>
      <c r="AF321" t="s">
        <v>14</v>
      </c>
      <c r="AG321" t="s">
        <v>5</v>
      </c>
      <c r="AH321" t="s">
        <v>15</v>
      </c>
      <c r="AI321" t="s">
        <v>16</v>
      </c>
      <c r="AJ321" t="s">
        <v>17</v>
      </c>
      <c r="AK321" t="s">
        <v>18</v>
      </c>
      <c r="AL321" t="s">
        <v>19</v>
      </c>
    </row>
    <row r="322" spans="1:38" ht="13.5" customHeight="1">
      <c r="A322" s="7"/>
      <c r="B322" s="7"/>
      <c r="C322" s="7"/>
      <c r="D322" s="8"/>
      <c r="F322" s="9" t="str">
        <f>(Sheet1!T322)</f>
        <v/>
      </c>
      <c r="G322" t="str">
        <f>IF(OR(Sheet1!W322="Yes",Sheet1!U322="Yes"),"\\CMFP538\"&amp;Sheet1!Z322,"")</f>
        <v/>
      </c>
      <c r="H322" t="str">
        <f>IF(G322="","",Sheet1!Z322)</f>
        <v/>
      </c>
      <c r="I322" t="str">
        <f>IF(G322="","",Sheet1!Y322)</f>
        <v/>
      </c>
      <c r="J322" t="e">
        <f>(Sheet1!O322)</f>
        <v>#VALUE!</v>
      </c>
      <c r="K322" s="6" t="e">
        <f>(Sheet1!P322)</f>
        <v>#VALUE!</v>
      </c>
      <c r="L322" s="6" t="e">
        <f>IF(Sheet1!N322="No","No",IF(Sheet1!N322="","No","Yes"))</f>
        <v>#VALUE!</v>
      </c>
      <c r="M322" t="e">
        <f>(Sheet1!Q322)</f>
        <v>#VALUE!</v>
      </c>
      <c r="N322" s="6" t="str">
        <f>IF(Sheet1!E322=FALSE,"",Sheet1!F322&amp;Sheet1!E322)</f>
        <v/>
      </c>
      <c r="O322" t="str">
        <f ca="1">(Sheet1!AB322)</f>
        <v>DC1MDB04</v>
      </c>
      <c r="P322" t="e">
        <f>(Sheet1!R322)</f>
        <v>#VALUE!</v>
      </c>
      <c r="Q322" t="e">
        <f>Sheet3!D322</f>
        <v>#VALUE!</v>
      </c>
      <c r="R322" t="e">
        <f>Sheet3!E322</f>
        <v>#VALUE!</v>
      </c>
      <c r="S322" t="str">
        <f t="shared" si="16"/>
        <v/>
      </c>
      <c r="T322" t="str">
        <f>IF(ISERROR(Sheet1!X322),"",Sheet1!X322)</f>
        <v/>
      </c>
      <c r="U322" t="e">
        <f>IF(Sheet1!M322="Councillors",5120,IF(Sheet1!M322="Information Technology Services Dept.",1024,IF(Sheet1!M322="City Clerk and Solicitor Dept",1953,"No")))</f>
        <v>#VALUE!</v>
      </c>
      <c r="V322" s="5" t="s">
        <v>96</v>
      </c>
      <c r="W322" t="e">
        <f>IF(Sheet1!M322="Councillors",4608,IF(Sheet1!M322="Information Technology Services Dept.",921,IF(Sheet1!M322="City Clerk and Solicitor Dept",1855,"No")))</f>
        <v>#VALUE!</v>
      </c>
      <c r="X322" t="e">
        <f t="shared" si="17"/>
        <v>#VALUE!</v>
      </c>
      <c r="Y322" t="str">
        <f ca="1">IF(Sheet1!AB322="DC1MDB01","DC1",IF(Sheet1!AB322="DC1MDB02","DC1",IF(Sheet1!AB322="DC1MDB03","DC1",IF(Sheet1!AB322="DC1MDB04","DC1",IF(Sheet1!AB322="DC1MDB05","DC1",IF(Sheet1!AB322="DC1MDB06","DC1",IF(Sheet1!AB322="DC1MDB07","DC1",IF(Sheet1!AB322="DC1MDB08","DC1",IF(Sheet1!AB322="DC1MDB09","DC1",IF(Sheet1!AB322="DC1MDB10","DC1",IF(Sheet1!AB322="DC4MDB01","DC4",IF(Sheet1!AB322="DC4MDB02","DC4",IF(Sheet1!AB322="DC4MDB03","DC4",IF(Sheet1!AB322="DC4MDB04","DC4",IF(Sheet1!AB322="DC4MDB05","DC4",IF(Sheet1!AB322="DC4MDB06","DC4",IF(Sheet1!AB322="DC4MDB07","DC4",IF(Sheet1!AB322="DC4MDB08","DC4",IF(Sheet1!AB322="DC4MDB09","DC4",IF(Sheet1!AB322="DC4MDB10","DC4","$False"))))))))))))))))))))</f>
        <v>DC1</v>
      </c>
      <c r="Z322" t="s">
        <v>35</v>
      </c>
      <c r="AA322" t="e">
        <f t="shared" si="18"/>
        <v>#VALUE!</v>
      </c>
      <c r="AB322" t="e">
        <f t="shared" si="19"/>
        <v>#VALUE!</v>
      </c>
      <c r="AC322" t="s">
        <v>11</v>
      </c>
      <c r="AD322" t="s">
        <v>12</v>
      </c>
      <c r="AE322" t="s">
        <v>13</v>
      </c>
      <c r="AF322" t="s">
        <v>14</v>
      </c>
      <c r="AG322" t="s">
        <v>5</v>
      </c>
      <c r="AH322" t="s">
        <v>15</v>
      </c>
      <c r="AI322" t="s">
        <v>16</v>
      </c>
      <c r="AJ322" t="s">
        <v>17</v>
      </c>
      <c r="AK322" t="s">
        <v>18</v>
      </c>
      <c r="AL322" t="s">
        <v>19</v>
      </c>
    </row>
    <row r="323" spans="1:38" ht="13.5" customHeight="1">
      <c r="A323" s="7"/>
      <c r="B323" s="7"/>
      <c r="C323" s="7"/>
      <c r="D323" s="8"/>
      <c r="F323" s="9" t="str">
        <f>(Sheet1!T323)</f>
        <v/>
      </c>
      <c r="G323" t="str">
        <f>IF(OR(Sheet1!W323="Yes",Sheet1!U323="Yes"),"\\CMFP538\"&amp;Sheet1!Z323,"")</f>
        <v/>
      </c>
      <c r="H323" t="str">
        <f>IF(G323="","",Sheet1!Z323)</f>
        <v/>
      </c>
      <c r="I323" t="str">
        <f>IF(G323="","",Sheet1!Y323)</f>
        <v/>
      </c>
      <c r="J323" t="e">
        <f>(Sheet1!O323)</f>
        <v>#VALUE!</v>
      </c>
      <c r="K323" s="6" t="e">
        <f>(Sheet1!P323)</f>
        <v>#VALUE!</v>
      </c>
      <c r="L323" s="6" t="e">
        <f>IF(Sheet1!N323="No","No",IF(Sheet1!N323="","No","Yes"))</f>
        <v>#VALUE!</v>
      </c>
      <c r="M323" t="e">
        <f>(Sheet1!Q323)</f>
        <v>#VALUE!</v>
      </c>
      <c r="N323" s="6" t="str">
        <f>IF(Sheet1!E323=FALSE,"",Sheet1!F323&amp;Sheet1!E323)</f>
        <v/>
      </c>
      <c r="O323" t="str">
        <f ca="1">(Sheet1!AB323)</f>
        <v>DC1MDB10</v>
      </c>
      <c r="P323" t="e">
        <f>(Sheet1!R323)</f>
        <v>#VALUE!</v>
      </c>
      <c r="Q323" t="e">
        <f>Sheet3!D323</f>
        <v>#VALUE!</v>
      </c>
      <c r="R323" t="e">
        <f>Sheet3!E323</f>
        <v>#VALUE!</v>
      </c>
      <c r="S323" t="str">
        <f t="shared" ref="S323:S386" si="20">IF(G323="","","\\CMFP538\e$\USR\"&amp;K323)</f>
        <v/>
      </c>
      <c r="T323" t="str">
        <f>IF(ISERROR(Sheet1!X323),"",Sheet1!X323)</f>
        <v/>
      </c>
      <c r="U323" t="e">
        <f>IF(Sheet1!M323="Councillors",5120,IF(Sheet1!M323="Information Technology Services Dept.",1024,IF(Sheet1!M323="City Clerk and Solicitor Dept",1953,"No")))</f>
        <v>#VALUE!</v>
      </c>
      <c r="V323" s="5" t="s">
        <v>96</v>
      </c>
      <c r="W323" t="e">
        <f>IF(Sheet1!M323="Councillors",4608,IF(Sheet1!M323="Information Technology Services Dept.",921,IF(Sheet1!M323="City Clerk and Solicitor Dept",1855,"No")))</f>
        <v>#VALUE!</v>
      </c>
      <c r="X323" t="e">
        <f t="shared" ref="X323:X386" si="21">IF(W323&gt;="0","Yes","No")</f>
        <v>#VALUE!</v>
      </c>
      <c r="Y323" t="str">
        <f ca="1">IF(Sheet1!AB323="DC1MDB01","DC1",IF(Sheet1!AB323="DC1MDB02","DC1",IF(Sheet1!AB323="DC1MDB03","DC1",IF(Sheet1!AB323="DC1MDB04","DC1",IF(Sheet1!AB323="DC1MDB05","DC1",IF(Sheet1!AB323="DC1MDB06","DC1",IF(Sheet1!AB323="DC1MDB07","DC1",IF(Sheet1!AB323="DC1MDB08","DC1",IF(Sheet1!AB323="DC1MDB09","DC1",IF(Sheet1!AB323="DC1MDB10","DC1",IF(Sheet1!AB323="DC4MDB01","DC4",IF(Sheet1!AB323="DC4MDB02","DC4",IF(Sheet1!AB323="DC4MDB03","DC4",IF(Sheet1!AB323="DC4MDB04","DC4",IF(Sheet1!AB323="DC4MDB05","DC4",IF(Sheet1!AB323="DC4MDB06","DC4",IF(Sheet1!AB323="DC4MDB07","DC4",IF(Sheet1!AB323="DC4MDB08","DC4",IF(Sheet1!AB323="DC4MDB09","DC4",IF(Sheet1!AB323="DC4MDB10","DC4","$False"))))))))))))))))))))</f>
        <v>DC1</v>
      </c>
      <c r="Z323" t="s">
        <v>35</v>
      </c>
      <c r="AA323" t="e">
        <f t="shared" ref="AA323:AA386" si="22">IF(U323=5120,"5GB",IF(U323=1024,"1GB",IF(U323=1953,"2GB","512MB")))</f>
        <v>#VALUE!</v>
      </c>
      <c r="AB323" t="e">
        <f t="shared" ref="AB323:AB386" si="23">IF(M323="","","\&gt;C2C ArchiveOne Email Auto delete "&amp;Y323)</f>
        <v>#VALUE!</v>
      </c>
      <c r="AC323" t="s">
        <v>11</v>
      </c>
      <c r="AD323" t="s">
        <v>12</v>
      </c>
      <c r="AE323" t="s">
        <v>13</v>
      </c>
      <c r="AF323" t="s">
        <v>14</v>
      </c>
      <c r="AG323" t="s">
        <v>5</v>
      </c>
      <c r="AH323" t="s">
        <v>15</v>
      </c>
      <c r="AI323" t="s">
        <v>16</v>
      </c>
      <c r="AJ323" t="s">
        <v>17</v>
      </c>
      <c r="AK323" t="s">
        <v>18</v>
      </c>
      <c r="AL323" t="s">
        <v>19</v>
      </c>
    </row>
    <row r="324" spans="1:38" ht="13.5" customHeight="1">
      <c r="A324" s="7"/>
      <c r="B324" s="7"/>
      <c r="C324" s="7"/>
      <c r="D324" s="8"/>
      <c r="F324" s="9" t="str">
        <f>(Sheet1!T324)</f>
        <v/>
      </c>
      <c r="G324" t="str">
        <f>IF(OR(Sheet1!W324="Yes",Sheet1!U324="Yes"),"\\CMFP538\"&amp;Sheet1!Z324,"")</f>
        <v/>
      </c>
      <c r="H324" t="str">
        <f>IF(G324="","",Sheet1!Z324)</f>
        <v/>
      </c>
      <c r="I324" t="str">
        <f>IF(G324="","",Sheet1!Y324)</f>
        <v/>
      </c>
      <c r="J324" t="e">
        <f>(Sheet1!O324)</f>
        <v>#VALUE!</v>
      </c>
      <c r="K324" s="6" t="e">
        <f>(Sheet1!P324)</f>
        <v>#VALUE!</v>
      </c>
      <c r="L324" s="6" t="e">
        <f>IF(Sheet1!N324="No","No",IF(Sheet1!N324="","No","Yes"))</f>
        <v>#VALUE!</v>
      </c>
      <c r="M324" t="e">
        <f>(Sheet1!Q324)</f>
        <v>#VALUE!</v>
      </c>
      <c r="N324" s="6" t="str">
        <f>IF(Sheet1!E324=FALSE,"",Sheet1!F324&amp;Sheet1!E324)</f>
        <v/>
      </c>
      <c r="O324" t="str">
        <f ca="1">(Sheet1!AB324)</f>
        <v>DC4MDB02</v>
      </c>
      <c r="P324" t="e">
        <f>(Sheet1!R324)</f>
        <v>#VALUE!</v>
      </c>
      <c r="Q324" t="e">
        <f>Sheet3!D324</f>
        <v>#VALUE!</v>
      </c>
      <c r="R324" t="e">
        <f>Sheet3!E324</f>
        <v>#VALUE!</v>
      </c>
      <c r="S324" t="str">
        <f t="shared" si="20"/>
        <v/>
      </c>
      <c r="T324" t="str">
        <f>IF(ISERROR(Sheet1!X324),"",Sheet1!X324)</f>
        <v/>
      </c>
      <c r="U324" t="e">
        <f>IF(Sheet1!M324="Councillors",5120,IF(Sheet1!M324="Information Technology Services Dept.",1024,IF(Sheet1!M324="City Clerk and Solicitor Dept",1953,"No")))</f>
        <v>#VALUE!</v>
      </c>
      <c r="V324" s="5" t="s">
        <v>96</v>
      </c>
      <c r="W324" t="e">
        <f>IF(Sheet1!M324="Councillors",4608,IF(Sheet1!M324="Information Technology Services Dept.",921,IF(Sheet1!M324="City Clerk and Solicitor Dept",1855,"No")))</f>
        <v>#VALUE!</v>
      </c>
      <c r="X324" t="e">
        <f t="shared" si="21"/>
        <v>#VALUE!</v>
      </c>
      <c r="Y324" t="str">
        <f ca="1">IF(Sheet1!AB324="DC1MDB01","DC1",IF(Sheet1!AB324="DC1MDB02","DC1",IF(Sheet1!AB324="DC1MDB03","DC1",IF(Sheet1!AB324="DC1MDB04","DC1",IF(Sheet1!AB324="DC1MDB05","DC1",IF(Sheet1!AB324="DC1MDB06","DC1",IF(Sheet1!AB324="DC1MDB07","DC1",IF(Sheet1!AB324="DC1MDB08","DC1",IF(Sheet1!AB324="DC1MDB09","DC1",IF(Sheet1!AB324="DC1MDB10","DC1",IF(Sheet1!AB324="DC4MDB01","DC4",IF(Sheet1!AB324="DC4MDB02","DC4",IF(Sheet1!AB324="DC4MDB03","DC4",IF(Sheet1!AB324="DC4MDB04","DC4",IF(Sheet1!AB324="DC4MDB05","DC4",IF(Sheet1!AB324="DC4MDB06","DC4",IF(Sheet1!AB324="DC4MDB07","DC4",IF(Sheet1!AB324="DC4MDB08","DC4",IF(Sheet1!AB324="DC4MDB09","DC4",IF(Sheet1!AB324="DC4MDB10","DC4","$False"))))))))))))))))))))</f>
        <v>DC4</v>
      </c>
      <c r="Z324" t="s">
        <v>35</v>
      </c>
      <c r="AA324" t="e">
        <f t="shared" si="22"/>
        <v>#VALUE!</v>
      </c>
      <c r="AB324" t="e">
        <f t="shared" si="23"/>
        <v>#VALUE!</v>
      </c>
      <c r="AC324" t="s">
        <v>11</v>
      </c>
      <c r="AD324" t="s">
        <v>12</v>
      </c>
      <c r="AE324" t="s">
        <v>13</v>
      </c>
      <c r="AF324" t="s">
        <v>14</v>
      </c>
      <c r="AG324" t="s">
        <v>5</v>
      </c>
      <c r="AH324" t="s">
        <v>15</v>
      </c>
      <c r="AI324" t="s">
        <v>16</v>
      </c>
      <c r="AJ324" t="s">
        <v>17</v>
      </c>
      <c r="AK324" t="s">
        <v>18</v>
      </c>
      <c r="AL324" t="s">
        <v>19</v>
      </c>
    </row>
    <row r="325" spans="1:38" ht="13.5" customHeight="1">
      <c r="A325" s="7"/>
      <c r="B325" s="7"/>
      <c r="C325" s="7"/>
      <c r="D325" s="8"/>
      <c r="F325" s="9" t="str">
        <f>(Sheet1!T325)</f>
        <v/>
      </c>
      <c r="G325" t="str">
        <f>IF(OR(Sheet1!W325="Yes",Sheet1!U325="Yes"),"\\CMFP538\"&amp;Sheet1!Z325,"")</f>
        <v/>
      </c>
      <c r="H325" t="str">
        <f>IF(G325="","",Sheet1!Z325)</f>
        <v/>
      </c>
      <c r="I325" t="str">
        <f>IF(G325="","",Sheet1!Y325)</f>
        <v/>
      </c>
      <c r="J325" t="e">
        <f>(Sheet1!O325)</f>
        <v>#VALUE!</v>
      </c>
      <c r="K325" s="6" t="e">
        <f>(Sheet1!P325)</f>
        <v>#VALUE!</v>
      </c>
      <c r="L325" s="6" t="e">
        <f>IF(Sheet1!N325="No","No",IF(Sheet1!N325="","No","Yes"))</f>
        <v>#VALUE!</v>
      </c>
      <c r="M325" t="e">
        <f>(Sheet1!Q325)</f>
        <v>#VALUE!</v>
      </c>
      <c r="N325" s="6" t="str">
        <f>IF(Sheet1!E325=FALSE,"",Sheet1!F325&amp;Sheet1!E325)</f>
        <v/>
      </c>
      <c r="O325" t="str">
        <f ca="1">(Sheet1!AB325)</f>
        <v>DC4MDB04</v>
      </c>
      <c r="P325" t="e">
        <f>(Sheet1!R325)</f>
        <v>#VALUE!</v>
      </c>
      <c r="Q325" t="e">
        <f>Sheet3!D325</f>
        <v>#VALUE!</v>
      </c>
      <c r="R325" t="e">
        <f>Sheet3!E325</f>
        <v>#VALUE!</v>
      </c>
      <c r="S325" t="str">
        <f t="shared" si="20"/>
        <v/>
      </c>
      <c r="T325" t="str">
        <f>IF(ISERROR(Sheet1!X325),"",Sheet1!X325)</f>
        <v/>
      </c>
      <c r="U325" t="e">
        <f>IF(Sheet1!M325="Councillors",5120,IF(Sheet1!M325="Information Technology Services Dept.",1024,IF(Sheet1!M325="City Clerk and Solicitor Dept",1953,"No")))</f>
        <v>#VALUE!</v>
      </c>
      <c r="V325" s="5" t="s">
        <v>96</v>
      </c>
      <c r="W325" t="e">
        <f>IF(Sheet1!M325="Councillors",4608,IF(Sheet1!M325="Information Technology Services Dept.",921,IF(Sheet1!M325="City Clerk and Solicitor Dept",1855,"No")))</f>
        <v>#VALUE!</v>
      </c>
      <c r="X325" t="e">
        <f t="shared" si="21"/>
        <v>#VALUE!</v>
      </c>
      <c r="Y325" t="str">
        <f ca="1">IF(Sheet1!AB325="DC1MDB01","DC1",IF(Sheet1!AB325="DC1MDB02","DC1",IF(Sheet1!AB325="DC1MDB03","DC1",IF(Sheet1!AB325="DC1MDB04","DC1",IF(Sheet1!AB325="DC1MDB05","DC1",IF(Sheet1!AB325="DC1MDB06","DC1",IF(Sheet1!AB325="DC1MDB07","DC1",IF(Sheet1!AB325="DC1MDB08","DC1",IF(Sheet1!AB325="DC1MDB09","DC1",IF(Sheet1!AB325="DC1MDB10","DC1",IF(Sheet1!AB325="DC4MDB01","DC4",IF(Sheet1!AB325="DC4MDB02","DC4",IF(Sheet1!AB325="DC4MDB03","DC4",IF(Sheet1!AB325="DC4MDB04","DC4",IF(Sheet1!AB325="DC4MDB05","DC4",IF(Sheet1!AB325="DC4MDB06","DC4",IF(Sheet1!AB325="DC4MDB07","DC4",IF(Sheet1!AB325="DC4MDB08","DC4",IF(Sheet1!AB325="DC4MDB09","DC4",IF(Sheet1!AB325="DC4MDB10","DC4","$False"))))))))))))))))))))</f>
        <v>DC4</v>
      </c>
      <c r="Z325" t="s">
        <v>35</v>
      </c>
      <c r="AA325" t="e">
        <f t="shared" si="22"/>
        <v>#VALUE!</v>
      </c>
      <c r="AB325" t="e">
        <f t="shared" si="23"/>
        <v>#VALUE!</v>
      </c>
      <c r="AC325" t="s">
        <v>11</v>
      </c>
      <c r="AD325" t="s">
        <v>12</v>
      </c>
      <c r="AE325" t="s">
        <v>13</v>
      </c>
      <c r="AF325" t="s">
        <v>14</v>
      </c>
      <c r="AG325" t="s">
        <v>5</v>
      </c>
      <c r="AH325" t="s">
        <v>15</v>
      </c>
      <c r="AI325" t="s">
        <v>16</v>
      </c>
      <c r="AJ325" t="s">
        <v>17</v>
      </c>
      <c r="AK325" t="s">
        <v>18</v>
      </c>
      <c r="AL325" t="s">
        <v>19</v>
      </c>
    </row>
    <row r="326" spans="1:38" ht="13.5" customHeight="1">
      <c r="A326" s="7"/>
      <c r="B326" s="7"/>
      <c r="C326" s="7"/>
      <c r="D326" s="8"/>
      <c r="F326" s="9" t="str">
        <f>(Sheet1!T326)</f>
        <v/>
      </c>
      <c r="G326" t="str">
        <f>IF(OR(Sheet1!W326="Yes",Sheet1!U326="Yes"),"\\CMFP538\"&amp;Sheet1!Z326,"")</f>
        <v/>
      </c>
      <c r="H326" t="str">
        <f>IF(G326="","",Sheet1!Z326)</f>
        <v/>
      </c>
      <c r="I326" t="str">
        <f>IF(G326="","",Sheet1!Y326)</f>
        <v/>
      </c>
      <c r="J326" t="e">
        <f>(Sheet1!O326)</f>
        <v>#VALUE!</v>
      </c>
      <c r="K326" s="6" t="e">
        <f>(Sheet1!P326)</f>
        <v>#VALUE!</v>
      </c>
      <c r="L326" s="6" t="e">
        <f>IF(Sheet1!N326="No","No",IF(Sheet1!N326="","No","Yes"))</f>
        <v>#VALUE!</v>
      </c>
      <c r="M326" t="e">
        <f>(Sheet1!Q326)</f>
        <v>#VALUE!</v>
      </c>
      <c r="N326" s="6" t="str">
        <f>IF(Sheet1!E326=FALSE,"",Sheet1!F326&amp;Sheet1!E326)</f>
        <v/>
      </c>
      <c r="O326" t="str">
        <f ca="1">(Sheet1!AB326)</f>
        <v>DC4MDB02</v>
      </c>
      <c r="P326" t="e">
        <f>(Sheet1!R326)</f>
        <v>#VALUE!</v>
      </c>
      <c r="Q326" t="e">
        <f>Sheet3!D326</f>
        <v>#VALUE!</v>
      </c>
      <c r="R326" t="e">
        <f>Sheet3!E326</f>
        <v>#VALUE!</v>
      </c>
      <c r="S326" t="str">
        <f t="shared" si="20"/>
        <v/>
      </c>
      <c r="T326" t="str">
        <f>IF(ISERROR(Sheet1!X326),"",Sheet1!X326)</f>
        <v/>
      </c>
      <c r="U326" t="e">
        <f>IF(Sheet1!M326="Councillors",5120,IF(Sheet1!M326="Information Technology Services Dept.",1024,IF(Sheet1!M326="City Clerk and Solicitor Dept",1953,"No")))</f>
        <v>#VALUE!</v>
      </c>
      <c r="V326" s="5" t="s">
        <v>96</v>
      </c>
      <c r="W326" t="e">
        <f>IF(Sheet1!M326="Councillors",4608,IF(Sheet1!M326="Information Technology Services Dept.",921,IF(Sheet1!M326="City Clerk and Solicitor Dept",1855,"No")))</f>
        <v>#VALUE!</v>
      </c>
      <c r="X326" t="e">
        <f t="shared" si="21"/>
        <v>#VALUE!</v>
      </c>
      <c r="Y326" t="str">
        <f ca="1">IF(Sheet1!AB326="DC1MDB01","DC1",IF(Sheet1!AB326="DC1MDB02","DC1",IF(Sheet1!AB326="DC1MDB03","DC1",IF(Sheet1!AB326="DC1MDB04","DC1",IF(Sheet1!AB326="DC1MDB05","DC1",IF(Sheet1!AB326="DC1MDB06","DC1",IF(Sheet1!AB326="DC1MDB07","DC1",IF(Sheet1!AB326="DC1MDB08","DC1",IF(Sheet1!AB326="DC1MDB09","DC1",IF(Sheet1!AB326="DC1MDB10","DC1",IF(Sheet1!AB326="DC4MDB01","DC4",IF(Sheet1!AB326="DC4MDB02","DC4",IF(Sheet1!AB326="DC4MDB03","DC4",IF(Sheet1!AB326="DC4MDB04","DC4",IF(Sheet1!AB326="DC4MDB05","DC4",IF(Sheet1!AB326="DC4MDB06","DC4",IF(Sheet1!AB326="DC4MDB07","DC4",IF(Sheet1!AB326="DC4MDB08","DC4",IF(Sheet1!AB326="DC4MDB09","DC4",IF(Sheet1!AB326="DC4MDB10","DC4","$False"))))))))))))))))))))</f>
        <v>DC4</v>
      </c>
      <c r="Z326" t="s">
        <v>35</v>
      </c>
      <c r="AA326" t="e">
        <f t="shared" si="22"/>
        <v>#VALUE!</v>
      </c>
      <c r="AB326" t="e">
        <f t="shared" si="23"/>
        <v>#VALUE!</v>
      </c>
      <c r="AC326" t="s">
        <v>11</v>
      </c>
      <c r="AD326" t="s">
        <v>12</v>
      </c>
      <c r="AE326" t="s">
        <v>13</v>
      </c>
      <c r="AF326" t="s">
        <v>14</v>
      </c>
      <c r="AG326" t="s">
        <v>5</v>
      </c>
      <c r="AH326" t="s">
        <v>15</v>
      </c>
      <c r="AI326" t="s">
        <v>16</v>
      </c>
      <c r="AJ326" t="s">
        <v>17</v>
      </c>
      <c r="AK326" t="s">
        <v>18</v>
      </c>
      <c r="AL326" t="s">
        <v>19</v>
      </c>
    </row>
    <row r="327" spans="1:38" ht="13.5" customHeight="1">
      <c r="A327" s="7"/>
      <c r="B327" s="7"/>
      <c r="C327" s="7"/>
      <c r="D327" s="8"/>
      <c r="F327" s="9" t="str">
        <f>(Sheet1!T327)</f>
        <v/>
      </c>
      <c r="G327" t="str">
        <f>IF(OR(Sheet1!W327="Yes",Sheet1!U327="Yes"),"\\CMFP538\"&amp;Sheet1!Z327,"")</f>
        <v/>
      </c>
      <c r="H327" t="str">
        <f>IF(G327="","",Sheet1!Z327)</f>
        <v/>
      </c>
      <c r="I327" t="str">
        <f>IF(G327="","",Sheet1!Y327)</f>
        <v/>
      </c>
      <c r="J327" t="e">
        <f>(Sheet1!O327)</f>
        <v>#VALUE!</v>
      </c>
      <c r="K327" s="6" t="e">
        <f>(Sheet1!P327)</f>
        <v>#VALUE!</v>
      </c>
      <c r="L327" s="6" t="e">
        <f>IF(Sheet1!N327="No","No",IF(Sheet1!N327="","No","Yes"))</f>
        <v>#VALUE!</v>
      </c>
      <c r="M327" t="e">
        <f>(Sheet1!Q327)</f>
        <v>#VALUE!</v>
      </c>
      <c r="N327" s="6" t="str">
        <f>IF(Sheet1!E327=FALSE,"",Sheet1!F327&amp;Sheet1!E327)</f>
        <v/>
      </c>
      <c r="O327" t="str">
        <f ca="1">(Sheet1!AB327)</f>
        <v>DC1MDB09</v>
      </c>
      <c r="P327" t="e">
        <f>(Sheet1!R327)</f>
        <v>#VALUE!</v>
      </c>
      <c r="Q327" t="e">
        <f>Sheet3!D327</f>
        <v>#VALUE!</v>
      </c>
      <c r="R327" t="e">
        <f>Sheet3!E327</f>
        <v>#VALUE!</v>
      </c>
      <c r="S327" t="str">
        <f t="shared" si="20"/>
        <v/>
      </c>
      <c r="T327" t="str">
        <f>IF(ISERROR(Sheet1!X327),"",Sheet1!X327)</f>
        <v/>
      </c>
      <c r="U327" t="e">
        <f>IF(Sheet1!M327="Councillors",5120,IF(Sheet1!M327="Information Technology Services Dept.",1024,IF(Sheet1!M327="City Clerk and Solicitor Dept",1953,"No")))</f>
        <v>#VALUE!</v>
      </c>
      <c r="V327" s="5" t="s">
        <v>96</v>
      </c>
      <c r="W327" t="e">
        <f>IF(Sheet1!M327="Councillors",4608,IF(Sheet1!M327="Information Technology Services Dept.",921,IF(Sheet1!M327="City Clerk and Solicitor Dept",1855,"No")))</f>
        <v>#VALUE!</v>
      </c>
      <c r="X327" t="e">
        <f t="shared" si="21"/>
        <v>#VALUE!</v>
      </c>
      <c r="Y327" t="str">
        <f ca="1">IF(Sheet1!AB327="DC1MDB01","DC1",IF(Sheet1!AB327="DC1MDB02","DC1",IF(Sheet1!AB327="DC1MDB03","DC1",IF(Sheet1!AB327="DC1MDB04","DC1",IF(Sheet1!AB327="DC1MDB05","DC1",IF(Sheet1!AB327="DC1MDB06","DC1",IF(Sheet1!AB327="DC1MDB07","DC1",IF(Sheet1!AB327="DC1MDB08","DC1",IF(Sheet1!AB327="DC1MDB09","DC1",IF(Sheet1!AB327="DC1MDB10","DC1",IF(Sheet1!AB327="DC4MDB01","DC4",IF(Sheet1!AB327="DC4MDB02","DC4",IF(Sheet1!AB327="DC4MDB03","DC4",IF(Sheet1!AB327="DC4MDB04","DC4",IF(Sheet1!AB327="DC4MDB05","DC4",IF(Sheet1!AB327="DC4MDB06","DC4",IF(Sheet1!AB327="DC4MDB07","DC4",IF(Sheet1!AB327="DC4MDB08","DC4",IF(Sheet1!AB327="DC4MDB09","DC4",IF(Sheet1!AB327="DC4MDB10","DC4","$False"))))))))))))))))))))</f>
        <v>DC1</v>
      </c>
      <c r="Z327" t="s">
        <v>35</v>
      </c>
      <c r="AA327" t="e">
        <f t="shared" si="22"/>
        <v>#VALUE!</v>
      </c>
      <c r="AB327" t="e">
        <f t="shared" si="23"/>
        <v>#VALUE!</v>
      </c>
      <c r="AC327" t="s">
        <v>11</v>
      </c>
      <c r="AD327" t="s">
        <v>12</v>
      </c>
      <c r="AE327" t="s">
        <v>13</v>
      </c>
      <c r="AF327" t="s">
        <v>14</v>
      </c>
      <c r="AG327" t="s">
        <v>5</v>
      </c>
      <c r="AH327" t="s">
        <v>15</v>
      </c>
      <c r="AI327" t="s">
        <v>16</v>
      </c>
      <c r="AJ327" t="s">
        <v>17</v>
      </c>
      <c r="AK327" t="s">
        <v>18</v>
      </c>
      <c r="AL327" t="s">
        <v>19</v>
      </c>
    </row>
    <row r="328" spans="1:38" ht="13.5" customHeight="1">
      <c r="A328" s="7"/>
      <c r="B328" s="7"/>
      <c r="C328" s="7"/>
      <c r="D328" s="8"/>
      <c r="F328" s="9" t="str">
        <f>(Sheet1!T328)</f>
        <v/>
      </c>
      <c r="G328" t="str">
        <f>IF(OR(Sheet1!W328="Yes",Sheet1!U328="Yes"),"\\CMFP538\"&amp;Sheet1!Z328,"")</f>
        <v/>
      </c>
      <c r="H328" t="str">
        <f>IF(G328="","",Sheet1!Z328)</f>
        <v/>
      </c>
      <c r="I328" t="str">
        <f>IF(G328="","",Sheet1!Y328)</f>
        <v/>
      </c>
      <c r="J328" t="e">
        <f>(Sheet1!O328)</f>
        <v>#VALUE!</v>
      </c>
      <c r="K328" s="6" t="e">
        <f>(Sheet1!P328)</f>
        <v>#VALUE!</v>
      </c>
      <c r="L328" s="6" t="e">
        <f>IF(Sheet1!N328="No","No",IF(Sheet1!N328="","No","Yes"))</f>
        <v>#VALUE!</v>
      </c>
      <c r="M328" t="e">
        <f>(Sheet1!Q328)</f>
        <v>#VALUE!</v>
      </c>
      <c r="N328" s="6" t="str">
        <f>IF(Sheet1!E328=FALSE,"",Sheet1!F328&amp;Sheet1!E328)</f>
        <v/>
      </c>
      <c r="O328" t="str">
        <f ca="1">(Sheet1!AB328)</f>
        <v>DC4MDB05</v>
      </c>
      <c r="P328" t="e">
        <f>(Sheet1!R328)</f>
        <v>#VALUE!</v>
      </c>
      <c r="Q328" t="e">
        <f>Sheet3!D328</f>
        <v>#VALUE!</v>
      </c>
      <c r="R328" t="e">
        <f>Sheet3!E328</f>
        <v>#VALUE!</v>
      </c>
      <c r="S328" t="str">
        <f t="shared" si="20"/>
        <v/>
      </c>
      <c r="T328" t="str">
        <f>IF(ISERROR(Sheet1!X328),"",Sheet1!X328)</f>
        <v/>
      </c>
      <c r="U328" t="e">
        <f>IF(Sheet1!M328="Councillors",5120,IF(Sheet1!M328="Information Technology Services Dept.",1024,IF(Sheet1!M328="City Clerk and Solicitor Dept",1953,"No")))</f>
        <v>#VALUE!</v>
      </c>
      <c r="V328" s="5" t="s">
        <v>96</v>
      </c>
      <c r="W328" t="e">
        <f>IF(Sheet1!M328="Councillors",4608,IF(Sheet1!M328="Information Technology Services Dept.",921,IF(Sheet1!M328="City Clerk and Solicitor Dept",1855,"No")))</f>
        <v>#VALUE!</v>
      </c>
      <c r="X328" t="e">
        <f t="shared" si="21"/>
        <v>#VALUE!</v>
      </c>
      <c r="Y328" t="str">
        <f ca="1">IF(Sheet1!AB328="DC1MDB01","DC1",IF(Sheet1!AB328="DC1MDB02","DC1",IF(Sheet1!AB328="DC1MDB03","DC1",IF(Sheet1!AB328="DC1MDB04","DC1",IF(Sheet1!AB328="DC1MDB05","DC1",IF(Sheet1!AB328="DC1MDB06","DC1",IF(Sheet1!AB328="DC1MDB07","DC1",IF(Sheet1!AB328="DC1MDB08","DC1",IF(Sheet1!AB328="DC1MDB09","DC1",IF(Sheet1!AB328="DC1MDB10","DC1",IF(Sheet1!AB328="DC4MDB01","DC4",IF(Sheet1!AB328="DC4MDB02","DC4",IF(Sheet1!AB328="DC4MDB03","DC4",IF(Sheet1!AB328="DC4MDB04","DC4",IF(Sheet1!AB328="DC4MDB05","DC4",IF(Sheet1!AB328="DC4MDB06","DC4",IF(Sheet1!AB328="DC4MDB07","DC4",IF(Sheet1!AB328="DC4MDB08","DC4",IF(Sheet1!AB328="DC4MDB09","DC4",IF(Sheet1!AB328="DC4MDB10","DC4","$False"))))))))))))))))))))</f>
        <v>DC4</v>
      </c>
      <c r="Z328" t="s">
        <v>35</v>
      </c>
      <c r="AA328" t="e">
        <f t="shared" si="22"/>
        <v>#VALUE!</v>
      </c>
      <c r="AB328" t="e">
        <f t="shared" si="23"/>
        <v>#VALUE!</v>
      </c>
      <c r="AC328" t="s">
        <v>11</v>
      </c>
      <c r="AD328" t="s">
        <v>12</v>
      </c>
      <c r="AE328" t="s">
        <v>13</v>
      </c>
      <c r="AF328" t="s">
        <v>14</v>
      </c>
      <c r="AG328" t="s">
        <v>5</v>
      </c>
      <c r="AH328" t="s">
        <v>15</v>
      </c>
      <c r="AI328" t="s">
        <v>16</v>
      </c>
      <c r="AJ328" t="s">
        <v>17</v>
      </c>
      <c r="AK328" t="s">
        <v>18</v>
      </c>
      <c r="AL328" t="s">
        <v>19</v>
      </c>
    </row>
    <row r="329" spans="1:38" ht="13.5" customHeight="1">
      <c r="A329" s="7"/>
      <c r="B329" s="7"/>
      <c r="C329" s="7"/>
      <c r="D329" s="8"/>
      <c r="F329" s="9" t="str">
        <f>(Sheet1!T329)</f>
        <v/>
      </c>
      <c r="G329" t="str">
        <f>IF(OR(Sheet1!W329="Yes",Sheet1!U329="Yes"),"\\CMFP538\"&amp;Sheet1!Z329,"")</f>
        <v/>
      </c>
      <c r="H329" t="str">
        <f>IF(G329="","",Sheet1!Z329)</f>
        <v/>
      </c>
      <c r="I329" t="str">
        <f>IF(G329="","",Sheet1!Y329)</f>
        <v/>
      </c>
      <c r="J329" t="e">
        <f>(Sheet1!O329)</f>
        <v>#VALUE!</v>
      </c>
      <c r="K329" s="6" t="e">
        <f>(Sheet1!P329)</f>
        <v>#VALUE!</v>
      </c>
      <c r="L329" s="6" t="e">
        <f>IF(Sheet1!N329="No","No",IF(Sheet1!N329="","No","Yes"))</f>
        <v>#VALUE!</v>
      </c>
      <c r="M329" t="e">
        <f>(Sheet1!Q329)</f>
        <v>#VALUE!</v>
      </c>
      <c r="N329" s="6" t="str">
        <f>IF(Sheet1!E329=FALSE,"",Sheet1!F329&amp;Sheet1!E329)</f>
        <v/>
      </c>
      <c r="O329" t="str">
        <f ca="1">(Sheet1!AB329)</f>
        <v>DC1MDB07</v>
      </c>
      <c r="P329" t="e">
        <f>(Sheet1!R329)</f>
        <v>#VALUE!</v>
      </c>
      <c r="Q329" t="e">
        <f>Sheet3!D329</f>
        <v>#VALUE!</v>
      </c>
      <c r="R329" t="e">
        <f>Sheet3!E329</f>
        <v>#VALUE!</v>
      </c>
      <c r="S329" t="str">
        <f t="shared" si="20"/>
        <v/>
      </c>
      <c r="T329" t="str">
        <f>IF(ISERROR(Sheet1!X329),"",Sheet1!X329)</f>
        <v/>
      </c>
      <c r="U329" t="e">
        <f>IF(Sheet1!M329="Councillors",5120,IF(Sheet1!M329="Information Technology Services Dept.",1024,IF(Sheet1!M329="City Clerk and Solicitor Dept",1953,"No")))</f>
        <v>#VALUE!</v>
      </c>
      <c r="V329" s="5" t="s">
        <v>96</v>
      </c>
      <c r="W329" t="e">
        <f>IF(Sheet1!M329="Councillors",4608,IF(Sheet1!M329="Information Technology Services Dept.",921,IF(Sheet1!M329="City Clerk and Solicitor Dept",1855,"No")))</f>
        <v>#VALUE!</v>
      </c>
      <c r="X329" t="e">
        <f t="shared" si="21"/>
        <v>#VALUE!</v>
      </c>
      <c r="Y329" t="str">
        <f ca="1">IF(Sheet1!AB329="DC1MDB01","DC1",IF(Sheet1!AB329="DC1MDB02","DC1",IF(Sheet1!AB329="DC1MDB03","DC1",IF(Sheet1!AB329="DC1MDB04","DC1",IF(Sheet1!AB329="DC1MDB05","DC1",IF(Sheet1!AB329="DC1MDB06","DC1",IF(Sheet1!AB329="DC1MDB07","DC1",IF(Sheet1!AB329="DC1MDB08","DC1",IF(Sheet1!AB329="DC1MDB09","DC1",IF(Sheet1!AB329="DC1MDB10","DC1",IF(Sheet1!AB329="DC4MDB01","DC4",IF(Sheet1!AB329="DC4MDB02","DC4",IF(Sheet1!AB329="DC4MDB03","DC4",IF(Sheet1!AB329="DC4MDB04","DC4",IF(Sheet1!AB329="DC4MDB05","DC4",IF(Sheet1!AB329="DC4MDB06","DC4",IF(Sheet1!AB329="DC4MDB07","DC4",IF(Sheet1!AB329="DC4MDB08","DC4",IF(Sheet1!AB329="DC4MDB09","DC4",IF(Sheet1!AB329="DC4MDB10","DC4","$False"))))))))))))))))))))</f>
        <v>DC1</v>
      </c>
      <c r="Z329" t="s">
        <v>35</v>
      </c>
      <c r="AA329" t="e">
        <f t="shared" si="22"/>
        <v>#VALUE!</v>
      </c>
      <c r="AB329" t="e">
        <f t="shared" si="23"/>
        <v>#VALUE!</v>
      </c>
      <c r="AC329" t="s">
        <v>11</v>
      </c>
      <c r="AD329" t="s">
        <v>12</v>
      </c>
      <c r="AE329" t="s">
        <v>13</v>
      </c>
      <c r="AF329" t="s">
        <v>14</v>
      </c>
      <c r="AG329" t="s">
        <v>5</v>
      </c>
      <c r="AH329" t="s">
        <v>15</v>
      </c>
      <c r="AI329" t="s">
        <v>16</v>
      </c>
      <c r="AJ329" t="s">
        <v>17</v>
      </c>
      <c r="AK329" t="s">
        <v>18</v>
      </c>
      <c r="AL329" t="s">
        <v>19</v>
      </c>
    </row>
    <row r="330" spans="1:38" ht="13.5" customHeight="1">
      <c r="A330" s="7"/>
      <c r="B330" s="7"/>
      <c r="C330" s="7"/>
      <c r="D330" s="8"/>
      <c r="F330" s="9" t="str">
        <f>(Sheet1!T330)</f>
        <v/>
      </c>
      <c r="G330" t="str">
        <f>IF(OR(Sheet1!W330="Yes",Sheet1!U330="Yes"),"\\CMFP538\"&amp;Sheet1!Z330,"")</f>
        <v/>
      </c>
      <c r="H330" t="str">
        <f>IF(G330="","",Sheet1!Z330)</f>
        <v/>
      </c>
      <c r="I330" t="str">
        <f>IF(G330="","",Sheet1!Y330)</f>
        <v/>
      </c>
      <c r="J330" t="e">
        <f>(Sheet1!O330)</f>
        <v>#VALUE!</v>
      </c>
      <c r="K330" s="6" t="e">
        <f>(Sheet1!P330)</f>
        <v>#VALUE!</v>
      </c>
      <c r="L330" s="6" t="e">
        <f>IF(Sheet1!N330="No","No",IF(Sheet1!N330="","No","Yes"))</f>
        <v>#VALUE!</v>
      </c>
      <c r="M330" t="e">
        <f>(Sheet1!Q330)</f>
        <v>#VALUE!</v>
      </c>
      <c r="N330" s="6" t="str">
        <f>IF(Sheet1!E330=FALSE,"",Sheet1!F330&amp;Sheet1!E330)</f>
        <v/>
      </c>
      <c r="O330" t="str">
        <f ca="1">(Sheet1!AB330)</f>
        <v>DC1MDB06</v>
      </c>
      <c r="P330" t="e">
        <f>(Sheet1!R330)</f>
        <v>#VALUE!</v>
      </c>
      <c r="Q330" t="e">
        <f>Sheet3!D330</f>
        <v>#VALUE!</v>
      </c>
      <c r="R330" t="e">
        <f>Sheet3!E330</f>
        <v>#VALUE!</v>
      </c>
      <c r="S330" t="str">
        <f t="shared" si="20"/>
        <v/>
      </c>
      <c r="T330" t="str">
        <f>IF(ISERROR(Sheet1!X330),"",Sheet1!X330)</f>
        <v/>
      </c>
      <c r="U330" t="e">
        <f>IF(Sheet1!M330="Councillors",5120,IF(Sheet1!M330="Information Technology Services Dept.",1024,IF(Sheet1!M330="City Clerk and Solicitor Dept",1953,"No")))</f>
        <v>#VALUE!</v>
      </c>
      <c r="V330" s="5" t="s">
        <v>96</v>
      </c>
      <c r="W330" t="e">
        <f>IF(Sheet1!M330="Councillors",4608,IF(Sheet1!M330="Information Technology Services Dept.",921,IF(Sheet1!M330="City Clerk and Solicitor Dept",1855,"No")))</f>
        <v>#VALUE!</v>
      </c>
      <c r="X330" t="e">
        <f t="shared" si="21"/>
        <v>#VALUE!</v>
      </c>
      <c r="Y330" t="str">
        <f ca="1">IF(Sheet1!AB330="DC1MDB01","DC1",IF(Sheet1!AB330="DC1MDB02","DC1",IF(Sheet1!AB330="DC1MDB03","DC1",IF(Sheet1!AB330="DC1MDB04","DC1",IF(Sheet1!AB330="DC1MDB05","DC1",IF(Sheet1!AB330="DC1MDB06","DC1",IF(Sheet1!AB330="DC1MDB07","DC1",IF(Sheet1!AB330="DC1MDB08","DC1",IF(Sheet1!AB330="DC1MDB09","DC1",IF(Sheet1!AB330="DC1MDB10","DC1",IF(Sheet1!AB330="DC4MDB01","DC4",IF(Sheet1!AB330="DC4MDB02","DC4",IF(Sheet1!AB330="DC4MDB03","DC4",IF(Sheet1!AB330="DC4MDB04","DC4",IF(Sheet1!AB330="DC4MDB05","DC4",IF(Sheet1!AB330="DC4MDB06","DC4",IF(Sheet1!AB330="DC4MDB07","DC4",IF(Sheet1!AB330="DC4MDB08","DC4",IF(Sheet1!AB330="DC4MDB09","DC4",IF(Sheet1!AB330="DC4MDB10","DC4","$False"))))))))))))))))))))</f>
        <v>DC1</v>
      </c>
      <c r="Z330" t="s">
        <v>35</v>
      </c>
      <c r="AA330" t="e">
        <f t="shared" si="22"/>
        <v>#VALUE!</v>
      </c>
      <c r="AB330" t="e">
        <f t="shared" si="23"/>
        <v>#VALUE!</v>
      </c>
      <c r="AC330" t="s">
        <v>11</v>
      </c>
      <c r="AD330" t="s">
        <v>12</v>
      </c>
      <c r="AE330" t="s">
        <v>13</v>
      </c>
      <c r="AF330" t="s">
        <v>14</v>
      </c>
      <c r="AG330" t="s">
        <v>5</v>
      </c>
      <c r="AH330" t="s">
        <v>15</v>
      </c>
      <c r="AI330" t="s">
        <v>16</v>
      </c>
      <c r="AJ330" t="s">
        <v>17</v>
      </c>
      <c r="AK330" t="s">
        <v>18</v>
      </c>
      <c r="AL330" t="s">
        <v>19</v>
      </c>
    </row>
    <row r="331" spans="1:38" ht="13.5" customHeight="1">
      <c r="A331" s="7"/>
      <c r="B331" s="7"/>
      <c r="C331" s="7"/>
      <c r="D331" s="8"/>
      <c r="F331" s="9" t="str">
        <f>(Sheet1!T331)</f>
        <v/>
      </c>
      <c r="G331" t="str">
        <f>IF(OR(Sheet1!W331="Yes",Sheet1!U331="Yes"),"\\CMFP538\"&amp;Sheet1!Z331,"")</f>
        <v/>
      </c>
      <c r="H331" t="str">
        <f>IF(G331="","",Sheet1!Z331)</f>
        <v/>
      </c>
      <c r="I331" t="str">
        <f>IF(G331="","",Sheet1!Y331)</f>
        <v/>
      </c>
      <c r="J331" t="e">
        <f>(Sheet1!O331)</f>
        <v>#VALUE!</v>
      </c>
      <c r="K331" s="6" t="e">
        <f>(Sheet1!P331)</f>
        <v>#VALUE!</v>
      </c>
      <c r="L331" s="6" t="e">
        <f>IF(Sheet1!N331="No","No",IF(Sheet1!N331="","No","Yes"))</f>
        <v>#VALUE!</v>
      </c>
      <c r="M331" t="e">
        <f>(Sheet1!Q331)</f>
        <v>#VALUE!</v>
      </c>
      <c r="N331" s="6" t="str">
        <f>IF(Sheet1!E331=FALSE,"",Sheet1!F331&amp;Sheet1!E331)</f>
        <v/>
      </c>
      <c r="O331" t="str">
        <f ca="1">(Sheet1!AB331)</f>
        <v>DC4MDB03</v>
      </c>
      <c r="P331" t="e">
        <f>(Sheet1!R331)</f>
        <v>#VALUE!</v>
      </c>
      <c r="Q331" t="e">
        <f>Sheet3!D331</f>
        <v>#VALUE!</v>
      </c>
      <c r="R331" t="e">
        <f>Sheet3!E331</f>
        <v>#VALUE!</v>
      </c>
      <c r="S331" t="str">
        <f t="shared" si="20"/>
        <v/>
      </c>
      <c r="T331" t="str">
        <f>IF(ISERROR(Sheet1!X331),"",Sheet1!X331)</f>
        <v/>
      </c>
      <c r="U331" t="e">
        <f>IF(Sheet1!M331="Councillors",5120,IF(Sheet1!M331="Information Technology Services Dept.",1024,IF(Sheet1!M331="City Clerk and Solicitor Dept",1953,"No")))</f>
        <v>#VALUE!</v>
      </c>
      <c r="V331" s="5" t="s">
        <v>96</v>
      </c>
      <c r="W331" t="e">
        <f>IF(Sheet1!M331="Councillors",4608,IF(Sheet1!M331="Information Technology Services Dept.",921,IF(Sheet1!M331="City Clerk and Solicitor Dept",1855,"No")))</f>
        <v>#VALUE!</v>
      </c>
      <c r="X331" t="e">
        <f t="shared" si="21"/>
        <v>#VALUE!</v>
      </c>
      <c r="Y331" t="str">
        <f ca="1">IF(Sheet1!AB331="DC1MDB01","DC1",IF(Sheet1!AB331="DC1MDB02","DC1",IF(Sheet1!AB331="DC1MDB03","DC1",IF(Sheet1!AB331="DC1MDB04","DC1",IF(Sheet1!AB331="DC1MDB05","DC1",IF(Sheet1!AB331="DC1MDB06","DC1",IF(Sheet1!AB331="DC1MDB07","DC1",IF(Sheet1!AB331="DC1MDB08","DC1",IF(Sheet1!AB331="DC1MDB09","DC1",IF(Sheet1!AB331="DC1MDB10","DC1",IF(Sheet1!AB331="DC4MDB01","DC4",IF(Sheet1!AB331="DC4MDB02","DC4",IF(Sheet1!AB331="DC4MDB03","DC4",IF(Sheet1!AB331="DC4MDB04","DC4",IF(Sheet1!AB331="DC4MDB05","DC4",IF(Sheet1!AB331="DC4MDB06","DC4",IF(Sheet1!AB331="DC4MDB07","DC4",IF(Sheet1!AB331="DC4MDB08","DC4",IF(Sheet1!AB331="DC4MDB09","DC4",IF(Sheet1!AB331="DC4MDB10","DC4","$False"))))))))))))))))))))</f>
        <v>DC4</v>
      </c>
      <c r="Z331" t="s">
        <v>35</v>
      </c>
      <c r="AA331" t="e">
        <f t="shared" si="22"/>
        <v>#VALUE!</v>
      </c>
      <c r="AB331" t="e">
        <f t="shared" si="23"/>
        <v>#VALUE!</v>
      </c>
      <c r="AC331" t="s">
        <v>11</v>
      </c>
      <c r="AD331" t="s">
        <v>12</v>
      </c>
      <c r="AE331" t="s">
        <v>13</v>
      </c>
      <c r="AF331" t="s">
        <v>14</v>
      </c>
      <c r="AG331" t="s">
        <v>5</v>
      </c>
      <c r="AH331" t="s">
        <v>15</v>
      </c>
      <c r="AI331" t="s">
        <v>16</v>
      </c>
      <c r="AJ331" t="s">
        <v>17</v>
      </c>
      <c r="AK331" t="s">
        <v>18</v>
      </c>
      <c r="AL331" t="s">
        <v>19</v>
      </c>
    </row>
    <row r="332" spans="1:38" ht="13.5" customHeight="1">
      <c r="A332" s="7"/>
      <c r="B332" s="7"/>
      <c r="C332" s="7"/>
      <c r="D332" s="8"/>
      <c r="F332" s="9" t="str">
        <f>(Sheet1!T332)</f>
        <v/>
      </c>
      <c r="G332" t="str">
        <f>IF(OR(Sheet1!W332="Yes",Sheet1!U332="Yes"),"\\CMFP538\"&amp;Sheet1!Z332,"")</f>
        <v/>
      </c>
      <c r="H332" t="str">
        <f>IF(G332="","",Sheet1!Z332)</f>
        <v/>
      </c>
      <c r="I332" t="str">
        <f>IF(G332="","",Sheet1!Y332)</f>
        <v/>
      </c>
      <c r="J332" t="e">
        <f>(Sheet1!O332)</f>
        <v>#VALUE!</v>
      </c>
      <c r="K332" s="6" t="e">
        <f>(Sheet1!P332)</f>
        <v>#VALUE!</v>
      </c>
      <c r="L332" s="6" t="e">
        <f>IF(Sheet1!N332="No","No",IF(Sheet1!N332="","No","Yes"))</f>
        <v>#VALUE!</v>
      </c>
      <c r="M332" t="e">
        <f>(Sheet1!Q332)</f>
        <v>#VALUE!</v>
      </c>
      <c r="N332" s="6" t="str">
        <f>IF(Sheet1!E332=FALSE,"",Sheet1!F332&amp;Sheet1!E332)</f>
        <v/>
      </c>
      <c r="O332" t="str">
        <f ca="1">(Sheet1!AB332)</f>
        <v>DC1MDB06</v>
      </c>
      <c r="P332" t="e">
        <f>(Sheet1!R332)</f>
        <v>#VALUE!</v>
      </c>
      <c r="Q332" t="e">
        <f>Sheet3!D332</f>
        <v>#VALUE!</v>
      </c>
      <c r="R332" t="e">
        <f>Sheet3!E332</f>
        <v>#VALUE!</v>
      </c>
      <c r="S332" t="str">
        <f t="shared" si="20"/>
        <v/>
      </c>
      <c r="T332" t="str">
        <f>IF(ISERROR(Sheet1!X332),"",Sheet1!X332)</f>
        <v/>
      </c>
      <c r="U332" t="e">
        <f>IF(Sheet1!M332="Councillors",5120,IF(Sheet1!M332="Information Technology Services Dept.",1024,IF(Sheet1!M332="City Clerk and Solicitor Dept",1953,"No")))</f>
        <v>#VALUE!</v>
      </c>
      <c r="V332" s="5" t="s">
        <v>96</v>
      </c>
      <c r="W332" t="e">
        <f>IF(Sheet1!M332="Councillors",4608,IF(Sheet1!M332="Information Technology Services Dept.",921,IF(Sheet1!M332="City Clerk and Solicitor Dept",1855,"No")))</f>
        <v>#VALUE!</v>
      </c>
      <c r="X332" t="e">
        <f t="shared" si="21"/>
        <v>#VALUE!</v>
      </c>
      <c r="Y332" t="str">
        <f ca="1">IF(Sheet1!AB332="DC1MDB01","DC1",IF(Sheet1!AB332="DC1MDB02","DC1",IF(Sheet1!AB332="DC1MDB03","DC1",IF(Sheet1!AB332="DC1MDB04","DC1",IF(Sheet1!AB332="DC1MDB05","DC1",IF(Sheet1!AB332="DC1MDB06","DC1",IF(Sheet1!AB332="DC1MDB07","DC1",IF(Sheet1!AB332="DC1MDB08","DC1",IF(Sheet1!AB332="DC1MDB09","DC1",IF(Sheet1!AB332="DC1MDB10","DC1",IF(Sheet1!AB332="DC4MDB01","DC4",IF(Sheet1!AB332="DC4MDB02","DC4",IF(Sheet1!AB332="DC4MDB03","DC4",IF(Sheet1!AB332="DC4MDB04","DC4",IF(Sheet1!AB332="DC4MDB05","DC4",IF(Sheet1!AB332="DC4MDB06","DC4",IF(Sheet1!AB332="DC4MDB07","DC4",IF(Sheet1!AB332="DC4MDB08","DC4",IF(Sheet1!AB332="DC4MDB09","DC4",IF(Sheet1!AB332="DC4MDB10","DC4","$False"))))))))))))))))))))</f>
        <v>DC1</v>
      </c>
      <c r="Z332" t="s">
        <v>35</v>
      </c>
      <c r="AA332" t="e">
        <f t="shared" si="22"/>
        <v>#VALUE!</v>
      </c>
      <c r="AB332" t="e">
        <f t="shared" si="23"/>
        <v>#VALUE!</v>
      </c>
      <c r="AC332" t="s">
        <v>11</v>
      </c>
      <c r="AD332" t="s">
        <v>12</v>
      </c>
      <c r="AE332" t="s">
        <v>13</v>
      </c>
      <c r="AF332" t="s">
        <v>14</v>
      </c>
      <c r="AG332" t="s">
        <v>5</v>
      </c>
      <c r="AH332" t="s">
        <v>15</v>
      </c>
      <c r="AI332" t="s">
        <v>16</v>
      </c>
      <c r="AJ332" t="s">
        <v>17</v>
      </c>
      <c r="AK332" t="s">
        <v>18</v>
      </c>
      <c r="AL332" t="s">
        <v>19</v>
      </c>
    </row>
    <row r="333" spans="1:38" ht="13.5" customHeight="1">
      <c r="A333" s="7"/>
      <c r="B333" s="7"/>
      <c r="C333" s="7"/>
      <c r="D333" s="8"/>
      <c r="F333" s="9" t="str">
        <f>(Sheet1!T333)</f>
        <v/>
      </c>
      <c r="G333" t="str">
        <f>IF(OR(Sheet1!W333="Yes",Sheet1!U333="Yes"),"\\CMFP538\"&amp;Sheet1!Z333,"")</f>
        <v/>
      </c>
      <c r="H333" t="str">
        <f>IF(G333="","",Sheet1!Z333)</f>
        <v/>
      </c>
      <c r="I333" t="str">
        <f>IF(G333="","",Sheet1!Y333)</f>
        <v/>
      </c>
      <c r="J333" t="e">
        <f>(Sheet1!O333)</f>
        <v>#VALUE!</v>
      </c>
      <c r="K333" s="6" t="e">
        <f>(Sheet1!P333)</f>
        <v>#VALUE!</v>
      </c>
      <c r="L333" s="6" t="e">
        <f>IF(Sheet1!N333="No","No",IF(Sheet1!N333="","No","Yes"))</f>
        <v>#VALUE!</v>
      </c>
      <c r="M333" t="e">
        <f>(Sheet1!Q333)</f>
        <v>#VALUE!</v>
      </c>
      <c r="N333" s="6" t="str">
        <f>IF(Sheet1!E333=FALSE,"",Sheet1!F333&amp;Sheet1!E333)</f>
        <v/>
      </c>
      <c r="O333" t="str">
        <f ca="1">(Sheet1!AB333)</f>
        <v>DC1MDB04</v>
      </c>
      <c r="P333" t="e">
        <f>(Sheet1!R333)</f>
        <v>#VALUE!</v>
      </c>
      <c r="Q333" t="e">
        <f>Sheet3!D333</f>
        <v>#VALUE!</v>
      </c>
      <c r="R333" t="e">
        <f>Sheet3!E333</f>
        <v>#VALUE!</v>
      </c>
      <c r="S333" t="str">
        <f t="shared" si="20"/>
        <v/>
      </c>
      <c r="T333" t="str">
        <f>IF(ISERROR(Sheet1!X333),"",Sheet1!X333)</f>
        <v/>
      </c>
      <c r="U333" t="e">
        <f>IF(Sheet1!M333="Councillors",5120,IF(Sheet1!M333="Information Technology Services Dept.",1024,IF(Sheet1!M333="City Clerk and Solicitor Dept",1953,"No")))</f>
        <v>#VALUE!</v>
      </c>
      <c r="V333" s="5" t="s">
        <v>96</v>
      </c>
      <c r="W333" t="e">
        <f>IF(Sheet1!M333="Councillors",4608,IF(Sheet1!M333="Information Technology Services Dept.",921,IF(Sheet1!M333="City Clerk and Solicitor Dept",1855,"No")))</f>
        <v>#VALUE!</v>
      </c>
      <c r="X333" t="e">
        <f t="shared" si="21"/>
        <v>#VALUE!</v>
      </c>
      <c r="Y333" t="str">
        <f ca="1">IF(Sheet1!AB333="DC1MDB01","DC1",IF(Sheet1!AB333="DC1MDB02","DC1",IF(Sheet1!AB333="DC1MDB03","DC1",IF(Sheet1!AB333="DC1MDB04","DC1",IF(Sheet1!AB333="DC1MDB05","DC1",IF(Sheet1!AB333="DC1MDB06","DC1",IF(Sheet1!AB333="DC1MDB07","DC1",IF(Sheet1!AB333="DC1MDB08","DC1",IF(Sheet1!AB333="DC1MDB09","DC1",IF(Sheet1!AB333="DC1MDB10","DC1",IF(Sheet1!AB333="DC4MDB01","DC4",IF(Sheet1!AB333="DC4MDB02","DC4",IF(Sheet1!AB333="DC4MDB03","DC4",IF(Sheet1!AB333="DC4MDB04","DC4",IF(Sheet1!AB333="DC4MDB05","DC4",IF(Sheet1!AB333="DC4MDB06","DC4",IF(Sheet1!AB333="DC4MDB07","DC4",IF(Sheet1!AB333="DC4MDB08","DC4",IF(Sheet1!AB333="DC4MDB09","DC4",IF(Sheet1!AB333="DC4MDB10","DC4","$False"))))))))))))))))))))</f>
        <v>DC1</v>
      </c>
      <c r="Z333" t="s">
        <v>35</v>
      </c>
      <c r="AA333" t="e">
        <f t="shared" si="22"/>
        <v>#VALUE!</v>
      </c>
      <c r="AB333" t="e">
        <f t="shared" si="23"/>
        <v>#VALUE!</v>
      </c>
      <c r="AC333" t="s">
        <v>11</v>
      </c>
      <c r="AD333" t="s">
        <v>12</v>
      </c>
      <c r="AE333" t="s">
        <v>13</v>
      </c>
      <c r="AF333" t="s">
        <v>14</v>
      </c>
      <c r="AG333" t="s">
        <v>5</v>
      </c>
      <c r="AH333" t="s">
        <v>15</v>
      </c>
      <c r="AI333" t="s">
        <v>16</v>
      </c>
      <c r="AJ333" t="s">
        <v>17</v>
      </c>
      <c r="AK333" t="s">
        <v>18</v>
      </c>
      <c r="AL333" t="s">
        <v>19</v>
      </c>
    </row>
    <row r="334" spans="1:38" ht="13.5" customHeight="1">
      <c r="A334" s="7"/>
      <c r="B334" s="7"/>
      <c r="C334" s="7"/>
      <c r="D334" s="8"/>
      <c r="F334" s="9" t="str">
        <f>(Sheet1!T334)</f>
        <v/>
      </c>
      <c r="G334" t="str">
        <f>IF(OR(Sheet1!W334="Yes",Sheet1!U334="Yes"),"\\CMFP538\"&amp;Sheet1!Z334,"")</f>
        <v/>
      </c>
      <c r="H334" t="str">
        <f>IF(G334="","",Sheet1!Z334)</f>
        <v/>
      </c>
      <c r="I334" t="str">
        <f>IF(G334="","",Sheet1!Y334)</f>
        <v/>
      </c>
      <c r="J334" t="e">
        <f>(Sheet1!O334)</f>
        <v>#VALUE!</v>
      </c>
      <c r="K334" s="6" t="e">
        <f>(Sheet1!P334)</f>
        <v>#VALUE!</v>
      </c>
      <c r="L334" s="6" t="e">
        <f>IF(Sheet1!N334="No","No",IF(Sheet1!N334="","No","Yes"))</f>
        <v>#VALUE!</v>
      </c>
      <c r="M334" t="e">
        <f>(Sheet1!Q334)</f>
        <v>#VALUE!</v>
      </c>
      <c r="N334" s="6" t="str">
        <f>IF(Sheet1!E334=FALSE,"",Sheet1!F334&amp;Sheet1!E334)</f>
        <v/>
      </c>
      <c r="O334" t="str">
        <f ca="1">(Sheet1!AB334)</f>
        <v>DC1MDB02</v>
      </c>
      <c r="P334" t="e">
        <f>(Sheet1!R334)</f>
        <v>#VALUE!</v>
      </c>
      <c r="Q334" t="e">
        <f>Sheet3!D334</f>
        <v>#VALUE!</v>
      </c>
      <c r="R334" t="e">
        <f>Sheet3!E334</f>
        <v>#VALUE!</v>
      </c>
      <c r="S334" t="str">
        <f t="shared" si="20"/>
        <v/>
      </c>
      <c r="T334" t="str">
        <f>IF(ISERROR(Sheet1!X334),"",Sheet1!X334)</f>
        <v/>
      </c>
      <c r="U334" t="e">
        <f>IF(Sheet1!M334="Councillors",5120,IF(Sheet1!M334="Information Technology Services Dept.",1024,IF(Sheet1!M334="City Clerk and Solicitor Dept",1953,"No")))</f>
        <v>#VALUE!</v>
      </c>
      <c r="V334" s="5" t="s">
        <v>96</v>
      </c>
      <c r="W334" t="e">
        <f>IF(Sheet1!M334="Councillors",4608,IF(Sheet1!M334="Information Technology Services Dept.",921,IF(Sheet1!M334="City Clerk and Solicitor Dept",1855,"No")))</f>
        <v>#VALUE!</v>
      </c>
      <c r="X334" t="e">
        <f t="shared" si="21"/>
        <v>#VALUE!</v>
      </c>
      <c r="Y334" t="str">
        <f ca="1">IF(Sheet1!AB334="DC1MDB01","DC1",IF(Sheet1!AB334="DC1MDB02","DC1",IF(Sheet1!AB334="DC1MDB03","DC1",IF(Sheet1!AB334="DC1MDB04","DC1",IF(Sheet1!AB334="DC1MDB05","DC1",IF(Sheet1!AB334="DC1MDB06","DC1",IF(Sheet1!AB334="DC1MDB07","DC1",IF(Sheet1!AB334="DC1MDB08","DC1",IF(Sheet1!AB334="DC1MDB09","DC1",IF(Sheet1!AB334="DC1MDB10","DC1",IF(Sheet1!AB334="DC4MDB01","DC4",IF(Sheet1!AB334="DC4MDB02","DC4",IF(Sheet1!AB334="DC4MDB03","DC4",IF(Sheet1!AB334="DC4MDB04","DC4",IF(Sheet1!AB334="DC4MDB05","DC4",IF(Sheet1!AB334="DC4MDB06","DC4",IF(Sheet1!AB334="DC4MDB07","DC4",IF(Sheet1!AB334="DC4MDB08","DC4",IF(Sheet1!AB334="DC4MDB09","DC4",IF(Sheet1!AB334="DC4MDB10","DC4","$False"))))))))))))))))))))</f>
        <v>DC1</v>
      </c>
      <c r="Z334" t="s">
        <v>35</v>
      </c>
      <c r="AA334" t="e">
        <f t="shared" si="22"/>
        <v>#VALUE!</v>
      </c>
      <c r="AB334" t="e">
        <f t="shared" si="23"/>
        <v>#VALUE!</v>
      </c>
      <c r="AC334" t="s">
        <v>11</v>
      </c>
      <c r="AD334" t="s">
        <v>12</v>
      </c>
      <c r="AE334" t="s">
        <v>13</v>
      </c>
      <c r="AF334" t="s">
        <v>14</v>
      </c>
      <c r="AG334" t="s">
        <v>5</v>
      </c>
      <c r="AH334" t="s">
        <v>15</v>
      </c>
      <c r="AI334" t="s">
        <v>16</v>
      </c>
      <c r="AJ334" t="s">
        <v>17</v>
      </c>
      <c r="AK334" t="s">
        <v>18</v>
      </c>
      <c r="AL334" t="s">
        <v>19</v>
      </c>
    </row>
    <row r="335" spans="1:38" ht="13.5" customHeight="1">
      <c r="A335" s="7"/>
      <c r="B335" s="7"/>
      <c r="C335" s="7"/>
      <c r="D335" s="8"/>
      <c r="F335" s="9" t="str">
        <f>(Sheet1!T335)</f>
        <v/>
      </c>
      <c r="G335" t="str">
        <f>IF(OR(Sheet1!W335="Yes",Sheet1!U335="Yes"),"\\CMFP538\"&amp;Sheet1!Z335,"")</f>
        <v/>
      </c>
      <c r="H335" t="str">
        <f>IF(G335="","",Sheet1!Z335)</f>
        <v/>
      </c>
      <c r="I335" t="str">
        <f>IF(G335="","",Sheet1!Y335)</f>
        <v/>
      </c>
      <c r="J335" t="e">
        <f>(Sheet1!O335)</f>
        <v>#VALUE!</v>
      </c>
      <c r="K335" s="6" t="e">
        <f>(Sheet1!P335)</f>
        <v>#VALUE!</v>
      </c>
      <c r="L335" s="6" t="e">
        <f>IF(Sheet1!N335="No","No",IF(Sheet1!N335="","No","Yes"))</f>
        <v>#VALUE!</v>
      </c>
      <c r="M335" t="e">
        <f>(Sheet1!Q335)</f>
        <v>#VALUE!</v>
      </c>
      <c r="N335" s="6" t="str">
        <f>IF(Sheet1!E335=FALSE,"",Sheet1!F335&amp;Sheet1!E335)</f>
        <v/>
      </c>
      <c r="O335" t="str">
        <f ca="1">(Sheet1!AB335)</f>
        <v>DC4MDB05</v>
      </c>
      <c r="P335" t="e">
        <f>(Sheet1!R335)</f>
        <v>#VALUE!</v>
      </c>
      <c r="Q335" t="e">
        <f>Sheet3!D335</f>
        <v>#VALUE!</v>
      </c>
      <c r="R335" t="e">
        <f>Sheet3!E335</f>
        <v>#VALUE!</v>
      </c>
      <c r="S335" t="str">
        <f t="shared" si="20"/>
        <v/>
      </c>
      <c r="T335" t="str">
        <f>IF(ISERROR(Sheet1!X335),"",Sheet1!X335)</f>
        <v/>
      </c>
      <c r="U335" t="e">
        <f>IF(Sheet1!M335="Councillors",5120,IF(Sheet1!M335="Information Technology Services Dept.",1024,IF(Sheet1!M335="City Clerk and Solicitor Dept",1953,"No")))</f>
        <v>#VALUE!</v>
      </c>
      <c r="V335" s="5" t="s">
        <v>96</v>
      </c>
      <c r="W335" t="e">
        <f>IF(Sheet1!M335="Councillors",4608,IF(Sheet1!M335="Information Technology Services Dept.",921,IF(Sheet1!M335="City Clerk and Solicitor Dept",1855,"No")))</f>
        <v>#VALUE!</v>
      </c>
      <c r="X335" t="e">
        <f t="shared" si="21"/>
        <v>#VALUE!</v>
      </c>
      <c r="Y335" t="str">
        <f ca="1">IF(Sheet1!AB335="DC1MDB01","DC1",IF(Sheet1!AB335="DC1MDB02","DC1",IF(Sheet1!AB335="DC1MDB03","DC1",IF(Sheet1!AB335="DC1MDB04","DC1",IF(Sheet1!AB335="DC1MDB05","DC1",IF(Sheet1!AB335="DC1MDB06","DC1",IF(Sheet1!AB335="DC1MDB07","DC1",IF(Sheet1!AB335="DC1MDB08","DC1",IF(Sheet1!AB335="DC1MDB09","DC1",IF(Sheet1!AB335="DC1MDB10","DC1",IF(Sheet1!AB335="DC4MDB01","DC4",IF(Sheet1!AB335="DC4MDB02","DC4",IF(Sheet1!AB335="DC4MDB03","DC4",IF(Sheet1!AB335="DC4MDB04","DC4",IF(Sheet1!AB335="DC4MDB05","DC4",IF(Sheet1!AB335="DC4MDB06","DC4",IF(Sheet1!AB335="DC4MDB07","DC4",IF(Sheet1!AB335="DC4MDB08","DC4",IF(Sheet1!AB335="DC4MDB09","DC4",IF(Sheet1!AB335="DC4MDB10","DC4","$False"))))))))))))))))))))</f>
        <v>DC4</v>
      </c>
      <c r="Z335" t="s">
        <v>35</v>
      </c>
      <c r="AA335" t="e">
        <f t="shared" si="22"/>
        <v>#VALUE!</v>
      </c>
      <c r="AB335" t="e">
        <f t="shared" si="23"/>
        <v>#VALUE!</v>
      </c>
      <c r="AC335" t="s">
        <v>11</v>
      </c>
      <c r="AD335" t="s">
        <v>12</v>
      </c>
      <c r="AE335" t="s">
        <v>13</v>
      </c>
      <c r="AF335" t="s">
        <v>14</v>
      </c>
      <c r="AG335" t="s">
        <v>5</v>
      </c>
      <c r="AH335" t="s">
        <v>15</v>
      </c>
      <c r="AI335" t="s">
        <v>16</v>
      </c>
      <c r="AJ335" t="s">
        <v>17</v>
      </c>
      <c r="AK335" t="s">
        <v>18</v>
      </c>
      <c r="AL335" t="s">
        <v>19</v>
      </c>
    </row>
    <row r="336" spans="1:38" ht="13.5" customHeight="1">
      <c r="A336" s="7"/>
      <c r="B336" s="7"/>
      <c r="C336" s="7"/>
      <c r="D336" s="8"/>
      <c r="F336" s="9" t="str">
        <f>(Sheet1!T336)</f>
        <v/>
      </c>
      <c r="G336" t="str">
        <f>IF(OR(Sheet1!W336="Yes",Sheet1!U336="Yes"),"\\CMFP538\"&amp;Sheet1!Z336,"")</f>
        <v/>
      </c>
      <c r="H336" t="str">
        <f>IF(G336="","",Sheet1!Z336)</f>
        <v/>
      </c>
      <c r="I336" t="str">
        <f>IF(G336="","",Sheet1!Y336)</f>
        <v/>
      </c>
      <c r="J336" t="e">
        <f>(Sheet1!O336)</f>
        <v>#VALUE!</v>
      </c>
      <c r="K336" s="6" t="e">
        <f>(Sheet1!P336)</f>
        <v>#VALUE!</v>
      </c>
      <c r="L336" s="6" t="e">
        <f>IF(Sheet1!N336="No","No",IF(Sheet1!N336="","No","Yes"))</f>
        <v>#VALUE!</v>
      </c>
      <c r="M336" t="e">
        <f>(Sheet1!Q336)</f>
        <v>#VALUE!</v>
      </c>
      <c r="N336" s="6" t="str">
        <f>IF(Sheet1!E336=FALSE,"",Sheet1!F336&amp;Sheet1!E336)</f>
        <v/>
      </c>
      <c r="O336" t="str">
        <f ca="1">(Sheet1!AB336)</f>
        <v>DC4MDB04</v>
      </c>
      <c r="P336" t="e">
        <f>(Sheet1!R336)</f>
        <v>#VALUE!</v>
      </c>
      <c r="Q336" t="e">
        <f>Sheet3!D336</f>
        <v>#VALUE!</v>
      </c>
      <c r="R336" t="e">
        <f>Sheet3!E336</f>
        <v>#VALUE!</v>
      </c>
      <c r="S336" t="str">
        <f t="shared" si="20"/>
        <v/>
      </c>
      <c r="T336" t="str">
        <f>IF(ISERROR(Sheet1!X336),"",Sheet1!X336)</f>
        <v/>
      </c>
      <c r="U336" t="e">
        <f>IF(Sheet1!M336="Councillors",5120,IF(Sheet1!M336="Information Technology Services Dept.",1024,IF(Sheet1!M336="City Clerk and Solicitor Dept",1953,"No")))</f>
        <v>#VALUE!</v>
      </c>
      <c r="V336" s="5" t="s">
        <v>96</v>
      </c>
      <c r="W336" t="e">
        <f>IF(Sheet1!M336="Councillors",4608,IF(Sheet1!M336="Information Technology Services Dept.",921,IF(Sheet1!M336="City Clerk and Solicitor Dept",1855,"No")))</f>
        <v>#VALUE!</v>
      </c>
      <c r="X336" t="e">
        <f t="shared" si="21"/>
        <v>#VALUE!</v>
      </c>
      <c r="Y336" t="str">
        <f ca="1">IF(Sheet1!AB336="DC1MDB01","DC1",IF(Sheet1!AB336="DC1MDB02","DC1",IF(Sheet1!AB336="DC1MDB03","DC1",IF(Sheet1!AB336="DC1MDB04","DC1",IF(Sheet1!AB336="DC1MDB05","DC1",IF(Sheet1!AB336="DC1MDB06","DC1",IF(Sheet1!AB336="DC1MDB07","DC1",IF(Sheet1!AB336="DC1MDB08","DC1",IF(Sheet1!AB336="DC1MDB09","DC1",IF(Sheet1!AB336="DC1MDB10","DC1",IF(Sheet1!AB336="DC4MDB01","DC4",IF(Sheet1!AB336="DC4MDB02","DC4",IF(Sheet1!AB336="DC4MDB03","DC4",IF(Sheet1!AB336="DC4MDB04","DC4",IF(Sheet1!AB336="DC4MDB05","DC4",IF(Sheet1!AB336="DC4MDB06","DC4",IF(Sheet1!AB336="DC4MDB07","DC4",IF(Sheet1!AB336="DC4MDB08","DC4",IF(Sheet1!AB336="DC4MDB09","DC4",IF(Sheet1!AB336="DC4MDB10","DC4","$False"))))))))))))))))))))</f>
        <v>DC4</v>
      </c>
      <c r="Z336" t="s">
        <v>35</v>
      </c>
      <c r="AA336" t="e">
        <f t="shared" si="22"/>
        <v>#VALUE!</v>
      </c>
      <c r="AB336" t="e">
        <f t="shared" si="23"/>
        <v>#VALUE!</v>
      </c>
      <c r="AC336" t="s">
        <v>11</v>
      </c>
      <c r="AD336" t="s">
        <v>12</v>
      </c>
      <c r="AE336" t="s">
        <v>13</v>
      </c>
      <c r="AF336" t="s">
        <v>14</v>
      </c>
      <c r="AG336" t="s">
        <v>5</v>
      </c>
      <c r="AH336" t="s">
        <v>15</v>
      </c>
      <c r="AI336" t="s">
        <v>16</v>
      </c>
      <c r="AJ336" t="s">
        <v>17</v>
      </c>
      <c r="AK336" t="s">
        <v>18</v>
      </c>
      <c r="AL336" t="s">
        <v>19</v>
      </c>
    </row>
    <row r="337" spans="1:38" ht="13.5" customHeight="1">
      <c r="A337" s="7"/>
      <c r="B337" s="7"/>
      <c r="C337" s="7"/>
      <c r="D337" s="8"/>
      <c r="F337" s="9" t="str">
        <f>(Sheet1!T337)</f>
        <v/>
      </c>
      <c r="G337" t="str">
        <f>IF(OR(Sheet1!W337="Yes",Sheet1!U337="Yes"),"\\CMFP538\"&amp;Sheet1!Z337,"")</f>
        <v/>
      </c>
      <c r="H337" t="str">
        <f>IF(G337="","",Sheet1!Z337)</f>
        <v/>
      </c>
      <c r="I337" t="str">
        <f>IF(G337="","",Sheet1!Y337)</f>
        <v/>
      </c>
      <c r="J337" t="e">
        <f>(Sheet1!O337)</f>
        <v>#VALUE!</v>
      </c>
      <c r="K337" s="6" t="e">
        <f>(Sheet1!P337)</f>
        <v>#VALUE!</v>
      </c>
      <c r="L337" s="6" t="e">
        <f>IF(Sheet1!N337="No","No",IF(Sheet1!N337="","No","Yes"))</f>
        <v>#VALUE!</v>
      </c>
      <c r="M337" t="e">
        <f>(Sheet1!Q337)</f>
        <v>#VALUE!</v>
      </c>
      <c r="N337" s="6" t="str">
        <f>IF(Sheet1!E337=FALSE,"",Sheet1!F337&amp;Sheet1!E337)</f>
        <v/>
      </c>
      <c r="O337" t="str">
        <f ca="1">(Sheet1!AB337)</f>
        <v>DC4MDB10</v>
      </c>
      <c r="P337" t="e">
        <f>(Sheet1!R337)</f>
        <v>#VALUE!</v>
      </c>
      <c r="Q337" t="e">
        <f>Sheet3!D337</f>
        <v>#VALUE!</v>
      </c>
      <c r="R337" t="e">
        <f>Sheet3!E337</f>
        <v>#VALUE!</v>
      </c>
      <c r="S337" t="str">
        <f t="shared" si="20"/>
        <v/>
      </c>
      <c r="T337" t="str">
        <f>IF(ISERROR(Sheet1!X337),"",Sheet1!X337)</f>
        <v/>
      </c>
      <c r="U337" t="e">
        <f>IF(Sheet1!M337="Councillors",5120,IF(Sheet1!M337="Information Technology Services Dept.",1024,IF(Sheet1!M337="City Clerk and Solicitor Dept",1953,"No")))</f>
        <v>#VALUE!</v>
      </c>
      <c r="V337" s="5" t="s">
        <v>96</v>
      </c>
      <c r="W337" t="e">
        <f>IF(Sheet1!M337="Councillors",4608,IF(Sheet1!M337="Information Technology Services Dept.",921,IF(Sheet1!M337="City Clerk and Solicitor Dept",1855,"No")))</f>
        <v>#VALUE!</v>
      </c>
      <c r="X337" t="e">
        <f t="shared" si="21"/>
        <v>#VALUE!</v>
      </c>
      <c r="Y337" t="str">
        <f ca="1">IF(Sheet1!AB337="DC1MDB01","DC1",IF(Sheet1!AB337="DC1MDB02","DC1",IF(Sheet1!AB337="DC1MDB03","DC1",IF(Sheet1!AB337="DC1MDB04","DC1",IF(Sheet1!AB337="DC1MDB05","DC1",IF(Sheet1!AB337="DC1MDB06","DC1",IF(Sheet1!AB337="DC1MDB07","DC1",IF(Sheet1!AB337="DC1MDB08","DC1",IF(Sheet1!AB337="DC1MDB09","DC1",IF(Sheet1!AB337="DC1MDB10","DC1",IF(Sheet1!AB337="DC4MDB01","DC4",IF(Sheet1!AB337="DC4MDB02","DC4",IF(Sheet1!AB337="DC4MDB03","DC4",IF(Sheet1!AB337="DC4MDB04","DC4",IF(Sheet1!AB337="DC4MDB05","DC4",IF(Sheet1!AB337="DC4MDB06","DC4",IF(Sheet1!AB337="DC4MDB07","DC4",IF(Sheet1!AB337="DC4MDB08","DC4",IF(Sheet1!AB337="DC4MDB09","DC4",IF(Sheet1!AB337="DC4MDB10","DC4","$False"))))))))))))))))))))</f>
        <v>DC4</v>
      </c>
      <c r="Z337" t="s">
        <v>35</v>
      </c>
      <c r="AA337" t="e">
        <f t="shared" si="22"/>
        <v>#VALUE!</v>
      </c>
      <c r="AB337" t="e">
        <f t="shared" si="23"/>
        <v>#VALUE!</v>
      </c>
      <c r="AC337" t="s">
        <v>11</v>
      </c>
      <c r="AD337" t="s">
        <v>12</v>
      </c>
      <c r="AE337" t="s">
        <v>13</v>
      </c>
      <c r="AF337" t="s">
        <v>14</v>
      </c>
      <c r="AG337" t="s">
        <v>5</v>
      </c>
      <c r="AH337" t="s">
        <v>15</v>
      </c>
      <c r="AI337" t="s">
        <v>16</v>
      </c>
      <c r="AJ337" t="s">
        <v>17</v>
      </c>
      <c r="AK337" t="s">
        <v>18</v>
      </c>
      <c r="AL337" t="s">
        <v>19</v>
      </c>
    </row>
    <row r="338" spans="1:38" ht="13.5" customHeight="1">
      <c r="A338" s="7"/>
      <c r="B338" s="7"/>
      <c r="C338" s="7"/>
      <c r="D338" s="8"/>
      <c r="F338" s="9" t="str">
        <f>(Sheet1!T338)</f>
        <v/>
      </c>
      <c r="G338" t="str">
        <f>IF(OR(Sheet1!W338="Yes",Sheet1!U338="Yes"),"\\CMFP538\"&amp;Sheet1!Z338,"")</f>
        <v/>
      </c>
      <c r="H338" t="str">
        <f>IF(G338="","",Sheet1!Z338)</f>
        <v/>
      </c>
      <c r="I338" t="str">
        <f>IF(G338="","",Sheet1!Y338)</f>
        <v/>
      </c>
      <c r="J338" t="e">
        <f>(Sheet1!O338)</f>
        <v>#VALUE!</v>
      </c>
      <c r="K338" s="6" t="e">
        <f>(Sheet1!P338)</f>
        <v>#VALUE!</v>
      </c>
      <c r="L338" s="6" t="e">
        <f>IF(Sheet1!N338="No","No",IF(Sheet1!N338="","No","Yes"))</f>
        <v>#VALUE!</v>
      </c>
      <c r="M338" t="e">
        <f>(Sheet1!Q338)</f>
        <v>#VALUE!</v>
      </c>
      <c r="N338" s="6" t="str">
        <f>IF(Sheet1!E338=FALSE,"",Sheet1!F338&amp;Sheet1!E338)</f>
        <v/>
      </c>
      <c r="O338" t="str">
        <f ca="1">(Sheet1!AB338)</f>
        <v>DC1MDB04</v>
      </c>
      <c r="P338" t="e">
        <f>(Sheet1!R338)</f>
        <v>#VALUE!</v>
      </c>
      <c r="Q338" t="e">
        <f>Sheet3!D338</f>
        <v>#VALUE!</v>
      </c>
      <c r="R338" t="e">
        <f>Sheet3!E338</f>
        <v>#VALUE!</v>
      </c>
      <c r="S338" t="str">
        <f t="shared" si="20"/>
        <v/>
      </c>
      <c r="T338" t="str">
        <f>IF(ISERROR(Sheet1!X338),"",Sheet1!X338)</f>
        <v/>
      </c>
      <c r="U338" t="e">
        <f>IF(Sheet1!M338="Councillors",5120,IF(Sheet1!M338="Information Technology Services Dept.",1024,IF(Sheet1!M338="City Clerk and Solicitor Dept",1953,"No")))</f>
        <v>#VALUE!</v>
      </c>
      <c r="V338" s="5" t="s">
        <v>96</v>
      </c>
      <c r="W338" t="e">
        <f>IF(Sheet1!M338="Councillors",4608,IF(Sheet1!M338="Information Technology Services Dept.",921,IF(Sheet1!M338="City Clerk and Solicitor Dept",1855,"No")))</f>
        <v>#VALUE!</v>
      </c>
      <c r="X338" t="e">
        <f t="shared" si="21"/>
        <v>#VALUE!</v>
      </c>
      <c r="Y338" t="str">
        <f ca="1">IF(Sheet1!AB338="DC1MDB01","DC1",IF(Sheet1!AB338="DC1MDB02","DC1",IF(Sheet1!AB338="DC1MDB03","DC1",IF(Sheet1!AB338="DC1MDB04","DC1",IF(Sheet1!AB338="DC1MDB05","DC1",IF(Sheet1!AB338="DC1MDB06","DC1",IF(Sheet1!AB338="DC1MDB07","DC1",IF(Sheet1!AB338="DC1MDB08","DC1",IF(Sheet1!AB338="DC1MDB09","DC1",IF(Sheet1!AB338="DC1MDB10","DC1",IF(Sheet1!AB338="DC4MDB01","DC4",IF(Sheet1!AB338="DC4MDB02","DC4",IF(Sheet1!AB338="DC4MDB03","DC4",IF(Sheet1!AB338="DC4MDB04","DC4",IF(Sheet1!AB338="DC4MDB05","DC4",IF(Sheet1!AB338="DC4MDB06","DC4",IF(Sheet1!AB338="DC4MDB07","DC4",IF(Sheet1!AB338="DC4MDB08","DC4",IF(Sheet1!AB338="DC4MDB09","DC4",IF(Sheet1!AB338="DC4MDB10","DC4","$False"))))))))))))))))))))</f>
        <v>DC1</v>
      </c>
      <c r="Z338" t="s">
        <v>35</v>
      </c>
      <c r="AA338" t="e">
        <f t="shared" si="22"/>
        <v>#VALUE!</v>
      </c>
      <c r="AB338" t="e">
        <f t="shared" si="23"/>
        <v>#VALUE!</v>
      </c>
      <c r="AC338" t="s">
        <v>11</v>
      </c>
      <c r="AD338" t="s">
        <v>12</v>
      </c>
      <c r="AE338" t="s">
        <v>13</v>
      </c>
      <c r="AF338" t="s">
        <v>14</v>
      </c>
      <c r="AG338" t="s">
        <v>5</v>
      </c>
      <c r="AH338" t="s">
        <v>15</v>
      </c>
      <c r="AI338" t="s">
        <v>16</v>
      </c>
      <c r="AJ338" t="s">
        <v>17</v>
      </c>
      <c r="AK338" t="s">
        <v>18</v>
      </c>
      <c r="AL338" t="s">
        <v>19</v>
      </c>
    </row>
    <row r="339" spans="1:38" ht="13.5" customHeight="1">
      <c r="A339" s="7"/>
      <c r="B339" s="7"/>
      <c r="C339" s="7"/>
      <c r="D339" s="8"/>
      <c r="F339" s="9" t="str">
        <f>(Sheet1!T339)</f>
        <v/>
      </c>
      <c r="G339" t="str">
        <f>IF(OR(Sheet1!W339="Yes",Sheet1!U339="Yes"),"\\CMFP538\"&amp;Sheet1!Z339,"")</f>
        <v/>
      </c>
      <c r="H339" t="str">
        <f>IF(G339="","",Sheet1!Z339)</f>
        <v/>
      </c>
      <c r="I339" t="str">
        <f>IF(G339="","",Sheet1!Y339)</f>
        <v/>
      </c>
      <c r="J339" t="e">
        <f>(Sheet1!O339)</f>
        <v>#VALUE!</v>
      </c>
      <c r="K339" s="6" t="e">
        <f>(Sheet1!P339)</f>
        <v>#VALUE!</v>
      </c>
      <c r="L339" s="6" t="e">
        <f>IF(Sheet1!N339="No","No",IF(Sheet1!N339="","No","Yes"))</f>
        <v>#VALUE!</v>
      </c>
      <c r="M339" t="e">
        <f>(Sheet1!Q339)</f>
        <v>#VALUE!</v>
      </c>
      <c r="N339" s="6" t="str">
        <f>IF(Sheet1!E339=FALSE,"",Sheet1!F339&amp;Sheet1!E339)</f>
        <v/>
      </c>
      <c r="O339" t="str">
        <f ca="1">(Sheet1!AB339)</f>
        <v>DC4MDB02</v>
      </c>
      <c r="P339" t="e">
        <f>(Sheet1!R339)</f>
        <v>#VALUE!</v>
      </c>
      <c r="Q339" t="e">
        <f>Sheet3!D339</f>
        <v>#VALUE!</v>
      </c>
      <c r="R339" t="e">
        <f>Sheet3!E339</f>
        <v>#VALUE!</v>
      </c>
      <c r="S339" t="str">
        <f t="shared" si="20"/>
        <v/>
      </c>
      <c r="T339" t="str">
        <f>IF(ISERROR(Sheet1!X339),"",Sheet1!X339)</f>
        <v/>
      </c>
      <c r="U339" t="e">
        <f>IF(Sheet1!M339="Councillors",5120,IF(Sheet1!M339="Information Technology Services Dept.",1024,IF(Sheet1!M339="City Clerk and Solicitor Dept",1953,"No")))</f>
        <v>#VALUE!</v>
      </c>
      <c r="V339" s="5" t="s">
        <v>96</v>
      </c>
      <c r="W339" t="e">
        <f>IF(Sheet1!M339="Councillors",4608,IF(Sheet1!M339="Information Technology Services Dept.",921,IF(Sheet1!M339="City Clerk and Solicitor Dept",1855,"No")))</f>
        <v>#VALUE!</v>
      </c>
      <c r="X339" t="e">
        <f t="shared" si="21"/>
        <v>#VALUE!</v>
      </c>
      <c r="Y339" t="str">
        <f ca="1">IF(Sheet1!AB339="DC1MDB01","DC1",IF(Sheet1!AB339="DC1MDB02","DC1",IF(Sheet1!AB339="DC1MDB03","DC1",IF(Sheet1!AB339="DC1MDB04","DC1",IF(Sheet1!AB339="DC1MDB05","DC1",IF(Sheet1!AB339="DC1MDB06","DC1",IF(Sheet1!AB339="DC1MDB07","DC1",IF(Sheet1!AB339="DC1MDB08","DC1",IF(Sheet1!AB339="DC1MDB09","DC1",IF(Sheet1!AB339="DC1MDB10","DC1",IF(Sheet1!AB339="DC4MDB01","DC4",IF(Sheet1!AB339="DC4MDB02","DC4",IF(Sheet1!AB339="DC4MDB03","DC4",IF(Sheet1!AB339="DC4MDB04","DC4",IF(Sheet1!AB339="DC4MDB05","DC4",IF(Sheet1!AB339="DC4MDB06","DC4",IF(Sheet1!AB339="DC4MDB07","DC4",IF(Sheet1!AB339="DC4MDB08","DC4",IF(Sheet1!AB339="DC4MDB09","DC4",IF(Sheet1!AB339="DC4MDB10","DC4","$False"))))))))))))))))))))</f>
        <v>DC4</v>
      </c>
      <c r="Z339" t="s">
        <v>35</v>
      </c>
      <c r="AA339" t="e">
        <f t="shared" si="22"/>
        <v>#VALUE!</v>
      </c>
      <c r="AB339" t="e">
        <f t="shared" si="23"/>
        <v>#VALUE!</v>
      </c>
      <c r="AC339" t="s">
        <v>11</v>
      </c>
      <c r="AD339" t="s">
        <v>12</v>
      </c>
      <c r="AE339" t="s">
        <v>13</v>
      </c>
      <c r="AF339" t="s">
        <v>14</v>
      </c>
      <c r="AG339" t="s">
        <v>5</v>
      </c>
      <c r="AH339" t="s">
        <v>15</v>
      </c>
      <c r="AI339" t="s">
        <v>16</v>
      </c>
      <c r="AJ339" t="s">
        <v>17</v>
      </c>
      <c r="AK339" t="s">
        <v>18</v>
      </c>
      <c r="AL339" t="s">
        <v>19</v>
      </c>
    </row>
    <row r="340" spans="1:38" ht="13.5" customHeight="1">
      <c r="A340" s="7"/>
      <c r="B340" s="7"/>
      <c r="C340" s="7"/>
      <c r="D340" s="8"/>
      <c r="F340" s="9" t="str">
        <f>(Sheet1!T340)</f>
        <v/>
      </c>
      <c r="G340" t="str">
        <f>IF(OR(Sheet1!W340="Yes",Sheet1!U340="Yes"),"\\CMFP538\"&amp;Sheet1!Z340,"")</f>
        <v/>
      </c>
      <c r="H340" t="str">
        <f>IF(G340="","",Sheet1!Z340)</f>
        <v/>
      </c>
      <c r="I340" t="str">
        <f>IF(G340="","",Sheet1!Y340)</f>
        <v/>
      </c>
      <c r="J340" t="e">
        <f>(Sheet1!O340)</f>
        <v>#VALUE!</v>
      </c>
      <c r="K340" s="6" t="e">
        <f>(Sheet1!P340)</f>
        <v>#VALUE!</v>
      </c>
      <c r="L340" s="6" t="e">
        <f>IF(Sheet1!N340="No","No",IF(Sheet1!N340="","No","Yes"))</f>
        <v>#VALUE!</v>
      </c>
      <c r="M340" t="e">
        <f>(Sheet1!Q340)</f>
        <v>#VALUE!</v>
      </c>
      <c r="N340" s="6" t="str">
        <f>IF(Sheet1!E340=FALSE,"",Sheet1!F340&amp;Sheet1!E340)</f>
        <v/>
      </c>
      <c r="O340" t="str">
        <f ca="1">(Sheet1!AB340)</f>
        <v>DC1MDB02</v>
      </c>
      <c r="P340" t="e">
        <f>(Sheet1!R340)</f>
        <v>#VALUE!</v>
      </c>
      <c r="Q340" t="e">
        <f>Sheet3!D340</f>
        <v>#VALUE!</v>
      </c>
      <c r="R340" t="e">
        <f>Sheet3!E340</f>
        <v>#VALUE!</v>
      </c>
      <c r="S340" t="str">
        <f t="shared" si="20"/>
        <v/>
      </c>
      <c r="T340" t="str">
        <f>IF(ISERROR(Sheet1!X340),"",Sheet1!X340)</f>
        <v/>
      </c>
      <c r="U340" t="e">
        <f>IF(Sheet1!M340="Councillors",5120,IF(Sheet1!M340="Information Technology Services Dept.",1024,IF(Sheet1!M340="City Clerk and Solicitor Dept",1953,"No")))</f>
        <v>#VALUE!</v>
      </c>
      <c r="V340" s="5" t="s">
        <v>96</v>
      </c>
      <c r="W340" t="e">
        <f>IF(Sheet1!M340="Councillors",4608,IF(Sheet1!M340="Information Technology Services Dept.",921,IF(Sheet1!M340="City Clerk and Solicitor Dept",1855,"No")))</f>
        <v>#VALUE!</v>
      </c>
      <c r="X340" t="e">
        <f t="shared" si="21"/>
        <v>#VALUE!</v>
      </c>
      <c r="Y340" t="str">
        <f ca="1">IF(Sheet1!AB340="DC1MDB01","DC1",IF(Sheet1!AB340="DC1MDB02","DC1",IF(Sheet1!AB340="DC1MDB03","DC1",IF(Sheet1!AB340="DC1MDB04","DC1",IF(Sheet1!AB340="DC1MDB05","DC1",IF(Sheet1!AB340="DC1MDB06","DC1",IF(Sheet1!AB340="DC1MDB07","DC1",IF(Sheet1!AB340="DC1MDB08","DC1",IF(Sheet1!AB340="DC1MDB09","DC1",IF(Sheet1!AB340="DC1MDB10","DC1",IF(Sheet1!AB340="DC4MDB01","DC4",IF(Sheet1!AB340="DC4MDB02","DC4",IF(Sheet1!AB340="DC4MDB03","DC4",IF(Sheet1!AB340="DC4MDB04","DC4",IF(Sheet1!AB340="DC4MDB05","DC4",IF(Sheet1!AB340="DC4MDB06","DC4",IF(Sheet1!AB340="DC4MDB07","DC4",IF(Sheet1!AB340="DC4MDB08","DC4",IF(Sheet1!AB340="DC4MDB09","DC4",IF(Sheet1!AB340="DC4MDB10","DC4","$False"))))))))))))))))))))</f>
        <v>DC1</v>
      </c>
      <c r="Z340" t="s">
        <v>35</v>
      </c>
      <c r="AA340" t="e">
        <f t="shared" si="22"/>
        <v>#VALUE!</v>
      </c>
      <c r="AB340" t="e">
        <f t="shared" si="23"/>
        <v>#VALUE!</v>
      </c>
      <c r="AC340" t="s">
        <v>11</v>
      </c>
      <c r="AD340" t="s">
        <v>12</v>
      </c>
      <c r="AE340" t="s">
        <v>13</v>
      </c>
      <c r="AF340" t="s">
        <v>14</v>
      </c>
      <c r="AG340" t="s">
        <v>5</v>
      </c>
      <c r="AH340" t="s">
        <v>15</v>
      </c>
      <c r="AI340" t="s">
        <v>16</v>
      </c>
      <c r="AJ340" t="s">
        <v>17</v>
      </c>
      <c r="AK340" t="s">
        <v>18</v>
      </c>
      <c r="AL340" t="s">
        <v>19</v>
      </c>
    </row>
    <row r="341" spans="1:38" ht="13.5" customHeight="1">
      <c r="A341" s="7"/>
      <c r="B341" s="7"/>
      <c r="C341" s="7"/>
      <c r="D341" s="8"/>
      <c r="F341" s="9" t="str">
        <f>(Sheet1!T341)</f>
        <v/>
      </c>
      <c r="G341" t="str">
        <f>IF(OR(Sheet1!W341="Yes",Sheet1!U341="Yes"),"\\CMFP538\"&amp;Sheet1!Z341,"")</f>
        <v/>
      </c>
      <c r="H341" t="str">
        <f>IF(G341="","",Sheet1!Z341)</f>
        <v/>
      </c>
      <c r="I341" t="str">
        <f>IF(G341="","",Sheet1!Y341)</f>
        <v/>
      </c>
      <c r="J341" t="e">
        <f>(Sheet1!O341)</f>
        <v>#VALUE!</v>
      </c>
      <c r="K341" s="6" t="e">
        <f>(Sheet1!P341)</f>
        <v>#VALUE!</v>
      </c>
      <c r="L341" s="6" t="e">
        <f>IF(Sheet1!N341="No","No",IF(Sheet1!N341="","No","Yes"))</f>
        <v>#VALUE!</v>
      </c>
      <c r="M341" t="e">
        <f>(Sheet1!Q341)</f>
        <v>#VALUE!</v>
      </c>
      <c r="N341" s="6" t="str">
        <f>IF(Sheet1!E341=FALSE,"",Sheet1!F341&amp;Sheet1!E341)</f>
        <v/>
      </c>
      <c r="O341" t="str">
        <f ca="1">(Sheet1!AB341)</f>
        <v>DC4MDB08</v>
      </c>
      <c r="P341" t="e">
        <f>(Sheet1!R341)</f>
        <v>#VALUE!</v>
      </c>
      <c r="Q341" t="e">
        <f>Sheet3!D341</f>
        <v>#VALUE!</v>
      </c>
      <c r="R341" t="e">
        <f>Sheet3!E341</f>
        <v>#VALUE!</v>
      </c>
      <c r="S341" t="str">
        <f t="shared" si="20"/>
        <v/>
      </c>
      <c r="T341" t="str">
        <f>IF(ISERROR(Sheet1!X341),"",Sheet1!X341)</f>
        <v/>
      </c>
      <c r="U341" t="e">
        <f>IF(Sheet1!M341="Councillors",5120,IF(Sheet1!M341="Information Technology Services Dept.",1024,IF(Sheet1!M341="City Clerk and Solicitor Dept",1953,"No")))</f>
        <v>#VALUE!</v>
      </c>
      <c r="V341" s="5" t="s">
        <v>96</v>
      </c>
      <c r="W341" t="e">
        <f>IF(Sheet1!M341="Councillors",4608,IF(Sheet1!M341="Information Technology Services Dept.",921,IF(Sheet1!M341="City Clerk and Solicitor Dept",1855,"No")))</f>
        <v>#VALUE!</v>
      </c>
      <c r="X341" t="e">
        <f t="shared" si="21"/>
        <v>#VALUE!</v>
      </c>
      <c r="Y341" t="str">
        <f ca="1">IF(Sheet1!AB341="DC1MDB01","DC1",IF(Sheet1!AB341="DC1MDB02","DC1",IF(Sheet1!AB341="DC1MDB03","DC1",IF(Sheet1!AB341="DC1MDB04","DC1",IF(Sheet1!AB341="DC1MDB05","DC1",IF(Sheet1!AB341="DC1MDB06","DC1",IF(Sheet1!AB341="DC1MDB07","DC1",IF(Sheet1!AB341="DC1MDB08","DC1",IF(Sheet1!AB341="DC1MDB09","DC1",IF(Sheet1!AB341="DC1MDB10","DC1",IF(Sheet1!AB341="DC4MDB01","DC4",IF(Sheet1!AB341="DC4MDB02","DC4",IF(Sheet1!AB341="DC4MDB03","DC4",IF(Sheet1!AB341="DC4MDB04","DC4",IF(Sheet1!AB341="DC4MDB05","DC4",IF(Sheet1!AB341="DC4MDB06","DC4",IF(Sheet1!AB341="DC4MDB07","DC4",IF(Sheet1!AB341="DC4MDB08","DC4",IF(Sheet1!AB341="DC4MDB09","DC4",IF(Sheet1!AB341="DC4MDB10","DC4","$False"))))))))))))))))))))</f>
        <v>DC4</v>
      </c>
      <c r="Z341" t="s">
        <v>35</v>
      </c>
      <c r="AA341" t="e">
        <f t="shared" si="22"/>
        <v>#VALUE!</v>
      </c>
      <c r="AB341" t="e">
        <f t="shared" si="23"/>
        <v>#VALUE!</v>
      </c>
      <c r="AC341" t="s">
        <v>11</v>
      </c>
      <c r="AD341" t="s">
        <v>12</v>
      </c>
      <c r="AE341" t="s">
        <v>13</v>
      </c>
      <c r="AF341" t="s">
        <v>14</v>
      </c>
      <c r="AG341" t="s">
        <v>5</v>
      </c>
      <c r="AH341" t="s">
        <v>15</v>
      </c>
      <c r="AI341" t="s">
        <v>16</v>
      </c>
      <c r="AJ341" t="s">
        <v>17</v>
      </c>
      <c r="AK341" t="s">
        <v>18</v>
      </c>
      <c r="AL341" t="s">
        <v>19</v>
      </c>
    </row>
    <row r="342" spans="1:38" ht="13.5" customHeight="1">
      <c r="A342" s="7"/>
      <c r="B342" s="7"/>
      <c r="C342" s="7"/>
      <c r="D342" s="8"/>
      <c r="F342" s="9" t="str">
        <f>(Sheet1!T342)</f>
        <v/>
      </c>
      <c r="G342" t="str">
        <f>IF(OR(Sheet1!W342="Yes",Sheet1!U342="Yes"),"\\CMFP538\"&amp;Sheet1!Z342,"")</f>
        <v/>
      </c>
      <c r="H342" t="str">
        <f>IF(G342="","",Sheet1!Z342)</f>
        <v/>
      </c>
      <c r="I342" t="str">
        <f>IF(G342="","",Sheet1!Y342)</f>
        <v/>
      </c>
      <c r="J342" t="e">
        <f>(Sheet1!O342)</f>
        <v>#VALUE!</v>
      </c>
      <c r="K342" s="6" t="e">
        <f>(Sheet1!P342)</f>
        <v>#VALUE!</v>
      </c>
      <c r="L342" s="6" t="e">
        <f>IF(Sheet1!N342="No","No",IF(Sheet1!N342="","No","Yes"))</f>
        <v>#VALUE!</v>
      </c>
      <c r="M342" t="e">
        <f>(Sheet1!Q342)</f>
        <v>#VALUE!</v>
      </c>
      <c r="N342" s="6" t="str">
        <f>IF(Sheet1!E342=FALSE,"",Sheet1!F342&amp;Sheet1!E342)</f>
        <v/>
      </c>
      <c r="O342" t="str">
        <f ca="1">(Sheet1!AB342)</f>
        <v>DC1MDB10</v>
      </c>
      <c r="P342" t="e">
        <f>(Sheet1!R342)</f>
        <v>#VALUE!</v>
      </c>
      <c r="Q342" t="e">
        <f>Sheet3!D342</f>
        <v>#VALUE!</v>
      </c>
      <c r="R342" t="e">
        <f>Sheet3!E342</f>
        <v>#VALUE!</v>
      </c>
      <c r="S342" t="str">
        <f t="shared" si="20"/>
        <v/>
      </c>
      <c r="T342" t="str">
        <f>IF(ISERROR(Sheet1!X342),"",Sheet1!X342)</f>
        <v/>
      </c>
      <c r="U342" t="e">
        <f>IF(Sheet1!M342="Councillors",5120,IF(Sheet1!M342="Information Technology Services Dept.",1024,IF(Sheet1!M342="City Clerk and Solicitor Dept",1953,"No")))</f>
        <v>#VALUE!</v>
      </c>
      <c r="V342" s="5" t="s">
        <v>96</v>
      </c>
      <c r="W342" t="e">
        <f>IF(Sheet1!M342="Councillors",4608,IF(Sheet1!M342="Information Technology Services Dept.",921,IF(Sheet1!M342="City Clerk and Solicitor Dept",1855,"No")))</f>
        <v>#VALUE!</v>
      </c>
      <c r="X342" t="e">
        <f t="shared" si="21"/>
        <v>#VALUE!</v>
      </c>
      <c r="Y342" t="str">
        <f ca="1">IF(Sheet1!AB342="DC1MDB01","DC1",IF(Sheet1!AB342="DC1MDB02","DC1",IF(Sheet1!AB342="DC1MDB03","DC1",IF(Sheet1!AB342="DC1MDB04","DC1",IF(Sheet1!AB342="DC1MDB05","DC1",IF(Sheet1!AB342="DC1MDB06","DC1",IF(Sheet1!AB342="DC1MDB07","DC1",IF(Sheet1!AB342="DC1MDB08","DC1",IF(Sheet1!AB342="DC1MDB09","DC1",IF(Sheet1!AB342="DC1MDB10","DC1",IF(Sheet1!AB342="DC4MDB01","DC4",IF(Sheet1!AB342="DC4MDB02","DC4",IF(Sheet1!AB342="DC4MDB03","DC4",IF(Sheet1!AB342="DC4MDB04","DC4",IF(Sheet1!AB342="DC4MDB05","DC4",IF(Sheet1!AB342="DC4MDB06","DC4",IF(Sheet1!AB342="DC4MDB07","DC4",IF(Sheet1!AB342="DC4MDB08","DC4",IF(Sheet1!AB342="DC4MDB09","DC4",IF(Sheet1!AB342="DC4MDB10","DC4","$False"))))))))))))))))))))</f>
        <v>DC1</v>
      </c>
      <c r="Z342" t="s">
        <v>35</v>
      </c>
      <c r="AA342" t="e">
        <f t="shared" si="22"/>
        <v>#VALUE!</v>
      </c>
      <c r="AB342" t="e">
        <f t="shared" si="23"/>
        <v>#VALUE!</v>
      </c>
      <c r="AC342" t="s">
        <v>11</v>
      </c>
      <c r="AD342" t="s">
        <v>12</v>
      </c>
      <c r="AE342" t="s">
        <v>13</v>
      </c>
      <c r="AF342" t="s">
        <v>14</v>
      </c>
      <c r="AG342" t="s">
        <v>5</v>
      </c>
      <c r="AH342" t="s">
        <v>15</v>
      </c>
      <c r="AI342" t="s">
        <v>16</v>
      </c>
      <c r="AJ342" t="s">
        <v>17</v>
      </c>
      <c r="AK342" t="s">
        <v>18</v>
      </c>
      <c r="AL342" t="s">
        <v>19</v>
      </c>
    </row>
    <row r="343" spans="1:38" ht="13.5" customHeight="1">
      <c r="A343" s="7"/>
      <c r="B343" s="7"/>
      <c r="C343" s="7"/>
      <c r="D343" s="8"/>
      <c r="F343" s="9" t="str">
        <f>(Sheet1!T343)</f>
        <v/>
      </c>
      <c r="G343" t="str">
        <f>IF(OR(Sheet1!W343="Yes",Sheet1!U343="Yes"),"\\CMFP538\"&amp;Sheet1!Z343,"")</f>
        <v/>
      </c>
      <c r="H343" t="str">
        <f>IF(G343="","",Sheet1!Z343)</f>
        <v/>
      </c>
      <c r="I343" t="str">
        <f>IF(G343="","",Sheet1!Y343)</f>
        <v/>
      </c>
      <c r="J343" t="e">
        <f>(Sheet1!O343)</f>
        <v>#VALUE!</v>
      </c>
      <c r="K343" s="6" t="e">
        <f>(Sheet1!P343)</f>
        <v>#VALUE!</v>
      </c>
      <c r="L343" s="6" t="e">
        <f>IF(Sheet1!N343="No","No",IF(Sheet1!N343="","No","Yes"))</f>
        <v>#VALUE!</v>
      </c>
      <c r="M343" t="e">
        <f>(Sheet1!Q343)</f>
        <v>#VALUE!</v>
      </c>
      <c r="N343" s="6" t="str">
        <f>IF(Sheet1!E343=FALSE,"",Sheet1!F343&amp;Sheet1!E343)</f>
        <v/>
      </c>
      <c r="O343" t="str">
        <f ca="1">(Sheet1!AB343)</f>
        <v>DC4MDB06</v>
      </c>
      <c r="P343" t="e">
        <f>(Sheet1!R343)</f>
        <v>#VALUE!</v>
      </c>
      <c r="Q343" t="e">
        <f>Sheet3!D343</f>
        <v>#VALUE!</v>
      </c>
      <c r="R343" t="e">
        <f>Sheet3!E343</f>
        <v>#VALUE!</v>
      </c>
      <c r="S343" t="str">
        <f t="shared" si="20"/>
        <v/>
      </c>
      <c r="T343" t="str">
        <f>IF(ISERROR(Sheet1!X343),"",Sheet1!X343)</f>
        <v/>
      </c>
      <c r="U343" t="e">
        <f>IF(Sheet1!M343="Councillors",5120,IF(Sheet1!M343="Information Technology Services Dept.",1024,IF(Sheet1!M343="City Clerk and Solicitor Dept",1953,"No")))</f>
        <v>#VALUE!</v>
      </c>
      <c r="V343" s="5" t="s">
        <v>96</v>
      </c>
      <c r="W343" t="e">
        <f>IF(Sheet1!M343="Councillors",4608,IF(Sheet1!M343="Information Technology Services Dept.",921,IF(Sheet1!M343="City Clerk and Solicitor Dept",1855,"No")))</f>
        <v>#VALUE!</v>
      </c>
      <c r="X343" t="e">
        <f t="shared" si="21"/>
        <v>#VALUE!</v>
      </c>
      <c r="Y343" t="str">
        <f ca="1">IF(Sheet1!AB343="DC1MDB01","DC1",IF(Sheet1!AB343="DC1MDB02","DC1",IF(Sheet1!AB343="DC1MDB03","DC1",IF(Sheet1!AB343="DC1MDB04","DC1",IF(Sheet1!AB343="DC1MDB05","DC1",IF(Sheet1!AB343="DC1MDB06","DC1",IF(Sheet1!AB343="DC1MDB07","DC1",IF(Sheet1!AB343="DC1MDB08","DC1",IF(Sheet1!AB343="DC1MDB09","DC1",IF(Sheet1!AB343="DC1MDB10","DC1",IF(Sheet1!AB343="DC4MDB01","DC4",IF(Sheet1!AB343="DC4MDB02","DC4",IF(Sheet1!AB343="DC4MDB03","DC4",IF(Sheet1!AB343="DC4MDB04","DC4",IF(Sheet1!AB343="DC4MDB05","DC4",IF(Sheet1!AB343="DC4MDB06","DC4",IF(Sheet1!AB343="DC4MDB07","DC4",IF(Sheet1!AB343="DC4MDB08","DC4",IF(Sheet1!AB343="DC4MDB09","DC4",IF(Sheet1!AB343="DC4MDB10","DC4","$False"))))))))))))))))))))</f>
        <v>DC4</v>
      </c>
      <c r="Z343" t="s">
        <v>35</v>
      </c>
      <c r="AA343" t="e">
        <f t="shared" si="22"/>
        <v>#VALUE!</v>
      </c>
      <c r="AB343" t="e">
        <f t="shared" si="23"/>
        <v>#VALUE!</v>
      </c>
      <c r="AC343" t="s">
        <v>11</v>
      </c>
      <c r="AD343" t="s">
        <v>12</v>
      </c>
      <c r="AE343" t="s">
        <v>13</v>
      </c>
      <c r="AF343" t="s">
        <v>14</v>
      </c>
      <c r="AG343" t="s">
        <v>5</v>
      </c>
      <c r="AH343" t="s">
        <v>15</v>
      </c>
      <c r="AI343" t="s">
        <v>16</v>
      </c>
      <c r="AJ343" t="s">
        <v>17</v>
      </c>
      <c r="AK343" t="s">
        <v>18</v>
      </c>
      <c r="AL343" t="s">
        <v>19</v>
      </c>
    </row>
    <row r="344" spans="1:38" ht="13.5" customHeight="1">
      <c r="A344" s="7"/>
      <c r="B344" s="7"/>
      <c r="C344" s="7"/>
      <c r="D344" s="8"/>
      <c r="F344" s="9" t="str">
        <f>(Sheet1!T344)</f>
        <v/>
      </c>
      <c r="G344" t="str">
        <f>IF(OR(Sheet1!W344="Yes",Sheet1!U344="Yes"),"\\CMFP538\"&amp;Sheet1!Z344,"")</f>
        <v/>
      </c>
      <c r="H344" t="str">
        <f>IF(G344="","",Sheet1!Z344)</f>
        <v/>
      </c>
      <c r="I344" t="str">
        <f>IF(G344="","",Sheet1!Y344)</f>
        <v/>
      </c>
      <c r="J344" t="e">
        <f>(Sheet1!O344)</f>
        <v>#VALUE!</v>
      </c>
      <c r="K344" s="6" t="e">
        <f>(Sheet1!P344)</f>
        <v>#VALUE!</v>
      </c>
      <c r="L344" s="6" t="e">
        <f>IF(Sheet1!N344="No","No",IF(Sheet1!N344="","No","Yes"))</f>
        <v>#VALUE!</v>
      </c>
      <c r="M344" t="e">
        <f>(Sheet1!Q344)</f>
        <v>#VALUE!</v>
      </c>
      <c r="N344" s="6" t="str">
        <f>IF(Sheet1!E344=FALSE,"",Sheet1!F344&amp;Sheet1!E344)</f>
        <v/>
      </c>
      <c r="O344" t="str">
        <f ca="1">(Sheet1!AB344)</f>
        <v>DC4MDB03</v>
      </c>
      <c r="P344" t="e">
        <f>(Sheet1!R344)</f>
        <v>#VALUE!</v>
      </c>
      <c r="Q344" t="e">
        <f>Sheet3!D344</f>
        <v>#VALUE!</v>
      </c>
      <c r="R344" t="e">
        <f>Sheet3!E344</f>
        <v>#VALUE!</v>
      </c>
      <c r="S344" t="str">
        <f t="shared" si="20"/>
        <v/>
      </c>
      <c r="T344" t="str">
        <f>IF(ISERROR(Sheet1!X344),"",Sheet1!X344)</f>
        <v/>
      </c>
      <c r="U344" t="e">
        <f>IF(Sheet1!M344="Councillors",5120,IF(Sheet1!M344="Information Technology Services Dept.",1024,IF(Sheet1!M344="City Clerk and Solicitor Dept",1953,"No")))</f>
        <v>#VALUE!</v>
      </c>
      <c r="V344" s="5" t="s">
        <v>96</v>
      </c>
      <c r="W344" t="e">
        <f>IF(Sheet1!M344="Councillors",4608,IF(Sheet1!M344="Information Technology Services Dept.",921,IF(Sheet1!M344="City Clerk and Solicitor Dept",1855,"No")))</f>
        <v>#VALUE!</v>
      </c>
      <c r="X344" t="e">
        <f t="shared" si="21"/>
        <v>#VALUE!</v>
      </c>
      <c r="Y344" t="str">
        <f ca="1">IF(Sheet1!AB344="DC1MDB01","DC1",IF(Sheet1!AB344="DC1MDB02","DC1",IF(Sheet1!AB344="DC1MDB03","DC1",IF(Sheet1!AB344="DC1MDB04","DC1",IF(Sheet1!AB344="DC1MDB05","DC1",IF(Sheet1!AB344="DC1MDB06","DC1",IF(Sheet1!AB344="DC1MDB07","DC1",IF(Sheet1!AB344="DC1MDB08","DC1",IF(Sheet1!AB344="DC1MDB09","DC1",IF(Sheet1!AB344="DC1MDB10","DC1",IF(Sheet1!AB344="DC4MDB01","DC4",IF(Sheet1!AB344="DC4MDB02","DC4",IF(Sheet1!AB344="DC4MDB03","DC4",IF(Sheet1!AB344="DC4MDB04","DC4",IF(Sheet1!AB344="DC4MDB05","DC4",IF(Sheet1!AB344="DC4MDB06","DC4",IF(Sheet1!AB344="DC4MDB07","DC4",IF(Sheet1!AB344="DC4MDB08","DC4",IF(Sheet1!AB344="DC4MDB09","DC4",IF(Sheet1!AB344="DC4MDB10","DC4","$False"))))))))))))))))))))</f>
        <v>DC4</v>
      </c>
      <c r="Z344" t="s">
        <v>35</v>
      </c>
      <c r="AA344" t="e">
        <f t="shared" si="22"/>
        <v>#VALUE!</v>
      </c>
      <c r="AB344" t="e">
        <f t="shared" si="23"/>
        <v>#VALUE!</v>
      </c>
      <c r="AC344" t="s">
        <v>11</v>
      </c>
      <c r="AD344" t="s">
        <v>12</v>
      </c>
      <c r="AE344" t="s">
        <v>13</v>
      </c>
      <c r="AF344" t="s">
        <v>14</v>
      </c>
      <c r="AG344" t="s">
        <v>5</v>
      </c>
      <c r="AH344" t="s">
        <v>15</v>
      </c>
      <c r="AI344" t="s">
        <v>16</v>
      </c>
      <c r="AJ344" t="s">
        <v>17</v>
      </c>
      <c r="AK344" t="s">
        <v>18</v>
      </c>
      <c r="AL344" t="s">
        <v>19</v>
      </c>
    </row>
    <row r="345" spans="1:38" ht="13.5" customHeight="1">
      <c r="A345" s="7"/>
      <c r="B345" s="7"/>
      <c r="C345" s="7"/>
      <c r="D345" s="8"/>
      <c r="F345" s="9" t="str">
        <f>(Sheet1!T345)</f>
        <v/>
      </c>
      <c r="G345" t="str">
        <f>IF(OR(Sheet1!W345="Yes",Sheet1!U345="Yes"),"\\CMFP538\"&amp;Sheet1!Z345,"")</f>
        <v/>
      </c>
      <c r="H345" t="str">
        <f>IF(G345="","",Sheet1!Z345)</f>
        <v/>
      </c>
      <c r="I345" t="str">
        <f>IF(G345="","",Sheet1!Y345)</f>
        <v/>
      </c>
      <c r="J345" t="e">
        <f>(Sheet1!O345)</f>
        <v>#VALUE!</v>
      </c>
      <c r="K345" s="6" t="e">
        <f>(Sheet1!P345)</f>
        <v>#VALUE!</v>
      </c>
      <c r="L345" s="6" t="e">
        <f>IF(Sheet1!N345="No","No",IF(Sheet1!N345="","No","Yes"))</f>
        <v>#VALUE!</v>
      </c>
      <c r="M345" t="e">
        <f>(Sheet1!Q345)</f>
        <v>#VALUE!</v>
      </c>
      <c r="N345" s="6" t="str">
        <f>IF(Sheet1!E345=FALSE,"",Sheet1!F345&amp;Sheet1!E345)</f>
        <v/>
      </c>
      <c r="O345" t="str">
        <f ca="1">(Sheet1!AB345)</f>
        <v>DC1MDB10</v>
      </c>
      <c r="P345" t="e">
        <f>(Sheet1!R345)</f>
        <v>#VALUE!</v>
      </c>
      <c r="Q345" t="e">
        <f>Sheet3!D345</f>
        <v>#VALUE!</v>
      </c>
      <c r="R345" t="e">
        <f>Sheet3!E345</f>
        <v>#VALUE!</v>
      </c>
      <c r="S345" t="str">
        <f t="shared" si="20"/>
        <v/>
      </c>
      <c r="T345" t="str">
        <f>IF(ISERROR(Sheet1!X345),"",Sheet1!X345)</f>
        <v/>
      </c>
      <c r="U345" t="e">
        <f>IF(Sheet1!M345="Councillors",5120,IF(Sheet1!M345="Information Technology Services Dept.",1024,IF(Sheet1!M345="City Clerk and Solicitor Dept",1953,"No")))</f>
        <v>#VALUE!</v>
      </c>
      <c r="V345" s="5" t="s">
        <v>96</v>
      </c>
      <c r="W345" t="e">
        <f>IF(Sheet1!M345="Councillors",4608,IF(Sheet1!M345="Information Technology Services Dept.",921,IF(Sheet1!M345="City Clerk and Solicitor Dept",1855,"No")))</f>
        <v>#VALUE!</v>
      </c>
      <c r="X345" t="e">
        <f t="shared" si="21"/>
        <v>#VALUE!</v>
      </c>
      <c r="Y345" t="str">
        <f ca="1">IF(Sheet1!AB345="DC1MDB01","DC1",IF(Sheet1!AB345="DC1MDB02","DC1",IF(Sheet1!AB345="DC1MDB03","DC1",IF(Sheet1!AB345="DC1MDB04","DC1",IF(Sheet1!AB345="DC1MDB05","DC1",IF(Sheet1!AB345="DC1MDB06","DC1",IF(Sheet1!AB345="DC1MDB07","DC1",IF(Sheet1!AB345="DC1MDB08","DC1",IF(Sheet1!AB345="DC1MDB09","DC1",IF(Sheet1!AB345="DC1MDB10","DC1",IF(Sheet1!AB345="DC4MDB01","DC4",IF(Sheet1!AB345="DC4MDB02","DC4",IF(Sheet1!AB345="DC4MDB03","DC4",IF(Sheet1!AB345="DC4MDB04","DC4",IF(Sheet1!AB345="DC4MDB05","DC4",IF(Sheet1!AB345="DC4MDB06","DC4",IF(Sheet1!AB345="DC4MDB07","DC4",IF(Sheet1!AB345="DC4MDB08","DC4",IF(Sheet1!AB345="DC4MDB09","DC4",IF(Sheet1!AB345="DC4MDB10","DC4","$False"))))))))))))))))))))</f>
        <v>DC1</v>
      </c>
      <c r="Z345" t="s">
        <v>35</v>
      </c>
      <c r="AA345" t="e">
        <f t="shared" si="22"/>
        <v>#VALUE!</v>
      </c>
      <c r="AB345" t="e">
        <f t="shared" si="23"/>
        <v>#VALUE!</v>
      </c>
      <c r="AC345" t="s">
        <v>11</v>
      </c>
      <c r="AD345" t="s">
        <v>12</v>
      </c>
      <c r="AE345" t="s">
        <v>13</v>
      </c>
      <c r="AF345" t="s">
        <v>14</v>
      </c>
      <c r="AG345" t="s">
        <v>5</v>
      </c>
      <c r="AH345" t="s">
        <v>15</v>
      </c>
      <c r="AI345" t="s">
        <v>16</v>
      </c>
      <c r="AJ345" t="s">
        <v>17</v>
      </c>
      <c r="AK345" t="s">
        <v>18</v>
      </c>
      <c r="AL345" t="s">
        <v>19</v>
      </c>
    </row>
    <row r="346" spans="1:38" ht="13.5" customHeight="1">
      <c r="A346" s="7"/>
      <c r="B346" s="7"/>
      <c r="C346" s="7"/>
      <c r="D346" s="8"/>
      <c r="F346" s="9" t="str">
        <f>(Sheet1!T346)</f>
        <v/>
      </c>
      <c r="G346" t="str">
        <f>IF(OR(Sheet1!W346="Yes",Sheet1!U346="Yes"),"\\CMFP538\"&amp;Sheet1!Z346,"")</f>
        <v/>
      </c>
      <c r="H346" t="str">
        <f>IF(G346="","",Sheet1!Z346)</f>
        <v/>
      </c>
      <c r="I346" t="str">
        <f>IF(G346="","",Sheet1!Y346)</f>
        <v/>
      </c>
      <c r="J346" t="e">
        <f>(Sheet1!O346)</f>
        <v>#VALUE!</v>
      </c>
      <c r="K346" s="6" t="e">
        <f>(Sheet1!P346)</f>
        <v>#VALUE!</v>
      </c>
      <c r="L346" s="6" t="e">
        <f>IF(Sheet1!N346="No","No",IF(Sheet1!N346="","No","Yes"))</f>
        <v>#VALUE!</v>
      </c>
      <c r="M346" t="e">
        <f>(Sheet1!Q346)</f>
        <v>#VALUE!</v>
      </c>
      <c r="N346" s="6" t="str">
        <f>IF(Sheet1!E346=FALSE,"",Sheet1!F346&amp;Sheet1!E346)</f>
        <v/>
      </c>
      <c r="O346" t="str">
        <f ca="1">(Sheet1!AB346)</f>
        <v>DC4MDB05</v>
      </c>
      <c r="P346" t="e">
        <f>(Sheet1!R346)</f>
        <v>#VALUE!</v>
      </c>
      <c r="Q346" t="e">
        <f>Sheet3!D346</f>
        <v>#VALUE!</v>
      </c>
      <c r="R346" t="e">
        <f>Sheet3!E346</f>
        <v>#VALUE!</v>
      </c>
      <c r="S346" t="str">
        <f t="shared" si="20"/>
        <v/>
      </c>
      <c r="T346" t="str">
        <f>IF(ISERROR(Sheet1!X346),"",Sheet1!X346)</f>
        <v/>
      </c>
      <c r="U346" t="e">
        <f>IF(Sheet1!M346="Councillors",5120,IF(Sheet1!M346="Information Technology Services Dept.",1024,IF(Sheet1!M346="City Clerk and Solicitor Dept",1953,"No")))</f>
        <v>#VALUE!</v>
      </c>
      <c r="V346" s="5" t="s">
        <v>96</v>
      </c>
      <c r="W346" t="e">
        <f>IF(Sheet1!M346="Councillors",4608,IF(Sheet1!M346="Information Technology Services Dept.",921,IF(Sheet1!M346="City Clerk and Solicitor Dept",1855,"No")))</f>
        <v>#VALUE!</v>
      </c>
      <c r="X346" t="e">
        <f t="shared" si="21"/>
        <v>#VALUE!</v>
      </c>
      <c r="Y346" t="str">
        <f ca="1">IF(Sheet1!AB346="DC1MDB01","DC1",IF(Sheet1!AB346="DC1MDB02","DC1",IF(Sheet1!AB346="DC1MDB03","DC1",IF(Sheet1!AB346="DC1MDB04","DC1",IF(Sheet1!AB346="DC1MDB05","DC1",IF(Sheet1!AB346="DC1MDB06","DC1",IF(Sheet1!AB346="DC1MDB07","DC1",IF(Sheet1!AB346="DC1MDB08","DC1",IF(Sheet1!AB346="DC1MDB09","DC1",IF(Sheet1!AB346="DC1MDB10","DC1",IF(Sheet1!AB346="DC4MDB01","DC4",IF(Sheet1!AB346="DC4MDB02","DC4",IF(Sheet1!AB346="DC4MDB03","DC4",IF(Sheet1!AB346="DC4MDB04","DC4",IF(Sheet1!AB346="DC4MDB05","DC4",IF(Sheet1!AB346="DC4MDB06","DC4",IF(Sheet1!AB346="DC4MDB07","DC4",IF(Sheet1!AB346="DC4MDB08","DC4",IF(Sheet1!AB346="DC4MDB09","DC4",IF(Sheet1!AB346="DC4MDB10","DC4","$False"))))))))))))))))))))</f>
        <v>DC4</v>
      </c>
      <c r="Z346" t="s">
        <v>35</v>
      </c>
      <c r="AA346" t="e">
        <f t="shared" si="22"/>
        <v>#VALUE!</v>
      </c>
      <c r="AB346" t="e">
        <f t="shared" si="23"/>
        <v>#VALUE!</v>
      </c>
      <c r="AC346" t="s">
        <v>11</v>
      </c>
      <c r="AD346" t="s">
        <v>12</v>
      </c>
      <c r="AE346" t="s">
        <v>13</v>
      </c>
      <c r="AF346" t="s">
        <v>14</v>
      </c>
      <c r="AG346" t="s">
        <v>5</v>
      </c>
      <c r="AH346" t="s">
        <v>15</v>
      </c>
      <c r="AI346" t="s">
        <v>16</v>
      </c>
      <c r="AJ346" t="s">
        <v>17</v>
      </c>
      <c r="AK346" t="s">
        <v>18</v>
      </c>
      <c r="AL346" t="s">
        <v>19</v>
      </c>
    </row>
    <row r="347" spans="1:38" ht="13.5" customHeight="1">
      <c r="A347" s="7"/>
      <c r="B347" s="7"/>
      <c r="C347" s="7"/>
      <c r="D347" s="8"/>
      <c r="F347" s="9" t="str">
        <f>(Sheet1!T347)</f>
        <v/>
      </c>
      <c r="G347" t="str">
        <f>IF(OR(Sheet1!W347="Yes",Sheet1!U347="Yes"),"\\CMFP538\"&amp;Sheet1!Z347,"")</f>
        <v/>
      </c>
      <c r="H347" t="str">
        <f>IF(G347="","",Sheet1!Z347)</f>
        <v/>
      </c>
      <c r="I347" t="str">
        <f>IF(G347="","",Sheet1!Y347)</f>
        <v/>
      </c>
      <c r="J347" t="e">
        <f>(Sheet1!O347)</f>
        <v>#VALUE!</v>
      </c>
      <c r="K347" s="6" t="e">
        <f>(Sheet1!P347)</f>
        <v>#VALUE!</v>
      </c>
      <c r="L347" s="6" t="e">
        <f>IF(Sheet1!N347="No","No",IF(Sheet1!N347="","No","Yes"))</f>
        <v>#VALUE!</v>
      </c>
      <c r="M347" t="e">
        <f>(Sheet1!Q347)</f>
        <v>#VALUE!</v>
      </c>
      <c r="N347" s="6" t="str">
        <f>IF(Sheet1!E347=FALSE,"",Sheet1!F347&amp;Sheet1!E347)</f>
        <v/>
      </c>
      <c r="O347" t="str">
        <f ca="1">(Sheet1!AB347)</f>
        <v>DC4MDB05</v>
      </c>
      <c r="P347" t="e">
        <f>(Sheet1!R347)</f>
        <v>#VALUE!</v>
      </c>
      <c r="Q347" t="e">
        <f>Sheet3!D347</f>
        <v>#VALUE!</v>
      </c>
      <c r="R347" t="e">
        <f>Sheet3!E347</f>
        <v>#VALUE!</v>
      </c>
      <c r="S347" t="str">
        <f t="shared" si="20"/>
        <v/>
      </c>
      <c r="T347" t="str">
        <f>IF(ISERROR(Sheet1!X347),"",Sheet1!X347)</f>
        <v/>
      </c>
      <c r="U347" t="e">
        <f>IF(Sheet1!M347="Councillors",5120,IF(Sheet1!M347="Information Technology Services Dept.",1024,IF(Sheet1!M347="City Clerk and Solicitor Dept",1953,"No")))</f>
        <v>#VALUE!</v>
      </c>
      <c r="V347" s="5" t="s">
        <v>96</v>
      </c>
      <c r="W347" t="e">
        <f>IF(Sheet1!M347="Councillors",4608,IF(Sheet1!M347="Information Technology Services Dept.",921,IF(Sheet1!M347="City Clerk and Solicitor Dept",1855,"No")))</f>
        <v>#VALUE!</v>
      </c>
      <c r="X347" t="e">
        <f t="shared" si="21"/>
        <v>#VALUE!</v>
      </c>
      <c r="Y347" t="str">
        <f ca="1">IF(Sheet1!AB347="DC1MDB01","DC1",IF(Sheet1!AB347="DC1MDB02","DC1",IF(Sheet1!AB347="DC1MDB03","DC1",IF(Sheet1!AB347="DC1MDB04","DC1",IF(Sheet1!AB347="DC1MDB05","DC1",IF(Sheet1!AB347="DC1MDB06","DC1",IF(Sheet1!AB347="DC1MDB07","DC1",IF(Sheet1!AB347="DC1MDB08","DC1",IF(Sheet1!AB347="DC1MDB09","DC1",IF(Sheet1!AB347="DC1MDB10","DC1",IF(Sheet1!AB347="DC4MDB01","DC4",IF(Sheet1!AB347="DC4MDB02","DC4",IF(Sheet1!AB347="DC4MDB03","DC4",IF(Sheet1!AB347="DC4MDB04","DC4",IF(Sheet1!AB347="DC4MDB05","DC4",IF(Sheet1!AB347="DC4MDB06","DC4",IF(Sheet1!AB347="DC4MDB07","DC4",IF(Sheet1!AB347="DC4MDB08","DC4",IF(Sheet1!AB347="DC4MDB09","DC4",IF(Sheet1!AB347="DC4MDB10","DC4","$False"))))))))))))))))))))</f>
        <v>DC4</v>
      </c>
      <c r="Z347" t="s">
        <v>35</v>
      </c>
      <c r="AA347" t="e">
        <f t="shared" si="22"/>
        <v>#VALUE!</v>
      </c>
      <c r="AB347" t="e">
        <f t="shared" si="23"/>
        <v>#VALUE!</v>
      </c>
      <c r="AC347" t="s">
        <v>11</v>
      </c>
      <c r="AD347" t="s">
        <v>12</v>
      </c>
      <c r="AE347" t="s">
        <v>13</v>
      </c>
      <c r="AF347" t="s">
        <v>14</v>
      </c>
      <c r="AG347" t="s">
        <v>5</v>
      </c>
      <c r="AH347" t="s">
        <v>15</v>
      </c>
      <c r="AI347" t="s">
        <v>16</v>
      </c>
      <c r="AJ347" t="s">
        <v>17</v>
      </c>
      <c r="AK347" t="s">
        <v>18</v>
      </c>
      <c r="AL347" t="s">
        <v>19</v>
      </c>
    </row>
    <row r="348" spans="1:38" ht="13.5" customHeight="1">
      <c r="A348" s="7"/>
      <c r="B348" s="7"/>
      <c r="C348" s="7"/>
      <c r="D348" s="8"/>
      <c r="F348" s="9" t="str">
        <f>(Sheet1!T348)</f>
        <v/>
      </c>
      <c r="G348" t="str">
        <f>IF(OR(Sheet1!W348="Yes",Sheet1!U348="Yes"),"\\CMFP538\"&amp;Sheet1!Z348,"")</f>
        <v/>
      </c>
      <c r="H348" t="str">
        <f>IF(G348="","",Sheet1!Z348)</f>
        <v/>
      </c>
      <c r="I348" t="str">
        <f>IF(G348="","",Sheet1!Y348)</f>
        <v/>
      </c>
      <c r="J348" t="e">
        <f>(Sheet1!O348)</f>
        <v>#VALUE!</v>
      </c>
      <c r="K348" s="6" t="e">
        <f>(Sheet1!P348)</f>
        <v>#VALUE!</v>
      </c>
      <c r="L348" s="6" t="e">
        <f>IF(Sheet1!N348="No","No",IF(Sheet1!N348="","No","Yes"))</f>
        <v>#VALUE!</v>
      </c>
      <c r="M348" t="e">
        <f>(Sheet1!Q348)</f>
        <v>#VALUE!</v>
      </c>
      <c r="N348" s="6" t="str">
        <f>IF(Sheet1!E348=FALSE,"",Sheet1!F348&amp;Sheet1!E348)</f>
        <v/>
      </c>
      <c r="O348" t="str">
        <f ca="1">(Sheet1!AB348)</f>
        <v>DC1MDB04</v>
      </c>
      <c r="P348" t="e">
        <f>(Sheet1!R348)</f>
        <v>#VALUE!</v>
      </c>
      <c r="Q348" t="e">
        <f>Sheet3!D348</f>
        <v>#VALUE!</v>
      </c>
      <c r="R348" t="e">
        <f>Sheet3!E348</f>
        <v>#VALUE!</v>
      </c>
      <c r="S348" t="str">
        <f t="shared" si="20"/>
        <v/>
      </c>
      <c r="T348" t="str">
        <f>IF(ISERROR(Sheet1!X348),"",Sheet1!X348)</f>
        <v/>
      </c>
      <c r="U348" t="e">
        <f>IF(Sheet1!M348="Councillors",5120,IF(Sheet1!M348="Information Technology Services Dept.",1024,IF(Sheet1!M348="City Clerk and Solicitor Dept",1953,"No")))</f>
        <v>#VALUE!</v>
      </c>
      <c r="V348" s="5" t="s">
        <v>96</v>
      </c>
      <c r="W348" t="e">
        <f>IF(Sheet1!M348="Councillors",4608,IF(Sheet1!M348="Information Technology Services Dept.",921,IF(Sheet1!M348="City Clerk and Solicitor Dept",1855,"No")))</f>
        <v>#VALUE!</v>
      </c>
      <c r="X348" t="e">
        <f t="shared" si="21"/>
        <v>#VALUE!</v>
      </c>
      <c r="Y348" t="str">
        <f ca="1">IF(Sheet1!AB348="DC1MDB01","DC1",IF(Sheet1!AB348="DC1MDB02","DC1",IF(Sheet1!AB348="DC1MDB03","DC1",IF(Sheet1!AB348="DC1MDB04","DC1",IF(Sheet1!AB348="DC1MDB05","DC1",IF(Sheet1!AB348="DC1MDB06","DC1",IF(Sheet1!AB348="DC1MDB07","DC1",IF(Sheet1!AB348="DC1MDB08","DC1",IF(Sheet1!AB348="DC1MDB09","DC1",IF(Sheet1!AB348="DC1MDB10","DC1",IF(Sheet1!AB348="DC4MDB01","DC4",IF(Sheet1!AB348="DC4MDB02","DC4",IF(Sheet1!AB348="DC4MDB03","DC4",IF(Sheet1!AB348="DC4MDB04","DC4",IF(Sheet1!AB348="DC4MDB05","DC4",IF(Sheet1!AB348="DC4MDB06","DC4",IF(Sheet1!AB348="DC4MDB07","DC4",IF(Sheet1!AB348="DC4MDB08","DC4",IF(Sheet1!AB348="DC4MDB09","DC4",IF(Sheet1!AB348="DC4MDB10","DC4","$False"))))))))))))))))))))</f>
        <v>DC1</v>
      </c>
      <c r="Z348" t="s">
        <v>35</v>
      </c>
      <c r="AA348" t="e">
        <f t="shared" si="22"/>
        <v>#VALUE!</v>
      </c>
      <c r="AB348" t="e">
        <f t="shared" si="23"/>
        <v>#VALUE!</v>
      </c>
      <c r="AC348" t="s">
        <v>11</v>
      </c>
      <c r="AD348" t="s">
        <v>12</v>
      </c>
      <c r="AE348" t="s">
        <v>13</v>
      </c>
      <c r="AF348" t="s">
        <v>14</v>
      </c>
      <c r="AG348" t="s">
        <v>5</v>
      </c>
      <c r="AH348" t="s">
        <v>15</v>
      </c>
      <c r="AI348" t="s">
        <v>16</v>
      </c>
      <c r="AJ348" t="s">
        <v>17</v>
      </c>
      <c r="AK348" t="s">
        <v>18</v>
      </c>
      <c r="AL348" t="s">
        <v>19</v>
      </c>
    </row>
    <row r="349" spans="1:38" ht="13.5" customHeight="1">
      <c r="A349" s="7"/>
      <c r="B349" s="7"/>
      <c r="C349" s="7"/>
      <c r="D349" s="8"/>
      <c r="F349" s="9" t="str">
        <f>(Sheet1!T349)</f>
        <v/>
      </c>
      <c r="G349" t="str">
        <f>IF(OR(Sheet1!W349="Yes",Sheet1!U349="Yes"),"\\CMFP538\"&amp;Sheet1!Z349,"")</f>
        <v/>
      </c>
      <c r="H349" t="str">
        <f>IF(G349="","",Sheet1!Z349)</f>
        <v/>
      </c>
      <c r="I349" t="str">
        <f>IF(G349="","",Sheet1!Y349)</f>
        <v/>
      </c>
      <c r="J349" t="e">
        <f>(Sheet1!O349)</f>
        <v>#VALUE!</v>
      </c>
      <c r="K349" s="6" t="e">
        <f>(Sheet1!P349)</f>
        <v>#VALUE!</v>
      </c>
      <c r="L349" s="6" t="e">
        <f>IF(Sheet1!N349="No","No",IF(Sheet1!N349="","No","Yes"))</f>
        <v>#VALUE!</v>
      </c>
      <c r="M349" t="e">
        <f>(Sheet1!Q349)</f>
        <v>#VALUE!</v>
      </c>
      <c r="N349" s="6" t="str">
        <f>IF(Sheet1!E349=FALSE,"",Sheet1!F349&amp;Sheet1!E349)</f>
        <v/>
      </c>
      <c r="O349" t="str">
        <f ca="1">(Sheet1!AB349)</f>
        <v>DC1MDB09</v>
      </c>
      <c r="P349" t="e">
        <f>(Sheet1!R349)</f>
        <v>#VALUE!</v>
      </c>
      <c r="Q349" t="e">
        <f>Sheet3!D349</f>
        <v>#VALUE!</v>
      </c>
      <c r="R349" t="e">
        <f>Sheet3!E349</f>
        <v>#VALUE!</v>
      </c>
      <c r="S349" t="str">
        <f t="shared" si="20"/>
        <v/>
      </c>
      <c r="T349" t="str">
        <f>IF(ISERROR(Sheet1!X349),"",Sheet1!X349)</f>
        <v/>
      </c>
      <c r="U349" t="e">
        <f>IF(Sheet1!M349="Councillors",5120,IF(Sheet1!M349="Information Technology Services Dept.",1024,IF(Sheet1!M349="City Clerk and Solicitor Dept",1953,"No")))</f>
        <v>#VALUE!</v>
      </c>
      <c r="V349" s="5" t="s">
        <v>96</v>
      </c>
      <c r="W349" t="e">
        <f>IF(Sheet1!M349="Councillors",4608,IF(Sheet1!M349="Information Technology Services Dept.",921,IF(Sheet1!M349="City Clerk and Solicitor Dept",1855,"No")))</f>
        <v>#VALUE!</v>
      </c>
      <c r="X349" t="e">
        <f t="shared" si="21"/>
        <v>#VALUE!</v>
      </c>
      <c r="Y349" t="str">
        <f ca="1">IF(Sheet1!AB349="DC1MDB01","DC1",IF(Sheet1!AB349="DC1MDB02","DC1",IF(Sheet1!AB349="DC1MDB03","DC1",IF(Sheet1!AB349="DC1MDB04","DC1",IF(Sheet1!AB349="DC1MDB05","DC1",IF(Sheet1!AB349="DC1MDB06","DC1",IF(Sheet1!AB349="DC1MDB07","DC1",IF(Sheet1!AB349="DC1MDB08","DC1",IF(Sheet1!AB349="DC1MDB09","DC1",IF(Sheet1!AB349="DC1MDB10","DC1",IF(Sheet1!AB349="DC4MDB01","DC4",IF(Sheet1!AB349="DC4MDB02","DC4",IF(Sheet1!AB349="DC4MDB03","DC4",IF(Sheet1!AB349="DC4MDB04","DC4",IF(Sheet1!AB349="DC4MDB05","DC4",IF(Sheet1!AB349="DC4MDB06","DC4",IF(Sheet1!AB349="DC4MDB07","DC4",IF(Sheet1!AB349="DC4MDB08","DC4",IF(Sheet1!AB349="DC4MDB09","DC4",IF(Sheet1!AB349="DC4MDB10","DC4","$False"))))))))))))))))))))</f>
        <v>DC1</v>
      </c>
      <c r="Z349" t="s">
        <v>35</v>
      </c>
      <c r="AA349" t="e">
        <f t="shared" si="22"/>
        <v>#VALUE!</v>
      </c>
      <c r="AB349" t="e">
        <f t="shared" si="23"/>
        <v>#VALUE!</v>
      </c>
      <c r="AC349" t="s">
        <v>11</v>
      </c>
      <c r="AD349" t="s">
        <v>12</v>
      </c>
      <c r="AE349" t="s">
        <v>13</v>
      </c>
      <c r="AF349" t="s">
        <v>14</v>
      </c>
      <c r="AG349" t="s">
        <v>5</v>
      </c>
      <c r="AH349" t="s">
        <v>15</v>
      </c>
      <c r="AI349" t="s">
        <v>16</v>
      </c>
      <c r="AJ349" t="s">
        <v>17</v>
      </c>
      <c r="AK349" t="s">
        <v>18</v>
      </c>
      <c r="AL349" t="s">
        <v>19</v>
      </c>
    </row>
    <row r="350" spans="1:38" ht="13.5" customHeight="1">
      <c r="A350" s="7"/>
      <c r="B350" s="7"/>
      <c r="C350" s="7"/>
      <c r="D350" s="8"/>
      <c r="F350" s="9" t="str">
        <f>(Sheet1!T350)</f>
        <v/>
      </c>
      <c r="G350" t="str">
        <f>IF(OR(Sheet1!W350="Yes",Sheet1!U350="Yes"),"\\CMFP538\"&amp;Sheet1!Z350,"")</f>
        <v/>
      </c>
      <c r="H350" t="str">
        <f>IF(G350="","",Sheet1!Z350)</f>
        <v/>
      </c>
      <c r="I350" t="str">
        <f>IF(G350="","",Sheet1!Y350)</f>
        <v/>
      </c>
      <c r="J350" t="e">
        <f>(Sheet1!O350)</f>
        <v>#VALUE!</v>
      </c>
      <c r="K350" s="6" t="e">
        <f>(Sheet1!P350)</f>
        <v>#VALUE!</v>
      </c>
      <c r="L350" s="6" t="e">
        <f>IF(Sheet1!N350="No","No",IF(Sheet1!N350="","No","Yes"))</f>
        <v>#VALUE!</v>
      </c>
      <c r="M350" t="e">
        <f>(Sheet1!Q350)</f>
        <v>#VALUE!</v>
      </c>
      <c r="N350" s="6" t="str">
        <f>IF(Sheet1!E350=FALSE,"",Sheet1!F350&amp;Sheet1!E350)</f>
        <v/>
      </c>
      <c r="O350" t="str">
        <f ca="1">(Sheet1!AB350)</f>
        <v>DC4MDB09</v>
      </c>
      <c r="P350" t="e">
        <f>(Sheet1!R350)</f>
        <v>#VALUE!</v>
      </c>
      <c r="Q350" t="e">
        <f>Sheet3!D350</f>
        <v>#VALUE!</v>
      </c>
      <c r="R350" t="e">
        <f>Sheet3!E350</f>
        <v>#VALUE!</v>
      </c>
      <c r="S350" t="str">
        <f t="shared" si="20"/>
        <v/>
      </c>
      <c r="T350" t="str">
        <f>IF(ISERROR(Sheet1!X350),"",Sheet1!X350)</f>
        <v/>
      </c>
      <c r="U350" t="e">
        <f>IF(Sheet1!M350="Councillors",5120,IF(Sheet1!M350="Information Technology Services Dept.",1024,IF(Sheet1!M350="City Clerk and Solicitor Dept",1953,"No")))</f>
        <v>#VALUE!</v>
      </c>
      <c r="V350" s="5" t="s">
        <v>96</v>
      </c>
      <c r="W350" t="e">
        <f>IF(Sheet1!M350="Councillors",4608,IF(Sheet1!M350="Information Technology Services Dept.",921,IF(Sheet1!M350="City Clerk and Solicitor Dept",1855,"No")))</f>
        <v>#VALUE!</v>
      </c>
      <c r="X350" t="e">
        <f t="shared" si="21"/>
        <v>#VALUE!</v>
      </c>
      <c r="Y350" t="str">
        <f ca="1">IF(Sheet1!AB350="DC1MDB01","DC1",IF(Sheet1!AB350="DC1MDB02","DC1",IF(Sheet1!AB350="DC1MDB03","DC1",IF(Sheet1!AB350="DC1MDB04","DC1",IF(Sheet1!AB350="DC1MDB05","DC1",IF(Sheet1!AB350="DC1MDB06","DC1",IF(Sheet1!AB350="DC1MDB07","DC1",IF(Sheet1!AB350="DC1MDB08","DC1",IF(Sheet1!AB350="DC1MDB09","DC1",IF(Sheet1!AB350="DC1MDB10","DC1",IF(Sheet1!AB350="DC4MDB01","DC4",IF(Sheet1!AB350="DC4MDB02","DC4",IF(Sheet1!AB350="DC4MDB03","DC4",IF(Sheet1!AB350="DC4MDB04","DC4",IF(Sheet1!AB350="DC4MDB05","DC4",IF(Sheet1!AB350="DC4MDB06","DC4",IF(Sheet1!AB350="DC4MDB07","DC4",IF(Sheet1!AB350="DC4MDB08","DC4",IF(Sheet1!AB350="DC4MDB09","DC4",IF(Sheet1!AB350="DC4MDB10","DC4","$False"))))))))))))))))))))</f>
        <v>DC4</v>
      </c>
      <c r="Z350" t="s">
        <v>35</v>
      </c>
      <c r="AA350" t="e">
        <f t="shared" si="22"/>
        <v>#VALUE!</v>
      </c>
      <c r="AB350" t="e">
        <f t="shared" si="23"/>
        <v>#VALUE!</v>
      </c>
      <c r="AC350" t="s">
        <v>11</v>
      </c>
      <c r="AD350" t="s">
        <v>12</v>
      </c>
      <c r="AE350" t="s">
        <v>13</v>
      </c>
      <c r="AF350" t="s">
        <v>14</v>
      </c>
      <c r="AG350" t="s">
        <v>5</v>
      </c>
      <c r="AH350" t="s">
        <v>15</v>
      </c>
      <c r="AI350" t="s">
        <v>16</v>
      </c>
      <c r="AJ350" t="s">
        <v>17</v>
      </c>
      <c r="AK350" t="s">
        <v>18</v>
      </c>
      <c r="AL350" t="s">
        <v>19</v>
      </c>
    </row>
    <row r="351" spans="1:38" ht="13.5" customHeight="1">
      <c r="A351" s="7"/>
      <c r="B351" s="7"/>
      <c r="C351" s="7"/>
      <c r="D351" s="8"/>
      <c r="F351" s="9" t="str">
        <f>(Sheet1!T351)</f>
        <v/>
      </c>
      <c r="G351" t="str">
        <f>IF(OR(Sheet1!W351="Yes",Sheet1!U351="Yes"),"\\CMFP538\"&amp;Sheet1!Z351,"")</f>
        <v/>
      </c>
      <c r="H351" t="str">
        <f>IF(G351="","",Sheet1!Z351)</f>
        <v/>
      </c>
      <c r="I351" t="str">
        <f>IF(G351="","",Sheet1!Y351)</f>
        <v/>
      </c>
      <c r="J351" t="e">
        <f>(Sheet1!O351)</f>
        <v>#VALUE!</v>
      </c>
      <c r="K351" s="6" t="e">
        <f>(Sheet1!P351)</f>
        <v>#VALUE!</v>
      </c>
      <c r="L351" s="6" t="e">
        <f>IF(Sheet1!N351="No","No",IF(Sheet1!N351="","No","Yes"))</f>
        <v>#VALUE!</v>
      </c>
      <c r="M351" t="e">
        <f>(Sheet1!Q351)</f>
        <v>#VALUE!</v>
      </c>
      <c r="N351" s="6" t="str">
        <f>IF(Sheet1!E351=FALSE,"",Sheet1!F351&amp;Sheet1!E351)</f>
        <v/>
      </c>
      <c r="O351" t="str">
        <f ca="1">(Sheet1!AB351)</f>
        <v>DC1MDB07</v>
      </c>
      <c r="P351" t="e">
        <f>(Sheet1!R351)</f>
        <v>#VALUE!</v>
      </c>
      <c r="Q351" t="e">
        <f>Sheet3!D351</f>
        <v>#VALUE!</v>
      </c>
      <c r="R351" t="e">
        <f>Sheet3!E351</f>
        <v>#VALUE!</v>
      </c>
      <c r="S351" t="str">
        <f t="shared" si="20"/>
        <v/>
      </c>
      <c r="T351" t="str">
        <f>IF(ISERROR(Sheet1!X351),"",Sheet1!X351)</f>
        <v/>
      </c>
      <c r="U351" t="e">
        <f>IF(Sheet1!M351="Councillors",5120,IF(Sheet1!M351="Information Technology Services Dept.",1024,IF(Sheet1!M351="City Clerk and Solicitor Dept",1953,"No")))</f>
        <v>#VALUE!</v>
      </c>
      <c r="V351" s="5" t="s">
        <v>96</v>
      </c>
      <c r="W351" t="e">
        <f>IF(Sheet1!M351="Councillors",4608,IF(Sheet1!M351="Information Technology Services Dept.",921,IF(Sheet1!M351="City Clerk and Solicitor Dept",1855,"No")))</f>
        <v>#VALUE!</v>
      </c>
      <c r="X351" t="e">
        <f t="shared" si="21"/>
        <v>#VALUE!</v>
      </c>
      <c r="Y351" t="str">
        <f ca="1">IF(Sheet1!AB351="DC1MDB01","DC1",IF(Sheet1!AB351="DC1MDB02","DC1",IF(Sheet1!AB351="DC1MDB03","DC1",IF(Sheet1!AB351="DC1MDB04","DC1",IF(Sheet1!AB351="DC1MDB05","DC1",IF(Sheet1!AB351="DC1MDB06","DC1",IF(Sheet1!AB351="DC1MDB07","DC1",IF(Sheet1!AB351="DC1MDB08","DC1",IF(Sheet1!AB351="DC1MDB09","DC1",IF(Sheet1!AB351="DC1MDB10","DC1",IF(Sheet1!AB351="DC4MDB01","DC4",IF(Sheet1!AB351="DC4MDB02","DC4",IF(Sheet1!AB351="DC4MDB03","DC4",IF(Sheet1!AB351="DC4MDB04","DC4",IF(Sheet1!AB351="DC4MDB05","DC4",IF(Sheet1!AB351="DC4MDB06","DC4",IF(Sheet1!AB351="DC4MDB07","DC4",IF(Sheet1!AB351="DC4MDB08","DC4",IF(Sheet1!AB351="DC4MDB09","DC4",IF(Sheet1!AB351="DC4MDB10","DC4","$False"))))))))))))))))))))</f>
        <v>DC1</v>
      </c>
      <c r="Z351" t="s">
        <v>35</v>
      </c>
      <c r="AA351" t="e">
        <f t="shared" si="22"/>
        <v>#VALUE!</v>
      </c>
      <c r="AB351" t="e">
        <f t="shared" si="23"/>
        <v>#VALUE!</v>
      </c>
      <c r="AC351" t="s">
        <v>11</v>
      </c>
      <c r="AD351" t="s">
        <v>12</v>
      </c>
      <c r="AE351" t="s">
        <v>13</v>
      </c>
      <c r="AF351" t="s">
        <v>14</v>
      </c>
      <c r="AG351" t="s">
        <v>5</v>
      </c>
      <c r="AH351" t="s">
        <v>15</v>
      </c>
      <c r="AI351" t="s">
        <v>16</v>
      </c>
      <c r="AJ351" t="s">
        <v>17</v>
      </c>
      <c r="AK351" t="s">
        <v>18</v>
      </c>
      <c r="AL351" t="s">
        <v>19</v>
      </c>
    </row>
    <row r="352" spans="1:38" ht="13.5" customHeight="1">
      <c r="A352" s="7"/>
      <c r="B352" s="7"/>
      <c r="C352" s="7"/>
      <c r="D352" s="8"/>
      <c r="F352" s="9" t="str">
        <f>(Sheet1!T352)</f>
        <v/>
      </c>
      <c r="G352" t="str">
        <f>IF(OR(Sheet1!W352="Yes",Sheet1!U352="Yes"),"\\CMFP538\"&amp;Sheet1!Z352,"")</f>
        <v/>
      </c>
      <c r="H352" t="str">
        <f>IF(G352="","",Sheet1!Z352)</f>
        <v/>
      </c>
      <c r="I352" t="str">
        <f>IF(G352="","",Sheet1!Y352)</f>
        <v/>
      </c>
      <c r="J352" t="e">
        <f>(Sheet1!O352)</f>
        <v>#VALUE!</v>
      </c>
      <c r="K352" s="6" t="e">
        <f>(Sheet1!P352)</f>
        <v>#VALUE!</v>
      </c>
      <c r="L352" s="6" t="e">
        <f>IF(Sheet1!N352="No","No",IF(Sheet1!N352="","No","Yes"))</f>
        <v>#VALUE!</v>
      </c>
      <c r="M352" t="e">
        <f>(Sheet1!Q352)</f>
        <v>#VALUE!</v>
      </c>
      <c r="N352" s="6" t="str">
        <f>IF(Sheet1!E352=FALSE,"",Sheet1!F352&amp;Sheet1!E352)</f>
        <v/>
      </c>
      <c r="O352" t="str">
        <f ca="1">(Sheet1!AB352)</f>
        <v>DC4MDB08</v>
      </c>
      <c r="P352" t="e">
        <f>(Sheet1!R352)</f>
        <v>#VALUE!</v>
      </c>
      <c r="Q352" t="e">
        <f>Sheet3!D352</f>
        <v>#VALUE!</v>
      </c>
      <c r="R352" t="e">
        <f>Sheet3!E352</f>
        <v>#VALUE!</v>
      </c>
      <c r="S352" t="str">
        <f t="shared" si="20"/>
        <v/>
      </c>
      <c r="T352" t="str">
        <f>IF(ISERROR(Sheet1!X352),"",Sheet1!X352)</f>
        <v/>
      </c>
      <c r="U352" t="e">
        <f>IF(Sheet1!M352="Councillors",5120,IF(Sheet1!M352="Information Technology Services Dept.",1024,IF(Sheet1!M352="City Clerk and Solicitor Dept",1953,"No")))</f>
        <v>#VALUE!</v>
      </c>
      <c r="V352" s="5" t="s">
        <v>96</v>
      </c>
      <c r="W352" t="e">
        <f>IF(Sheet1!M352="Councillors",4608,IF(Sheet1!M352="Information Technology Services Dept.",921,IF(Sheet1!M352="City Clerk and Solicitor Dept",1855,"No")))</f>
        <v>#VALUE!</v>
      </c>
      <c r="X352" t="e">
        <f t="shared" si="21"/>
        <v>#VALUE!</v>
      </c>
      <c r="Y352" t="str">
        <f ca="1">IF(Sheet1!AB352="DC1MDB01","DC1",IF(Sheet1!AB352="DC1MDB02","DC1",IF(Sheet1!AB352="DC1MDB03","DC1",IF(Sheet1!AB352="DC1MDB04","DC1",IF(Sheet1!AB352="DC1MDB05","DC1",IF(Sheet1!AB352="DC1MDB06","DC1",IF(Sheet1!AB352="DC1MDB07","DC1",IF(Sheet1!AB352="DC1MDB08","DC1",IF(Sheet1!AB352="DC1MDB09","DC1",IF(Sheet1!AB352="DC1MDB10","DC1",IF(Sheet1!AB352="DC4MDB01","DC4",IF(Sheet1!AB352="DC4MDB02","DC4",IF(Sheet1!AB352="DC4MDB03","DC4",IF(Sheet1!AB352="DC4MDB04","DC4",IF(Sheet1!AB352="DC4MDB05","DC4",IF(Sheet1!AB352="DC4MDB06","DC4",IF(Sheet1!AB352="DC4MDB07","DC4",IF(Sheet1!AB352="DC4MDB08","DC4",IF(Sheet1!AB352="DC4MDB09","DC4",IF(Sheet1!AB352="DC4MDB10","DC4","$False"))))))))))))))))))))</f>
        <v>DC4</v>
      </c>
      <c r="Z352" t="s">
        <v>35</v>
      </c>
      <c r="AA352" t="e">
        <f t="shared" si="22"/>
        <v>#VALUE!</v>
      </c>
      <c r="AB352" t="e">
        <f t="shared" si="23"/>
        <v>#VALUE!</v>
      </c>
      <c r="AC352" t="s">
        <v>11</v>
      </c>
      <c r="AD352" t="s">
        <v>12</v>
      </c>
      <c r="AE352" t="s">
        <v>13</v>
      </c>
      <c r="AF352" t="s">
        <v>14</v>
      </c>
      <c r="AG352" t="s">
        <v>5</v>
      </c>
      <c r="AH352" t="s">
        <v>15</v>
      </c>
      <c r="AI352" t="s">
        <v>16</v>
      </c>
      <c r="AJ352" t="s">
        <v>17</v>
      </c>
      <c r="AK352" t="s">
        <v>18</v>
      </c>
      <c r="AL352" t="s">
        <v>19</v>
      </c>
    </row>
    <row r="353" spans="1:38" ht="13.5" customHeight="1">
      <c r="A353" s="7"/>
      <c r="B353" s="7"/>
      <c r="C353" s="7"/>
      <c r="D353" s="8"/>
      <c r="F353" s="9" t="str">
        <f>(Sheet1!T353)</f>
        <v/>
      </c>
      <c r="G353" t="str">
        <f>IF(OR(Sheet1!W353="Yes",Sheet1!U353="Yes"),"\\CMFP538\"&amp;Sheet1!Z353,"")</f>
        <v/>
      </c>
      <c r="H353" t="str">
        <f>IF(G353="","",Sheet1!Z353)</f>
        <v/>
      </c>
      <c r="I353" t="str">
        <f>IF(G353="","",Sheet1!Y353)</f>
        <v/>
      </c>
      <c r="J353" t="e">
        <f>(Sheet1!O353)</f>
        <v>#VALUE!</v>
      </c>
      <c r="K353" s="6" t="e">
        <f>(Sheet1!P353)</f>
        <v>#VALUE!</v>
      </c>
      <c r="L353" s="6" t="e">
        <f>IF(Sheet1!N353="No","No",IF(Sheet1!N353="","No","Yes"))</f>
        <v>#VALUE!</v>
      </c>
      <c r="M353" t="e">
        <f>(Sheet1!Q353)</f>
        <v>#VALUE!</v>
      </c>
      <c r="N353" s="6" t="str">
        <f>IF(Sheet1!E353=FALSE,"",Sheet1!F353&amp;Sheet1!E353)</f>
        <v/>
      </c>
      <c r="O353" t="str">
        <f ca="1">(Sheet1!AB353)</f>
        <v>DC4MDB05</v>
      </c>
      <c r="P353" t="e">
        <f>(Sheet1!R353)</f>
        <v>#VALUE!</v>
      </c>
      <c r="Q353" t="e">
        <f>Sheet3!D353</f>
        <v>#VALUE!</v>
      </c>
      <c r="R353" t="e">
        <f>Sheet3!E353</f>
        <v>#VALUE!</v>
      </c>
      <c r="S353" t="str">
        <f t="shared" si="20"/>
        <v/>
      </c>
      <c r="T353" t="str">
        <f>IF(ISERROR(Sheet1!X353),"",Sheet1!X353)</f>
        <v/>
      </c>
      <c r="U353" t="e">
        <f>IF(Sheet1!M353="Councillors",5120,IF(Sheet1!M353="Information Technology Services Dept.",1024,IF(Sheet1!M353="City Clerk and Solicitor Dept",1953,"No")))</f>
        <v>#VALUE!</v>
      </c>
      <c r="V353" s="5" t="s">
        <v>96</v>
      </c>
      <c r="W353" t="e">
        <f>IF(Sheet1!M353="Councillors",4608,IF(Sheet1!M353="Information Technology Services Dept.",921,IF(Sheet1!M353="City Clerk and Solicitor Dept",1855,"No")))</f>
        <v>#VALUE!</v>
      </c>
      <c r="X353" t="e">
        <f t="shared" si="21"/>
        <v>#VALUE!</v>
      </c>
      <c r="Y353" t="str">
        <f ca="1">IF(Sheet1!AB353="DC1MDB01","DC1",IF(Sheet1!AB353="DC1MDB02","DC1",IF(Sheet1!AB353="DC1MDB03","DC1",IF(Sheet1!AB353="DC1MDB04","DC1",IF(Sheet1!AB353="DC1MDB05","DC1",IF(Sheet1!AB353="DC1MDB06","DC1",IF(Sheet1!AB353="DC1MDB07","DC1",IF(Sheet1!AB353="DC1MDB08","DC1",IF(Sheet1!AB353="DC1MDB09","DC1",IF(Sheet1!AB353="DC1MDB10","DC1",IF(Sheet1!AB353="DC4MDB01","DC4",IF(Sheet1!AB353="DC4MDB02","DC4",IF(Sheet1!AB353="DC4MDB03","DC4",IF(Sheet1!AB353="DC4MDB04","DC4",IF(Sheet1!AB353="DC4MDB05","DC4",IF(Sheet1!AB353="DC4MDB06","DC4",IF(Sheet1!AB353="DC4MDB07","DC4",IF(Sheet1!AB353="DC4MDB08","DC4",IF(Sheet1!AB353="DC4MDB09","DC4",IF(Sheet1!AB353="DC4MDB10","DC4","$False"))))))))))))))))))))</f>
        <v>DC4</v>
      </c>
      <c r="Z353" t="s">
        <v>35</v>
      </c>
      <c r="AA353" t="e">
        <f t="shared" si="22"/>
        <v>#VALUE!</v>
      </c>
      <c r="AB353" t="e">
        <f t="shared" si="23"/>
        <v>#VALUE!</v>
      </c>
      <c r="AC353" t="s">
        <v>11</v>
      </c>
      <c r="AD353" t="s">
        <v>12</v>
      </c>
      <c r="AE353" t="s">
        <v>13</v>
      </c>
      <c r="AF353" t="s">
        <v>14</v>
      </c>
      <c r="AG353" t="s">
        <v>5</v>
      </c>
      <c r="AH353" t="s">
        <v>15</v>
      </c>
      <c r="AI353" t="s">
        <v>16</v>
      </c>
      <c r="AJ353" t="s">
        <v>17</v>
      </c>
      <c r="AK353" t="s">
        <v>18</v>
      </c>
      <c r="AL353" t="s">
        <v>19</v>
      </c>
    </row>
    <row r="354" spans="1:38" ht="13.5" customHeight="1">
      <c r="A354" s="7"/>
      <c r="B354" s="7"/>
      <c r="C354" s="7"/>
      <c r="D354" s="8"/>
      <c r="F354" s="9" t="str">
        <f>(Sheet1!T354)</f>
        <v/>
      </c>
      <c r="G354" t="str">
        <f>IF(OR(Sheet1!W354="Yes",Sheet1!U354="Yes"),"\\CMFP538\"&amp;Sheet1!Z354,"")</f>
        <v/>
      </c>
      <c r="H354" t="str">
        <f>IF(G354="","",Sheet1!Z354)</f>
        <v/>
      </c>
      <c r="I354" t="str">
        <f>IF(G354="","",Sheet1!Y354)</f>
        <v/>
      </c>
      <c r="J354" t="e">
        <f>(Sheet1!O354)</f>
        <v>#VALUE!</v>
      </c>
      <c r="K354" s="6" t="e">
        <f>(Sheet1!P354)</f>
        <v>#VALUE!</v>
      </c>
      <c r="L354" s="6" t="e">
        <f>IF(Sheet1!N354="No","No",IF(Sheet1!N354="","No","Yes"))</f>
        <v>#VALUE!</v>
      </c>
      <c r="M354" t="e">
        <f>(Sheet1!Q354)</f>
        <v>#VALUE!</v>
      </c>
      <c r="N354" s="6" t="str">
        <f>IF(Sheet1!E354=FALSE,"",Sheet1!F354&amp;Sheet1!E354)</f>
        <v/>
      </c>
      <c r="O354" t="str">
        <f ca="1">(Sheet1!AB354)</f>
        <v>DC4MDB05</v>
      </c>
      <c r="P354" t="e">
        <f>(Sheet1!R354)</f>
        <v>#VALUE!</v>
      </c>
      <c r="Q354" t="e">
        <f>Sheet3!D354</f>
        <v>#VALUE!</v>
      </c>
      <c r="R354" t="e">
        <f>Sheet3!E354</f>
        <v>#VALUE!</v>
      </c>
      <c r="S354" t="str">
        <f t="shared" si="20"/>
        <v/>
      </c>
      <c r="T354" t="str">
        <f>IF(ISERROR(Sheet1!X354),"",Sheet1!X354)</f>
        <v/>
      </c>
      <c r="U354" t="e">
        <f>IF(Sheet1!M354="Councillors",5120,IF(Sheet1!M354="Information Technology Services Dept.",1024,IF(Sheet1!M354="City Clerk and Solicitor Dept",1953,"No")))</f>
        <v>#VALUE!</v>
      </c>
      <c r="V354" s="5" t="s">
        <v>96</v>
      </c>
      <c r="W354" t="e">
        <f>IF(Sheet1!M354="Councillors",4608,IF(Sheet1!M354="Information Technology Services Dept.",921,IF(Sheet1!M354="City Clerk and Solicitor Dept",1855,"No")))</f>
        <v>#VALUE!</v>
      </c>
      <c r="X354" t="e">
        <f t="shared" si="21"/>
        <v>#VALUE!</v>
      </c>
      <c r="Y354" t="str">
        <f ca="1">IF(Sheet1!AB354="DC1MDB01","DC1",IF(Sheet1!AB354="DC1MDB02","DC1",IF(Sheet1!AB354="DC1MDB03","DC1",IF(Sheet1!AB354="DC1MDB04","DC1",IF(Sheet1!AB354="DC1MDB05","DC1",IF(Sheet1!AB354="DC1MDB06","DC1",IF(Sheet1!AB354="DC1MDB07","DC1",IF(Sheet1!AB354="DC1MDB08","DC1",IF(Sheet1!AB354="DC1MDB09","DC1",IF(Sheet1!AB354="DC1MDB10","DC1",IF(Sheet1!AB354="DC4MDB01","DC4",IF(Sheet1!AB354="DC4MDB02","DC4",IF(Sheet1!AB354="DC4MDB03","DC4",IF(Sheet1!AB354="DC4MDB04","DC4",IF(Sheet1!AB354="DC4MDB05","DC4",IF(Sheet1!AB354="DC4MDB06","DC4",IF(Sheet1!AB354="DC4MDB07","DC4",IF(Sheet1!AB354="DC4MDB08","DC4",IF(Sheet1!AB354="DC4MDB09","DC4",IF(Sheet1!AB354="DC4MDB10","DC4","$False"))))))))))))))))))))</f>
        <v>DC4</v>
      </c>
      <c r="Z354" t="s">
        <v>35</v>
      </c>
      <c r="AA354" t="e">
        <f t="shared" si="22"/>
        <v>#VALUE!</v>
      </c>
      <c r="AB354" t="e">
        <f t="shared" si="23"/>
        <v>#VALUE!</v>
      </c>
      <c r="AC354" t="s">
        <v>11</v>
      </c>
      <c r="AD354" t="s">
        <v>12</v>
      </c>
      <c r="AE354" t="s">
        <v>13</v>
      </c>
      <c r="AF354" t="s">
        <v>14</v>
      </c>
      <c r="AG354" t="s">
        <v>5</v>
      </c>
      <c r="AH354" t="s">
        <v>15</v>
      </c>
      <c r="AI354" t="s">
        <v>16</v>
      </c>
      <c r="AJ354" t="s">
        <v>17</v>
      </c>
      <c r="AK354" t="s">
        <v>18</v>
      </c>
      <c r="AL354" t="s">
        <v>19</v>
      </c>
    </row>
    <row r="355" spans="1:38" ht="13.5" customHeight="1">
      <c r="A355" s="7"/>
      <c r="B355" s="7"/>
      <c r="C355" s="7"/>
      <c r="D355" s="8"/>
      <c r="F355" s="9" t="str">
        <f>(Sheet1!T355)</f>
        <v/>
      </c>
      <c r="G355" t="str">
        <f>IF(OR(Sheet1!W355="Yes",Sheet1!U355="Yes"),"\\CMFP538\"&amp;Sheet1!Z355,"")</f>
        <v/>
      </c>
      <c r="H355" t="str">
        <f>IF(G355="","",Sheet1!Z355)</f>
        <v/>
      </c>
      <c r="I355" t="str">
        <f>IF(G355="","",Sheet1!Y355)</f>
        <v/>
      </c>
      <c r="J355" t="e">
        <f>(Sheet1!O355)</f>
        <v>#VALUE!</v>
      </c>
      <c r="K355" s="6" t="e">
        <f>(Sheet1!P355)</f>
        <v>#VALUE!</v>
      </c>
      <c r="L355" s="6" t="e">
        <f>IF(Sheet1!N355="No","No",IF(Sheet1!N355="","No","Yes"))</f>
        <v>#VALUE!</v>
      </c>
      <c r="M355" t="e">
        <f>(Sheet1!Q355)</f>
        <v>#VALUE!</v>
      </c>
      <c r="N355" s="6" t="str">
        <f>IF(Sheet1!E355=FALSE,"",Sheet1!F355&amp;Sheet1!E355)</f>
        <v/>
      </c>
      <c r="O355" t="str">
        <f ca="1">(Sheet1!AB355)</f>
        <v>DC4MDB08</v>
      </c>
      <c r="P355" t="e">
        <f>(Sheet1!R355)</f>
        <v>#VALUE!</v>
      </c>
      <c r="Q355" t="e">
        <f>Sheet3!D355</f>
        <v>#VALUE!</v>
      </c>
      <c r="R355" t="e">
        <f>Sheet3!E355</f>
        <v>#VALUE!</v>
      </c>
      <c r="S355" t="str">
        <f t="shared" si="20"/>
        <v/>
      </c>
      <c r="T355" t="str">
        <f>IF(ISERROR(Sheet1!X355),"",Sheet1!X355)</f>
        <v/>
      </c>
      <c r="U355" t="e">
        <f>IF(Sheet1!M355="Councillors",5120,IF(Sheet1!M355="Information Technology Services Dept.",1024,IF(Sheet1!M355="City Clerk and Solicitor Dept",1953,"No")))</f>
        <v>#VALUE!</v>
      </c>
      <c r="V355" s="5" t="s">
        <v>96</v>
      </c>
      <c r="W355" t="e">
        <f>IF(Sheet1!M355="Councillors",4608,IF(Sheet1!M355="Information Technology Services Dept.",921,IF(Sheet1!M355="City Clerk and Solicitor Dept",1855,"No")))</f>
        <v>#VALUE!</v>
      </c>
      <c r="X355" t="e">
        <f t="shared" si="21"/>
        <v>#VALUE!</v>
      </c>
      <c r="Y355" t="str">
        <f ca="1">IF(Sheet1!AB355="DC1MDB01","DC1",IF(Sheet1!AB355="DC1MDB02","DC1",IF(Sheet1!AB355="DC1MDB03","DC1",IF(Sheet1!AB355="DC1MDB04","DC1",IF(Sheet1!AB355="DC1MDB05","DC1",IF(Sheet1!AB355="DC1MDB06","DC1",IF(Sheet1!AB355="DC1MDB07","DC1",IF(Sheet1!AB355="DC1MDB08","DC1",IF(Sheet1!AB355="DC1MDB09","DC1",IF(Sheet1!AB355="DC1MDB10","DC1",IF(Sheet1!AB355="DC4MDB01","DC4",IF(Sheet1!AB355="DC4MDB02","DC4",IF(Sheet1!AB355="DC4MDB03","DC4",IF(Sheet1!AB355="DC4MDB04","DC4",IF(Sheet1!AB355="DC4MDB05","DC4",IF(Sheet1!AB355="DC4MDB06","DC4",IF(Sheet1!AB355="DC4MDB07","DC4",IF(Sheet1!AB355="DC4MDB08","DC4",IF(Sheet1!AB355="DC4MDB09","DC4",IF(Sheet1!AB355="DC4MDB10","DC4","$False"))))))))))))))))))))</f>
        <v>DC4</v>
      </c>
      <c r="Z355" t="s">
        <v>35</v>
      </c>
      <c r="AA355" t="e">
        <f t="shared" si="22"/>
        <v>#VALUE!</v>
      </c>
      <c r="AB355" t="e">
        <f t="shared" si="23"/>
        <v>#VALUE!</v>
      </c>
      <c r="AC355" t="s">
        <v>11</v>
      </c>
      <c r="AD355" t="s">
        <v>12</v>
      </c>
      <c r="AE355" t="s">
        <v>13</v>
      </c>
      <c r="AF355" t="s">
        <v>14</v>
      </c>
      <c r="AG355" t="s">
        <v>5</v>
      </c>
      <c r="AH355" t="s">
        <v>15</v>
      </c>
      <c r="AI355" t="s">
        <v>16</v>
      </c>
      <c r="AJ355" t="s">
        <v>17</v>
      </c>
      <c r="AK355" t="s">
        <v>18</v>
      </c>
      <c r="AL355" t="s">
        <v>19</v>
      </c>
    </row>
    <row r="356" spans="1:38" ht="13.5" customHeight="1">
      <c r="A356" s="7"/>
      <c r="B356" s="7"/>
      <c r="C356" s="7"/>
      <c r="D356" s="8"/>
      <c r="F356" s="9" t="str">
        <f>(Sheet1!T356)</f>
        <v/>
      </c>
      <c r="G356" t="str">
        <f>IF(OR(Sheet1!W356="Yes",Sheet1!U356="Yes"),"\\CMFP538\"&amp;Sheet1!Z356,"")</f>
        <v/>
      </c>
      <c r="H356" t="str">
        <f>IF(G356="","",Sheet1!Z356)</f>
        <v/>
      </c>
      <c r="I356" t="str">
        <f>IF(G356="","",Sheet1!Y356)</f>
        <v/>
      </c>
      <c r="J356" t="e">
        <f>(Sheet1!O356)</f>
        <v>#VALUE!</v>
      </c>
      <c r="K356" s="6" t="e">
        <f>(Sheet1!P356)</f>
        <v>#VALUE!</v>
      </c>
      <c r="L356" s="6" t="e">
        <f>IF(Sheet1!N356="No","No",IF(Sheet1!N356="","No","Yes"))</f>
        <v>#VALUE!</v>
      </c>
      <c r="M356" t="e">
        <f>(Sheet1!Q356)</f>
        <v>#VALUE!</v>
      </c>
      <c r="N356" s="6" t="str">
        <f>IF(Sheet1!E356=FALSE,"",Sheet1!F356&amp;Sheet1!E356)</f>
        <v/>
      </c>
      <c r="O356" t="str">
        <f ca="1">(Sheet1!AB356)</f>
        <v>DC4MDB03</v>
      </c>
      <c r="P356" t="e">
        <f>(Sheet1!R356)</f>
        <v>#VALUE!</v>
      </c>
      <c r="Q356" t="e">
        <f>Sheet3!D356</f>
        <v>#VALUE!</v>
      </c>
      <c r="R356" t="e">
        <f>Sheet3!E356</f>
        <v>#VALUE!</v>
      </c>
      <c r="S356" t="str">
        <f t="shared" si="20"/>
        <v/>
      </c>
      <c r="T356" t="str">
        <f>IF(ISERROR(Sheet1!X356),"",Sheet1!X356)</f>
        <v/>
      </c>
      <c r="U356" t="e">
        <f>IF(Sheet1!M356="Councillors",5120,IF(Sheet1!M356="Information Technology Services Dept.",1024,IF(Sheet1!M356="City Clerk and Solicitor Dept",1953,"No")))</f>
        <v>#VALUE!</v>
      </c>
      <c r="V356" s="5" t="s">
        <v>96</v>
      </c>
      <c r="W356" t="e">
        <f>IF(Sheet1!M356="Councillors",4608,IF(Sheet1!M356="Information Technology Services Dept.",921,IF(Sheet1!M356="City Clerk and Solicitor Dept",1855,"No")))</f>
        <v>#VALUE!</v>
      </c>
      <c r="X356" t="e">
        <f t="shared" si="21"/>
        <v>#VALUE!</v>
      </c>
      <c r="Y356" t="str">
        <f ca="1">IF(Sheet1!AB356="DC1MDB01","DC1",IF(Sheet1!AB356="DC1MDB02","DC1",IF(Sheet1!AB356="DC1MDB03","DC1",IF(Sheet1!AB356="DC1MDB04","DC1",IF(Sheet1!AB356="DC1MDB05","DC1",IF(Sheet1!AB356="DC1MDB06","DC1",IF(Sheet1!AB356="DC1MDB07","DC1",IF(Sheet1!AB356="DC1MDB08","DC1",IF(Sheet1!AB356="DC1MDB09","DC1",IF(Sheet1!AB356="DC1MDB10","DC1",IF(Sheet1!AB356="DC4MDB01","DC4",IF(Sheet1!AB356="DC4MDB02","DC4",IF(Sheet1!AB356="DC4MDB03","DC4",IF(Sheet1!AB356="DC4MDB04","DC4",IF(Sheet1!AB356="DC4MDB05","DC4",IF(Sheet1!AB356="DC4MDB06","DC4",IF(Sheet1!AB356="DC4MDB07","DC4",IF(Sheet1!AB356="DC4MDB08","DC4",IF(Sheet1!AB356="DC4MDB09","DC4",IF(Sheet1!AB356="DC4MDB10","DC4","$False"))))))))))))))))))))</f>
        <v>DC4</v>
      </c>
      <c r="Z356" t="s">
        <v>35</v>
      </c>
      <c r="AA356" t="e">
        <f t="shared" si="22"/>
        <v>#VALUE!</v>
      </c>
      <c r="AB356" t="e">
        <f t="shared" si="23"/>
        <v>#VALUE!</v>
      </c>
      <c r="AC356" t="s">
        <v>11</v>
      </c>
      <c r="AD356" t="s">
        <v>12</v>
      </c>
      <c r="AE356" t="s">
        <v>13</v>
      </c>
      <c r="AF356" t="s">
        <v>14</v>
      </c>
      <c r="AG356" t="s">
        <v>5</v>
      </c>
      <c r="AH356" t="s">
        <v>15</v>
      </c>
      <c r="AI356" t="s">
        <v>16</v>
      </c>
      <c r="AJ356" t="s">
        <v>17</v>
      </c>
      <c r="AK356" t="s">
        <v>18</v>
      </c>
      <c r="AL356" t="s">
        <v>19</v>
      </c>
    </row>
    <row r="357" spans="1:38" ht="13.5" customHeight="1">
      <c r="A357" s="7"/>
      <c r="B357" s="7"/>
      <c r="C357" s="7"/>
      <c r="D357" s="8"/>
      <c r="F357" s="9" t="str">
        <f>(Sheet1!T357)</f>
        <v/>
      </c>
      <c r="G357" t="str">
        <f>IF(OR(Sheet1!W357="Yes",Sheet1!U357="Yes"),"\\CMFP538\"&amp;Sheet1!Z357,"")</f>
        <v/>
      </c>
      <c r="H357" t="str">
        <f>IF(G357="","",Sheet1!Z357)</f>
        <v/>
      </c>
      <c r="I357" t="str">
        <f>IF(G357="","",Sheet1!Y357)</f>
        <v/>
      </c>
      <c r="J357" t="e">
        <f>(Sheet1!O357)</f>
        <v>#VALUE!</v>
      </c>
      <c r="K357" s="6" t="e">
        <f>(Sheet1!P357)</f>
        <v>#VALUE!</v>
      </c>
      <c r="L357" s="6" t="e">
        <f>IF(Sheet1!N357="No","No",IF(Sheet1!N357="","No","Yes"))</f>
        <v>#VALUE!</v>
      </c>
      <c r="M357" t="e">
        <f>(Sheet1!Q357)</f>
        <v>#VALUE!</v>
      </c>
      <c r="N357" s="6" t="str">
        <f>IF(Sheet1!E357=FALSE,"",Sheet1!F357&amp;Sheet1!E357)</f>
        <v/>
      </c>
      <c r="O357" t="str">
        <f ca="1">(Sheet1!AB357)</f>
        <v>DC4MDB05</v>
      </c>
      <c r="P357" t="e">
        <f>(Sheet1!R357)</f>
        <v>#VALUE!</v>
      </c>
      <c r="Q357" t="e">
        <f>Sheet3!D357</f>
        <v>#VALUE!</v>
      </c>
      <c r="R357" t="e">
        <f>Sheet3!E357</f>
        <v>#VALUE!</v>
      </c>
      <c r="S357" t="str">
        <f t="shared" si="20"/>
        <v/>
      </c>
      <c r="T357" t="str">
        <f>IF(ISERROR(Sheet1!X357),"",Sheet1!X357)</f>
        <v/>
      </c>
      <c r="U357" t="e">
        <f>IF(Sheet1!M357="Councillors",5120,IF(Sheet1!M357="Information Technology Services Dept.",1024,IF(Sheet1!M357="City Clerk and Solicitor Dept",1953,"No")))</f>
        <v>#VALUE!</v>
      </c>
      <c r="V357" s="5" t="s">
        <v>96</v>
      </c>
      <c r="W357" t="e">
        <f>IF(Sheet1!M357="Councillors",4608,IF(Sheet1!M357="Information Technology Services Dept.",921,IF(Sheet1!M357="City Clerk and Solicitor Dept",1855,"No")))</f>
        <v>#VALUE!</v>
      </c>
      <c r="X357" t="e">
        <f t="shared" si="21"/>
        <v>#VALUE!</v>
      </c>
      <c r="Y357" t="str">
        <f ca="1">IF(Sheet1!AB357="DC1MDB01","DC1",IF(Sheet1!AB357="DC1MDB02","DC1",IF(Sheet1!AB357="DC1MDB03","DC1",IF(Sheet1!AB357="DC1MDB04","DC1",IF(Sheet1!AB357="DC1MDB05","DC1",IF(Sheet1!AB357="DC1MDB06","DC1",IF(Sheet1!AB357="DC1MDB07","DC1",IF(Sheet1!AB357="DC1MDB08","DC1",IF(Sheet1!AB357="DC1MDB09","DC1",IF(Sheet1!AB357="DC1MDB10","DC1",IF(Sheet1!AB357="DC4MDB01","DC4",IF(Sheet1!AB357="DC4MDB02","DC4",IF(Sheet1!AB357="DC4MDB03","DC4",IF(Sheet1!AB357="DC4MDB04","DC4",IF(Sheet1!AB357="DC4MDB05","DC4",IF(Sheet1!AB357="DC4MDB06","DC4",IF(Sheet1!AB357="DC4MDB07","DC4",IF(Sheet1!AB357="DC4MDB08","DC4",IF(Sheet1!AB357="DC4MDB09","DC4",IF(Sheet1!AB357="DC4MDB10","DC4","$False"))))))))))))))))))))</f>
        <v>DC4</v>
      </c>
      <c r="Z357" t="s">
        <v>35</v>
      </c>
      <c r="AA357" t="e">
        <f t="shared" si="22"/>
        <v>#VALUE!</v>
      </c>
      <c r="AB357" t="e">
        <f t="shared" si="23"/>
        <v>#VALUE!</v>
      </c>
      <c r="AC357" t="s">
        <v>11</v>
      </c>
      <c r="AD357" t="s">
        <v>12</v>
      </c>
      <c r="AE357" t="s">
        <v>13</v>
      </c>
      <c r="AF357" t="s">
        <v>14</v>
      </c>
      <c r="AG357" t="s">
        <v>5</v>
      </c>
      <c r="AH357" t="s">
        <v>15</v>
      </c>
      <c r="AI357" t="s">
        <v>16</v>
      </c>
      <c r="AJ357" t="s">
        <v>17</v>
      </c>
      <c r="AK357" t="s">
        <v>18</v>
      </c>
      <c r="AL357" t="s">
        <v>19</v>
      </c>
    </row>
    <row r="358" spans="1:38" ht="13.5" customHeight="1">
      <c r="A358" s="7"/>
      <c r="B358" s="7"/>
      <c r="C358" s="7"/>
      <c r="D358" s="8"/>
      <c r="F358" s="9" t="str">
        <f>(Sheet1!T358)</f>
        <v/>
      </c>
      <c r="G358" t="str">
        <f>IF(OR(Sheet1!W358="Yes",Sheet1!U358="Yes"),"\\CMFP538\"&amp;Sheet1!Z358,"")</f>
        <v/>
      </c>
      <c r="H358" t="str">
        <f>IF(G358="","",Sheet1!Z358)</f>
        <v/>
      </c>
      <c r="I358" t="str">
        <f>IF(G358="","",Sheet1!Y358)</f>
        <v/>
      </c>
      <c r="J358" t="e">
        <f>(Sheet1!O358)</f>
        <v>#VALUE!</v>
      </c>
      <c r="K358" s="6" t="e">
        <f>(Sheet1!P358)</f>
        <v>#VALUE!</v>
      </c>
      <c r="L358" s="6" t="e">
        <f>IF(Sheet1!N358="No","No",IF(Sheet1!N358="","No","Yes"))</f>
        <v>#VALUE!</v>
      </c>
      <c r="M358" t="e">
        <f>(Sheet1!Q358)</f>
        <v>#VALUE!</v>
      </c>
      <c r="N358" s="6" t="str">
        <f>IF(Sheet1!E358=FALSE,"",Sheet1!F358&amp;Sheet1!E358)</f>
        <v/>
      </c>
      <c r="O358" t="str">
        <f ca="1">(Sheet1!AB358)</f>
        <v>DC1MDB09</v>
      </c>
      <c r="P358" t="e">
        <f>(Sheet1!R358)</f>
        <v>#VALUE!</v>
      </c>
      <c r="Q358" t="e">
        <f>Sheet3!D358</f>
        <v>#VALUE!</v>
      </c>
      <c r="R358" t="e">
        <f>Sheet3!E358</f>
        <v>#VALUE!</v>
      </c>
      <c r="S358" t="str">
        <f t="shared" si="20"/>
        <v/>
      </c>
      <c r="T358" t="str">
        <f>IF(ISERROR(Sheet1!X358),"",Sheet1!X358)</f>
        <v/>
      </c>
      <c r="U358" t="e">
        <f>IF(Sheet1!M358="Councillors",5120,IF(Sheet1!M358="Information Technology Services Dept.",1024,IF(Sheet1!M358="City Clerk and Solicitor Dept",1953,"No")))</f>
        <v>#VALUE!</v>
      </c>
      <c r="V358" s="5" t="s">
        <v>96</v>
      </c>
      <c r="W358" t="e">
        <f>IF(Sheet1!M358="Councillors",4608,IF(Sheet1!M358="Information Technology Services Dept.",921,IF(Sheet1!M358="City Clerk and Solicitor Dept",1855,"No")))</f>
        <v>#VALUE!</v>
      </c>
      <c r="X358" t="e">
        <f t="shared" si="21"/>
        <v>#VALUE!</v>
      </c>
      <c r="Y358" t="str">
        <f ca="1">IF(Sheet1!AB358="DC1MDB01","DC1",IF(Sheet1!AB358="DC1MDB02","DC1",IF(Sheet1!AB358="DC1MDB03","DC1",IF(Sheet1!AB358="DC1MDB04","DC1",IF(Sheet1!AB358="DC1MDB05","DC1",IF(Sheet1!AB358="DC1MDB06","DC1",IF(Sheet1!AB358="DC1MDB07","DC1",IF(Sheet1!AB358="DC1MDB08","DC1",IF(Sheet1!AB358="DC1MDB09","DC1",IF(Sheet1!AB358="DC1MDB10","DC1",IF(Sheet1!AB358="DC4MDB01","DC4",IF(Sheet1!AB358="DC4MDB02","DC4",IF(Sheet1!AB358="DC4MDB03","DC4",IF(Sheet1!AB358="DC4MDB04","DC4",IF(Sheet1!AB358="DC4MDB05","DC4",IF(Sheet1!AB358="DC4MDB06","DC4",IF(Sheet1!AB358="DC4MDB07","DC4",IF(Sheet1!AB358="DC4MDB08","DC4",IF(Sheet1!AB358="DC4MDB09","DC4",IF(Sheet1!AB358="DC4MDB10","DC4","$False"))))))))))))))))))))</f>
        <v>DC1</v>
      </c>
      <c r="Z358" t="s">
        <v>35</v>
      </c>
      <c r="AA358" t="e">
        <f t="shared" si="22"/>
        <v>#VALUE!</v>
      </c>
      <c r="AB358" t="e">
        <f t="shared" si="23"/>
        <v>#VALUE!</v>
      </c>
      <c r="AC358" t="s">
        <v>11</v>
      </c>
      <c r="AD358" t="s">
        <v>12</v>
      </c>
      <c r="AE358" t="s">
        <v>13</v>
      </c>
      <c r="AF358" t="s">
        <v>14</v>
      </c>
      <c r="AG358" t="s">
        <v>5</v>
      </c>
      <c r="AH358" t="s">
        <v>15</v>
      </c>
      <c r="AI358" t="s">
        <v>16</v>
      </c>
      <c r="AJ358" t="s">
        <v>17</v>
      </c>
      <c r="AK358" t="s">
        <v>18</v>
      </c>
      <c r="AL358" t="s">
        <v>19</v>
      </c>
    </row>
    <row r="359" spans="1:38" ht="13.5" customHeight="1">
      <c r="A359" s="7"/>
      <c r="B359" s="7"/>
      <c r="C359" s="7"/>
      <c r="D359" s="8"/>
      <c r="F359" s="9" t="str">
        <f>(Sheet1!T359)</f>
        <v/>
      </c>
      <c r="G359" t="str">
        <f>IF(OR(Sheet1!W359="Yes",Sheet1!U359="Yes"),"\\CMFP538\"&amp;Sheet1!Z359,"")</f>
        <v/>
      </c>
      <c r="H359" t="str">
        <f>IF(G359="","",Sheet1!Z359)</f>
        <v/>
      </c>
      <c r="I359" t="str">
        <f>IF(G359="","",Sheet1!Y359)</f>
        <v/>
      </c>
      <c r="J359" t="e">
        <f>(Sheet1!O359)</f>
        <v>#VALUE!</v>
      </c>
      <c r="K359" s="6" t="e">
        <f>(Sheet1!P359)</f>
        <v>#VALUE!</v>
      </c>
      <c r="L359" s="6" t="e">
        <f>IF(Sheet1!N359="No","No",IF(Sheet1!N359="","No","Yes"))</f>
        <v>#VALUE!</v>
      </c>
      <c r="M359" t="e">
        <f>(Sheet1!Q359)</f>
        <v>#VALUE!</v>
      </c>
      <c r="N359" s="6" t="str">
        <f>IF(Sheet1!E359=FALSE,"",Sheet1!F359&amp;Sheet1!E359)</f>
        <v/>
      </c>
      <c r="O359" t="str">
        <f ca="1">(Sheet1!AB359)</f>
        <v>DC4MDB04</v>
      </c>
      <c r="P359" t="e">
        <f>(Sheet1!R359)</f>
        <v>#VALUE!</v>
      </c>
      <c r="Q359" t="e">
        <f>Sheet3!D359</f>
        <v>#VALUE!</v>
      </c>
      <c r="R359" t="e">
        <f>Sheet3!E359</f>
        <v>#VALUE!</v>
      </c>
      <c r="S359" t="str">
        <f t="shared" si="20"/>
        <v/>
      </c>
      <c r="T359" t="str">
        <f>IF(ISERROR(Sheet1!X359),"",Sheet1!X359)</f>
        <v/>
      </c>
      <c r="U359" t="e">
        <f>IF(Sheet1!M359="Councillors",5120,IF(Sheet1!M359="Information Technology Services Dept.",1024,IF(Sheet1!M359="City Clerk and Solicitor Dept",1953,"No")))</f>
        <v>#VALUE!</v>
      </c>
      <c r="V359" s="5" t="s">
        <v>96</v>
      </c>
      <c r="W359" t="e">
        <f>IF(Sheet1!M359="Councillors",4608,IF(Sheet1!M359="Information Technology Services Dept.",921,IF(Sheet1!M359="City Clerk and Solicitor Dept",1855,"No")))</f>
        <v>#VALUE!</v>
      </c>
      <c r="X359" t="e">
        <f t="shared" si="21"/>
        <v>#VALUE!</v>
      </c>
      <c r="Y359" t="str">
        <f ca="1">IF(Sheet1!AB359="DC1MDB01","DC1",IF(Sheet1!AB359="DC1MDB02","DC1",IF(Sheet1!AB359="DC1MDB03","DC1",IF(Sheet1!AB359="DC1MDB04","DC1",IF(Sheet1!AB359="DC1MDB05","DC1",IF(Sheet1!AB359="DC1MDB06","DC1",IF(Sheet1!AB359="DC1MDB07","DC1",IF(Sheet1!AB359="DC1MDB08","DC1",IF(Sheet1!AB359="DC1MDB09","DC1",IF(Sheet1!AB359="DC1MDB10","DC1",IF(Sheet1!AB359="DC4MDB01","DC4",IF(Sheet1!AB359="DC4MDB02","DC4",IF(Sheet1!AB359="DC4MDB03","DC4",IF(Sheet1!AB359="DC4MDB04","DC4",IF(Sheet1!AB359="DC4MDB05","DC4",IF(Sheet1!AB359="DC4MDB06","DC4",IF(Sheet1!AB359="DC4MDB07","DC4",IF(Sheet1!AB359="DC4MDB08","DC4",IF(Sheet1!AB359="DC4MDB09","DC4",IF(Sheet1!AB359="DC4MDB10","DC4","$False"))))))))))))))))))))</f>
        <v>DC4</v>
      </c>
      <c r="Z359" t="s">
        <v>35</v>
      </c>
      <c r="AA359" t="e">
        <f t="shared" si="22"/>
        <v>#VALUE!</v>
      </c>
      <c r="AB359" t="e">
        <f t="shared" si="23"/>
        <v>#VALUE!</v>
      </c>
      <c r="AC359" t="s">
        <v>11</v>
      </c>
      <c r="AD359" t="s">
        <v>12</v>
      </c>
      <c r="AE359" t="s">
        <v>13</v>
      </c>
      <c r="AF359" t="s">
        <v>14</v>
      </c>
      <c r="AG359" t="s">
        <v>5</v>
      </c>
      <c r="AH359" t="s">
        <v>15</v>
      </c>
      <c r="AI359" t="s">
        <v>16</v>
      </c>
      <c r="AJ359" t="s">
        <v>17</v>
      </c>
      <c r="AK359" t="s">
        <v>18</v>
      </c>
      <c r="AL359" t="s">
        <v>19</v>
      </c>
    </row>
    <row r="360" spans="1:38" ht="13.5" customHeight="1">
      <c r="A360" s="7"/>
      <c r="B360" s="7"/>
      <c r="C360" s="7"/>
      <c r="D360" s="8"/>
      <c r="F360" s="9" t="str">
        <f>(Sheet1!T360)</f>
        <v/>
      </c>
      <c r="G360" t="str">
        <f>IF(OR(Sheet1!W360="Yes",Sheet1!U360="Yes"),"\\CMFP538\"&amp;Sheet1!Z360,"")</f>
        <v/>
      </c>
      <c r="H360" t="str">
        <f>IF(G360="","",Sheet1!Z360)</f>
        <v/>
      </c>
      <c r="I360" t="str">
        <f>IF(G360="","",Sheet1!Y360)</f>
        <v/>
      </c>
      <c r="J360" t="e">
        <f>(Sheet1!O360)</f>
        <v>#VALUE!</v>
      </c>
      <c r="K360" s="6" t="e">
        <f>(Sheet1!P360)</f>
        <v>#VALUE!</v>
      </c>
      <c r="L360" s="6" t="e">
        <f>IF(Sheet1!N360="No","No",IF(Sheet1!N360="","No","Yes"))</f>
        <v>#VALUE!</v>
      </c>
      <c r="M360" t="e">
        <f>(Sheet1!Q360)</f>
        <v>#VALUE!</v>
      </c>
      <c r="N360" s="6" t="str">
        <f>IF(Sheet1!E360=FALSE,"",Sheet1!F360&amp;Sheet1!E360)</f>
        <v/>
      </c>
      <c r="O360" t="str">
        <f ca="1">(Sheet1!AB360)</f>
        <v>DC4MDB08</v>
      </c>
      <c r="P360" t="e">
        <f>(Sheet1!R360)</f>
        <v>#VALUE!</v>
      </c>
      <c r="Q360" t="e">
        <f>Sheet3!D360</f>
        <v>#VALUE!</v>
      </c>
      <c r="R360" t="e">
        <f>Sheet3!E360</f>
        <v>#VALUE!</v>
      </c>
      <c r="S360" t="str">
        <f t="shared" si="20"/>
        <v/>
      </c>
      <c r="T360" t="str">
        <f>IF(ISERROR(Sheet1!X360),"",Sheet1!X360)</f>
        <v/>
      </c>
      <c r="U360" t="e">
        <f>IF(Sheet1!M360="Councillors",5120,IF(Sheet1!M360="Information Technology Services Dept.",1024,IF(Sheet1!M360="City Clerk and Solicitor Dept",1953,"No")))</f>
        <v>#VALUE!</v>
      </c>
      <c r="V360" s="5" t="s">
        <v>96</v>
      </c>
      <c r="W360" t="e">
        <f>IF(Sheet1!M360="Councillors",4608,IF(Sheet1!M360="Information Technology Services Dept.",921,IF(Sheet1!M360="City Clerk and Solicitor Dept",1855,"No")))</f>
        <v>#VALUE!</v>
      </c>
      <c r="X360" t="e">
        <f t="shared" si="21"/>
        <v>#VALUE!</v>
      </c>
      <c r="Y360" t="str">
        <f ca="1">IF(Sheet1!AB360="DC1MDB01","DC1",IF(Sheet1!AB360="DC1MDB02","DC1",IF(Sheet1!AB360="DC1MDB03","DC1",IF(Sheet1!AB360="DC1MDB04","DC1",IF(Sheet1!AB360="DC1MDB05","DC1",IF(Sheet1!AB360="DC1MDB06","DC1",IF(Sheet1!AB360="DC1MDB07","DC1",IF(Sheet1!AB360="DC1MDB08","DC1",IF(Sheet1!AB360="DC1MDB09","DC1",IF(Sheet1!AB360="DC1MDB10","DC1",IF(Sheet1!AB360="DC4MDB01","DC4",IF(Sheet1!AB360="DC4MDB02","DC4",IF(Sheet1!AB360="DC4MDB03","DC4",IF(Sheet1!AB360="DC4MDB04","DC4",IF(Sheet1!AB360="DC4MDB05","DC4",IF(Sheet1!AB360="DC4MDB06","DC4",IF(Sheet1!AB360="DC4MDB07","DC4",IF(Sheet1!AB360="DC4MDB08","DC4",IF(Sheet1!AB360="DC4MDB09","DC4",IF(Sheet1!AB360="DC4MDB10","DC4","$False"))))))))))))))))))))</f>
        <v>DC4</v>
      </c>
      <c r="Z360" t="s">
        <v>35</v>
      </c>
      <c r="AA360" t="e">
        <f t="shared" si="22"/>
        <v>#VALUE!</v>
      </c>
      <c r="AB360" t="e">
        <f t="shared" si="23"/>
        <v>#VALUE!</v>
      </c>
      <c r="AC360" t="s">
        <v>11</v>
      </c>
      <c r="AD360" t="s">
        <v>12</v>
      </c>
      <c r="AE360" t="s">
        <v>13</v>
      </c>
      <c r="AF360" t="s">
        <v>14</v>
      </c>
      <c r="AG360" t="s">
        <v>5</v>
      </c>
      <c r="AH360" t="s">
        <v>15</v>
      </c>
      <c r="AI360" t="s">
        <v>16</v>
      </c>
      <c r="AJ360" t="s">
        <v>17</v>
      </c>
      <c r="AK360" t="s">
        <v>18</v>
      </c>
      <c r="AL360" t="s">
        <v>19</v>
      </c>
    </row>
    <row r="361" spans="1:38" ht="13.5" customHeight="1">
      <c r="A361" s="7"/>
      <c r="B361" s="7"/>
      <c r="C361" s="7"/>
      <c r="D361" s="8"/>
      <c r="F361" s="9" t="str">
        <f>(Sheet1!T361)</f>
        <v/>
      </c>
      <c r="G361" t="str">
        <f>IF(OR(Sheet1!W361="Yes",Sheet1!U361="Yes"),"\\CMFP538\"&amp;Sheet1!Z361,"")</f>
        <v/>
      </c>
      <c r="H361" t="str">
        <f>IF(G361="","",Sheet1!Z361)</f>
        <v/>
      </c>
      <c r="I361" t="str">
        <f>IF(G361="","",Sheet1!Y361)</f>
        <v/>
      </c>
      <c r="J361" t="e">
        <f>(Sheet1!O361)</f>
        <v>#VALUE!</v>
      </c>
      <c r="K361" s="6" t="e">
        <f>(Sheet1!P361)</f>
        <v>#VALUE!</v>
      </c>
      <c r="L361" s="6" t="e">
        <f>IF(Sheet1!N361="No","No",IF(Sheet1!N361="","No","Yes"))</f>
        <v>#VALUE!</v>
      </c>
      <c r="M361" t="e">
        <f>(Sheet1!Q361)</f>
        <v>#VALUE!</v>
      </c>
      <c r="N361" s="6" t="str">
        <f>IF(Sheet1!E361=FALSE,"",Sheet1!F361&amp;Sheet1!E361)</f>
        <v/>
      </c>
      <c r="O361" t="str">
        <f ca="1">(Sheet1!AB361)</f>
        <v>DC4MDB06</v>
      </c>
      <c r="P361" t="e">
        <f>(Sheet1!R361)</f>
        <v>#VALUE!</v>
      </c>
      <c r="Q361" t="e">
        <f>Sheet3!D361</f>
        <v>#VALUE!</v>
      </c>
      <c r="R361" t="e">
        <f>Sheet3!E361</f>
        <v>#VALUE!</v>
      </c>
      <c r="S361" t="str">
        <f t="shared" si="20"/>
        <v/>
      </c>
      <c r="T361" t="str">
        <f>IF(ISERROR(Sheet1!X361),"",Sheet1!X361)</f>
        <v/>
      </c>
      <c r="U361" t="e">
        <f>IF(Sheet1!M361="Councillors",5120,IF(Sheet1!M361="Information Technology Services Dept.",1024,IF(Sheet1!M361="City Clerk and Solicitor Dept",1953,"No")))</f>
        <v>#VALUE!</v>
      </c>
      <c r="V361" s="5" t="s">
        <v>96</v>
      </c>
      <c r="W361" t="e">
        <f>IF(Sheet1!M361="Councillors",4608,IF(Sheet1!M361="Information Technology Services Dept.",921,IF(Sheet1!M361="City Clerk and Solicitor Dept",1855,"No")))</f>
        <v>#VALUE!</v>
      </c>
      <c r="X361" t="e">
        <f t="shared" si="21"/>
        <v>#VALUE!</v>
      </c>
      <c r="Y361" t="str">
        <f ca="1">IF(Sheet1!AB361="DC1MDB01","DC1",IF(Sheet1!AB361="DC1MDB02","DC1",IF(Sheet1!AB361="DC1MDB03","DC1",IF(Sheet1!AB361="DC1MDB04","DC1",IF(Sheet1!AB361="DC1MDB05","DC1",IF(Sheet1!AB361="DC1MDB06","DC1",IF(Sheet1!AB361="DC1MDB07","DC1",IF(Sheet1!AB361="DC1MDB08","DC1",IF(Sheet1!AB361="DC1MDB09","DC1",IF(Sheet1!AB361="DC1MDB10","DC1",IF(Sheet1!AB361="DC4MDB01","DC4",IF(Sheet1!AB361="DC4MDB02","DC4",IF(Sheet1!AB361="DC4MDB03","DC4",IF(Sheet1!AB361="DC4MDB04","DC4",IF(Sheet1!AB361="DC4MDB05","DC4",IF(Sheet1!AB361="DC4MDB06","DC4",IF(Sheet1!AB361="DC4MDB07","DC4",IF(Sheet1!AB361="DC4MDB08","DC4",IF(Sheet1!AB361="DC4MDB09","DC4",IF(Sheet1!AB361="DC4MDB10","DC4","$False"))))))))))))))))))))</f>
        <v>DC4</v>
      </c>
      <c r="Z361" t="s">
        <v>35</v>
      </c>
      <c r="AA361" t="e">
        <f t="shared" si="22"/>
        <v>#VALUE!</v>
      </c>
      <c r="AB361" t="e">
        <f t="shared" si="23"/>
        <v>#VALUE!</v>
      </c>
      <c r="AC361" t="s">
        <v>11</v>
      </c>
      <c r="AD361" t="s">
        <v>12</v>
      </c>
      <c r="AE361" t="s">
        <v>13</v>
      </c>
      <c r="AF361" t="s">
        <v>14</v>
      </c>
      <c r="AG361" t="s">
        <v>5</v>
      </c>
      <c r="AH361" t="s">
        <v>15</v>
      </c>
      <c r="AI361" t="s">
        <v>16</v>
      </c>
      <c r="AJ361" t="s">
        <v>17</v>
      </c>
      <c r="AK361" t="s">
        <v>18</v>
      </c>
      <c r="AL361" t="s">
        <v>19</v>
      </c>
    </row>
    <row r="362" spans="1:38" ht="13.5" customHeight="1">
      <c r="A362" s="7"/>
      <c r="B362" s="7"/>
      <c r="C362" s="7"/>
      <c r="D362" s="8"/>
      <c r="F362" s="9" t="str">
        <f>(Sheet1!T362)</f>
        <v/>
      </c>
      <c r="G362" t="str">
        <f>IF(OR(Sheet1!W362="Yes",Sheet1!U362="Yes"),"\\CMFP538\"&amp;Sheet1!Z362,"")</f>
        <v/>
      </c>
      <c r="H362" t="str">
        <f>IF(G362="","",Sheet1!Z362)</f>
        <v/>
      </c>
      <c r="I362" t="str">
        <f>IF(G362="","",Sheet1!Y362)</f>
        <v/>
      </c>
      <c r="J362" t="e">
        <f>(Sheet1!O362)</f>
        <v>#VALUE!</v>
      </c>
      <c r="K362" s="6" t="e">
        <f>(Sheet1!P362)</f>
        <v>#VALUE!</v>
      </c>
      <c r="L362" s="6" t="e">
        <f>IF(Sheet1!N362="No","No",IF(Sheet1!N362="","No","Yes"))</f>
        <v>#VALUE!</v>
      </c>
      <c r="M362" t="e">
        <f>(Sheet1!Q362)</f>
        <v>#VALUE!</v>
      </c>
      <c r="N362" s="6" t="str">
        <f>IF(Sheet1!E362=FALSE,"",Sheet1!F362&amp;Sheet1!E362)</f>
        <v/>
      </c>
      <c r="O362" t="str">
        <f ca="1">(Sheet1!AB362)</f>
        <v>DC4MDB08</v>
      </c>
      <c r="P362" t="e">
        <f>(Sheet1!R362)</f>
        <v>#VALUE!</v>
      </c>
      <c r="Q362" t="e">
        <f>Sheet3!D362</f>
        <v>#VALUE!</v>
      </c>
      <c r="R362" t="e">
        <f>Sheet3!E362</f>
        <v>#VALUE!</v>
      </c>
      <c r="S362" t="str">
        <f t="shared" si="20"/>
        <v/>
      </c>
      <c r="T362" t="str">
        <f>IF(ISERROR(Sheet1!X362),"",Sheet1!X362)</f>
        <v/>
      </c>
      <c r="U362" t="e">
        <f>IF(Sheet1!M362="Councillors",5120,IF(Sheet1!M362="Information Technology Services Dept.",1024,IF(Sheet1!M362="City Clerk and Solicitor Dept",1953,"No")))</f>
        <v>#VALUE!</v>
      </c>
      <c r="V362" s="5" t="s">
        <v>96</v>
      </c>
      <c r="W362" t="e">
        <f>IF(Sheet1!M362="Councillors",4608,IF(Sheet1!M362="Information Technology Services Dept.",921,IF(Sheet1!M362="City Clerk and Solicitor Dept",1855,"No")))</f>
        <v>#VALUE!</v>
      </c>
      <c r="X362" t="e">
        <f t="shared" si="21"/>
        <v>#VALUE!</v>
      </c>
      <c r="Y362" t="str">
        <f ca="1">IF(Sheet1!AB362="DC1MDB01","DC1",IF(Sheet1!AB362="DC1MDB02","DC1",IF(Sheet1!AB362="DC1MDB03","DC1",IF(Sheet1!AB362="DC1MDB04","DC1",IF(Sheet1!AB362="DC1MDB05","DC1",IF(Sheet1!AB362="DC1MDB06","DC1",IF(Sheet1!AB362="DC1MDB07","DC1",IF(Sheet1!AB362="DC1MDB08","DC1",IF(Sheet1!AB362="DC1MDB09","DC1",IF(Sheet1!AB362="DC1MDB10","DC1",IF(Sheet1!AB362="DC4MDB01","DC4",IF(Sheet1!AB362="DC4MDB02","DC4",IF(Sheet1!AB362="DC4MDB03","DC4",IF(Sheet1!AB362="DC4MDB04","DC4",IF(Sheet1!AB362="DC4MDB05","DC4",IF(Sheet1!AB362="DC4MDB06","DC4",IF(Sheet1!AB362="DC4MDB07","DC4",IF(Sheet1!AB362="DC4MDB08","DC4",IF(Sheet1!AB362="DC4MDB09","DC4",IF(Sheet1!AB362="DC4MDB10","DC4","$False"))))))))))))))))))))</f>
        <v>DC4</v>
      </c>
      <c r="Z362" t="s">
        <v>35</v>
      </c>
      <c r="AA362" t="e">
        <f t="shared" si="22"/>
        <v>#VALUE!</v>
      </c>
      <c r="AB362" t="e">
        <f t="shared" si="23"/>
        <v>#VALUE!</v>
      </c>
      <c r="AC362" t="s">
        <v>11</v>
      </c>
      <c r="AD362" t="s">
        <v>12</v>
      </c>
      <c r="AE362" t="s">
        <v>13</v>
      </c>
      <c r="AF362" t="s">
        <v>14</v>
      </c>
      <c r="AG362" t="s">
        <v>5</v>
      </c>
      <c r="AH362" t="s">
        <v>15</v>
      </c>
      <c r="AI362" t="s">
        <v>16</v>
      </c>
      <c r="AJ362" t="s">
        <v>17</v>
      </c>
      <c r="AK362" t="s">
        <v>18</v>
      </c>
      <c r="AL362" t="s">
        <v>19</v>
      </c>
    </row>
    <row r="363" spans="1:38" ht="13.5" customHeight="1">
      <c r="A363" s="7"/>
      <c r="B363" s="7"/>
      <c r="C363" s="7"/>
      <c r="D363" s="8"/>
      <c r="F363" s="9" t="str">
        <f>(Sheet1!T363)</f>
        <v/>
      </c>
      <c r="G363" t="str">
        <f>IF(OR(Sheet1!W363="Yes",Sheet1!U363="Yes"),"\\CMFP538\"&amp;Sheet1!Z363,"")</f>
        <v/>
      </c>
      <c r="H363" t="str">
        <f>IF(G363="","",Sheet1!Z363)</f>
        <v/>
      </c>
      <c r="I363" t="str">
        <f>IF(G363="","",Sheet1!Y363)</f>
        <v/>
      </c>
      <c r="J363" t="e">
        <f>(Sheet1!O363)</f>
        <v>#VALUE!</v>
      </c>
      <c r="K363" s="6" t="e">
        <f>(Sheet1!P363)</f>
        <v>#VALUE!</v>
      </c>
      <c r="L363" s="6" t="e">
        <f>IF(Sheet1!N363="No","No",IF(Sheet1!N363="","No","Yes"))</f>
        <v>#VALUE!</v>
      </c>
      <c r="M363" t="e">
        <f>(Sheet1!Q363)</f>
        <v>#VALUE!</v>
      </c>
      <c r="N363" s="6" t="str">
        <f>IF(Sheet1!E363=FALSE,"",Sheet1!F363&amp;Sheet1!E363)</f>
        <v/>
      </c>
      <c r="O363" t="str">
        <f ca="1">(Sheet1!AB363)</f>
        <v>DC1MDB03</v>
      </c>
      <c r="P363" t="e">
        <f>(Sheet1!R363)</f>
        <v>#VALUE!</v>
      </c>
      <c r="Q363" t="e">
        <f>Sheet3!D363</f>
        <v>#VALUE!</v>
      </c>
      <c r="R363" t="e">
        <f>Sheet3!E363</f>
        <v>#VALUE!</v>
      </c>
      <c r="S363" t="str">
        <f t="shared" si="20"/>
        <v/>
      </c>
      <c r="T363" t="str">
        <f>IF(ISERROR(Sheet1!X363),"",Sheet1!X363)</f>
        <v/>
      </c>
      <c r="U363" t="e">
        <f>IF(Sheet1!M363="Councillors",5120,IF(Sheet1!M363="Information Technology Services Dept.",1024,IF(Sheet1!M363="City Clerk and Solicitor Dept",1953,"No")))</f>
        <v>#VALUE!</v>
      </c>
      <c r="V363" s="5" t="s">
        <v>96</v>
      </c>
      <c r="W363" t="e">
        <f>IF(Sheet1!M363="Councillors",4608,IF(Sheet1!M363="Information Technology Services Dept.",921,IF(Sheet1!M363="City Clerk and Solicitor Dept",1855,"No")))</f>
        <v>#VALUE!</v>
      </c>
      <c r="X363" t="e">
        <f t="shared" si="21"/>
        <v>#VALUE!</v>
      </c>
      <c r="Y363" t="str">
        <f ca="1">IF(Sheet1!AB363="DC1MDB01","DC1",IF(Sheet1!AB363="DC1MDB02","DC1",IF(Sheet1!AB363="DC1MDB03","DC1",IF(Sheet1!AB363="DC1MDB04","DC1",IF(Sheet1!AB363="DC1MDB05","DC1",IF(Sheet1!AB363="DC1MDB06","DC1",IF(Sheet1!AB363="DC1MDB07","DC1",IF(Sheet1!AB363="DC1MDB08","DC1",IF(Sheet1!AB363="DC1MDB09","DC1",IF(Sheet1!AB363="DC1MDB10","DC1",IF(Sheet1!AB363="DC4MDB01","DC4",IF(Sheet1!AB363="DC4MDB02","DC4",IF(Sheet1!AB363="DC4MDB03","DC4",IF(Sheet1!AB363="DC4MDB04","DC4",IF(Sheet1!AB363="DC4MDB05","DC4",IF(Sheet1!AB363="DC4MDB06","DC4",IF(Sheet1!AB363="DC4MDB07","DC4",IF(Sheet1!AB363="DC4MDB08","DC4",IF(Sheet1!AB363="DC4MDB09","DC4",IF(Sheet1!AB363="DC4MDB10","DC4","$False"))))))))))))))))))))</f>
        <v>DC1</v>
      </c>
      <c r="Z363" t="s">
        <v>35</v>
      </c>
      <c r="AA363" t="e">
        <f t="shared" si="22"/>
        <v>#VALUE!</v>
      </c>
      <c r="AB363" t="e">
        <f t="shared" si="23"/>
        <v>#VALUE!</v>
      </c>
      <c r="AC363" t="s">
        <v>11</v>
      </c>
      <c r="AD363" t="s">
        <v>12</v>
      </c>
      <c r="AE363" t="s">
        <v>13</v>
      </c>
      <c r="AF363" t="s">
        <v>14</v>
      </c>
      <c r="AG363" t="s">
        <v>5</v>
      </c>
      <c r="AH363" t="s">
        <v>15</v>
      </c>
      <c r="AI363" t="s">
        <v>16</v>
      </c>
      <c r="AJ363" t="s">
        <v>17</v>
      </c>
      <c r="AK363" t="s">
        <v>18</v>
      </c>
      <c r="AL363" t="s">
        <v>19</v>
      </c>
    </row>
    <row r="364" spans="1:38" ht="13.5" customHeight="1">
      <c r="A364" s="7"/>
      <c r="B364" s="7"/>
      <c r="C364" s="7"/>
      <c r="D364" s="8"/>
      <c r="F364" s="9" t="str">
        <f>(Sheet1!T364)</f>
        <v/>
      </c>
      <c r="G364" t="str">
        <f>IF(OR(Sheet1!W364="Yes",Sheet1!U364="Yes"),"\\CMFP538\"&amp;Sheet1!Z364,"")</f>
        <v/>
      </c>
      <c r="H364" t="str">
        <f>IF(G364="","",Sheet1!Z364)</f>
        <v/>
      </c>
      <c r="I364" t="str">
        <f>IF(G364="","",Sheet1!Y364)</f>
        <v/>
      </c>
      <c r="J364" t="e">
        <f>(Sheet1!O364)</f>
        <v>#VALUE!</v>
      </c>
      <c r="K364" s="6" t="e">
        <f>(Sheet1!P364)</f>
        <v>#VALUE!</v>
      </c>
      <c r="L364" s="6" t="e">
        <f>IF(Sheet1!N364="No","No",IF(Sheet1!N364="","No","Yes"))</f>
        <v>#VALUE!</v>
      </c>
      <c r="M364" t="e">
        <f>(Sheet1!Q364)</f>
        <v>#VALUE!</v>
      </c>
      <c r="N364" s="6" t="str">
        <f>IF(Sheet1!E364=FALSE,"",Sheet1!F364&amp;Sheet1!E364)</f>
        <v/>
      </c>
      <c r="O364" t="str">
        <f ca="1">(Sheet1!AB364)</f>
        <v>DC1MDB07</v>
      </c>
      <c r="P364" t="e">
        <f>(Sheet1!R364)</f>
        <v>#VALUE!</v>
      </c>
      <c r="Q364" t="e">
        <f>Sheet3!D364</f>
        <v>#VALUE!</v>
      </c>
      <c r="R364" t="e">
        <f>Sheet3!E364</f>
        <v>#VALUE!</v>
      </c>
      <c r="S364" t="str">
        <f t="shared" si="20"/>
        <v/>
      </c>
      <c r="T364" t="str">
        <f>IF(ISERROR(Sheet1!X364),"",Sheet1!X364)</f>
        <v/>
      </c>
      <c r="U364" t="e">
        <f>IF(Sheet1!M364="Councillors",5120,IF(Sheet1!M364="Information Technology Services Dept.",1024,IF(Sheet1!M364="City Clerk and Solicitor Dept",1953,"No")))</f>
        <v>#VALUE!</v>
      </c>
      <c r="V364" s="5" t="s">
        <v>96</v>
      </c>
      <c r="W364" t="e">
        <f>IF(Sheet1!M364="Councillors",4608,IF(Sheet1!M364="Information Technology Services Dept.",921,IF(Sheet1!M364="City Clerk and Solicitor Dept",1855,"No")))</f>
        <v>#VALUE!</v>
      </c>
      <c r="X364" t="e">
        <f t="shared" si="21"/>
        <v>#VALUE!</v>
      </c>
      <c r="Y364" t="str">
        <f ca="1">IF(Sheet1!AB364="DC1MDB01","DC1",IF(Sheet1!AB364="DC1MDB02","DC1",IF(Sheet1!AB364="DC1MDB03","DC1",IF(Sheet1!AB364="DC1MDB04","DC1",IF(Sheet1!AB364="DC1MDB05","DC1",IF(Sheet1!AB364="DC1MDB06","DC1",IF(Sheet1!AB364="DC1MDB07","DC1",IF(Sheet1!AB364="DC1MDB08","DC1",IF(Sheet1!AB364="DC1MDB09","DC1",IF(Sheet1!AB364="DC1MDB10","DC1",IF(Sheet1!AB364="DC4MDB01","DC4",IF(Sheet1!AB364="DC4MDB02","DC4",IF(Sheet1!AB364="DC4MDB03","DC4",IF(Sheet1!AB364="DC4MDB04","DC4",IF(Sheet1!AB364="DC4MDB05","DC4",IF(Sheet1!AB364="DC4MDB06","DC4",IF(Sheet1!AB364="DC4MDB07","DC4",IF(Sheet1!AB364="DC4MDB08","DC4",IF(Sheet1!AB364="DC4MDB09","DC4",IF(Sheet1!AB364="DC4MDB10","DC4","$False"))))))))))))))))))))</f>
        <v>DC1</v>
      </c>
      <c r="Z364" t="s">
        <v>35</v>
      </c>
      <c r="AA364" t="e">
        <f t="shared" si="22"/>
        <v>#VALUE!</v>
      </c>
      <c r="AB364" t="e">
        <f t="shared" si="23"/>
        <v>#VALUE!</v>
      </c>
      <c r="AC364" t="s">
        <v>11</v>
      </c>
      <c r="AD364" t="s">
        <v>12</v>
      </c>
      <c r="AE364" t="s">
        <v>13</v>
      </c>
      <c r="AF364" t="s">
        <v>14</v>
      </c>
      <c r="AG364" t="s">
        <v>5</v>
      </c>
      <c r="AH364" t="s">
        <v>15</v>
      </c>
      <c r="AI364" t="s">
        <v>16</v>
      </c>
      <c r="AJ364" t="s">
        <v>17</v>
      </c>
      <c r="AK364" t="s">
        <v>18</v>
      </c>
      <c r="AL364" t="s">
        <v>19</v>
      </c>
    </row>
    <row r="365" spans="1:38" ht="13.5" customHeight="1">
      <c r="A365" s="7"/>
      <c r="B365" s="7"/>
      <c r="C365" s="7"/>
      <c r="D365" s="8"/>
      <c r="F365" s="9" t="str">
        <f>(Sheet1!T365)</f>
        <v/>
      </c>
      <c r="G365" t="str">
        <f>IF(OR(Sheet1!W365="Yes",Sheet1!U365="Yes"),"\\CMFP538\"&amp;Sheet1!Z365,"")</f>
        <v/>
      </c>
      <c r="H365" t="str">
        <f>IF(G365="","",Sheet1!Z365)</f>
        <v/>
      </c>
      <c r="I365" t="str">
        <f>IF(G365="","",Sheet1!Y365)</f>
        <v/>
      </c>
      <c r="J365" t="e">
        <f>(Sheet1!O365)</f>
        <v>#VALUE!</v>
      </c>
      <c r="K365" s="6" t="e">
        <f>(Sheet1!P365)</f>
        <v>#VALUE!</v>
      </c>
      <c r="L365" s="6" t="e">
        <f>IF(Sheet1!N365="No","No",IF(Sheet1!N365="","No","Yes"))</f>
        <v>#VALUE!</v>
      </c>
      <c r="M365" t="e">
        <f>(Sheet1!Q365)</f>
        <v>#VALUE!</v>
      </c>
      <c r="N365" s="6" t="str">
        <f>IF(Sheet1!E365=FALSE,"",Sheet1!F365&amp;Sheet1!E365)</f>
        <v/>
      </c>
      <c r="O365" t="str">
        <f ca="1">(Sheet1!AB365)</f>
        <v>DC4MDB07</v>
      </c>
      <c r="P365" t="e">
        <f>(Sheet1!R365)</f>
        <v>#VALUE!</v>
      </c>
      <c r="Q365" t="e">
        <f>Sheet3!D365</f>
        <v>#VALUE!</v>
      </c>
      <c r="R365" t="e">
        <f>Sheet3!E365</f>
        <v>#VALUE!</v>
      </c>
      <c r="S365" t="str">
        <f t="shared" si="20"/>
        <v/>
      </c>
      <c r="T365" t="str">
        <f>IF(ISERROR(Sheet1!X365),"",Sheet1!X365)</f>
        <v/>
      </c>
      <c r="U365" t="e">
        <f>IF(Sheet1!M365="Councillors",5120,IF(Sheet1!M365="Information Technology Services Dept.",1024,IF(Sheet1!M365="City Clerk and Solicitor Dept",1953,"No")))</f>
        <v>#VALUE!</v>
      </c>
      <c r="V365" s="5" t="s">
        <v>96</v>
      </c>
      <c r="W365" t="e">
        <f>IF(Sheet1!M365="Councillors",4608,IF(Sheet1!M365="Information Technology Services Dept.",921,IF(Sheet1!M365="City Clerk and Solicitor Dept",1855,"No")))</f>
        <v>#VALUE!</v>
      </c>
      <c r="X365" t="e">
        <f t="shared" si="21"/>
        <v>#VALUE!</v>
      </c>
      <c r="Y365" t="str">
        <f ca="1">IF(Sheet1!AB365="DC1MDB01","DC1",IF(Sheet1!AB365="DC1MDB02","DC1",IF(Sheet1!AB365="DC1MDB03","DC1",IF(Sheet1!AB365="DC1MDB04","DC1",IF(Sheet1!AB365="DC1MDB05","DC1",IF(Sheet1!AB365="DC1MDB06","DC1",IF(Sheet1!AB365="DC1MDB07","DC1",IF(Sheet1!AB365="DC1MDB08","DC1",IF(Sheet1!AB365="DC1MDB09","DC1",IF(Sheet1!AB365="DC1MDB10","DC1",IF(Sheet1!AB365="DC4MDB01","DC4",IF(Sheet1!AB365="DC4MDB02","DC4",IF(Sheet1!AB365="DC4MDB03","DC4",IF(Sheet1!AB365="DC4MDB04","DC4",IF(Sheet1!AB365="DC4MDB05","DC4",IF(Sheet1!AB365="DC4MDB06","DC4",IF(Sheet1!AB365="DC4MDB07","DC4",IF(Sheet1!AB365="DC4MDB08","DC4",IF(Sheet1!AB365="DC4MDB09","DC4",IF(Sheet1!AB365="DC4MDB10","DC4","$False"))))))))))))))))))))</f>
        <v>DC4</v>
      </c>
      <c r="Z365" t="s">
        <v>35</v>
      </c>
      <c r="AA365" t="e">
        <f t="shared" si="22"/>
        <v>#VALUE!</v>
      </c>
      <c r="AB365" t="e">
        <f t="shared" si="23"/>
        <v>#VALUE!</v>
      </c>
      <c r="AC365" t="s">
        <v>11</v>
      </c>
      <c r="AD365" t="s">
        <v>12</v>
      </c>
      <c r="AE365" t="s">
        <v>13</v>
      </c>
      <c r="AF365" t="s">
        <v>14</v>
      </c>
      <c r="AG365" t="s">
        <v>5</v>
      </c>
      <c r="AH365" t="s">
        <v>15</v>
      </c>
      <c r="AI365" t="s">
        <v>16</v>
      </c>
      <c r="AJ365" t="s">
        <v>17</v>
      </c>
      <c r="AK365" t="s">
        <v>18</v>
      </c>
      <c r="AL365" t="s">
        <v>19</v>
      </c>
    </row>
    <row r="366" spans="1:38" ht="13.5" customHeight="1">
      <c r="A366" s="7"/>
      <c r="B366" s="7"/>
      <c r="C366" s="7"/>
      <c r="D366" s="8"/>
      <c r="F366" s="9" t="str">
        <f>(Sheet1!T366)</f>
        <v/>
      </c>
      <c r="G366" t="str">
        <f>IF(OR(Sheet1!W366="Yes",Sheet1!U366="Yes"),"\\CMFP538\"&amp;Sheet1!Z366,"")</f>
        <v/>
      </c>
      <c r="H366" t="str">
        <f>IF(G366="","",Sheet1!Z366)</f>
        <v/>
      </c>
      <c r="I366" t="str">
        <f>IF(G366="","",Sheet1!Y366)</f>
        <v/>
      </c>
      <c r="J366" t="e">
        <f>(Sheet1!O366)</f>
        <v>#VALUE!</v>
      </c>
      <c r="K366" s="6" t="e">
        <f>(Sheet1!P366)</f>
        <v>#VALUE!</v>
      </c>
      <c r="L366" s="6" t="e">
        <f>IF(Sheet1!N366="No","No",IF(Sheet1!N366="","No","Yes"))</f>
        <v>#VALUE!</v>
      </c>
      <c r="M366" t="e">
        <f>(Sheet1!Q366)</f>
        <v>#VALUE!</v>
      </c>
      <c r="N366" s="6" t="str">
        <f>IF(Sheet1!E366=FALSE,"",Sheet1!F366&amp;Sheet1!E366)</f>
        <v/>
      </c>
      <c r="O366" t="str">
        <f ca="1">(Sheet1!AB366)</f>
        <v>DC1MDB08</v>
      </c>
      <c r="P366" t="e">
        <f>(Sheet1!R366)</f>
        <v>#VALUE!</v>
      </c>
      <c r="Q366" t="e">
        <f>Sheet3!D366</f>
        <v>#VALUE!</v>
      </c>
      <c r="R366" t="e">
        <f>Sheet3!E366</f>
        <v>#VALUE!</v>
      </c>
      <c r="S366" t="str">
        <f t="shared" si="20"/>
        <v/>
      </c>
      <c r="T366" t="str">
        <f>IF(ISERROR(Sheet1!X366),"",Sheet1!X366)</f>
        <v/>
      </c>
      <c r="U366" t="e">
        <f>IF(Sheet1!M366="Councillors",5120,IF(Sheet1!M366="Information Technology Services Dept.",1024,IF(Sheet1!M366="City Clerk and Solicitor Dept",1953,"No")))</f>
        <v>#VALUE!</v>
      </c>
      <c r="V366" s="5" t="s">
        <v>96</v>
      </c>
      <c r="W366" t="e">
        <f>IF(Sheet1!M366="Councillors",4608,IF(Sheet1!M366="Information Technology Services Dept.",921,IF(Sheet1!M366="City Clerk and Solicitor Dept",1855,"No")))</f>
        <v>#VALUE!</v>
      </c>
      <c r="X366" t="e">
        <f t="shared" si="21"/>
        <v>#VALUE!</v>
      </c>
      <c r="Y366" t="str">
        <f ca="1">IF(Sheet1!AB366="DC1MDB01","DC1",IF(Sheet1!AB366="DC1MDB02","DC1",IF(Sheet1!AB366="DC1MDB03","DC1",IF(Sheet1!AB366="DC1MDB04","DC1",IF(Sheet1!AB366="DC1MDB05","DC1",IF(Sheet1!AB366="DC1MDB06","DC1",IF(Sheet1!AB366="DC1MDB07","DC1",IF(Sheet1!AB366="DC1MDB08","DC1",IF(Sheet1!AB366="DC1MDB09","DC1",IF(Sheet1!AB366="DC1MDB10","DC1",IF(Sheet1!AB366="DC4MDB01","DC4",IF(Sheet1!AB366="DC4MDB02","DC4",IF(Sheet1!AB366="DC4MDB03","DC4",IF(Sheet1!AB366="DC4MDB04","DC4",IF(Sheet1!AB366="DC4MDB05","DC4",IF(Sheet1!AB366="DC4MDB06","DC4",IF(Sheet1!AB366="DC4MDB07","DC4",IF(Sheet1!AB366="DC4MDB08","DC4",IF(Sheet1!AB366="DC4MDB09","DC4",IF(Sheet1!AB366="DC4MDB10","DC4","$False"))))))))))))))))))))</f>
        <v>DC1</v>
      </c>
      <c r="Z366" t="s">
        <v>35</v>
      </c>
      <c r="AA366" t="e">
        <f t="shared" si="22"/>
        <v>#VALUE!</v>
      </c>
      <c r="AB366" t="e">
        <f t="shared" si="23"/>
        <v>#VALUE!</v>
      </c>
      <c r="AC366" t="s">
        <v>11</v>
      </c>
      <c r="AD366" t="s">
        <v>12</v>
      </c>
      <c r="AE366" t="s">
        <v>13</v>
      </c>
      <c r="AF366" t="s">
        <v>14</v>
      </c>
      <c r="AG366" t="s">
        <v>5</v>
      </c>
      <c r="AH366" t="s">
        <v>15</v>
      </c>
      <c r="AI366" t="s">
        <v>16</v>
      </c>
      <c r="AJ366" t="s">
        <v>17</v>
      </c>
      <c r="AK366" t="s">
        <v>18</v>
      </c>
      <c r="AL366" t="s">
        <v>19</v>
      </c>
    </row>
    <row r="367" spans="1:38" ht="13.5" customHeight="1">
      <c r="A367" s="7"/>
      <c r="B367" s="7"/>
      <c r="C367" s="7"/>
      <c r="D367" s="8"/>
      <c r="F367" s="9" t="str">
        <f>(Sheet1!T367)</f>
        <v/>
      </c>
      <c r="G367" t="str">
        <f>IF(OR(Sheet1!W367="Yes",Sheet1!U367="Yes"),"\\CMFP538\"&amp;Sheet1!Z367,"")</f>
        <v/>
      </c>
      <c r="H367" t="str">
        <f>IF(G367="","",Sheet1!Z367)</f>
        <v/>
      </c>
      <c r="I367" t="str">
        <f>IF(G367="","",Sheet1!Y367)</f>
        <v/>
      </c>
      <c r="J367" t="e">
        <f>(Sheet1!O367)</f>
        <v>#VALUE!</v>
      </c>
      <c r="K367" s="6" t="e">
        <f>(Sheet1!P367)</f>
        <v>#VALUE!</v>
      </c>
      <c r="L367" s="6" t="e">
        <f>IF(Sheet1!N367="No","No",IF(Sheet1!N367="","No","Yes"))</f>
        <v>#VALUE!</v>
      </c>
      <c r="M367" t="e">
        <f>(Sheet1!Q367)</f>
        <v>#VALUE!</v>
      </c>
      <c r="N367" s="6" t="str">
        <f>IF(Sheet1!E367=FALSE,"",Sheet1!F367&amp;Sheet1!E367)</f>
        <v/>
      </c>
      <c r="O367" t="str">
        <f ca="1">(Sheet1!AB367)</f>
        <v>DC1MDB07</v>
      </c>
      <c r="P367" t="e">
        <f>(Sheet1!R367)</f>
        <v>#VALUE!</v>
      </c>
      <c r="Q367" t="e">
        <f>Sheet3!D367</f>
        <v>#VALUE!</v>
      </c>
      <c r="R367" t="e">
        <f>Sheet3!E367</f>
        <v>#VALUE!</v>
      </c>
      <c r="S367" t="str">
        <f t="shared" si="20"/>
        <v/>
      </c>
      <c r="T367" t="str">
        <f>IF(ISERROR(Sheet1!X367),"",Sheet1!X367)</f>
        <v/>
      </c>
      <c r="U367" t="e">
        <f>IF(Sheet1!M367="Councillors",5120,IF(Sheet1!M367="Information Technology Services Dept.",1024,IF(Sheet1!M367="City Clerk and Solicitor Dept",1953,"No")))</f>
        <v>#VALUE!</v>
      </c>
      <c r="V367" s="5" t="s">
        <v>96</v>
      </c>
      <c r="W367" t="e">
        <f>IF(Sheet1!M367="Councillors",4608,IF(Sheet1!M367="Information Technology Services Dept.",921,IF(Sheet1!M367="City Clerk and Solicitor Dept",1855,"No")))</f>
        <v>#VALUE!</v>
      </c>
      <c r="X367" t="e">
        <f t="shared" si="21"/>
        <v>#VALUE!</v>
      </c>
      <c r="Y367" t="str">
        <f ca="1">IF(Sheet1!AB367="DC1MDB01","DC1",IF(Sheet1!AB367="DC1MDB02","DC1",IF(Sheet1!AB367="DC1MDB03","DC1",IF(Sheet1!AB367="DC1MDB04","DC1",IF(Sheet1!AB367="DC1MDB05","DC1",IF(Sheet1!AB367="DC1MDB06","DC1",IF(Sheet1!AB367="DC1MDB07","DC1",IF(Sheet1!AB367="DC1MDB08","DC1",IF(Sheet1!AB367="DC1MDB09","DC1",IF(Sheet1!AB367="DC1MDB10","DC1",IF(Sheet1!AB367="DC4MDB01","DC4",IF(Sheet1!AB367="DC4MDB02","DC4",IF(Sheet1!AB367="DC4MDB03","DC4",IF(Sheet1!AB367="DC4MDB04","DC4",IF(Sheet1!AB367="DC4MDB05","DC4",IF(Sheet1!AB367="DC4MDB06","DC4",IF(Sheet1!AB367="DC4MDB07","DC4",IF(Sheet1!AB367="DC4MDB08","DC4",IF(Sheet1!AB367="DC4MDB09","DC4",IF(Sheet1!AB367="DC4MDB10","DC4","$False"))))))))))))))))))))</f>
        <v>DC1</v>
      </c>
      <c r="Z367" t="s">
        <v>35</v>
      </c>
      <c r="AA367" t="e">
        <f t="shared" si="22"/>
        <v>#VALUE!</v>
      </c>
      <c r="AB367" t="e">
        <f t="shared" si="23"/>
        <v>#VALUE!</v>
      </c>
      <c r="AC367" t="s">
        <v>11</v>
      </c>
      <c r="AD367" t="s">
        <v>12</v>
      </c>
      <c r="AE367" t="s">
        <v>13</v>
      </c>
      <c r="AF367" t="s">
        <v>14</v>
      </c>
      <c r="AG367" t="s">
        <v>5</v>
      </c>
      <c r="AH367" t="s">
        <v>15</v>
      </c>
      <c r="AI367" t="s">
        <v>16</v>
      </c>
      <c r="AJ367" t="s">
        <v>17</v>
      </c>
      <c r="AK367" t="s">
        <v>18</v>
      </c>
      <c r="AL367" t="s">
        <v>19</v>
      </c>
    </row>
    <row r="368" spans="1:38" ht="13.5" customHeight="1">
      <c r="A368" s="7"/>
      <c r="B368" s="7"/>
      <c r="C368" s="7"/>
      <c r="D368" s="8"/>
      <c r="F368" s="9" t="str">
        <f>(Sheet1!T368)</f>
        <v/>
      </c>
      <c r="G368" t="str">
        <f>IF(OR(Sheet1!W368="Yes",Sheet1!U368="Yes"),"\\CMFP538\"&amp;Sheet1!Z368,"")</f>
        <v/>
      </c>
      <c r="H368" t="str">
        <f>IF(G368="","",Sheet1!Z368)</f>
        <v/>
      </c>
      <c r="I368" t="str">
        <f>IF(G368="","",Sheet1!Y368)</f>
        <v/>
      </c>
      <c r="J368" t="e">
        <f>(Sheet1!O368)</f>
        <v>#VALUE!</v>
      </c>
      <c r="K368" s="6" t="e">
        <f>(Sheet1!P368)</f>
        <v>#VALUE!</v>
      </c>
      <c r="L368" s="6" t="e">
        <f>IF(Sheet1!N368="No","No",IF(Sheet1!N368="","No","Yes"))</f>
        <v>#VALUE!</v>
      </c>
      <c r="M368" t="e">
        <f>(Sheet1!Q368)</f>
        <v>#VALUE!</v>
      </c>
      <c r="N368" s="6" t="str">
        <f>IF(Sheet1!E368=FALSE,"",Sheet1!F368&amp;Sheet1!E368)</f>
        <v/>
      </c>
      <c r="O368" t="str">
        <f ca="1">(Sheet1!AB368)</f>
        <v>DC1MDB03</v>
      </c>
      <c r="P368" t="e">
        <f>(Sheet1!R368)</f>
        <v>#VALUE!</v>
      </c>
      <c r="Q368" t="e">
        <f>Sheet3!D368</f>
        <v>#VALUE!</v>
      </c>
      <c r="R368" t="e">
        <f>Sheet3!E368</f>
        <v>#VALUE!</v>
      </c>
      <c r="S368" t="str">
        <f t="shared" si="20"/>
        <v/>
      </c>
      <c r="T368" t="str">
        <f>IF(ISERROR(Sheet1!X368),"",Sheet1!X368)</f>
        <v/>
      </c>
      <c r="U368" t="e">
        <f>IF(Sheet1!M368="Councillors",5120,IF(Sheet1!M368="Information Technology Services Dept.",1024,IF(Sheet1!M368="City Clerk and Solicitor Dept",1953,"No")))</f>
        <v>#VALUE!</v>
      </c>
      <c r="V368" s="5" t="s">
        <v>96</v>
      </c>
      <c r="W368" t="e">
        <f>IF(Sheet1!M368="Councillors",4608,IF(Sheet1!M368="Information Technology Services Dept.",921,IF(Sheet1!M368="City Clerk and Solicitor Dept",1855,"No")))</f>
        <v>#VALUE!</v>
      </c>
      <c r="X368" t="e">
        <f t="shared" si="21"/>
        <v>#VALUE!</v>
      </c>
      <c r="Y368" t="str">
        <f ca="1">IF(Sheet1!AB368="DC1MDB01","DC1",IF(Sheet1!AB368="DC1MDB02","DC1",IF(Sheet1!AB368="DC1MDB03","DC1",IF(Sheet1!AB368="DC1MDB04","DC1",IF(Sheet1!AB368="DC1MDB05","DC1",IF(Sheet1!AB368="DC1MDB06","DC1",IF(Sheet1!AB368="DC1MDB07","DC1",IF(Sheet1!AB368="DC1MDB08","DC1",IF(Sheet1!AB368="DC1MDB09","DC1",IF(Sheet1!AB368="DC1MDB10","DC1",IF(Sheet1!AB368="DC4MDB01","DC4",IF(Sheet1!AB368="DC4MDB02","DC4",IF(Sheet1!AB368="DC4MDB03","DC4",IF(Sheet1!AB368="DC4MDB04","DC4",IF(Sheet1!AB368="DC4MDB05","DC4",IF(Sheet1!AB368="DC4MDB06","DC4",IF(Sheet1!AB368="DC4MDB07","DC4",IF(Sheet1!AB368="DC4MDB08","DC4",IF(Sheet1!AB368="DC4MDB09","DC4",IF(Sheet1!AB368="DC4MDB10","DC4","$False"))))))))))))))))))))</f>
        <v>DC1</v>
      </c>
      <c r="Z368" t="s">
        <v>35</v>
      </c>
      <c r="AA368" t="e">
        <f t="shared" si="22"/>
        <v>#VALUE!</v>
      </c>
      <c r="AB368" t="e">
        <f t="shared" si="23"/>
        <v>#VALUE!</v>
      </c>
      <c r="AC368" t="s">
        <v>11</v>
      </c>
      <c r="AD368" t="s">
        <v>12</v>
      </c>
      <c r="AE368" t="s">
        <v>13</v>
      </c>
      <c r="AF368" t="s">
        <v>14</v>
      </c>
      <c r="AG368" t="s">
        <v>5</v>
      </c>
      <c r="AH368" t="s">
        <v>15</v>
      </c>
      <c r="AI368" t="s">
        <v>16</v>
      </c>
      <c r="AJ368" t="s">
        <v>17</v>
      </c>
      <c r="AK368" t="s">
        <v>18</v>
      </c>
      <c r="AL368" t="s">
        <v>19</v>
      </c>
    </row>
    <row r="369" spans="1:38" ht="13.5" customHeight="1">
      <c r="A369" s="7"/>
      <c r="B369" s="7"/>
      <c r="C369" s="7"/>
      <c r="D369" s="8"/>
      <c r="F369" s="9" t="str">
        <f>(Sheet1!T369)</f>
        <v/>
      </c>
      <c r="G369" t="str">
        <f>IF(OR(Sheet1!W369="Yes",Sheet1!U369="Yes"),"\\CMFP538\"&amp;Sheet1!Z369,"")</f>
        <v/>
      </c>
      <c r="H369" t="str">
        <f>IF(G369="","",Sheet1!Z369)</f>
        <v/>
      </c>
      <c r="I369" t="str">
        <f>IF(G369="","",Sheet1!Y369)</f>
        <v/>
      </c>
      <c r="J369" t="e">
        <f>(Sheet1!O369)</f>
        <v>#VALUE!</v>
      </c>
      <c r="K369" s="6" t="e">
        <f>(Sheet1!P369)</f>
        <v>#VALUE!</v>
      </c>
      <c r="L369" s="6" t="e">
        <f>IF(Sheet1!N369="No","No",IF(Sheet1!N369="","No","Yes"))</f>
        <v>#VALUE!</v>
      </c>
      <c r="M369" t="e">
        <f>(Sheet1!Q369)</f>
        <v>#VALUE!</v>
      </c>
      <c r="N369" s="6" t="str">
        <f>IF(Sheet1!E369=FALSE,"",Sheet1!F369&amp;Sheet1!E369)</f>
        <v/>
      </c>
      <c r="O369" t="str">
        <f ca="1">(Sheet1!AB369)</f>
        <v>DC4MDB09</v>
      </c>
      <c r="P369" t="e">
        <f>(Sheet1!R369)</f>
        <v>#VALUE!</v>
      </c>
      <c r="Q369" t="e">
        <f>Sheet3!D369</f>
        <v>#VALUE!</v>
      </c>
      <c r="R369" t="e">
        <f>Sheet3!E369</f>
        <v>#VALUE!</v>
      </c>
      <c r="S369" t="str">
        <f t="shared" si="20"/>
        <v/>
      </c>
      <c r="T369" t="str">
        <f>IF(ISERROR(Sheet1!X369),"",Sheet1!X369)</f>
        <v/>
      </c>
      <c r="U369" t="e">
        <f>IF(Sheet1!M369="Councillors",5120,IF(Sheet1!M369="Information Technology Services Dept.",1024,IF(Sheet1!M369="City Clerk and Solicitor Dept",1953,"No")))</f>
        <v>#VALUE!</v>
      </c>
      <c r="V369" s="5" t="s">
        <v>96</v>
      </c>
      <c r="W369" t="e">
        <f>IF(Sheet1!M369="Councillors",4608,IF(Sheet1!M369="Information Technology Services Dept.",921,IF(Sheet1!M369="City Clerk and Solicitor Dept",1855,"No")))</f>
        <v>#VALUE!</v>
      </c>
      <c r="X369" t="e">
        <f t="shared" si="21"/>
        <v>#VALUE!</v>
      </c>
      <c r="Y369" t="str">
        <f ca="1">IF(Sheet1!AB369="DC1MDB01","DC1",IF(Sheet1!AB369="DC1MDB02","DC1",IF(Sheet1!AB369="DC1MDB03","DC1",IF(Sheet1!AB369="DC1MDB04","DC1",IF(Sheet1!AB369="DC1MDB05","DC1",IF(Sheet1!AB369="DC1MDB06","DC1",IF(Sheet1!AB369="DC1MDB07","DC1",IF(Sheet1!AB369="DC1MDB08","DC1",IF(Sheet1!AB369="DC1MDB09","DC1",IF(Sheet1!AB369="DC1MDB10","DC1",IF(Sheet1!AB369="DC4MDB01","DC4",IF(Sheet1!AB369="DC4MDB02","DC4",IF(Sheet1!AB369="DC4MDB03","DC4",IF(Sheet1!AB369="DC4MDB04","DC4",IF(Sheet1!AB369="DC4MDB05","DC4",IF(Sheet1!AB369="DC4MDB06","DC4",IF(Sheet1!AB369="DC4MDB07","DC4",IF(Sheet1!AB369="DC4MDB08","DC4",IF(Sheet1!AB369="DC4MDB09","DC4",IF(Sheet1!AB369="DC4MDB10","DC4","$False"))))))))))))))))))))</f>
        <v>DC4</v>
      </c>
      <c r="Z369" t="s">
        <v>35</v>
      </c>
      <c r="AA369" t="e">
        <f t="shared" si="22"/>
        <v>#VALUE!</v>
      </c>
      <c r="AB369" t="e">
        <f t="shared" si="23"/>
        <v>#VALUE!</v>
      </c>
      <c r="AC369" t="s">
        <v>11</v>
      </c>
      <c r="AD369" t="s">
        <v>12</v>
      </c>
      <c r="AE369" t="s">
        <v>13</v>
      </c>
      <c r="AF369" t="s">
        <v>14</v>
      </c>
      <c r="AG369" t="s">
        <v>5</v>
      </c>
      <c r="AH369" t="s">
        <v>15</v>
      </c>
      <c r="AI369" t="s">
        <v>16</v>
      </c>
      <c r="AJ369" t="s">
        <v>17</v>
      </c>
      <c r="AK369" t="s">
        <v>18</v>
      </c>
      <c r="AL369" t="s">
        <v>19</v>
      </c>
    </row>
    <row r="370" spans="1:38" ht="13.5" customHeight="1">
      <c r="A370" s="7"/>
      <c r="B370" s="7"/>
      <c r="C370" s="7"/>
      <c r="D370" s="8"/>
      <c r="F370" s="9" t="str">
        <f>(Sheet1!T370)</f>
        <v/>
      </c>
      <c r="G370" t="str">
        <f>IF(OR(Sheet1!W370="Yes",Sheet1!U370="Yes"),"\\CMFP538\"&amp;Sheet1!Z370,"")</f>
        <v/>
      </c>
      <c r="H370" t="str">
        <f>IF(G370="","",Sheet1!Z370)</f>
        <v/>
      </c>
      <c r="I370" t="str">
        <f>IF(G370="","",Sheet1!Y370)</f>
        <v/>
      </c>
      <c r="J370" t="e">
        <f>(Sheet1!O370)</f>
        <v>#VALUE!</v>
      </c>
      <c r="K370" s="6" t="e">
        <f>(Sheet1!P370)</f>
        <v>#VALUE!</v>
      </c>
      <c r="L370" s="6" t="e">
        <f>IF(Sheet1!N370="No","No",IF(Sheet1!N370="","No","Yes"))</f>
        <v>#VALUE!</v>
      </c>
      <c r="M370" t="e">
        <f>(Sheet1!Q370)</f>
        <v>#VALUE!</v>
      </c>
      <c r="N370" s="6" t="str">
        <f>IF(Sheet1!E370=FALSE,"",Sheet1!F370&amp;Sheet1!E370)</f>
        <v/>
      </c>
      <c r="O370" t="str">
        <f ca="1">(Sheet1!AB370)</f>
        <v>DC1MDB02</v>
      </c>
      <c r="P370" t="e">
        <f>(Sheet1!R370)</f>
        <v>#VALUE!</v>
      </c>
      <c r="Q370" t="e">
        <f>Sheet3!D370</f>
        <v>#VALUE!</v>
      </c>
      <c r="R370" t="e">
        <f>Sheet3!E370</f>
        <v>#VALUE!</v>
      </c>
      <c r="S370" t="str">
        <f t="shared" si="20"/>
        <v/>
      </c>
      <c r="T370" t="str">
        <f>IF(ISERROR(Sheet1!X370),"",Sheet1!X370)</f>
        <v/>
      </c>
      <c r="U370" t="e">
        <f>IF(Sheet1!M370="Councillors",5120,IF(Sheet1!M370="Information Technology Services Dept.",1024,IF(Sheet1!M370="City Clerk and Solicitor Dept",1953,"No")))</f>
        <v>#VALUE!</v>
      </c>
      <c r="V370" s="5" t="s">
        <v>96</v>
      </c>
      <c r="W370" t="e">
        <f>IF(Sheet1!M370="Councillors",4608,IF(Sheet1!M370="Information Technology Services Dept.",921,IF(Sheet1!M370="City Clerk and Solicitor Dept",1855,"No")))</f>
        <v>#VALUE!</v>
      </c>
      <c r="X370" t="e">
        <f t="shared" si="21"/>
        <v>#VALUE!</v>
      </c>
      <c r="Y370" t="str">
        <f ca="1">IF(Sheet1!AB370="DC1MDB01","DC1",IF(Sheet1!AB370="DC1MDB02","DC1",IF(Sheet1!AB370="DC1MDB03","DC1",IF(Sheet1!AB370="DC1MDB04","DC1",IF(Sheet1!AB370="DC1MDB05","DC1",IF(Sheet1!AB370="DC1MDB06","DC1",IF(Sheet1!AB370="DC1MDB07","DC1",IF(Sheet1!AB370="DC1MDB08","DC1",IF(Sheet1!AB370="DC1MDB09","DC1",IF(Sheet1!AB370="DC1MDB10","DC1",IF(Sheet1!AB370="DC4MDB01","DC4",IF(Sheet1!AB370="DC4MDB02","DC4",IF(Sheet1!AB370="DC4MDB03","DC4",IF(Sheet1!AB370="DC4MDB04","DC4",IF(Sheet1!AB370="DC4MDB05","DC4",IF(Sheet1!AB370="DC4MDB06","DC4",IF(Sheet1!AB370="DC4MDB07","DC4",IF(Sheet1!AB370="DC4MDB08","DC4",IF(Sheet1!AB370="DC4MDB09","DC4",IF(Sheet1!AB370="DC4MDB10","DC4","$False"))))))))))))))))))))</f>
        <v>DC1</v>
      </c>
      <c r="Z370" t="s">
        <v>35</v>
      </c>
      <c r="AA370" t="e">
        <f t="shared" si="22"/>
        <v>#VALUE!</v>
      </c>
      <c r="AB370" t="e">
        <f t="shared" si="23"/>
        <v>#VALUE!</v>
      </c>
      <c r="AC370" t="s">
        <v>11</v>
      </c>
      <c r="AD370" t="s">
        <v>12</v>
      </c>
      <c r="AE370" t="s">
        <v>13</v>
      </c>
      <c r="AF370" t="s">
        <v>14</v>
      </c>
      <c r="AG370" t="s">
        <v>5</v>
      </c>
      <c r="AH370" t="s">
        <v>15</v>
      </c>
      <c r="AI370" t="s">
        <v>16</v>
      </c>
      <c r="AJ370" t="s">
        <v>17</v>
      </c>
      <c r="AK370" t="s">
        <v>18</v>
      </c>
      <c r="AL370" t="s">
        <v>19</v>
      </c>
    </row>
    <row r="371" spans="1:38" ht="13.5" customHeight="1">
      <c r="A371" s="7"/>
      <c r="B371" s="7"/>
      <c r="C371" s="7"/>
      <c r="D371" s="8"/>
      <c r="F371" s="9" t="str">
        <f>(Sheet1!T371)</f>
        <v/>
      </c>
      <c r="G371" t="str">
        <f>IF(OR(Sheet1!W371="Yes",Sheet1!U371="Yes"),"\\CMFP538\"&amp;Sheet1!Z371,"")</f>
        <v/>
      </c>
      <c r="H371" t="str">
        <f>IF(G371="","",Sheet1!Z371)</f>
        <v/>
      </c>
      <c r="I371" t="str">
        <f>IF(G371="","",Sheet1!Y371)</f>
        <v/>
      </c>
      <c r="J371" t="e">
        <f>(Sheet1!O371)</f>
        <v>#VALUE!</v>
      </c>
      <c r="K371" s="6" t="e">
        <f>(Sheet1!P371)</f>
        <v>#VALUE!</v>
      </c>
      <c r="L371" s="6" t="e">
        <f>IF(Sheet1!N371="No","No",IF(Sheet1!N371="","No","Yes"))</f>
        <v>#VALUE!</v>
      </c>
      <c r="M371" t="e">
        <f>(Sheet1!Q371)</f>
        <v>#VALUE!</v>
      </c>
      <c r="N371" s="6" t="str">
        <f>IF(Sheet1!E371=FALSE,"",Sheet1!F371&amp;Sheet1!E371)</f>
        <v/>
      </c>
      <c r="O371" t="str">
        <f ca="1">(Sheet1!AB371)</f>
        <v>DC1MDB05</v>
      </c>
      <c r="P371" t="e">
        <f>(Sheet1!R371)</f>
        <v>#VALUE!</v>
      </c>
      <c r="Q371" t="e">
        <f>Sheet3!D371</f>
        <v>#VALUE!</v>
      </c>
      <c r="R371" t="e">
        <f>Sheet3!E371</f>
        <v>#VALUE!</v>
      </c>
      <c r="S371" t="str">
        <f t="shared" si="20"/>
        <v/>
      </c>
      <c r="T371" t="str">
        <f>IF(ISERROR(Sheet1!X371),"",Sheet1!X371)</f>
        <v/>
      </c>
      <c r="U371" t="e">
        <f>IF(Sheet1!M371="Councillors",5120,IF(Sheet1!M371="Information Technology Services Dept.",1024,IF(Sheet1!M371="City Clerk and Solicitor Dept",1953,"No")))</f>
        <v>#VALUE!</v>
      </c>
      <c r="V371" s="5" t="s">
        <v>96</v>
      </c>
      <c r="W371" t="e">
        <f>IF(Sheet1!M371="Councillors",4608,IF(Sheet1!M371="Information Technology Services Dept.",921,IF(Sheet1!M371="City Clerk and Solicitor Dept",1855,"No")))</f>
        <v>#VALUE!</v>
      </c>
      <c r="X371" t="e">
        <f t="shared" si="21"/>
        <v>#VALUE!</v>
      </c>
      <c r="Y371" t="str">
        <f ca="1">IF(Sheet1!AB371="DC1MDB01","DC1",IF(Sheet1!AB371="DC1MDB02","DC1",IF(Sheet1!AB371="DC1MDB03","DC1",IF(Sheet1!AB371="DC1MDB04","DC1",IF(Sheet1!AB371="DC1MDB05","DC1",IF(Sheet1!AB371="DC1MDB06","DC1",IF(Sheet1!AB371="DC1MDB07","DC1",IF(Sheet1!AB371="DC1MDB08","DC1",IF(Sheet1!AB371="DC1MDB09","DC1",IF(Sheet1!AB371="DC1MDB10","DC1",IF(Sheet1!AB371="DC4MDB01","DC4",IF(Sheet1!AB371="DC4MDB02","DC4",IF(Sheet1!AB371="DC4MDB03","DC4",IF(Sheet1!AB371="DC4MDB04","DC4",IF(Sheet1!AB371="DC4MDB05","DC4",IF(Sheet1!AB371="DC4MDB06","DC4",IF(Sheet1!AB371="DC4MDB07","DC4",IF(Sheet1!AB371="DC4MDB08","DC4",IF(Sheet1!AB371="DC4MDB09","DC4",IF(Sheet1!AB371="DC4MDB10","DC4","$False"))))))))))))))))))))</f>
        <v>DC1</v>
      </c>
      <c r="Z371" t="s">
        <v>35</v>
      </c>
      <c r="AA371" t="e">
        <f t="shared" si="22"/>
        <v>#VALUE!</v>
      </c>
      <c r="AB371" t="e">
        <f t="shared" si="23"/>
        <v>#VALUE!</v>
      </c>
      <c r="AC371" t="s">
        <v>11</v>
      </c>
      <c r="AD371" t="s">
        <v>12</v>
      </c>
      <c r="AE371" t="s">
        <v>13</v>
      </c>
      <c r="AF371" t="s">
        <v>14</v>
      </c>
      <c r="AG371" t="s">
        <v>5</v>
      </c>
      <c r="AH371" t="s">
        <v>15</v>
      </c>
      <c r="AI371" t="s">
        <v>16</v>
      </c>
      <c r="AJ371" t="s">
        <v>17</v>
      </c>
      <c r="AK371" t="s">
        <v>18</v>
      </c>
      <c r="AL371" t="s">
        <v>19</v>
      </c>
    </row>
    <row r="372" spans="1:38" ht="13.5" customHeight="1">
      <c r="A372" s="7"/>
      <c r="B372" s="7"/>
      <c r="C372" s="7"/>
      <c r="D372" s="8"/>
      <c r="F372" s="9" t="str">
        <f>(Sheet1!T372)</f>
        <v/>
      </c>
      <c r="G372" t="str">
        <f>IF(OR(Sheet1!W372="Yes",Sheet1!U372="Yes"),"\\CMFP538\"&amp;Sheet1!Z372,"")</f>
        <v/>
      </c>
      <c r="H372" t="str">
        <f>IF(G372="","",Sheet1!Z372)</f>
        <v/>
      </c>
      <c r="I372" t="str">
        <f>IF(G372="","",Sheet1!Y372)</f>
        <v/>
      </c>
      <c r="J372" t="e">
        <f>(Sheet1!O372)</f>
        <v>#VALUE!</v>
      </c>
      <c r="K372" s="6" t="e">
        <f>(Sheet1!P372)</f>
        <v>#VALUE!</v>
      </c>
      <c r="L372" s="6" t="e">
        <f>IF(Sheet1!N372="No","No",IF(Sheet1!N372="","No","Yes"))</f>
        <v>#VALUE!</v>
      </c>
      <c r="M372" t="e">
        <f>(Sheet1!Q372)</f>
        <v>#VALUE!</v>
      </c>
      <c r="N372" s="6" t="str">
        <f>IF(Sheet1!E372=FALSE,"",Sheet1!F372&amp;Sheet1!E372)</f>
        <v/>
      </c>
      <c r="O372" t="str">
        <f ca="1">(Sheet1!AB372)</f>
        <v>DC1MDB03</v>
      </c>
      <c r="P372" t="e">
        <f>(Sheet1!R372)</f>
        <v>#VALUE!</v>
      </c>
      <c r="Q372" t="e">
        <f>Sheet3!D372</f>
        <v>#VALUE!</v>
      </c>
      <c r="R372" t="e">
        <f>Sheet3!E372</f>
        <v>#VALUE!</v>
      </c>
      <c r="S372" t="str">
        <f t="shared" si="20"/>
        <v/>
      </c>
      <c r="T372" t="str">
        <f>IF(ISERROR(Sheet1!X372),"",Sheet1!X372)</f>
        <v/>
      </c>
      <c r="U372" t="e">
        <f>IF(Sheet1!M372="Councillors",5120,IF(Sheet1!M372="Information Technology Services Dept.",1024,IF(Sheet1!M372="City Clerk and Solicitor Dept",1953,"No")))</f>
        <v>#VALUE!</v>
      </c>
      <c r="V372" s="5" t="s">
        <v>96</v>
      </c>
      <c r="W372" t="e">
        <f>IF(Sheet1!M372="Councillors",4608,IF(Sheet1!M372="Information Technology Services Dept.",921,IF(Sheet1!M372="City Clerk and Solicitor Dept",1855,"No")))</f>
        <v>#VALUE!</v>
      </c>
      <c r="X372" t="e">
        <f t="shared" si="21"/>
        <v>#VALUE!</v>
      </c>
      <c r="Y372" t="str">
        <f ca="1">IF(Sheet1!AB372="DC1MDB01","DC1",IF(Sheet1!AB372="DC1MDB02","DC1",IF(Sheet1!AB372="DC1MDB03","DC1",IF(Sheet1!AB372="DC1MDB04","DC1",IF(Sheet1!AB372="DC1MDB05","DC1",IF(Sheet1!AB372="DC1MDB06","DC1",IF(Sheet1!AB372="DC1MDB07","DC1",IF(Sheet1!AB372="DC1MDB08","DC1",IF(Sheet1!AB372="DC1MDB09","DC1",IF(Sheet1!AB372="DC1MDB10","DC1",IF(Sheet1!AB372="DC4MDB01","DC4",IF(Sheet1!AB372="DC4MDB02","DC4",IF(Sheet1!AB372="DC4MDB03","DC4",IF(Sheet1!AB372="DC4MDB04","DC4",IF(Sheet1!AB372="DC4MDB05","DC4",IF(Sheet1!AB372="DC4MDB06","DC4",IF(Sheet1!AB372="DC4MDB07","DC4",IF(Sheet1!AB372="DC4MDB08","DC4",IF(Sheet1!AB372="DC4MDB09","DC4",IF(Sheet1!AB372="DC4MDB10","DC4","$False"))))))))))))))))))))</f>
        <v>DC1</v>
      </c>
      <c r="Z372" t="s">
        <v>35</v>
      </c>
      <c r="AA372" t="e">
        <f t="shared" si="22"/>
        <v>#VALUE!</v>
      </c>
      <c r="AB372" t="e">
        <f t="shared" si="23"/>
        <v>#VALUE!</v>
      </c>
      <c r="AC372" t="s">
        <v>11</v>
      </c>
      <c r="AD372" t="s">
        <v>12</v>
      </c>
      <c r="AE372" t="s">
        <v>13</v>
      </c>
      <c r="AF372" t="s">
        <v>14</v>
      </c>
      <c r="AG372" t="s">
        <v>5</v>
      </c>
      <c r="AH372" t="s">
        <v>15</v>
      </c>
      <c r="AI372" t="s">
        <v>16</v>
      </c>
      <c r="AJ372" t="s">
        <v>17</v>
      </c>
      <c r="AK372" t="s">
        <v>18</v>
      </c>
      <c r="AL372" t="s">
        <v>19</v>
      </c>
    </row>
    <row r="373" spans="1:38" ht="13.5" customHeight="1">
      <c r="A373" s="7"/>
      <c r="B373" s="7"/>
      <c r="C373" s="7"/>
      <c r="D373" s="8"/>
      <c r="F373" s="9" t="str">
        <f>(Sheet1!T373)</f>
        <v/>
      </c>
      <c r="G373" t="str">
        <f>IF(OR(Sheet1!W373="Yes",Sheet1!U373="Yes"),"\\CMFP538\"&amp;Sheet1!Z373,"")</f>
        <v/>
      </c>
      <c r="H373" t="str">
        <f>IF(G373="","",Sheet1!Z373)</f>
        <v/>
      </c>
      <c r="I373" t="str">
        <f>IF(G373="","",Sheet1!Y373)</f>
        <v/>
      </c>
      <c r="J373" t="e">
        <f>(Sheet1!O373)</f>
        <v>#VALUE!</v>
      </c>
      <c r="K373" s="6" t="e">
        <f>(Sheet1!P373)</f>
        <v>#VALUE!</v>
      </c>
      <c r="L373" s="6" t="e">
        <f>IF(Sheet1!N373="No","No",IF(Sheet1!N373="","No","Yes"))</f>
        <v>#VALUE!</v>
      </c>
      <c r="M373" t="e">
        <f>(Sheet1!Q373)</f>
        <v>#VALUE!</v>
      </c>
      <c r="N373" s="6" t="str">
        <f>IF(Sheet1!E373=FALSE,"",Sheet1!F373&amp;Sheet1!E373)</f>
        <v/>
      </c>
      <c r="O373" t="str">
        <f ca="1">(Sheet1!AB373)</f>
        <v>DC4MDB01</v>
      </c>
      <c r="P373" t="e">
        <f>(Sheet1!R373)</f>
        <v>#VALUE!</v>
      </c>
      <c r="Q373" t="e">
        <f>Sheet3!D373</f>
        <v>#VALUE!</v>
      </c>
      <c r="R373" t="e">
        <f>Sheet3!E373</f>
        <v>#VALUE!</v>
      </c>
      <c r="S373" t="str">
        <f t="shared" si="20"/>
        <v/>
      </c>
      <c r="T373" t="str">
        <f>IF(ISERROR(Sheet1!X373),"",Sheet1!X373)</f>
        <v/>
      </c>
      <c r="U373" t="e">
        <f>IF(Sheet1!M373="Councillors",5120,IF(Sheet1!M373="Information Technology Services Dept.",1024,IF(Sheet1!M373="City Clerk and Solicitor Dept",1953,"No")))</f>
        <v>#VALUE!</v>
      </c>
      <c r="V373" s="5" t="s">
        <v>96</v>
      </c>
      <c r="W373" t="e">
        <f>IF(Sheet1!M373="Councillors",4608,IF(Sheet1!M373="Information Technology Services Dept.",921,IF(Sheet1!M373="City Clerk and Solicitor Dept",1855,"No")))</f>
        <v>#VALUE!</v>
      </c>
      <c r="X373" t="e">
        <f t="shared" si="21"/>
        <v>#VALUE!</v>
      </c>
      <c r="Y373" t="str">
        <f ca="1">IF(Sheet1!AB373="DC1MDB01","DC1",IF(Sheet1!AB373="DC1MDB02","DC1",IF(Sheet1!AB373="DC1MDB03","DC1",IF(Sheet1!AB373="DC1MDB04","DC1",IF(Sheet1!AB373="DC1MDB05","DC1",IF(Sheet1!AB373="DC1MDB06","DC1",IF(Sheet1!AB373="DC1MDB07","DC1",IF(Sheet1!AB373="DC1MDB08","DC1",IF(Sheet1!AB373="DC1MDB09","DC1",IF(Sheet1!AB373="DC1MDB10","DC1",IF(Sheet1!AB373="DC4MDB01","DC4",IF(Sheet1!AB373="DC4MDB02","DC4",IF(Sheet1!AB373="DC4MDB03","DC4",IF(Sheet1!AB373="DC4MDB04","DC4",IF(Sheet1!AB373="DC4MDB05","DC4",IF(Sheet1!AB373="DC4MDB06","DC4",IF(Sheet1!AB373="DC4MDB07","DC4",IF(Sheet1!AB373="DC4MDB08","DC4",IF(Sheet1!AB373="DC4MDB09","DC4",IF(Sheet1!AB373="DC4MDB10","DC4","$False"))))))))))))))))))))</f>
        <v>DC4</v>
      </c>
      <c r="Z373" t="s">
        <v>35</v>
      </c>
      <c r="AA373" t="e">
        <f t="shared" si="22"/>
        <v>#VALUE!</v>
      </c>
      <c r="AB373" t="e">
        <f t="shared" si="23"/>
        <v>#VALUE!</v>
      </c>
      <c r="AC373" t="s">
        <v>11</v>
      </c>
      <c r="AD373" t="s">
        <v>12</v>
      </c>
      <c r="AE373" t="s">
        <v>13</v>
      </c>
      <c r="AF373" t="s">
        <v>14</v>
      </c>
      <c r="AG373" t="s">
        <v>5</v>
      </c>
      <c r="AH373" t="s">
        <v>15</v>
      </c>
      <c r="AI373" t="s">
        <v>16</v>
      </c>
      <c r="AJ373" t="s">
        <v>17</v>
      </c>
      <c r="AK373" t="s">
        <v>18</v>
      </c>
      <c r="AL373" t="s">
        <v>19</v>
      </c>
    </row>
    <row r="374" spans="1:38" ht="13.5" customHeight="1">
      <c r="A374" s="7"/>
      <c r="B374" s="7"/>
      <c r="C374" s="7"/>
      <c r="D374" s="8"/>
      <c r="F374" s="9" t="str">
        <f>(Sheet1!T374)</f>
        <v/>
      </c>
      <c r="G374" t="str">
        <f>IF(OR(Sheet1!W374="Yes",Sheet1!U374="Yes"),"\\CMFP538\"&amp;Sheet1!Z374,"")</f>
        <v/>
      </c>
      <c r="H374" t="str">
        <f>IF(G374="","",Sheet1!Z374)</f>
        <v/>
      </c>
      <c r="I374" t="str">
        <f>IF(G374="","",Sheet1!Y374)</f>
        <v/>
      </c>
      <c r="J374" t="e">
        <f>(Sheet1!O374)</f>
        <v>#VALUE!</v>
      </c>
      <c r="K374" s="6" t="e">
        <f>(Sheet1!P374)</f>
        <v>#VALUE!</v>
      </c>
      <c r="L374" s="6" t="e">
        <f>IF(Sheet1!N374="No","No",IF(Sheet1!N374="","No","Yes"))</f>
        <v>#VALUE!</v>
      </c>
      <c r="M374" t="e">
        <f>(Sheet1!Q374)</f>
        <v>#VALUE!</v>
      </c>
      <c r="N374" s="6" t="str">
        <f>IF(Sheet1!E374=FALSE,"",Sheet1!F374&amp;Sheet1!E374)</f>
        <v/>
      </c>
      <c r="O374" t="str">
        <f ca="1">(Sheet1!AB374)</f>
        <v>DC4MDB09</v>
      </c>
      <c r="P374" t="e">
        <f>(Sheet1!R374)</f>
        <v>#VALUE!</v>
      </c>
      <c r="Q374" t="e">
        <f>Sheet3!D374</f>
        <v>#VALUE!</v>
      </c>
      <c r="R374" t="e">
        <f>Sheet3!E374</f>
        <v>#VALUE!</v>
      </c>
      <c r="S374" t="str">
        <f t="shared" si="20"/>
        <v/>
      </c>
      <c r="T374" t="str">
        <f>IF(ISERROR(Sheet1!X374),"",Sheet1!X374)</f>
        <v/>
      </c>
      <c r="U374" t="e">
        <f>IF(Sheet1!M374="Councillors",5120,IF(Sheet1!M374="Information Technology Services Dept.",1024,IF(Sheet1!M374="City Clerk and Solicitor Dept",1953,"No")))</f>
        <v>#VALUE!</v>
      </c>
      <c r="V374" s="5" t="s">
        <v>96</v>
      </c>
      <c r="W374" t="e">
        <f>IF(Sheet1!M374="Councillors",4608,IF(Sheet1!M374="Information Technology Services Dept.",921,IF(Sheet1!M374="City Clerk and Solicitor Dept",1855,"No")))</f>
        <v>#VALUE!</v>
      </c>
      <c r="X374" t="e">
        <f t="shared" si="21"/>
        <v>#VALUE!</v>
      </c>
      <c r="Y374" t="str">
        <f ca="1">IF(Sheet1!AB374="DC1MDB01","DC1",IF(Sheet1!AB374="DC1MDB02","DC1",IF(Sheet1!AB374="DC1MDB03","DC1",IF(Sheet1!AB374="DC1MDB04","DC1",IF(Sheet1!AB374="DC1MDB05","DC1",IF(Sheet1!AB374="DC1MDB06","DC1",IF(Sheet1!AB374="DC1MDB07","DC1",IF(Sheet1!AB374="DC1MDB08","DC1",IF(Sheet1!AB374="DC1MDB09","DC1",IF(Sheet1!AB374="DC1MDB10","DC1",IF(Sheet1!AB374="DC4MDB01","DC4",IF(Sheet1!AB374="DC4MDB02","DC4",IF(Sheet1!AB374="DC4MDB03","DC4",IF(Sheet1!AB374="DC4MDB04","DC4",IF(Sheet1!AB374="DC4MDB05","DC4",IF(Sheet1!AB374="DC4MDB06","DC4",IF(Sheet1!AB374="DC4MDB07","DC4",IF(Sheet1!AB374="DC4MDB08","DC4",IF(Sheet1!AB374="DC4MDB09","DC4",IF(Sheet1!AB374="DC4MDB10","DC4","$False"))))))))))))))))))))</f>
        <v>DC4</v>
      </c>
      <c r="Z374" t="s">
        <v>35</v>
      </c>
      <c r="AA374" t="e">
        <f t="shared" si="22"/>
        <v>#VALUE!</v>
      </c>
      <c r="AB374" t="e">
        <f t="shared" si="23"/>
        <v>#VALUE!</v>
      </c>
      <c r="AC374" t="s">
        <v>11</v>
      </c>
      <c r="AD374" t="s">
        <v>12</v>
      </c>
      <c r="AE374" t="s">
        <v>13</v>
      </c>
      <c r="AF374" t="s">
        <v>14</v>
      </c>
      <c r="AG374" t="s">
        <v>5</v>
      </c>
      <c r="AH374" t="s">
        <v>15</v>
      </c>
      <c r="AI374" t="s">
        <v>16</v>
      </c>
      <c r="AJ374" t="s">
        <v>17</v>
      </c>
      <c r="AK374" t="s">
        <v>18</v>
      </c>
      <c r="AL374" t="s">
        <v>19</v>
      </c>
    </row>
    <row r="375" spans="1:38" ht="13.5" customHeight="1">
      <c r="A375" s="7"/>
      <c r="B375" s="7"/>
      <c r="C375" s="7"/>
      <c r="D375" s="8"/>
      <c r="F375" s="9" t="str">
        <f>(Sheet1!T375)</f>
        <v/>
      </c>
      <c r="G375" t="str">
        <f>IF(OR(Sheet1!W375="Yes",Sheet1!U375="Yes"),"\\CMFP538\"&amp;Sheet1!Z375,"")</f>
        <v/>
      </c>
      <c r="H375" t="str">
        <f>IF(G375="","",Sheet1!Z375)</f>
        <v/>
      </c>
      <c r="I375" t="str">
        <f>IF(G375="","",Sheet1!Y375)</f>
        <v/>
      </c>
      <c r="J375" t="e">
        <f>(Sheet1!O375)</f>
        <v>#VALUE!</v>
      </c>
      <c r="K375" s="6" t="e">
        <f>(Sheet1!P375)</f>
        <v>#VALUE!</v>
      </c>
      <c r="L375" s="6" t="e">
        <f>IF(Sheet1!N375="No","No",IF(Sheet1!N375="","No","Yes"))</f>
        <v>#VALUE!</v>
      </c>
      <c r="M375" t="e">
        <f>(Sheet1!Q375)</f>
        <v>#VALUE!</v>
      </c>
      <c r="N375" s="6" t="str">
        <f>IF(Sheet1!E375=FALSE,"",Sheet1!F375&amp;Sheet1!E375)</f>
        <v/>
      </c>
      <c r="O375" t="str">
        <f ca="1">(Sheet1!AB375)</f>
        <v>DC1MDB01</v>
      </c>
      <c r="P375" t="e">
        <f>(Sheet1!R375)</f>
        <v>#VALUE!</v>
      </c>
      <c r="Q375" t="e">
        <f>Sheet3!D375</f>
        <v>#VALUE!</v>
      </c>
      <c r="R375" t="e">
        <f>Sheet3!E375</f>
        <v>#VALUE!</v>
      </c>
      <c r="S375" t="str">
        <f t="shared" si="20"/>
        <v/>
      </c>
      <c r="T375" t="str">
        <f>IF(ISERROR(Sheet1!X375),"",Sheet1!X375)</f>
        <v/>
      </c>
      <c r="U375" t="e">
        <f>IF(Sheet1!M375="Councillors",5120,IF(Sheet1!M375="Information Technology Services Dept.",1024,IF(Sheet1!M375="City Clerk and Solicitor Dept",1953,"No")))</f>
        <v>#VALUE!</v>
      </c>
      <c r="V375" s="5" t="s">
        <v>96</v>
      </c>
      <c r="W375" t="e">
        <f>IF(Sheet1!M375="Councillors",4608,IF(Sheet1!M375="Information Technology Services Dept.",921,IF(Sheet1!M375="City Clerk and Solicitor Dept",1855,"No")))</f>
        <v>#VALUE!</v>
      </c>
      <c r="X375" t="e">
        <f t="shared" si="21"/>
        <v>#VALUE!</v>
      </c>
      <c r="Y375" t="str">
        <f ca="1">IF(Sheet1!AB375="DC1MDB01","DC1",IF(Sheet1!AB375="DC1MDB02","DC1",IF(Sheet1!AB375="DC1MDB03","DC1",IF(Sheet1!AB375="DC1MDB04","DC1",IF(Sheet1!AB375="DC1MDB05","DC1",IF(Sheet1!AB375="DC1MDB06","DC1",IF(Sheet1!AB375="DC1MDB07","DC1",IF(Sheet1!AB375="DC1MDB08","DC1",IF(Sheet1!AB375="DC1MDB09","DC1",IF(Sheet1!AB375="DC1MDB10","DC1",IF(Sheet1!AB375="DC4MDB01","DC4",IF(Sheet1!AB375="DC4MDB02","DC4",IF(Sheet1!AB375="DC4MDB03","DC4",IF(Sheet1!AB375="DC4MDB04","DC4",IF(Sheet1!AB375="DC4MDB05","DC4",IF(Sheet1!AB375="DC4MDB06","DC4",IF(Sheet1!AB375="DC4MDB07","DC4",IF(Sheet1!AB375="DC4MDB08","DC4",IF(Sheet1!AB375="DC4MDB09","DC4",IF(Sheet1!AB375="DC4MDB10","DC4","$False"))))))))))))))))))))</f>
        <v>DC1</v>
      </c>
      <c r="Z375" t="s">
        <v>35</v>
      </c>
      <c r="AA375" t="e">
        <f t="shared" si="22"/>
        <v>#VALUE!</v>
      </c>
      <c r="AB375" t="e">
        <f t="shared" si="23"/>
        <v>#VALUE!</v>
      </c>
      <c r="AC375" t="s">
        <v>11</v>
      </c>
      <c r="AD375" t="s">
        <v>12</v>
      </c>
      <c r="AE375" t="s">
        <v>13</v>
      </c>
      <c r="AF375" t="s">
        <v>14</v>
      </c>
      <c r="AG375" t="s">
        <v>5</v>
      </c>
      <c r="AH375" t="s">
        <v>15</v>
      </c>
      <c r="AI375" t="s">
        <v>16</v>
      </c>
      <c r="AJ375" t="s">
        <v>17</v>
      </c>
      <c r="AK375" t="s">
        <v>18</v>
      </c>
      <c r="AL375" t="s">
        <v>19</v>
      </c>
    </row>
    <row r="376" spans="1:38" ht="13.5" customHeight="1">
      <c r="A376" s="7"/>
      <c r="B376" s="7"/>
      <c r="C376" s="7"/>
      <c r="D376" s="8"/>
      <c r="F376" s="9" t="str">
        <f>(Sheet1!T376)</f>
        <v/>
      </c>
      <c r="G376" t="str">
        <f>IF(OR(Sheet1!W376="Yes",Sheet1!U376="Yes"),"\\CMFP538\"&amp;Sheet1!Z376,"")</f>
        <v/>
      </c>
      <c r="H376" t="str">
        <f>IF(G376="","",Sheet1!Z376)</f>
        <v/>
      </c>
      <c r="I376" t="str">
        <f>IF(G376="","",Sheet1!Y376)</f>
        <v/>
      </c>
      <c r="J376" t="e">
        <f>(Sheet1!O376)</f>
        <v>#VALUE!</v>
      </c>
      <c r="K376" s="6" t="e">
        <f>(Sheet1!P376)</f>
        <v>#VALUE!</v>
      </c>
      <c r="L376" s="6" t="e">
        <f>IF(Sheet1!N376="No","No",IF(Sheet1!N376="","No","Yes"))</f>
        <v>#VALUE!</v>
      </c>
      <c r="M376" t="e">
        <f>(Sheet1!Q376)</f>
        <v>#VALUE!</v>
      </c>
      <c r="N376" s="6" t="str">
        <f>IF(Sheet1!E376=FALSE,"",Sheet1!F376&amp;Sheet1!E376)</f>
        <v/>
      </c>
      <c r="O376" t="str">
        <f ca="1">(Sheet1!AB376)</f>
        <v>DC4MDB07</v>
      </c>
      <c r="P376" t="e">
        <f>(Sheet1!R376)</f>
        <v>#VALUE!</v>
      </c>
      <c r="Q376" t="e">
        <f>Sheet3!D376</f>
        <v>#VALUE!</v>
      </c>
      <c r="R376" t="e">
        <f>Sheet3!E376</f>
        <v>#VALUE!</v>
      </c>
      <c r="S376" t="str">
        <f t="shared" si="20"/>
        <v/>
      </c>
      <c r="T376" t="str">
        <f>IF(ISERROR(Sheet1!X376),"",Sheet1!X376)</f>
        <v/>
      </c>
      <c r="U376" t="e">
        <f>IF(Sheet1!M376="Councillors",5120,IF(Sheet1!M376="Information Technology Services Dept.",1024,IF(Sheet1!M376="City Clerk and Solicitor Dept",1953,"No")))</f>
        <v>#VALUE!</v>
      </c>
      <c r="V376" s="5" t="s">
        <v>96</v>
      </c>
      <c r="W376" t="e">
        <f>IF(Sheet1!M376="Councillors",4608,IF(Sheet1!M376="Information Technology Services Dept.",921,IF(Sheet1!M376="City Clerk and Solicitor Dept",1855,"No")))</f>
        <v>#VALUE!</v>
      </c>
      <c r="X376" t="e">
        <f t="shared" si="21"/>
        <v>#VALUE!</v>
      </c>
      <c r="Y376" t="str">
        <f ca="1">IF(Sheet1!AB376="DC1MDB01","DC1",IF(Sheet1!AB376="DC1MDB02","DC1",IF(Sheet1!AB376="DC1MDB03","DC1",IF(Sheet1!AB376="DC1MDB04","DC1",IF(Sheet1!AB376="DC1MDB05","DC1",IF(Sheet1!AB376="DC1MDB06","DC1",IF(Sheet1!AB376="DC1MDB07","DC1",IF(Sheet1!AB376="DC1MDB08","DC1",IF(Sheet1!AB376="DC1MDB09","DC1",IF(Sheet1!AB376="DC1MDB10","DC1",IF(Sheet1!AB376="DC4MDB01","DC4",IF(Sheet1!AB376="DC4MDB02","DC4",IF(Sheet1!AB376="DC4MDB03","DC4",IF(Sheet1!AB376="DC4MDB04","DC4",IF(Sheet1!AB376="DC4MDB05","DC4",IF(Sheet1!AB376="DC4MDB06","DC4",IF(Sheet1!AB376="DC4MDB07","DC4",IF(Sheet1!AB376="DC4MDB08","DC4",IF(Sheet1!AB376="DC4MDB09","DC4",IF(Sheet1!AB376="DC4MDB10","DC4","$False"))))))))))))))))))))</f>
        <v>DC4</v>
      </c>
      <c r="Z376" t="s">
        <v>35</v>
      </c>
      <c r="AA376" t="e">
        <f t="shared" si="22"/>
        <v>#VALUE!</v>
      </c>
      <c r="AB376" t="e">
        <f t="shared" si="23"/>
        <v>#VALUE!</v>
      </c>
      <c r="AC376" t="s">
        <v>11</v>
      </c>
      <c r="AD376" t="s">
        <v>12</v>
      </c>
      <c r="AE376" t="s">
        <v>13</v>
      </c>
      <c r="AF376" t="s">
        <v>14</v>
      </c>
      <c r="AG376" t="s">
        <v>5</v>
      </c>
      <c r="AH376" t="s">
        <v>15</v>
      </c>
      <c r="AI376" t="s">
        <v>16</v>
      </c>
      <c r="AJ376" t="s">
        <v>17</v>
      </c>
      <c r="AK376" t="s">
        <v>18</v>
      </c>
      <c r="AL376" t="s">
        <v>19</v>
      </c>
    </row>
    <row r="377" spans="1:38" ht="13.5" customHeight="1">
      <c r="A377" s="7"/>
      <c r="B377" s="7"/>
      <c r="C377" s="7"/>
      <c r="D377" s="8"/>
      <c r="F377" s="9" t="str">
        <f>(Sheet1!T377)</f>
        <v/>
      </c>
      <c r="G377" t="str">
        <f>IF(OR(Sheet1!W377="Yes",Sheet1!U377="Yes"),"\\CMFP538\"&amp;Sheet1!Z377,"")</f>
        <v/>
      </c>
      <c r="H377" t="str">
        <f>IF(G377="","",Sheet1!Z377)</f>
        <v/>
      </c>
      <c r="I377" t="str">
        <f>IF(G377="","",Sheet1!Y377)</f>
        <v/>
      </c>
      <c r="J377" t="e">
        <f>(Sheet1!O377)</f>
        <v>#VALUE!</v>
      </c>
      <c r="K377" s="6" t="e">
        <f>(Sheet1!P377)</f>
        <v>#VALUE!</v>
      </c>
      <c r="L377" s="6" t="e">
        <f>IF(Sheet1!N377="No","No",IF(Sheet1!N377="","No","Yes"))</f>
        <v>#VALUE!</v>
      </c>
      <c r="M377" t="e">
        <f>(Sheet1!Q377)</f>
        <v>#VALUE!</v>
      </c>
      <c r="N377" s="6" t="str">
        <f>IF(Sheet1!E377=FALSE,"",Sheet1!F377&amp;Sheet1!E377)</f>
        <v/>
      </c>
      <c r="O377" t="str">
        <f ca="1">(Sheet1!AB377)</f>
        <v>DC1MDB09</v>
      </c>
      <c r="P377" t="e">
        <f>(Sheet1!R377)</f>
        <v>#VALUE!</v>
      </c>
      <c r="Q377" t="e">
        <f>Sheet3!D377</f>
        <v>#VALUE!</v>
      </c>
      <c r="R377" t="e">
        <f>Sheet3!E377</f>
        <v>#VALUE!</v>
      </c>
      <c r="S377" t="str">
        <f t="shared" si="20"/>
        <v/>
      </c>
      <c r="T377" t="str">
        <f>IF(ISERROR(Sheet1!X377),"",Sheet1!X377)</f>
        <v/>
      </c>
      <c r="U377" t="e">
        <f>IF(Sheet1!M377="Councillors",5120,IF(Sheet1!M377="Information Technology Services Dept.",1024,IF(Sheet1!M377="City Clerk and Solicitor Dept",1953,"No")))</f>
        <v>#VALUE!</v>
      </c>
      <c r="V377" s="5" t="s">
        <v>96</v>
      </c>
      <c r="W377" t="e">
        <f>IF(Sheet1!M377="Councillors",4608,IF(Sheet1!M377="Information Technology Services Dept.",921,IF(Sheet1!M377="City Clerk and Solicitor Dept",1855,"No")))</f>
        <v>#VALUE!</v>
      </c>
      <c r="X377" t="e">
        <f t="shared" si="21"/>
        <v>#VALUE!</v>
      </c>
      <c r="Y377" t="str">
        <f ca="1">IF(Sheet1!AB377="DC1MDB01","DC1",IF(Sheet1!AB377="DC1MDB02","DC1",IF(Sheet1!AB377="DC1MDB03","DC1",IF(Sheet1!AB377="DC1MDB04","DC1",IF(Sheet1!AB377="DC1MDB05","DC1",IF(Sheet1!AB377="DC1MDB06","DC1",IF(Sheet1!AB377="DC1MDB07","DC1",IF(Sheet1!AB377="DC1MDB08","DC1",IF(Sheet1!AB377="DC1MDB09","DC1",IF(Sheet1!AB377="DC1MDB10","DC1",IF(Sheet1!AB377="DC4MDB01","DC4",IF(Sheet1!AB377="DC4MDB02","DC4",IF(Sheet1!AB377="DC4MDB03","DC4",IF(Sheet1!AB377="DC4MDB04","DC4",IF(Sheet1!AB377="DC4MDB05","DC4",IF(Sheet1!AB377="DC4MDB06","DC4",IF(Sheet1!AB377="DC4MDB07","DC4",IF(Sheet1!AB377="DC4MDB08","DC4",IF(Sheet1!AB377="DC4MDB09","DC4",IF(Sheet1!AB377="DC4MDB10","DC4","$False"))))))))))))))))))))</f>
        <v>DC1</v>
      </c>
      <c r="Z377" t="s">
        <v>35</v>
      </c>
      <c r="AA377" t="e">
        <f t="shared" si="22"/>
        <v>#VALUE!</v>
      </c>
      <c r="AB377" t="e">
        <f t="shared" si="23"/>
        <v>#VALUE!</v>
      </c>
      <c r="AC377" t="s">
        <v>11</v>
      </c>
      <c r="AD377" t="s">
        <v>12</v>
      </c>
      <c r="AE377" t="s">
        <v>13</v>
      </c>
      <c r="AF377" t="s">
        <v>14</v>
      </c>
      <c r="AG377" t="s">
        <v>5</v>
      </c>
      <c r="AH377" t="s">
        <v>15</v>
      </c>
      <c r="AI377" t="s">
        <v>16</v>
      </c>
      <c r="AJ377" t="s">
        <v>17</v>
      </c>
      <c r="AK377" t="s">
        <v>18</v>
      </c>
      <c r="AL377" t="s">
        <v>19</v>
      </c>
    </row>
    <row r="378" spans="1:38" ht="13.5" customHeight="1">
      <c r="A378" s="7"/>
      <c r="B378" s="7"/>
      <c r="C378" s="7"/>
      <c r="D378" s="8"/>
      <c r="F378" s="9" t="str">
        <f>(Sheet1!T378)</f>
        <v/>
      </c>
      <c r="G378" t="str">
        <f>IF(OR(Sheet1!W378="Yes",Sheet1!U378="Yes"),"\\CMFP538\"&amp;Sheet1!Z378,"")</f>
        <v/>
      </c>
      <c r="H378" t="str">
        <f>IF(G378="","",Sheet1!Z378)</f>
        <v/>
      </c>
      <c r="I378" t="str">
        <f>IF(G378="","",Sheet1!Y378)</f>
        <v/>
      </c>
      <c r="J378" t="e">
        <f>(Sheet1!O378)</f>
        <v>#VALUE!</v>
      </c>
      <c r="K378" s="6" t="e">
        <f>(Sheet1!P378)</f>
        <v>#VALUE!</v>
      </c>
      <c r="L378" s="6" t="e">
        <f>IF(Sheet1!N378="No","No",IF(Sheet1!N378="","No","Yes"))</f>
        <v>#VALUE!</v>
      </c>
      <c r="M378" t="e">
        <f>(Sheet1!Q378)</f>
        <v>#VALUE!</v>
      </c>
      <c r="N378" s="6" t="str">
        <f>IF(Sheet1!E378=FALSE,"",Sheet1!F378&amp;Sheet1!E378)</f>
        <v/>
      </c>
      <c r="O378" t="str">
        <f ca="1">(Sheet1!AB378)</f>
        <v>DC4MDB10</v>
      </c>
      <c r="P378" t="e">
        <f>(Sheet1!R378)</f>
        <v>#VALUE!</v>
      </c>
      <c r="Q378" t="e">
        <f>Sheet3!D378</f>
        <v>#VALUE!</v>
      </c>
      <c r="R378" t="e">
        <f>Sheet3!E378</f>
        <v>#VALUE!</v>
      </c>
      <c r="S378" t="str">
        <f t="shared" si="20"/>
        <v/>
      </c>
      <c r="T378" t="str">
        <f>IF(ISERROR(Sheet1!X378),"",Sheet1!X378)</f>
        <v/>
      </c>
      <c r="U378" t="e">
        <f>IF(Sheet1!M378="Councillors",5120,IF(Sheet1!M378="Information Technology Services Dept.",1024,IF(Sheet1!M378="City Clerk and Solicitor Dept",1953,"No")))</f>
        <v>#VALUE!</v>
      </c>
      <c r="V378" s="5" t="s">
        <v>96</v>
      </c>
      <c r="W378" t="e">
        <f>IF(Sheet1!M378="Councillors",4608,IF(Sheet1!M378="Information Technology Services Dept.",921,IF(Sheet1!M378="City Clerk and Solicitor Dept",1855,"No")))</f>
        <v>#VALUE!</v>
      </c>
      <c r="X378" t="e">
        <f t="shared" si="21"/>
        <v>#VALUE!</v>
      </c>
      <c r="Y378" t="str">
        <f ca="1">IF(Sheet1!AB378="DC1MDB01","DC1",IF(Sheet1!AB378="DC1MDB02","DC1",IF(Sheet1!AB378="DC1MDB03","DC1",IF(Sheet1!AB378="DC1MDB04","DC1",IF(Sheet1!AB378="DC1MDB05","DC1",IF(Sheet1!AB378="DC1MDB06","DC1",IF(Sheet1!AB378="DC1MDB07","DC1",IF(Sheet1!AB378="DC1MDB08","DC1",IF(Sheet1!AB378="DC1MDB09","DC1",IF(Sheet1!AB378="DC1MDB10","DC1",IF(Sheet1!AB378="DC4MDB01","DC4",IF(Sheet1!AB378="DC4MDB02","DC4",IF(Sheet1!AB378="DC4MDB03","DC4",IF(Sheet1!AB378="DC4MDB04","DC4",IF(Sheet1!AB378="DC4MDB05","DC4",IF(Sheet1!AB378="DC4MDB06","DC4",IF(Sheet1!AB378="DC4MDB07","DC4",IF(Sheet1!AB378="DC4MDB08","DC4",IF(Sheet1!AB378="DC4MDB09","DC4",IF(Sheet1!AB378="DC4MDB10","DC4","$False"))))))))))))))))))))</f>
        <v>DC4</v>
      </c>
      <c r="Z378" t="s">
        <v>35</v>
      </c>
      <c r="AA378" t="e">
        <f t="shared" si="22"/>
        <v>#VALUE!</v>
      </c>
      <c r="AB378" t="e">
        <f t="shared" si="23"/>
        <v>#VALUE!</v>
      </c>
      <c r="AC378" t="s">
        <v>11</v>
      </c>
      <c r="AD378" t="s">
        <v>12</v>
      </c>
      <c r="AE378" t="s">
        <v>13</v>
      </c>
      <c r="AF378" t="s">
        <v>14</v>
      </c>
      <c r="AG378" t="s">
        <v>5</v>
      </c>
      <c r="AH378" t="s">
        <v>15</v>
      </c>
      <c r="AI378" t="s">
        <v>16</v>
      </c>
      <c r="AJ378" t="s">
        <v>17</v>
      </c>
      <c r="AK378" t="s">
        <v>18</v>
      </c>
      <c r="AL378" t="s">
        <v>19</v>
      </c>
    </row>
    <row r="379" spans="1:38" ht="13.5" customHeight="1">
      <c r="A379" s="7"/>
      <c r="B379" s="7"/>
      <c r="C379" s="7"/>
      <c r="D379" s="8"/>
      <c r="F379" s="9" t="str">
        <f>(Sheet1!T379)</f>
        <v/>
      </c>
      <c r="G379" t="str">
        <f>IF(OR(Sheet1!W379="Yes",Sheet1!U379="Yes"),"\\CMFP538\"&amp;Sheet1!Z379,"")</f>
        <v/>
      </c>
      <c r="H379" t="str">
        <f>IF(G379="","",Sheet1!Z379)</f>
        <v/>
      </c>
      <c r="I379" t="str">
        <f>IF(G379="","",Sheet1!Y379)</f>
        <v/>
      </c>
      <c r="J379" t="e">
        <f>(Sheet1!O379)</f>
        <v>#VALUE!</v>
      </c>
      <c r="K379" s="6" t="e">
        <f>(Sheet1!P379)</f>
        <v>#VALUE!</v>
      </c>
      <c r="L379" s="6" t="e">
        <f>IF(Sheet1!N379="No","No",IF(Sheet1!N379="","No","Yes"))</f>
        <v>#VALUE!</v>
      </c>
      <c r="M379" t="e">
        <f>(Sheet1!Q379)</f>
        <v>#VALUE!</v>
      </c>
      <c r="N379" s="6" t="str">
        <f>IF(Sheet1!E379=FALSE,"",Sheet1!F379&amp;Sheet1!E379)</f>
        <v/>
      </c>
      <c r="O379" t="str">
        <f ca="1">(Sheet1!AB379)</f>
        <v>DC1MDB04</v>
      </c>
      <c r="P379" t="e">
        <f>(Sheet1!R379)</f>
        <v>#VALUE!</v>
      </c>
      <c r="Q379" t="e">
        <f>Sheet3!D379</f>
        <v>#VALUE!</v>
      </c>
      <c r="R379" t="e">
        <f>Sheet3!E379</f>
        <v>#VALUE!</v>
      </c>
      <c r="S379" t="str">
        <f t="shared" si="20"/>
        <v/>
      </c>
      <c r="T379" t="str">
        <f>IF(ISERROR(Sheet1!X379),"",Sheet1!X379)</f>
        <v/>
      </c>
      <c r="U379" t="e">
        <f>IF(Sheet1!M379="Councillors",5120,IF(Sheet1!M379="Information Technology Services Dept.",1024,IF(Sheet1!M379="City Clerk and Solicitor Dept",1953,"No")))</f>
        <v>#VALUE!</v>
      </c>
      <c r="V379" s="5" t="s">
        <v>96</v>
      </c>
      <c r="W379" t="e">
        <f>IF(Sheet1!M379="Councillors",4608,IF(Sheet1!M379="Information Technology Services Dept.",921,IF(Sheet1!M379="City Clerk and Solicitor Dept",1855,"No")))</f>
        <v>#VALUE!</v>
      </c>
      <c r="X379" t="e">
        <f t="shared" si="21"/>
        <v>#VALUE!</v>
      </c>
      <c r="Y379" t="str">
        <f ca="1">IF(Sheet1!AB379="DC1MDB01","DC1",IF(Sheet1!AB379="DC1MDB02","DC1",IF(Sheet1!AB379="DC1MDB03","DC1",IF(Sheet1!AB379="DC1MDB04","DC1",IF(Sheet1!AB379="DC1MDB05","DC1",IF(Sheet1!AB379="DC1MDB06","DC1",IF(Sheet1!AB379="DC1MDB07","DC1",IF(Sheet1!AB379="DC1MDB08","DC1",IF(Sheet1!AB379="DC1MDB09","DC1",IF(Sheet1!AB379="DC1MDB10","DC1",IF(Sheet1!AB379="DC4MDB01","DC4",IF(Sheet1!AB379="DC4MDB02","DC4",IF(Sheet1!AB379="DC4MDB03","DC4",IF(Sheet1!AB379="DC4MDB04","DC4",IF(Sheet1!AB379="DC4MDB05","DC4",IF(Sheet1!AB379="DC4MDB06","DC4",IF(Sheet1!AB379="DC4MDB07","DC4",IF(Sheet1!AB379="DC4MDB08","DC4",IF(Sheet1!AB379="DC4MDB09","DC4",IF(Sheet1!AB379="DC4MDB10","DC4","$False"))))))))))))))))))))</f>
        <v>DC1</v>
      </c>
      <c r="Z379" t="s">
        <v>35</v>
      </c>
      <c r="AA379" t="e">
        <f t="shared" si="22"/>
        <v>#VALUE!</v>
      </c>
      <c r="AB379" t="e">
        <f t="shared" si="23"/>
        <v>#VALUE!</v>
      </c>
      <c r="AC379" t="s">
        <v>11</v>
      </c>
      <c r="AD379" t="s">
        <v>12</v>
      </c>
      <c r="AE379" t="s">
        <v>13</v>
      </c>
      <c r="AF379" t="s">
        <v>14</v>
      </c>
      <c r="AG379" t="s">
        <v>5</v>
      </c>
      <c r="AH379" t="s">
        <v>15</v>
      </c>
      <c r="AI379" t="s">
        <v>16</v>
      </c>
      <c r="AJ379" t="s">
        <v>17</v>
      </c>
      <c r="AK379" t="s">
        <v>18</v>
      </c>
      <c r="AL379" t="s">
        <v>19</v>
      </c>
    </row>
    <row r="380" spans="1:38" ht="13.5" customHeight="1">
      <c r="A380" s="7"/>
      <c r="B380" s="7"/>
      <c r="C380" s="7"/>
      <c r="D380" s="8"/>
      <c r="F380" s="9" t="str">
        <f>(Sheet1!T380)</f>
        <v/>
      </c>
      <c r="G380" t="str">
        <f>IF(OR(Sheet1!W380="Yes",Sheet1!U380="Yes"),"\\CMFP538\"&amp;Sheet1!Z380,"")</f>
        <v/>
      </c>
      <c r="H380" t="str">
        <f>IF(G380="","",Sheet1!Z380)</f>
        <v/>
      </c>
      <c r="I380" t="str">
        <f>IF(G380="","",Sheet1!Y380)</f>
        <v/>
      </c>
      <c r="J380" t="e">
        <f>(Sheet1!O380)</f>
        <v>#VALUE!</v>
      </c>
      <c r="K380" s="6" t="e">
        <f>(Sheet1!P380)</f>
        <v>#VALUE!</v>
      </c>
      <c r="L380" s="6" t="e">
        <f>IF(Sheet1!N380="No","No",IF(Sheet1!N380="","No","Yes"))</f>
        <v>#VALUE!</v>
      </c>
      <c r="M380" t="e">
        <f>(Sheet1!Q380)</f>
        <v>#VALUE!</v>
      </c>
      <c r="N380" s="6" t="str">
        <f>IF(Sheet1!E380=FALSE,"",Sheet1!F380&amp;Sheet1!E380)</f>
        <v/>
      </c>
      <c r="O380" t="str">
        <f ca="1">(Sheet1!AB380)</f>
        <v>DC4MDB10</v>
      </c>
      <c r="P380" t="e">
        <f>(Sheet1!R380)</f>
        <v>#VALUE!</v>
      </c>
      <c r="Q380" t="e">
        <f>Sheet3!D380</f>
        <v>#VALUE!</v>
      </c>
      <c r="R380" t="e">
        <f>Sheet3!E380</f>
        <v>#VALUE!</v>
      </c>
      <c r="S380" t="str">
        <f t="shared" si="20"/>
        <v/>
      </c>
      <c r="T380" t="str">
        <f>IF(ISERROR(Sheet1!X380),"",Sheet1!X380)</f>
        <v/>
      </c>
      <c r="U380" t="e">
        <f>IF(Sheet1!M380="Councillors",5120,IF(Sheet1!M380="Information Technology Services Dept.",1024,IF(Sheet1!M380="City Clerk and Solicitor Dept",1953,"No")))</f>
        <v>#VALUE!</v>
      </c>
      <c r="V380" s="5" t="s">
        <v>96</v>
      </c>
      <c r="W380" t="e">
        <f>IF(Sheet1!M380="Councillors",4608,IF(Sheet1!M380="Information Technology Services Dept.",921,IF(Sheet1!M380="City Clerk and Solicitor Dept",1855,"No")))</f>
        <v>#VALUE!</v>
      </c>
      <c r="X380" t="e">
        <f t="shared" si="21"/>
        <v>#VALUE!</v>
      </c>
      <c r="Y380" t="str">
        <f ca="1">IF(Sheet1!AB380="DC1MDB01","DC1",IF(Sheet1!AB380="DC1MDB02","DC1",IF(Sheet1!AB380="DC1MDB03","DC1",IF(Sheet1!AB380="DC1MDB04","DC1",IF(Sheet1!AB380="DC1MDB05","DC1",IF(Sheet1!AB380="DC1MDB06","DC1",IF(Sheet1!AB380="DC1MDB07","DC1",IF(Sheet1!AB380="DC1MDB08","DC1",IF(Sheet1!AB380="DC1MDB09","DC1",IF(Sheet1!AB380="DC1MDB10","DC1",IF(Sheet1!AB380="DC4MDB01","DC4",IF(Sheet1!AB380="DC4MDB02","DC4",IF(Sheet1!AB380="DC4MDB03","DC4",IF(Sheet1!AB380="DC4MDB04","DC4",IF(Sheet1!AB380="DC4MDB05","DC4",IF(Sheet1!AB380="DC4MDB06","DC4",IF(Sheet1!AB380="DC4MDB07","DC4",IF(Sheet1!AB380="DC4MDB08","DC4",IF(Sheet1!AB380="DC4MDB09","DC4",IF(Sheet1!AB380="DC4MDB10","DC4","$False"))))))))))))))))))))</f>
        <v>DC4</v>
      </c>
      <c r="Z380" t="s">
        <v>35</v>
      </c>
      <c r="AA380" t="e">
        <f t="shared" si="22"/>
        <v>#VALUE!</v>
      </c>
      <c r="AB380" t="e">
        <f t="shared" si="23"/>
        <v>#VALUE!</v>
      </c>
      <c r="AC380" t="s">
        <v>11</v>
      </c>
      <c r="AD380" t="s">
        <v>12</v>
      </c>
      <c r="AE380" t="s">
        <v>13</v>
      </c>
      <c r="AF380" t="s">
        <v>14</v>
      </c>
      <c r="AG380" t="s">
        <v>5</v>
      </c>
      <c r="AH380" t="s">
        <v>15</v>
      </c>
      <c r="AI380" t="s">
        <v>16</v>
      </c>
      <c r="AJ380" t="s">
        <v>17</v>
      </c>
      <c r="AK380" t="s">
        <v>18</v>
      </c>
      <c r="AL380" t="s">
        <v>19</v>
      </c>
    </row>
    <row r="381" spans="1:38" ht="13.5" customHeight="1">
      <c r="A381" s="7"/>
      <c r="B381" s="7"/>
      <c r="C381" s="7"/>
      <c r="D381" s="8"/>
      <c r="F381" s="9" t="str">
        <f>(Sheet1!T381)</f>
        <v/>
      </c>
      <c r="G381" t="str">
        <f>IF(OR(Sheet1!W381="Yes",Sheet1!U381="Yes"),"\\CMFP538\"&amp;Sheet1!Z381,"")</f>
        <v/>
      </c>
      <c r="H381" t="str">
        <f>IF(G381="","",Sheet1!Z381)</f>
        <v/>
      </c>
      <c r="I381" t="str">
        <f>IF(G381="","",Sheet1!Y381)</f>
        <v/>
      </c>
      <c r="J381" t="e">
        <f>(Sheet1!O381)</f>
        <v>#VALUE!</v>
      </c>
      <c r="K381" s="6" t="e">
        <f>(Sheet1!P381)</f>
        <v>#VALUE!</v>
      </c>
      <c r="L381" s="6" t="e">
        <f>IF(Sheet1!N381="No","No",IF(Sheet1!N381="","No","Yes"))</f>
        <v>#VALUE!</v>
      </c>
      <c r="M381" t="e">
        <f>(Sheet1!Q381)</f>
        <v>#VALUE!</v>
      </c>
      <c r="N381" s="6" t="str">
        <f>IF(Sheet1!E381=FALSE,"",Sheet1!F381&amp;Sheet1!E381)</f>
        <v/>
      </c>
      <c r="O381" t="str">
        <f ca="1">(Sheet1!AB381)</f>
        <v>DC4MDB10</v>
      </c>
      <c r="P381" t="e">
        <f>(Sheet1!R381)</f>
        <v>#VALUE!</v>
      </c>
      <c r="Q381" t="e">
        <f>Sheet3!D381</f>
        <v>#VALUE!</v>
      </c>
      <c r="R381" t="e">
        <f>Sheet3!E381</f>
        <v>#VALUE!</v>
      </c>
      <c r="S381" t="str">
        <f t="shared" si="20"/>
        <v/>
      </c>
      <c r="T381" t="str">
        <f>IF(ISERROR(Sheet1!X381),"",Sheet1!X381)</f>
        <v/>
      </c>
      <c r="U381" t="e">
        <f>IF(Sheet1!M381="Councillors",5120,IF(Sheet1!M381="Information Technology Services Dept.",1024,IF(Sheet1!M381="City Clerk and Solicitor Dept",1953,"No")))</f>
        <v>#VALUE!</v>
      </c>
      <c r="V381" s="5" t="s">
        <v>96</v>
      </c>
      <c r="W381" t="e">
        <f>IF(Sheet1!M381="Councillors",4608,IF(Sheet1!M381="Information Technology Services Dept.",921,IF(Sheet1!M381="City Clerk and Solicitor Dept",1855,"No")))</f>
        <v>#VALUE!</v>
      </c>
      <c r="X381" t="e">
        <f t="shared" si="21"/>
        <v>#VALUE!</v>
      </c>
      <c r="Y381" t="str">
        <f ca="1">IF(Sheet1!AB381="DC1MDB01","DC1",IF(Sheet1!AB381="DC1MDB02","DC1",IF(Sheet1!AB381="DC1MDB03","DC1",IF(Sheet1!AB381="DC1MDB04","DC1",IF(Sheet1!AB381="DC1MDB05","DC1",IF(Sheet1!AB381="DC1MDB06","DC1",IF(Sheet1!AB381="DC1MDB07","DC1",IF(Sheet1!AB381="DC1MDB08","DC1",IF(Sheet1!AB381="DC1MDB09","DC1",IF(Sheet1!AB381="DC1MDB10","DC1",IF(Sheet1!AB381="DC4MDB01","DC4",IF(Sheet1!AB381="DC4MDB02","DC4",IF(Sheet1!AB381="DC4MDB03","DC4",IF(Sheet1!AB381="DC4MDB04","DC4",IF(Sheet1!AB381="DC4MDB05","DC4",IF(Sheet1!AB381="DC4MDB06","DC4",IF(Sheet1!AB381="DC4MDB07","DC4",IF(Sheet1!AB381="DC4MDB08","DC4",IF(Sheet1!AB381="DC4MDB09","DC4",IF(Sheet1!AB381="DC4MDB10","DC4","$False"))))))))))))))))))))</f>
        <v>DC4</v>
      </c>
      <c r="Z381" t="s">
        <v>35</v>
      </c>
      <c r="AA381" t="e">
        <f t="shared" si="22"/>
        <v>#VALUE!</v>
      </c>
      <c r="AB381" t="e">
        <f t="shared" si="23"/>
        <v>#VALUE!</v>
      </c>
      <c r="AC381" t="s">
        <v>11</v>
      </c>
      <c r="AD381" t="s">
        <v>12</v>
      </c>
      <c r="AE381" t="s">
        <v>13</v>
      </c>
      <c r="AF381" t="s">
        <v>14</v>
      </c>
      <c r="AG381" t="s">
        <v>5</v>
      </c>
      <c r="AH381" t="s">
        <v>15</v>
      </c>
      <c r="AI381" t="s">
        <v>16</v>
      </c>
      <c r="AJ381" t="s">
        <v>17</v>
      </c>
      <c r="AK381" t="s">
        <v>18</v>
      </c>
      <c r="AL381" t="s">
        <v>19</v>
      </c>
    </row>
    <row r="382" spans="1:38" ht="13.5" customHeight="1">
      <c r="A382" s="7"/>
      <c r="B382" s="7"/>
      <c r="C382" s="7"/>
      <c r="D382" s="8"/>
      <c r="F382" s="9" t="str">
        <f>(Sheet1!T382)</f>
        <v/>
      </c>
      <c r="G382" t="str">
        <f>IF(OR(Sheet1!W382="Yes",Sheet1!U382="Yes"),"\\CMFP538\"&amp;Sheet1!Z382,"")</f>
        <v/>
      </c>
      <c r="H382" t="str">
        <f>IF(G382="","",Sheet1!Z382)</f>
        <v/>
      </c>
      <c r="I382" t="str">
        <f>IF(G382="","",Sheet1!Y382)</f>
        <v/>
      </c>
      <c r="J382" t="e">
        <f>(Sheet1!O382)</f>
        <v>#VALUE!</v>
      </c>
      <c r="K382" s="6" t="e">
        <f>(Sheet1!P382)</f>
        <v>#VALUE!</v>
      </c>
      <c r="L382" s="6" t="e">
        <f>IF(Sheet1!N382="No","No",IF(Sheet1!N382="","No","Yes"))</f>
        <v>#VALUE!</v>
      </c>
      <c r="M382" t="e">
        <f>(Sheet1!Q382)</f>
        <v>#VALUE!</v>
      </c>
      <c r="N382" s="6" t="str">
        <f>IF(Sheet1!E382=FALSE,"",Sheet1!F382&amp;Sheet1!E382)</f>
        <v/>
      </c>
      <c r="O382" t="str">
        <f ca="1">(Sheet1!AB382)</f>
        <v>DC1MDB01</v>
      </c>
      <c r="P382" t="e">
        <f>(Sheet1!R382)</f>
        <v>#VALUE!</v>
      </c>
      <c r="Q382" t="e">
        <f>Sheet3!D382</f>
        <v>#VALUE!</v>
      </c>
      <c r="R382" t="e">
        <f>Sheet3!E382</f>
        <v>#VALUE!</v>
      </c>
      <c r="S382" t="str">
        <f t="shared" si="20"/>
        <v/>
      </c>
      <c r="T382" t="str">
        <f>IF(ISERROR(Sheet1!X382),"",Sheet1!X382)</f>
        <v/>
      </c>
      <c r="U382" t="e">
        <f>IF(Sheet1!M382="Councillors",5120,IF(Sheet1!M382="Information Technology Services Dept.",1024,IF(Sheet1!M382="City Clerk and Solicitor Dept",1953,"No")))</f>
        <v>#VALUE!</v>
      </c>
      <c r="V382" s="5" t="s">
        <v>96</v>
      </c>
      <c r="W382" t="e">
        <f>IF(Sheet1!M382="Councillors",4608,IF(Sheet1!M382="Information Technology Services Dept.",921,IF(Sheet1!M382="City Clerk and Solicitor Dept",1855,"No")))</f>
        <v>#VALUE!</v>
      </c>
      <c r="X382" t="e">
        <f t="shared" si="21"/>
        <v>#VALUE!</v>
      </c>
      <c r="Y382" t="str">
        <f ca="1">IF(Sheet1!AB382="DC1MDB01","DC1",IF(Sheet1!AB382="DC1MDB02","DC1",IF(Sheet1!AB382="DC1MDB03","DC1",IF(Sheet1!AB382="DC1MDB04","DC1",IF(Sheet1!AB382="DC1MDB05","DC1",IF(Sheet1!AB382="DC1MDB06","DC1",IF(Sheet1!AB382="DC1MDB07","DC1",IF(Sheet1!AB382="DC1MDB08","DC1",IF(Sheet1!AB382="DC1MDB09","DC1",IF(Sheet1!AB382="DC1MDB10","DC1",IF(Sheet1!AB382="DC4MDB01","DC4",IF(Sheet1!AB382="DC4MDB02","DC4",IF(Sheet1!AB382="DC4MDB03","DC4",IF(Sheet1!AB382="DC4MDB04","DC4",IF(Sheet1!AB382="DC4MDB05","DC4",IF(Sheet1!AB382="DC4MDB06","DC4",IF(Sheet1!AB382="DC4MDB07","DC4",IF(Sheet1!AB382="DC4MDB08","DC4",IF(Sheet1!AB382="DC4MDB09","DC4",IF(Sheet1!AB382="DC4MDB10","DC4","$False"))))))))))))))))))))</f>
        <v>DC1</v>
      </c>
      <c r="Z382" t="s">
        <v>35</v>
      </c>
      <c r="AA382" t="e">
        <f t="shared" si="22"/>
        <v>#VALUE!</v>
      </c>
      <c r="AB382" t="e">
        <f t="shared" si="23"/>
        <v>#VALUE!</v>
      </c>
      <c r="AC382" t="s">
        <v>11</v>
      </c>
      <c r="AD382" t="s">
        <v>12</v>
      </c>
      <c r="AE382" t="s">
        <v>13</v>
      </c>
      <c r="AF382" t="s">
        <v>14</v>
      </c>
      <c r="AG382" t="s">
        <v>5</v>
      </c>
      <c r="AH382" t="s">
        <v>15</v>
      </c>
      <c r="AI382" t="s">
        <v>16</v>
      </c>
      <c r="AJ382" t="s">
        <v>17</v>
      </c>
      <c r="AK382" t="s">
        <v>18</v>
      </c>
      <c r="AL382" t="s">
        <v>19</v>
      </c>
    </row>
    <row r="383" spans="1:38" ht="13.5" customHeight="1">
      <c r="A383" s="7"/>
      <c r="B383" s="7"/>
      <c r="C383" s="7"/>
      <c r="D383" s="8"/>
      <c r="F383" s="9" t="str">
        <f>(Sheet1!T383)</f>
        <v/>
      </c>
      <c r="G383" t="str">
        <f>IF(OR(Sheet1!W383="Yes",Sheet1!U383="Yes"),"\\CMFP538\"&amp;Sheet1!Z383,"")</f>
        <v/>
      </c>
      <c r="H383" t="str">
        <f>IF(G383="","",Sheet1!Z383)</f>
        <v/>
      </c>
      <c r="I383" t="str">
        <f>IF(G383="","",Sheet1!Y383)</f>
        <v/>
      </c>
      <c r="J383" t="e">
        <f>(Sheet1!O383)</f>
        <v>#VALUE!</v>
      </c>
      <c r="K383" s="6" t="e">
        <f>(Sheet1!P383)</f>
        <v>#VALUE!</v>
      </c>
      <c r="L383" s="6" t="e">
        <f>IF(Sheet1!N383="No","No",IF(Sheet1!N383="","No","Yes"))</f>
        <v>#VALUE!</v>
      </c>
      <c r="M383" t="e">
        <f>(Sheet1!Q383)</f>
        <v>#VALUE!</v>
      </c>
      <c r="N383" s="6" t="str">
        <f>IF(Sheet1!E383=FALSE,"",Sheet1!F383&amp;Sheet1!E383)</f>
        <v/>
      </c>
      <c r="O383" t="str">
        <f ca="1">(Sheet1!AB383)</f>
        <v>DC1MDB05</v>
      </c>
      <c r="P383" t="e">
        <f>(Sheet1!R383)</f>
        <v>#VALUE!</v>
      </c>
      <c r="Q383" t="e">
        <f>Sheet3!D383</f>
        <v>#VALUE!</v>
      </c>
      <c r="R383" t="e">
        <f>Sheet3!E383</f>
        <v>#VALUE!</v>
      </c>
      <c r="S383" t="str">
        <f t="shared" si="20"/>
        <v/>
      </c>
      <c r="T383" t="str">
        <f>IF(ISERROR(Sheet1!X383),"",Sheet1!X383)</f>
        <v/>
      </c>
      <c r="U383" t="e">
        <f>IF(Sheet1!M383="Councillors",5120,IF(Sheet1!M383="Information Technology Services Dept.",1024,IF(Sheet1!M383="City Clerk and Solicitor Dept",1953,"No")))</f>
        <v>#VALUE!</v>
      </c>
      <c r="V383" s="5" t="s">
        <v>96</v>
      </c>
      <c r="W383" t="e">
        <f>IF(Sheet1!M383="Councillors",4608,IF(Sheet1!M383="Information Technology Services Dept.",921,IF(Sheet1!M383="City Clerk and Solicitor Dept",1855,"No")))</f>
        <v>#VALUE!</v>
      </c>
      <c r="X383" t="e">
        <f t="shared" si="21"/>
        <v>#VALUE!</v>
      </c>
      <c r="Y383" t="str">
        <f ca="1">IF(Sheet1!AB383="DC1MDB01","DC1",IF(Sheet1!AB383="DC1MDB02","DC1",IF(Sheet1!AB383="DC1MDB03","DC1",IF(Sheet1!AB383="DC1MDB04","DC1",IF(Sheet1!AB383="DC1MDB05","DC1",IF(Sheet1!AB383="DC1MDB06","DC1",IF(Sheet1!AB383="DC1MDB07","DC1",IF(Sheet1!AB383="DC1MDB08","DC1",IF(Sheet1!AB383="DC1MDB09","DC1",IF(Sheet1!AB383="DC1MDB10","DC1",IF(Sheet1!AB383="DC4MDB01","DC4",IF(Sheet1!AB383="DC4MDB02","DC4",IF(Sheet1!AB383="DC4MDB03","DC4",IF(Sheet1!AB383="DC4MDB04","DC4",IF(Sheet1!AB383="DC4MDB05","DC4",IF(Sheet1!AB383="DC4MDB06","DC4",IF(Sheet1!AB383="DC4MDB07","DC4",IF(Sheet1!AB383="DC4MDB08","DC4",IF(Sheet1!AB383="DC4MDB09","DC4",IF(Sheet1!AB383="DC4MDB10","DC4","$False"))))))))))))))))))))</f>
        <v>DC1</v>
      </c>
      <c r="Z383" t="s">
        <v>35</v>
      </c>
      <c r="AA383" t="e">
        <f t="shared" si="22"/>
        <v>#VALUE!</v>
      </c>
      <c r="AB383" t="e">
        <f t="shared" si="23"/>
        <v>#VALUE!</v>
      </c>
      <c r="AC383" t="s">
        <v>11</v>
      </c>
      <c r="AD383" t="s">
        <v>12</v>
      </c>
      <c r="AE383" t="s">
        <v>13</v>
      </c>
      <c r="AF383" t="s">
        <v>14</v>
      </c>
      <c r="AG383" t="s">
        <v>5</v>
      </c>
      <c r="AH383" t="s">
        <v>15</v>
      </c>
      <c r="AI383" t="s">
        <v>16</v>
      </c>
      <c r="AJ383" t="s">
        <v>17</v>
      </c>
      <c r="AK383" t="s">
        <v>18</v>
      </c>
      <c r="AL383" t="s">
        <v>19</v>
      </c>
    </row>
    <row r="384" spans="1:38" ht="13.5" customHeight="1">
      <c r="A384" s="7"/>
      <c r="B384" s="7"/>
      <c r="C384" s="7"/>
      <c r="D384" s="8"/>
      <c r="F384" s="9" t="str">
        <f>(Sheet1!T384)</f>
        <v/>
      </c>
      <c r="G384" t="str">
        <f>IF(OR(Sheet1!W384="Yes",Sheet1!U384="Yes"),"\\CMFP538\"&amp;Sheet1!Z384,"")</f>
        <v/>
      </c>
      <c r="H384" t="str">
        <f>IF(G384="","",Sheet1!Z384)</f>
        <v/>
      </c>
      <c r="I384" t="str">
        <f>IF(G384="","",Sheet1!Y384)</f>
        <v/>
      </c>
      <c r="J384" t="e">
        <f>(Sheet1!O384)</f>
        <v>#VALUE!</v>
      </c>
      <c r="K384" s="6" t="e">
        <f>(Sheet1!P384)</f>
        <v>#VALUE!</v>
      </c>
      <c r="L384" s="6" t="e">
        <f>IF(Sheet1!N384="No","No",IF(Sheet1!N384="","No","Yes"))</f>
        <v>#VALUE!</v>
      </c>
      <c r="M384" t="e">
        <f>(Sheet1!Q384)</f>
        <v>#VALUE!</v>
      </c>
      <c r="N384" s="6" t="str">
        <f>IF(Sheet1!E384=FALSE,"",Sheet1!F384&amp;Sheet1!E384)</f>
        <v/>
      </c>
      <c r="O384" t="str">
        <f ca="1">(Sheet1!AB384)</f>
        <v>DC1MDB03</v>
      </c>
      <c r="P384" t="e">
        <f>(Sheet1!R384)</f>
        <v>#VALUE!</v>
      </c>
      <c r="Q384" t="e">
        <f>Sheet3!D384</f>
        <v>#VALUE!</v>
      </c>
      <c r="R384" t="e">
        <f>Sheet3!E384</f>
        <v>#VALUE!</v>
      </c>
      <c r="S384" t="str">
        <f t="shared" si="20"/>
        <v/>
      </c>
      <c r="T384" t="str">
        <f>IF(ISERROR(Sheet1!X384),"",Sheet1!X384)</f>
        <v/>
      </c>
      <c r="U384" t="e">
        <f>IF(Sheet1!M384="Councillors",5120,IF(Sheet1!M384="Information Technology Services Dept.",1024,IF(Sheet1!M384="City Clerk and Solicitor Dept",1953,"No")))</f>
        <v>#VALUE!</v>
      </c>
      <c r="V384" s="5" t="s">
        <v>96</v>
      </c>
      <c r="W384" t="e">
        <f>IF(Sheet1!M384="Councillors",4608,IF(Sheet1!M384="Information Technology Services Dept.",921,IF(Sheet1!M384="City Clerk and Solicitor Dept",1855,"No")))</f>
        <v>#VALUE!</v>
      </c>
      <c r="X384" t="e">
        <f t="shared" si="21"/>
        <v>#VALUE!</v>
      </c>
      <c r="Y384" t="str">
        <f ca="1">IF(Sheet1!AB384="DC1MDB01","DC1",IF(Sheet1!AB384="DC1MDB02","DC1",IF(Sheet1!AB384="DC1MDB03","DC1",IF(Sheet1!AB384="DC1MDB04","DC1",IF(Sheet1!AB384="DC1MDB05","DC1",IF(Sheet1!AB384="DC1MDB06","DC1",IF(Sheet1!AB384="DC1MDB07","DC1",IF(Sheet1!AB384="DC1MDB08","DC1",IF(Sheet1!AB384="DC1MDB09","DC1",IF(Sheet1!AB384="DC1MDB10","DC1",IF(Sheet1!AB384="DC4MDB01","DC4",IF(Sheet1!AB384="DC4MDB02","DC4",IF(Sheet1!AB384="DC4MDB03","DC4",IF(Sheet1!AB384="DC4MDB04","DC4",IF(Sheet1!AB384="DC4MDB05","DC4",IF(Sheet1!AB384="DC4MDB06","DC4",IF(Sheet1!AB384="DC4MDB07","DC4",IF(Sheet1!AB384="DC4MDB08","DC4",IF(Sheet1!AB384="DC4MDB09","DC4",IF(Sheet1!AB384="DC4MDB10","DC4","$False"))))))))))))))))))))</f>
        <v>DC1</v>
      </c>
      <c r="Z384" t="s">
        <v>35</v>
      </c>
      <c r="AA384" t="e">
        <f t="shared" si="22"/>
        <v>#VALUE!</v>
      </c>
      <c r="AB384" t="e">
        <f t="shared" si="23"/>
        <v>#VALUE!</v>
      </c>
      <c r="AC384" t="s">
        <v>11</v>
      </c>
      <c r="AD384" t="s">
        <v>12</v>
      </c>
      <c r="AE384" t="s">
        <v>13</v>
      </c>
      <c r="AF384" t="s">
        <v>14</v>
      </c>
      <c r="AG384" t="s">
        <v>5</v>
      </c>
      <c r="AH384" t="s">
        <v>15</v>
      </c>
      <c r="AI384" t="s">
        <v>16</v>
      </c>
      <c r="AJ384" t="s">
        <v>17</v>
      </c>
      <c r="AK384" t="s">
        <v>18</v>
      </c>
      <c r="AL384" t="s">
        <v>19</v>
      </c>
    </row>
    <row r="385" spans="1:38" ht="13.5" customHeight="1">
      <c r="A385" s="7"/>
      <c r="B385" s="7"/>
      <c r="C385" s="7"/>
      <c r="D385" s="8"/>
      <c r="F385" s="9" t="str">
        <f>(Sheet1!T385)</f>
        <v/>
      </c>
      <c r="G385" t="str">
        <f>IF(OR(Sheet1!W385="Yes",Sheet1!U385="Yes"),"\\CMFP538\"&amp;Sheet1!Z385,"")</f>
        <v/>
      </c>
      <c r="H385" t="str">
        <f>IF(G385="","",Sheet1!Z385)</f>
        <v/>
      </c>
      <c r="I385" t="str">
        <f>IF(G385="","",Sheet1!Y385)</f>
        <v/>
      </c>
      <c r="J385" t="e">
        <f>(Sheet1!O385)</f>
        <v>#VALUE!</v>
      </c>
      <c r="K385" s="6" t="e">
        <f>(Sheet1!P385)</f>
        <v>#VALUE!</v>
      </c>
      <c r="L385" s="6" t="e">
        <f>IF(Sheet1!N385="No","No",IF(Sheet1!N385="","No","Yes"))</f>
        <v>#VALUE!</v>
      </c>
      <c r="M385" t="e">
        <f>(Sheet1!Q385)</f>
        <v>#VALUE!</v>
      </c>
      <c r="N385" s="6" t="str">
        <f>IF(Sheet1!E385=FALSE,"",Sheet1!F385&amp;Sheet1!E385)</f>
        <v/>
      </c>
      <c r="O385" t="str">
        <f ca="1">(Sheet1!AB385)</f>
        <v>DC4MDB01</v>
      </c>
      <c r="P385" t="e">
        <f>(Sheet1!R385)</f>
        <v>#VALUE!</v>
      </c>
      <c r="Q385" t="e">
        <f>Sheet3!D385</f>
        <v>#VALUE!</v>
      </c>
      <c r="R385" t="e">
        <f>Sheet3!E385</f>
        <v>#VALUE!</v>
      </c>
      <c r="S385" t="str">
        <f t="shared" si="20"/>
        <v/>
      </c>
      <c r="T385" t="str">
        <f>IF(ISERROR(Sheet1!X385),"",Sheet1!X385)</f>
        <v/>
      </c>
      <c r="U385" t="e">
        <f>IF(Sheet1!M385="Councillors",5120,IF(Sheet1!M385="Information Technology Services Dept.",1024,IF(Sheet1!M385="City Clerk and Solicitor Dept",1953,"No")))</f>
        <v>#VALUE!</v>
      </c>
      <c r="V385" s="5" t="s">
        <v>96</v>
      </c>
      <c r="W385" t="e">
        <f>IF(Sheet1!M385="Councillors",4608,IF(Sheet1!M385="Information Technology Services Dept.",921,IF(Sheet1!M385="City Clerk and Solicitor Dept",1855,"No")))</f>
        <v>#VALUE!</v>
      </c>
      <c r="X385" t="e">
        <f t="shared" si="21"/>
        <v>#VALUE!</v>
      </c>
      <c r="Y385" t="str">
        <f ca="1">IF(Sheet1!AB385="DC1MDB01","DC1",IF(Sheet1!AB385="DC1MDB02","DC1",IF(Sheet1!AB385="DC1MDB03","DC1",IF(Sheet1!AB385="DC1MDB04","DC1",IF(Sheet1!AB385="DC1MDB05","DC1",IF(Sheet1!AB385="DC1MDB06","DC1",IF(Sheet1!AB385="DC1MDB07","DC1",IF(Sheet1!AB385="DC1MDB08","DC1",IF(Sheet1!AB385="DC1MDB09","DC1",IF(Sheet1!AB385="DC1MDB10","DC1",IF(Sheet1!AB385="DC4MDB01","DC4",IF(Sheet1!AB385="DC4MDB02","DC4",IF(Sheet1!AB385="DC4MDB03","DC4",IF(Sheet1!AB385="DC4MDB04","DC4",IF(Sheet1!AB385="DC4MDB05","DC4",IF(Sheet1!AB385="DC4MDB06","DC4",IF(Sheet1!AB385="DC4MDB07","DC4",IF(Sheet1!AB385="DC4MDB08","DC4",IF(Sheet1!AB385="DC4MDB09","DC4",IF(Sheet1!AB385="DC4MDB10","DC4","$False"))))))))))))))))))))</f>
        <v>DC4</v>
      </c>
      <c r="Z385" t="s">
        <v>35</v>
      </c>
      <c r="AA385" t="e">
        <f t="shared" si="22"/>
        <v>#VALUE!</v>
      </c>
      <c r="AB385" t="e">
        <f t="shared" si="23"/>
        <v>#VALUE!</v>
      </c>
      <c r="AC385" t="s">
        <v>11</v>
      </c>
      <c r="AD385" t="s">
        <v>12</v>
      </c>
      <c r="AE385" t="s">
        <v>13</v>
      </c>
      <c r="AF385" t="s">
        <v>14</v>
      </c>
      <c r="AG385" t="s">
        <v>5</v>
      </c>
      <c r="AH385" t="s">
        <v>15</v>
      </c>
      <c r="AI385" t="s">
        <v>16</v>
      </c>
      <c r="AJ385" t="s">
        <v>17</v>
      </c>
      <c r="AK385" t="s">
        <v>18</v>
      </c>
      <c r="AL385" t="s">
        <v>19</v>
      </c>
    </row>
    <row r="386" spans="1:38" ht="13.5" customHeight="1">
      <c r="A386" s="7"/>
      <c r="B386" s="7"/>
      <c r="C386" s="7"/>
      <c r="D386" s="8"/>
      <c r="F386" s="9" t="str">
        <f>(Sheet1!T386)</f>
        <v/>
      </c>
      <c r="G386" t="str">
        <f>IF(OR(Sheet1!W386="Yes",Sheet1!U386="Yes"),"\\CMFP538\"&amp;Sheet1!Z386,"")</f>
        <v/>
      </c>
      <c r="H386" t="str">
        <f>IF(G386="","",Sheet1!Z386)</f>
        <v/>
      </c>
      <c r="I386" t="str">
        <f>IF(G386="","",Sheet1!Y386)</f>
        <v/>
      </c>
      <c r="J386" t="e">
        <f>(Sheet1!O386)</f>
        <v>#VALUE!</v>
      </c>
      <c r="K386" s="6" t="e">
        <f>(Sheet1!P386)</f>
        <v>#VALUE!</v>
      </c>
      <c r="L386" s="6" t="e">
        <f>IF(Sheet1!N386="No","No",IF(Sheet1!N386="","No","Yes"))</f>
        <v>#VALUE!</v>
      </c>
      <c r="M386" t="e">
        <f>(Sheet1!Q386)</f>
        <v>#VALUE!</v>
      </c>
      <c r="N386" s="6" t="str">
        <f>IF(Sheet1!E386=FALSE,"",Sheet1!F386&amp;Sheet1!E386)</f>
        <v/>
      </c>
      <c r="O386" t="str">
        <f ca="1">(Sheet1!AB386)</f>
        <v>DC1MDB06</v>
      </c>
      <c r="P386" t="e">
        <f>(Sheet1!R386)</f>
        <v>#VALUE!</v>
      </c>
      <c r="Q386" t="e">
        <f>Sheet3!D386</f>
        <v>#VALUE!</v>
      </c>
      <c r="R386" t="e">
        <f>Sheet3!E386</f>
        <v>#VALUE!</v>
      </c>
      <c r="S386" t="str">
        <f t="shared" si="20"/>
        <v/>
      </c>
      <c r="T386" t="str">
        <f>IF(ISERROR(Sheet1!X386),"",Sheet1!X386)</f>
        <v/>
      </c>
      <c r="U386" t="e">
        <f>IF(Sheet1!M386="Councillors",5120,IF(Sheet1!M386="Information Technology Services Dept.",1024,IF(Sheet1!M386="City Clerk and Solicitor Dept",1953,"No")))</f>
        <v>#VALUE!</v>
      </c>
      <c r="V386" s="5" t="s">
        <v>96</v>
      </c>
      <c r="W386" t="e">
        <f>IF(Sheet1!M386="Councillors",4608,IF(Sheet1!M386="Information Technology Services Dept.",921,IF(Sheet1!M386="City Clerk and Solicitor Dept",1855,"No")))</f>
        <v>#VALUE!</v>
      </c>
      <c r="X386" t="e">
        <f t="shared" si="21"/>
        <v>#VALUE!</v>
      </c>
      <c r="Y386" t="str">
        <f ca="1">IF(Sheet1!AB386="DC1MDB01","DC1",IF(Sheet1!AB386="DC1MDB02","DC1",IF(Sheet1!AB386="DC1MDB03","DC1",IF(Sheet1!AB386="DC1MDB04","DC1",IF(Sheet1!AB386="DC1MDB05","DC1",IF(Sheet1!AB386="DC1MDB06","DC1",IF(Sheet1!AB386="DC1MDB07","DC1",IF(Sheet1!AB386="DC1MDB08","DC1",IF(Sheet1!AB386="DC1MDB09","DC1",IF(Sheet1!AB386="DC1MDB10","DC1",IF(Sheet1!AB386="DC4MDB01","DC4",IF(Sheet1!AB386="DC4MDB02","DC4",IF(Sheet1!AB386="DC4MDB03","DC4",IF(Sheet1!AB386="DC4MDB04","DC4",IF(Sheet1!AB386="DC4MDB05","DC4",IF(Sheet1!AB386="DC4MDB06","DC4",IF(Sheet1!AB386="DC4MDB07","DC4",IF(Sheet1!AB386="DC4MDB08","DC4",IF(Sheet1!AB386="DC4MDB09","DC4",IF(Sheet1!AB386="DC4MDB10","DC4","$False"))))))))))))))))))))</f>
        <v>DC1</v>
      </c>
      <c r="Z386" t="s">
        <v>35</v>
      </c>
      <c r="AA386" t="e">
        <f t="shared" si="22"/>
        <v>#VALUE!</v>
      </c>
      <c r="AB386" t="e">
        <f t="shared" si="23"/>
        <v>#VALUE!</v>
      </c>
      <c r="AC386" t="s">
        <v>11</v>
      </c>
      <c r="AD386" t="s">
        <v>12</v>
      </c>
      <c r="AE386" t="s">
        <v>13</v>
      </c>
      <c r="AF386" t="s">
        <v>14</v>
      </c>
      <c r="AG386" t="s">
        <v>5</v>
      </c>
      <c r="AH386" t="s">
        <v>15</v>
      </c>
      <c r="AI386" t="s">
        <v>16</v>
      </c>
      <c r="AJ386" t="s">
        <v>17</v>
      </c>
      <c r="AK386" t="s">
        <v>18</v>
      </c>
      <c r="AL386" t="s">
        <v>19</v>
      </c>
    </row>
    <row r="387" spans="1:38" ht="13.5" customHeight="1">
      <c r="A387" s="7"/>
      <c r="B387" s="7"/>
      <c r="C387" s="7"/>
      <c r="D387" s="8"/>
      <c r="F387" s="9" t="str">
        <f>(Sheet1!T387)</f>
        <v/>
      </c>
      <c r="G387" t="str">
        <f>IF(OR(Sheet1!W387="Yes",Sheet1!U387="Yes"),"\\CMFP538\"&amp;Sheet1!Z387,"")</f>
        <v/>
      </c>
      <c r="H387" t="str">
        <f>IF(G387="","",Sheet1!Z387)</f>
        <v/>
      </c>
      <c r="I387" t="str">
        <f>IF(G387="","",Sheet1!Y387)</f>
        <v/>
      </c>
      <c r="J387" t="e">
        <f>(Sheet1!O387)</f>
        <v>#VALUE!</v>
      </c>
      <c r="K387" s="6" t="e">
        <f>(Sheet1!P387)</f>
        <v>#VALUE!</v>
      </c>
      <c r="L387" s="6" t="e">
        <f>IF(Sheet1!N387="No","No",IF(Sheet1!N387="","No","Yes"))</f>
        <v>#VALUE!</v>
      </c>
      <c r="M387" t="e">
        <f>(Sheet1!Q387)</f>
        <v>#VALUE!</v>
      </c>
      <c r="N387" s="6" t="str">
        <f>IF(Sheet1!E387=FALSE,"",Sheet1!F387&amp;Sheet1!E387)</f>
        <v/>
      </c>
      <c r="O387" t="str">
        <f ca="1">(Sheet1!AB387)</f>
        <v>DC4MDB10</v>
      </c>
      <c r="P387" t="e">
        <f>(Sheet1!R387)</f>
        <v>#VALUE!</v>
      </c>
      <c r="Q387" t="e">
        <f>Sheet3!D387</f>
        <v>#VALUE!</v>
      </c>
      <c r="R387" t="e">
        <f>Sheet3!E387</f>
        <v>#VALUE!</v>
      </c>
      <c r="S387" t="str">
        <f t="shared" ref="S387:S450" si="24">IF(G387="","","\\CMFP538\e$\USR\"&amp;K387)</f>
        <v/>
      </c>
      <c r="T387" t="str">
        <f>IF(ISERROR(Sheet1!X387),"",Sheet1!X387)</f>
        <v/>
      </c>
      <c r="U387" t="e">
        <f>IF(Sheet1!M387="Councillors",5120,IF(Sheet1!M387="Information Technology Services Dept.",1024,IF(Sheet1!M387="City Clerk and Solicitor Dept",1953,"No")))</f>
        <v>#VALUE!</v>
      </c>
      <c r="V387" s="5" t="s">
        <v>96</v>
      </c>
      <c r="W387" t="e">
        <f>IF(Sheet1!M387="Councillors",4608,IF(Sheet1!M387="Information Technology Services Dept.",921,IF(Sheet1!M387="City Clerk and Solicitor Dept",1855,"No")))</f>
        <v>#VALUE!</v>
      </c>
      <c r="X387" t="e">
        <f t="shared" ref="X387:X450" si="25">IF(W387&gt;="0","Yes","No")</f>
        <v>#VALUE!</v>
      </c>
      <c r="Y387" t="str">
        <f ca="1">IF(Sheet1!AB387="DC1MDB01","DC1",IF(Sheet1!AB387="DC1MDB02","DC1",IF(Sheet1!AB387="DC1MDB03","DC1",IF(Sheet1!AB387="DC1MDB04","DC1",IF(Sheet1!AB387="DC1MDB05","DC1",IF(Sheet1!AB387="DC1MDB06","DC1",IF(Sheet1!AB387="DC1MDB07","DC1",IF(Sheet1!AB387="DC1MDB08","DC1",IF(Sheet1!AB387="DC1MDB09","DC1",IF(Sheet1!AB387="DC1MDB10","DC1",IF(Sheet1!AB387="DC4MDB01","DC4",IF(Sheet1!AB387="DC4MDB02","DC4",IF(Sheet1!AB387="DC4MDB03","DC4",IF(Sheet1!AB387="DC4MDB04","DC4",IF(Sheet1!AB387="DC4MDB05","DC4",IF(Sheet1!AB387="DC4MDB06","DC4",IF(Sheet1!AB387="DC4MDB07","DC4",IF(Sheet1!AB387="DC4MDB08","DC4",IF(Sheet1!AB387="DC4MDB09","DC4",IF(Sheet1!AB387="DC4MDB10","DC4","$False"))))))))))))))))))))</f>
        <v>DC4</v>
      </c>
      <c r="Z387" t="s">
        <v>35</v>
      </c>
      <c r="AA387" t="e">
        <f t="shared" ref="AA387:AA450" si="26">IF(U387=5120,"5GB",IF(U387=1024,"1GB",IF(U387=1953,"2GB","512MB")))</f>
        <v>#VALUE!</v>
      </c>
      <c r="AB387" t="e">
        <f t="shared" ref="AB387:AB450" si="27">IF(M387="","","\&gt;C2C ArchiveOne Email Auto delete "&amp;Y387)</f>
        <v>#VALUE!</v>
      </c>
      <c r="AC387" t="s">
        <v>11</v>
      </c>
      <c r="AD387" t="s">
        <v>12</v>
      </c>
      <c r="AE387" t="s">
        <v>13</v>
      </c>
      <c r="AF387" t="s">
        <v>14</v>
      </c>
      <c r="AG387" t="s">
        <v>5</v>
      </c>
      <c r="AH387" t="s">
        <v>15</v>
      </c>
      <c r="AI387" t="s">
        <v>16</v>
      </c>
      <c r="AJ387" t="s">
        <v>17</v>
      </c>
      <c r="AK387" t="s">
        <v>18</v>
      </c>
      <c r="AL387" t="s">
        <v>19</v>
      </c>
    </row>
    <row r="388" spans="1:38" ht="13.5" customHeight="1">
      <c r="A388" s="7"/>
      <c r="B388" s="7"/>
      <c r="C388" s="7"/>
      <c r="D388" s="8"/>
      <c r="F388" s="9" t="str">
        <f>(Sheet1!T388)</f>
        <v/>
      </c>
      <c r="G388" t="str">
        <f>IF(OR(Sheet1!W388="Yes",Sheet1!U388="Yes"),"\\CMFP538\"&amp;Sheet1!Z388,"")</f>
        <v/>
      </c>
      <c r="H388" t="str">
        <f>IF(G388="","",Sheet1!Z388)</f>
        <v/>
      </c>
      <c r="I388" t="str">
        <f>IF(G388="","",Sheet1!Y388)</f>
        <v/>
      </c>
      <c r="J388" t="e">
        <f>(Sheet1!O388)</f>
        <v>#VALUE!</v>
      </c>
      <c r="K388" s="6" t="e">
        <f>(Sheet1!P388)</f>
        <v>#VALUE!</v>
      </c>
      <c r="L388" s="6" t="e">
        <f>IF(Sheet1!N388="No","No",IF(Sheet1!N388="","No","Yes"))</f>
        <v>#VALUE!</v>
      </c>
      <c r="M388" t="e">
        <f>(Sheet1!Q388)</f>
        <v>#VALUE!</v>
      </c>
      <c r="N388" s="6" t="str">
        <f>IF(Sheet1!E388=FALSE,"",Sheet1!F388&amp;Sheet1!E388)</f>
        <v/>
      </c>
      <c r="O388" t="str">
        <f ca="1">(Sheet1!AB388)</f>
        <v>DC4MDB10</v>
      </c>
      <c r="P388" t="e">
        <f>(Sheet1!R388)</f>
        <v>#VALUE!</v>
      </c>
      <c r="Q388" t="e">
        <f>Sheet3!D388</f>
        <v>#VALUE!</v>
      </c>
      <c r="R388" t="e">
        <f>Sheet3!E388</f>
        <v>#VALUE!</v>
      </c>
      <c r="S388" t="str">
        <f t="shared" si="24"/>
        <v/>
      </c>
      <c r="T388" t="str">
        <f>IF(ISERROR(Sheet1!X388),"",Sheet1!X388)</f>
        <v/>
      </c>
      <c r="U388" t="e">
        <f>IF(Sheet1!M388="Councillors",5120,IF(Sheet1!M388="Information Technology Services Dept.",1024,IF(Sheet1!M388="City Clerk and Solicitor Dept",1953,"No")))</f>
        <v>#VALUE!</v>
      </c>
      <c r="V388" s="5" t="s">
        <v>96</v>
      </c>
      <c r="W388" t="e">
        <f>IF(Sheet1!M388="Councillors",4608,IF(Sheet1!M388="Information Technology Services Dept.",921,IF(Sheet1!M388="City Clerk and Solicitor Dept",1855,"No")))</f>
        <v>#VALUE!</v>
      </c>
      <c r="X388" t="e">
        <f t="shared" si="25"/>
        <v>#VALUE!</v>
      </c>
      <c r="Y388" t="str">
        <f ca="1">IF(Sheet1!AB388="DC1MDB01","DC1",IF(Sheet1!AB388="DC1MDB02","DC1",IF(Sheet1!AB388="DC1MDB03","DC1",IF(Sheet1!AB388="DC1MDB04","DC1",IF(Sheet1!AB388="DC1MDB05","DC1",IF(Sheet1!AB388="DC1MDB06","DC1",IF(Sheet1!AB388="DC1MDB07","DC1",IF(Sheet1!AB388="DC1MDB08","DC1",IF(Sheet1!AB388="DC1MDB09","DC1",IF(Sheet1!AB388="DC1MDB10","DC1",IF(Sheet1!AB388="DC4MDB01","DC4",IF(Sheet1!AB388="DC4MDB02","DC4",IF(Sheet1!AB388="DC4MDB03","DC4",IF(Sheet1!AB388="DC4MDB04","DC4",IF(Sheet1!AB388="DC4MDB05","DC4",IF(Sheet1!AB388="DC4MDB06","DC4",IF(Sheet1!AB388="DC4MDB07","DC4",IF(Sheet1!AB388="DC4MDB08","DC4",IF(Sheet1!AB388="DC4MDB09","DC4",IF(Sheet1!AB388="DC4MDB10","DC4","$False"))))))))))))))))))))</f>
        <v>DC4</v>
      </c>
      <c r="Z388" t="s">
        <v>35</v>
      </c>
      <c r="AA388" t="e">
        <f t="shared" si="26"/>
        <v>#VALUE!</v>
      </c>
      <c r="AB388" t="e">
        <f t="shared" si="27"/>
        <v>#VALUE!</v>
      </c>
      <c r="AC388" t="s">
        <v>11</v>
      </c>
      <c r="AD388" t="s">
        <v>12</v>
      </c>
      <c r="AE388" t="s">
        <v>13</v>
      </c>
      <c r="AF388" t="s">
        <v>14</v>
      </c>
      <c r="AG388" t="s">
        <v>5</v>
      </c>
      <c r="AH388" t="s">
        <v>15</v>
      </c>
      <c r="AI388" t="s">
        <v>16</v>
      </c>
      <c r="AJ388" t="s">
        <v>17</v>
      </c>
      <c r="AK388" t="s">
        <v>18</v>
      </c>
      <c r="AL388" t="s">
        <v>19</v>
      </c>
    </row>
    <row r="389" spans="1:38" ht="13.5" customHeight="1">
      <c r="A389" s="7"/>
      <c r="B389" s="7"/>
      <c r="C389" s="7"/>
      <c r="D389" s="8"/>
      <c r="F389" s="9" t="str">
        <f>(Sheet1!T389)</f>
        <v/>
      </c>
      <c r="G389" t="str">
        <f>IF(OR(Sheet1!W389="Yes",Sheet1!U389="Yes"),"\\CMFP538\"&amp;Sheet1!Z389,"")</f>
        <v/>
      </c>
      <c r="H389" t="str">
        <f>IF(G389="","",Sheet1!Z389)</f>
        <v/>
      </c>
      <c r="I389" t="str">
        <f>IF(G389="","",Sheet1!Y389)</f>
        <v/>
      </c>
      <c r="J389" t="e">
        <f>(Sheet1!O389)</f>
        <v>#VALUE!</v>
      </c>
      <c r="K389" s="6" t="e">
        <f>(Sheet1!P389)</f>
        <v>#VALUE!</v>
      </c>
      <c r="L389" s="6" t="e">
        <f>IF(Sheet1!N389="No","No",IF(Sheet1!N389="","No","Yes"))</f>
        <v>#VALUE!</v>
      </c>
      <c r="M389" t="e">
        <f>(Sheet1!Q389)</f>
        <v>#VALUE!</v>
      </c>
      <c r="N389" s="6" t="str">
        <f>IF(Sheet1!E389=FALSE,"",Sheet1!F389&amp;Sheet1!E389)</f>
        <v/>
      </c>
      <c r="O389" t="str">
        <f ca="1">(Sheet1!AB389)</f>
        <v>DC4MDB03</v>
      </c>
      <c r="P389" t="e">
        <f>(Sheet1!R389)</f>
        <v>#VALUE!</v>
      </c>
      <c r="Q389" t="e">
        <f>Sheet3!D389</f>
        <v>#VALUE!</v>
      </c>
      <c r="R389" t="e">
        <f>Sheet3!E389</f>
        <v>#VALUE!</v>
      </c>
      <c r="S389" t="str">
        <f t="shared" si="24"/>
        <v/>
      </c>
      <c r="T389" t="str">
        <f>IF(ISERROR(Sheet1!X389),"",Sheet1!X389)</f>
        <v/>
      </c>
      <c r="U389" t="e">
        <f>IF(Sheet1!M389="Councillors",5120,IF(Sheet1!M389="Information Technology Services Dept.",1024,IF(Sheet1!M389="City Clerk and Solicitor Dept",1953,"No")))</f>
        <v>#VALUE!</v>
      </c>
      <c r="V389" s="5" t="s">
        <v>96</v>
      </c>
      <c r="W389" t="e">
        <f>IF(Sheet1!M389="Councillors",4608,IF(Sheet1!M389="Information Technology Services Dept.",921,IF(Sheet1!M389="City Clerk and Solicitor Dept",1855,"No")))</f>
        <v>#VALUE!</v>
      </c>
      <c r="X389" t="e">
        <f t="shared" si="25"/>
        <v>#VALUE!</v>
      </c>
      <c r="Y389" t="str">
        <f ca="1">IF(Sheet1!AB389="DC1MDB01","DC1",IF(Sheet1!AB389="DC1MDB02","DC1",IF(Sheet1!AB389="DC1MDB03","DC1",IF(Sheet1!AB389="DC1MDB04","DC1",IF(Sheet1!AB389="DC1MDB05","DC1",IF(Sheet1!AB389="DC1MDB06","DC1",IF(Sheet1!AB389="DC1MDB07","DC1",IF(Sheet1!AB389="DC1MDB08","DC1",IF(Sheet1!AB389="DC1MDB09","DC1",IF(Sheet1!AB389="DC1MDB10","DC1",IF(Sheet1!AB389="DC4MDB01","DC4",IF(Sheet1!AB389="DC4MDB02","DC4",IF(Sheet1!AB389="DC4MDB03","DC4",IF(Sheet1!AB389="DC4MDB04","DC4",IF(Sheet1!AB389="DC4MDB05","DC4",IF(Sheet1!AB389="DC4MDB06","DC4",IF(Sheet1!AB389="DC4MDB07","DC4",IF(Sheet1!AB389="DC4MDB08","DC4",IF(Sheet1!AB389="DC4MDB09","DC4",IF(Sheet1!AB389="DC4MDB10","DC4","$False"))))))))))))))))))))</f>
        <v>DC4</v>
      </c>
      <c r="Z389" t="s">
        <v>35</v>
      </c>
      <c r="AA389" t="e">
        <f t="shared" si="26"/>
        <v>#VALUE!</v>
      </c>
      <c r="AB389" t="e">
        <f t="shared" si="27"/>
        <v>#VALUE!</v>
      </c>
      <c r="AC389" t="s">
        <v>11</v>
      </c>
      <c r="AD389" t="s">
        <v>12</v>
      </c>
      <c r="AE389" t="s">
        <v>13</v>
      </c>
      <c r="AF389" t="s">
        <v>14</v>
      </c>
      <c r="AG389" t="s">
        <v>5</v>
      </c>
      <c r="AH389" t="s">
        <v>15</v>
      </c>
      <c r="AI389" t="s">
        <v>16</v>
      </c>
      <c r="AJ389" t="s">
        <v>17</v>
      </c>
      <c r="AK389" t="s">
        <v>18</v>
      </c>
      <c r="AL389" t="s">
        <v>19</v>
      </c>
    </row>
    <row r="390" spans="1:38" ht="13.5" customHeight="1">
      <c r="A390" s="7"/>
      <c r="B390" s="7"/>
      <c r="C390" s="7"/>
      <c r="D390" s="8"/>
      <c r="F390" s="9" t="str">
        <f>(Sheet1!T390)</f>
        <v/>
      </c>
      <c r="G390" t="str">
        <f>IF(OR(Sheet1!W390="Yes",Sheet1!U390="Yes"),"\\CMFP538\"&amp;Sheet1!Z390,"")</f>
        <v/>
      </c>
      <c r="H390" t="str">
        <f>IF(G390="","",Sheet1!Z390)</f>
        <v/>
      </c>
      <c r="I390" t="str">
        <f>IF(G390="","",Sheet1!Y390)</f>
        <v/>
      </c>
      <c r="J390" t="e">
        <f>(Sheet1!O390)</f>
        <v>#VALUE!</v>
      </c>
      <c r="K390" s="6" t="e">
        <f>(Sheet1!P390)</f>
        <v>#VALUE!</v>
      </c>
      <c r="L390" s="6" t="e">
        <f>IF(Sheet1!N390="No","No",IF(Sheet1!N390="","No","Yes"))</f>
        <v>#VALUE!</v>
      </c>
      <c r="M390" t="e">
        <f>(Sheet1!Q390)</f>
        <v>#VALUE!</v>
      </c>
      <c r="N390" s="6" t="str">
        <f>IF(Sheet1!E390=FALSE,"",Sheet1!F390&amp;Sheet1!E390)</f>
        <v/>
      </c>
      <c r="O390" t="str">
        <f ca="1">(Sheet1!AB390)</f>
        <v>DC4MDB04</v>
      </c>
      <c r="P390" t="e">
        <f>(Sheet1!R390)</f>
        <v>#VALUE!</v>
      </c>
      <c r="Q390" t="e">
        <f>Sheet3!D390</f>
        <v>#VALUE!</v>
      </c>
      <c r="R390" t="e">
        <f>Sheet3!E390</f>
        <v>#VALUE!</v>
      </c>
      <c r="S390" t="str">
        <f t="shared" si="24"/>
        <v/>
      </c>
      <c r="T390" t="str">
        <f>IF(ISERROR(Sheet1!X390),"",Sheet1!X390)</f>
        <v/>
      </c>
      <c r="U390" t="e">
        <f>IF(Sheet1!M390="Councillors",5120,IF(Sheet1!M390="Information Technology Services Dept.",1024,IF(Sheet1!M390="City Clerk and Solicitor Dept",1953,"No")))</f>
        <v>#VALUE!</v>
      </c>
      <c r="V390" s="5" t="s">
        <v>96</v>
      </c>
      <c r="W390" t="e">
        <f>IF(Sheet1!M390="Councillors",4608,IF(Sheet1!M390="Information Technology Services Dept.",921,IF(Sheet1!M390="City Clerk and Solicitor Dept",1855,"No")))</f>
        <v>#VALUE!</v>
      </c>
      <c r="X390" t="e">
        <f t="shared" si="25"/>
        <v>#VALUE!</v>
      </c>
      <c r="Y390" t="str">
        <f ca="1">IF(Sheet1!AB390="DC1MDB01","DC1",IF(Sheet1!AB390="DC1MDB02","DC1",IF(Sheet1!AB390="DC1MDB03","DC1",IF(Sheet1!AB390="DC1MDB04","DC1",IF(Sheet1!AB390="DC1MDB05","DC1",IF(Sheet1!AB390="DC1MDB06","DC1",IF(Sheet1!AB390="DC1MDB07","DC1",IF(Sheet1!AB390="DC1MDB08","DC1",IF(Sheet1!AB390="DC1MDB09","DC1",IF(Sheet1!AB390="DC1MDB10","DC1",IF(Sheet1!AB390="DC4MDB01","DC4",IF(Sheet1!AB390="DC4MDB02","DC4",IF(Sheet1!AB390="DC4MDB03","DC4",IF(Sheet1!AB390="DC4MDB04","DC4",IF(Sheet1!AB390="DC4MDB05","DC4",IF(Sheet1!AB390="DC4MDB06","DC4",IF(Sheet1!AB390="DC4MDB07","DC4",IF(Sheet1!AB390="DC4MDB08","DC4",IF(Sheet1!AB390="DC4MDB09","DC4",IF(Sheet1!AB390="DC4MDB10","DC4","$False"))))))))))))))))))))</f>
        <v>DC4</v>
      </c>
      <c r="Z390" t="s">
        <v>35</v>
      </c>
      <c r="AA390" t="e">
        <f t="shared" si="26"/>
        <v>#VALUE!</v>
      </c>
      <c r="AB390" t="e">
        <f t="shared" si="27"/>
        <v>#VALUE!</v>
      </c>
      <c r="AC390" t="s">
        <v>11</v>
      </c>
      <c r="AD390" t="s">
        <v>12</v>
      </c>
      <c r="AE390" t="s">
        <v>13</v>
      </c>
      <c r="AF390" t="s">
        <v>14</v>
      </c>
      <c r="AG390" t="s">
        <v>5</v>
      </c>
      <c r="AH390" t="s">
        <v>15</v>
      </c>
      <c r="AI390" t="s">
        <v>16</v>
      </c>
      <c r="AJ390" t="s">
        <v>17</v>
      </c>
      <c r="AK390" t="s">
        <v>18</v>
      </c>
      <c r="AL390" t="s">
        <v>19</v>
      </c>
    </row>
    <row r="391" spans="1:38" ht="13.5" customHeight="1">
      <c r="A391" s="7"/>
      <c r="B391" s="7"/>
      <c r="C391" s="7"/>
      <c r="D391" s="8"/>
      <c r="F391" s="9" t="str">
        <f>(Sheet1!T391)</f>
        <v/>
      </c>
      <c r="G391" t="str">
        <f>IF(OR(Sheet1!W391="Yes",Sheet1!U391="Yes"),"\\CMFP538\"&amp;Sheet1!Z391,"")</f>
        <v/>
      </c>
      <c r="H391" t="str">
        <f>IF(G391="","",Sheet1!Z391)</f>
        <v/>
      </c>
      <c r="I391" t="str">
        <f>IF(G391="","",Sheet1!Y391)</f>
        <v/>
      </c>
      <c r="J391" t="e">
        <f>(Sheet1!O391)</f>
        <v>#VALUE!</v>
      </c>
      <c r="K391" s="6" t="e">
        <f>(Sheet1!P391)</f>
        <v>#VALUE!</v>
      </c>
      <c r="L391" s="6" t="e">
        <f>IF(Sheet1!N391="No","No",IF(Sheet1!N391="","No","Yes"))</f>
        <v>#VALUE!</v>
      </c>
      <c r="M391" t="e">
        <f>(Sheet1!Q391)</f>
        <v>#VALUE!</v>
      </c>
      <c r="N391" s="6" t="str">
        <f>IF(Sheet1!E391=FALSE,"",Sheet1!F391&amp;Sheet1!E391)</f>
        <v/>
      </c>
      <c r="O391" t="str">
        <f ca="1">(Sheet1!AB391)</f>
        <v>DC4MDB09</v>
      </c>
      <c r="P391" t="e">
        <f>(Sheet1!R391)</f>
        <v>#VALUE!</v>
      </c>
      <c r="Q391" t="e">
        <f>Sheet3!D391</f>
        <v>#VALUE!</v>
      </c>
      <c r="R391" t="e">
        <f>Sheet3!E391</f>
        <v>#VALUE!</v>
      </c>
      <c r="S391" t="str">
        <f t="shared" si="24"/>
        <v/>
      </c>
      <c r="T391" t="str">
        <f>IF(ISERROR(Sheet1!X391),"",Sheet1!X391)</f>
        <v/>
      </c>
      <c r="U391" t="e">
        <f>IF(Sheet1!M391="Councillors",5120,IF(Sheet1!M391="Information Technology Services Dept.",1024,IF(Sheet1!M391="City Clerk and Solicitor Dept",1953,"No")))</f>
        <v>#VALUE!</v>
      </c>
      <c r="V391" s="5" t="s">
        <v>96</v>
      </c>
      <c r="W391" t="e">
        <f>IF(Sheet1!M391="Councillors",4608,IF(Sheet1!M391="Information Technology Services Dept.",921,IF(Sheet1!M391="City Clerk and Solicitor Dept",1855,"No")))</f>
        <v>#VALUE!</v>
      </c>
      <c r="X391" t="e">
        <f t="shared" si="25"/>
        <v>#VALUE!</v>
      </c>
      <c r="Y391" t="str">
        <f ca="1">IF(Sheet1!AB391="DC1MDB01","DC1",IF(Sheet1!AB391="DC1MDB02","DC1",IF(Sheet1!AB391="DC1MDB03","DC1",IF(Sheet1!AB391="DC1MDB04","DC1",IF(Sheet1!AB391="DC1MDB05","DC1",IF(Sheet1!AB391="DC1MDB06","DC1",IF(Sheet1!AB391="DC1MDB07","DC1",IF(Sheet1!AB391="DC1MDB08","DC1",IF(Sheet1!AB391="DC1MDB09","DC1",IF(Sheet1!AB391="DC1MDB10","DC1",IF(Sheet1!AB391="DC4MDB01","DC4",IF(Sheet1!AB391="DC4MDB02","DC4",IF(Sheet1!AB391="DC4MDB03","DC4",IF(Sheet1!AB391="DC4MDB04","DC4",IF(Sheet1!AB391="DC4MDB05","DC4",IF(Sheet1!AB391="DC4MDB06","DC4",IF(Sheet1!AB391="DC4MDB07","DC4",IF(Sheet1!AB391="DC4MDB08","DC4",IF(Sheet1!AB391="DC4MDB09","DC4",IF(Sheet1!AB391="DC4MDB10","DC4","$False"))))))))))))))))))))</f>
        <v>DC4</v>
      </c>
      <c r="Z391" t="s">
        <v>35</v>
      </c>
      <c r="AA391" t="e">
        <f t="shared" si="26"/>
        <v>#VALUE!</v>
      </c>
      <c r="AB391" t="e">
        <f t="shared" si="27"/>
        <v>#VALUE!</v>
      </c>
      <c r="AC391" t="s">
        <v>11</v>
      </c>
      <c r="AD391" t="s">
        <v>12</v>
      </c>
      <c r="AE391" t="s">
        <v>13</v>
      </c>
      <c r="AF391" t="s">
        <v>14</v>
      </c>
      <c r="AG391" t="s">
        <v>5</v>
      </c>
      <c r="AH391" t="s">
        <v>15</v>
      </c>
      <c r="AI391" t="s">
        <v>16</v>
      </c>
      <c r="AJ391" t="s">
        <v>17</v>
      </c>
      <c r="AK391" t="s">
        <v>18</v>
      </c>
      <c r="AL391" t="s">
        <v>19</v>
      </c>
    </row>
    <row r="392" spans="1:38" ht="13.5" customHeight="1">
      <c r="A392" s="7"/>
      <c r="B392" s="7"/>
      <c r="C392" s="7"/>
      <c r="D392" s="8"/>
      <c r="F392" s="9" t="str">
        <f>(Sheet1!T392)</f>
        <v/>
      </c>
      <c r="G392" t="str">
        <f>IF(OR(Sheet1!W392="Yes",Sheet1!U392="Yes"),"\\CMFP538\"&amp;Sheet1!Z392,"")</f>
        <v/>
      </c>
      <c r="H392" t="str">
        <f>IF(G392="","",Sheet1!Z392)</f>
        <v/>
      </c>
      <c r="I392" t="str">
        <f>IF(G392="","",Sheet1!Y392)</f>
        <v/>
      </c>
      <c r="J392" t="e">
        <f>(Sheet1!O392)</f>
        <v>#VALUE!</v>
      </c>
      <c r="K392" s="6" t="e">
        <f>(Sheet1!P392)</f>
        <v>#VALUE!</v>
      </c>
      <c r="L392" s="6" t="e">
        <f>IF(Sheet1!N392="No","No",IF(Sheet1!N392="","No","Yes"))</f>
        <v>#VALUE!</v>
      </c>
      <c r="M392" t="e">
        <f>(Sheet1!Q392)</f>
        <v>#VALUE!</v>
      </c>
      <c r="N392" s="6" t="str">
        <f>IF(Sheet1!E392=FALSE,"",Sheet1!F392&amp;Sheet1!E392)</f>
        <v/>
      </c>
      <c r="O392" t="str">
        <f ca="1">(Sheet1!AB392)</f>
        <v>DC1MDB06</v>
      </c>
      <c r="P392" t="e">
        <f>(Sheet1!R392)</f>
        <v>#VALUE!</v>
      </c>
      <c r="Q392" t="e">
        <f>Sheet3!D392</f>
        <v>#VALUE!</v>
      </c>
      <c r="R392" t="e">
        <f>Sheet3!E392</f>
        <v>#VALUE!</v>
      </c>
      <c r="S392" t="str">
        <f t="shared" si="24"/>
        <v/>
      </c>
      <c r="T392" t="str">
        <f>IF(ISERROR(Sheet1!X392),"",Sheet1!X392)</f>
        <v/>
      </c>
      <c r="U392" t="e">
        <f>IF(Sheet1!M392="Councillors",5120,IF(Sheet1!M392="Information Technology Services Dept.",1024,IF(Sheet1!M392="City Clerk and Solicitor Dept",1953,"No")))</f>
        <v>#VALUE!</v>
      </c>
      <c r="V392" s="5" t="s">
        <v>96</v>
      </c>
      <c r="W392" t="e">
        <f>IF(Sheet1!M392="Councillors",4608,IF(Sheet1!M392="Information Technology Services Dept.",921,IF(Sheet1!M392="City Clerk and Solicitor Dept",1855,"No")))</f>
        <v>#VALUE!</v>
      </c>
      <c r="X392" t="e">
        <f t="shared" si="25"/>
        <v>#VALUE!</v>
      </c>
      <c r="Y392" t="str">
        <f ca="1">IF(Sheet1!AB392="DC1MDB01","DC1",IF(Sheet1!AB392="DC1MDB02","DC1",IF(Sheet1!AB392="DC1MDB03","DC1",IF(Sheet1!AB392="DC1MDB04","DC1",IF(Sheet1!AB392="DC1MDB05","DC1",IF(Sheet1!AB392="DC1MDB06","DC1",IF(Sheet1!AB392="DC1MDB07","DC1",IF(Sheet1!AB392="DC1MDB08","DC1",IF(Sheet1!AB392="DC1MDB09","DC1",IF(Sheet1!AB392="DC1MDB10","DC1",IF(Sheet1!AB392="DC4MDB01","DC4",IF(Sheet1!AB392="DC4MDB02","DC4",IF(Sheet1!AB392="DC4MDB03","DC4",IF(Sheet1!AB392="DC4MDB04","DC4",IF(Sheet1!AB392="DC4MDB05","DC4",IF(Sheet1!AB392="DC4MDB06","DC4",IF(Sheet1!AB392="DC4MDB07","DC4",IF(Sheet1!AB392="DC4MDB08","DC4",IF(Sheet1!AB392="DC4MDB09","DC4",IF(Sheet1!AB392="DC4MDB10","DC4","$False"))))))))))))))))))))</f>
        <v>DC1</v>
      </c>
      <c r="Z392" t="s">
        <v>35</v>
      </c>
      <c r="AA392" t="e">
        <f t="shared" si="26"/>
        <v>#VALUE!</v>
      </c>
      <c r="AB392" t="e">
        <f t="shared" si="27"/>
        <v>#VALUE!</v>
      </c>
      <c r="AC392" t="s">
        <v>11</v>
      </c>
      <c r="AD392" t="s">
        <v>12</v>
      </c>
      <c r="AE392" t="s">
        <v>13</v>
      </c>
      <c r="AF392" t="s">
        <v>14</v>
      </c>
      <c r="AG392" t="s">
        <v>5</v>
      </c>
      <c r="AH392" t="s">
        <v>15</v>
      </c>
      <c r="AI392" t="s">
        <v>16</v>
      </c>
      <c r="AJ392" t="s">
        <v>17</v>
      </c>
      <c r="AK392" t="s">
        <v>18</v>
      </c>
      <c r="AL392" t="s">
        <v>19</v>
      </c>
    </row>
    <row r="393" spans="1:38" ht="13.5" customHeight="1">
      <c r="A393" s="7"/>
      <c r="B393" s="7"/>
      <c r="C393" s="7"/>
      <c r="D393" s="8"/>
      <c r="F393" s="9" t="str">
        <f>(Sheet1!T393)</f>
        <v/>
      </c>
      <c r="G393" t="str">
        <f>IF(OR(Sheet1!W393="Yes",Sheet1!U393="Yes"),"\\CMFP538\"&amp;Sheet1!Z393,"")</f>
        <v/>
      </c>
      <c r="H393" t="str">
        <f>IF(G393="","",Sheet1!Z393)</f>
        <v/>
      </c>
      <c r="I393" t="str">
        <f>IF(G393="","",Sheet1!Y393)</f>
        <v/>
      </c>
      <c r="J393" t="e">
        <f>(Sheet1!O393)</f>
        <v>#VALUE!</v>
      </c>
      <c r="K393" s="6" t="e">
        <f>(Sheet1!P393)</f>
        <v>#VALUE!</v>
      </c>
      <c r="L393" s="6" t="e">
        <f>IF(Sheet1!N393="No","No",IF(Sheet1!N393="","No","Yes"))</f>
        <v>#VALUE!</v>
      </c>
      <c r="M393" t="e">
        <f>(Sheet1!Q393)</f>
        <v>#VALUE!</v>
      </c>
      <c r="N393" s="6" t="str">
        <f>IF(Sheet1!E393=FALSE,"",Sheet1!F393&amp;Sheet1!E393)</f>
        <v/>
      </c>
      <c r="O393" t="str">
        <f ca="1">(Sheet1!AB393)</f>
        <v>DC4MDB05</v>
      </c>
      <c r="P393" t="e">
        <f>(Sheet1!R393)</f>
        <v>#VALUE!</v>
      </c>
      <c r="Q393" t="e">
        <f>Sheet3!D393</f>
        <v>#VALUE!</v>
      </c>
      <c r="R393" t="e">
        <f>Sheet3!E393</f>
        <v>#VALUE!</v>
      </c>
      <c r="S393" t="str">
        <f t="shared" si="24"/>
        <v/>
      </c>
      <c r="T393" t="str">
        <f>IF(ISERROR(Sheet1!X393),"",Sheet1!X393)</f>
        <v/>
      </c>
      <c r="U393" t="e">
        <f>IF(Sheet1!M393="Councillors",5120,IF(Sheet1!M393="Information Technology Services Dept.",1024,IF(Sheet1!M393="City Clerk and Solicitor Dept",1953,"No")))</f>
        <v>#VALUE!</v>
      </c>
      <c r="V393" s="5" t="s">
        <v>96</v>
      </c>
      <c r="W393" t="e">
        <f>IF(Sheet1!M393="Councillors",4608,IF(Sheet1!M393="Information Technology Services Dept.",921,IF(Sheet1!M393="City Clerk and Solicitor Dept",1855,"No")))</f>
        <v>#VALUE!</v>
      </c>
      <c r="X393" t="e">
        <f t="shared" si="25"/>
        <v>#VALUE!</v>
      </c>
      <c r="Y393" t="str">
        <f ca="1">IF(Sheet1!AB393="DC1MDB01","DC1",IF(Sheet1!AB393="DC1MDB02","DC1",IF(Sheet1!AB393="DC1MDB03","DC1",IF(Sheet1!AB393="DC1MDB04","DC1",IF(Sheet1!AB393="DC1MDB05","DC1",IF(Sheet1!AB393="DC1MDB06","DC1",IF(Sheet1!AB393="DC1MDB07","DC1",IF(Sheet1!AB393="DC1MDB08","DC1",IF(Sheet1!AB393="DC1MDB09","DC1",IF(Sheet1!AB393="DC1MDB10","DC1",IF(Sheet1!AB393="DC4MDB01","DC4",IF(Sheet1!AB393="DC4MDB02","DC4",IF(Sheet1!AB393="DC4MDB03","DC4",IF(Sheet1!AB393="DC4MDB04","DC4",IF(Sheet1!AB393="DC4MDB05","DC4",IF(Sheet1!AB393="DC4MDB06","DC4",IF(Sheet1!AB393="DC4MDB07","DC4",IF(Sheet1!AB393="DC4MDB08","DC4",IF(Sheet1!AB393="DC4MDB09","DC4",IF(Sheet1!AB393="DC4MDB10","DC4","$False"))))))))))))))))))))</f>
        <v>DC4</v>
      </c>
      <c r="Z393" t="s">
        <v>35</v>
      </c>
      <c r="AA393" t="e">
        <f t="shared" si="26"/>
        <v>#VALUE!</v>
      </c>
      <c r="AB393" t="e">
        <f t="shared" si="27"/>
        <v>#VALUE!</v>
      </c>
      <c r="AC393" t="s">
        <v>11</v>
      </c>
      <c r="AD393" t="s">
        <v>12</v>
      </c>
      <c r="AE393" t="s">
        <v>13</v>
      </c>
      <c r="AF393" t="s">
        <v>14</v>
      </c>
      <c r="AG393" t="s">
        <v>5</v>
      </c>
      <c r="AH393" t="s">
        <v>15</v>
      </c>
      <c r="AI393" t="s">
        <v>16</v>
      </c>
      <c r="AJ393" t="s">
        <v>17</v>
      </c>
      <c r="AK393" t="s">
        <v>18</v>
      </c>
      <c r="AL393" t="s">
        <v>19</v>
      </c>
    </row>
    <row r="394" spans="1:38" ht="13.5" customHeight="1">
      <c r="A394" s="7"/>
      <c r="B394" s="7"/>
      <c r="C394" s="7"/>
      <c r="D394" s="8"/>
      <c r="F394" s="9" t="str">
        <f>(Sheet1!T394)</f>
        <v/>
      </c>
      <c r="G394" t="str">
        <f>IF(OR(Sheet1!W394="Yes",Sheet1!U394="Yes"),"\\CMFP538\"&amp;Sheet1!Z394,"")</f>
        <v/>
      </c>
      <c r="H394" t="str">
        <f>IF(G394="","",Sheet1!Z394)</f>
        <v/>
      </c>
      <c r="I394" t="str">
        <f>IF(G394="","",Sheet1!Y394)</f>
        <v/>
      </c>
      <c r="J394" t="e">
        <f>(Sheet1!O394)</f>
        <v>#VALUE!</v>
      </c>
      <c r="K394" s="6" t="e">
        <f>(Sheet1!P394)</f>
        <v>#VALUE!</v>
      </c>
      <c r="L394" s="6" t="e">
        <f>IF(Sheet1!N394="No","No",IF(Sheet1!N394="","No","Yes"))</f>
        <v>#VALUE!</v>
      </c>
      <c r="M394" t="e">
        <f>(Sheet1!Q394)</f>
        <v>#VALUE!</v>
      </c>
      <c r="N394" s="6" t="str">
        <f>IF(Sheet1!E394=FALSE,"",Sheet1!F394&amp;Sheet1!E394)</f>
        <v/>
      </c>
      <c r="O394" t="str">
        <f ca="1">(Sheet1!AB394)</f>
        <v>DC1MDB08</v>
      </c>
      <c r="P394" t="e">
        <f>(Sheet1!R394)</f>
        <v>#VALUE!</v>
      </c>
      <c r="Q394" t="e">
        <f>Sheet3!D394</f>
        <v>#VALUE!</v>
      </c>
      <c r="R394" t="e">
        <f>Sheet3!E394</f>
        <v>#VALUE!</v>
      </c>
      <c r="S394" t="str">
        <f t="shared" si="24"/>
        <v/>
      </c>
      <c r="T394" t="str">
        <f>IF(ISERROR(Sheet1!X394),"",Sheet1!X394)</f>
        <v/>
      </c>
      <c r="U394" t="e">
        <f>IF(Sheet1!M394="Councillors",5120,IF(Sheet1!M394="Information Technology Services Dept.",1024,IF(Sheet1!M394="City Clerk and Solicitor Dept",1953,"No")))</f>
        <v>#VALUE!</v>
      </c>
      <c r="V394" s="5" t="s">
        <v>96</v>
      </c>
      <c r="W394" t="e">
        <f>IF(Sheet1!M394="Councillors",4608,IF(Sheet1!M394="Information Technology Services Dept.",921,IF(Sheet1!M394="City Clerk and Solicitor Dept",1855,"No")))</f>
        <v>#VALUE!</v>
      </c>
      <c r="X394" t="e">
        <f t="shared" si="25"/>
        <v>#VALUE!</v>
      </c>
      <c r="Y394" t="str">
        <f ca="1">IF(Sheet1!AB394="DC1MDB01","DC1",IF(Sheet1!AB394="DC1MDB02","DC1",IF(Sheet1!AB394="DC1MDB03","DC1",IF(Sheet1!AB394="DC1MDB04","DC1",IF(Sheet1!AB394="DC1MDB05","DC1",IF(Sheet1!AB394="DC1MDB06","DC1",IF(Sheet1!AB394="DC1MDB07","DC1",IF(Sheet1!AB394="DC1MDB08","DC1",IF(Sheet1!AB394="DC1MDB09","DC1",IF(Sheet1!AB394="DC1MDB10","DC1",IF(Sheet1!AB394="DC4MDB01","DC4",IF(Sheet1!AB394="DC4MDB02","DC4",IF(Sheet1!AB394="DC4MDB03","DC4",IF(Sheet1!AB394="DC4MDB04","DC4",IF(Sheet1!AB394="DC4MDB05","DC4",IF(Sheet1!AB394="DC4MDB06","DC4",IF(Sheet1!AB394="DC4MDB07","DC4",IF(Sheet1!AB394="DC4MDB08","DC4",IF(Sheet1!AB394="DC4MDB09","DC4",IF(Sheet1!AB394="DC4MDB10","DC4","$False"))))))))))))))))))))</f>
        <v>DC1</v>
      </c>
      <c r="Z394" t="s">
        <v>35</v>
      </c>
      <c r="AA394" t="e">
        <f t="shared" si="26"/>
        <v>#VALUE!</v>
      </c>
      <c r="AB394" t="e">
        <f t="shared" si="27"/>
        <v>#VALUE!</v>
      </c>
      <c r="AC394" t="s">
        <v>11</v>
      </c>
      <c r="AD394" t="s">
        <v>12</v>
      </c>
      <c r="AE394" t="s">
        <v>13</v>
      </c>
      <c r="AF394" t="s">
        <v>14</v>
      </c>
      <c r="AG394" t="s">
        <v>5</v>
      </c>
      <c r="AH394" t="s">
        <v>15</v>
      </c>
      <c r="AI394" t="s">
        <v>16</v>
      </c>
      <c r="AJ394" t="s">
        <v>17</v>
      </c>
      <c r="AK394" t="s">
        <v>18</v>
      </c>
      <c r="AL394" t="s">
        <v>19</v>
      </c>
    </row>
    <row r="395" spans="1:38" ht="13.5" customHeight="1">
      <c r="A395" s="7"/>
      <c r="B395" s="7"/>
      <c r="C395" s="7"/>
      <c r="D395" s="8"/>
      <c r="F395" s="9" t="str">
        <f>(Sheet1!T395)</f>
        <v/>
      </c>
      <c r="G395" t="str">
        <f>IF(OR(Sheet1!W395="Yes",Sheet1!U395="Yes"),"\\CMFP538\"&amp;Sheet1!Z395,"")</f>
        <v/>
      </c>
      <c r="H395" t="str">
        <f>IF(G395="","",Sheet1!Z395)</f>
        <v/>
      </c>
      <c r="I395" t="str">
        <f>IF(G395="","",Sheet1!Y395)</f>
        <v/>
      </c>
      <c r="J395" t="e">
        <f>(Sheet1!O395)</f>
        <v>#VALUE!</v>
      </c>
      <c r="K395" s="6" t="e">
        <f>(Sheet1!P395)</f>
        <v>#VALUE!</v>
      </c>
      <c r="L395" s="6" t="e">
        <f>IF(Sheet1!N395="No","No",IF(Sheet1!N395="","No","Yes"))</f>
        <v>#VALUE!</v>
      </c>
      <c r="M395" t="e">
        <f>(Sheet1!Q395)</f>
        <v>#VALUE!</v>
      </c>
      <c r="N395" s="6" t="str">
        <f>IF(Sheet1!E395=FALSE,"",Sheet1!F395&amp;Sheet1!E395)</f>
        <v/>
      </c>
      <c r="O395" t="str">
        <f ca="1">(Sheet1!AB395)</f>
        <v>DC4MDB04</v>
      </c>
      <c r="P395" t="e">
        <f>(Sheet1!R395)</f>
        <v>#VALUE!</v>
      </c>
      <c r="Q395" t="e">
        <f>Sheet3!D395</f>
        <v>#VALUE!</v>
      </c>
      <c r="R395" t="e">
        <f>Sheet3!E395</f>
        <v>#VALUE!</v>
      </c>
      <c r="S395" t="str">
        <f t="shared" si="24"/>
        <v/>
      </c>
      <c r="T395" t="str">
        <f>IF(ISERROR(Sheet1!X395),"",Sheet1!X395)</f>
        <v/>
      </c>
      <c r="U395" t="e">
        <f>IF(Sheet1!M395="Councillors",5120,IF(Sheet1!M395="Information Technology Services Dept.",1024,IF(Sheet1!M395="City Clerk and Solicitor Dept",1953,"No")))</f>
        <v>#VALUE!</v>
      </c>
      <c r="V395" s="5" t="s">
        <v>96</v>
      </c>
      <c r="W395" t="e">
        <f>IF(Sheet1!M395="Councillors",4608,IF(Sheet1!M395="Information Technology Services Dept.",921,IF(Sheet1!M395="City Clerk and Solicitor Dept",1855,"No")))</f>
        <v>#VALUE!</v>
      </c>
      <c r="X395" t="e">
        <f t="shared" si="25"/>
        <v>#VALUE!</v>
      </c>
      <c r="Y395" t="str">
        <f ca="1">IF(Sheet1!AB395="DC1MDB01","DC1",IF(Sheet1!AB395="DC1MDB02","DC1",IF(Sheet1!AB395="DC1MDB03","DC1",IF(Sheet1!AB395="DC1MDB04","DC1",IF(Sheet1!AB395="DC1MDB05","DC1",IF(Sheet1!AB395="DC1MDB06","DC1",IF(Sheet1!AB395="DC1MDB07","DC1",IF(Sheet1!AB395="DC1MDB08","DC1",IF(Sheet1!AB395="DC1MDB09","DC1",IF(Sheet1!AB395="DC1MDB10","DC1",IF(Sheet1!AB395="DC4MDB01","DC4",IF(Sheet1!AB395="DC4MDB02","DC4",IF(Sheet1!AB395="DC4MDB03","DC4",IF(Sheet1!AB395="DC4MDB04","DC4",IF(Sheet1!AB395="DC4MDB05","DC4",IF(Sheet1!AB395="DC4MDB06","DC4",IF(Sheet1!AB395="DC4MDB07","DC4",IF(Sheet1!AB395="DC4MDB08","DC4",IF(Sheet1!AB395="DC4MDB09","DC4",IF(Sheet1!AB395="DC4MDB10","DC4","$False"))))))))))))))))))))</f>
        <v>DC4</v>
      </c>
      <c r="Z395" t="s">
        <v>35</v>
      </c>
      <c r="AA395" t="e">
        <f t="shared" si="26"/>
        <v>#VALUE!</v>
      </c>
      <c r="AB395" t="e">
        <f t="shared" si="27"/>
        <v>#VALUE!</v>
      </c>
      <c r="AC395" t="s">
        <v>11</v>
      </c>
      <c r="AD395" t="s">
        <v>12</v>
      </c>
      <c r="AE395" t="s">
        <v>13</v>
      </c>
      <c r="AF395" t="s">
        <v>14</v>
      </c>
      <c r="AG395" t="s">
        <v>5</v>
      </c>
      <c r="AH395" t="s">
        <v>15</v>
      </c>
      <c r="AI395" t="s">
        <v>16</v>
      </c>
      <c r="AJ395" t="s">
        <v>17</v>
      </c>
      <c r="AK395" t="s">
        <v>18</v>
      </c>
      <c r="AL395" t="s">
        <v>19</v>
      </c>
    </row>
    <row r="396" spans="1:38" ht="13.5" customHeight="1">
      <c r="A396" s="7"/>
      <c r="B396" s="7"/>
      <c r="C396" s="7"/>
      <c r="D396" s="8"/>
      <c r="F396" s="9" t="str">
        <f>(Sheet1!T396)</f>
        <v/>
      </c>
      <c r="G396" t="str">
        <f>IF(OR(Sheet1!W396="Yes",Sheet1!U396="Yes"),"\\CMFP538\"&amp;Sheet1!Z396,"")</f>
        <v/>
      </c>
      <c r="H396" t="str">
        <f>IF(G396="","",Sheet1!Z396)</f>
        <v/>
      </c>
      <c r="I396" t="str">
        <f>IF(G396="","",Sheet1!Y396)</f>
        <v/>
      </c>
      <c r="J396" t="e">
        <f>(Sheet1!O396)</f>
        <v>#VALUE!</v>
      </c>
      <c r="K396" s="6" t="e">
        <f>(Sheet1!P396)</f>
        <v>#VALUE!</v>
      </c>
      <c r="L396" s="6" t="e">
        <f>IF(Sheet1!N396="No","No",IF(Sheet1!N396="","No","Yes"))</f>
        <v>#VALUE!</v>
      </c>
      <c r="M396" t="e">
        <f>(Sheet1!Q396)</f>
        <v>#VALUE!</v>
      </c>
      <c r="N396" s="6" t="str">
        <f>IF(Sheet1!E396=FALSE,"",Sheet1!F396&amp;Sheet1!E396)</f>
        <v/>
      </c>
      <c r="O396" t="str">
        <f ca="1">(Sheet1!AB396)</f>
        <v>DC1MDB10</v>
      </c>
      <c r="P396" t="e">
        <f>(Sheet1!R396)</f>
        <v>#VALUE!</v>
      </c>
      <c r="Q396" t="e">
        <f>Sheet3!D396</f>
        <v>#VALUE!</v>
      </c>
      <c r="R396" t="e">
        <f>Sheet3!E396</f>
        <v>#VALUE!</v>
      </c>
      <c r="S396" t="str">
        <f t="shared" si="24"/>
        <v/>
      </c>
      <c r="T396" t="str">
        <f>IF(ISERROR(Sheet1!X396),"",Sheet1!X396)</f>
        <v/>
      </c>
      <c r="U396" t="e">
        <f>IF(Sheet1!M396="Councillors",5120,IF(Sheet1!M396="Information Technology Services Dept.",1024,IF(Sheet1!M396="City Clerk and Solicitor Dept",1953,"No")))</f>
        <v>#VALUE!</v>
      </c>
      <c r="V396" s="5" t="s">
        <v>96</v>
      </c>
      <c r="W396" t="e">
        <f>IF(Sheet1!M396="Councillors",4608,IF(Sheet1!M396="Information Technology Services Dept.",921,IF(Sheet1!M396="City Clerk and Solicitor Dept",1855,"No")))</f>
        <v>#VALUE!</v>
      </c>
      <c r="X396" t="e">
        <f t="shared" si="25"/>
        <v>#VALUE!</v>
      </c>
      <c r="Y396" t="str">
        <f ca="1">IF(Sheet1!AB396="DC1MDB01","DC1",IF(Sheet1!AB396="DC1MDB02","DC1",IF(Sheet1!AB396="DC1MDB03","DC1",IF(Sheet1!AB396="DC1MDB04","DC1",IF(Sheet1!AB396="DC1MDB05","DC1",IF(Sheet1!AB396="DC1MDB06","DC1",IF(Sheet1!AB396="DC1MDB07","DC1",IF(Sheet1!AB396="DC1MDB08","DC1",IF(Sheet1!AB396="DC1MDB09","DC1",IF(Sheet1!AB396="DC1MDB10","DC1",IF(Sheet1!AB396="DC4MDB01","DC4",IF(Sheet1!AB396="DC4MDB02","DC4",IF(Sheet1!AB396="DC4MDB03","DC4",IF(Sheet1!AB396="DC4MDB04","DC4",IF(Sheet1!AB396="DC4MDB05","DC4",IF(Sheet1!AB396="DC4MDB06","DC4",IF(Sheet1!AB396="DC4MDB07","DC4",IF(Sheet1!AB396="DC4MDB08","DC4",IF(Sheet1!AB396="DC4MDB09","DC4",IF(Sheet1!AB396="DC4MDB10","DC4","$False"))))))))))))))))))))</f>
        <v>DC1</v>
      </c>
      <c r="Z396" t="s">
        <v>35</v>
      </c>
      <c r="AA396" t="e">
        <f t="shared" si="26"/>
        <v>#VALUE!</v>
      </c>
      <c r="AB396" t="e">
        <f t="shared" si="27"/>
        <v>#VALUE!</v>
      </c>
      <c r="AC396" t="s">
        <v>11</v>
      </c>
      <c r="AD396" t="s">
        <v>12</v>
      </c>
      <c r="AE396" t="s">
        <v>13</v>
      </c>
      <c r="AF396" t="s">
        <v>14</v>
      </c>
      <c r="AG396" t="s">
        <v>5</v>
      </c>
      <c r="AH396" t="s">
        <v>15</v>
      </c>
      <c r="AI396" t="s">
        <v>16</v>
      </c>
      <c r="AJ396" t="s">
        <v>17</v>
      </c>
      <c r="AK396" t="s">
        <v>18</v>
      </c>
      <c r="AL396" t="s">
        <v>19</v>
      </c>
    </row>
    <row r="397" spans="1:38" ht="13.5" customHeight="1">
      <c r="A397" s="7"/>
      <c r="B397" s="7"/>
      <c r="C397" s="7"/>
      <c r="D397" s="8"/>
      <c r="F397" s="9" t="str">
        <f>(Sheet1!T397)</f>
        <v/>
      </c>
      <c r="G397" t="str">
        <f>IF(OR(Sheet1!W397="Yes",Sheet1!U397="Yes"),"\\CMFP538\"&amp;Sheet1!Z397,"")</f>
        <v/>
      </c>
      <c r="H397" t="str">
        <f>IF(G397="","",Sheet1!Z397)</f>
        <v/>
      </c>
      <c r="I397" t="str">
        <f>IF(G397="","",Sheet1!Y397)</f>
        <v/>
      </c>
      <c r="J397" t="e">
        <f>(Sheet1!O397)</f>
        <v>#VALUE!</v>
      </c>
      <c r="K397" s="6" t="e">
        <f>(Sheet1!P397)</f>
        <v>#VALUE!</v>
      </c>
      <c r="L397" s="6" t="e">
        <f>IF(Sheet1!N397="No","No",IF(Sheet1!N397="","No","Yes"))</f>
        <v>#VALUE!</v>
      </c>
      <c r="M397" t="e">
        <f>(Sheet1!Q397)</f>
        <v>#VALUE!</v>
      </c>
      <c r="N397" s="6" t="str">
        <f>IF(Sheet1!E397=FALSE,"",Sheet1!F397&amp;Sheet1!E397)</f>
        <v/>
      </c>
      <c r="O397" t="str">
        <f ca="1">(Sheet1!AB397)</f>
        <v>DC1MDB08</v>
      </c>
      <c r="P397" t="e">
        <f>(Sheet1!R397)</f>
        <v>#VALUE!</v>
      </c>
      <c r="Q397" t="e">
        <f>Sheet3!D397</f>
        <v>#VALUE!</v>
      </c>
      <c r="R397" t="e">
        <f>Sheet3!E397</f>
        <v>#VALUE!</v>
      </c>
      <c r="S397" t="str">
        <f t="shared" si="24"/>
        <v/>
      </c>
      <c r="T397" t="str">
        <f>IF(ISERROR(Sheet1!X397),"",Sheet1!X397)</f>
        <v/>
      </c>
      <c r="U397" t="e">
        <f>IF(Sheet1!M397="Councillors",5120,IF(Sheet1!M397="Information Technology Services Dept.",1024,IF(Sheet1!M397="City Clerk and Solicitor Dept",1953,"No")))</f>
        <v>#VALUE!</v>
      </c>
      <c r="V397" s="5" t="s">
        <v>96</v>
      </c>
      <c r="W397" t="e">
        <f>IF(Sheet1!M397="Councillors",4608,IF(Sheet1!M397="Information Technology Services Dept.",921,IF(Sheet1!M397="City Clerk and Solicitor Dept",1855,"No")))</f>
        <v>#VALUE!</v>
      </c>
      <c r="X397" t="e">
        <f t="shared" si="25"/>
        <v>#VALUE!</v>
      </c>
      <c r="Y397" t="str">
        <f ca="1">IF(Sheet1!AB397="DC1MDB01","DC1",IF(Sheet1!AB397="DC1MDB02","DC1",IF(Sheet1!AB397="DC1MDB03","DC1",IF(Sheet1!AB397="DC1MDB04","DC1",IF(Sheet1!AB397="DC1MDB05","DC1",IF(Sheet1!AB397="DC1MDB06","DC1",IF(Sheet1!AB397="DC1MDB07","DC1",IF(Sheet1!AB397="DC1MDB08","DC1",IF(Sheet1!AB397="DC1MDB09","DC1",IF(Sheet1!AB397="DC1MDB10","DC1",IF(Sheet1!AB397="DC4MDB01","DC4",IF(Sheet1!AB397="DC4MDB02","DC4",IF(Sheet1!AB397="DC4MDB03","DC4",IF(Sheet1!AB397="DC4MDB04","DC4",IF(Sheet1!AB397="DC4MDB05","DC4",IF(Sheet1!AB397="DC4MDB06","DC4",IF(Sheet1!AB397="DC4MDB07","DC4",IF(Sheet1!AB397="DC4MDB08","DC4",IF(Sheet1!AB397="DC4MDB09","DC4",IF(Sheet1!AB397="DC4MDB10","DC4","$False"))))))))))))))))))))</f>
        <v>DC1</v>
      </c>
      <c r="Z397" t="s">
        <v>35</v>
      </c>
      <c r="AA397" t="e">
        <f t="shared" si="26"/>
        <v>#VALUE!</v>
      </c>
      <c r="AB397" t="e">
        <f t="shared" si="27"/>
        <v>#VALUE!</v>
      </c>
      <c r="AC397" t="s">
        <v>11</v>
      </c>
      <c r="AD397" t="s">
        <v>12</v>
      </c>
      <c r="AE397" t="s">
        <v>13</v>
      </c>
      <c r="AF397" t="s">
        <v>14</v>
      </c>
      <c r="AG397" t="s">
        <v>5</v>
      </c>
      <c r="AH397" t="s">
        <v>15</v>
      </c>
      <c r="AI397" t="s">
        <v>16</v>
      </c>
      <c r="AJ397" t="s">
        <v>17</v>
      </c>
      <c r="AK397" t="s">
        <v>18</v>
      </c>
      <c r="AL397" t="s">
        <v>19</v>
      </c>
    </row>
    <row r="398" spans="1:38" ht="13.5" customHeight="1">
      <c r="A398" s="7"/>
      <c r="B398" s="7"/>
      <c r="C398" s="7"/>
      <c r="D398" s="8"/>
      <c r="F398" s="9" t="str">
        <f>(Sheet1!T398)</f>
        <v/>
      </c>
      <c r="G398" t="str">
        <f>IF(OR(Sheet1!W398="Yes",Sheet1!U398="Yes"),"\\CMFP538\"&amp;Sheet1!Z398,"")</f>
        <v/>
      </c>
      <c r="H398" t="str">
        <f>IF(G398="","",Sheet1!Z398)</f>
        <v/>
      </c>
      <c r="I398" t="str">
        <f>IF(G398="","",Sheet1!Y398)</f>
        <v/>
      </c>
      <c r="J398" t="e">
        <f>(Sheet1!O398)</f>
        <v>#VALUE!</v>
      </c>
      <c r="K398" s="6" t="e">
        <f>(Sheet1!P398)</f>
        <v>#VALUE!</v>
      </c>
      <c r="L398" s="6" t="e">
        <f>IF(Sheet1!N398="No","No",IF(Sheet1!N398="","No","Yes"))</f>
        <v>#VALUE!</v>
      </c>
      <c r="M398" t="e">
        <f>(Sheet1!Q398)</f>
        <v>#VALUE!</v>
      </c>
      <c r="N398" s="6" t="str">
        <f>IF(Sheet1!E398=FALSE,"",Sheet1!F398&amp;Sheet1!E398)</f>
        <v/>
      </c>
      <c r="O398" t="str">
        <f ca="1">(Sheet1!AB398)</f>
        <v>DC1MDB09</v>
      </c>
      <c r="P398" t="e">
        <f>(Sheet1!R398)</f>
        <v>#VALUE!</v>
      </c>
      <c r="Q398" t="e">
        <f>Sheet3!D398</f>
        <v>#VALUE!</v>
      </c>
      <c r="R398" t="e">
        <f>Sheet3!E398</f>
        <v>#VALUE!</v>
      </c>
      <c r="S398" t="str">
        <f t="shared" si="24"/>
        <v/>
      </c>
      <c r="T398" t="str">
        <f>IF(ISERROR(Sheet1!X398),"",Sheet1!X398)</f>
        <v/>
      </c>
      <c r="U398" t="e">
        <f>IF(Sheet1!M398="Councillors",5120,IF(Sheet1!M398="Information Technology Services Dept.",1024,IF(Sheet1!M398="City Clerk and Solicitor Dept",1953,"No")))</f>
        <v>#VALUE!</v>
      </c>
      <c r="V398" s="5" t="s">
        <v>96</v>
      </c>
      <c r="W398" t="e">
        <f>IF(Sheet1!M398="Councillors",4608,IF(Sheet1!M398="Information Technology Services Dept.",921,IF(Sheet1!M398="City Clerk and Solicitor Dept",1855,"No")))</f>
        <v>#VALUE!</v>
      </c>
      <c r="X398" t="e">
        <f t="shared" si="25"/>
        <v>#VALUE!</v>
      </c>
      <c r="Y398" t="str">
        <f ca="1">IF(Sheet1!AB398="DC1MDB01","DC1",IF(Sheet1!AB398="DC1MDB02","DC1",IF(Sheet1!AB398="DC1MDB03","DC1",IF(Sheet1!AB398="DC1MDB04","DC1",IF(Sheet1!AB398="DC1MDB05","DC1",IF(Sheet1!AB398="DC1MDB06","DC1",IF(Sheet1!AB398="DC1MDB07","DC1",IF(Sheet1!AB398="DC1MDB08","DC1",IF(Sheet1!AB398="DC1MDB09","DC1",IF(Sheet1!AB398="DC1MDB10","DC1",IF(Sheet1!AB398="DC4MDB01","DC4",IF(Sheet1!AB398="DC4MDB02","DC4",IF(Sheet1!AB398="DC4MDB03","DC4",IF(Sheet1!AB398="DC4MDB04","DC4",IF(Sheet1!AB398="DC4MDB05","DC4",IF(Sheet1!AB398="DC4MDB06","DC4",IF(Sheet1!AB398="DC4MDB07","DC4",IF(Sheet1!AB398="DC4MDB08","DC4",IF(Sheet1!AB398="DC4MDB09","DC4",IF(Sheet1!AB398="DC4MDB10","DC4","$False"))))))))))))))))))))</f>
        <v>DC1</v>
      </c>
      <c r="Z398" t="s">
        <v>35</v>
      </c>
      <c r="AA398" t="e">
        <f t="shared" si="26"/>
        <v>#VALUE!</v>
      </c>
      <c r="AB398" t="e">
        <f t="shared" si="27"/>
        <v>#VALUE!</v>
      </c>
      <c r="AC398" t="s">
        <v>11</v>
      </c>
      <c r="AD398" t="s">
        <v>12</v>
      </c>
      <c r="AE398" t="s">
        <v>13</v>
      </c>
      <c r="AF398" t="s">
        <v>14</v>
      </c>
      <c r="AG398" t="s">
        <v>5</v>
      </c>
      <c r="AH398" t="s">
        <v>15</v>
      </c>
      <c r="AI398" t="s">
        <v>16</v>
      </c>
      <c r="AJ398" t="s">
        <v>17</v>
      </c>
      <c r="AK398" t="s">
        <v>18</v>
      </c>
      <c r="AL398" t="s">
        <v>19</v>
      </c>
    </row>
    <row r="399" spans="1:38" ht="13.5" customHeight="1">
      <c r="A399" s="7"/>
      <c r="B399" s="7"/>
      <c r="C399" s="7"/>
      <c r="D399" s="8"/>
      <c r="F399" s="9" t="str">
        <f>(Sheet1!T399)</f>
        <v/>
      </c>
      <c r="G399" t="str">
        <f>IF(OR(Sheet1!W399="Yes",Sheet1!U399="Yes"),"\\CMFP538\"&amp;Sheet1!Z399,"")</f>
        <v/>
      </c>
      <c r="H399" t="str">
        <f>IF(G399="","",Sheet1!Z399)</f>
        <v/>
      </c>
      <c r="I399" t="str">
        <f>IF(G399="","",Sheet1!Y399)</f>
        <v/>
      </c>
      <c r="J399" t="e">
        <f>(Sheet1!O399)</f>
        <v>#VALUE!</v>
      </c>
      <c r="K399" s="6" t="e">
        <f>(Sheet1!P399)</f>
        <v>#VALUE!</v>
      </c>
      <c r="L399" s="6" t="e">
        <f>IF(Sheet1!N399="No","No",IF(Sheet1!N399="","No","Yes"))</f>
        <v>#VALUE!</v>
      </c>
      <c r="M399" t="e">
        <f>(Sheet1!Q399)</f>
        <v>#VALUE!</v>
      </c>
      <c r="N399" s="6" t="str">
        <f>IF(Sheet1!E399=FALSE,"",Sheet1!F399&amp;Sheet1!E399)</f>
        <v/>
      </c>
      <c r="O399" t="str">
        <f ca="1">(Sheet1!AB399)</f>
        <v>DC4MDB09</v>
      </c>
      <c r="P399" t="e">
        <f>(Sheet1!R399)</f>
        <v>#VALUE!</v>
      </c>
      <c r="Q399" t="e">
        <f>Sheet3!D399</f>
        <v>#VALUE!</v>
      </c>
      <c r="R399" t="e">
        <f>Sheet3!E399</f>
        <v>#VALUE!</v>
      </c>
      <c r="S399" t="str">
        <f t="shared" si="24"/>
        <v/>
      </c>
      <c r="T399" t="str">
        <f>IF(ISERROR(Sheet1!X399),"",Sheet1!X399)</f>
        <v/>
      </c>
      <c r="U399" t="e">
        <f>IF(Sheet1!M399="Councillors",5120,IF(Sheet1!M399="Information Technology Services Dept.",1024,IF(Sheet1!M399="City Clerk and Solicitor Dept",1953,"No")))</f>
        <v>#VALUE!</v>
      </c>
      <c r="V399" s="5" t="s">
        <v>96</v>
      </c>
      <c r="W399" t="e">
        <f>IF(Sheet1!M399="Councillors",4608,IF(Sheet1!M399="Information Technology Services Dept.",921,IF(Sheet1!M399="City Clerk and Solicitor Dept",1855,"No")))</f>
        <v>#VALUE!</v>
      </c>
      <c r="X399" t="e">
        <f t="shared" si="25"/>
        <v>#VALUE!</v>
      </c>
      <c r="Y399" t="str">
        <f ca="1">IF(Sheet1!AB399="DC1MDB01","DC1",IF(Sheet1!AB399="DC1MDB02","DC1",IF(Sheet1!AB399="DC1MDB03","DC1",IF(Sheet1!AB399="DC1MDB04","DC1",IF(Sheet1!AB399="DC1MDB05","DC1",IF(Sheet1!AB399="DC1MDB06","DC1",IF(Sheet1!AB399="DC1MDB07","DC1",IF(Sheet1!AB399="DC1MDB08","DC1",IF(Sheet1!AB399="DC1MDB09","DC1",IF(Sheet1!AB399="DC1MDB10","DC1",IF(Sheet1!AB399="DC4MDB01","DC4",IF(Sheet1!AB399="DC4MDB02","DC4",IF(Sheet1!AB399="DC4MDB03","DC4",IF(Sheet1!AB399="DC4MDB04","DC4",IF(Sheet1!AB399="DC4MDB05","DC4",IF(Sheet1!AB399="DC4MDB06","DC4",IF(Sheet1!AB399="DC4MDB07","DC4",IF(Sheet1!AB399="DC4MDB08","DC4",IF(Sheet1!AB399="DC4MDB09","DC4",IF(Sheet1!AB399="DC4MDB10","DC4","$False"))))))))))))))))))))</f>
        <v>DC4</v>
      </c>
      <c r="Z399" t="s">
        <v>35</v>
      </c>
      <c r="AA399" t="e">
        <f t="shared" si="26"/>
        <v>#VALUE!</v>
      </c>
      <c r="AB399" t="e">
        <f t="shared" si="27"/>
        <v>#VALUE!</v>
      </c>
      <c r="AC399" t="s">
        <v>11</v>
      </c>
      <c r="AD399" t="s">
        <v>12</v>
      </c>
      <c r="AE399" t="s">
        <v>13</v>
      </c>
      <c r="AF399" t="s">
        <v>14</v>
      </c>
      <c r="AG399" t="s">
        <v>5</v>
      </c>
      <c r="AH399" t="s">
        <v>15</v>
      </c>
      <c r="AI399" t="s">
        <v>16</v>
      </c>
      <c r="AJ399" t="s">
        <v>17</v>
      </c>
      <c r="AK399" t="s">
        <v>18</v>
      </c>
      <c r="AL399" t="s">
        <v>19</v>
      </c>
    </row>
    <row r="400" spans="1:38" ht="13.5" customHeight="1">
      <c r="A400" s="7"/>
      <c r="B400" s="7"/>
      <c r="C400" s="7"/>
      <c r="D400" s="8"/>
      <c r="F400" s="9" t="str">
        <f>(Sheet1!T400)</f>
        <v/>
      </c>
      <c r="G400" t="str">
        <f>IF(OR(Sheet1!W400="Yes",Sheet1!U400="Yes"),"\\CMFP538\"&amp;Sheet1!Z400,"")</f>
        <v/>
      </c>
      <c r="H400" t="str">
        <f>IF(G400="","",Sheet1!Z400)</f>
        <v/>
      </c>
      <c r="I400" t="str">
        <f>IF(G400="","",Sheet1!Y400)</f>
        <v/>
      </c>
      <c r="J400" t="e">
        <f>(Sheet1!O400)</f>
        <v>#VALUE!</v>
      </c>
      <c r="K400" s="6" t="e">
        <f>(Sheet1!P400)</f>
        <v>#VALUE!</v>
      </c>
      <c r="L400" s="6" t="e">
        <f>IF(Sheet1!N400="No","No",IF(Sheet1!N400="","No","Yes"))</f>
        <v>#VALUE!</v>
      </c>
      <c r="M400" t="e">
        <f>(Sheet1!Q400)</f>
        <v>#VALUE!</v>
      </c>
      <c r="N400" s="6" t="str">
        <f>IF(Sheet1!E400=FALSE,"",Sheet1!F400&amp;Sheet1!E400)</f>
        <v/>
      </c>
      <c r="O400" t="str">
        <f ca="1">(Sheet1!AB400)</f>
        <v>DC4MDB05</v>
      </c>
      <c r="P400" t="e">
        <f>(Sheet1!R400)</f>
        <v>#VALUE!</v>
      </c>
      <c r="Q400" t="e">
        <f>Sheet3!D400</f>
        <v>#VALUE!</v>
      </c>
      <c r="R400" t="e">
        <f>Sheet3!E400</f>
        <v>#VALUE!</v>
      </c>
      <c r="S400" t="str">
        <f t="shared" si="24"/>
        <v/>
      </c>
      <c r="T400" t="str">
        <f>IF(ISERROR(Sheet1!X400),"",Sheet1!X400)</f>
        <v/>
      </c>
      <c r="U400" t="e">
        <f>IF(Sheet1!M400="Councillors",5120,IF(Sheet1!M400="Information Technology Services Dept.",1024,IF(Sheet1!M400="City Clerk and Solicitor Dept",1953,"No")))</f>
        <v>#VALUE!</v>
      </c>
      <c r="V400" s="5" t="s">
        <v>96</v>
      </c>
      <c r="W400" t="e">
        <f>IF(Sheet1!M400="Councillors",4608,IF(Sheet1!M400="Information Technology Services Dept.",921,IF(Sheet1!M400="City Clerk and Solicitor Dept",1855,"No")))</f>
        <v>#VALUE!</v>
      </c>
      <c r="X400" t="e">
        <f t="shared" si="25"/>
        <v>#VALUE!</v>
      </c>
      <c r="Y400" t="str">
        <f ca="1">IF(Sheet1!AB400="DC1MDB01","DC1",IF(Sheet1!AB400="DC1MDB02","DC1",IF(Sheet1!AB400="DC1MDB03","DC1",IF(Sheet1!AB400="DC1MDB04","DC1",IF(Sheet1!AB400="DC1MDB05","DC1",IF(Sheet1!AB400="DC1MDB06","DC1",IF(Sheet1!AB400="DC1MDB07","DC1",IF(Sheet1!AB400="DC1MDB08","DC1",IF(Sheet1!AB400="DC1MDB09","DC1",IF(Sheet1!AB400="DC1MDB10","DC1",IF(Sheet1!AB400="DC4MDB01","DC4",IF(Sheet1!AB400="DC4MDB02","DC4",IF(Sheet1!AB400="DC4MDB03","DC4",IF(Sheet1!AB400="DC4MDB04","DC4",IF(Sheet1!AB400="DC4MDB05","DC4",IF(Sheet1!AB400="DC4MDB06","DC4",IF(Sheet1!AB400="DC4MDB07","DC4",IF(Sheet1!AB400="DC4MDB08","DC4",IF(Sheet1!AB400="DC4MDB09","DC4",IF(Sheet1!AB400="DC4MDB10","DC4","$False"))))))))))))))))))))</f>
        <v>DC4</v>
      </c>
      <c r="Z400" t="s">
        <v>35</v>
      </c>
      <c r="AA400" t="e">
        <f t="shared" si="26"/>
        <v>#VALUE!</v>
      </c>
      <c r="AB400" t="e">
        <f t="shared" si="27"/>
        <v>#VALUE!</v>
      </c>
      <c r="AC400" t="s">
        <v>11</v>
      </c>
      <c r="AD400" t="s">
        <v>12</v>
      </c>
      <c r="AE400" t="s">
        <v>13</v>
      </c>
      <c r="AF400" t="s">
        <v>14</v>
      </c>
      <c r="AG400" t="s">
        <v>5</v>
      </c>
      <c r="AH400" t="s">
        <v>15</v>
      </c>
      <c r="AI400" t="s">
        <v>16</v>
      </c>
      <c r="AJ400" t="s">
        <v>17</v>
      </c>
      <c r="AK400" t="s">
        <v>18</v>
      </c>
      <c r="AL400" t="s">
        <v>19</v>
      </c>
    </row>
    <row r="401" spans="1:38" ht="13.5" customHeight="1">
      <c r="A401" s="7"/>
      <c r="B401" s="7"/>
      <c r="C401" s="7"/>
      <c r="D401" s="8"/>
      <c r="F401" s="9" t="str">
        <f>(Sheet1!T401)</f>
        <v/>
      </c>
      <c r="G401" t="str">
        <f>IF(OR(Sheet1!W401="Yes",Sheet1!U401="Yes"),"\\CMFP538\"&amp;Sheet1!Z401,"")</f>
        <v/>
      </c>
      <c r="H401" t="str">
        <f>IF(G401="","",Sheet1!Z401)</f>
        <v/>
      </c>
      <c r="I401" t="str">
        <f>IF(G401="","",Sheet1!Y401)</f>
        <v/>
      </c>
      <c r="J401" t="e">
        <f>(Sheet1!O401)</f>
        <v>#VALUE!</v>
      </c>
      <c r="K401" s="6" t="e">
        <f>(Sheet1!P401)</f>
        <v>#VALUE!</v>
      </c>
      <c r="L401" s="6" t="e">
        <f>IF(Sheet1!N401="No","No",IF(Sheet1!N401="","No","Yes"))</f>
        <v>#VALUE!</v>
      </c>
      <c r="M401" t="e">
        <f>(Sheet1!Q401)</f>
        <v>#VALUE!</v>
      </c>
      <c r="N401" s="6" t="str">
        <f>IF(Sheet1!E401=FALSE,"",Sheet1!F401&amp;Sheet1!E401)</f>
        <v/>
      </c>
      <c r="O401" t="str">
        <f ca="1">(Sheet1!AB401)</f>
        <v>DC4MDB08</v>
      </c>
      <c r="P401" t="e">
        <f>(Sheet1!R401)</f>
        <v>#VALUE!</v>
      </c>
      <c r="Q401" t="e">
        <f>Sheet3!D401</f>
        <v>#VALUE!</v>
      </c>
      <c r="R401" t="e">
        <f>Sheet3!E401</f>
        <v>#VALUE!</v>
      </c>
      <c r="S401" t="str">
        <f t="shared" si="24"/>
        <v/>
      </c>
      <c r="T401" t="str">
        <f>IF(ISERROR(Sheet1!X401),"",Sheet1!X401)</f>
        <v/>
      </c>
      <c r="U401" t="e">
        <f>IF(Sheet1!M401="Councillors",5120,IF(Sheet1!M401="Information Technology Services Dept.",1024,IF(Sheet1!M401="City Clerk and Solicitor Dept",1953,"No")))</f>
        <v>#VALUE!</v>
      </c>
      <c r="V401" s="5" t="s">
        <v>96</v>
      </c>
      <c r="W401" t="e">
        <f>IF(Sheet1!M401="Councillors",4608,IF(Sheet1!M401="Information Technology Services Dept.",921,IF(Sheet1!M401="City Clerk and Solicitor Dept",1855,"No")))</f>
        <v>#VALUE!</v>
      </c>
      <c r="X401" t="e">
        <f t="shared" si="25"/>
        <v>#VALUE!</v>
      </c>
      <c r="Y401" t="str">
        <f ca="1">IF(Sheet1!AB401="DC1MDB01","DC1",IF(Sheet1!AB401="DC1MDB02","DC1",IF(Sheet1!AB401="DC1MDB03","DC1",IF(Sheet1!AB401="DC1MDB04","DC1",IF(Sheet1!AB401="DC1MDB05","DC1",IF(Sheet1!AB401="DC1MDB06","DC1",IF(Sheet1!AB401="DC1MDB07","DC1",IF(Sheet1!AB401="DC1MDB08","DC1",IF(Sheet1!AB401="DC1MDB09","DC1",IF(Sheet1!AB401="DC1MDB10","DC1",IF(Sheet1!AB401="DC4MDB01","DC4",IF(Sheet1!AB401="DC4MDB02","DC4",IF(Sheet1!AB401="DC4MDB03","DC4",IF(Sheet1!AB401="DC4MDB04","DC4",IF(Sheet1!AB401="DC4MDB05","DC4",IF(Sheet1!AB401="DC4MDB06","DC4",IF(Sheet1!AB401="DC4MDB07","DC4",IF(Sheet1!AB401="DC4MDB08","DC4",IF(Sheet1!AB401="DC4MDB09","DC4",IF(Sheet1!AB401="DC4MDB10","DC4","$False"))))))))))))))))))))</f>
        <v>DC4</v>
      </c>
      <c r="Z401" t="s">
        <v>35</v>
      </c>
      <c r="AA401" t="e">
        <f t="shared" si="26"/>
        <v>#VALUE!</v>
      </c>
      <c r="AB401" t="e">
        <f t="shared" si="27"/>
        <v>#VALUE!</v>
      </c>
      <c r="AC401" t="s">
        <v>11</v>
      </c>
      <c r="AD401" t="s">
        <v>12</v>
      </c>
      <c r="AE401" t="s">
        <v>13</v>
      </c>
      <c r="AF401" t="s">
        <v>14</v>
      </c>
      <c r="AG401" t="s">
        <v>5</v>
      </c>
      <c r="AH401" t="s">
        <v>15</v>
      </c>
      <c r="AI401" t="s">
        <v>16</v>
      </c>
      <c r="AJ401" t="s">
        <v>17</v>
      </c>
      <c r="AK401" t="s">
        <v>18</v>
      </c>
      <c r="AL401" t="s">
        <v>19</v>
      </c>
    </row>
    <row r="402" spans="1:38" ht="13.5" customHeight="1">
      <c r="A402" s="7"/>
      <c r="B402" s="7"/>
      <c r="C402" s="7"/>
      <c r="D402" s="8"/>
      <c r="F402" s="9" t="str">
        <f>(Sheet1!T402)</f>
        <v/>
      </c>
      <c r="G402" t="str">
        <f>IF(OR(Sheet1!W402="Yes",Sheet1!U402="Yes"),"\\CMFP538\"&amp;Sheet1!Z402,"")</f>
        <v/>
      </c>
      <c r="H402" t="str">
        <f>IF(G402="","",Sheet1!Z402)</f>
        <v/>
      </c>
      <c r="I402" t="str">
        <f>IF(G402="","",Sheet1!Y402)</f>
        <v/>
      </c>
      <c r="J402" t="e">
        <f>(Sheet1!O402)</f>
        <v>#VALUE!</v>
      </c>
      <c r="K402" s="6" t="e">
        <f>(Sheet1!P402)</f>
        <v>#VALUE!</v>
      </c>
      <c r="L402" s="6" t="e">
        <f>IF(Sheet1!N402="No","No",IF(Sheet1!N402="","No","Yes"))</f>
        <v>#VALUE!</v>
      </c>
      <c r="M402" t="e">
        <f>(Sheet1!Q402)</f>
        <v>#VALUE!</v>
      </c>
      <c r="N402" s="6" t="str">
        <f>IF(Sheet1!E402=FALSE,"",Sheet1!F402&amp;Sheet1!E402)</f>
        <v/>
      </c>
      <c r="O402" t="str">
        <f ca="1">(Sheet1!AB402)</f>
        <v>DC1MDB05</v>
      </c>
      <c r="P402" t="e">
        <f>(Sheet1!R402)</f>
        <v>#VALUE!</v>
      </c>
      <c r="Q402" t="e">
        <f>Sheet3!D402</f>
        <v>#VALUE!</v>
      </c>
      <c r="R402" t="e">
        <f>Sheet3!E402</f>
        <v>#VALUE!</v>
      </c>
      <c r="S402" t="str">
        <f t="shared" si="24"/>
        <v/>
      </c>
      <c r="T402" t="str">
        <f>IF(ISERROR(Sheet1!X402),"",Sheet1!X402)</f>
        <v/>
      </c>
      <c r="U402" t="e">
        <f>IF(Sheet1!M402="Councillors",5120,IF(Sheet1!M402="Information Technology Services Dept.",1024,IF(Sheet1!M402="City Clerk and Solicitor Dept",1953,"No")))</f>
        <v>#VALUE!</v>
      </c>
      <c r="V402" s="5" t="s">
        <v>96</v>
      </c>
      <c r="W402" t="e">
        <f>IF(Sheet1!M402="Councillors",4608,IF(Sheet1!M402="Information Technology Services Dept.",921,IF(Sheet1!M402="City Clerk and Solicitor Dept",1855,"No")))</f>
        <v>#VALUE!</v>
      </c>
      <c r="X402" t="e">
        <f t="shared" si="25"/>
        <v>#VALUE!</v>
      </c>
      <c r="Y402" t="str">
        <f ca="1">IF(Sheet1!AB402="DC1MDB01","DC1",IF(Sheet1!AB402="DC1MDB02","DC1",IF(Sheet1!AB402="DC1MDB03","DC1",IF(Sheet1!AB402="DC1MDB04","DC1",IF(Sheet1!AB402="DC1MDB05","DC1",IF(Sheet1!AB402="DC1MDB06","DC1",IF(Sheet1!AB402="DC1MDB07","DC1",IF(Sheet1!AB402="DC1MDB08","DC1",IF(Sheet1!AB402="DC1MDB09","DC1",IF(Sheet1!AB402="DC1MDB10","DC1",IF(Sheet1!AB402="DC4MDB01","DC4",IF(Sheet1!AB402="DC4MDB02","DC4",IF(Sheet1!AB402="DC4MDB03","DC4",IF(Sheet1!AB402="DC4MDB04","DC4",IF(Sheet1!AB402="DC4MDB05","DC4",IF(Sheet1!AB402="DC4MDB06","DC4",IF(Sheet1!AB402="DC4MDB07","DC4",IF(Sheet1!AB402="DC4MDB08","DC4",IF(Sheet1!AB402="DC4MDB09","DC4",IF(Sheet1!AB402="DC4MDB10","DC4","$False"))))))))))))))))))))</f>
        <v>DC1</v>
      </c>
      <c r="Z402" t="s">
        <v>35</v>
      </c>
      <c r="AA402" t="e">
        <f t="shared" si="26"/>
        <v>#VALUE!</v>
      </c>
      <c r="AB402" t="e">
        <f t="shared" si="27"/>
        <v>#VALUE!</v>
      </c>
      <c r="AC402" t="s">
        <v>11</v>
      </c>
      <c r="AD402" t="s">
        <v>12</v>
      </c>
      <c r="AE402" t="s">
        <v>13</v>
      </c>
      <c r="AF402" t="s">
        <v>14</v>
      </c>
      <c r="AG402" t="s">
        <v>5</v>
      </c>
      <c r="AH402" t="s">
        <v>15</v>
      </c>
      <c r="AI402" t="s">
        <v>16</v>
      </c>
      <c r="AJ402" t="s">
        <v>17</v>
      </c>
      <c r="AK402" t="s">
        <v>18</v>
      </c>
      <c r="AL402" t="s">
        <v>19</v>
      </c>
    </row>
    <row r="403" spans="1:38" ht="13.5" customHeight="1">
      <c r="A403" s="7"/>
      <c r="B403" s="7"/>
      <c r="C403" s="7"/>
      <c r="D403" s="8"/>
      <c r="F403" s="9" t="str">
        <f>(Sheet1!T403)</f>
        <v/>
      </c>
      <c r="G403" t="str">
        <f>IF(OR(Sheet1!W403="Yes",Sheet1!U403="Yes"),"\\CMFP538\"&amp;Sheet1!Z403,"")</f>
        <v/>
      </c>
      <c r="H403" t="str">
        <f>IF(G403="","",Sheet1!Z403)</f>
        <v/>
      </c>
      <c r="I403" t="str">
        <f>IF(G403="","",Sheet1!Y403)</f>
        <v/>
      </c>
      <c r="J403" t="e">
        <f>(Sheet1!O403)</f>
        <v>#VALUE!</v>
      </c>
      <c r="K403" s="6" t="e">
        <f>(Sheet1!P403)</f>
        <v>#VALUE!</v>
      </c>
      <c r="L403" s="6" t="e">
        <f>IF(Sheet1!N403="No","No",IF(Sheet1!N403="","No","Yes"))</f>
        <v>#VALUE!</v>
      </c>
      <c r="M403" t="e">
        <f>(Sheet1!Q403)</f>
        <v>#VALUE!</v>
      </c>
      <c r="N403" s="6" t="str">
        <f>IF(Sheet1!E403=FALSE,"",Sheet1!F403&amp;Sheet1!E403)</f>
        <v/>
      </c>
      <c r="O403" t="str">
        <f ca="1">(Sheet1!AB403)</f>
        <v>DC4MDB07</v>
      </c>
      <c r="P403" t="e">
        <f>(Sheet1!R403)</f>
        <v>#VALUE!</v>
      </c>
      <c r="Q403" t="e">
        <f>Sheet3!D403</f>
        <v>#VALUE!</v>
      </c>
      <c r="R403" t="e">
        <f>Sheet3!E403</f>
        <v>#VALUE!</v>
      </c>
      <c r="S403" t="str">
        <f t="shared" si="24"/>
        <v/>
      </c>
      <c r="T403" t="str">
        <f>IF(ISERROR(Sheet1!X403),"",Sheet1!X403)</f>
        <v/>
      </c>
      <c r="U403" t="e">
        <f>IF(Sheet1!M403="Councillors",5120,IF(Sheet1!M403="Information Technology Services Dept.",1024,IF(Sheet1!M403="City Clerk and Solicitor Dept",1953,"No")))</f>
        <v>#VALUE!</v>
      </c>
      <c r="V403" s="5" t="s">
        <v>96</v>
      </c>
      <c r="W403" t="e">
        <f>IF(Sheet1!M403="Councillors",4608,IF(Sheet1!M403="Information Technology Services Dept.",921,IF(Sheet1!M403="City Clerk and Solicitor Dept",1855,"No")))</f>
        <v>#VALUE!</v>
      </c>
      <c r="X403" t="e">
        <f t="shared" si="25"/>
        <v>#VALUE!</v>
      </c>
      <c r="Y403" t="str">
        <f ca="1">IF(Sheet1!AB403="DC1MDB01","DC1",IF(Sheet1!AB403="DC1MDB02","DC1",IF(Sheet1!AB403="DC1MDB03","DC1",IF(Sheet1!AB403="DC1MDB04","DC1",IF(Sheet1!AB403="DC1MDB05","DC1",IF(Sheet1!AB403="DC1MDB06","DC1",IF(Sheet1!AB403="DC1MDB07","DC1",IF(Sheet1!AB403="DC1MDB08","DC1",IF(Sheet1!AB403="DC1MDB09","DC1",IF(Sheet1!AB403="DC1MDB10","DC1",IF(Sheet1!AB403="DC4MDB01","DC4",IF(Sheet1!AB403="DC4MDB02","DC4",IF(Sheet1!AB403="DC4MDB03","DC4",IF(Sheet1!AB403="DC4MDB04","DC4",IF(Sheet1!AB403="DC4MDB05","DC4",IF(Sheet1!AB403="DC4MDB06","DC4",IF(Sheet1!AB403="DC4MDB07","DC4",IF(Sheet1!AB403="DC4MDB08","DC4",IF(Sheet1!AB403="DC4MDB09","DC4",IF(Sheet1!AB403="DC4MDB10","DC4","$False"))))))))))))))))))))</f>
        <v>DC4</v>
      </c>
      <c r="Z403" t="s">
        <v>35</v>
      </c>
      <c r="AA403" t="e">
        <f t="shared" si="26"/>
        <v>#VALUE!</v>
      </c>
      <c r="AB403" t="e">
        <f t="shared" si="27"/>
        <v>#VALUE!</v>
      </c>
      <c r="AC403" t="s">
        <v>11</v>
      </c>
      <c r="AD403" t="s">
        <v>12</v>
      </c>
      <c r="AE403" t="s">
        <v>13</v>
      </c>
      <c r="AF403" t="s">
        <v>14</v>
      </c>
      <c r="AG403" t="s">
        <v>5</v>
      </c>
      <c r="AH403" t="s">
        <v>15</v>
      </c>
      <c r="AI403" t="s">
        <v>16</v>
      </c>
      <c r="AJ403" t="s">
        <v>17</v>
      </c>
      <c r="AK403" t="s">
        <v>18</v>
      </c>
      <c r="AL403" t="s">
        <v>19</v>
      </c>
    </row>
    <row r="404" spans="1:38" ht="13.5" customHeight="1">
      <c r="A404" s="7"/>
      <c r="B404" s="7"/>
      <c r="C404" s="7"/>
      <c r="D404" s="8"/>
      <c r="F404" s="9" t="str">
        <f>(Sheet1!T404)</f>
        <v/>
      </c>
      <c r="G404" t="str">
        <f>IF(OR(Sheet1!W404="Yes",Sheet1!U404="Yes"),"\\CMFP538\"&amp;Sheet1!Z404,"")</f>
        <v/>
      </c>
      <c r="H404" t="str">
        <f>IF(G404="","",Sheet1!Z404)</f>
        <v/>
      </c>
      <c r="I404" t="str">
        <f>IF(G404="","",Sheet1!Y404)</f>
        <v/>
      </c>
      <c r="J404" t="e">
        <f>(Sheet1!O404)</f>
        <v>#VALUE!</v>
      </c>
      <c r="K404" s="6" t="e">
        <f>(Sheet1!P404)</f>
        <v>#VALUE!</v>
      </c>
      <c r="L404" s="6" t="e">
        <f>IF(Sheet1!N404="No","No",IF(Sheet1!N404="","No","Yes"))</f>
        <v>#VALUE!</v>
      </c>
      <c r="M404" t="e">
        <f>(Sheet1!Q404)</f>
        <v>#VALUE!</v>
      </c>
      <c r="N404" s="6" t="str">
        <f>IF(Sheet1!E404=FALSE,"",Sheet1!F404&amp;Sheet1!E404)</f>
        <v/>
      </c>
      <c r="O404" t="str">
        <f ca="1">(Sheet1!AB404)</f>
        <v>DC4MDB05</v>
      </c>
      <c r="P404" t="e">
        <f>(Sheet1!R404)</f>
        <v>#VALUE!</v>
      </c>
      <c r="Q404" t="e">
        <f>Sheet3!D404</f>
        <v>#VALUE!</v>
      </c>
      <c r="R404" t="e">
        <f>Sheet3!E404</f>
        <v>#VALUE!</v>
      </c>
      <c r="S404" t="str">
        <f t="shared" si="24"/>
        <v/>
      </c>
      <c r="T404" t="str">
        <f>IF(ISERROR(Sheet1!X404),"",Sheet1!X404)</f>
        <v/>
      </c>
      <c r="U404" t="e">
        <f>IF(Sheet1!M404="Councillors",5120,IF(Sheet1!M404="Information Technology Services Dept.",1024,IF(Sheet1!M404="City Clerk and Solicitor Dept",1953,"No")))</f>
        <v>#VALUE!</v>
      </c>
      <c r="V404" s="5" t="s">
        <v>96</v>
      </c>
      <c r="W404" t="e">
        <f>IF(Sheet1!M404="Councillors",4608,IF(Sheet1!M404="Information Technology Services Dept.",921,IF(Sheet1!M404="City Clerk and Solicitor Dept",1855,"No")))</f>
        <v>#VALUE!</v>
      </c>
      <c r="X404" t="e">
        <f t="shared" si="25"/>
        <v>#VALUE!</v>
      </c>
      <c r="Y404" t="str">
        <f ca="1">IF(Sheet1!AB404="DC1MDB01","DC1",IF(Sheet1!AB404="DC1MDB02","DC1",IF(Sheet1!AB404="DC1MDB03","DC1",IF(Sheet1!AB404="DC1MDB04","DC1",IF(Sheet1!AB404="DC1MDB05","DC1",IF(Sheet1!AB404="DC1MDB06","DC1",IF(Sheet1!AB404="DC1MDB07","DC1",IF(Sheet1!AB404="DC1MDB08","DC1",IF(Sheet1!AB404="DC1MDB09","DC1",IF(Sheet1!AB404="DC1MDB10","DC1",IF(Sheet1!AB404="DC4MDB01","DC4",IF(Sheet1!AB404="DC4MDB02","DC4",IF(Sheet1!AB404="DC4MDB03","DC4",IF(Sheet1!AB404="DC4MDB04","DC4",IF(Sheet1!AB404="DC4MDB05","DC4",IF(Sheet1!AB404="DC4MDB06","DC4",IF(Sheet1!AB404="DC4MDB07","DC4",IF(Sheet1!AB404="DC4MDB08","DC4",IF(Sheet1!AB404="DC4MDB09","DC4",IF(Sheet1!AB404="DC4MDB10","DC4","$False"))))))))))))))))))))</f>
        <v>DC4</v>
      </c>
      <c r="Z404" t="s">
        <v>35</v>
      </c>
      <c r="AA404" t="e">
        <f t="shared" si="26"/>
        <v>#VALUE!</v>
      </c>
      <c r="AB404" t="e">
        <f t="shared" si="27"/>
        <v>#VALUE!</v>
      </c>
      <c r="AC404" t="s">
        <v>11</v>
      </c>
      <c r="AD404" t="s">
        <v>12</v>
      </c>
      <c r="AE404" t="s">
        <v>13</v>
      </c>
      <c r="AF404" t="s">
        <v>14</v>
      </c>
      <c r="AG404" t="s">
        <v>5</v>
      </c>
      <c r="AH404" t="s">
        <v>15</v>
      </c>
      <c r="AI404" t="s">
        <v>16</v>
      </c>
      <c r="AJ404" t="s">
        <v>17</v>
      </c>
      <c r="AK404" t="s">
        <v>18</v>
      </c>
      <c r="AL404" t="s">
        <v>19</v>
      </c>
    </row>
    <row r="405" spans="1:38" ht="13.5" customHeight="1">
      <c r="A405" s="7"/>
      <c r="B405" s="7"/>
      <c r="C405" s="7"/>
      <c r="D405" s="8"/>
      <c r="F405" s="9" t="str">
        <f>(Sheet1!T405)</f>
        <v/>
      </c>
      <c r="G405" t="str">
        <f>IF(OR(Sheet1!W405="Yes",Sheet1!U405="Yes"),"\\CMFP538\"&amp;Sheet1!Z405,"")</f>
        <v/>
      </c>
      <c r="H405" t="str">
        <f>IF(G405="","",Sheet1!Z405)</f>
        <v/>
      </c>
      <c r="I405" t="str">
        <f>IF(G405="","",Sheet1!Y405)</f>
        <v/>
      </c>
      <c r="J405" t="e">
        <f>(Sheet1!O405)</f>
        <v>#VALUE!</v>
      </c>
      <c r="K405" s="6" t="e">
        <f>(Sheet1!P405)</f>
        <v>#VALUE!</v>
      </c>
      <c r="L405" s="6" t="e">
        <f>IF(Sheet1!N405="No","No",IF(Sheet1!N405="","No","Yes"))</f>
        <v>#VALUE!</v>
      </c>
      <c r="M405" t="e">
        <f>(Sheet1!Q405)</f>
        <v>#VALUE!</v>
      </c>
      <c r="N405" s="6" t="str">
        <f>IF(Sheet1!E405=FALSE,"",Sheet1!F405&amp;Sheet1!E405)</f>
        <v/>
      </c>
      <c r="O405" t="str">
        <f ca="1">(Sheet1!AB405)</f>
        <v>DC1MDB04</v>
      </c>
      <c r="P405" t="e">
        <f>(Sheet1!R405)</f>
        <v>#VALUE!</v>
      </c>
      <c r="Q405" t="e">
        <f>Sheet3!D405</f>
        <v>#VALUE!</v>
      </c>
      <c r="R405" t="e">
        <f>Sheet3!E405</f>
        <v>#VALUE!</v>
      </c>
      <c r="S405" t="str">
        <f t="shared" si="24"/>
        <v/>
      </c>
      <c r="T405" t="str">
        <f>IF(ISERROR(Sheet1!X405),"",Sheet1!X405)</f>
        <v/>
      </c>
      <c r="U405" t="e">
        <f>IF(Sheet1!M405="Councillors",5120,IF(Sheet1!M405="Information Technology Services Dept.",1024,IF(Sheet1!M405="City Clerk and Solicitor Dept",1953,"No")))</f>
        <v>#VALUE!</v>
      </c>
      <c r="V405" s="5" t="s">
        <v>96</v>
      </c>
      <c r="W405" t="e">
        <f>IF(Sheet1!M405="Councillors",4608,IF(Sheet1!M405="Information Technology Services Dept.",921,IF(Sheet1!M405="City Clerk and Solicitor Dept",1855,"No")))</f>
        <v>#VALUE!</v>
      </c>
      <c r="X405" t="e">
        <f t="shared" si="25"/>
        <v>#VALUE!</v>
      </c>
      <c r="Y405" t="str">
        <f ca="1">IF(Sheet1!AB405="DC1MDB01","DC1",IF(Sheet1!AB405="DC1MDB02","DC1",IF(Sheet1!AB405="DC1MDB03","DC1",IF(Sheet1!AB405="DC1MDB04","DC1",IF(Sheet1!AB405="DC1MDB05","DC1",IF(Sheet1!AB405="DC1MDB06","DC1",IF(Sheet1!AB405="DC1MDB07","DC1",IF(Sheet1!AB405="DC1MDB08","DC1",IF(Sheet1!AB405="DC1MDB09","DC1",IF(Sheet1!AB405="DC1MDB10","DC1",IF(Sheet1!AB405="DC4MDB01","DC4",IF(Sheet1!AB405="DC4MDB02","DC4",IF(Sheet1!AB405="DC4MDB03","DC4",IF(Sheet1!AB405="DC4MDB04","DC4",IF(Sheet1!AB405="DC4MDB05","DC4",IF(Sheet1!AB405="DC4MDB06","DC4",IF(Sheet1!AB405="DC4MDB07","DC4",IF(Sheet1!AB405="DC4MDB08","DC4",IF(Sheet1!AB405="DC4MDB09","DC4",IF(Sheet1!AB405="DC4MDB10","DC4","$False"))))))))))))))))))))</f>
        <v>DC1</v>
      </c>
      <c r="Z405" t="s">
        <v>35</v>
      </c>
      <c r="AA405" t="e">
        <f t="shared" si="26"/>
        <v>#VALUE!</v>
      </c>
      <c r="AB405" t="e">
        <f t="shared" si="27"/>
        <v>#VALUE!</v>
      </c>
      <c r="AC405" t="s">
        <v>11</v>
      </c>
      <c r="AD405" t="s">
        <v>12</v>
      </c>
      <c r="AE405" t="s">
        <v>13</v>
      </c>
      <c r="AF405" t="s">
        <v>14</v>
      </c>
      <c r="AG405" t="s">
        <v>5</v>
      </c>
      <c r="AH405" t="s">
        <v>15</v>
      </c>
      <c r="AI405" t="s">
        <v>16</v>
      </c>
      <c r="AJ405" t="s">
        <v>17</v>
      </c>
      <c r="AK405" t="s">
        <v>18</v>
      </c>
      <c r="AL405" t="s">
        <v>19</v>
      </c>
    </row>
    <row r="406" spans="1:38" ht="13.5" customHeight="1">
      <c r="A406" s="7"/>
      <c r="B406" s="7"/>
      <c r="C406" s="7"/>
      <c r="D406" s="8"/>
      <c r="F406" s="9" t="str">
        <f>(Sheet1!T406)</f>
        <v/>
      </c>
      <c r="G406" t="str">
        <f>IF(OR(Sheet1!W406="Yes",Sheet1!U406="Yes"),"\\CMFP538\"&amp;Sheet1!Z406,"")</f>
        <v/>
      </c>
      <c r="H406" t="str">
        <f>IF(G406="","",Sheet1!Z406)</f>
        <v/>
      </c>
      <c r="I406" t="str">
        <f>IF(G406="","",Sheet1!Y406)</f>
        <v/>
      </c>
      <c r="J406" t="e">
        <f>(Sheet1!O406)</f>
        <v>#VALUE!</v>
      </c>
      <c r="K406" s="6" t="e">
        <f>(Sheet1!P406)</f>
        <v>#VALUE!</v>
      </c>
      <c r="L406" s="6" t="e">
        <f>IF(Sheet1!N406="No","No",IF(Sheet1!N406="","No","Yes"))</f>
        <v>#VALUE!</v>
      </c>
      <c r="M406" t="e">
        <f>(Sheet1!Q406)</f>
        <v>#VALUE!</v>
      </c>
      <c r="N406" s="6" t="str">
        <f>IF(Sheet1!E406=FALSE,"",Sheet1!F406&amp;Sheet1!E406)</f>
        <v/>
      </c>
      <c r="O406" t="str">
        <f ca="1">(Sheet1!AB406)</f>
        <v>DC4MDB02</v>
      </c>
      <c r="P406" t="e">
        <f>(Sheet1!R406)</f>
        <v>#VALUE!</v>
      </c>
      <c r="Q406" t="e">
        <f>Sheet3!D406</f>
        <v>#VALUE!</v>
      </c>
      <c r="R406" t="e">
        <f>Sheet3!E406</f>
        <v>#VALUE!</v>
      </c>
      <c r="S406" t="str">
        <f t="shared" si="24"/>
        <v/>
      </c>
      <c r="T406" t="str">
        <f>IF(ISERROR(Sheet1!X406),"",Sheet1!X406)</f>
        <v/>
      </c>
      <c r="U406" t="e">
        <f>IF(Sheet1!M406="Councillors",5120,IF(Sheet1!M406="Information Technology Services Dept.",1024,IF(Sheet1!M406="City Clerk and Solicitor Dept",1953,"No")))</f>
        <v>#VALUE!</v>
      </c>
      <c r="V406" s="5" t="s">
        <v>96</v>
      </c>
      <c r="W406" t="e">
        <f>IF(Sheet1!M406="Councillors",4608,IF(Sheet1!M406="Information Technology Services Dept.",921,IF(Sheet1!M406="City Clerk and Solicitor Dept",1855,"No")))</f>
        <v>#VALUE!</v>
      </c>
      <c r="X406" t="e">
        <f t="shared" si="25"/>
        <v>#VALUE!</v>
      </c>
      <c r="Y406" t="str">
        <f ca="1">IF(Sheet1!AB406="DC1MDB01","DC1",IF(Sheet1!AB406="DC1MDB02","DC1",IF(Sheet1!AB406="DC1MDB03","DC1",IF(Sheet1!AB406="DC1MDB04","DC1",IF(Sheet1!AB406="DC1MDB05","DC1",IF(Sheet1!AB406="DC1MDB06","DC1",IF(Sheet1!AB406="DC1MDB07","DC1",IF(Sheet1!AB406="DC1MDB08","DC1",IF(Sheet1!AB406="DC1MDB09","DC1",IF(Sheet1!AB406="DC1MDB10","DC1",IF(Sheet1!AB406="DC4MDB01","DC4",IF(Sheet1!AB406="DC4MDB02","DC4",IF(Sheet1!AB406="DC4MDB03","DC4",IF(Sheet1!AB406="DC4MDB04","DC4",IF(Sheet1!AB406="DC4MDB05","DC4",IF(Sheet1!AB406="DC4MDB06","DC4",IF(Sheet1!AB406="DC4MDB07","DC4",IF(Sheet1!AB406="DC4MDB08","DC4",IF(Sheet1!AB406="DC4MDB09","DC4",IF(Sheet1!AB406="DC4MDB10","DC4","$False"))))))))))))))))))))</f>
        <v>DC4</v>
      </c>
      <c r="Z406" t="s">
        <v>35</v>
      </c>
      <c r="AA406" t="e">
        <f t="shared" si="26"/>
        <v>#VALUE!</v>
      </c>
      <c r="AB406" t="e">
        <f t="shared" si="27"/>
        <v>#VALUE!</v>
      </c>
      <c r="AC406" t="s">
        <v>11</v>
      </c>
      <c r="AD406" t="s">
        <v>12</v>
      </c>
      <c r="AE406" t="s">
        <v>13</v>
      </c>
      <c r="AF406" t="s">
        <v>14</v>
      </c>
      <c r="AG406" t="s">
        <v>5</v>
      </c>
      <c r="AH406" t="s">
        <v>15</v>
      </c>
      <c r="AI406" t="s">
        <v>16</v>
      </c>
      <c r="AJ406" t="s">
        <v>17</v>
      </c>
      <c r="AK406" t="s">
        <v>18</v>
      </c>
      <c r="AL406" t="s">
        <v>19</v>
      </c>
    </row>
    <row r="407" spans="1:38" ht="13.5" customHeight="1">
      <c r="A407" s="7"/>
      <c r="B407" s="7"/>
      <c r="C407" s="7"/>
      <c r="D407" s="8"/>
      <c r="F407" s="9" t="str">
        <f>(Sheet1!T407)</f>
        <v/>
      </c>
      <c r="G407" t="str">
        <f>IF(OR(Sheet1!W407="Yes",Sheet1!U407="Yes"),"\\CMFP538\"&amp;Sheet1!Z407,"")</f>
        <v/>
      </c>
      <c r="H407" t="str">
        <f>IF(G407="","",Sheet1!Z407)</f>
        <v/>
      </c>
      <c r="I407" t="str">
        <f>IF(G407="","",Sheet1!Y407)</f>
        <v/>
      </c>
      <c r="J407" t="e">
        <f>(Sheet1!O407)</f>
        <v>#VALUE!</v>
      </c>
      <c r="K407" s="6" t="e">
        <f>(Sheet1!P407)</f>
        <v>#VALUE!</v>
      </c>
      <c r="L407" s="6" t="e">
        <f>IF(Sheet1!N407="No","No",IF(Sheet1!N407="","No","Yes"))</f>
        <v>#VALUE!</v>
      </c>
      <c r="M407" t="e">
        <f>(Sheet1!Q407)</f>
        <v>#VALUE!</v>
      </c>
      <c r="N407" s="6" t="str">
        <f>IF(Sheet1!E407=FALSE,"",Sheet1!F407&amp;Sheet1!E407)</f>
        <v/>
      </c>
      <c r="O407" t="str">
        <f ca="1">(Sheet1!AB407)</f>
        <v>DC1MDB04</v>
      </c>
      <c r="P407" t="e">
        <f>(Sheet1!R407)</f>
        <v>#VALUE!</v>
      </c>
      <c r="Q407" t="e">
        <f>Sheet3!D407</f>
        <v>#VALUE!</v>
      </c>
      <c r="R407" t="e">
        <f>Sheet3!E407</f>
        <v>#VALUE!</v>
      </c>
      <c r="S407" t="str">
        <f t="shared" si="24"/>
        <v/>
      </c>
      <c r="T407" t="str">
        <f>IF(ISERROR(Sheet1!X407),"",Sheet1!X407)</f>
        <v/>
      </c>
      <c r="U407" t="e">
        <f>IF(Sheet1!M407="Councillors",5120,IF(Sheet1!M407="Information Technology Services Dept.",1024,IF(Sheet1!M407="City Clerk and Solicitor Dept",1953,"No")))</f>
        <v>#VALUE!</v>
      </c>
      <c r="V407" s="5" t="s">
        <v>96</v>
      </c>
      <c r="W407" t="e">
        <f>IF(Sheet1!M407="Councillors",4608,IF(Sheet1!M407="Information Technology Services Dept.",921,IF(Sheet1!M407="City Clerk and Solicitor Dept",1855,"No")))</f>
        <v>#VALUE!</v>
      </c>
      <c r="X407" t="e">
        <f t="shared" si="25"/>
        <v>#VALUE!</v>
      </c>
      <c r="Y407" t="str">
        <f ca="1">IF(Sheet1!AB407="DC1MDB01","DC1",IF(Sheet1!AB407="DC1MDB02","DC1",IF(Sheet1!AB407="DC1MDB03","DC1",IF(Sheet1!AB407="DC1MDB04","DC1",IF(Sheet1!AB407="DC1MDB05","DC1",IF(Sheet1!AB407="DC1MDB06","DC1",IF(Sheet1!AB407="DC1MDB07","DC1",IF(Sheet1!AB407="DC1MDB08","DC1",IF(Sheet1!AB407="DC1MDB09","DC1",IF(Sheet1!AB407="DC1MDB10","DC1",IF(Sheet1!AB407="DC4MDB01","DC4",IF(Sheet1!AB407="DC4MDB02","DC4",IF(Sheet1!AB407="DC4MDB03","DC4",IF(Sheet1!AB407="DC4MDB04","DC4",IF(Sheet1!AB407="DC4MDB05","DC4",IF(Sheet1!AB407="DC4MDB06","DC4",IF(Sheet1!AB407="DC4MDB07","DC4",IF(Sheet1!AB407="DC4MDB08","DC4",IF(Sheet1!AB407="DC4MDB09","DC4",IF(Sheet1!AB407="DC4MDB10","DC4","$False"))))))))))))))))))))</f>
        <v>DC1</v>
      </c>
      <c r="Z407" t="s">
        <v>35</v>
      </c>
      <c r="AA407" t="e">
        <f t="shared" si="26"/>
        <v>#VALUE!</v>
      </c>
      <c r="AB407" t="e">
        <f t="shared" si="27"/>
        <v>#VALUE!</v>
      </c>
      <c r="AC407" t="s">
        <v>11</v>
      </c>
      <c r="AD407" t="s">
        <v>12</v>
      </c>
      <c r="AE407" t="s">
        <v>13</v>
      </c>
      <c r="AF407" t="s">
        <v>14</v>
      </c>
      <c r="AG407" t="s">
        <v>5</v>
      </c>
      <c r="AH407" t="s">
        <v>15</v>
      </c>
      <c r="AI407" t="s">
        <v>16</v>
      </c>
      <c r="AJ407" t="s">
        <v>17</v>
      </c>
      <c r="AK407" t="s">
        <v>18</v>
      </c>
      <c r="AL407" t="s">
        <v>19</v>
      </c>
    </row>
    <row r="408" spans="1:38" ht="13.5" customHeight="1">
      <c r="A408" s="7"/>
      <c r="B408" s="7"/>
      <c r="C408" s="7"/>
      <c r="D408" s="8"/>
      <c r="F408" s="9" t="str">
        <f>(Sheet1!T408)</f>
        <v/>
      </c>
      <c r="G408" t="str">
        <f>IF(OR(Sheet1!W408="Yes",Sheet1!U408="Yes"),"\\CMFP538\"&amp;Sheet1!Z408,"")</f>
        <v/>
      </c>
      <c r="H408" t="str">
        <f>IF(G408="","",Sheet1!Z408)</f>
        <v/>
      </c>
      <c r="I408" t="str">
        <f>IF(G408="","",Sheet1!Y408)</f>
        <v/>
      </c>
      <c r="J408" t="e">
        <f>(Sheet1!O408)</f>
        <v>#VALUE!</v>
      </c>
      <c r="K408" s="6" t="e">
        <f>(Sheet1!P408)</f>
        <v>#VALUE!</v>
      </c>
      <c r="L408" s="6" t="e">
        <f>IF(Sheet1!N408="No","No",IF(Sheet1!N408="","No","Yes"))</f>
        <v>#VALUE!</v>
      </c>
      <c r="M408" t="e">
        <f>(Sheet1!Q408)</f>
        <v>#VALUE!</v>
      </c>
      <c r="N408" s="6" t="str">
        <f>IF(Sheet1!E408=FALSE,"",Sheet1!F408&amp;Sheet1!E408)</f>
        <v/>
      </c>
      <c r="O408" t="str">
        <f ca="1">(Sheet1!AB408)</f>
        <v>DC4MDB04</v>
      </c>
      <c r="P408" t="e">
        <f>(Sheet1!R408)</f>
        <v>#VALUE!</v>
      </c>
      <c r="Q408" t="e">
        <f>Sheet3!D408</f>
        <v>#VALUE!</v>
      </c>
      <c r="R408" t="e">
        <f>Sheet3!E408</f>
        <v>#VALUE!</v>
      </c>
      <c r="S408" t="str">
        <f t="shared" si="24"/>
        <v/>
      </c>
      <c r="T408" t="str">
        <f>IF(ISERROR(Sheet1!X408),"",Sheet1!X408)</f>
        <v/>
      </c>
      <c r="U408" t="e">
        <f>IF(Sheet1!M408="Councillors",5120,IF(Sheet1!M408="Information Technology Services Dept.",1024,IF(Sheet1!M408="City Clerk and Solicitor Dept",1953,"No")))</f>
        <v>#VALUE!</v>
      </c>
      <c r="V408" s="5" t="s">
        <v>96</v>
      </c>
      <c r="W408" t="e">
        <f>IF(Sheet1!M408="Councillors",4608,IF(Sheet1!M408="Information Technology Services Dept.",921,IF(Sheet1!M408="City Clerk and Solicitor Dept",1855,"No")))</f>
        <v>#VALUE!</v>
      </c>
      <c r="X408" t="e">
        <f t="shared" si="25"/>
        <v>#VALUE!</v>
      </c>
      <c r="Y408" t="str">
        <f ca="1">IF(Sheet1!AB408="DC1MDB01","DC1",IF(Sheet1!AB408="DC1MDB02","DC1",IF(Sheet1!AB408="DC1MDB03","DC1",IF(Sheet1!AB408="DC1MDB04","DC1",IF(Sheet1!AB408="DC1MDB05","DC1",IF(Sheet1!AB408="DC1MDB06","DC1",IF(Sheet1!AB408="DC1MDB07","DC1",IF(Sheet1!AB408="DC1MDB08","DC1",IF(Sheet1!AB408="DC1MDB09","DC1",IF(Sheet1!AB408="DC1MDB10","DC1",IF(Sheet1!AB408="DC4MDB01","DC4",IF(Sheet1!AB408="DC4MDB02","DC4",IF(Sheet1!AB408="DC4MDB03","DC4",IF(Sheet1!AB408="DC4MDB04","DC4",IF(Sheet1!AB408="DC4MDB05","DC4",IF(Sheet1!AB408="DC4MDB06","DC4",IF(Sheet1!AB408="DC4MDB07","DC4",IF(Sheet1!AB408="DC4MDB08","DC4",IF(Sheet1!AB408="DC4MDB09","DC4",IF(Sheet1!AB408="DC4MDB10","DC4","$False"))))))))))))))))))))</f>
        <v>DC4</v>
      </c>
      <c r="Z408" t="s">
        <v>35</v>
      </c>
      <c r="AA408" t="e">
        <f t="shared" si="26"/>
        <v>#VALUE!</v>
      </c>
      <c r="AB408" t="e">
        <f t="shared" si="27"/>
        <v>#VALUE!</v>
      </c>
      <c r="AC408" t="s">
        <v>11</v>
      </c>
      <c r="AD408" t="s">
        <v>12</v>
      </c>
      <c r="AE408" t="s">
        <v>13</v>
      </c>
      <c r="AF408" t="s">
        <v>14</v>
      </c>
      <c r="AG408" t="s">
        <v>5</v>
      </c>
      <c r="AH408" t="s">
        <v>15</v>
      </c>
      <c r="AI408" t="s">
        <v>16</v>
      </c>
      <c r="AJ408" t="s">
        <v>17</v>
      </c>
      <c r="AK408" t="s">
        <v>18</v>
      </c>
      <c r="AL408" t="s">
        <v>19</v>
      </c>
    </row>
    <row r="409" spans="1:38" ht="13.5" customHeight="1">
      <c r="A409" s="7"/>
      <c r="B409" s="7"/>
      <c r="C409" s="7"/>
      <c r="D409" s="8"/>
      <c r="F409" s="9" t="str">
        <f>(Sheet1!T409)</f>
        <v/>
      </c>
      <c r="G409" t="str">
        <f>IF(OR(Sheet1!W409="Yes",Sheet1!U409="Yes"),"\\CMFP538\"&amp;Sheet1!Z409,"")</f>
        <v/>
      </c>
      <c r="H409" t="str">
        <f>IF(G409="","",Sheet1!Z409)</f>
        <v/>
      </c>
      <c r="I409" t="str">
        <f>IF(G409="","",Sheet1!Y409)</f>
        <v/>
      </c>
      <c r="J409" t="e">
        <f>(Sheet1!O409)</f>
        <v>#VALUE!</v>
      </c>
      <c r="K409" s="6" t="e">
        <f>(Sheet1!P409)</f>
        <v>#VALUE!</v>
      </c>
      <c r="L409" s="6" t="e">
        <f>IF(Sheet1!N409="No","No",IF(Sheet1!N409="","No","Yes"))</f>
        <v>#VALUE!</v>
      </c>
      <c r="M409" t="e">
        <f>(Sheet1!Q409)</f>
        <v>#VALUE!</v>
      </c>
      <c r="N409" s="6" t="str">
        <f>IF(Sheet1!E409=FALSE,"",Sheet1!F409&amp;Sheet1!E409)</f>
        <v/>
      </c>
      <c r="O409" t="str">
        <f ca="1">(Sheet1!AB409)</f>
        <v>DC4MDB05</v>
      </c>
      <c r="P409" t="e">
        <f>(Sheet1!R409)</f>
        <v>#VALUE!</v>
      </c>
      <c r="Q409" t="e">
        <f>Sheet3!D409</f>
        <v>#VALUE!</v>
      </c>
      <c r="R409" t="e">
        <f>Sheet3!E409</f>
        <v>#VALUE!</v>
      </c>
      <c r="S409" t="str">
        <f t="shared" si="24"/>
        <v/>
      </c>
      <c r="T409" t="str">
        <f>IF(ISERROR(Sheet1!X409),"",Sheet1!X409)</f>
        <v/>
      </c>
      <c r="U409" t="e">
        <f>IF(Sheet1!M409="Councillors",5120,IF(Sheet1!M409="Information Technology Services Dept.",1024,IF(Sheet1!M409="City Clerk and Solicitor Dept",1953,"No")))</f>
        <v>#VALUE!</v>
      </c>
      <c r="V409" s="5" t="s">
        <v>96</v>
      </c>
      <c r="W409" t="e">
        <f>IF(Sheet1!M409="Councillors",4608,IF(Sheet1!M409="Information Technology Services Dept.",921,IF(Sheet1!M409="City Clerk and Solicitor Dept",1855,"No")))</f>
        <v>#VALUE!</v>
      </c>
      <c r="X409" t="e">
        <f t="shared" si="25"/>
        <v>#VALUE!</v>
      </c>
      <c r="Y409" t="str">
        <f ca="1">IF(Sheet1!AB409="DC1MDB01","DC1",IF(Sheet1!AB409="DC1MDB02","DC1",IF(Sheet1!AB409="DC1MDB03","DC1",IF(Sheet1!AB409="DC1MDB04","DC1",IF(Sheet1!AB409="DC1MDB05","DC1",IF(Sheet1!AB409="DC1MDB06","DC1",IF(Sheet1!AB409="DC1MDB07","DC1",IF(Sheet1!AB409="DC1MDB08","DC1",IF(Sheet1!AB409="DC1MDB09","DC1",IF(Sheet1!AB409="DC1MDB10","DC1",IF(Sheet1!AB409="DC4MDB01","DC4",IF(Sheet1!AB409="DC4MDB02","DC4",IF(Sheet1!AB409="DC4MDB03","DC4",IF(Sheet1!AB409="DC4MDB04","DC4",IF(Sheet1!AB409="DC4MDB05","DC4",IF(Sheet1!AB409="DC4MDB06","DC4",IF(Sheet1!AB409="DC4MDB07","DC4",IF(Sheet1!AB409="DC4MDB08","DC4",IF(Sheet1!AB409="DC4MDB09","DC4",IF(Sheet1!AB409="DC4MDB10","DC4","$False"))))))))))))))))))))</f>
        <v>DC4</v>
      </c>
      <c r="Z409" t="s">
        <v>35</v>
      </c>
      <c r="AA409" t="e">
        <f t="shared" si="26"/>
        <v>#VALUE!</v>
      </c>
      <c r="AB409" t="e">
        <f t="shared" si="27"/>
        <v>#VALUE!</v>
      </c>
      <c r="AC409" t="s">
        <v>11</v>
      </c>
      <c r="AD409" t="s">
        <v>12</v>
      </c>
      <c r="AE409" t="s">
        <v>13</v>
      </c>
      <c r="AF409" t="s">
        <v>14</v>
      </c>
      <c r="AG409" t="s">
        <v>5</v>
      </c>
      <c r="AH409" t="s">
        <v>15</v>
      </c>
      <c r="AI409" t="s">
        <v>16</v>
      </c>
      <c r="AJ409" t="s">
        <v>17</v>
      </c>
      <c r="AK409" t="s">
        <v>18</v>
      </c>
      <c r="AL409" t="s">
        <v>19</v>
      </c>
    </row>
    <row r="410" spans="1:38" ht="13.5" customHeight="1">
      <c r="A410" s="7"/>
      <c r="B410" s="7"/>
      <c r="C410" s="7"/>
      <c r="D410" s="8"/>
      <c r="F410" s="9" t="str">
        <f>(Sheet1!T410)</f>
        <v/>
      </c>
      <c r="G410" t="str">
        <f>IF(OR(Sheet1!W410="Yes",Sheet1!U410="Yes"),"\\CMFP538\"&amp;Sheet1!Z410,"")</f>
        <v/>
      </c>
      <c r="H410" t="str">
        <f>IF(G410="","",Sheet1!Z410)</f>
        <v/>
      </c>
      <c r="I410" t="str">
        <f>IF(G410="","",Sheet1!Y410)</f>
        <v/>
      </c>
      <c r="J410" t="e">
        <f>(Sheet1!O410)</f>
        <v>#VALUE!</v>
      </c>
      <c r="K410" s="6" t="e">
        <f>(Sheet1!P410)</f>
        <v>#VALUE!</v>
      </c>
      <c r="L410" s="6" t="e">
        <f>IF(Sheet1!N410="No","No",IF(Sheet1!N410="","No","Yes"))</f>
        <v>#VALUE!</v>
      </c>
      <c r="M410" t="e">
        <f>(Sheet1!Q410)</f>
        <v>#VALUE!</v>
      </c>
      <c r="N410" s="6" t="str">
        <f>IF(Sheet1!E410=FALSE,"",Sheet1!F410&amp;Sheet1!E410)</f>
        <v/>
      </c>
      <c r="O410" t="str">
        <f ca="1">(Sheet1!AB410)</f>
        <v>DC1MDB07</v>
      </c>
      <c r="P410" t="e">
        <f>(Sheet1!R410)</f>
        <v>#VALUE!</v>
      </c>
      <c r="Q410" t="e">
        <f>Sheet3!D410</f>
        <v>#VALUE!</v>
      </c>
      <c r="R410" t="e">
        <f>Sheet3!E410</f>
        <v>#VALUE!</v>
      </c>
      <c r="S410" t="str">
        <f t="shared" si="24"/>
        <v/>
      </c>
      <c r="T410" t="str">
        <f>IF(ISERROR(Sheet1!X410),"",Sheet1!X410)</f>
        <v/>
      </c>
      <c r="U410" t="e">
        <f>IF(Sheet1!M410="Councillors",5120,IF(Sheet1!M410="Information Technology Services Dept.",1024,IF(Sheet1!M410="City Clerk and Solicitor Dept",1953,"No")))</f>
        <v>#VALUE!</v>
      </c>
      <c r="V410" s="5" t="s">
        <v>96</v>
      </c>
      <c r="W410" t="e">
        <f>IF(Sheet1!M410="Councillors",4608,IF(Sheet1!M410="Information Technology Services Dept.",921,IF(Sheet1!M410="City Clerk and Solicitor Dept",1855,"No")))</f>
        <v>#VALUE!</v>
      </c>
      <c r="X410" t="e">
        <f t="shared" si="25"/>
        <v>#VALUE!</v>
      </c>
      <c r="Y410" t="str">
        <f ca="1">IF(Sheet1!AB410="DC1MDB01","DC1",IF(Sheet1!AB410="DC1MDB02","DC1",IF(Sheet1!AB410="DC1MDB03","DC1",IF(Sheet1!AB410="DC1MDB04","DC1",IF(Sheet1!AB410="DC1MDB05","DC1",IF(Sheet1!AB410="DC1MDB06","DC1",IF(Sheet1!AB410="DC1MDB07","DC1",IF(Sheet1!AB410="DC1MDB08","DC1",IF(Sheet1!AB410="DC1MDB09","DC1",IF(Sheet1!AB410="DC1MDB10","DC1",IF(Sheet1!AB410="DC4MDB01","DC4",IF(Sheet1!AB410="DC4MDB02","DC4",IF(Sheet1!AB410="DC4MDB03","DC4",IF(Sheet1!AB410="DC4MDB04","DC4",IF(Sheet1!AB410="DC4MDB05","DC4",IF(Sheet1!AB410="DC4MDB06","DC4",IF(Sheet1!AB410="DC4MDB07","DC4",IF(Sheet1!AB410="DC4MDB08","DC4",IF(Sheet1!AB410="DC4MDB09","DC4",IF(Sheet1!AB410="DC4MDB10","DC4","$False"))))))))))))))))))))</f>
        <v>DC1</v>
      </c>
      <c r="Z410" t="s">
        <v>35</v>
      </c>
      <c r="AA410" t="e">
        <f t="shared" si="26"/>
        <v>#VALUE!</v>
      </c>
      <c r="AB410" t="e">
        <f t="shared" si="27"/>
        <v>#VALUE!</v>
      </c>
      <c r="AC410" t="s">
        <v>11</v>
      </c>
      <c r="AD410" t="s">
        <v>12</v>
      </c>
      <c r="AE410" t="s">
        <v>13</v>
      </c>
      <c r="AF410" t="s">
        <v>14</v>
      </c>
      <c r="AG410" t="s">
        <v>5</v>
      </c>
      <c r="AH410" t="s">
        <v>15</v>
      </c>
      <c r="AI410" t="s">
        <v>16</v>
      </c>
      <c r="AJ410" t="s">
        <v>17</v>
      </c>
      <c r="AK410" t="s">
        <v>18</v>
      </c>
      <c r="AL410" t="s">
        <v>19</v>
      </c>
    </row>
    <row r="411" spans="1:38" ht="13.5" customHeight="1">
      <c r="A411" s="7"/>
      <c r="B411" s="7"/>
      <c r="C411" s="7"/>
      <c r="D411" s="8"/>
      <c r="F411" s="9" t="str">
        <f>(Sheet1!T411)</f>
        <v/>
      </c>
      <c r="G411" t="str">
        <f>IF(OR(Sheet1!W411="Yes",Sheet1!U411="Yes"),"\\CMFP538\"&amp;Sheet1!Z411,"")</f>
        <v/>
      </c>
      <c r="H411" t="str">
        <f>IF(G411="","",Sheet1!Z411)</f>
        <v/>
      </c>
      <c r="I411" t="str">
        <f>IF(G411="","",Sheet1!Y411)</f>
        <v/>
      </c>
      <c r="J411" t="e">
        <f>(Sheet1!O411)</f>
        <v>#VALUE!</v>
      </c>
      <c r="K411" s="6" t="e">
        <f>(Sheet1!P411)</f>
        <v>#VALUE!</v>
      </c>
      <c r="L411" s="6" t="e">
        <f>IF(Sheet1!N411="No","No",IF(Sheet1!N411="","No","Yes"))</f>
        <v>#VALUE!</v>
      </c>
      <c r="M411" t="e">
        <f>(Sheet1!Q411)</f>
        <v>#VALUE!</v>
      </c>
      <c r="N411" s="6" t="str">
        <f>IF(Sheet1!E411=FALSE,"",Sheet1!F411&amp;Sheet1!E411)</f>
        <v/>
      </c>
      <c r="O411" t="str">
        <f ca="1">(Sheet1!AB411)</f>
        <v>DC1MDB07</v>
      </c>
      <c r="P411" t="e">
        <f>(Sheet1!R411)</f>
        <v>#VALUE!</v>
      </c>
      <c r="Q411" t="e">
        <f>Sheet3!D411</f>
        <v>#VALUE!</v>
      </c>
      <c r="R411" t="e">
        <f>Sheet3!E411</f>
        <v>#VALUE!</v>
      </c>
      <c r="S411" t="str">
        <f t="shared" si="24"/>
        <v/>
      </c>
      <c r="T411" t="str">
        <f>IF(ISERROR(Sheet1!X411),"",Sheet1!X411)</f>
        <v/>
      </c>
      <c r="U411" t="e">
        <f>IF(Sheet1!M411="Councillors",5120,IF(Sheet1!M411="Information Technology Services Dept.",1024,IF(Sheet1!M411="City Clerk and Solicitor Dept",1953,"No")))</f>
        <v>#VALUE!</v>
      </c>
      <c r="V411" s="5" t="s">
        <v>96</v>
      </c>
      <c r="W411" t="e">
        <f>IF(Sheet1!M411="Councillors",4608,IF(Sheet1!M411="Information Technology Services Dept.",921,IF(Sheet1!M411="City Clerk and Solicitor Dept",1855,"No")))</f>
        <v>#VALUE!</v>
      </c>
      <c r="X411" t="e">
        <f t="shared" si="25"/>
        <v>#VALUE!</v>
      </c>
      <c r="Y411" t="str">
        <f ca="1">IF(Sheet1!AB411="DC1MDB01","DC1",IF(Sheet1!AB411="DC1MDB02","DC1",IF(Sheet1!AB411="DC1MDB03","DC1",IF(Sheet1!AB411="DC1MDB04","DC1",IF(Sheet1!AB411="DC1MDB05","DC1",IF(Sheet1!AB411="DC1MDB06","DC1",IF(Sheet1!AB411="DC1MDB07","DC1",IF(Sheet1!AB411="DC1MDB08","DC1",IF(Sheet1!AB411="DC1MDB09","DC1",IF(Sheet1!AB411="DC1MDB10","DC1",IF(Sheet1!AB411="DC4MDB01","DC4",IF(Sheet1!AB411="DC4MDB02","DC4",IF(Sheet1!AB411="DC4MDB03","DC4",IF(Sheet1!AB411="DC4MDB04","DC4",IF(Sheet1!AB411="DC4MDB05","DC4",IF(Sheet1!AB411="DC4MDB06","DC4",IF(Sheet1!AB411="DC4MDB07","DC4",IF(Sheet1!AB411="DC4MDB08","DC4",IF(Sheet1!AB411="DC4MDB09","DC4",IF(Sheet1!AB411="DC4MDB10","DC4","$False"))))))))))))))))))))</f>
        <v>DC1</v>
      </c>
      <c r="Z411" t="s">
        <v>35</v>
      </c>
      <c r="AA411" t="e">
        <f t="shared" si="26"/>
        <v>#VALUE!</v>
      </c>
      <c r="AB411" t="e">
        <f t="shared" si="27"/>
        <v>#VALUE!</v>
      </c>
      <c r="AC411" t="s">
        <v>11</v>
      </c>
      <c r="AD411" t="s">
        <v>12</v>
      </c>
      <c r="AE411" t="s">
        <v>13</v>
      </c>
      <c r="AF411" t="s">
        <v>14</v>
      </c>
      <c r="AG411" t="s">
        <v>5</v>
      </c>
      <c r="AH411" t="s">
        <v>15</v>
      </c>
      <c r="AI411" t="s">
        <v>16</v>
      </c>
      <c r="AJ411" t="s">
        <v>17</v>
      </c>
      <c r="AK411" t="s">
        <v>18</v>
      </c>
      <c r="AL411" t="s">
        <v>19</v>
      </c>
    </row>
    <row r="412" spans="1:38" ht="13.5" customHeight="1">
      <c r="A412" s="7"/>
      <c r="B412" s="7"/>
      <c r="C412" s="7"/>
      <c r="D412" s="8"/>
      <c r="F412" s="9" t="str">
        <f>(Sheet1!T412)</f>
        <v/>
      </c>
      <c r="G412" t="str">
        <f>IF(OR(Sheet1!W412="Yes",Sheet1!U412="Yes"),"\\CMFP538\"&amp;Sheet1!Z412,"")</f>
        <v/>
      </c>
      <c r="H412" t="str">
        <f>IF(G412="","",Sheet1!Z412)</f>
        <v/>
      </c>
      <c r="I412" t="str">
        <f>IF(G412="","",Sheet1!Y412)</f>
        <v/>
      </c>
      <c r="J412" t="e">
        <f>(Sheet1!O412)</f>
        <v>#VALUE!</v>
      </c>
      <c r="K412" s="6" t="e">
        <f>(Sheet1!P412)</f>
        <v>#VALUE!</v>
      </c>
      <c r="L412" s="6" t="e">
        <f>IF(Sheet1!N412="No","No",IF(Sheet1!N412="","No","Yes"))</f>
        <v>#VALUE!</v>
      </c>
      <c r="M412" t="e">
        <f>(Sheet1!Q412)</f>
        <v>#VALUE!</v>
      </c>
      <c r="N412" s="6" t="str">
        <f>IF(Sheet1!E412=FALSE,"",Sheet1!F412&amp;Sheet1!E412)</f>
        <v/>
      </c>
      <c r="O412" t="str">
        <f ca="1">(Sheet1!AB412)</f>
        <v>DC1MDB04</v>
      </c>
      <c r="P412" t="e">
        <f>(Sheet1!R412)</f>
        <v>#VALUE!</v>
      </c>
      <c r="Q412" t="e">
        <f>Sheet3!D412</f>
        <v>#VALUE!</v>
      </c>
      <c r="R412" t="e">
        <f>Sheet3!E412</f>
        <v>#VALUE!</v>
      </c>
      <c r="S412" t="str">
        <f t="shared" si="24"/>
        <v/>
      </c>
      <c r="T412" t="str">
        <f>IF(ISERROR(Sheet1!X412),"",Sheet1!X412)</f>
        <v/>
      </c>
      <c r="U412" t="e">
        <f>IF(Sheet1!M412="Councillors",5120,IF(Sheet1!M412="Information Technology Services Dept.",1024,IF(Sheet1!M412="City Clerk and Solicitor Dept",1953,"No")))</f>
        <v>#VALUE!</v>
      </c>
      <c r="V412" s="5" t="s">
        <v>96</v>
      </c>
      <c r="W412" t="e">
        <f>IF(Sheet1!M412="Councillors",4608,IF(Sheet1!M412="Information Technology Services Dept.",921,IF(Sheet1!M412="City Clerk and Solicitor Dept",1855,"No")))</f>
        <v>#VALUE!</v>
      </c>
      <c r="X412" t="e">
        <f t="shared" si="25"/>
        <v>#VALUE!</v>
      </c>
      <c r="Y412" t="str">
        <f ca="1">IF(Sheet1!AB412="DC1MDB01","DC1",IF(Sheet1!AB412="DC1MDB02","DC1",IF(Sheet1!AB412="DC1MDB03","DC1",IF(Sheet1!AB412="DC1MDB04","DC1",IF(Sheet1!AB412="DC1MDB05","DC1",IF(Sheet1!AB412="DC1MDB06","DC1",IF(Sheet1!AB412="DC1MDB07","DC1",IF(Sheet1!AB412="DC1MDB08","DC1",IF(Sheet1!AB412="DC1MDB09","DC1",IF(Sheet1!AB412="DC1MDB10","DC1",IF(Sheet1!AB412="DC4MDB01","DC4",IF(Sheet1!AB412="DC4MDB02","DC4",IF(Sheet1!AB412="DC4MDB03","DC4",IF(Sheet1!AB412="DC4MDB04","DC4",IF(Sheet1!AB412="DC4MDB05","DC4",IF(Sheet1!AB412="DC4MDB06","DC4",IF(Sheet1!AB412="DC4MDB07","DC4",IF(Sheet1!AB412="DC4MDB08","DC4",IF(Sheet1!AB412="DC4MDB09","DC4",IF(Sheet1!AB412="DC4MDB10","DC4","$False"))))))))))))))))))))</f>
        <v>DC1</v>
      </c>
      <c r="Z412" t="s">
        <v>35</v>
      </c>
      <c r="AA412" t="e">
        <f t="shared" si="26"/>
        <v>#VALUE!</v>
      </c>
      <c r="AB412" t="e">
        <f t="shared" si="27"/>
        <v>#VALUE!</v>
      </c>
      <c r="AC412" t="s">
        <v>11</v>
      </c>
      <c r="AD412" t="s">
        <v>12</v>
      </c>
      <c r="AE412" t="s">
        <v>13</v>
      </c>
      <c r="AF412" t="s">
        <v>14</v>
      </c>
      <c r="AG412" t="s">
        <v>5</v>
      </c>
      <c r="AH412" t="s">
        <v>15</v>
      </c>
      <c r="AI412" t="s">
        <v>16</v>
      </c>
      <c r="AJ412" t="s">
        <v>17</v>
      </c>
      <c r="AK412" t="s">
        <v>18</v>
      </c>
      <c r="AL412" t="s">
        <v>19</v>
      </c>
    </row>
    <row r="413" spans="1:38" ht="13.5" customHeight="1">
      <c r="A413" s="7"/>
      <c r="B413" s="7"/>
      <c r="C413" s="7"/>
      <c r="D413" s="8"/>
      <c r="F413" s="9" t="str">
        <f>(Sheet1!T413)</f>
        <v/>
      </c>
      <c r="G413" t="str">
        <f>IF(OR(Sheet1!W413="Yes",Sheet1!U413="Yes"),"\\CMFP538\"&amp;Sheet1!Z413,"")</f>
        <v/>
      </c>
      <c r="H413" t="str">
        <f>IF(G413="","",Sheet1!Z413)</f>
        <v/>
      </c>
      <c r="I413" t="str">
        <f>IF(G413="","",Sheet1!Y413)</f>
        <v/>
      </c>
      <c r="J413" t="e">
        <f>(Sheet1!O413)</f>
        <v>#VALUE!</v>
      </c>
      <c r="K413" s="6" t="e">
        <f>(Sheet1!P413)</f>
        <v>#VALUE!</v>
      </c>
      <c r="L413" s="6" t="e">
        <f>IF(Sheet1!N413="No","No",IF(Sheet1!N413="","No","Yes"))</f>
        <v>#VALUE!</v>
      </c>
      <c r="M413" t="e">
        <f>(Sheet1!Q413)</f>
        <v>#VALUE!</v>
      </c>
      <c r="N413" s="6" t="str">
        <f>IF(Sheet1!E413=FALSE,"",Sheet1!F413&amp;Sheet1!E413)</f>
        <v/>
      </c>
      <c r="O413" t="str">
        <f ca="1">(Sheet1!AB413)</f>
        <v>DC1MDB09</v>
      </c>
      <c r="P413" t="e">
        <f>(Sheet1!R413)</f>
        <v>#VALUE!</v>
      </c>
      <c r="Q413" t="e">
        <f>Sheet3!D413</f>
        <v>#VALUE!</v>
      </c>
      <c r="R413" t="e">
        <f>Sheet3!E413</f>
        <v>#VALUE!</v>
      </c>
      <c r="S413" t="str">
        <f t="shared" si="24"/>
        <v/>
      </c>
      <c r="T413" t="str">
        <f>IF(ISERROR(Sheet1!X413),"",Sheet1!X413)</f>
        <v/>
      </c>
      <c r="U413" t="e">
        <f>IF(Sheet1!M413="Councillors",5120,IF(Sheet1!M413="Information Technology Services Dept.",1024,IF(Sheet1!M413="City Clerk and Solicitor Dept",1953,"No")))</f>
        <v>#VALUE!</v>
      </c>
      <c r="V413" s="5" t="s">
        <v>96</v>
      </c>
      <c r="W413" t="e">
        <f>IF(Sheet1!M413="Councillors",4608,IF(Sheet1!M413="Information Technology Services Dept.",921,IF(Sheet1!M413="City Clerk and Solicitor Dept",1855,"No")))</f>
        <v>#VALUE!</v>
      </c>
      <c r="X413" t="e">
        <f t="shared" si="25"/>
        <v>#VALUE!</v>
      </c>
      <c r="Y413" t="str">
        <f ca="1">IF(Sheet1!AB413="DC1MDB01","DC1",IF(Sheet1!AB413="DC1MDB02","DC1",IF(Sheet1!AB413="DC1MDB03","DC1",IF(Sheet1!AB413="DC1MDB04","DC1",IF(Sheet1!AB413="DC1MDB05","DC1",IF(Sheet1!AB413="DC1MDB06","DC1",IF(Sheet1!AB413="DC1MDB07","DC1",IF(Sheet1!AB413="DC1MDB08","DC1",IF(Sheet1!AB413="DC1MDB09","DC1",IF(Sheet1!AB413="DC1MDB10","DC1",IF(Sheet1!AB413="DC4MDB01","DC4",IF(Sheet1!AB413="DC4MDB02","DC4",IF(Sheet1!AB413="DC4MDB03","DC4",IF(Sheet1!AB413="DC4MDB04","DC4",IF(Sheet1!AB413="DC4MDB05","DC4",IF(Sheet1!AB413="DC4MDB06","DC4",IF(Sheet1!AB413="DC4MDB07","DC4",IF(Sheet1!AB413="DC4MDB08","DC4",IF(Sheet1!AB413="DC4MDB09","DC4",IF(Sheet1!AB413="DC4MDB10","DC4","$False"))))))))))))))))))))</f>
        <v>DC1</v>
      </c>
      <c r="Z413" t="s">
        <v>35</v>
      </c>
      <c r="AA413" t="e">
        <f t="shared" si="26"/>
        <v>#VALUE!</v>
      </c>
      <c r="AB413" t="e">
        <f t="shared" si="27"/>
        <v>#VALUE!</v>
      </c>
      <c r="AC413" t="s">
        <v>11</v>
      </c>
      <c r="AD413" t="s">
        <v>12</v>
      </c>
      <c r="AE413" t="s">
        <v>13</v>
      </c>
      <c r="AF413" t="s">
        <v>14</v>
      </c>
      <c r="AG413" t="s">
        <v>5</v>
      </c>
      <c r="AH413" t="s">
        <v>15</v>
      </c>
      <c r="AI413" t="s">
        <v>16</v>
      </c>
      <c r="AJ413" t="s">
        <v>17</v>
      </c>
      <c r="AK413" t="s">
        <v>18</v>
      </c>
      <c r="AL413" t="s">
        <v>19</v>
      </c>
    </row>
    <row r="414" spans="1:38" ht="13.5" customHeight="1">
      <c r="A414" s="7"/>
      <c r="B414" s="7"/>
      <c r="C414" s="7"/>
      <c r="D414" s="8"/>
      <c r="F414" s="9" t="str">
        <f>(Sheet1!T414)</f>
        <v/>
      </c>
      <c r="G414" t="str">
        <f>IF(OR(Sheet1!W414="Yes",Sheet1!U414="Yes"),"\\CMFP538\"&amp;Sheet1!Z414,"")</f>
        <v/>
      </c>
      <c r="H414" t="str">
        <f>IF(G414="","",Sheet1!Z414)</f>
        <v/>
      </c>
      <c r="I414" t="str">
        <f>IF(G414="","",Sheet1!Y414)</f>
        <v/>
      </c>
      <c r="J414" t="e">
        <f>(Sheet1!O414)</f>
        <v>#VALUE!</v>
      </c>
      <c r="K414" s="6" t="e">
        <f>(Sheet1!P414)</f>
        <v>#VALUE!</v>
      </c>
      <c r="L414" s="6" t="e">
        <f>IF(Sheet1!N414="No","No",IF(Sheet1!N414="","No","Yes"))</f>
        <v>#VALUE!</v>
      </c>
      <c r="M414" t="e">
        <f>(Sheet1!Q414)</f>
        <v>#VALUE!</v>
      </c>
      <c r="N414" s="6" t="str">
        <f>IF(Sheet1!E414=FALSE,"",Sheet1!F414&amp;Sheet1!E414)</f>
        <v/>
      </c>
      <c r="O414" t="str">
        <f ca="1">(Sheet1!AB414)</f>
        <v>DC1MDB01</v>
      </c>
      <c r="P414" t="e">
        <f>(Sheet1!R414)</f>
        <v>#VALUE!</v>
      </c>
      <c r="Q414" t="e">
        <f>Sheet3!D414</f>
        <v>#VALUE!</v>
      </c>
      <c r="R414" t="e">
        <f>Sheet3!E414</f>
        <v>#VALUE!</v>
      </c>
      <c r="S414" t="str">
        <f t="shared" si="24"/>
        <v/>
      </c>
      <c r="T414" t="str">
        <f>IF(ISERROR(Sheet1!X414),"",Sheet1!X414)</f>
        <v/>
      </c>
      <c r="U414" t="e">
        <f>IF(Sheet1!M414="Councillors",5120,IF(Sheet1!M414="Information Technology Services Dept.",1024,IF(Sheet1!M414="City Clerk and Solicitor Dept",1953,"No")))</f>
        <v>#VALUE!</v>
      </c>
      <c r="V414" s="5" t="s">
        <v>96</v>
      </c>
      <c r="W414" t="e">
        <f>IF(Sheet1!M414="Councillors",4608,IF(Sheet1!M414="Information Technology Services Dept.",921,IF(Sheet1!M414="City Clerk and Solicitor Dept",1855,"No")))</f>
        <v>#VALUE!</v>
      </c>
      <c r="X414" t="e">
        <f t="shared" si="25"/>
        <v>#VALUE!</v>
      </c>
      <c r="Y414" t="str">
        <f ca="1">IF(Sheet1!AB414="DC1MDB01","DC1",IF(Sheet1!AB414="DC1MDB02","DC1",IF(Sheet1!AB414="DC1MDB03","DC1",IF(Sheet1!AB414="DC1MDB04","DC1",IF(Sheet1!AB414="DC1MDB05","DC1",IF(Sheet1!AB414="DC1MDB06","DC1",IF(Sheet1!AB414="DC1MDB07","DC1",IF(Sheet1!AB414="DC1MDB08","DC1",IF(Sheet1!AB414="DC1MDB09","DC1",IF(Sheet1!AB414="DC1MDB10","DC1",IF(Sheet1!AB414="DC4MDB01","DC4",IF(Sheet1!AB414="DC4MDB02","DC4",IF(Sheet1!AB414="DC4MDB03","DC4",IF(Sheet1!AB414="DC4MDB04","DC4",IF(Sheet1!AB414="DC4MDB05","DC4",IF(Sheet1!AB414="DC4MDB06","DC4",IF(Sheet1!AB414="DC4MDB07","DC4",IF(Sheet1!AB414="DC4MDB08","DC4",IF(Sheet1!AB414="DC4MDB09","DC4",IF(Sheet1!AB414="DC4MDB10","DC4","$False"))))))))))))))))))))</f>
        <v>DC1</v>
      </c>
      <c r="Z414" t="s">
        <v>35</v>
      </c>
      <c r="AA414" t="e">
        <f t="shared" si="26"/>
        <v>#VALUE!</v>
      </c>
      <c r="AB414" t="e">
        <f t="shared" si="27"/>
        <v>#VALUE!</v>
      </c>
      <c r="AC414" t="s">
        <v>11</v>
      </c>
      <c r="AD414" t="s">
        <v>12</v>
      </c>
      <c r="AE414" t="s">
        <v>13</v>
      </c>
      <c r="AF414" t="s">
        <v>14</v>
      </c>
      <c r="AG414" t="s">
        <v>5</v>
      </c>
      <c r="AH414" t="s">
        <v>15</v>
      </c>
      <c r="AI414" t="s">
        <v>16</v>
      </c>
      <c r="AJ414" t="s">
        <v>17</v>
      </c>
      <c r="AK414" t="s">
        <v>18</v>
      </c>
      <c r="AL414" t="s">
        <v>19</v>
      </c>
    </row>
    <row r="415" spans="1:38" ht="13.5" customHeight="1">
      <c r="A415" s="7"/>
      <c r="B415" s="7"/>
      <c r="C415" s="7"/>
      <c r="D415" s="8"/>
      <c r="F415" s="9" t="str">
        <f>(Sheet1!T415)</f>
        <v/>
      </c>
      <c r="G415" t="str">
        <f>IF(OR(Sheet1!W415="Yes",Sheet1!U415="Yes"),"\\CMFP538\"&amp;Sheet1!Z415,"")</f>
        <v/>
      </c>
      <c r="H415" t="str">
        <f>IF(G415="","",Sheet1!Z415)</f>
        <v/>
      </c>
      <c r="I415" t="str">
        <f>IF(G415="","",Sheet1!Y415)</f>
        <v/>
      </c>
      <c r="J415" t="e">
        <f>(Sheet1!O415)</f>
        <v>#VALUE!</v>
      </c>
      <c r="K415" s="6" t="e">
        <f>(Sheet1!P415)</f>
        <v>#VALUE!</v>
      </c>
      <c r="L415" s="6" t="e">
        <f>IF(Sheet1!N415="No","No",IF(Sheet1!N415="","No","Yes"))</f>
        <v>#VALUE!</v>
      </c>
      <c r="M415" t="e">
        <f>(Sheet1!Q415)</f>
        <v>#VALUE!</v>
      </c>
      <c r="N415" s="6" t="str">
        <f>IF(Sheet1!E415=FALSE,"",Sheet1!F415&amp;Sheet1!E415)</f>
        <v/>
      </c>
      <c r="O415" t="str">
        <f ca="1">(Sheet1!AB415)</f>
        <v>DC4MDB05</v>
      </c>
      <c r="P415" t="e">
        <f>(Sheet1!R415)</f>
        <v>#VALUE!</v>
      </c>
      <c r="Q415" t="e">
        <f>Sheet3!D415</f>
        <v>#VALUE!</v>
      </c>
      <c r="R415" t="e">
        <f>Sheet3!E415</f>
        <v>#VALUE!</v>
      </c>
      <c r="S415" t="str">
        <f t="shared" si="24"/>
        <v/>
      </c>
      <c r="T415" t="str">
        <f>IF(ISERROR(Sheet1!X415),"",Sheet1!X415)</f>
        <v/>
      </c>
      <c r="U415" t="e">
        <f>IF(Sheet1!M415="Councillors",5120,IF(Sheet1!M415="Information Technology Services Dept.",1024,IF(Sheet1!M415="City Clerk and Solicitor Dept",1953,"No")))</f>
        <v>#VALUE!</v>
      </c>
      <c r="V415" s="5" t="s">
        <v>96</v>
      </c>
      <c r="W415" t="e">
        <f>IF(Sheet1!M415="Councillors",4608,IF(Sheet1!M415="Information Technology Services Dept.",921,IF(Sheet1!M415="City Clerk and Solicitor Dept",1855,"No")))</f>
        <v>#VALUE!</v>
      </c>
      <c r="X415" t="e">
        <f t="shared" si="25"/>
        <v>#VALUE!</v>
      </c>
      <c r="Y415" t="str">
        <f ca="1">IF(Sheet1!AB415="DC1MDB01","DC1",IF(Sheet1!AB415="DC1MDB02","DC1",IF(Sheet1!AB415="DC1MDB03","DC1",IF(Sheet1!AB415="DC1MDB04","DC1",IF(Sheet1!AB415="DC1MDB05","DC1",IF(Sheet1!AB415="DC1MDB06","DC1",IF(Sheet1!AB415="DC1MDB07","DC1",IF(Sheet1!AB415="DC1MDB08","DC1",IF(Sheet1!AB415="DC1MDB09","DC1",IF(Sheet1!AB415="DC1MDB10","DC1",IF(Sheet1!AB415="DC4MDB01","DC4",IF(Sheet1!AB415="DC4MDB02","DC4",IF(Sheet1!AB415="DC4MDB03","DC4",IF(Sheet1!AB415="DC4MDB04","DC4",IF(Sheet1!AB415="DC4MDB05","DC4",IF(Sheet1!AB415="DC4MDB06","DC4",IF(Sheet1!AB415="DC4MDB07","DC4",IF(Sheet1!AB415="DC4MDB08","DC4",IF(Sheet1!AB415="DC4MDB09","DC4",IF(Sheet1!AB415="DC4MDB10","DC4","$False"))))))))))))))))))))</f>
        <v>DC4</v>
      </c>
      <c r="Z415" t="s">
        <v>35</v>
      </c>
      <c r="AA415" t="e">
        <f t="shared" si="26"/>
        <v>#VALUE!</v>
      </c>
      <c r="AB415" t="e">
        <f t="shared" si="27"/>
        <v>#VALUE!</v>
      </c>
      <c r="AC415" t="s">
        <v>11</v>
      </c>
      <c r="AD415" t="s">
        <v>12</v>
      </c>
      <c r="AE415" t="s">
        <v>13</v>
      </c>
      <c r="AF415" t="s">
        <v>14</v>
      </c>
      <c r="AG415" t="s">
        <v>5</v>
      </c>
      <c r="AH415" t="s">
        <v>15</v>
      </c>
      <c r="AI415" t="s">
        <v>16</v>
      </c>
      <c r="AJ415" t="s">
        <v>17</v>
      </c>
      <c r="AK415" t="s">
        <v>18</v>
      </c>
      <c r="AL415" t="s">
        <v>19</v>
      </c>
    </row>
    <row r="416" spans="1:38" ht="13.5" customHeight="1">
      <c r="A416" s="7"/>
      <c r="B416" s="7"/>
      <c r="C416" s="7"/>
      <c r="D416" s="8"/>
      <c r="F416" s="9" t="str">
        <f>(Sheet1!T416)</f>
        <v/>
      </c>
      <c r="G416" t="str">
        <f>IF(OR(Sheet1!W416="Yes",Sheet1!U416="Yes"),"\\CMFP538\"&amp;Sheet1!Z416,"")</f>
        <v/>
      </c>
      <c r="H416" t="str">
        <f>IF(G416="","",Sheet1!Z416)</f>
        <v/>
      </c>
      <c r="I416" t="str">
        <f>IF(G416="","",Sheet1!Y416)</f>
        <v/>
      </c>
      <c r="J416" t="e">
        <f>(Sheet1!O416)</f>
        <v>#VALUE!</v>
      </c>
      <c r="K416" s="6" t="e">
        <f>(Sheet1!P416)</f>
        <v>#VALUE!</v>
      </c>
      <c r="L416" s="6" t="e">
        <f>IF(Sheet1!N416="No","No",IF(Sheet1!N416="","No","Yes"))</f>
        <v>#VALUE!</v>
      </c>
      <c r="M416" t="e">
        <f>(Sheet1!Q416)</f>
        <v>#VALUE!</v>
      </c>
      <c r="N416" s="6" t="str">
        <f>IF(Sheet1!E416=FALSE,"",Sheet1!F416&amp;Sheet1!E416)</f>
        <v/>
      </c>
      <c r="O416" t="str">
        <f ca="1">(Sheet1!AB416)</f>
        <v>DC1MDB10</v>
      </c>
      <c r="P416" t="e">
        <f>(Sheet1!R416)</f>
        <v>#VALUE!</v>
      </c>
      <c r="Q416" t="e">
        <f>Sheet3!D416</f>
        <v>#VALUE!</v>
      </c>
      <c r="R416" t="e">
        <f>Sheet3!E416</f>
        <v>#VALUE!</v>
      </c>
      <c r="S416" t="str">
        <f t="shared" si="24"/>
        <v/>
      </c>
      <c r="T416" t="str">
        <f>IF(ISERROR(Sheet1!X416),"",Sheet1!X416)</f>
        <v/>
      </c>
      <c r="U416" t="e">
        <f>IF(Sheet1!M416="Councillors",5120,IF(Sheet1!M416="Information Technology Services Dept.",1024,IF(Sheet1!M416="City Clerk and Solicitor Dept",1953,"No")))</f>
        <v>#VALUE!</v>
      </c>
      <c r="V416" s="5" t="s">
        <v>96</v>
      </c>
      <c r="W416" t="e">
        <f>IF(Sheet1!M416="Councillors",4608,IF(Sheet1!M416="Information Technology Services Dept.",921,IF(Sheet1!M416="City Clerk and Solicitor Dept",1855,"No")))</f>
        <v>#VALUE!</v>
      </c>
      <c r="X416" t="e">
        <f t="shared" si="25"/>
        <v>#VALUE!</v>
      </c>
      <c r="Y416" t="str">
        <f ca="1">IF(Sheet1!AB416="DC1MDB01","DC1",IF(Sheet1!AB416="DC1MDB02","DC1",IF(Sheet1!AB416="DC1MDB03","DC1",IF(Sheet1!AB416="DC1MDB04","DC1",IF(Sheet1!AB416="DC1MDB05","DC1",IF(Sheet1!AB416="DC1MDB06","DC1",IF(Sheet1!AB416="DC1MDB07","DC1",IF(Sheet1!AB416="DC1MDB08","DC1",IF(Sheet1!AB416="DC1MDB09","DC1",IF(Sheet1!AB416="DC1MDB10","DC1",IF(Sheet1!AB416="DC4MDB01","DC4",IF(Sheet1!AB416="DC4MDB02","DC4",IF(Sheet1!AB416="DC4MDB03","DC4",IF(Sheet1!AB416="DC4MDB04","DC4",IF(Sheet1!AB416="DC4MDB05","DC4",IF(Sheet1!AB416="DC4MDB06","DC4",IF(Sheet1!AB416="DC4MDB07","DC4",IF(Sheet1!AB416="DC4MDB08","DC4",IF(Sheet1!AB416="DC4MDB09","DC4",IF(Sheet1!AB416="DC4MDB10","DC4","$False"))))))))))))))))))))</f>
        <v>DC1</v>
      </c>
      <c r="Z416" t="s">
        <v>35</v>
      </c>
      <c r="AA416" t="e">
        <f t="shared" si="26"/>
        <v>#VALUE!</v>
      </c>
      <c r="AB416" t="e">
        <f t="shared" si="27"/>
        <v>#VALUE!</v>
      </c>
      <c r="AC416" t="s">
        <v>11</v>
      </c>
      <c r="AD416" t="s">
        <v>12</v>
      </c>
      <c r="AE416" t="s">
        <v>13</v>
      </c>
      <c r="AF416" t="s">
        <v>14</v>
      </c>
      <c r="AG416" t="s">
        <v>5</v>
      </c>
      <c r="AH416" t="s">
        <v>15</v>
      </c>
      <c r="AI416" t="s">
        <v>16</v>
      </c>
      <c r="AJ416" t="s">
        <v>17</v>
      </c>
      <c r="AK416" t="s">
        <v>18</v>
      </c>
      <c r="AL416" t="s">
        <v>19</v>
      </c>
    </row>
    <row r="417" spans="1:38" ht="13.5" customHeight="1">
      <c r="A417" s="7"/>
      <c r="B417" s="7"/>
      <c r="C417" s="7"/>
      <c r="D417" s="8"/>
      <c r="F417" s="9" t="str">
        <f>(Sheet1!T417)</f>
        <v/>
      </c>
      <c r="G417" t="str">
        <f>IF(OR(Sheet1!W417="Yes",Sheet1!U417="Yes"),"\\CMFP538\"&amp;Sheet1!Z417,"")</f>
        <v/>
      </c>
      <c r="H417" t="str">
        <f>IF(G417="","",Sheet1!Z417)</f>
        <v/>
      </c>
      <c r="I417" t="str">
        <f>IF(G417="","",Sheet1!Y417)</f>
        <v/>
      </c>
      <c r="J417" t="e">
        <f>(Sheet1!O417)</f>
        <v>#VALUE!</v>
      </c>
      <c r="K417" s="6" t="e">
        <f>(Sheet1!P417)</f>
        <v>#VALUE!</v>
      </c>
      <c r="L417" s="6" t="e">
        <f>IF(Sheet1!N417="No","No",IF(Sheet1!N417="","No","Yes"))</f>
        <v>#VALUE!</v>
      </c>
      <c r="M417" t="e">
        <f>(Sheet1!Q417)</f>
        <v>#VALUE!</v>
      </c>
      <c r="N417" s="6" t="str">
        <f>IF(Sheet1!E417=FALSE,"",Sheet1!F417&amp;Sheet1!E417)</f>
        <v/>
      </c>
      <c r="O417" t="str">
        <f ca="1">(Sheet1!AB417)</f>
        <v>DC4MDB09</v>
      </c>
      <c r="P417" t="e">
        <f>(Sheet1!R417)</f>
        <v>#VALUE!</v>
      </c>
      <c r="Q417" t="e">
        <f>Sheet3!D417</f>
        <v>#VALUE!</v>
      </c>
      <c r="R417" t="e">
        <f>Sheet3!E417</f>
        <v>#VALUE!</v>
      </c>
      <c r="S417" t="str">
        <f t="shared" si="24"/>
        <v/>
      </c>
      <c r="T417" t="str">
        <f>IF(ISERROR(Sheet1!X417),"",Sheet1!X417)</f>
        <v/>
      </c>
      <c r="U417" t="e">
        <f>IF(Sheet1!M417="Councillors",5120,IF(Sheet1!M417="Information Technology Services Dept.",1024,IF(Sheet1!M417="City Clerk and Solicitor Dept",1953,"No")))</f>
        <v>#VALUE!</v>
      </c>
      <c r="V417" s="5" t="s">
        <v>96</v>
      </c>
      <c r="W417" t="e">
        <f>IF(Sheet1!M417="Councillors",4608,IF(Sheet1!M417="Information Technology Services Dept.",921,IF(Sheet1!M417="City Clerk and Solicitor Dept",1855,"No")))</f>
        <v>#VALUE!</v>
      </c>
      <c r="X417" t="e">
        <f t="shared" si="25"/>
        <v>#VALUE!</v>
      </c>
      <c r="Y417" t="str">
        <f ca="1">IF(Sheet1!AB417="DC1MDB01","DC1",IF(Sheet1!AB417="DC1MDB02","DC1",IF(Sheet1!AB417="DC1MDB03","DC1",IF(Sheet1!AB417="DC1MDB04","DC1",IF(Sheet1!AB417="DC1MDB05","DC1",IF(Sheet1!AB417="DC1MDB06","DC1",IF(Sheet1!AB417="DC1MDB07","DC1",IF(Sheet1!AB417="DC1MDB08","DC1",IF(Sheet1!AB417="DC1MDB09","DC1",IF(Sheet1!AB417="DC1MDB10","DC1",IF(Sheet1!AB417="DC4MDB01","DC4",IF(Sheet1!AB417="DC4MDB02","DC4",IF(Sheet1!AB417="DC4MDB03","DC4",IF(Sheet1!AB417="DC4MDB04","DC4",IF(Sheet1!AB417="DC4MDB05","DC4",IF(Sheet1!AB417="DC4MDB06","DC4",IF(Sheet1!AB417="DC4MDB07","DC4",IF(Sheet1!AB417="DC4MDB08","DC4",IF(Sheet1!AB417="DC4MDB09","DC4",IF(Sheet1!AB417="DC4MDB10","DC4","$False"))))))))))))))))))))</f>
        <v>DC4</v>
      </c>
      <c r="Z417" t="s">
        <v>35</v>
      </c>
      <c r="AA417" t="e">
        <f t="shared" si="26"/>
        <v>#VALUE!</v>
      </c>
      <c r="AB417" t="e">
        <f t="shared" si="27"/>
        <v>#VALUE!</v>
      </c>
      <c r="AC417" t="s">
        <v>11</v>
      </c>
      <c r="AD417" t="s">
        <v>12</v>
      </c>
      <c r="AE417" t="s">
        <v>13</v>
      </c>
      <c r="AF417" t="s">
        <v>14</v>
      </c>
      <c r="AG417" t="s">
        <v>5</v>
      </c>
      <c r="AH417" t="s">
        <v>15</v>
      </c>
      <c r="AI417" t="s">
        <v>16</v>
      </c>
      <c r="AJ417" t="s">
        <v>17</v>
      </c>
      <c r="AK417" t="s">
        <v>18</v>
      </c>
      <c r="AL417" t="s">
        <v>19</v>
      </c>
    </row>
    <row r="418" spans="1:38" ht="13.5" customHeight="1">
      <c r="A418" s="7"/>
      <c r="B418" s="7"/>
      <c r="C418" s="7"/>
      <c r="D418" s="8"/>
      <c r="F418" s="9" t="str">
        <f>(Sheet1!T418)</f>
        <v/>
      </c>
      <c r="G418" t="str">
        <f>IF(OR(Sheet1!W418="Yes",Sheet1!U418="Yes"),"\\CMFP538\"&amp;Sheet1!Z418,"")</f>
        <v/>
      </c>
      <c r="H418" t="str">
        <f>IF(G418="","",Sheet1!Z418)</f>
        <v/>
      </c>
      <c r="I418" t="str">
        <f>IF(G418="","",Sheet1!Y418)</f>
        <v/>
      </c>
      <c r="J418" t="e">
        <f>(Sheet1!O418)</f>
        <v>#VALUE!</v>
      </c>
      <c r="K418" s="6" t="e">
        <f>(Sheet1!P418)</f>
        <v>#VALUE!</v>
      </c>
      <c r="L418" s="6" t="e">
        <f>IF(Sheet1!N418="No","No",IF(Sheet1!N418="","No","Yes"))</f>
        <v>#VALUE!</v>
      </c>
      <c r="M418" t="e">
        <f>(Sheet1!Q418)</f>
        <v>#VALUE!</v>
      </c>
      <c r="N418" s="6" t="str">
        <f>IF(Sheet1!E418=FALSE,"",Sheet1!F418&amp;Sheet1!E418)</f>
        <v/>
      </c>
      <c r="O418" t="str">
        <f ca="1">(Sheet1!AB418)</f>
        <v>DC4MDB03</v>
      </c>
      <c r="P418" t="e">
        <f>(Sheet1!R418)</f>
        <v>#VALUE!</v>
      </c>
      <c r="Q418" t="e">
        <f>Sheet3!D418</f>
        <v>#VALUE!</v>
      </c>
      <c r="R418" t="e">
        <f>Sheet3!E418</f>
        <v>#VALUE!</v>
      </c>
      <c r="S418" t="str">
        <f t="shared" si="24"/>
        <v/>
      </c>
      <c r="T418" t="str">
        <f>IF(ISERROR(Sheet1!X418),"",Sheet1!X418)</f>
        <v/>
      </c>
      <c r="U418" t="e">
        <f>IF(Sheet1!M418="Councillors",5120,IF(Sheet1!M418="Information Technology Services Dept.",1024,IF(Sheet1!M418="City Clerk and Solicitor Dept",1953,"No")))</f>
        <v>#VALUE!</v>
      </c>
      <c r="V418" s="5" t="s">
        <v>96</v>
      </c>
      <c r="W418" t="e">
        <f>IF(Sheet1!M418="Councillors",4608,IF(Sheet1!M418="Information Technology Services Dept.",921,IF(Sheet1!M418="City Clerk and Solicitor Dept",1855,"No")))</f>
        <v>#VALUE!</v>
      </c>
      <c r="X418" t="e">
        <f t="shared" si="25"/>
        <v>#VALUE!</v>
      </c>
      <c r="Y418" t="str">
        <f ca="1">IF(Sheet1!AB418="DC1MDB01","DC1",IF(Sheet1!AB418="DC1MDB02","DC1",IF(Sheet1!AB418="DC1MDB03","DC1",IF(Sheet1!AB418="DC1MDB04","DC1",IF(Sheet1!AB418="DC1MDB05","DC1",IF(Sheet1!AB418="DC1MDB06","DC1",IF(Sheet1!AB418="DC1MDB07","DC1",IF(Sheet1!AB418="DC1MDB08","DC1",IF(Sheet1!AB418="DC1MDB09","DC1",IF(Sheet1!AB418="DC1MDB10","DC1",IF(Sheet1!AB418="DC4MDB01","DC4",IF(Sheet1!AB418="DC4MDB02","DC4",IF(Sheet1!AB418="DC4MDB03","DC4",IF(Sheet1!AB418="DC4MDB04","DC4",IF(Sheet1!AB418="DC4MDB05","DC4",IF(Sheet1!AB418="DC4MDB06","DC4",IF(Sheet1!AB418="DC4MDB07","DC4",IF(Sheet1!AB418="DC4MDB08","DC4",IF(Sheet1!AB418="DC4MDB09","DC4",IF(Sheet1!AB418="DC4MDB10","DC4","$False"))))))))))))))))))))</f>
        <v>DC4</v>
      </c>
      <c r="Z418" t="s">
        <v>35</v>
      </c>
      <c r="AA418" t="e">
        <f t="shared" si="26"/>
        <v>#VALUE!</v>
      </c>
      <c r="AB418" t="e">
        <f t="shared" si="27"/>
        <v>#VALUE!</v>
      </c>
      <c r="AC418" t="s">
        <v>11</v>
      </c>
      <c r="AD418" t="s">
        <v>12</v>
      </c>
      <c r="AE418" t="s">
        <v>13</v>
      </c>
      <c r="AF418" t="s">
        <v>14</v>
      </c>
      <c r="AG418" t="s">
        <v>5</v>
      </c>
      <c r="AH418" t="s">
        <v>15</v>
      </c>
      <c r="AI418" t="s">
        <v>16</v>
      </c>
      <c r="AJ418" t="s">
        <v>17</v>
      </c>
      <c r="AK418" t="s">
        <v>18</v>
      </c>
      <c r="AL418" t="s">
        <v>19</v>
      </c>
    </row>
    <row r="419" spans="1:38" ht="13.5" customHeight="1">
      <c r="A419" s="7"/>
      <c r="B419" s="7"/>
      <c r="C419" s="7"/>
      <c r="D419" s="8"/>
      <c r="F419" s="9" t="str">
        <f>(Sheet1!T419)</f>
        <v/>
      </c>
      <c r="G419" t="str">
        <f>IF(OR(Sheet1!W419="Yes",Sheet1!U419="Yes"),"\\CMFP538\"&amp;Sheet1!Z419,"")</f>
        <v/>
      </c>
      <c r="H419" t="str">
        <f>IF(G419="","",Sheet1!Z419)</f>
        <v/>
      </c>
      <c r="I419" t="str">
        <f>IF(G419="","",Sheet1!Y419)</f>
        <v/>
      </c>
      <c r="J419" t="e">
        <f>(Sheet1!O419)</f>
        <v>#VALUE!</v>
      </c>
      <c r="K419" s="6" t="e">
        <f>(Sheet1!P419)</f>
        <v>#VALUE!</v>
      </c>
      <c r="L419" s="6" t="e">
        <f>IF(Sheet1!N419="No","No",IF(Sheet1!N419="","No","Yes"))</f>
        <v>#VALUE!</v>
      </c>
      <c r="M419" t="e">
        <f>(Sheet1!Q419)</f>
        <v>#VALUE!</v>
      </c>
      <c r="N419" s="6" t="str">
        <f>IF(Sheet1!E419=FALSE,"",Sheet1!F419&amp;Sheet1!E419)</f>
        <v/>
      </c>
      <c r="O419" t="str">
        <f ca="1">(Sheet1!AB419)</f>
        <v>DC1MDB08</v>
      </c>
      <c r="P419" t="e">
        <f>(Sheet1!R419)</f>
        <v>#VALUE!</v>
      </c>
      <c r="Q419" t="e">
        <f>Sheet3!D419</f>
        <v>#VALUE!</v>
      </c>
      <c r="R419" t="e">
        <f>Sheet3!E419</f>
        <v>#VALUE!</v>
      </c>
      <c r="S419" t="str">
        <f t="shared" si="24"/>
        <v/>
      </c>
      <c r="T419" t="str">
        <f>IF(ISERROR(Sheet1!X419),"",Sheet1!X419)</f>
        <v/>
      </c>
      <c r="U419" t="e">
        <f>IF(Sheet1!M419="Councillors",5120,IF(Sheet1!M419="Information Technology Services Dept.",1024,IF(Sheet1!M419="City Clerk and Solicitor Dept",1953,"No")))</f>
        <v>#VALUE!</v>
      </c>
      <c r="V419" s="5" t="s">
        <v>96</v>
      </c>
      <c r="W419" t="e">
        <f>IF(Sheet1!M419="Councillors",4608,IF(Sheet1!M419="Information Technology Services Dept.",921,IF(Sheet1!M419="City Clerk and Solicitor Dept",1855,"No")))</f>
        <v>#VALUE!</v>
      </c>
      <c r="X419" t="e">
        <f t="shared" si="25"/>
        <v>#VALUE!</v>
      </c>
      <c r="Y419" t="str">
        <f ca="1">IF(Sheet1!AB419="DC1MDB01","DC1",IF(Sheet1!AB419="DC1MDB02","DC1",IF(Sheet1!AB419="DC1MDB03","DC1",IF(Sheet1!AB419="DC1MDB04","DC1",IF(Sheet1!AB419="DC1MDB05","DC1",IF(Sheet1!AB419="DC1MDB06","DC1",IF(Sheet1!AB419="DC1MDB07","DC1",IF(Sheet1!AB419="DC1MDB08","DC1",IF(Sheet1!AB419="DC1MDB09","DC1",IF(Sheet1!AB419="DC1MDB10","DC1",IF(Sheet1!AB419="DC4MDB01","DC4",IF(Sheet1!AB419="DC4MDB02","DC4",IF(Sheet1!AB419="DC4MDB03","DC4",IF(Sheet1!AB419="DC4MDB04","DC4",IF(Sheet1!AB419="DC4MDB05","DC4",IF(Sheet1!AB419="DC4MDB06","DC4",IF(Sheet1!AB419="DC4MDB07","DC4",IF(Sheet1!AB419="DC4MDB08","DC4",IF(Sheet1!AB419="DC4MDB09","DC4",IF(Sheet1!AB419="DC4MDB10","DC4","$False"))))))))))))))))))))</f>
        <v>DC1</v>
      </c>
      <c r="Z419" t="s">
        <v>35</v>
      </c>
      <c r="AA419" t="e">
        <f t="shared" si="26"/>
        <v>#VALUE!</v>
      </c>
      <c r="AB419" t="e">
        <f t="shared" si="27"/>
        <v>#VALUE!</v>
      </c>
      <c r="AC419" t="s">
        <v>11</v>
      </c>
      <c r="AD419" t="s">
        <v>12</v>
      </c>
      <c r="AE419" t="s">
        <v>13</v>
      </c>
      <c r="AF419" t="s">
        <v>14</v>
      </c>
      <c r="AG419" t="s">
        <v>5</v>
      </c>
      <c r="AH419" t="s">
        <v>15</v>
      </c>
      <c r="AI419" t="s">
        <v>16</v>
      </c>
      <c r="AJ419" t="s">
        <v>17</v>
      </c>
      <c r="AK419" t="s">
        <v>18</v>
      </c>
      <c r="AL419" t="s">
        <v>19</v>
      </c>
    </row>
    <row r="420" spans="1:38" ht="13.5" customHeight="1">
      <c r="A420" s="7"/>
      <c r="B420" s="7"/>
      <c r="C420" s="7"/>
      <c r="D420" s="8"/>
      <c r="F420" s="9" t="str">
        <f>(Sheet1!T420)</f>
        <v/>
      </c>
      <c r="G420" t="str">
        <f>IF(OR(Sheet1!W420="Yes",Sheet1!U420="Yes"),"\\CMFP538\"&amp;Sheet1!Z420,"")</f>
        <v/>
      </c>
      <c r="H420" t="str">
        <f>IF(G420="","",Sheet1!Z420)</f>
        <v/>
      </c>
      <c r="I420" t="str">
        <f>IF(G420="","",Sheet1!Y420)</f>
        <v/>
      </c>
      <c r="J420" t="e">
        <f>(Sheet1!O420)</f>
        <v>#VALUE!</v>
      </c>
      <c r="K420" s="6" t="e">
        <f>(Sheet1!P420)</f>
        <v>#VALUE!</v>
      </c>
      <c r="L420" s="6" t="e">
        <f>IF(Sheet1!N420="No","No",IF(Sheet1!N420="","No","Yes"))</f>
        <v>#VALUE!</v>
      </c>
      <c r="M420" t="e">
        <f>(Sheet1!Q420)</f>
        <v>#VALUE!</v>
      </c>
      <c r="N420" s="6" t="str">
        <f>IF(Sheet1!E420=FALSE,"",Sheet1!F420&amp;Sheet1!E420)</f>
        <v/>
      </c>
      <c r="O420" t="str">
        <f ca="1">(Sheet1!AB420)</f>
        <v>DC4MDB01</v>
      </c>
      <c r="P420" t="e">
        <f>(Sheet1!R420)</f>
        <v>#VALUE!</v>
      </c>
      <c r="Q420" t="e">
        <f>Sheet3!D420</f>
        <v>#VALUE!</v>
      </c>
      <c r="R420" t="e">
        <f>Sheet3!E420</f>
        <v>#VALUE!</v>
      </c>
      <c r="S420" t="str">
        <f t="shared" si="24"/>
        <v/>
      </c>
      <c r="T420" t="str">
        <f>IF(ISERROR(Sheet1!X420),"",Sheet1!X420)</f>
        <v/>
      </c>
      <c r="U420" t="e">
        <f>IF(Sheet1!M420="Councillors",5120,IF(Sheet1!M420="Information Technology Services Dept.",1024,IF(Sheet1!M420="City Clerk and Solicitor Dept",1953,"No")))</f>
        <v>#VALUE!</v>
      </c>
      <c r="V420" s="5" t="s">
        <v>96</v>
      </c>
      <c r="W420" t="e">
        <f>IF(Sheet1!M420="Councillors",4608,IF(Sheet1!M420="Information Technology Services Dept.",921,IF(Sheet1!M420="City Clerk and Solicitor Dept",1855,"No")))</f>
        <v>#VALUE!</v>
      </c>
      <c r="X420" t="e">
        <f t="shared" si="25"/>
        <v>#VALUE!</v>
      </c>
      <c r="Y420" t="str">
        <f ca="1">IF(Sheet1!AB420="DC1MDB01","DC1",IF(Sheet1!AB420="DC1MDB02","DC1",IF(Sheet1!AB420="DC1MDB03","DC1",IF(Sheet1!AB420="DC1MDB04","DC1",IF(Sheet1!AB420="DC1MDB05","DC1",IF(Sheet1!AB420="DC1MDB06","DC1",IF(Sheet1!AB420="DC1MDB07","DC1",IF(Sheet1!AB420="DC1MDB08","DC1",IF(Sheet1!AB420="DC1MDB09","DC1",IF(Sheet1!AB420="DC1MDB10","DC1",IF(Sheet1!AB420="DC4MDB01","DC4",IF(Sheet1!AB420="DC4MDB02","DC4",IF(Sheet1!AB420="DC4MDB03","DC4",IF(Sheet1!AB420="DC4MDB04","DC4",IF(Sheet1!AB420="DC4MDB05","DC4",IF(Sheet1!AB420="DC4MDB06","DC4",IF(Sheet1!AB420="DC4MDB07","DC4",IF(Sheet1!AB420="DC4MDB08","DC4",IF(Sheet1!AB420="DC4MDB09","DC4",IF(Sheet1!AB420="DC4MDB10","DC4","$False"))))))))))))))))))))</f>
        <v>DC4</v>
      </c>
      <c r="Z420" t="s">
        <v>35</v>
      </c>
      <c r="AA420" t="e">
        <f t="shared" si="26"/>
        <v>#VALUE!</v>
      </c>
      <c r="AB420" t="e">
        <f t="shared" si="27"/>
        <v>#VALUE!</v>
      </c>
      <c r="AC420" t="s">
        <v>11</v>
      </c>
      <c r="AD420" t="s">
        <v>12</v>
      </c>
      <c r="AE420" t="s">
        <v>13</v>
      </c>
      <c r="AF420" t="s">
        <v>14</v>
      </c>
      <c r="AG420" t="s">
        <v>5</v>
      </c>
      <c r="AH420" t="s">
        <v>15</v>
      </c>
      <c r="AI420" t="s">
        <v>16</v>
      </c>
      <c r="AJ420" t="s">
        <v>17</v>
      </c>
      <c r="AK420" t="s">
        <v>18</v>
      </c>
      <c r="AL420" t="s">
        <v>19</v>
      </c>
    </row>
    <row r="421" spans="1:38" ht="13.5" customHeight="1">
      <c r="A421" s="7"/>
      <c r="B421" s="7"/>
      <c r="C421" s="7"/>
      <c r="D421" s="8"/>
      <c r="F421" s="9" t="str">
        <f>(Sheet1!T421)</f>
        <v/>
      </c>
      <c r="G421" t="str">
        <f>IF(OR(Sheet1!W421="Yes",Sheet1!U421="Yes"),"\\CMFP538\"&amp;Sheet1!Z421,"")</f>
        <v/>
      </c>
      <c r="H421" t="str">
        <f>IF(G421="","",Sheet1!Z421)</f>
        <v/>
      </c>
      <c r="I421" t="str">
        <f>IF(G421="","",Sheet1!Y421)</f>
        <v/>
      </c>
      <c r="J421" t="e">
        <f>(Sheet1!O421)</f>
        <v>#VALUE!</v>
      </c>
      <c r="K421" s="6" t="e">
        <f>(Sheet1!P421)</f>
        <v>#VALUE!</v>
      </c>
      <c r="L421" s="6" t="e">
        <f>IF(Sheet1!N421="No","No",IF(Sheet1!N421="","No","Yes"))</f>
        <v>#VALUE!</v>
      </c>
      <c r="M421" t="e">
        <f>(Sheet1!Q421)</f>
        <v>#VALUE!</v>
      </c>
      <c r="N421" s="6" t="str">
        <f>IF(Sheet1!E421=FALSE,"",Sheet1!F421&amp;Sheet1!E421)</f>
        <v/>
      </c>
      <c r="O421" t="str">
        <f ca="1">(Sheet1!AB421)</f>
        <v>DC4MDB01</v>
      </c>
      <c r="P421" t="e">
        <f>(Sheet1!R421)</f>
        <v>#VALUE!</v>
      </c>
      <c r="Q421" t="e">
        <f>Sheet3!D421</f>
        <v>#VALUE!</v>
      </c>
      <c r="R421" t="e">
        <f>Sheet3!E421</f>
        <v>#VALUE!</v>
      </c>
      <c r="S421" t="str">
        <f t="shared" si="24"/>
        <v/>
      </c>
      <c r="T421" t="str">
        <f>IF(ISERROR(Sheet1!X421),"",Sheet1!X421)</f>
        <v/>
      </c>
      <c r="U421" t="e">
        <f>IF(Sheet1!M421="Councillors",5120,IF(Sheet1!M421="Information Technology Services Dept.",1024,IF(Sheet1!M421="City Clerk and Solicitor Dept",1953,"No")))</f>
        <v>#VALUE!</v>
      </c>
      <c r="V421" s="5" t="s">
        <v>96</v>
      </c>
      <c r="W421" t="e">
        <f>IF(Sheet1!M421="Councillors",4608,IF(Sheet1!M421="Information Technology Services Dept.",921,IF(Sheet1!M421="City Clerk and Solicitor Dept",1855,"No")))</f>
        <v>#VALUE!</v>
      </c>
      <c r="X421" t="e">
        <f t="shared" si="25"/>
        <v>#VALUE!</v>
      </c>
      <c r="Y421" t="str">
        <f ca="1">IF(Sheet1!AB421="DC1MDB01","DC1",IF(Sheet1!AB421="DC1MDB02","DC1",IF(Sheet1!AB421="DC1MDB03","DC1",IF(Sheet1!AB421="DC1MDB04","DC1",IF(Sheet1!AB421="DC1MDB05","DC1",IF(Sheet1!AB421="DC1MDB06","DC1",IF(Sheet1!AB421="DC1MDB07","DC1",IF(Sheet1!AB421="DC1MDB08","DC1",IF(Sheet1!AB421="DC1MDB09","DC1",IF(Sheet1!AB421="DC1MDB10","DC1",IF(Sheet1!AB421="DC4MDB01","DC4",IF(Sheet1!AB421="DC4MDB02","DC4",IF(Sheet1!AB421="DC4MDB03","DC4",IF(Sheet1!AB421="DC4MDB04","DC4",IF(Sheet1!AB421="DC4MDB05","DC4",IF(Sheet1!AB421="DC4MDB06","DC4",IF(Sheet1!AB421="DC4MDB07","DC4",IF(Sheet1!AB421="DC4MDB08","DC4",IF(Sheet1!AB421="DC4MDB09","DC4",IF(Sheet1!AB421="DC4MDB10","DC4","$False"))))))))))))))))))))</f>
        <v>DC4</v>
      </c>
      <c r="Z421" t="s">
        <v>35</v>
      </c>
      <c r="AA421" t="e">
        <f t="shared" si="26"/>
        <v>#VALUE!</v>
      </c>
      <c r="AB421" t="e">
        <f t="shared" si="27"/>
        <v>#VALUE!</v>
      </c>
      <c r="AC421" t="s">
        <v>11</v>
      </c>
      <c r="AD421" t="s">
        <v>12</v>
      </c>
      <c r="AE421" t="s">
        <v>13</v>
      </c>
      <c r="AF421" t="s">
        <v>14</v>
      </c>
      <c r="AG421" t="s">
        <v>5</v>
      </c>
      <c r="AH421" t="s">
        <v>15</v>
      </c>
      <c r="AI421" t="s">
        <v>16</v>
      </c>
      <c r="AJ421" t="s">
        <v>17</v>
      </c>
      <c r="AK421" t="s">
        <v>18</v>
      </c>
      <c r="AL421" t="s">
        <v>19</v>
      </c>
    </row>
    <row r="422" spans="1:38" ht="13.5" customHeight="1">
      <c r="A422" s="7"/>
      <c r="B422" s="7"/>
      <c r="C422" s="7"/>
      <c r="D422" s="8"/>
      <c r="F422" s="9" t="str">
        <f>(Sheet1!T422)</f>
        <v/>
      </c>
      <c r="G422" t="str">
        <f>IF(OR(Sheet1!W422="Yes",Sheet1!U422="Yes"),"\\CMFP538\"&amp;Sheet1!Z422,"")</f>
        <v/>
      </c>
      <c r="H422" t="str">
        <f>IF(G422="","",Sheet1!Z422)</f>
        <v/>
      </c>
      <c r="I422" t="str">
        <f>IF(G422="","",Sheet1!Y422)</f>
        <v/>
      </c>
      <c r="J422" t="e">
        <f>(Sheet1!O422)</f>
        <v>#VALUE!</v>
      </c>
      <c r="K422" s="6" t="e">
        <f>(Sheet1!P422)</f>
        <v>#VALUE!</v>
      </c>
      <c r="L422" s="6" t="e">
        <f>IF(Sheet1!N422="No","No",IF(Sheet1!N422="","No","Yes"))</f>
        <v>#VALUE!</v>
      </c>
      <c r="M422" t="e">
        <f>(Sheet1!Q422)</f>
        <v>#VALUE!</v>
      </c>
      <c r="N422" s="6" t="str">
        <f>IF(Sheet1!E422=FALSE,"",Sheet1!F422&amp;Sheet1!E422)</f>
        <v/>
      </c>
      <c r="O422" t="str">
        <f ca="1">(Sheet1!AB422)</f>
        <v>DC1MDB06</v>
      </c>
      <c r="P422" t="e">
        <f>(Sheet1!R422)</f>
        <v>#VALUE!</v>
      </c>
      <c r="Q422" t="e">
        <f>Sheet3!D422</f>
        <v>#VALUE!</v>
      </c>
      <c r="R422" t="e">
        <f>Sheet3!E422</f>
        <v>#VALUE!</v>
      </c>
      <c r="S422" t="str">
        <f t="shared" si="24"/>
        <v/>
      </c>
      <c r="T422" t="str">
        <f>IF(ISERROR(Sheet1!X422),"",Sheet1!X422)</f>
        <v/>
      </c>
      <c r="U422" t="e">
        <f>IF(Sheet1!M422="Councillors",5120,IF(Sheet1!M422="Information Technology Services Dept.",1024,IF(Sheet1!M422="City Clerk and Solicitor Dept",1953,"No")))</f>
        <v>#VALUE!</v>
      </c>
      <c r="V422" s="5" t="s">
        <v>96</v>
      </c>
      <c r="W422" t="e">
        <f>IF(Sheet1!M422="Councillors",4608,IF(Sheet1!M422="Information Technology Services Dept.",921,IF(Sheet1!M422="City Clerk and Solicitor Dept",1855,"No")))</f>
        <v>#VALUE!</v>
      </c>
      <c r="X422" t="e">
        <f t="shared" si="25"/>
        <v>#VALUE!</v>
      </c>
      <c r="Y422" t="str">
        <f ca="1">IF(Sheet1!AB422="DC1MDB01","DC1",IF(Sheet1!AB422="DC1MDB02","DC1",IF(Sheet1!AB422="DC1MDB03","DC1",IF(Sheet1!AB422="DC1MDB04","DC1",IF(Sheet1!AB422="DC1MDB05","DC1",IF(Sheet1!AB422="DC1MDB06","DC1",IF(Sheet1!AB422="DC1MDB07","DC1",IF(Sheet1!AB422="DC1MDB08","DC1",IF(Sheet1!AB422="DC1MDB09","DC1",IF(Sheet1!AB422="DC1MDB10","DC1",IF(Sheet1!AB422="DC4MDB01","DC4",IF(Sheet1!AB422="DC4MDB02","DC4",IF(Sheet1!AB422="DC4MDB03","DC4",IF(Sheet1!AB422="DC4MDB04","DC4",IF(Sheet1!AB422="DC4MDB05","DC4",IF(Sheet1!AB422="DC4MDB06","DC4",IF(Sheet1!AB422="DC4MDB07","DC4",IF(Sheet1!AB422="DC4MDB08","DC4",IF(Sheet1!AB422="DC4MDB09","DC4",IF(Sheet1!AB422="DC4MDB10","DC4","$False"))))))))))))))))))))</f>
        <v>DC1</v>
      </c>
      <c r="Z422" t="s">
        <v>35</v>
      </c>
      <c r="AA422" t="e">
        <f t="shared" si="26"/>
        <v>#VALUE!</v>
      </c>
      <c r="AB422" t="e">
        <f t="shared" si="27"/>
        <v>#VALUE!</v>
      </c>
      <c r="AC422" t="s">
        <v>11</v>
      </c>
      <c r="AD422" t="s">
        <v>12</v>
      </c>
      <c r="AE422" t="s">
        <v>13</v>
      </c>
      <c r="AF422" t="s">
        <v>14</v>
      </c>
      <c r="AG422" t="s">
        <v>5</v>
      </c>
      <c r="AH422" t="s">
        <v>15</v>
      </c>
      <c r="AI422" t="s">
        <v>16</v>
      </c>
      <c r="AJ422" t="s">
        <v>17</v>
      </c>
      <c r="AK422" t="s">
        <v>18</v>
      </c>
      <c r="AL422" t="s">
        <v>19</v>
      </c>
    </row>
    <row r="423" spans="1:38" ht="13.5" customHeight="1">
      <c r="A423" s="7"/>
      <c r="B423" s="7"/>
      <c r="C423" s="7"/>
      <c r="D423" s="8"/>
      <c r="F423" s="9" t="str">
        <f>(Sheet1!T423)</f>
        <v/>
      </c>
      <c r="G423" t="str">
        <f>IF(OR(Sheet1!W423="Yes",Sheet1!U423="Yes"),"\\CMFP538\"&amp;Sheet1!Z423,"")</f>
        <v/>
      </c>
      <c r="H423" t="str">
        <f>IF(G423="","",Sheet1!Z423)</f>
        <v/>
      </c>
      <c r="I423" t="str">
        <f>IF(G423="","",Sheet1!Y423)</f>
        <v/>
      </c>
      <c r="J423" t="e">
        <f>(Sheet1!O423)</f>
        <v>#VALUE!</v>
      </c>
      <c r="K423" s="6" t="e">
        <f>(Sheet1!P423)</f>
        <v>#VALUE!</v>
      </c>
      <c r="L423" s="6" t="e">
        <f>IF(Sheet1!N423="No","No",IF(Sheet1!N423="","No","Yes"))</f>
        <v>#VALUE!</v>
      </c>
      <c r="M423" t="e">
        <f>(Sheet1!Q423)</f>
        <v>#VALUE!</v>
      </c>
      <c r="N423" s="6" t="str">
        <f>IF(Sheet1!E423=FALSE,"",Sheet1!F423&amp;Sheet1!E423)</f>
        <v/>
      </c>
      <c r="O423" t="str">
        <f ca="1">(Sheet1!AB423)</f>
        <v>DC1MDB09</v>
      </c>
      <c r="P423" t="e">
        <f>(Sheet1!R423)</f>
        <v>#VALUE!</v>
      </c>
      <c r="Q423" t="e">
        <f>Sheet3!D423</f>
        <v>#VALUE!</v>
      </c>
      <c r="R423" t="e">
        <f>Sheet3!E423</f>
        <v>#VALUE!</v>
      </c>
      <c r="S423" t="str">
        <f t="shared" si="24"/>
        <v/>
      </c>
      <c r="T423" t="str">
        <f>IF(ISERROR(Sheet1!X423),"",Sheet1!X423)</f>
        <v/>
      </c>
      <c r="U423" t="e">
        <f>IF(Sheet1!M423="Councillors",5120,IF(Sheet1!M423="Information Technology Services Dept.",1024,IF(Sheet1!M423="City Clerk and Solicitor Dept",1953,"No")))</f>
        <v>#VALUE!</v>
      </c>
      <c r="V423" s="5" t="s">
        <v>96</v>
      </c>
      <c r="W423" t="e">
        <f>IF(Sheet1!M423="Councillors",4608,IF(Sheet1!M423="Information Technology Services Dept.",921,IF(Sheet1!M423="City Clerk and Solicitor Dept",1855,"No")))</f>
        <v>#VALUE!</v>
      </c>
      <c r="X423" t="e">
        <f t="shared" si="25"/>
        <v>#VALUE!</v>
      </c>
      <c r="Y423" t="str">
        <f ca="1">IF(Sheet1!AB423="DC1MDB01","DC1",IF(Sheet1!AB423="DC1MDB02","DC1",IF(Sheet1!AB423="DC1MDB03","DC1",IF(Sheet1!AB423="DC1MDB04","DC1",IF(Sheet1!AB423="DC1MDB05","DC1",IF(Sheet1!AB423="DC1MDB06","DC1",IF(Sheet1!AB423="DC1MDB07","DC1",IF(Sheet1!AB423="DC1MDB08","DC1",IF(Sheet1!AB423="DC1MDB09","DC1",IF(Sheet1!AB423="DC1MDB10","DC1",IF(Sheet1!AB423="DC4MDB01","DC4",IF(Sheet1!AB423="DC4MDB02","DC4",IF(Sheet1!AB423="DC4MDB03","DC4",IF(Sheet1!AB423="DC4MDB04","DC4",IF(Sheet1!AB423="DC4MDB05","DC4",IF(Sheet1!AB423="DC4MDB06","DC4",IF(Sheet1!AB423="DC4MDB07","DC4",IF(Sheet1!AB423="DC4MDB08","DC4",IF(Sheet1!AB423="DC4MDB09","DC4",IF(Sheet1!AB423="DC4MDB10","DC4","$False"))))))))))))))))))))</f>
        <v>DC1</v>
      </c>
      <c r="Z423" t="s">
        <v>35</v>
      </c>
      <c r="AA423" t="e">
        <f t="shared" si="26"/>
        <v>#VALUE!</v>
      </c>
      <c r="AB423" t="e">
        <f t="shared" si="27"/>
        <v>#VALUE!</v>
      </c>
      <c r="AC423" t="s">
        <v>11</v>
      </c>
      <c r="AD423" t="s">
        <v>12</v>
      </c>
      <c r="AE423" t="s">
        <v>13</v>
      </c>
      <c r="AF423" t="s">
        <v>14</v>
      </c>
      <c r="AG423" t="s">
        <v>5</v>
      </c>
      <c r="AH423" t="s">
        <v>15</v>
      </c>
      <c r="AI423" t="s">
        <v>16</v>
      </c>
      <c r="AJ423" t="s">
        <v>17</v>
      </c>
      <c r="AK423" t="s">
        <v>18</v>
      </c>
      <c r="AL423" t="s">
        <v>19</v>
      </c>
    </row>
    <row r="424" spans="1:38" ht="13.5" customHeight="1">
      <c r="A424" s="7"/>
      <c r="B424" s="7"/>
      <c r="C424" s="7"/>
      <c r="D424" s="8"/>
      <c r="F424" s="9" t="str">
        <f>(Sheet1!T424)</f>
        <v/>
      </c>
      <c r="G424" t="str">
        <f>IF(OR(Sheet1!W424="Yes",Sheet1!U424="Yes"),"\\CMFP538\"&amp;Sheet1!Z424,"")</f>
        <v/>
      </c>
      <c r="H424" t="str">
        <f>IF(G424="","",Sheet1!Z424)</f>
        <v/>
      </c>
      <c r="I424" t="str">
        <f>IF(G424="","",Sheet1!Y424)</f>
        <v/>
      </c>
      <c r="J424" t="e">
        <f>(Sheet1!O424)</f>
        <v>#VALUE!</v>
      </c>
      <c r="K424" s="6" t="e">
        <f>(Sheet1!P424)</f>
        <v>#VALUE!</v>
      </c>
      <c r="L424" s="6" t="e">
        <f>IF(Sheet1!N424="No","No",IF(Sheet1!N424="","No","Yes"))</f>
        <v>#VALUE!</v>
      </c>
      <c r="M424" t="e">
        <f>(Sheet1!Q424)</f>
        <v>#VALUE!</v>
      </c>
      <c r="N424" s="6" t="str">
        <f>IF(Sheet1!E424=FALSE,"",Sheet1!F424&amp;Sheet1!E424)</f>
        <v/>
      </c>
      <c r="O424" t="str">
        <f ca="1">(Sheet1!AB424)</f>
        <v>DC1MDB02</v>
      </c>
      <c r="P424" t="e">
        <f>(Sheet1!R424)</f>
        <v>#VALUE!</v>
      </c>
      <c r="Q424" t="e">
        <f>Sheet3!D424</f>
        <v>#VALUE!</v>
      </c>
      <c r="R424" t="e">
        <f>Sheet3!E424</f>
        <v>#VALUE!</v>
      </c>
      <c r="S424" t="str">
        <f t="shared" si="24"/>
        <v/>
      </c>
      <c r="T424" t="str">
        <f>IF(ISERROR(Sheet1!X424),"",Sheet1!X424)</f>
        <v/>
      </c>
      <c r="U424" t="e">
        <f>IF(Sheet1!M424="Councillors",5120,IF(Sheet1!M424="Information Technology Services Dept.",1024,IF(Sheet1!M424="City Clerk and Solicitor Dept",1953,"No")))</f>
        <v>#VALUE!</v>
      </c>
      <c r="V424" s="5" t="s">
        <v>96</v>
      </c>
      <c r="W424" t="e">
        <f>IF(Sheet1!M424="Councillors",4608,IF(Sheet1!M424="Information Technology Services Dept.",921,IF(Sheet1!M424="City Clerk and Solicitor Dept",1855,"No")))</f>
        <v>#VALUE!</v>
      </c>
      <c r="X424" t="e">
        <f t="shared" si="25"/>
        <v>#VALUE!</v>
      </c>
      <c r="Y424" t="str">
        <f ca="1">IF(Sheet1!AB424="DC1MDB01","DC1",IF(Sheet1!AB424="DC1MDB02","DC1",IF(Sheet1!AB424="DC1MDB03","DC1",IF(Sheet1!AB424="DC1MDB04","DC1",IF(Sheet1!AB424="DC1MDB05","DC1",IF(Sheet1!AB424="DC1MDB06","DC1",IF(Sheet1!AB424="DC1MDB07","DC1",IF(Sheet1!AB424="DC1MDB08","DC1",IF(Sheet1!AB424="DC1MDB09","DC1",IF(Sheet1!AB424="DC1MDB10","DC1",IF(Sheet1!AB424="DC4MDB01","DC4",IF(Sheet1!AB424="DC4MDB02","DC4",IF(Sheet1!AB424="DC4MDB03","DC4",IF(Sheet1!AB424="DC4MDB04","DC4",IF(Sheet1!AB424="DC4MDB05","DC4",IF(Sheet1!AB424="DC4MDB06","DC4",IF(Sheet1!AB424="DC4MDB07","DC4",IF(Sheet1!AB424="DC4MDB08","DC4",IF(Sheet1!AB424="DC4MDB09","DC4",IF(Sheet1!AB424="DC4MDB10","DC4","$False"))))))))))))))))))))</f>
        <v>DC1</v>
      </c>
      <c r="Z424" t="s">
        <v>35</v>
      </c>
      <c r="AA424" t="e">
        <f t="shared" si="26"/>
        <v>#VALUE!</v>
      </c>
      <c r="AB424" t="e">
        <f t="shared" si="27"/>
        <v>#VALUE!</v>
      </c>
      <c r="AC424" t="s">
        <v>11</v>
      </c>
      <c r="AD424" t="s">
        <v>12</v>
      </c>
      <c r="AE424" t="s">
        <v>13</v>
      </c>
      <c r="AF424" t="s">
        <v>14</v>
      </c>
      <c r="AG424" t="s">
        <v>5</v>
      </c>
      <c r="AH424" t="s">
        <v>15</v>
      </c>
      <c r="AI424" t="s">
        <v>16</v>
      </c>
      <c r="AJ424" t="s">
        <v>17</v>
      </c>
      <c r="AK424" t="s">
        <v>18</v>
      </c>
      <c r="AL424" t="s">
        <v>19</v>
      </c>
    </row>
    <row r="425" spans="1:38" ht="13.5" customHeight="1">
      <c r="A425" s="7"/>
      <c r="B425" s="7"/>
      <c r="C425" s="7"/>
      <c r="D425" s="8"/>
      <c r="F425" s="9" t="str">
        <f>(Sheet1!T425)</f>
        <v/>
      </c>
      <c r="G425" t="str">
        <f>IF(OR(Sheet1!W425="Yes",Sheet1!U425="Yes"),"\\CMFP538\"&amp;Sheet1!Z425,"")</f>
        <v/>
      </c>
      <c r="H425" t="str">
        <f>IF(G425="","",Sheet1!Z425)</f>
        <v/>
      </c>
      <c r="I425" t="str">
        <f>IF(G425="","",Sheet1!Y425)</f>
        <v/>
      </c>
      <c r="J425" t="e">
        <f>(Sheet1!O425)</f>
        <v>#VALUE!</v>
      </c>
      <c r="K425" s="6" t="e">
        <f>(Sheet1!P425)</f>
        <v>#VALUE!</v>
      </c>
      <c r="L425" s="6" t="e">
        <f>IF(Sheet1!N425="No","No",IF(Sheet1!N425="","No","Yes"))</f>
        <v>#VALUE!</v>
      </c>
      <c r="M425" t="e">
        <f>(Sheet1!Q425)</f>
        <v>#VALUE!</v>
      </c>
      <c r="N425" s="6" t="str">
        <f>IF(Sheet1!E425=FALSE,"",Sheet1!F425&amp;Sheet1!E425)</f>
        <v/>
      </c>
      <c r="O425" t="str">
        <f ca="1">(Sheet1!AB425)</f>
        <v>DC1MDB04</v>
      </c>
      <c r="P425" t="e">
        <f>(Sheet1!R425)</f>
        <v>#VALUE!</v>
      </c>
      <c r="Q425" t="e">
        <f>Sheet3!D425</f>
        <v>#VALUE!</v>
      </c>
      <c r="R425" t="e">
        <f>Sheet3!E425</f>
        <v>#VALUE!</v>
      </c>
      <c r="S425" t="str">
        <f t="shared" si="24"/>
        <v/>
      </c>
      <c r="T425" t="str">
        <f>IF(ISERROR(Sheet1!X425),"",Sheet1!X425)</f>
        <v/>
      </c>
      <c r="U425" t="e">
        <f>IF(Sheet1!M425="Councillors",5120,IF(Sheet1!M425="Information Technology Services Dept.",1024,IF(Sheet1!M425="City Clerk and Solicitor Dept",1953,"No")))</f>
        <v>#VALUE!</v>
      </c>
      <c r="V425" s="5" t="s">
        <v>96</v>
      </c>
      <c r="W425" t="e">
        <f>IF(Sheet1!M425="Councillors",4608,IF(Sheet1!M425="Information Technology Services Dept.",921,IF(Sheet1!M425="City Clerk and Solicitor Dept",1855,"No")))</f>
        <v>#VALUE!</v>
      </c>
      <c r="X425" t="e">
        <f t="shared" si="25"/>
        <v>#VALUE!</v>
      </c>
      <c r="Y425" t="str">
        <f ca="1">IF(Sheet1!AB425="DC1MDB01","DC1",IF(Sheet1!AB425="DC1MDB02","DC1",IF(Sheet1!AB425="DC1MDB03","DC1",IF(Sheet1!AB425="DC1MDB04","DC1",IF(Sheet1!AB425="DC1MDB05","DC1",IF(Sheet1!AB425="DC1MDB06","DC1",IF(Sheet1!AB425="DC1MDB07","DC1",IF(Sheet1!AB425="DC1MDB08","DC1",IF(Sheet1!AB425="DC1MDB09","DC1",IF(Sheet1!AB425="DC1MDB10","DC1",IF(Sheet1!AB425="DC4MDB01","DC4",IF(Sheet1!AB425="DC4MDB02","DC4",IF(Sheet1!AB425="DC4MDB03","DC4",IF(Sheet1!AB425="DC4MDB04","DC4",IF(Sheet1!AB425="DC4MDB05","DC4",IF(Sheet1!AB425="DC4MDB06","DC4",IF(Sheet1!AB425="DC4MDB07","DC4",IF(Sheet1!AB425="DC4MDB08","DC4",IF(Sheet1!AB425="DC4MDB09","DC4",IF(Sheet1!AB425="DC4MDB10","DC4","$False"))))))))))))))))))))</f>
        <v>DC1</v>
      </c>
      <c r="Z425" t="s">
        <v>35</v>
      </c>
      <c r="AA425" t="e">
        <f t="shared" si="26"/>
        <v>#VALUE!</v>
      </c>
      <c r="AB425" t="e">
        <f t="shared" si="27"/>
        <v>#VALUE!</v>
      </c>
      <c r="AC425" t="s">
        <v>11</v>
      </c>
      <c r="AD425" t="s">
        <v>12</v>
      </c>
      <c r="AE425" t="s">
        <v>13</v>
      </c>
      <c r="AF425" t="s">
        <v>14</v>
      </c>
      <c r="AG425" t="s">
        <v>5</v>
      </c>
      <c r="AH425" t="s">
        <v>15</v>
      </c>
      <c r="AI425" t="s">
        <v>16</v>
      </c>
      <c r="AJ425" t="s">
        <v>17</v>
      </c>
      <c r="AK425" t="s">
        <v>18</v>
      </c>
      <c r="AL425" t="s">
        <v>19</v>
      </c>
    </row>
    <row r="426" spans="1:38" ht="13.5" customHeight="1">
      <c r="A426" s="7"/>
      <c r="B426" s="7"/>
      <c r="C426" s="7"/>
      <c r="D426" s="8"/>
      <c r="F426" s="9" t="str">
        <f>(Sheet1!T426)</f>
        <v/>
      </c>
      <c r="G426" t="str">
        <f>IF(OR(Sheet1!W426="Yes",Sheet1!U426="Yes"),"\\CMFP538\"&amp;Sheet1!Z426,"")</f>
        <v/>
      </c>
      <c r="H426" t="str">
        <f>IF(G426="","",Sheet1!Z426)</f>
        <v/>
      </c>
      <c r="I426" t="str">
        <f>IF(G426="","",Sheet1!Y426)</f>
        <v/>
      </c>
      <c r="J426" t="e">
        <f>(Sheet1!O426)</f>
        <v>#VALUE!</v>
      </c>
      <c r="K426" s="6" t="e">
        <f>(Sheet1!P426)</f>
        <v>#VALUE!</v>
      </c>
      <c r="L426" s="6" t="e">
        <f>IF(Sheet1!N426="No","No",IF(Sheet1!N426="","No","Yes"))</f>
        <v>#VALUE!</v>
      </c>
      <c r="M426" t="e">
        <f>(Sheet1!Q426)</f>
        <v>#VALUE!</v>
      </c>
      <c r="N426" s="6" t="str">
        <f>IF(Sheet1!E426=FALSE,"",Sheet1!F426&amp;Sheet1!E426)</f>
        <v/>
      </c>
      <c r="O426" t="str">
        <f ca="1">(Sheet1!AB426)</f>
        <v>DC1MDB10</v>
      </c>
      <c r="P426" t="e">
        <f>(Sheet1!R426)</f>
        <v>#VALUE!</v>
      </c>
      <c r="Q426" t="e">
        <f>Sheet3!D426</f>
        <v>#VALUE!</v>
      </c>
      <c r="R426" t="e">
        <f>Sheet3!E426</f>
        <v>#VALUE!</v>
      </c>
      <c r="S426" t="str">
        <f t="shared" si="24"/>
        <v/>
      </c>
      <c r="T426" t="str">
        <f>IF(ISERROR(Sheet1!X426),"",Sheet1!X426)</f>
        <v/>
      </c>
      <c r="U426" t="e">
        <f>IF(Sheet1!M426="Councillors",5120,IF(Sheet1!M426="Information Technology Services Dept.",1024,IF(Sheet1!M426="City Clerk and Solicitor Dept",1953,"No")))</f>
        <v>#VALUE!</v>
      </c>
      <c r="V426" s="5" t="s">
        <v>96</v>
      </c>
      <c r="W426" t="e">
        <f>IF(Sheet1!M426="Councillors",4608,IF(Sheet1!M426="Information Technology Services Dept.",921,IF(Sheet1!M426="City Clerk and Solicitor Dept",1855,"No")))</f>
        <v>#VALUE!</v>
      </c>
      <c r="X426" t="e">
        <f t="shared" si="25"/>
        <v>#VALUE!</v>
      </c>
      <c r="Y426" t="str">
        <f ca="1">IF(Sheet1!AB426="DC1MDB01","DC1",IF(Sheet1!AB426="DC1MDB02","DC1",IF(Sheet1!AB426="DC1MDB03","DC1",IF(Sheet1!AB426="DC1MDB04","DC1",IF(Sheet1!AB426="DC1MDB05","DC1",IF(Sheet1!AB426="DC1MDB06","DC1",IF(Sheet1!AB426="DC1MDB07","DC1",IF(Sheet1!AB426="DC1MDB08","DC1",IF(Sheet1!AB426="DC1MDB09","DC1",IF(Sheet1!AB426="DC1MDB10","DC1",IF(Sheet1!AB426="DC4MDB01","DC4",IF(Sheet1!AB426="DC4MDB02","DC4",IF(Sheet1!AB426="DC4MDB03","DC4",IF(Sheet1!AB426="DC4MDB04","DC4",IF(Sheet1!AB426="DC4MDB05","DC4",IF(Sheet1!AB426="DC4MDB06","DC4",IF(Sheet1!AB426="DC4MDB07","DC4",IF(Sheet1!AB426="DC4MDB08","DC4",IF(Sheet1!AB426="DC4MDB09","DC4",IF(Sheet1!AB426="DC4MDB10","DC4","$False"))))))))))))))))))))</f>
        <v>DC1</v>
      </c>
      <c r="Z426" t="s">
        <v>35</v>
      </c>
      <c r="AA426" t="e">
        <f t="shared" si="26"/>
        <v>#VALUE!</v>
      </c>
      <c r="AB426" t="e">
        <f t="shared" si="27"/>
        <v>#VALUE!</v>
      </c>
      <c r="AC426" t="s">
        <v>11</v>
      </c>
      <c r="AD426" t="s">
        <v>12</v>
      </c>
      <c r="AE426" t="s">
        <v>13</v>
      </c>
      <c r="AF426" t="s">
        <v>14</v>
      </c>
      <c r="AG426" t="s">
        <v>5</v>
      </c>
      <c r="AH426" t="s">
        <v>15</v>
      </c>
      <c r="AI426" t="s">
        <v>16</v>
      </c>
      <c r="AJ426" t="s">
        <v>17</v>
      </c>
      <c r="AK426" t="s">
        <v>18</v>
      </c>
      <c r="AL426" t="s">
        <v>19</v>
      </c>
    </row>
    <row r="427" spans="1:38" ht="13.5" customHeight="1">
      <c r="A427" s="7"/>
      <c r="B427" s="7"/>
      <c r="C427" s="7"/>
      <c r="D427" s="8"/>
      <c r="F427" s="9" t="str">
        <f>(Sheet1!T427)</f>
        <v/>
      </c>
      <c r="G427" t="str">
        <f>IF(OR(Sheet1!W427="Yes",Sheet1!U427="Yes"),"\\CMFP538\"&amp;Sheet1!Z427,"")</f>
        <v/>
      </c>
      <c r="H427" t="str">
        <f>IF(G427="","",Sheet1!Z427)</f>
        <v/>
      </c>
      <c r="I427" t="str">
        <f>IF(G427="","",Sheet1!Y427)</f>
        <v/>
      </c>
      <c r="J427" t="e">
        <f>(Sheet1!O427)</f>
        <v>#VALUE!</v>
      </c>
      <c r="K427" s="6" t="e">
        <f>(Sheet1!P427)</f>
        <v>#VALUE!</v>
      </c>
      <c r="L427" s="6" t="e">
        <f>IF(Sheet1!N427="No","No",IF(Sheet1!N427="","No","Yes"))</f>
        <v>#VALUE!</v>
      </c>
      <c r="M427" t="e">
        <f>(Sheet1!Q427)</f>
        <v>#VALUE!</v>
      </c>
      <c r="N427" s="6" t="str">
        <f>IF(Sheet1!E427=FALSE,"",Sheet1!F427&amp;Sheet1!E427)</f>
        <v/>
      </c>
      <c r="O427" t="str">
        <f ca="1">(Sheet1!AB427)</f>
        <v>DC4MDB08</v>
      </c>
      <c r="P427" t="e">
        <f>(Sheet1!R427)</f>
        <v>#VALUE!</v>
      </c>
      <c r="Q427" t="e">
        <f>Sheet3!D427</f>
        <v>#VALUE!</v>
      </c>
      <c r="R427" t="e">
        <f>Sheet3!E427</f>
        <v>#VALUE!</v>
      </c>
      <c r="S427" t="str">
        <f t="shared" si="24"/>
        <v/>
      </c>
      <c r="T427" t="str">
        <f>IF(ISERROR(Sheet1!X427),"",Sheet1!X427)</f>
        <v/>
      </c>
      <c r="U427" t="e">
        <f>IF(Sheet1!M427="Councillors",5120,IF(Sheet1!M427="Information Technology Services Dept.",1024,IF(Sheet1!M427="City Clerk and Solicitor Dept",1953,"No")))</f>
        <v>#VALUE!</v>
      </c>
      <c r="V427" s="5" t="s">
        <v>96</v>
      </c>
      <c r="W427" t="e">
        <f>IF(Sheet1!M427="Councillors",4608,IF(Sheet1!M427="Information Technology Services Dept.",921,IF(Sheet1!M427="City Clerk and Solicitor Dept",1855,"No")))</f>
        <v>#VALUE!</v>
      </c>
      <c r="X427" t="e">
        <f t="shared" si="25"/>
        <v>#VALUE!</v>
      </c>
      <c r="Y427" t="str">
        <f ca="1">IF(Sheet1!AB427="DC1MDB01","DC1",IF(Sheet1!AB427="DC1MDB02","DC1",IF(Sheet1!AB427="DC1MDB03","DC1",IF(Sheet1!AB427="DC1MDB04","DC1",IF(Sheet1!AB427="DC1MDB05","DC1",IF(Sheet1!AB427="DC1MDB06","DC1",IF(Sheet1!AB427="DC1MDB07","DC1",IF(Sheet1!AB427="DC1MDB08","DC1",IF(Sheet1!AB427="DC1MDB09","DC1",IF(Sheet1!AB427="DC1MDB10","DC1",IF(Sheet1!AB427="DC4MDB01","DC4",IF(Sheet1!AB427="DC4MDB02","DC4",IF(Sheet1!AB427="DC4MDB03","DC4",IF(Sheet1!AB427="DC4MDB04","DC4",IF(Sheet1!AB427="DC4MDB05","DC4",IF(Sheet1!AB427="DC4MDB06","DC4",IF(Sheet1!AB427="DC4MDB07","DC4",IF(Sheet1!AB427="DC4MDB08","DC4",IF(Sheet1!AB427="DC4MDB09","DC4",IF(Sheet1!AB427="DC4MDB10","DC4","$False"))))))))))))))))))))</f>
        <v>DC4</v>
      </c>
      <c r="Z427" t="s">
        <v>35</v>
      </c>
      <c r="AA427" t="e">
        <f t="shared" si="26"/>
        <v>#VALUE!</v>
      </c>
      <c r="AB427" t="e">
        <f t="shared" si="27"/>
        <v>#VALUE!</v>
      </c>
      <c r="AC427" t="s">
        <v>11</v>
      </c>
      <c r="AD427" t="s">
        <v>12</v>
      </c>
      <c r="AE427" t="s">
        <v>13</v>
      </c>
      <c r="AF427" t="s">
        <v>14</v>
      </c>
      <c r="AG427" t="s">
        <v>5</v>
      </c>
      <c r="AH427" t="s">
        <v>15</v>
      </c>
      <c r="AI427" t="s">
        <v>16</v>
      </c>
      <c r="AJ427" t="s">
        <v>17</v>
      </c>
      <c r="AK427" t="s">
        <v>18</v>
      </c>
      <c r="AL427" t="s">
        <v>19</v>
      </c>
    </row>
    <row r="428" spans="1:38" ht="13.5" customHeight="1">
      <c r="A428" s="7"/>
      <c r="B428" s="7"/>
      <c r="C428" s="7"/>
      <c r="D428" s="8"/>
      <c r="F428" s="9" t="str">
        <f>(Sheet1!T428)</f>
        <v/>
      </c>
      <c r="G428" t="str">
        <f>IF(OR(Sheet1!W428="Yes",Sheet1!U428="Yes"),"\\CMFP538\"&amp;Sheet1!Z428,"")</f>
        <v/>
      </c>
      <c r="H428" t="str">
        <f>IF(G428="","",Sheet1!Z428)</f>
        <v/>
      </c>
      <c r="I428" t="str">
        <f>IF(G428="","",Sheet1!Y428)</f>
        <v/>
      </c>
      <c r="J428" t="e">
        <f>(Sheet1!O428)</f>
        <v>#VALUE!</v>
      </c>
      <c r="K428" s="6" t="e">
        <f>(Sheet1!P428)</f>
        <v>#VALUE!</v>
      </c>
      <c r="L428" s="6" t="e">
        <f>IF(Sheet1!N428="No","No",IF(Sheet1!N428="","No","Yes"))</f>
        <v>#VALUE!</v>
      </c>
      <c r="M428" t="e">
        <f>(Sheet1!Q428)</f>
        <v>#VALUE!</v>
      </c>
      <c r="N428" s="6" t="str">
        <f>IF(Sheet1!E428=FALSE,"",Sheet1!F428&amp;Sheet1!E428)</f>
        <v/>
      </c>
      <c r="O428" t="str">
        <f ca="1">(Sheet1!AB428)</f>
        <v>DC1MDB04</v>
      </c>
      <c r="P428" t="e">
        <f>(Sheet1!R428)</f>
        <v>#VALUE!</v>
      </c>
      <c r="Q428" t="e">
        <f>Sheet3!D428</f>
        <v>#VALUE!</v>
      </c>
      <c r="R428" t="e">
        <f>Sheet3!E428</f>
        <v>#VALUE!</v>
      </c>
      <c r="S428" t="str">
        <f t="shared" si="24"/>
        <v/>
      </c>
      <c r="T428" t="str">
        <f>IF(ISERROR(Sheet1!X428),"",Sheet1!X428)</f>
        <v/>
      </c>
      <c r="U428" t="e">
        <f>IF(Sheet1!M428="Councillors",5120,IF(Sheet1!M428="Information Technology Services Dept.",1024,IF(Sheet1!M428="City Clerk and Solicitor Dept",1953,"No")))</f>
        <v>#VALUE!</v>
      </c>
      <c r="V428" s="5" t="s">
        <v>96</v>
      </c>
      <c r="W428" t="e">
        <f>IF(Sheet1!M428="Councillors",4608,IF(Sheet1!M428="Information Technology Services Dept.",921,IF(Sheet1!M428="City Clerk and Solicitor Dept",1855,"No")))</f>
        <v>#VALUE!</v>
      </c>
      <c r="X428" t="e">
        <f t="shared" si="25"/>
        <v>#VALUE!</v>
      </c>
      <c r="Y428" t="str">
        <f ca="1">IF(Sheet1!AB428="DC1MDB01","DC1",IF(Sheet1!AB428="DC1MDB02","DC1",IF(Sheet1!AB428="DC1MDB03","DC1",IF(Sheet1!AB428="DC1MDB04","DC1",IF(Sheet1!AB428="DC1MDB05","DC1",IF(Sheet1!AB428="DC1MDB06","DC1",IF(Sheet1!AB428="DC1MDB07","DC1",IF(Sheet1!AB428="DC1MDB08","DC1",IF(Sheet1!AB428="DC1MDB09","DC1",IF(Sheet1!AB428="DC1MDB10","DC1",IF(Sheet1!AB428="DC4MDB01","DC4",IF(Sheet1!AB428="DC4MDB02","DC4",IF(Sheet1!AB428="DC4MDB03","DC4",IF(Sheet1!AB428="DC4MDB04","DC4",IF(Sheet1!AB428="DC4MDB05","DC4",IF(Sheet1!AB428="DC4MDB06","DC4",IF(Sheet1!AB428="DC4MDB07","DC4",IF(Sheet1!AB428="DC4MDB08","DC4",IF(Sheet1!AB428="DC4MDB09","DC4",IF(Sheet1!AB428="DC4MDB10","DC4","$False"))))))))))))))))))))</f>
        <v>DC1</v>
      </c>
      <c r="Z428" t="s">
        <v>35</v>
      </c>
      <c r="AA428" t="e">
        <f t="shared" si="26"/>
        <v>#VALUE!</v>
      </c>
      <c r="AB428" t="e">
        <f t="shared" si="27"/>
        <v>#VALUE!</v>
      </c>
      <c r="AC428" t="s">
        <v>11</v>
      </c>
      <c r="AD428" t="s">
        <v>12</v>
      </c>
      <c r="AE428" t="s">
        <v>13</v>
      </c>
      <c r="AF428" t="s">
        <v>14</v>
      </c>
      <c r="AG428" t="s">
        <v>5</v>
      </c>
      <c r="AH428" t="s">
        <v>15</v>
      </c>
      <c r="AI428" t="s">
        <v>16</v>
      </c>
      <c r="AJ428" t="s">
        <v>17</v>
      </c>
      <c r="AK428" t="s">
        <v>18</v>
      </c>
      <c r="AL428" t="s">
        <v>19</v>
      </c>
    </row>
    <row r="429" spans="1:38" ht="13.5" customHeight="1">
      <c r="A429" s="7"/>
      <c r="B429" s="7"/>
      <c r="C429" s="7"/>
      <c r="D429" s="8"/>
      <c r="F429" s="9" t="str">
        <f>(Sheet1!T429)</f>
        <v/>
      </c>
      <c r="G429" t="str">
        <f>IF(OR(Sheet1!W429="Yes",Sheet1!U429="Yes"),"\\CMFP538\"&amp;Sheet1!Z429,"")</f>
        <v/>
      </c>
      <c r="H429" t="str">
        <f>IF(G429="","",Sheet1!Z429)</f>
        <v/>
      </c>
      <c r="I429" t="str">
        <f>IF(G429="","",Sheet1!Y429)</f>
        <v/>
      </c>
      <c r="J429" t="e">
        <f>(Sheet1!O429)</f>
        <v>#VALUE!</v>
      </c>
      <c r="K429" s="6" t="e">
        <f>(Sheet1!P429)</f>
        <v>#VALUE!</v>
      </c>
      <c r="L429" s="6" t="e">
        <f>IF(Sheet1!N429="No","No",IF(Sheet1!N429="","No","Yes"))</f>
        <v>#VALUE!</v>
      </c>
      <c r="M429" t="e">
        <f>(Sheet1!Q429)</f>
        <v>#VALUE!</v>
      </c>
      <c r="N429" s="6" t="str">
        <f>IF(Sheet1!E429=FALSE,"",Sheet1!F429&amp;Sheet1!E429)</f>
        <v/>
      </c>
      <c r="O429" t="str">
        <f ca="1">(Sheet1!AB429)</f>
        <v>DC4MDB04</v>
      </c>
      <c r="P429" t="e">
        <f>(Sheet1!R429)</f>
        <v>#VALUE!</v>
      </c>
      <c r="Q429" t="e">
        <f>Sheet3!D429</f>
        <v>#VALUE!</v>
      </c>
      <c r="R429" t="e">
        <f>Sheet3!E429</f>
        <v>#VALUE!</v>
      </c>
      <c r="S429" t="str">
        <f t="shared" si="24"/>
        <v/>
      </c>
      <c r="T429" t="str">
        <f>IF(ISERROR(Sheet1!X429),"",Sheet1!X429)</f>
        <v/>
      </c>
      <c r="U429" t="e">
        <f>IF(Sheet1!M429="Councillors",5120,IF(Sheet1!M429="Information Technology Services Dept.",1024,IF(Sheet1!M429="City Clerk and Solicitor Dept",1953,"No")))</f>
        <v>#VALUE!</v>
      </c>
      <c r="V429" s="5" t="s">
        <v>96</v>
      </c>
      <c r="W429" t="e">
        <f>IF(Sheet1!M429="Councillors",4608,IF(Sheet1!M429="Information Technology Services Dept.",921,IF(Sheet1!M429="City Clerk and Solicitor Dept",1855,"No")))</f>
        <v>#VALUE!</v>
      </c>
      <c r="X429" t="e">
        <f t="shared" si="25"/>
        <v>#VALUE!</v>
      </c>
      <c r="Y429" t="str">
        <f ca="1">IF(Sheet1!AB429="DC1MDB01","DC1",IF(Sheet1!AB429="DC1MDB02","DC1",IF(Sheet1!AB429="DC1MDB03","DC1",IF(Sheet1!AB429="DC1MDB04","DC1",IF(Sheet1!AB429="DC1MDB05","DC1",IF(Sheet1!AB429="DC1MDB06","DC1",IF(Sheet1!AB429="DC1MDB07","DC1",IF(Sheet1!AB429="DC1MDB08","DC1",IF(Sheet1!AB429="DC1MDB09","DC1",IF(Sheet1!AB429="DC1MDB10","DC1",IF(Sheet1!AB429="DC4MDB01","DC4",IF(Sheet1!AB429="DC4MDB02","DC4",IF(Sheet1!AB429="DC4MDB03","DC4",IF(Sheet1!AB429="DC4MDB04","DC4",IF(Sheet1!AB429="DC4MDB05","DC4",IF(Sheet1!AB429="DC4MDB06","DC4",IF(Sheet1!AB429="DC4MDB07","DC4",IF(Sheet1!AB429="DC4MDB08","DC4",IF(Sheet1!AB429="DC4MDB09","DC4",IF(Sheet1!AB429="DC4MDB10","DC4","$False"))))))))))))))))))))</f>
        <v>DC4</v>
      </c>
      <c r="Z429" t="s">
        <v>35</v>
      </c>
      <c r="AA429" t="e">
        <f t="shared" si="26"/>
        <v>#VALUE!</v>
      </c>
      <c r="AB429" t="e">
        <f t="shared" si="27"/>
        <v>#VALUE!</v>
      </c>
      <c r="AC429" t="s">
        <v>11</v>
      </c>
      <c r="AD429" t="s">
        <v>12</v>
      </c>
      <c r="AE429" t="s">
        <v>13</v>
      </c>
      <c r="AF429" t="s">
        <v>14</v>
      </c>
      <c r="AG429" t="s">
        <v>5</v>
      </c>
      <c r="AH429" t="s">
        <v>15</v>
      </c>
      <c r="AI429" t="s">
        <v>16</v>
      </c>
      <c r="AJ429" t="s">
        <v>17</v>
      </c>
      <c r="AK429" t="s">
        <v>18</v>
      </c>
      <c r="AL429" t="s">
        <v>19</v>
      </c>
    </row>
    <row r="430" spans="1:38" ht="13.5" customHeight="1">
      <c r="A430" s="7"/>
      <c r="B430" s="7"/>
      <c r="C430" s="7"/>
      <c r="D430" s="8"/>
      <c r="F430" s="9" t="str">
        <f>(Sheet1!T430)</f>
        <v/>
      </c>
      <c r="G430" t="str">
        <f>IF(OR(Sheet1!W430="Yes",Sheet1!U430="Yes"),"\\CMFP538\"&amp;Sheet1!Z430,"")</f>
        <v/>
      </c>
      <c r="H430" t="str">
        <f>IF(G430="","",Sheet1!Z430)</f>
        <v/>
      </c>
      <c r="I430" t="str">
        <f>IF(G430="","",Sheet1!Y430)</f>
        <v/>
      </c>
      <c r="J430" t="e">
        <f>(Sheet1!O430)</f>
        <v>#VALUE!</v>
      </c>
      <c r="K430" s="6" t="e">
        <f>(Sheet1!P430)</f>
        <v>#VALUE!</v>
      </c>
      <c r="L430" s="6" t="e">
        <f>IF(Sheet1!N430="No","No",IF(Sheet1!N430="","No","Yes"))</f>
        <v>#VALUE!</v>
      </c>
      <c r="M430" t="e">
        <f>(Sheet1!Q430)</f>
        <v>#VALUE!</v>
      </c>
      <c r="N430" s="6" t="str">
        <f>IF(Sheet1!E430=FALSE,"",Sheet1!F430&amp;Sheet1!E430)</f>
        <v/>
      </c>
      <c r="O430" t="str">
        <f ca="1">(Sheet1!AB430)</f>
        <v>DC1MDB07</v>
      </c>
      <c r="P430" t="e">
        <f>(Sheet1!R430)</f>
        <v>#VALUE!</v>
      </c>
      <c r="Q430" t="e">
        <f>Sheet3!D430</f>
        <v>#VALUE!</v>
      </c>
      <c r="R430" t="e">
        <f>Sheet3!E430</f>
        <v>#VALUE!</v>
      </c>
      <c r="S430" t="str">
        <f t="shared" si="24"/>
        <v/>
      </c>
      <c r="T430" t="str">
        <f>IF(ISERROR(Sheet1!X430),"",Sheet1!X430)</f>
        <v/>
      </c>
      <c r="U430" t="e">
        <f>IF(Sheet1!M430="Councillors",5120,IF(Sheet1!M430="Information Technology Services Dept.",1024,IF(Sheet1!M430="City Clerk and Solicitor Dept",1953,"No")))</f>
        <v>#VALUE!</v>
      </c>
      <c r="V430" s="5" t="s">
        <v>96</v>
      </c>
      <c r="W430" t="e">
        <f>IF(Sheet1!M430="Councillors",4608,IF(Sheet1!M430="Information Technology Services Dept.",921,IF(Sheet1!M430="City Clerk and Solicitor Dept",1855,"No")))</f>
        <v>#VALUE!</v>
      </c>
      <c r="X430" t="e">
        <f t="shared" si="25"/>
        <v>#VALUE!</v>
      </c>
      <c r="Y430" t="str">
        <f ca="1">IF(Sheet1!AB430="DC1MDB01","DC1",IF(Sheet1!AB430="DC1MDB02","DC1",IF(Sheet1!AB430="DC1MDB03","DC1",IF(Sheet1!AB430="DC1MDB04","DC1",IF(Sheet1!AB430="DC1MDB05","DC1",IF(Sheet1!AB430="DC1MDB06","DC1",IF(Sheet1!AB430="DC1MDB07","DC1",IF(Sheet1!AB430="DC1MDB08","DC1",IF(Sheet1!AB430="DC1MDB09","DC1",IF(Sheet1!AB430="DC1MDB10","DC1",IF(Sheet1!AB430="DC4MDB01","DC4",IF(Sheet1!AB430="DC4MDB02","DC4",IF(Sheet1!AB430="DC4MDB03","DC4",IF(Sheet1!AB430="DC4MDB04","DC4",IF(Sheet1!AB430="DC4MDB05","DC4",IF(Sheet1!AB430="DC4MDB06","DC4",IF(Sheet1!AB430="DC4MDB07","DC4",IF(Sheet1!AB430="DC4MDB08","DC4",IF(Sheet1!AB430="DC4MDB09","DC4",IF(Sheet1!AB430="DC4MDB10","DC4","$False"))))))))))))))))))))</f>
        <v>DC1</v>
      </c>
      <c r="Z430" t="s">
        <v>35</v>
      </c>
      <c r="AA430" t="e">
        <f t="shared" si="26"/>
        <v>#VALUE!</v>
      </c>
      <c r="AB430" t="e">
        <f t="shared" si="27"/>
        <v>#VALUE!</v>
      </c>
      <c r="AC430" t="s">
        <v>11</v>
      </c>
      <c r="AD430" t="s">
        <v>12</v>
      </c>
      <c r="AE430" t="s">
        <v>13</v>
      </c>
      <c r="AF430" t="s">
        <v>14</v>
      </c>
      <c r="AG430" t="s">
        <v>5</v>
      </c>
      <c r="AH430" t="s">
        <v>15</v>
      </c>
      <c r="AI430" t="s">
        <v>16</v>
      </c>
      <c r="AJ430" t="s">
        <v>17</v>
      </c>
      <c r="AK430" t="s">
        <v>18</v>
      </c>
      <c r="AL430" t="s">
        <v>19</v>
      </c>
    </row>
    <row r="431" spans="1:38" ht="13.5" customHeight="1">
      <c r="A431" s="7"/>
      <c r="B431" s="7"/>
      <c r="C431" s="7"/>
      <c r="D431" s="8"/>
      <c r="F431" s="9" t="str">
        <f>(Sheet1!T431)</f>
        <v/>
      </c>
      <c r="G431" t="str">
        <f>IF(OR(Sheet1!W431="Yes",Sheet1!U431="Yes"),"\\CMFP538\"&amp;Sheet1!Z431,"")</f>
        <v/>
      </c>
      <c r="H431" t="str">
        <f>IF(G431="","",Sheet1!Z431)</f>
        <v/>
      </c>
      <c r="I431" t="str">
        <f>IF(G431="","",Sheet1!Y431)</f>
        <v/>
      </c>
      <c r="J431" t="e">
        <f>(Sheet1!O431)</f>
        <v>#VALUE!</v>
      </c>
      <c r="K431" s="6" t="e">
        <f>(Sheet1!P431)</f>
        <v>#VALUE!</v>
      </c>
      <c r="L431" s="6" t="e">
        <f>IF(Sheet1!N431="No","No",IF(Sheet1!N431="","No","Yes"))</f>
        <v>#VALUE!</v>
      </c>
      <c r="M431" t="e">
        <f>(Sheet1!Q431)</f>
        <v>#VALUE!</v>
      </c>
      <c r="N431" s="6" t="str">
        <f>IF(Sheet1!E431=FALSE,"",Sheet1!F431&amp;Sheet1!E431)</f>
        <v/>
      </c>
      <c r="O431" t="str">
        <f ca="1">(Sheet1!AB431)</f>
        <v>DC1MDB06</v>
      </c>
      <c r="P431" t="e">
        <f>(Sheet1!R431)</f>
        <v>#VALUE!</v>
      </c>
      <c r="Q431" t="e">
        <f>Sheet3!D431</f>
        <v>#VALUE!</v>
      </c>
      <c r="R431" t="e">
        <f>Sheet3!E431</f>
        <v>#VALUE!</v>
      </c>
      <c r="S431" t="str">
        <f t="shared" si="24"/>
        <v/>
      </c>
      <c r="T431" t="str">
        <f>IF(ISERROR(Sheet1!X431),"",Sheet1!X431)</f>
        <v/>
      </c>
      <c r="U431" t="e">
        <f>IF(Sheet1!M431="Councillors",5120,IF(Sheet1!M431="Information Technology Services Dept.",1024,IF(Sheet1!M431="City Clerk and Solicitor Dept",1953,"No")))</f>
        <v>#VALUE!</v>
      </c>
      <c r="V431" s="5" t="s">
        <v>96</v>
      </c>
      <c r="W431" t="e">
        <f>IF(Sheet1!M431="Councillors",4608,IF(Sheet1!M431="Information Technology Services Dept.",921,IF(Sheet1!M431="City Clerk and Solicitor Dept",1855,"No")))</f>
        <v>#VALUE!</v>
      </c>
      <c r="X431" t="e">
        <f t="shared" si="25"/>
        <v>#VALUE!</v>
      </c>
      <c r="Y431" t="str">
        <f ca="1">IF(Sheet1!AB431="DC1MDB01","DC1",IF(Sheet1!AB431="DC1MDB02","DC1",IF(Sheet1!AB431="DC1MDB03","DC1",IF(Sheet1!AB431="DC1MDB04","DC1",IF(Sheet1!AB431="DC1MDB05","DC1",IF(Sheet1!AB431="DC1MDB06","DC1",IF(Sheet1!AB431="DC1MDB07","DC1",IF(Sheet1!AB431="DC1MDB08","DC1",IF(Sheet1!AB431="DC1MDB09","DC1",IF(Sheet1!AB431="DC1MDB10","DC1",IF(Sheet1!AB431="DC4MDB01","DC4",IF(Sheet1!AB431="DC4MDB02","DC4",IF(Sheet1!AB431="DC4MDB03","DC4",IF(Sheet1!AB431="DC4MDB04","DC4",IF(Sheet1!AB431="DC4MDB05","DC4",IF(Sheet1!AB431="DC4MDB06","DC4",IF(Sheet1!AB431="DC4MDB07","DC4",IF(Sheet1!AB431="DC4MDB08","DC4",IF(Sheet1!AB431="DC4MDB09","DC4",IF(Sheet1!AB431="DC4MDB10","DC4","$False"))))))))))))))))))))</f>
        <v>DC1</v>
      </c>
      <c r="Z431" t="s">
        <v>35</v>
      </c>
      <c r="AA431" t="e">
        <f t="shared" si="26"/>
        <v>#VALUE!</v>
      </c>
      <c r="AB431" t="e">
        <f t="shared" si="27"/>
        <v>#VALUE!</v>
      </c>
      <c r="AC431" t="s">
        <v>11</v>
      </c>
      <c r="AD431" t="s">
        <v>12</v>
      </c>
      <c r="AE431" t="s">
        <v>13</v>
      </c>
      <c r="AF431" t="s">
        <v>14</v>
      </c>
      <c r="AG431" t="s">
        <v>5</v>
      </c>
      <c r="AH431" t="s">
        <v>15</v>
      </c>
      <c r="AI431" t="s">
        <v>16</v>
      </c>
      <c r="AJ431" t="s">
        <v>17</v>
      </c>
      <c r="AK431" t="s">
        <v>18</v>
      </c>
      <c r="AL431" t="s">
        <v>19</v>
      </c>
    </row>
    <row r="432" spans="1:38" ht="13.5" customHeight="1">
      <c r="A432" s="7"/>
      <c r="B432" s="7"/>
      <c r="C432" s="7"/>
      <c r="D432" s="8"/>
      <c r="F432" s="9" t="str">
        <f>(Sheet1!T432)</f>
        <v/>
      </c>
      <c r="G432" t="str">
        <f>IF(OR(Sheet1!W432="Yes",Sheet1!U432="Yes"),"\\CMFP538\"&amp;Sheet1!Z432,"")</f>
        <v/>
      </c>
      <c r="H432" t="str">
        <f>IF(G432="","",Sheet1!Z432)</f>
        <v/>
      </c>
      <c r="I432" t="str">
        <f>IF(G432="","",Sheet1!Y432)</f>
        <v/>
      </c>
      <c r="J432" t="e">
        <f>(Sheet1!O432)</f>
        <v>#VALUE!</v>
      </c>
      <c r="K432" s="6" t="e">
        <f>(Sheet1!P432)</f>
        <v>#VALUE!</v>
      </c>
      <c r="L432" s="6" t="e">
        <f>IF(Sheet1!N432="No","No",IF(Sheet1!N432="","No","Yes"))</f>
        <v>#VALUE!</v>
      </c>
      <c r="M432" t="e">
        <f>(Sheet1!Q432)</f>
        <v>#VALUE!</v>
      </c>
      <c r="N432" s="6" t="str">
        <f>IF(Sheet1!E432=FALSE,"",Sheet1!F432&amp;Sheet1!E432)</f>
        <v/>
      </c>
      <c r="O432" t="str">
        <f ca="1">(Sheet1!AB432)</f>
        <v>DC4MDB03</v>
      </c>
      <c r="P432" t="e">
        <f>(Sheet1!R432)</f>
        <v>#VALUE!</v>
      </c>
      <c r="Q432" t="e">
        <f>Sheet3!D432</f>
        <v>#VALUE!</v>
      </c>
      <c r="R432" t="e">
        <f>Sheet3!E432</f>
        <v>#VALUE!</v>
      </c>
      <c r="S432" t="str">
        <f t="shared" si="24"/>
        <v/>
      </c>
      <c r="T432" t="str">
        <f>IF(ISERROR(Sheet1!X432),"",Sheet1!X432)</f>
        <v/>
      </c>
      <c r="U432" t="e">
        <f>IF(Sheet1!M432="Councillors",5120,IF(Sheet1!M432="Information Technology Services Dept.",1024,IF(Sheet1!M432="City Clerk and Solicitor Dept",1953,"No")))</f>
        <v>#VALUE!</v>
      </c>
      <c r="V432" s="5" t="s">
        <v>96</v>
      </c>
      <c r="W432" t="e">
        <f>IF(Sheet1!M432="Councillors",4608,IF(Sheet1!M432="Information Technology Services Dept.",921,IF(Sheet1!M432="City Clerk and Solicitor Dept",1855,"No")))</f>
        <v>#VALUE!</v>
      </c>
      <c r="X432" t="e">
        <f t="shared" si="25"/>
        <v>#VALUE!</v>
      </c>
      <c r="Y432" t="str">
        <f ca="1">IF(Sheet1!AB432="DC1MDB01","DC1",IF(Sheet1!AB432="DC1MDB02","DC1",IF(Sheet1!AB432="DC1MDB03","DC1",IF(Sheet1!AB432="DC1MDB04","DC1",IF(Sheet1!AB432="DC1MDB05","DC1",IF(Sheet1!AB432="DC1MDB06","DC1",IF(Sheet1!AB432="DC1MDB07","DC1",IF(Sheet1!AB432="DC1MDB08","DC1",IF(Sheet1!AB432="DC1MDB09","DC1",IF(Sheet1!AB432="DC1MDB10","DC1",IF(Sheet1!AB432="DC4MDB01","DC4",IF(Sheet1!AB432="DC4MDB02","DC4",IF(Sheet1!AB432="DC4MDB03","DC4",IF(Sheet1!AB432="DC4MDB04","DC4",IF(Sheet1!AB432="DC4MDB05","DC4",IF(Sheet1!AB432="DC4MDB06","DC4",IF(Sheet1!AB432="DC4MDB07","DC4",IF(Sheet1!AB432="DC4MDB08","DC4",IF(Sheet1!AB432="DC4MDB09","DC4",IF(Sheet1!AB432="DC4MDB10","DC4","$False"))))))))))))))))))))</f>
        <v>DC4</v>
      </c>
      <c r="Z432" t="s">
        <v>35</v>
      </c>
      <c r="AA432" t="e">
        <f t="shared" si="26"/>
        <v>#VALUE!</v>
      </c>
      <c r="AB432" t="e">
        <f t="shared" si="27"/>
        <v>#VALUE!</v>
      </c>
      <c r="AC432" t="s">
        <v>11</v>
      </c>
      <c r="AD432" t="s">
        <v>12</v>
      </c>
      <c r="AE432" t="s">
        <v>13</v>
      </c>
      <c r="AF432" t="s">
        <v>14</v>
      </c>
      <c r="AG432" t="s">
        <v>5</v>
      </c>
      <c r="AH432" t="s">
        <v>15</v>
      </c>
      <c r="AI432" t="s">
        <v>16</v>
      </c>
      <c r="AJ432" t="s">
        <v>17</v>
      </c>
      <c r="AK432" t="s">
        <v>18</v>
      </c>
      <c r="AL432" t="s">
        <v>19</v>
      </c>
    </row>
    <row r="433" spans="1:38" ht="13.5" customHeight="1">
      <c r="A433" s="7"/>
      <c r="B433" s="7"/>
      <c r="C433" s="7"/>
      <c r="D433" s="8"/>
      <c r="F433" s="9" t="str">
        <f>(Sheet1!T433)</f>
        <v/>
      </c>
      <c r="G433" t="str">
        <f>IF(OR(Sheet1!W433="Yes",Sheet1!U433="Yes"),"\\CMFP538\"&amp;Sheet1!Z433,"")</f>
        <v/>
      </c>
      <c r="H433" t="str">
        <f>IF(G433="","",Sheet1!Z433)</f>
        <v/>
      </c>
      <c r="I433" t="str">
        <f>IF(G433="","",Sheet1!Y433)</f>
        <v/>
      </c>
      <c r="J433" t="e">
        <f>(Sheet1!O433)</f>
        <v>#VALUE!</v>
      </c>
      <c r="K433" s="6" t="e">
        <f>(Sheet1!P433)</f>
        <v>#VALUE!</v>
      </c>
      <c r="L433" s="6" t="e">
        <f>IF(Sheet1!N433="No","No",IF(Sheet1!N433="","No","Yes"))</f>
        <v>#VALUE!</v>
      </c>
      <c r="M433" t="e">
        <f>(Sheet1!Q433)</f>
        <v>#VALUE!</v>
      </c>
      <c r="N433" s="6" t="str">
        <f>IF(Sheet1!E433=FALSE,"",Sheet1!F433&amp;Sheet1!E433)</f>
        <v/>
      </c>
      <c r="O433" t="str">
        <f ca="1">(Sheet1!AB433)</f>
        <v>DC1MDB03</v>
      </c>
      <c r="P433" t="e">
        <f>(Sheet1!R433)</f>
        <v>#VALUE!</v>
      </c>
      <c r="Q433" t="e">
        <f>Sheet3!D433</f>
        <v>#VALUE!</v>
      </c>
      <c r="R433" t="e">
        <f>Sheet3!E433</f>
        <v>#VALUE!</v>
      </c>
      <c r="S433" t="str">
        <f t="shared" si="24"/>
        <v/>
      </c>
      <c r="T433" t="str">
        <f>IF(ISERROR(Sheet1!X433),"",Sheet1!X433)</f>
        <v/>
      </c>
      <c r="U433" t="e">
        <f>IF(Sheet1!M433="Councillors",5120,IF(Sheet1!M433="Information Technology Services Dept.",1024,IF(Sheet1!M433="City Clerk and Solicitor Dept",1953,"No")))</f>
        <v>#VALUE!</v>
      </c>
      <c r="V433" s="5" t="s">
        <v>96</v>
      </c>
      <c r="W433" t="e">
        <f>IF(Sheet1!M433="Councillors",4608,IF(Sheet1!M433="Information Technology Services Dept.",921,IF(Sheet1!M433="City Clerk and Solicitor Dept",1855,"No")))</f>
        <v>#VALUE!</v>
      </c>
      <c r="X433" t="e">
        <f t="shared" si="25"/>
        <v>#VALUE!</v>
      </c>
      <c r="Y433" t="str">
        <f ca="1">IF(Sheet1!AB433="DC1MDB01","DC1",IF(Sheet1!AB433="DC1MDB02","DC1",IF(Sheet1!AB433="DC1MDB03","DC1",IF(Sheet1!AB433="DC1MDB04","DC1",IF(Sheet1!AB433="DC1MDB05","DC1",IF(Sheet1!AB433="DC1MDB06","DC1",IF(Sheet1!AB433="DC1MDB07","DC1",IF(Sheet1!AB433="DC1MDB08","DC1",IF(Sheet1!AB433="DC1MDB09","DC1",IF(Sheet1!AB433="DC1MDB10","DC1",IF(Sheet1!AB433="DC4MDB01","DC4",IF(Sheet1!AB433="DC4MDB02","DC4",IF(Sheet1!AB433="DC4MDB03","DC4",IF(Sheet1!AB433="DC4MDB04","DC4",IF(Sheet1!AB433="DC4MDB05","DC4",IF(Sheet1!AB433="DC4MDB06","DC4",IF(Sheet1!AB433="DC4MDB07","DC4",IF(Sheet1!AB433="DC4MDB08","DC4",IF(Sheet1!AB433="DC4MDB09","DC4",IF(Sheet1!AB433="DC4MDB10","DC4","$False"))))))))))))))))))))</f>
        <v>DC1</v>
      </c>
      <c r="Z433" t="s">
        <v>35</v>
      </c>
      <c r="AA433" t="e">
        <f t="shared" si="26"/>
        <v>#VALUE!</v>
      </c>
      <c r="AB433" t="e">
        <f t="shared" si="27"/>
        <v>#VALUE!</v>
      </c>
      <c r="AC433" t="s">
        <v>11</v>
      </c>
      <c r="AD433" t="s">
        <v>12</v>
      </c>
      <c r="AE433" t="s">
        <v>13</v>
      </c>
      <c r="AF433" t="s">
        <v>14</v>
      </c>
      <c r="AG433" t="s">
        <v>5</v>
      </c>
      <c r="AH433" t="s">
        <v>15</v>
      </c>
      <c r="AI433" t="s">
        <v>16</v>
      </c>
      <c r="AJ433" t="s">
        <v>17</v>
      </c>
      <c r="AK433" t="s">
        <v>18</v>
      </c>
      <c r="AL433" t="s">
        <v>19</v>
      </c>
    </row>
    <row r="434" spans="1:38" ht="13.5" customHeight="1">
      <c r="A434" s="7"/>
      <c r="B434" s="7"/>
      <c r="C434" s="7"/>
      <c r="D434" s="8"/>
      <c r="F434" s="9" t="str">
        <f>(Sheet1!T434)</f>
        <v/>
      </c>
      <c r="G434" t="str">
        <f>IF(OR(Sheet1!W434="Yes",Sheet1!U434="Yes"),"\\CMFP538\"&amp;Sheet1!Z434,"")</f>
        <v/>
      </c>
      <c r="H434" t="str">
        <f>IF(G434="","",Sheet1!Z434)</f>
        <v/>
      </c>
      <c r="I434" t="str">
        <f>IF(G434="","",Sheet1!Y434)</f>
        <v/>
      </c>
      <c r="J434" t="e">
        <f>(Sheet1!O434)</f>
        <v>#VALUE!</v>
      </c>
      <c r="K434" s="6" t="e">
        <f>(Sheet1!P434)</f>
        <v>#VALUE!</v>
      </c>
      <c r="L434" s="6" t="e">
        <f>IF(Sheet1!N434="No","No",IF(Sheet1!N434="","No","Yes"))</f>
        <v>#VALUE!</v>
      </c>
      <c r="M434" t="e">
        <f>(Sheet1!Q434)</f>
        <v>#VALUE!</v>
      </c>
      <c r="N434" s="6" t="str">
        <f>IF(Sheet1!E434=FALSE,"",Sheet1!F434&amp;Sheet1!E434)</f>
        <v/>
      </c>
      <c r="O434" t="str">
        <f ca="1">(Sheet1!AB434)</f>
        <v>DC4MDB04</v>
      </c>
      <c r="P434" t="e">
        <f>(Sheet1!R434)</f>
        <v>#VALUE!</v>
      </c>
      <c r="Q434" t="e">
        <f>Sheet3!D434</f>
        <v>#VALUE!</v>
      </c>
      <c r="R434" t="e">
        <f>Sheet3!E434</f>
        <v>#VALUE!</v>
      </c>
      <c r="S434" t="str">
        <f t="shared" si="24"/>
        <v/>
      </c>
      <c r="T434" t="str">
        <f>IF(ISERROR(Sheet1!X434),"",Sheet1!X434)</f>
        <v/>
      </c>
      <c r="U434" t="e">
        <f>IF(Sheet1!M434="Councillors",5120,IF(Sheet1!M434="Information Technology Services Dept.",1024,IF(Sheet1!M434="City Clerk and Solicitor Dept",1953,"No")))</f>
        <v>#VALUE!</v>
      </c>
      <c r="V434" s="5" t="s">
        <v>96</v>
      </c>
      <c r="W434" t="e">
        <f>IF(Sheet1!M434="Councillors",4608,IF(Sheet1!M434="Information Technology Services Dept.",921,IF(Sheet1!M434="City Clerk and Solicitor Dept",1855,"No")))</f>
        <v>#VALUE!</v>
      </c>
      <c r="X434" t="e">
        <f t="shared" si="25"/>
        <v>#VALUE!</v>
      </c>
      <c r="Y434" t="str">
        <f ca="1">IF(Sheet1!AB434="DC1MDB01","DC1",IF(Sheet1!AB434="DC1MDB02","DC1",IF(Sheet1!AB434="DC1MDB03","DC1",IF(Sheet1!AB434="DC1MDB04","DC1",IF(Sheet1!AB434="DC1MDB05","DC1",IF(Sheet1!AB434="DC1MDB06","DC1",IF(Sheet1!AB434="DC1MDB07","DC1",IF(Sheet1!AB434="DC1MDB08","DC1",IF(Sheet1!AB434="DC1MDB09","DC1",IF(Sheet1!AB434="DC1MDB10","DC1",IF(Sheet1!AB434="DC4MDB01","DC4",IF(Sheet1!AB434="DC4MDB02","DC4",IF(Sheet1!AB434="DC4MDB03","DC4",IF(Sheet1!AB434="DC4MDB04","DC4",IF(Sheet1!AB434="DC4MDB05","DC4",IF(Sheet1!AB434="DC4MDB06","DC4",IF(Sheet1!AB434="DC4MDB07","DC4",IF(Sheet1!AB434="DC4MDB08","DC4",IF(Sheet1!AB434="DC4MDB09","DC4",IF(Sheet1!AB434="DC4MDB10","DC4","$False"))))))))))))))))))))</f>
        <v>DC4</v>
      </c>
      <c r="Z434" t="s">
        <v>35</v>
      </c>
      <c r="AA434" t="e">
        <f t="shared" si="26"/>
        <v>#VALUE!</v>
      </c>
      <c r="AB434" t="e">
        <f t="shared" si="27"/>
        <v>#VALUE!</v>
      </c>
      <c r="AC434" t="s">
        <v>11</v>
      </c>
      <c r="AD434" t="s">
        <v>12</v>
      </c>
      <c r="AE434" t="s">
        <v>13</v>
      </c>
      <c r="AF434" t="s">
        <v>14</v>
      </c>
      <c r="AG434" t="s">
        <v>5</v>
      </c>
      <c r="AH434" t="s">
        <v>15</v>
      </c>
      <c r="AI434" t="s">
        <v>16</v>
      </c>
      <c r="AJ434" t="s">
        <v>17</v>
      </c>
      <c r="AK434" t="s">
        <v>18</v>
      </c>
      <c r="AL434" t="s">
        <v>19</v>
      </c>
    </row>
    <row r="435" spans="1:38" ht="13.5" customHeight="1">
      <c r="A435" s="7"/>
      <c r="B435" s="7"/>
      <c r="C435" s="7"/>
      <c r="D435" s="8"/>
      <c r="F435" s="9" t="str">
        <f>(Sheet1!T435)</f>
        <v/>
      </c>
      <c r="G435" t="str">
        <f>IF(OR(Sheet1!W435="Yes",Sheet1!U435="Yes"),"\\CMFP538\"&amp;Sheet1!Z435,"")</f>
        <v/>
      </c>
      <c r="H435" t="str">
        <f>IF(G435="","",Sheet1!Z435)</f>
        <v/>
      </c>
      <c r="I435" t="str">
        <f>IF(G435="","",Sheet1!Y435)</f>
        <v/>
      </c>
      <c r="J435" t="e">
        <f>(Sheet1!O435)</f>
        <v>#VALUE!</v>
      </c>
      <c r="K435" s="6" t="e">
        <f>(Sheet1!P435)</f>
        <v>#VALUE!</v>
      </c>
      <c r="L435" s="6" t="e">
        <f>IF(Sheet1!N435="No","No",IF(Sheet1!N435="","No","Yes"))</f>
        <v>#VALUE!</v>
      </c>
      <c r="M435" t="e">
        <f>(Sheet1!Q435)</f>
        <v>#VALUE!</v>
      </c>
      <c r="N435" s="6" t="str">
        <f>IF(Sheet1!E435=FALSE,"",Sheet1!F435&amp;Sheet1!E435)</f>
        <v/>
      </c>
      <c r="O435" t="str">
        <f ca="1">(Sheet1!AB435)</f>
        <v>DC4MDB08</v>
      </c>
      <c r="P435" t="e">
        <f>(Sheet1!R435)</f>
        <v>#VALUE!</v>
      </c>
      <c r="Q435" t="e">
        <f>Sheet3!D435</f>
        <v>#VALUE!</v>
      </c>
      <c r="R435" t="e">
        <f>Sheet3!E435</f>
        <v>#VALUE!</v>
      </c>
      <c r="S435" t="str">
        <f t="shared" si="24"/>
        <v/>
      </c>
      <c r="T435" t="str">
        <f>IF(ISERROR(Sheet1!X435),"",Sheet1!X435)</f>
        <v/>
      </c>
      <c r="U435" t="e">
        <f>IF(Sheet1!M435="Councillors",5120,IF(Sheet1!M435="Information Technology Services Dept.",1024,IF(Sheet1!M435="City Clerk and Solicitor Dept",1953,"No")))</f>
        <v>#VALUE!</v>
      </c>
      <c r="V435" s="5" t="s">
        <v>96</v>
      </c>
      <c r="W435" t="e">
        <f>IF(Sheet1!M435="Councillors",4608,IF(Sheet1!M435="Information Technology Services Dept.",921,IF(Sheet1!M435="City Clerk and Solicitor Dept",1855,"No")))</f>
        <v>#VALUE!</v>
      </c>
      <c r="X435" t="e">
        <f t="shared" si="25"/>
        <v>#VALUE!</v>
      </c>
      <c r="Y435" t="str">
        <f ca="1">IF(Sheet1!AB435="DC1MDB01","DC1",IF(Sheet1!AB435="DC1MDB02","DC1",IF(Sheet1!AB435="DC1MDB03","DC1",IF(Sheet1!AB435="DC1MDB04","DC1",IF(Sheet1!AB435="DC1MDB05","DC1",IF(Sheet1!AB435="DC1MDB06","DC1",IF(Sheet1!AB435="DC1MDB07","DC1",IF(Sheet1!AB435="DC1MDB08","DC1",IF(Sheet1!AB435="DC1MDB09","DC1",IF(Sheet1!AB435="DC1MDB10","DC1",IF(Sheet1!AB435="DC4MDB01","DC4",IF(Sheet1!AB435="DC4MDB02","DC4",IF(Sheet1!AB435="DC4MDB03","DC4",IF(Sheet1!AB435="DC4MDB04","DC4",IF(Sheet1!AB435="DC4MDB05","DC4",IF(Sheet1!AB435="DC4MDB06","DC4",IF(Sheet1!AB435="DC4MDB07","DC4",IF(Sheet1!AB435="DC4MDB08","DC4",IF(Sheet1!AB435="DC4MDB09","DC4",IF(Sheet1!AB435="DC4MDB10","DC4","$False"))))))))))))))))))))</f>
        <v>DC4</v>
      </c>
      <c r="Z435" t="s">
        <v>35</v>
      </c>
      <c r="AA435" t="e">
        <f t="shared" si="26"/>
        <v>#VALUE!</v>
      </c>
      <c r="AB435" t="e">
        <f t="shared" si="27"/>
        <v>#VALUE!</v>
      </c>
      <c r="AC435" t="s">
        <v>11</v>
      </c>
      <c r="AD435" t="s">
        <v>12</v>
      </c>
      <c r="AE435" t="s">
        <v>13</v>
      </c>
      <c r="AF435" t="s">
        <v>14</v>
      </c>
      <c r="AG435" t="s">
        <v>5</v>
      </c>
      <c r="AH435" t="s">
        <v>15</v>
      </c>
      <c r="AI435" t="s">
        <v>16</v>
      </c>
      <c r="AJ435" t="s">
        <v>17</v>
      </c>
      <c r="AK435" t="s">
        <v>18</v>
      </c>
      <c r="AL435" t="s">
        <v>19</v>
      </c>
    </row>
    <row r="436" spans="1:38" ht="13.5" customHeight="1">
      <c r="A436" s="7"/>
      <c r="B436" s="7"/>
      <c r="C436" s="7"/>
      <c r="D436" s="8"/>
      <c r="F436" s="9" t="str">
        <f>(Sheet1!T436)</f>
        <v/>
      </c>
      <c r="G436" t="str">
        <f>IF(OR(Sheet1!W436="Yes",Sheet1!U436="Yes"),"\\CMFP538\"&amp;Sheet1!Z436,"")</f>
        <v/>
      </c>
      <c r="H436" t="str">
        <f>IF(G436="","",Sheet1!Z436)</f>
        <v/>
      </c>
      <c r="I436" t="str">
        <f>IF(G436="","",Sheet1!Y436)</f>
        <v/>
      </c>
      <c r="J436" t="e">
        <f>(Sheet1!O436)</f>
        <v>#VALUE!</v>
      </c>
      <c r="K436" s="6" t="e">
        <f>(Sheet1!P436)</f>
        <v>#VALUE!</v>
      </c>
      <c r="L436" s="6" t="e">
        <f>IF(Sheet1!N436="No","No",IF(Sheet1!N436="","No","Yes"))</f>
        <v>#VALUE!</v>
      </c>
      <c r="M436" t="e">
        <f>(Sheet1!Q436)</f>
        <v>#VALUE!</v>
      </c>
      <c r="N436" s="6" t="str">
        <f>IF(Sheet1!E436=FALSE,"",Sheet1!F436&amp;Sheet1!E436)</f>
        <v/>
      </c>
      <c r="O436" t="str">
        <f ca="1">(Sheet1!AB436)</f>
        <v>DC4MDB03</v>
      </c>
      <c r="P436" t="e">
        <f>(Sheet1!R436)</f>
        <v>#VALUE!</v>
      </c>
      <c r="Q436" t="e">
        <f>Sheet3!D436</f>
        <v>#VALUE!</v>
      </c>
      <c r="R436" t="e">
        <f>Sheet3!E436</f>
        <v>#VALUE!</v>
      </c>
      <c r="S436" t="str">
        <f t="shared" si="24"/>
        <v/>
      </c>
      <c r="T436" t="str">
        <f>IF(ISERROR(Sheet1!X436),"",Sheet1!X436)</f>
        <v/>
      </c>
      <c r="U436" t="e">
        <f>IF(Sheet1!M436="Councillors",5120,IF(Sheet1!M436="Information Technology Services Dept.",1024,IF(Sheet1!M436="City Clerk and Solicitor Dept",1953,"No")))</f>
        <v>#VALUE!</v>
      </c>
      <c r="V436" s="5" t="s">
        <v>96</v>
      </c>
      <c r="W436" t="e">
        <f>IF(Sheet1!M436="Councillors",4608,IF(Sheet1!M436="Information Technology Services Dept.",921,IF(Sheet1!M436="City Clerk and Solicitor Dept",1855,"No")))</f>
        <v>#VALUE!</v>
      </c>
      <c r="X436" t="e">
        <f t="shared" si="25"/>
        <v>#VALUE!</v>
      </c>
      <c r="Y436" t="str">
        <f ca="1">IF(Sheet1!AB436="DC1MDB01","DC1",IF(Sheet1!AB436="DC1MDB02","DC1",IF(Sheet1!AB436="DC1MDB03","DC1",IF(Sheet1!AB436="DC1MDB04","DC1",IF(Sheet1!AB436="DC1MDB05","DC1",IF(Sheet1!AB436="DC1MDB06","DC1",IF(Sheet1!AB436="DC1MDB07","DC1",IF(Sheet1!AB436="DC1MDB08","DC1",IF(Sheet1!AB436="DC1MDB09","DC1",IF(Sheet1!AB436="DC1MDB10","DC1",IF(Sheet1!AB436="DC4MDB01","DC4",IF(Sheet1!AB436="DC4MDB02","DC4",IF(Sheet1!AB436="DC4MDB03","DC4",IF(Sheet1!AB436="DC4MDB04","DC4",IF(Sheet1!AB436="DC4MDB05","DC4",IF(Sheet1!AB436="DC4MDB06","DC4",IF(Sheet1!AB436="DC4MDB07","DC4",IF(Sheet1!AB436="DC4MDB08","DC4",IF(Sheet1!AB436="DC4MDB09","DC4",IF(Sheet1!AB436="DC4MDB10","DC4","$False"))))))))))))))))))))</f>
        <v>DC4</v>
      </c>
      <c r="Z436" t="s">
        <v>35</v>
      </c>
      <c r="AA436" t="e">
        <f t="shared" si="26"/>
        <v>#VALUE!</v>
      </c>
      <c r="AB436" t="e">
        <f t="shared" si="27"/>
        <v>#VALUE!</v>
      </c>
      <c r="AC436" t="s">
        <v>11</v>
      </c>
      <c r="AD436" t="s">
        <v>12</v>
      </c>
      <c r="AE436" t="s">
        <v>13</v>
      </c>
      <c r="AF436" t="s">
        <v>14</v>
      </c>
      <c r="AG436" t="s">
        <v>5</v>
      </c>
      <c r="AH436" t="s">
        <v>15</v>
      </c>
      <c r="AI436" t="s">
        <v>16</v>
      </c>
      <c r="AJ436" t="s">
        <v>17</v>
      </c>
      <c r="AK436" t="s">
        <v>18</v>
      </c>
      <c r="AL436" t="s">
        <v>19</v>
      </c>
    </row>
    <row r="437" spans="1:38" ht="13.5" customHeight="1">
      <c r="A437" s="7"/>
      <c r="B437" s="7"/>
      <c r="C437" s="7"/>
      <c r="D437" s="8"/>
      <c r="F437" s="9" t="str">
        <f>(Sheet1!T437)</f>
        <v/>
      </c>
      <c r="G437" t="str">
        <f>IF(OR(Sheet1!W437="Yes",Sheet1!U437="Yes"),"\\CMFP538\"&amp;Sheet1!Z437,"")</f>
        <v/>
      </c>
      <c r="H437" t="str">
        <f>IF(G437="","",Sheet1!Z437)</f>
        <v/>
      </c>
      <c r="I437" t="str">
        <f>IF(G437="","",Sheet1!Y437)</f>
        <v/>
      </c>
      <c r="J437" t="e">
        <f>(Sheet1!O437)</f>
        <v>#VALUE!</v>
      </c>
      <c r="K437" s="6" t="e">
        <f>(Sheet1!P437)</f>
        <v>#VALUE!</v>
      </c>
      <c r="L437" s="6" t="e">
        <f>IF(Sheet1!N437="No","No",IF(Sheet1!N437="","No","Yes"))</f>
        <v>#VALUE!</v>
      </c>
      <c r="M437" t="e">
        <f>(Sheet1!Q437)</f>
        <v>#VALUE!</v>
      </c>
      <c r="N437" s="6" t="str">
        <f>IF(Sheet1!E437=FALSE,"",Sheet1!F437&amp;Sheet1!E437)</f>
        <v/>
      </c>
      <c r="O437" t="str">
        <f ca="1">(Sheet1!AB437)</f>
        <v>DC1MDB05</v>
      </c>
      <c r="P437" t="e">
        <f>(Sheet1!R437)</f>
        <v>#VALUE!</v>
      </c>
      <c r="Q437" t="e">
        <f>Sheet3!D437</f>
        <v>#VALUE!</v>
      </c>
      <c r="R437" t="e">
        <f>Sheet3!E437</f>
        <v>#VALUE!</v>
      </c>
      <c r="S437" t="str">
        <f t="shared" si="24"/>
        <v/>
      </c>
      <c r="T437" t="str">
        <f>IF(ISERROR(Sheet1!X437),"",Sheet1!X437)</f>
        <v/>
      </c>
      <c r="U437" t="e">
        <f>IF(Sheet1!M437="Councillors",5120,IF(Sheet1!M437="Information Technology Services Dept.",1024,IF(Sheet1!M437="City Clerk and Solicitor Dept",1953,"No")))</f>
        <v>#VALUE!</v>
      </c>
      <c r="V437" s="5" t="s">
        <v>96</v>
      </c>
      <c r="W437" t="e">
        <f>IF(Sheet1!M437="Councillors",4608,IF(Sheet1!M437="Information Technology Services Dept.",921,IF(Sheet1!M437="City Clerk and Solicitor Dept",1855,"No")))</f>
        <v>#VALUE!</v>
      </c>
      <c r="X437" t="e">
        <f t="shared" si="25"/>
        <v>#VALUE!</v>
      </c>
      <c r="Y437" t="str">
        <f ca="1">IF(Sheet1!AB437="DC1MDB01","DC1",IF(Sheet1!AB437="DC1MDB02","DC1",IF(Sheet1!AB437="DC1MDB03","DC1",IF(Sheet1!AB437="DC1MDB04","DC1",IF(Sheet1!AB437="DC1MDB05","DC1",IF(Sheet1!AB437="DC1MDB06","DC1",IF(Sheet1!AB437="DC1MDB07","DC1",IF(Sheet1!AB437="DC1MDB08","DC1",IF(Sheet1!AB437="DC1MDB09","DC1",IF(Sheet1!AB437="DC1MDB10","DC1",IF(Sheet1!AB437="DC4MDB01","DC4",IF(Sheet1!AB437="DC4MDB02","DC4",IF(Sheet1!AB437="DC4MDB03","DC4",IF(Sheet1!AB437="DC4MDB04","DC4",IF(Sheet1!AB437="DC4MDB05","DC4",IF(Sheet1!AB437="DC4MDB06","DC4",IF(Sheet1!AB437="DC4MDB07","DC4",IF(Sheet1!AB437="DC4MDB08","DC4",IF(Sheet1!AB437="DC4MDB09","DC4",IF(Sheet1!AB437="DC4MDB10","DC4","$False"))))))))))))))))))))</f>
        <v>DC1</v>
      </c>
      <c r="Z437" t="s">
        <v>35</v>
      </c>
      <c r="AA437" t="e">
        <f t="shared" si="26"/>
        <v>#VALUE!</v>
      </c>
      <c r="AB437" t="e">
        <f t="shared" si="27"/>
        <v>#VALUE!</v>
      </c>
      <c r="AC437" t="s">
        <v>11</v>
      </c>
      <c r="AD437" t="s">
        <v>12</v>
      </c>
      <c r="AE437" t="s">
        <v>13</v>
      </c>
      <c r="AF437" t="s">
        <v>14</v>
      </c>
      <c r="AG437" t="s">
        <v>5</v>
      </c>
      <c r="AH437" t="s">
        <v>15</v>
      </c>
      <c r="AI437" t="s">
        <v>16</v>
      </c>
      <c r="AJ437" t="s">
        <v>17</v>
      </c>
      <c r="AK437" t="s">
        <v>18</v>
      </c>
      <c r="AL437" t="s">
        <v>19</v>
      </c>
    </row>
    <row r="438" spans="1:38" ht="13.5" customHeight="1">
      <c r="A438" s="7"/>
      <c r="B438" s="7"/>
      <c r="C438" s="7"/>
      <c r="D438" s="8"/>
      <c r="F438" s="9" t="str">
        <f>(Sheet1!T438)</f>
        <v/>
      </c>
      <c r="G438" t="str">
        <f>IF(OR(Sheet1!W438="Yes",Sheet1!U438="Yes"),"\\CMFP538\"&amp;Sheet1!Z438,"")</f>
        <v/>
      </c>
      <c r="H438" t="str">
        <f>IF(G438="","",Sheet1!Z438)</f>
        <v/>
      </c>
      <c r="I438" t="str">
        <f>IF(G438="","",Sheet1!Y438)</f>
        <v/>
      </c>
      <c r="J438" t="e">
        <f>(Sheet1!O438)</f>
        <v>#VALUE!</v>
      </c>
      <c r="K438" s="6" t="e">
        <f>(Sheet1!P438)</f>
        <v>#VALUE!</v>
      </c>
      <c r="L438" s="6" t="e">
        <f>IF(Sheet1!N438="No","No",IF(Sheet1!N438="","No","Yes"))</f>
        <v>#VALUE!</v>
      </c>
      <c r="M438" t="e">
        <f>(Sheet1!Q438)</f>
        <v>#VALUE!</v>
      </c>
      <c r="N438" s="6" t="str">
        <f>IF(Sheet1!E438=FALSE,"",Sheet1!F438&amp;Sheet1!E438)</f>
        <v/>
      </c>
      <c r="O438" t="str">
        <f ca="1">(Sheet1!AB438)</f>
        <v>DC1MDB03</v>
      </c>
      <c r="P438" t="e">
        <f>(Sheet1!R438)</f>
        <v>#VALUE!</v>
      </c>
      <c r="Q438" t="e">
        <f>Sheet3!D438</f>
        <v>#VALUE!</v>
      </c>
      <c r="R438" t="e">
        <f>Sheet3!E438</f>
        <v>#VALUE!</v>
      </c>
      <c r="S438" t="str">
        <f t="shared" si="24"/>
        <v/>
      </c>
      <c r="T438" t="str">
        <f>IF(ISERROR(Sheet1!X438),"",Sheet1!X438)</f>
        <v/>
      </c>
      <c r="U438" t="e">
        <f>IF(Sheet1!M438="Councillors",5120,IF(Sheet1!M438="Information Technology Services Dept.",1024,IF(Sheet1!M438="City Clerk and Solicitor Dept",1953,"No")))</f>
        <v>#VALUE!</v>
      </c>
      <c r="V438" s="5" t="s">
        <v>96</v>
      </c>
      <c r="W438" t="e">
        <f>IF(Sheet1!M438="Councillors",4608,IF(Sheet1!M438="Information Technology Services Dept.",921,IF(Sheet1!M438="City Clerk and Solicitor Dept",1855,"No")))</f>
        <v>#VALUE!</v>
      </c>
      <c r="X438" t="e">
        <f t="shared" si="25"/>
        <v>#VALUE!</v>
      </c>
      <c r="Y438" t="str">
        <f ca="1">IF(Sheet1!AB438="DC1MDB01","DC1",IF(Sheet1!AB438="DC1MDB02","DC1",IF(Sheet1!AB438="DC1MDB03","DC1",IF(Sheet1!AB438="DC1MDB04","DC1",IF(Sheet1!AB438="DC1MDB05","DC1",IF(Sheet1!AB438="DC1MDB06","DC1",IF(Sheet1!AB438="DC1MDB07","DC1",IF(Sheet1!AB438="DC1MDB08","DC1",IF(Sheet1!AB438="DC1MDB09","DC1",IF(Sheet1!AB438="DC1MDB10","DC1",IF(Sheet1!AB438="DC4MDB01","DC4",IF(Sheet1!AB438="DC4MDB02","DC4",IF(Sheet1!AB438="DC4MDB03","DC4",IF(Sheet1!AB438="DC4MDB04","DC4",IF(Sheet1!AB438="DC4MDB05","DC4",IF(Sheet1!AB438="DC4MDB06","DC4",IF(Sheet1!AB438="DC4MDB07","DC4",IF(Sheet1!AB438="DC4MDB08","DC4",IF(Sheet1!AB438="DC4MDB09","DC4",IF(Sheet1!AB438="DC4MDB10","DC4","$False"))))))))))))))))))))</f>
        <v>DC1</v>
      </c>
      <c r="Z438" t="s">
        <v>35</v>
      </c>
      <c r="AA438" t="e">
        <f t="shared" si="26"/>
        <v>#VALUE!</v>
      </c>
      <c r="AB438" t="e">
        <f t="shared" si="27"/>
        <v>#VALUE!</v>
      </c>
      <c r="AC438" t="s">
        <v>11</v>
      </c>
      <c r="AD438" t="s">
        <v>12</v>
      </c>
      <c r="AE438" t="s">
        <v>13</v>
      </c>
      <c r="AF438" t="s">
        <v>14</v>
      </c>
      <c r="AG438" t="s">
        <v>5</v>
      </c>
      <c r="AH438" t="s">
        <v>15</v>
      </c>
      <c r="AI438" t="s">
        <v>16</v>
      </c>
      <c r="AJ438" t="s">
        <v>17</v>
      </c>
      <c r="AK438" t="s">
        <v>18</v>
      </c>
      <c r="AL438" t="s">
        <v>19</v>
      </c>
    </row>
    <row r="439" spans="1:38" ht="13.5" customHeight="1">
      <c r="A439" s="7"/>
      <c r="B439" s="7"/>
      <c r="C439" s="7"/>
      <c r="D439" s="8"/>
      <c r="F439" s="9" t="str">
        <f>(Sheet1!T439)</f>
        <v/>
      </c>
      <c r="G439" t="str">
        <f>IF(OR(Sheet1!W439="Yes",Sheet1!U439="Yes"),"\\CMFP538\"&amp;Sheet1!Z439,"")</f>
        <v/>
      </c>
      <c r="H439" t="str">
        <f>IF(G439="","",Sheet1!Z439)</f>
        <v/>
      </c>
      <c r="I439" t="str">
        <f>IF(G439="","",Sheet1!Y439)</f>
        <v/>
      </c>
      <c r="J439" t="e">
        <f>(Sheet1!O439)</f>
        <v>#VALUE!</v>
      </c>
      <c r="K439" s="6" t="e">
        <f>(Sheet1!P439)</f>
        <v>#VALUE!</v>
      </c>
      <c r="L439" s="6" t="e">
        <f>IF(Sheet1!N439="No","No",IF(Sheet1!N439="","No","Yes"))</f>
        <v>#VALUE!</v>
      </c>
      <c r="M439" t="e">
        <f>(Sheet1!Q439)</f>
        <v>#VALUE!</v>
      </c>
      <c r="N439" s="6" t="str">
        <f>IF(Sheet1!E439=FALSE,"",Sheet1!F439&amp;Sheet1!E439)</f>
        <v/>
      </c>
      <c r="O439" t="str">
        <f ca="1">(Sheet1!AB439)</f>
        <v>DC4MDB01</v>
      </c>
      <c r="P439" t="e">
        <f>(Sheet1!R439)</f>
        <v>#VALUE!</v>
      </c>
      <c r="Q439" t="e">
        <f>Sheet3!D439</f>
        <v>#VALUE!</v>
      </c>
      <c r="R439" t="e">
        <f>Sheet3!E439</f>
        <v>#VALUE!</v>
      </c>
      <c r="S439" t="str">
        <f t="shared" si="24"/>
        <v/>
      </c>
      <c r="T439" t="str">
        <f>IF(ISERROR(Sheet1!X439),"",Sheet1!X439)</f>
        <v/>
      </c>
      <c r="U439" t="e">
        <f>IF(Sheet1!M439="Councillors",5120,IF(Sheet1!M439="Information Technology Services Dept.",1024,IF(Sheet1!M439="City Clerk and Solicitor Dept",1953,"No")))</f>
        <v>#VALUE!</v>
      </c>
      <c r="V439" s="5" t="s">
        <v>96</v>
      </c>
      <c r="W439" t="e">
        <f>IF(Sheet1!M439="Councillors",4608,IF(Sheet1!M439="Information Technology Services Dept.",921,IF(Sheet1!M439="City Clerk and Solicitor Dept",1855,"No")))</f>
        <v>#VALUE!</v>
      </c>
      <c r="X439" t="e">
        <f t="shared" si="25"/>
        <v>#VALUE!</v>
      </c>
      <c r="Y439" t="str">
        <f ca="1">IF(Sheet1!AB439="DC1MDB01","DC1",IF(Sheet1!AB439="DC1MDB02","DC1",IF(Sheet1!AB439="DC1MDB03","DC1",IF(Sheet1!AB439="DC1MDB04","DC1",IF(Sheet1!AB439="DC1MDB05","DC1",IF(Sheet1!AB439="DC1MDB06","DC1",IF(Sheet1!AB439="DC1MDB07","DC1",IF(Sheet1!AB439="DC1MDB08","DC1",IF(Sheet1!AB439="DC1MDB09","DC1",IF(Sheet1!AB439="DC1MDB10","DC1",IF(Sheet1!AB439="DC4MDB01","DC4",IF(Sheet1!AB439="DC4MDB02","DC4",IF(Sheet1!AB439="DC4MDB03","DC4",IF(Sheet1!AB439="DC4MDB04","DC4",IF(Sheet1!AB439="DC4MDB05","DC4",IF(Sheet1!AB439="DC4MDB06","DC4",IF(Sheet1!AB439="DC4MDB07","DC4",IF(Sheet1!AB439="DC4MDB08","DC4",IF(Sheet1!AB439="DC4MDB09","DC4",IF(Sheet1!AB439="DC4MDB10","DC4","$False"))))))))))))))))))))</f>
        <v>DC4</v>
      </c>
      <c r="Z439" t="s">
        <v>35</v>
      </c>
      <c r="AA439" t="e">
        <f t="shared" si="26"/>
        <v>#VALUE!</v>
      </c>
      <c r="AB439" t="e">
        <f t="shared" si="27"/>
        <v>#VALUE!</v>
      </c>
      <c r="AC439" t="s">
        <v>11</v>
      </c>
      <c r="AD439" t="s">
        <v>12</v>
      </c>
      <c r="AE439" t="s">
        <v>13</v>
      </c>
      <c r="AF439" t="s">
        <v>14</v>
      </c>
      <c r="AG439" t="s">
        <v>5</v>
      </c>
      <c r="AH439" t="s">
        <v>15</v>
      </c>
      <c r="AI439" t="s">
        <v>16</v>
      </c>
      <c r="AJ439" t="s">
        <v>17</v>
      </c>
      <c r="AK439" t="s">
        <v>18</v>
      </c>
      <c r="AL439" t="s">
        <v>19</v>
      </c>
    </row>
    <row r="440" spans="1:38" ht="13.5" customHeight="1">
      <c r="A440" s="7"/>
      <c r="B440" s="7"/>
      <c r="C440" s="7"/>
      <c r="D440" s="8"/>
      <c r="F440" s="9" t="str">
        <f>(Sheet1!T440)</f>
        <v/>
      </c>
      <c r="G440" t="str">
        <f>IF(OR(Sheet1!W440="Yes",Sheet1!U440="Yes"),"\\CMFP538\"&amp;Sheet1!Z440,"")</f>
        <v/>
      </c>
      <c r="H440" t="str">
        <f>IF(G440="","",Sheet1!Z440)</f>
        <v/>
      </c>
      <c r="I440" t="str">
        <f>IF(G440="","",Sheet1!Y440)</f>
        <v/>
      </c>
      <c r="J440" t="e">
        <f>(Sheet1!O440)</f>
        <v>#VALUE!</v>
      </c>
      <c r="K440" s="6" t="e">
        <f>(Sheet1!P440)</f>
        <v>#VALUE!</v>
      </c>
      <c r="L440" s="6" t="e">
        <f>IF(Sheet1!N440="No","No",IF(Sheet1!N440="","No","Yes"))</f>
        <v>#VALUE!</v>
      </c>
      <c r="M440" t="e">
        <f>(Sheet1!Q440)</f>
        <v>#VALUE!</v>
      </c>
      <c r="N440" s="6" t="str">
        <f>IF(Sheet1!E440=FALSE,"",Sheet1!F440&amp;Sheet1!E440)</f>
        <v/>
      </c>
      <c r="O440" t="str">
        <f ca="1">(Sheet1!AB440)</f>
        <v>DC1MDB03</v>
      </c>
      <c r="P440" t="e">
        <f>(Sheet1!R440)</f>
        <v>#VALUE!</v>
      </c>
      <c r="Q440" t="e">
        <f>Sheet3!D440</f>
        <v>#VALUE!</v>
      </c>
      <c r="R440" t="e">
        <f>Sheet3!E440</f>
        <v>#VALUE!</v>
      </c>
      <c r="S440" t="str">
        <f t="shared" si="24"/>
        <v/>
      </c>
      <c r="T440" t="str">
        <f>IF(ISERROR(Sheet1!X440),"",Sheet1!X440)</f>
        <v/>
      </c>
      <c r="U440" t="e">
        <f>IF(Sheet1!M440="Councillors",5120,IF(Sheet1!M440="Information Technology Services Dept.",1024,IF(Sheet1!M440="City Clerk and Solicitor Dept",1953,"No")))</f>
        <v>#VALUE!</v>
      </c>
      <c r="V440" s="5" t="s">
        <v>96</v>
      </c>
      <c r="W440" t="e">
        <f>IF(Sheet1!M440="Councillors",4608,IF(Sheet1!M440="Information Technology Services Dept.",921,IF(Sheet1!M440="City Clerk and Solicitor Dept",1855,"No")))</f>
        <v>#VALUE!</v>
      </c>
      <c r="X440" t="e">
        <f t="shared" si="25"/>
        <v>#VALUE!</v>
      </c>
      <c r="Y440" t="str">
        <f ca="1">IF(Sheet1!AB440="DC1MDB01","DC1",IF(Sheet1!AB440="DC1MDB02","DC1",IF(Sheet1!AB440="DC1MDB03","DC1",IF(Sheet1!AB440="DC1MDB04","DC1",IF(Sheet1!AB440="DC1MDB05","DC1",IF(Sheet1!AB440="DC1MDB06","DC1",IF(Sheet1!AB440="DC1MDB07","DC1",IF(Sheet1!AB440="DC1MDB08","DC1",IF(Sheet1!AB440="DC1MDB09","DC1",IF(Sheet1!AB440="DC1MDB10","DC1",IF(Sheet1!AB440="DC4MDB01","DC4",IF(Sheet1!AB440="DC4MDB02","DC4",IF(Sheet1!AB440="DC4MDB03","DC4",IF(Sheet1!AB440="DC4MDB04","DC4",IF(Sheet1!AB440="DC4MDB05","DC4",IF(Sheet1!AB440="DC4MDB06","DC4",IF(Sheet1!AB440="DC4MDB07","DC4",IF(Sheet1!AB440="DC4MDB08","DC4",IF(Sheet1!AB440="DC4MDB09","DC4",IF(Sheet1!AB440="DC4MDB10","DC4","$False"))))))))))))))))))))</f>
        <v>DC1</v>
      </c>
      <c r="Z440" t="s">
        <v>35</v>
      </c>
      <c r="AA440" t="e">
        <f t="shared" si="26"/>
        <v>#VALUE!</v>
      </c>
      <c r="AB440" t="e">
        <f t="shared" si="27"/>
        <v>#VALUE!</v>
      </c>
      <c r="AC440" t="s">
        <v>11</v>
      </c>
      <c r="AD440" t="s">
        <v>12</v>
      </c>
      <c r="AE440" t="s">
        <v>13</v>
      </c>
      <c r="AF440" t="s">
        <v>14</v>
      </c>
      <c r="AG440" t="s">
        <v>5</v>
      </c>
      <c r="AH440" t="s">
        <v>15</v>
      </c>
      <c r="AI440" t="s">
        <v>16</v>
      </c>
      <c r="AJ440" t="s">
        <v>17</v>
      </c>
      <c r="AK440" t="s">
        <v>18</v>
      </c>
      <c r="AL440" t="s">
        <v>19</v>
      </c>
    </row>
    <row r="441" spans="1:38" ht="13.5" customHeight="1">
      <c r="A441" s="7"/>
      <c r="B441" s="7"/>
      <c r="C441" s="7"/>
      <c r="D441" s="8"/>
      <c r="F441" s="9" t="str">
        <f>(Sheet1!T441)</f>
        <v/>
      </c>
      <c r="G441" t="str">
        <f>IF(OR(Sheet1!W441="Yes",Sheet1!U441="Yes"),"\\CMFP538\"&amp;Sheet1!Z441,"")</f>
        <v/>
      </c>
      <c r="H441" t="str">
        <f>IF(G441="","",Sheet1!Z441)</f>
        <v/>
      </c>
      <c r="I441" t="str">
        <f>IF(G441="","",Sheet1!Y441)</f>
        <v/>
      </c>
      <c r="J441" t="e">
        <f>(Sheet1!O441)</f>
        <v>#VALUE!</v>
      </c>
      <c r="K441" s="6" t="e">
        <f>(Sheet1!P441)</f>
        <v>#VALUE!</v>
      </c>
      <c r="L441" s="6" t="e">
        <f>IF(Sheet1!N441="No","No",IF(Sheet1!N441="","No","Yes"))</f>
        <v>#VALUE!</v>
      </c>
      <c r="M441" t="e">
        <f>(Sheet1!Q441)</f>
        <v>#VALUE!</v>
      </c>
      <c r="N441" s="6" t="str">
        <f>IF(Sheet1!E441=FALSE,"",Sheet1!F441&amp;Sheet1!E441)</f>
        <v/>
      </c>
      <c r="O441" t="str">
        <f ca="1">(Sheet1!AB441)</f>
        <v>DC4MDB02</v>
      </c>
      <c r="P441" t="e">
        <f>(Sheet1!R441)</f>
        <v>#VALUE!</v>
      </c>
      <c r="Q441" t="e">
        <f>Sheet3!D441</f>
        <v>#VALUE!</v>
      </c>
      <c r="R441" t="e">
        <f>Sheet3!E441</f>
        <v>#VALUE!</v>
      </c>
      <c r="S441" t="str">
        <f t="shared" si="24"/>
        <v/>
      </c>
      <c r="T441" t="str">
        <f>IF(ISERROR(Sheet1!X441),"",Sheet1!X441)</f>
        <v/>
      </c>
      <c r="U441" t="e">
        <f>IF(Sheet1!M441="Councillors",5120,IF(Sheet1!M441="Information Technology Services Dept.",1024,IF(Sheet1!M441="City Clerk and Solicitor Dept",1953,"No")))</f>
        <v>#VALUE!</v>
      </c>
      <c r="V441" s="5" t="s">
        <v>96</v>
      </c>
      <c r="W441" t="e">
        <f>IF(Sheet1!M441="Councillors",4608,IF(Sheet1!M441="Information Technology Services Dept.",921,IF(Sheet1!M441="City Clerk and Solicitor Dept",1855,"No")))</f>
        <v>#VALUE!</v>
      </c>
      <c r="X441" t="e">
        <f t="shared" si="25"/>
        <v>#VALUE!</v>
      </c>
      <c r="Y441" t="str">
        <f ca="1">IF(Sheet1!AB441="DC1MDB01","DC1",IF(Sheet1!AB441="DC1MDB02","DC1",IF(Sheet1!AB441="DC1MDB03","DC1",IF(Sheet1!AB441="DC1MDB04","DC1",IF(Sheet1!AB441="DC1MDB05","DC1",IF(Sheet1!AB441="DC1MDB06","DC1",IF(Sheet1!AB441="DC1MDB07","DC1",IF(Sheet1!AB441="DC1MDB08","DC1",IF(Sheet1!AB441="DC1MDB09","DC1",IF(Sheet1!AB441="DC1MDB10","DC1",IF(Sheet1!AB441="DC4MDB01","DC4",IF(Sheet1!AB441="DC4MDB02","DC4",IF(Sheet1!AB441="DC4MDB03","DC4",IF(Sheet1!AB441="DC4MDB04","DC4",IF(Sheet1!AB441="DC4MDB05","DC4",IF(Sheet1!AB441="DC4MDB06","DC4",IF(Sheet1!AB441="DC4MDB07","DC4",IF(Sheet1!AB441="DC4MDB08","DC4",IF(Sheet1!AB441="DC4MDB09","DC4",IF(Sheet1!AB441="DC4MDB10","DC4","$False"))))))))))))))))))))</f>
        <v>DC4</v>
      </c>
      <c r="Z441" t="s">
        <v>35</v>
      </c>
      <c r="AA441" t="e">
        <f t="shared" si="26"/>
        <v>#VALUE!</v>
      </c>
      <c r="AB441" t="e">
        <f t="shared" si="27"/>
        <v>#VALUE!</v>
      </c>
      <c r="AC441" t="s">
        <v>11</v>
      </c>
      <c r="AD441" t="s">
        <v>12</v>
      </c>
      <c r="AE441" t="s">
        <v>13</v>
      </c>
      <c r="AF441" t="s">
        <v>14</v>
      </c>
      <c r="AG441" t="s">
        <v>5</v>
      </c>
      <c r="AH441" t="s">
        <v>15</v>
      </c>
      <c r="AI441" t="s">
        <v>16</v>
      </c>
      <c r="AJ441" t="s">
        <v>17</v>
      </c>
      <c r="AK441" t="s">
        <v>18</v>
      </c>
      <c r="AL441" t="s">
        <v>19</v>
      </c>
    </row>
    <row r="442" spans="1:38" ht="13.5" customHeight="1">
      <c r="A442" s="7"/>
      <c r="B442" s="7"/>
      <c r="C442" s="7"/>
      <c r="D442" s="8"/>
      <c r="F442" s="9" t="str">
        <f>(Sheet1!T442)</f>
        <v/>
      </c>
      <c r="G442" t="str">
        <f>IF(OR(Sheet1!W442="Yes",Sheet1!U442="Yes"),"\\CMFP538\"&amp;Sheet1!Z442,"")</f>
        <v/>
      </c>
      <c r="H442" t="str">
        <f>IF(G442="","",Sheet1!Z442)</f>
        <v/>
      </c>
      <c r="I442" t="str">
        <f>IF(G442="","",Sheet1!Y442)</f>
        <v/>
      </c>
      <c r="J442" t="e">
        <f>(Sheet1!O442)</f>
        <v>#VALUE!</v>
      </c>
      <c r="K442" s="6" t="e">
        <f>(Sheet1!P442)</f>
        <v>#VALUE!</v>
      </c>
      <c r="L442" s="6" t="e">
        <f>IF(Sheet1!N442="No","No",IF(Sheet1!N442="","No","Yes"))</f>
        <v>#VALUE!</v>
      </c>
      <c r="M442" t="e">
        <f>(Sheet1!Q442)</f>
        <v>#VALUE!</v>
      </c>
      <c r="N442" s="6" t="str">
        <f>IF(Sheet1!E442=FALSE,"",Sheet1!F442&amp;Sheet1!E442)</f>
        <v/>
      </c>
      <c r="O442" t="str">
        <f ca="1">(Sheet1!AB442)</f>
        <v>DC1MDB10</v>
      </c>
      <c r="P442" t="e">
        <f>(Sheet1!R442)</f>
        <v>#VALUE!</v>
      </c>
      <c r="Q442" t="e">
        <f>Sheet3!D442</f>
        <v>#VALUE!</v>
      </c>
      <c r="R442" t="e">
        <f>Sheet3!E442</f>
        <v>#VALUE!</v>
      </c>
      <c r="S442" t="str">
        <f t="shared" si="24"/>
        <v/>
      </c>
      <c r="T442" t="str">
        <f>IF(ISERROR(Sheet1!X442),"",Sheet1!X442)</f>
        <v/>
      </c>
      <c r="U442" t="e">
        <f>IF(Sheet1!M442="Councillors",5120,IF(Sheet1!M442="Information Technology Services Dept.",1024,IF(Sheet1!M442="City Clerk and Solicitor Dept",1953,"No")))</f>
        <v>#VALUE!</v>
      </c>
      <c r="V442" s="5" t="s">
        <v>96</v>
      </c>
      <c r="W442" t="e">
        <f>IF(Sheet1!M442="Councillors",4608,IF(Sheet1!M442="Information Technology Services Dept.",921,IF(Sheet1!M442="City Clerk and Solicitor Dept",1855,"No")))</f>
        <v>#VALUE!</v>
      </c>
      <c r="X442" t="e">
        <f t="shared" si="25"/>
        <v>#VALUE!</v>
      </c>
      <c r="Y442" t="str">
        <f ca="1">IF(Sheet1!AB442="DC1MDB01","DC1",IF(Sheet1!AB442="DC1MDB02","DC1",IF(Sheet1!AB442="DC1MDB03","DC1",IF(Sheet1!AB442="DC1MDB04","DC1",IF(Sheet1!AB442="DC1MDB05","DC1",IF(Sheet1!AB442="DC1MDB06","DC1",IF(Sheet1!AB442="DC1MDB07","DC1",IF(Sheet1!AB442="DC1MDB08","DC1",IF(Sheet1!AB442="DC1MDB09","DC1",IF(Sheet1!AB442="DC1MDB10","DC1",IF(Sheet1!AB442="DC4MDB01","DC4",IF(Sheet1!AB442="DC4MDB02","DC4",IF(Sheet1!AB442="DC4MDB03","DC4",IF(Sheet1!AB442="DC4MDB04","DC4",IF(Sheet1!AB442="DC4MDB05","DC4",IF(Sheet1!AB442="DC4MDB06","DC4",IF(Sheet1!AB442="DC4MDB07","DC4",IF(Sheet1!AB442="DC4MDB08","DC4",IF(Sheet1!AB442="DC4MDB09","DC4",IF(Sheet1!AB442="DC4MDB10","DC4","$False"))))))))))))))))))))</f>
        <v>DC1</v>
      </c>
      <c r="Z442" t="s">
        <v>35</v>
      </c>
      <c r="AA442" t="e">
        <f t="shared" si="26"/>
        <v>#VALUE!</v>
      </c>
      <c r="AB442" t="e">
        <f t="shared" si="27"/>
        <v>#VALUE!</v>
      </c>
      <c r="AC442" t="s">
        <v>11</v>
      </c>
      <c r="AD442" t="s">
        <v>12</v>
      </c>
      <c r="AE442" t="s">
        <v>13</v>
      </c>
      <c r="AF442" t="s">
        <v>14</v>
      </c>
      <c r="AG442" t="s">
        <v>5</v>
      </c>
      <c r="AH442" t="s">
        <v>15</v>
      </c>
      <c r="AI442" t="s">
        <v>16</v>
      </c>
      <c r="AJ442" t="s">
        <v>17</v>
      </c>
      <c r="AK442" t="s">
        <v>18</v>
      </c>
      <c r="AL442" t="s">
        <v>19</v>
      </c>
    </row>
    <row r="443" spans="1:38" ht="13.5" customHeight="1">
      <c r="A443" s="7"/>
      <c r="B443" s="7"/>
      <c r="C443" s="7"/>
      <c r="D443" s="8"/>
      <c r="F443" s="9" t="str">
        <f>(Sheet1!T443)</f>
        <v/>
      </c>
      <c r="G443" t="str">
        <f>IF(OR(Sheet1!W443="Yes",Sheet1!U443="Yes"),"\\CMFP538\"&amp;Sheet1!Z443,"")</f>
        <v/>
      </c>
      <c r="H443" t="str">
        <f>IF(G443="","",Sheet1!Z443)</f>
        <v/>
      </c>
      <c r="I443" t="str">
        <f>IF(G443="","",Sheet1!Y443)</f>
        <v/>
      </c>
      <c r="J443" t="e">
        <f>(Sheet1!O443)</f>
        <v>#VALUE!</v>
      </c>
      <c r="K443" s="6" t="e">
        <f>(Sheet1!P443)</f>
        <v>#VALUE!</v>
      </c>
      <c r="L443" s="6" t="e">
        <f>IF(Sheet1!N443="No","No",IF(Sheet1!N443="","No","Yes"))</f>
        <v>#VALUE!</v>
      </c>
      <c r="M443" t="e">
        <f>(Sheet1!Q443)</f>
        <v>#VALUE!</v>
      </c>
      <c r="N443" s="6" t="str">
        <f>IF(Sheet1!E443=FALSE,"",Sheet1!F443&amp;Sheet1!E443)</f>
        <v/>
      </c>
      <c r="O443" t="str">
        <f ca="1">(Sheet1!AB443)</f>
        <v>DC4MDB04</v>
      </c>
      <c r="P443" t="e">
        <f>(Sheet1!R443)</f>
        <v>#VALUE!</v>
      </c>
      <c r="Q443" t="e">
        <f>Sheet3!D443</f>
        <v>#VALUE!</v>
      </c>
      <c r="R443" t="e">
        <f>Sheet3!E443</f>
        <v>#VALUE!</v>
      </c>
      <c r="S443" t="str">
        <f t="shared" si="24"/>
        <v/>
      </c>
      <c r="T443" t="str">
        <f>IF(ISERROR(Sheet1!X443),"",Sheet1!X443)</f>
        <v/>
      </c>
      <c r="U443" t="e">
        <f>IF(Sheet1!M443="Councillors",5120,IF(Sheet1!M443="Information Technology Services Dept.",1024,IF(Sheet1!M443="City Clerk and Solicitor Dept",1953,"No")))</f>
        <v>#VALUE!</v>
      </c>
      <c r="V443" s="5" t="s">
        <v>96</v>
      </c>
      <c r="W443" t="e">
        <f>IF(Sheet1!M443="Councillors",4608,IF(Sheet1!M443="Information Technology Services Dept.",921,IF(Sheet1!M443="City Clerk and Solicitor Dept",1855,"No")))</f>
        <v>#VALUE!</v>
      </c>
      <c r="X443" t="e">
        <f t="shared" si="25"/>
        <v>#VALUE!</v>
      </c>
      <c r="Y443" t="str">
        <f ca="1">IF(Sheet1!AB443="DC1MDB01","DC1",IF(Sheet1!AB443="DC1MDB02","DC1",IF(Sheet1!AB443="DC1MDB03","DC1",IF(Sheet1!AB443="DC1MDB04","DC1",IF(Sheet1!AB443="DC1MDB05","DC1",IF(Sheet1!AB443="DC1MDB06","DC1",IF(Sheet1!AB443="DC1MDB07","DC1",IF(Sheet1!AB443="DC1MDB08","DC1",IF(Sheet1!AB443="DC1MDB09","DC1",IF(Sheet1!AB443="DC1MDB10","DC1",IF(Sheet1!AB443="DC4MDB01","DC4",IF(Sheet1!AB443="DC4MDB02","DC4",IF(Sheet1!AB443="DC4MDB03","DC4",IF(Sheet1!AB443="DC4MDB04","DC4",IF(Sheet1!AB443="DC4MDB05","DC4",IF(Sheet1!AB443="DC4MDB06","DC4",IF(Sheet1!AB443="DC4MDB07","DC4",IF(Sheet1!AB443="DC4MDB08","DC4",IF(Sheet1!AB443="DC4MDB09","DC4",IF(Sheet1!AB443="DC4MDB10","DC4","$False"))))))))))))))))))))</f>
        <v>DC4</v>
      </c>
      <c r="Z443" t="s">
        <v>35</v>
      </c>
      <c r="AA443" t="e">
        <f t="shared" si="26"/>
        <v>#VALUE!</v>
      </c>
      <c r="AB443" t="e">
        <f t="shared" si="27"/>
        <v>#VALUE!</v>
      </c>
      <c r="AC443" t="s">
        <v>11</v>
      </c>
      <c r="AD443" t="s">
        <v>12</v>
      </c>
      <c r="AE443" t="s">
        <v>13</v>
      </c>
      <c r="AF443" t="s">
        <v>14</v>
      </c>
      <c r="AG443" t="s">
        <v>5</v>
      </c>
      <c r="AH443" t="s">
        <v>15</v>
      </c>
      <c r="AI443" t="s">
        <v>16</v>
      </c>
      <c r="AJ443" t="s">
        <v>17</v>
      </c>
      <c r="AK443" t="s">
        <v>18</v>
      </c>
      <c r="AL443" t="s">
        <v>19</v>
      </c>
    </row>
    <row r="444" spans="1:38" ht="13.5" customHeight="1">
      <c r="A444" s="7"/>
      <c r="B444" s="7"/>
      <c r="C444" s="7"/>
      <c r="D444" s="8"/>
      <c r="F444" s="9" t="str">
        <f>(Sheet1!T444)</f>
        <v/>
      </c>
      <c r="G444" t="str">
        <f>IF(OR(Sheet1!W444="Yes",Sheet1!U444="Yes"),"\\CMFP538\"&amp;Sheet1!Z444,"")</f>
        <v/>
      </c>
      <c r="H444" t="str">
        <f>IF(G444="","",Sheet1!Z444)</f>
        <v/>
      </c>
      <c r="I444" t="str">
        <f>IF(G444="","",Sheet1!Y444)</f>
        <v/>
      </c>
      <c r="J444" t="e">
        <f>(Sheet1!O444)</f>
        <v>#VALUE!</v>
      </c>
      <c r="K444" s="6" t="e">
        <f>(Sheet1!P444)</f>
        <v>#VALUE!</v>
      </c>
      <c r="L444" s="6" t="e">
        <f>IF(Sheet1!N444="No","No",IF(Sheet1!N444="","No","Yes"))</f>
        <v>#VALUE!</v>
      </c>
      <c r="M444" t="e">
        <f>(Sheet1!Q444)</f>
        <v>#VALUE!</v>
      </c>
      <c r="N444" s="6" t="str">
        <f>IF(Sheet1!E444=FALSE,"",Sheet1!F444&amp;Sheet1!E444)</f>
        <v/>
      </c>
      <c r="O444" t="str">
        <f ca="1">(Sheet1!AB444)</f>
        <v>DC4MDB08</v>
      </c>
      <c r="P444" t="e">
        <f>(Sheet1!R444)</f>
        <v>#VALUE!</v>
      </c>
      <c r="Q444" t="e">
        <f>Sheet3!D444</f>
        <v>#VALUE!</v>
      </c>
      <c r="R444" t="e">
        <f>Sheet3!E444</f>
        <v>#VALUE!</v>
      </c>
      <c r="S444" t="str">
        <f t="shared" si="24"/>
        <v/>
      </c>
      <c r="T444" t="str">
        <f>IF(ISERROR(Sheet1!X444),"",Sheet1!X444)</f>
        <v/>
      </c>
      <c r="U444" t="e">
        <f>IF(Sheet1!M444="Councillors",5120,IF(Sheet1!M444="Information Technology Services Dept.",1024,IF(Sheet1!M444="City Clerk and Solicitor Dept",1953,"No")))</f>
        <v>#VALUE!</v>
      </c>
      <c r="V444" s="5" t="s">
        <v>96</v>
      </c>
      <c r="W444" t="e">
        <f>IF(Sheet1!M444="Councillors",4608,IF(Sheet1!M444="Information Technology Services Dept.",921,IF(Sheet1!M444="City Clerk and Solicitor Dept",1855,"No")))</f>
        <v>#VALUE!</v>
      </c>
      <c r="X444" t="e">
        <f t="shared" si="25"/>
        <v>#VALUE!</v>
      </c>
      <c r="Y444" t="str">
        <f ca="1">IF(Sheet1!AB444="DC1MDB01","DC1",IF(Sheet1!AB444="DC1MDB02","DC1",IF(Sheet1!AB444="DC1MDB03","DC1",IF(Sheet1!AB444="DC1MDB04","DC1",IF(Sheet1!AB444="DC1MDB05","DC1",IF(Sheet1!AB444="DC1MDB06","DC1",IF(Sheet1!AB444="DC1MDB07","DC1",IF(Sheet1!AB444="DC1MDB08","DC1",IF(Sheet1!AB444="DC1MDB09","DC1",IF(Sheet1!AB444="DC1MDB10","DC1",IF(Sheet1!AB444="DC4MDB01","DC4",IF(Sheet1!AB444="DC4MDB02","DC4",IF(Sheet1!AB444="DC4MDB03","DC4",IF(Sheet1!AB444="DC4MDB04","DC4",IF(Sheet1!AB444="DC4MDB05","DC4",IF(Sheet1!AB444="DC4MDB06","DC4",IF(Sheet1!AB444="DC4MDB07","DC4",IF(Sheet1!AB444="DC4MDB08","DC4",IF(Sheet1!AB444="DC4MDB09","DC4",IF(Sheet1!AB444="DC4MDB10","DC4","$False"))))))))))))))))))))</f>
        <v>DC4</v>
      </c>
      <c r="Z444" t="s">
        <v>35</v>
      </c>
      <c r="AA444" t="e">
        <f t="shared" si="26"/>
        <v>#VALUE!</v>
      </c>
      <c r="AB444" t="e">
        <f t="shared" si="27"/>
        <v>#VALUE!</v>
      </c>
      <c r="AC444" t="s">
        <v>11</v>
      </c>
      <c r="AD444" t="s">
        <v>12</v>
      </c>
      <c r="AE444" t="s">
        <v>13</v>
      </c>
      <c r="AF444" t="s">
        <v>14</v>
      </c>
      <c r="AG444" t="s">
        <v>5</v>
      </c>
      <c r="AH444" t="s">
        <v>15</v>
      </c>
      <c r="AI444" t="s">
        <v>16</v>
      </c>
      <c r="AJ444" t="s">
        <v>17</v>
      </c>
      <c r="AK444" t="s">
        <v>18</v>
      </c>
      <c r="AL444" t="s">
        <v>19</v>
      </c>
    </row>
    <row r="445" spans="1:38" ht="13.5" customHeight="1">
      <c r="A445" s="7"/>
      <c r="B445" s="7"/>
      <c r="C445" s="7"/>
      <c r="D445" s="8"/>
      <c r="F445" s="9" t="str">
        <f>(Sheet1!T445)</f>
        <v/>
      </c>
      <c r="G445" t="str">
        <f>IF(OR(Sheet1!W445="Yes",Sheet1!U445="Yes"),"\\CMFP538\"&amp;Sheet1!Z445,"")</f>
        <v/>
      </c>
      <c r="H445" t="str">
        <f>IF(G445="","",Sheet1!Z445)</f>
        <v/>
      </c>
      <c r="I445" t="str">
        <f>IF(G445="","",Sheet1!Y445)</f>
        <v/>
      </c>
      <c r="J445" t="e">
        <f>(Sheet1!O445)</f>
        <v>#VALUE!</v>
      </c>
      <c r="K445" s="6" t="e">
        <f>(Sheet1!P445)</f>
        <v>#VALUE!</v>
      </c>
      <c r="L445" s="6" t="e">
        <f>IF(Sheet1!N445="No","No",IF(Sheet1!N445="","No","Yes"))</f>
        <v>#VALUE!</v>
      </c>
      <c r="M445" t="e">
        <f>(Sheet1!Q445)</f>
        <v>#VALUE!</v>
      </c>
      <c r="N445" s="6" t="str">
        <f>IF(Sheet1!E445=FALSE,"",Sheet1!F445&amp;Sheet1!E445)</f>
        <v/>
      </c>
      <c r="O445" t="str">
        <f ca="1">(Sheet1!AB445)</f>
        <v>DC1MDB01</v>
      </c>
      <c r="P445" t="e">
        <f>(Sheet1!R445)</f>
        <v>#VALUE!</v>
      </c>
      <c r="Q445" t="e">
        <f>Sheet3!D445</f>
        <v>#VALUE!</v>
      </c>
      <c r="R445" t="e">
        <f>Sheet3!E445</f>
        <v>#VALUE!</v>
      </c>
      <c r="S445" t="str">
        <f t="shared" si="24"/>
        <v/>
      </c>
      <c r="T445" t="str">
        <f>IF(ISERROR(Sheet1!X445),"",Sheet1!X445)</f>
        <v/>
      </c>
      <c r="U445" t="e">
        <f>IF(Sheet1!M445="Councillors",5120,IF(Sheet1!M445="Information Technology Services Dept.",1024,IF(Sheet1!M445="City Clerk and Solicitor Dept",1953,"No")))</f>
        <v>#VALUE!</v>
      </c>
      <c r="V445" s="5" t="s">
        <v>96</v>
      </c>
      <c r="W445" t="e">
        <f>IF(Sheet1!M445="Councillors",4608,IF(Sheet1!M445="Information Technology Services Dept.",921,IF(Sheet1!M445="City Clerk and Solicitor Dept",1855,"No")))</f>
        <v>#VALUE!</v>
      </c>
      <c r="X445" t="e">
        <f t="shared" si="25"/>
        <v>#VALUE!</v>
      </c>
      <c r="Y445" t="str">
        <f ca="1">IF(Sheet1!AB445="DC1MDB01","DC1",IF(Sheet1!AB445="DC1MDB02","DC1",IF(Sheet1!AB445="DC1MDB03","DC1",IF(Sheet1!AB445="DC1MDB04","DC1",IF(Sheet1!AB445="DC1MDB05","DC1",IF(Sheet1!AB445="DC1MDB06","DC1",IF(Sheet1!AB445="DC1MDB07","DC1",IF(Sheet1!AB445="DC1MDB08","DC1",IF(Sheet1!AB445="DC1MDB09","DC1",IF(Sheet1!AB445="DC1MDB10","DC1",IF(Sheet1!AB445="DC4MDB01","DC4",IF(Sheet1!AB445="DC4MDB02","DC4",IF(Sheet1!AB445="DC4MDB03","DC4",IF(Sheet1!AB445="DC4MDB04","DC4",IF(Sheet1!AB445="DC4MDB05","DC4",IF(Sheet1!AB445="DC4MDB06","DC4",IF(Sheet1!AB445="DC4MDB07","DC4",IF(Sheet1!AB445="DC4MDB08","DC4",IF(Sheet1!AB445="DC4MDB09","DC4",IF(Sheet1!AB445="DC4MDB10","DC4","$False"))))))))))))))))))))</f>
        <v>DC1</v>
      </c>
      <c r="Z445" t="s">
        <v>35</v>
      </c>
      <c r="AA445" t="e">
        <f t="shared" si="26"/>
        <v>#VALUE!</v>
      </c>
      <c r="AB445" t="e">
        <f t="shared" si="27"/>
        <v>#VALUE!</v>
      </c>
      <c r="AC445" t="s">
        <v>11</v>
      </c>
      <c r="AD445" t="s">
        <v>12</v>
      </c>
      <c r="AE445" t="s">
        <v>13</v>
      </c>
      <c r="AF445" t="s">
        <v>14</v>
      </c>
      <c r="AG445" t="s">
        <v>5</v>
      </c>
      <c r="AH445" t="s">
        <v>15</v>
      </c>
      <c r="AI445" t="s">
        <v>16</v>
      </c>
      <c r="AJ445" t="s">
        <v>17</v>
      </c>
      <c r="AK445" t="s">
        <v>18</v>
      </c>
      <c r="AL445" t="s">
        <v>19</v>
      </c>
    </row>
    <row r="446" spans="1:38" ht="13.5" customHeight="1">
      <c r="A446" s="7"/>
      <c r="B446" s="7"/>
      <c r="C446" s="7"/>
      <c r="D446" s="8"/>
      <c r="F446" s="9" t="str">
        <f>(Sheet1!T446)</f>
        <v/>
      </c>
      <c r="G446" t="str">
        <f>IF(OR(Sheet1!W446="Yes",Sheet1!U446="Yes"),"\\CMFP538\"&amp;Sheet1!Z446,"")</f>
        <v/>
      </c>
      <c r="H446" t="str">
        <f>IF(G446="","",Sheet1!Z446)</f>
        <v/>
      </c>
      <c r="I446" t="str">
        <f>IF(G446="","",Sheet1!Y446)</f>
        <v/>
      </c>
      <c r="J446" t="e">
        <f>(Sheet1!O446)</f>
        <v>#VALUE!</v>
      </c>
      <c r="K446" s="6" t="e">
        <f>(Sheet1!P446)</f>
        <v>#VALUE!</v>
      </c>
      <c r="L446" s="6" t="e">
        <f>IF(Sheet1!N446="No","No",IF(Sheet1!N446="","No","Yes"))</f>
        <v>#VALUE!</v>
      </c>
      <c r="M446" t="e">
        <f>(Sheet1!Q446)</f>
        <v>#VALUE!</v>
      </c>
      <c r="N446" s="6" t="str">
        <f>IF(Sheet1!E446=FALSE,"",Sheet1!F446&amp;Sheet1!E446)</f>
        <v/>
      </c>
      <c r="O446" t="str">
        <f ca="1">(Sheet1!AB446)</f>
        <v>DC4MDB01</v>
      </c>
      <c r="P446" t="e">
        <f>(Sheet1!R446)</f>
        <v>#VALUE!</v>
      </c>
      <c r="Q446" t="e">
        <f>Sheet3!D446</f>
        <v>#VALUE!</v>
      </c>
      <c r="R446" t="e">
        <f>Sheet3!E446</f>
        <v>#VALUE!</v>
      </c>
      <c r="S446" t="str">
        <f t="shared" si="24"/>
        <v/>
      </c>
      <c r="T446" t="str">
        <f>IF(ISERROR(Sheet1!X446),"",Sheet1!X446)</f>
        <v/>
      </c>
      <c r="U446" t="e">
        <f>IF(Sheet1!M446="Councillors",5120,IF(Sheet1!M446="Information Technology Services Dept.",1024,IF(Sheet1!M446="City Clerk and Solicitor Dept",1953,"No")))</f>
        <v>#VALUE!</v>
      </c>
      <c r="V446" s="5" t="s">
        <v>96</v>
      </c>
      <c r="W446" t="e">
        <f>IF(Sheet1!M446="Councillors",4608,IF(Sheet1!M446="Information Technology Services Dept.",921,IF(Sheet1!M446="City Clerk and Solicitor Dept",1855,"No")))</f>
        <v>#VALUE!</v>
      </c>
      <c r="X446" t="e">
        <f t="shared" si="25"/>
        <v>#VALUE!</v>
      </c>
      <c r="Y446" t="str">
        <f ca="1">IF(Sheet1!AB446="DC1MDB01","DC1",IF(Sheet1!AB446="DC1MDB02","DC1",IF(Sheet1!AB446="DC1MDB03","DC1",IF(Sheet1!AB446="DC1MDB04","DC1",IF(Sheet1!AB446="DC1MDB05","DC1",IF(Sheet1!AB446="DC1MDB06","DC1",IF(Sheet1!AB446="DC1MDB07","DC1",IF(Sheet1!AB446="DC1MDB08","DC1",IF(Sheet1!AB446="DC1MDB09","DC1",IF(Sheet1!AB446="DC1MDB10","DC1",IF(Sheet1!AB446="DC4MDB01","DC4",IF(Sheet1!AB446="DC4MDB02","DC4",IF(Sheet1!AB446="DC4MDB03","DC4",IF(Sheet1!AB446="DC4MDB04","DC4",IF(Sheet1!AB446="DC4MDB05","DC4",IF(Sheet1!AB446="DC4MDB06","DC4",IF(Sheet1!AB446="DC4MDB07","DC4",IF(Sheet1!AB446="DC4MDB08","DC4",IF(Sheet1!AB446="DC4MDB09","DC4",IF(Sheet1!AB446="DC4MDB10","DC4","$False"))))))))))))))))))))</f>
        <v>DC4</v>
      </c>
      <c r="Z446" t="s">
        <v>35</v>
      </c>
      <c r="AA446" t="e">
        <f t="shared" si="26"/>
        <v>#VALUE!</v>
      </c>
      <c r="AB446" t="e">
        <f t="shared" si="27"/>
        <v>#VALUE!</v>
      </c>
      <c r="AC446" t="s">
        <v>11</v>
      </c>
      <c r="AD446" t="s">
        <v>12</v>
      </c>
      <c r="AE446" t="s">
        <v>13</v>
      </c>
      <c r="AF446" t="s">
        <v>14</v>
      </c>
      <c r="AG446" t="s">
        <v>5</v>
      </c>
      <c r="AH446" t="s">
        <v>15</v>
      </c>
      <c r="AI446" t="s">
        <v>16</v>
      </c>
      <c r="AJ446" t="s">
        <v>17</v>
      </c>
      <c r="AK446" t="s">
        <v>18</v>
      </c>
      <c r="AL446" t="s">
        <v>19</v>
      </c>
    </row>
    <row r="447" spans="1:38" ht="13.5" customHeight="1">
      <c r="A447" s="7"/>
      <c r="B447" s="7"/>
      <c r="C447" s="7"/>
      <c r="D447" s="8"/>
      <c r="F447" s="9" t="str">
        <f>(Sheet1!T447)</f>
        <v/>
      </c>
      <c r="G447" t="str">
        <f>IF(OR(Sheet1!W447="Yes",Sheet1!U447="Yes"),"\\CMFP538\"&amp;Sheet1!Z447,"")</f>
        <v/>
      </c>
      <c r="H447" t="str">
        <f>IF(G447="","",Sheet1!Z447)</f>
        <v/>
      </c>
      <c r="I447" t="str">
        <f>IF(G447="","",Sheet1!Y447)</f>
        <v/>
      </c>
      <c r="J447" t="e">
        <f>(Sheet1!O447)</f>
        <v>#VALUE!</v>
      </c>
      <c r="K447" s="6" t="e">
        <f>(Sheet1!P447)</f>
        <v>#VALUE!</v>
      </c>
      <c r="L447" s="6" t="e">
        <f>IF(Sheet1!N447="No","No",IF(Sheet1!N447="","No","Yes"))</f>
        <v>#VALUE!</v>
      </c>
      <c r="M447" t="e">
        <f>(Sheet1!Q447)</f>
        <v>#VALUE!</v>
      </c>
      <c r="N447" s="6" t="str">
        <f>IF(Sheet1!E447=FALSE,"",Sheet1!F447&amp;Sheet1!E447)</f>
        <v/>
      </c>
      <c r="O447" t="str">
        <f ca="1">(Sheet1!AB447)</f>
        <v>DC1MDB02</v>
      </c>
      <c r="P447" t="e">
        <f>(Sheet1!R447)</f>
        <v>#VALUE!</v>
      </c>
      <c r="Q447" t="e">
        <f>Sheet3!D447</f>
        <v>#VALUE!</v>
      </c>
      <c r="R447" t="e">
        <f>Sheet3!E447</f>
        <v>#VALUE!</v>
      </c>
      <c r="S447" t="str">
        <f t="shared" si="24"/>
        <v/>
      </c>
      <c r="T447" t="str">
        <f>IF(ISERROR(Sheet1!X447),"",Sheet1!X447)</f>
        <v/>
      </c>
      <c r="U447" t="e">
        <f>IF(Sheet1!M447="Councillors",5120,IF(Sheet1!M447="Information Technology Services Dept.",1024,IF(Sheet1!M447="City Clerk and Solicitor Dept",1953,"No")))</f>
        <v>#VALUE!</v>
      </c>
      <c r="V447" s="5" t="s">
        <v>96</v>
      </c>
      <c r="W447" t="e">
        <f>IF(Sheet1!M447="Councillors",4608,IF(Sheet1!M447="Information Technology Services Dept.",921,IF(Sheet1!M447="City Clerk and Solicitor Dept",1855,"No")))</f>
        <v>#VALUE!</v>
      </c>
      <c r="X447" t="e">
        <f t="shared" si="25"/>
        <v>#VALUE!</v>
      </c>
      <c r="Y447" t="str">
        <f ca="1">IF(Sheet1!AB447="DC1MDB01","DC1",IF(Sheet1!AB447="DC1MDB02","DC1",IF(Sheet1!AB447="DC1MDB03","DC1",IF(Sheet1!AB447="DC1MDB04","DC1",IF(Sheet1!AB447="DC1MDB05","DC1",IF(Sheet1!AB447="DC1MDB06","DC1",IF(Sheet1!AB447="DC1MDB07","DC1",IF(Sheet1!AB447="DC1MDB08","DC1",IF(Sheet1!AB447="DC1MDB09","DC1",IF(Sheet1!AB447="DC1MDB10","DC1",IF(Sheet1!AB447="DC4MDB01","DC4",IF(Sheet1!AB447="DC4MDB02","DC4",IF(Sheet1!AB447="DC4MDB03","DC4",IF(Sheet1!AB447="DC4MDB04","DC4",IF(Sheet1!AB447="DC4MDB05","DC4",IF(Sheet1!AB447="DC4MDB06","DC4",IF(Sheet1!AB447="DC4MDB07","DC4",IF(Sheet1!AB447="DC4MDB08","DC4",IF(Sheet1!AB447="DC4MDB09","DC4",IF(Sheet1!AB447="DC4MDB10","DC4","$False"))))))))))))))))))))</f>
        <v>DC1</v>
      </c>
      <c r="Z447" t="s">
        <v>35</v>
      </c>
      <c r="AA447" t="e">
        <f t="shared" si="26"/>
        <v>#VALUE!</v>
      </c>
      <c r="AB447" t="e">
        <f t="shared" si="27"/>
        <v>#VALUE!</v>
      </c>
      <c r="AC447" t="s">
        <v>11</v>
      </c>
      <c r="AD447" t="s">
        <v>12</v>
      </c>
      <c r="AE447" t="s">
        <v>13</v>
      </c>
      <c r="AF447" t="s">
        <v>14</v>
      </c>
      <c r="AG447" t="s">
        <v>5</v>
      </c>
      <c r="AH447" t="s">
        <v>15</v>
      </c>
      <c r="AI447" t="s">
        <v>16</v>
      </c>
      <c r="AJ447" t="s">
        <v>17</v>
      </c>
      <c r="AK447" t="s">
        <v>18</v>
      </c>
      <c r="AL447" t="s">
        <v>19</v>
      </c>
    </row>
    <row r="448" spans="1:38" ht="13.5" customHeight="1">
      <c r="A448" s="7"/>
      <c r="B448" s="7"/>
      <c r="C448" s="7"/>
      <c r="D448" s="8"/>
      <c r="F448" s="9" t="str">
        <f>(Sheet1!T448)</f>
        <v/>
      </c>
      <c r="G448" t="str">
        <f>IF(OR(Sheet1!W448="Yes",Sheet1!U448="Yes"),"\\CMFP538\"&amp;Sheet1!Z448,"")</f>
        <v/>
      </c>
      <c r="H448" t="str">
        <f>IF(G448="","",Sheet1!Z448)</f>
        <v/>
      </c>
      <c r="I448" t="str">
        <f>IF(G448="","",Sheet1!Y448)</f>
        <v/>
      </c>
      <c r="J448" t="e">
        <f>(Sheet1!O448)</f>
        <v>#VALUE!</v>
      </c>
      <c r="K448" s="6" t="e">
        <f>(Sheet1!P448)</f>
        <v>#VALUE!</v>
      </c>
      <c r="L448" s="6" t="e">
        <f>IF(Sheet1!N448="No","No",IF(Sheet1!N448="","No","Yes"))</f>
        <v>#VALUE!</v>
      </c>
      <c r="M448" t="e">
        <f>(Sheet1!Q448)</f>
        <v>#VALUE!</v>
      </c>
      <c r="N448" s="6" t="str">
        <f>IF(Sheet1!E448=FALSE,"",Sheet1!F448&amp;Sheet1!E448)</f>
        <v/>
      </c>
      <c r="O448" t="str">
        <f ca="1">(Sheet1!AB448)</f>
        <v>DC4MDB04</v>
      </c>
      <c r="P448" t="e">
        <f>(Sheet1!R448)</f>
        <v>#VALUE!</v>
      </c>
      <c r="Q448" t="e">
        <f>Sheet3!D448</f>
        <v>#VALUE!</v>
      </c>
      <c r="R448" t="e">
        <f>Sheet3!E448</f>
        <v>#VALUE!</v>
      </c>
      <c r="S448" t="str">
        <f t="shared" si="24"/>
        <v/>
      </c>
      <c r="T448" t="str">
        <f>IF(ISERROR(Sheet1!X448),"",Sheet1!X448)</f>
        <v/>
      </c>
      <c r="U448" t="e">
        <f>IF(Sheet1!M448="Councillors",5120,IF(Sheet1!M448="Information Technology Services Dept.",1024,IF(Sheet1!M448="City Clerk and Solicitor Dept",1953,"No")))</f>
        <v>#VALUE!</v>
      </c>
      <c r="V448" s="5" t="s">
        <v>96</v>
      </c>
      <c r="W448" t="e">
        <f>IF(Sheet1!M448="Councillors",4608,IF(Sheet1!M448="Information Technology Services Dept.",921,IF(Sheet1!M448="City Clerk and Solicitor Dept",1855,"No")))</f>
        <v>#VALUE!</v>
      </c>
      <c r="X448" t="e">
        <f t="shared" si="25"/>
        <v>#VALUE!</v>
      </c>
      <c r="Y448" t="str">
        <f ca="1">IF(Sheet1!AB448="DC1MDB01","DC1",IF(Sheet1!AB448="DC1MDB02","DC1",IF(Sheet1!AB448="DC1MDB03","DC1",IF(Sheet1!AB448="DC1MDB04","DC1",IF(Sheet1!AB448="DC1MDB05","DC1",IF(Sheet1!AB448="DC1MDB06","DC1",IF(Sheet1!AB448="DC1MDB07","DC1",IF(Sheet1!AB448="DC1MDB08","DC1",IF(Sheet1!AB448="DC1MDB09","DC1",IF(Sheet1!AB448="DC1MDB10","DC1",IF(Sheet1!AB448="DC4MDB01","DC4",IF(Sheet1!AB448="DC4MDB02","DC4",IF(Sheet1!AB448="DC4MDB03","DC4",IF(Sheet1!AB448="DC4MDB04","DC4",IF(Sheet1!AB448="DC4MDB05","DC4",IF(Sheet1!AB448="DC4MDB06","DC4",IF(Sheet1!AB448="DC4MDB07","DC4",IF(Sheet1!AB448="DC4MDB08","DC4",IF(Sheet1!AB448="DC4MDB09","DC4",IF(Sheet1!AB448="DC4MDB10","DC4","$False"))))))))))))))))))))</f>
        <v>DC4</v>
      </c>
      <c r="Z448" t="s">
        <v>35</v>
      </c>
      <c r="AA448" t="e">
        <f t="shared" si="26"/>
        <v>#VALUE!</v>
      </c>
      <c r="AB448" t="e">
        <f t="shared" si="27"/>
        <v>#VALUE!</v>
      </c>
      <c r="AC448" t="s">
        <v>11</v>
      </c>
      <c r="AD448" t="s">
        <v>12</v>
      </c>
      <c r="AE448" t="s">
        <v>13</v>
      </c>
      <c r="AF448" t="s">
        <v>14</v>
      </c>
      <c r="AG448" t="s">
        <v>5</v>
      </c>
      <c r="AH448" t="s">
        <v>15</v>
      </c>
      <c r="AI448" t="s">
        <v>16</v>
      </c>
      <c r="AJ448" t="s">
        <v>17</v>
      </c>
      <c r="AK448" t="s">
        <v>18</v>
      </c>
      <c r="AL448" t="s">
        <v>19</v>
      </c>
    </row>
    <row r="449" spans="1:38" ht="13.5" customHeight="1">
      <c r="A449" s="7"/>
      <c r="B449" s="7"/>
      <c r="C449" s="7"/>
      <c r="D449" s="8"/>
      <c r="F449" s="9" t="str">
        <f>(Sheet1!T449)</f>
        <v/>
      </c>
      <c r="G449" t="str">
        <f>IF(OR(Sheet1!W449="Yes",Sheet1!U449="Yes"),"\\CMFP538\"&amp;Sheet1!Z449,"")</f>
        <v/>
      </c>
      <c r="H449" t="str">
        <f>IF(G449="","",Sheet1!Z449)</f>
        <v/>
      </c>
      <c r="I449" t="str">
        <f>IF(G449="","",Sheet1!Y449)</f>
        <v/>
      </c>
      <c r="J449" t="e">
        <f>(Sheet1!O449)</f>
        <v>#VALUE!</v>
      </c>
      <c r="K449" s="6" t="e">
        <f>(Sheet1!P449)</f>
        <v>#VALUE!</v>
      </c>
      <c r="L449" s="6" t="e">
        <f>IF(Sheet1!N449="No","No",IF(Sheet1!N449="","No","Yes"))</f>
        <v>#VALUE!</v>
      </c>
      <c r="M449" t="e">
        <f>(Sheet1!Q449)</f>
        <v>#VALUE!</v>
      </c>
      <c r="N449" s="6" t="str">
        <f>IF(Sheet1!E449=FALSE,"",Sheet1!F449&amp;Sheet1!E449)</f>
        <v/>
      </c>
      <c r="O449" t="str">
        <f ca="1">(Sheet1!AB449)</f>
        <v>DC1MDB07</v>
      </c>
      <c r="P449" t="e">
        <f>(Sheet1!R449)</f>
        <v>#VALUE!</v>
      </c>
      <c r="Q449" t="e">
        <f>Sheet3!D449</f>
        <v>#VALUE!</v>
      </c>
      <c r="R449" t="e">
        <f>Sheet3!E449</f>
        <v>#VALUE!</v>
      </c>
      <c r="S449" t="str">
        <f t="shared" si="24"/>
        <v/>
      </c>
      <c r="T449" t="str">
        <f>IF(ISERROR(Sheet1!X449),"",Sheet1!X449)</f>
        <v/>
      </c>
      <c r="U449" t="e">
        <f>IF(Sheet1!M449="Councillors",5120,IF(Sheet1!M449="Information Technology Services Dept.",1024,IF(Sheet1!M449="City Clerk and Solicitor Dept",1953,"No")))</f>
        <v>#VALUE!</v>
      </c>
      <c r="V449" s="5" t="s">
        <v>96</v>
      </c>
      <c r="W449" t="e">
        <f>IF(Sheet1!M449="Councillors",4608,IF(Sheet1!M449="Information Technology Services Dept.",921,IF(Sheet1!M449="City Clerk and Solicitor Dept",1855,"No")))</f>
        <v>#VALUE!</v>
      </c>
      <c r="X449" t="e">
        <f t="shared" si="25"/>
        <v>#VALUE!</v>
      </c>
      <c r="Y449" t="str">
        <f ca="1">IF(Sheet1!AB449="DC1MDB01","DC1",IF(Sheet1!AB449="DC1MDB02","DC1",IF(Sheet1!AB449="DC1MDB03","DC1",IF(Sheet1!AB449="DC1MDB04","DC1",IF(Sheet1!AB449="DC1MDB05","DC1",IF(Sheet1!AB449="DC1MDB06","DC1",IF(Sheet1!AB449="DC1MDB07","DC1",IF(Sheet1!AB449="DC1MDB08","DC1",IF(Sheet1!AB449="DC1MDB09","DC1",IF(Sheet1!AB449="DC1MDB10","DC1",IF(Sheet1!AB449="DC4MDB01","DC4",IF(Sheet1!AB449="DC4MDB02","DC4",IF(Sheet1!AB449="DC4MDB03","DC4",IF(Sheet1!AB449="DC4MDB04","DC4",IF(Sheet1!AB449="DC4MDB05","DC4",IF(Sheet1!AB449="DC4MDB06","DC4",IF(Sheet1!AB449="DC4MDB07","DC4",IF(Sheet1!AB449="DC4MDB08","DC4",IF(Sheet1!AB449="DC4MDB09","DC4",IF(Sheet1!AB449="DC4MDB10","DC4","$False"))))))))))))))))))))</f>
        <v>DC1</v>
      </c>
      <c r="Z449" t="s">
        <v>35</v>
      </c>
      <c r="AA449" t="e">
        <f t="shared" si="26"/>
        <v>#VALUE!</v>
      </c>
      <c r="AB449" t="e">
        <f t="shared" si="27"/>
        <v>#VALUE!</v>
      </c>
      <c r="AC449" t="s">
        <v>11</v>
      </c>
      <c r="AD449" t="s">
        <v>12</v>
      </c>
      <c r="AE449" t="s">
        <v>13</v>
      </c>
      <c r="AF449" t="s">
        <v>14</v>
      </c>
      <c r="AG449" t="s">
        <v>5</v>
      </c>
      <c r="AH449" t="s">
        <v>15</v>
      </c>
      <c r="AI449" t="s">
        <v>16</v>
      </c>
      <c r="AJ449" t="s">
        <v>17</v>
      </c>
      <c r="AK449" t="s">
        <v>18</v>
      </c>
      <c r="AL449" t="s">
        <v>19</v>
      </c>
    </row>
    <row r="450" spans="1:38" ht="13.5" customHeight="1">
      <c r="A450" s="7"/>
      <c r="B450" s="7"/>
      <c r="C450" s="7"/>
      <c r="D450" s="8"/>
      <c r="F450" s="9" t="str">
        <f>(Sheet1!T450)</f>
        <v/>
      </c>
      <c r="G450" t="str">
        <f>IF(OR(Sheet1!W450="Yes",Sheet1!U450="Yes"),"\\CMFP538\"&amp;Sheet1!Z450,"")</f>
        <v/>
      </c>
      <c r="H450" t="str">
        <f>IF(G450="","",Sheet1!Z450)</f>
        <v/>
      </c>
      <c r="I450" t="str">
        <f>IF(G450="","",Sheet1!Y450)</f>
        <v/>
      </c>
      <c r="J450" t="e">
        <f>(Sheet1!O450)</f>
        <v>#VALUE!</v>
      </c>
      <c r="K450" s="6" t="e">
        <f>(Sheet1!P450)</f>
        <v>#VALUE!</v>
      </c>
      <c r="L450" s="6" t="e">
        <f>IF(Sheet1!N450="No","No",IF(Sheet1!N450="","No","Yes"))</f>
        <v>#VALUE!</v>
      </c>
      <c r="M450" t="e">
        <f>(Sheet1!Q450)</f>
        <v>#VALUE!</v>
      </c>
      <c r="N450" s="6" t="str">
        <f>IF(Sheet1!E450=FALSE,"",Sheet1!F450&amp;Sheet1!E450)</f>
        <v/>
      </c>
      <c r="O450" t="str">
        <f ca="1">(Sheet1!AB450)</f>
        <v>DC4MDB04</v>
      </c>
      <c r="P450" t="e">
        <f>(Sheet1!R450)</f>
        <v>#VALUE!</v>
      </c>
      <c r="Q450" t="e">
        <f>Sheet3!D450</f>
        <v>#VALUE!</v>
      </c>
      <c r="R450" t="e">
        <f>Sheet3!E450</f>
        <v>#VALUE!</v>
      </c>
      <c r="S450" t="str">
        <f t="shared" si="24"/>
        <v/>
      </c>
      <c r="T450" t="str">
        <f>IF(ISERROR(Sheet1!X450),"",Sheet1!X450)</f>
        <v/>
      </c>
      <c r="U450" t="e">
        <f>IF(Sheet1!M450="Councillors",5120,IF(Sheet1!M450="Information Technology Services Dept.",1024,IF(Sheet1!M450="City Clerk and Solicitor Dept",1953,"No")))</f>
        <v>#VALUE!</v>
      </c>
      <c r="V450" s="5" t="s">
        <v>96</v>
      </c>
      <c r="W450" t="e">
        <f>IF(Sheet1!M450="Councillors",4608,IF(Sheet1!M450="Information Technology Services Dept.",921,IF(Sheet1!M450="City Clerk and Solicitor Dept",1855,"No")))</f>
        <v>#VALUE!</v>
      </c>
      <c r="X450" t="e">
        <f t="shared" si="25"/>
        <v>#VALUE!</v>
      </c>
      <c r="Y450" t="str">
        <f ca="1">IF(Sheet1!AB450="DC1MDB01","DC1",IF(Sheet1!AB450="DC1MDB02","DC1",IF(Sheet1!AB450="DC1MDB03","DC1",IF(Sheet1!AB450="DC1MDB04","DC1",IF(Sheet1!AB450="DC1MDB05","DC1",IF(Sheet1!AB450="DC1MDB06","DC1",IF(Sheet1!AB450="DC1MDB07","DC1",IF(Sheet1!AB450="DC1MDB08","DC1",IF(Sheet1!AB450="DC1MDB09","DC1",IF(Sheet1!AB450="DC1MDB10","DC1",IF(Sheet1!AB450="DC4MDB01","DC4",IF(Sheet1!AB450="DC4MDB02","DC4",IF(Sheet1!AB450="DC4MDB03","DC4",IF(Sheet1!AB450="DC4MDB04","DC4",IF(Sheet1!AB450="DC4MDB05","DC4",IF(Sheet1!AB450="DC4MDB06","DC4",IF(Sheet1!AB450="DC4MDB07","DC4",IF(Sheet1!AB450="DC4MDB08","DC4",IF(Sheet1!AB450="DC4MDB09","DC4",IF(Sheet1!AB450="DC4MDB10","DC4","$False"))))))))))))))))))))</f>
        <v>DC4</v>
      </c>
      <c r="Z450" t="s">
        <v>35</v>
      </c>
      <c r="AA450" t="e">
        <f t="shared" si="26"/>
        <v>#VALUE!</v>
      </c>
      <c r="AB450" t="e">
        <f t="shared" si="27"/>
        <v>#VALUE!</v>
      </c>
      <c r="AC450" t="s">
        <v>11</v>
      </c>
      <c r="AD450" t="s">
        <v>12</v>
      </c>
      <c r="AE450" t="s">
        <v>13</v>
      </c>
      <c r="AF450" t="s">
        <v>14</v>
      </c>
      <c r="AG450" t="s">
        <v>5</v>
      </c>
      <c r="AH450" t="s">
        <v>15</v>
      </c>
      <c r="AI450" t="s">
        <v>16</v>
      </c>
      <c r="AJ450" t="s">
        <v>17</v>
      </c>
      <c r="AK450" t="s">
        <v>18</v>
      </c>
      <c r="AL450" t="s">
        <v>19</v>
      </c>
    </row>
    <row r="451" spans="1:38" ht="13.5" customHeight="1">
      <c r="A451" s="7"/>
      <c r="B451" s="7"/>
      <c r="C451" s="7"/>
      <c r="D451" s="8"/>
      <c r="F451" s="9" t="str">
        <f>(Sheet1!T451)</f>
        <v/>
      </c>
      <c r="G451" t="str">
        <f>IF(OR(Sheet1!W451="Yes",Sheet1!U451="Yes"),"\\CMFP538\"&amp;Sheet1!Z451,"")</f>
        <v/>
      </c>
      <c r="H451" t="str">
        <f>IF(G451="","",Sheet1!Z451)</f>
        <v/>
      </c>
      <c r="I451" t="str">
        <f>IF(G451="","",Sheet1!Y451)</f>
        <v/>
      </c>
      <c r="J451" t="e">
        <f>(Sheet1!O451)</f>
        <v>#VALUE!</v>
      </c>
      <c r="K451" s="6" t="e">
        <f>(Sheet1!P451)</f>
        <v>#VALUE!</v>
      </c>
      <c r="L451" s="6" t="e">
        <f>IF(Sheet1!N451="No","No",IF(Sheet1!N451="","No","Yes"))</f>
        <v>#VALUE!</v>
      </c>
      <c r="M451" t="e">
        <f>(Sheet1!Q451)</f>
        <v>#VALUE!</v>
      </c>
      <c r="N451" s="6" t="str">
        <f>IF(Sheet1!E451=FALSE,"",Sheet1!F451&amp;Sheet1!E451)</f>
        <v/>
      </c>
      <c r="O451" t="str">
        <f ca="1">(Sheet1!AB451)</f>
        <v>DC1MDB04</v>
      </c>
      <c r="P451" t="e">
        <f>(Sheet1!R451)</f>
        <v>#VALUE!</v>
      </c>
      <c r="Q451" t="e">
        <f>Sheet3!D451</f>
        <v>#VALUE!</v>
      </c>
      <c r="R451" t="e">
        <f>Sheet3!E451</f>
        <v>#VALUE!</v>
      </c>
      <c r="S451" t="str">
        <f t="shared" ref="S451:S514" si="28">IF(G451="","","\\CMFP538\e$\USR\"&amp;K451)</f>
        <v/>
      </c>
      <c r="T451" t="str">
        <f>IF(ISERROR(Sheet1!X451),"",Sheet1!X451)</f>
        <v/>
      </c>
      <c r="U451" t="e">
        <f>IF(Sheet1!M451="Councillors",5120,IF(Sheet1!M451="Information Technology Services Dept.",1024,IF(Sheet1!M451="City Clerk and Solicitor Dept",1953,"No")))</f>
        <v>#VALUE!</v>
      </c>
      <c r="V451" s="5" t="s">
        <v>96</v>
      </c>
      <c r="W451" t="e">
        <f>IF(Sheet1!M451="Councillors",4608,IF(Sheet1!M451="Information Technology Services Dept.",921,IF(Sheet1!M451="City Clerk and Solicitor Dept",1855,"No")))</f>
        <v>#VALUE!</v>
      </c>
      <c r="X451" t="e">
        <f t="shared" ref="X451:X514" si="29">IF(W451&gt;="0","Yes","No")</f>
        <v>#VALUE!</v>
      </c>
      <c r="Y451" t="str">
        <f ca="1">IF(Sheet1!AB451="DC1MDB01","DC1",IF(Sheet1!AB451="DC1MDB02","DC1",IF(Sheet1!AB451="DC1MDB03","DC1",IF(Sheet1!AB451="DC1MDB04","DC1",IF(Sheet1!AB451="DC1MDB05","DC1",IF(Sheet1!AB451="DC1MDB06","DC1",IF(Sheet1!AB451="DC1MDB07","DC1",IF(Sheet1!AB451="DC1MDB08","DC1",IF(Sheet1!AB451="DC1MDB09","DC1",IF(Sheet1!AB451="DC1MDB10","DC1",IF(Sheet1!AB451="DC4MDB01","DC4",IF(Sheet1!AB451="DC4MDB02","DC4",IF(Sheet1!AB451="DC4MDB03","DC4",IF(Sheet1!AB451="DC4MDB04","DC4",IF(Sheet1!AB451="DC4MDB05","DC4",IF(Sheet1!AB451="DC4MDB06","DC4",IF(Sheet1!AB451="DC4MDB07","DC4",IF(Sheet1!AB451="DC4MDB08","DC4",IF(Sheet1!AB451="DC4MDB09","DC4",IF(Sheet1!AB451="DC4MDB10","DC4","$False"))))))))))))))))))))</f>
        <v>DC1</v>
      </c>
      <c r="Z451" t="s">
        <v>35</v>
      </c>
      <c r="AA451" t="e">
        <f t="shared" ref="AA451:AA514" si="30">IF(U451=5120,"5GB",IF(U451=1024,"1GB",IF(U451=1953,"2GB","512MB")))</f>
        <v>#VALUE!</v>
      </c>
      <c r="AB451" t="e">
        <f t="shared" ref="AB451:AB514" si="31">IF(M451="","","\&gt;C2C ArchiveOne Email Auto delete "&amp;Y451)</f>
        <v>#VALUE!</v>
      </c>
      <c r="AC451" t="s">
        <v>11</v>
      </c>
      <c r="AD451" t="s">
        <v>12</v>
      </c>
      <c r="AE451" t="s">
        <v>13</v>
      </c>
      <c r="AF451" t="s">
        <v>14</v>
      </c>
      <c r="AG451" t="s">
        <v>5</v>
      </c>
      <c r="AH451" t="s">
        <v>15</v>
      </c>
      <c r="AI451" t="s">
        <v>16</v>
      </c>
      <c r="AJ451" t="s">
        <v>17</v>
      </c>
      <c r="AK451" t="s">
        <v>18</v>
      </c>
      <c r="AL451" t="s">
        <v>19</v>
      </c>
    </row>
    <row r="452" spans="1:38" ht="13.5" customHeight="1">
      <c r="A452" s="7"/>
      <c r="B452" s="7"/>
      <c r="C452" s="7"/>
      <c r="D452" s="8"/>
      <c r="F452" s="9" t="str">
        <f>(Sheet1!T452)</f>
        <v/>
      </c>
      <c r="G452" t="str">
        <f>IF(OR(Sheet1!W452="Yes",Sheet1!U452="Yes"),"\\CMFP538\"&amp;Sheet1!Z452,"")</f>
        <v/>
      </c>
      <c r="H452" t="str">
        <f>IF(G452="","",Sheet1!Z452)</f>
        <v/>
      </c>
      <c r="I452" t="str">
        <f>IF(G452="","",Sheet1!Y452)</f>
        <v/>
      </c>
      <c r="J452" t="e">
        <f>(Sheet1!O452)</f>
        <v>#VALUE!</v>
      </c>
      <c r="K452" s="6" t="e">
        <f>(Sheet1!P452)</f>
        <v>#VALUE!</v>
      </c>
      <c r="L452" s="6" t="e">
        <f>IF(Sheet1!N452="No","No",IF(Sheet1!N452="","No","Yes"))</f>
        <v>#VALUE!</v>
      </c>
      <c r="M452" t="e">
        <f>(Sheet1!Q452)</f>
        <v>#VALUE!</v>
      </c>
      <c r="N452" s="6" t="str">
        <f>IF(Sheet1!E452=FALSE,"",Sheet1!F452&amp;Sheet1!E452)</f>
        <v/>
      </c>
      <c r="O452" t="str">
        <f ca="1">(Sheet1!AB452)</f>
        <v>DC4MDB05</v>
      </c>
      <c r="P452" t="e">
        <f>(Sheet1!R452)</f>
        <v>#VALUE!</v>
      </c>
      <c r="Q452" t="e">
        <f>Sheet3!D452</f>
        <v>#VALUE!</v>
      </c>
      <c r="R452" t="e">
        <f>Sheet3!E452</f>
        <v>#VALUE!</v>
      </c>
      <c r="S452" t="str">
        <f t="shared" si="28"/>
        <v/>
      </c>
      <c r="T452" t="str">
        <f>IF(ISERROR(Sheet1!X452),"",Sheet1!X452)</f>
        <v/>
      </c>
      <c r="U452" t="e">
        <f>IF(Sheet1!M452="Councillors",5120,IF(Sheet1!M452="Information Technology Services Dept.",1024,IF(Sheet1!M452="City Clerk and Solicitor Dept",1953,"No")))</f>
        <v>#VALUE!</v>
      </c>
      <c r="V452" s="5" t="s">
        <v>96</v>
      </c>
      <c r="W452" t="e">
        <f>IF(Sheet1!M452="Councillors",4608,IF(Sheet1!M452="Information Technology Services Dept.",921,IF(Sheet1!M452="City Clerk and Solicitor Dept",1855,"No")))</f>
        <v>#VALUE!</v>
      </c>
      <c r="X452" t="e">
        <f t="shared" si="29"/>
        <v>#VALUE!</v>
      </c>
      <c r="Y452" t="str">
        <f ca="1">IF(Sheet1!AB452="DC1MDB01","DC1",IF(Sheet1!AB452="DC1MDB02","DC1",IF(Sheet1!AB452="DC1MDB03","DC1",IF(Sheet1!AB452="DC1MDB04","DC1",IF(Sheet1!AB452="DC1MDB05","DC1",IF(Sheet1!AB452="DC1MDB06","DC1",IF(Sheet1!AB452="DC1MDB07","DC1",IF(Sheet1!AB452="DC1MDB08","DC1",IF(Sheet1!AB452="DC1MDB09","DC1",IF(Sheet1!AB452="DC1MDB10","DC1",IF(Sheet1!AB452="DC4MDB01","DC4",IF(Sheet1!AB452="DC4MDB02","DC4",IF(Sheet1!AB452="DC4MDB03","DC4",IF(Sheet1!AB452="DC4MDB04","DC4",IF(Sheet1!AB452="DC4MDB05","DC4",IF(Sheet1!AB452="DC4MDB06","DC4",IF(Sheet1!AB452="DC4MDB07","DC4",IF(Sheet1!AB452="DC4MDB08","DC4",IF(Sheet1!AB452="DC4MDB09","DC4",IF(Sheet1!AB452="DC4MDB10","DC4","$False"))))))))))))))))))))</f>
        <v>DC4</v>
      </c>
      <c r="Z452" t="s">
        <v>35</v>
      </c>
      <c r="AA452" t="e">
        <f t="shared" si="30"/>
        <v>#VALUE!</v>
      </c>
      <c r="AB452" t="e">
        <f t="shared" si="31"/>
        <v>#VALUE!</v>
      </c>
      <c r="AC452" t="s">
        <v>11</v>
      </c>
      <c r="AD452" t="s">
        <v>12</v>
      </c>
      <c r="AE452" t="s">
        <v>13</v>
      </c>
      <c r="AF452" t="s">
        <v>14</v>
      </c>
      <c r="AG452" t="s">
        <v>5</v>
      </c>
      <c r="AH452" t="s">
        <v>15</v>
      </c>
      <c r="AI452" t="s">
        <v>16</v>
      </c>
      <c r="AJ452" t="s">
        <v>17</v>
      </c>
      <c r="AK452" t="s">
        <v>18</v>
      </c>
      <c r="AL452" t="s">
        <v>19</v>
      </c>
    </row>
    <row r="453" spans="1:38" ht="13.5" customHeight="1">
      <c r="A453" s="7"/>
      <c r="B453" s="7"/>
      <c r="C453" s="7"/>
      <c r="D453" s="8"/>
      <c r="F453" s="9" t="str">
        <f>(Sheet1!T453)</f>
        <v/>
      </c>
      <c r="G453" t="str">
        <f>IF(OR(Sheet1!W453="Yes",Sheet1!U453="Yes"),"\\CMFP538\"&amp;Sheet1!Z453,"")</f>
        <v/>
      </c>
      <c r="H453" t="str">
        <f>IF(G453="","",Sheet1!Z453)</f>
        <v/>
      </c>
      <c r="I453" t="str">
        <f>IF(G453="","",Sheet1!Y453)</f>
        <v/>
      </c>
      <c r="J453" t="e">
        <f>(Sheet1!O453)</f>
        <v>#VALUE!</v>
      </c>
      <c r="K453" s="6" t="e">
        <f>(Sheet1!P453)</f>
        <v>#VALUE!</v>
      </c>
      <c r="L453" s="6" t="e">
        <f>IF(Sheet1!N453="No","No",IF(Sheet1!N453="","No","Yes"))</f>
        <v>#VALUE!</v>
      </c>
      <c r="M453" t="e">
        <f>(Sheet1!Q453)</f>
        <v>#VALUE!</v>
      </c>
      <c r="N453" s="6" t="str">
        <f>IF(Sheet1!E453=FALSE,"",Sheet1!F453&amp;Sheet1!E453)</f>
        <v/>
      </c>
      <c r="O453" t="str">
        <f ca="1">(Sheet1!AB453)</f>
        <v>DC1MDB10</v>
      </c>
      <c r="P453" t="e">
        <f>(Sheet1!R453)</f>
        <v>#VALUE!</v>
      </c>
      <c r="Q453" t="e">
        <f>Sheet3!D453</f>
        <v>#VALUE!</v>
      </c>
      <c r="R453" t="e">
        <f>Sheet3!E453</f>
        <v>#VALUE!</v>
      </c>
      <c r="S453" t="str">
        <f t="shared" si="28"/>
        <v/>
      </c>
      <c r="T453" t="str">
        <f>IF(ISERROR(Sheet1!X453),"",Sheet1!X453)</f>
        <v/>
      </c>
      <c r="U453" t="e">
        <f>IF(Sheet1!M453="Councillors",5120,IF(Sheet1!M453="Information Technology Services Dept.",1024,IF(Sheet1!M453="City Clerk and Solicitor Dept",1953,"No")))</f>
        <v>#VALUE!</v>
      </c>
      <c r="V453" s="5" t="s">
        <v>96</v>
      </c>
      <c r="W453" t="e">
        <f>IF(Sheet1!M453="Councillors",4608,IF(Sheet1!M453="Information Technology Services Dept.",921,IF(Sheet1!M453="City Clerk and Solicitor Dept",1855,"No")))</f>
        <v>#VALUE!</v>
      </c>
      <c r="X453" t="e">
        <f t="shared" si="29"/>
        <v>#VALUE!</v>
      </c>
      <c r="Y453" t="str">
        <f ca="1">IF(Sheet1!AB453="DC1MDB01","DC1",IF(Sheet1!AB453="DC1MDB02","DC1",IF(Sheet1!AB453="DC1MDB03","DC1",IF(Sheet1!AB453="DC1MDB04","DC1",IF(Sheet1!AB453="DC1MDB05","DC1",IF(Sheet1!AB453="DC1MDB06","DC1",IF(Sheet1!AB453="DC1MDB07","DC1",IF(Sheet1!AB453="DC1MDB08","DC1",IF(Sheet1!AB453="DC1MDB09","DC1",IF(Sheet1!AB453="DC1MDB10","DC1",IF(Sheet1!AB453="DC4MDB01","DC4",IF(Sheet1!AB453="DC4MDB02","DC4",IF(Sheet1!AB453="DC4MDB03","DC4",IF(Sheet1!AB453="DC4MDB04","DC4",IF(Sheet1!AB453="DC4MDB05","DC4",IF(Sheet1!AB453="DC4MDB06","DC4",IF(Sheet1!AB453="DC4MDB07","DC4",IF(Sheet1!AB453="DC4MDB08","DC4",IF(Sheet1!AB453="DC4MDB09","DC4",IF(Sheet1!AB453="DC4MDB10","DC4","$False"))))))))))))))))))))</f>
        <v>DC1</v>
      </c>
      <c r="Z453" t="s">
        <v>35</v>
      </c>
      <c r="AA453" t="e">
        <f t="shared" si="30"/>
        <v>#VALUE!</v>
      </c>
      <c r="AB453" t="e">
        <f t="shared" si="31"/>
        <v>#VALUE!</v>
      </c>
      <c r="AC453" t="s">
        <v>11</v>
      </c>
      <c r="AD453" t="s">
        <v>12</v>
      </c>
      <c r="AE453" t="s">
        <v>13</v>
      </c>
      <c r="AF453" t="s">
        <v>14</v>
      </c>
      <c r="AG453" t="s">
        <v>5</v>
      </c>
      <c r="AH453" t="s">
        <v>15</v>
      </c>
      <c r="AI453" t="s">
        <v>16</v>
      </c>
      <c r="AJ453" t="s">
        <v>17</v>
      </c>
      <c r="AK453" t="s">
        <v>18</v>
      </c>
      <c r="AL453" t="s">
        <v>19</v>
      </c>
    </row>
    <row r="454" spans="1:38" ht="13.5" customHeight="1">
      <c r="A454" s="7"/>
      <c r="B454" s="7"/>
      <c r="C454" s="7"/>
      <c r="D454" s="8"/>
      <c r="F454" s="9" t="str">
        <f>(Sheet1!T454)</f>
        <v/>
      </c>
      <c r="G454" t="str">
        <f>IF(OR(Sheet1!W454="Yes",Sheet1!U454="Yes"),"\\CMFP538\"&amp;Sheet1!Z454,"")</f>
        <v/>
      </c>
      <c r="H454" t="str">
        <f>IF(G454="","",Sheet1!Z454)</f>
        <v/>
      </c>
      <c r="I454" t="str">
        <f>IF(G454="","",Sheet1!Y454)</f>
        <v/>
      </c>
      <c r="J454" t="e">
        <f>(Sheet1!O454)</f>
        <v>#VALUE!</v>
      </c>
      <c r="K454" s="6" t="e">
        <f>(Sheet1!P454)</f>
        <v>#VALUE!</v>
      </c>
      <c r="L454" s="6" t="e">
        <f>IF(Sheet1!N454="No","No",IF(Sheet1!N454="","No","Yes"))</f>
        <v>#VALUE!</v>
      </c>
      <c r="M454" t="e">
        <f>(Sheet1!Q454)</f>
        <v>#VALUE!</v>
      </c>
      <c r="N454" s="6" t="str">
        <f>IF(Sheet1!E454=FALSE,"",Sheet1!F454&amp;Sheet1!E454)</f>
        <v/>
      </c>
      <c r="O454" t="str">
        <f ca="1">(Sheet1!AB454)</f>
        <v>DC1MDB08</v>
      </c>
      <c r="P454" t="e">
        <f>(Sheet1!R454)</f>
        <v>#VALUE!</v>
      </c>
      <c r="Q454" t="e">
        <f>Sheet3!D454</f>
        <v>#VALUE!</v>
      </c>
      <c r="R454" t="e">
        <f>Sheet3!E454</f>
        <v>#VALUE!</v>
      </c>
      <c r="S454" t="str">
        <f t="shared" si="28"/>
        <v/>
      </c>
      <c r="T454" t="str">
        <f>IF(ISERROR(Sheet1!X454),"",Sheet1!X454)</f>
        <v/>
      </c>
      <c r="U454" t="e">
        <f>IF(Sheet1!M454="Councillors",5120,IF(Sheet1!M454="Information Technology Services Dept.",1024,IF(Sheet1!M454="City Clerk and Solicitor Dept",1953,"No")))</f>
        <v>#VALUE!</v>
      </c>
      <c r="V454" s="5" t="s">
        <v>96</v>
      </c>
      <c r="W454" t="e">
        <f>IF(Sheet1!M454="Councillors",4608,IF(Sheet1!M454="Information Technology Services Dept.",921,IF(Sheet1!M454="City Clerk and Solicitor Dept",1855,"No")))</f>
        <v>#VALUE!</v>
      </c>
      <c r="X454" t="e">
        <f t="shared" si="29"/>
        <v>#VALUE!</v>
      </c>
      <c r="Y454" t="str">
        <f ca="1">IF(Sheet1!AB454="DC1MDB01","DC1",IF(Sheet1!AB454="DC1MDB02","DC1",IF(Sheet1!AB454="DC1MDB03","DC1",IF(Sheet1!AB454="DC1MDB04","DC1",IF(Sheet1!AB454="DC1MDB05","DC1",IF(Sheet1!AB454="DC1MDB06","DC1",IF(Sheet1!AB454="DC1MDB07","DC1",IF(Sheet1!AB454="DC1MDB08","DC1",IF(Sheet1!AB454="DC1MDB09","DC1",IF(Sheet1!AB454="DC1MDB10","DC1",IF(Sheet1!AB454="DC4MDB01","DC4",IF(Sheet1!AB454="DC4MDB02","DC4",IF(Sheet1!AB454="DC4MDB03","DC4",IF(Sheet1!AB454="DC4MDB04","DC4",IF(Sheet1!AB454="DC4MDB05","DC4",IF(Sheet1!AB454="DC4MDB06","DC4",IF(Sheet1!AB454="DC4MDB07","DC4",IF(Sheet1!AB454="DC4MDB08","DC4",IF(Sheet1!AB454="DC4MDB09","DC4",IF(Sheet1!AB454="DC4MDB10","DC4","$False"))))))))))))))))))))</f>
        <v>DC1</v>
      </c>
      <c r="Z454" t="s">
        <v>35</v>
      </c>
      <c r="AA454" t="e">
        <f t="shared" si="30"/>
        <v>#VALUE!</v>
      </c>
      <c r="AB454" t="e">
        <f t="shared" si="31"/>
        <v>#VALUE!</v>
      </c>
      <c r="AC454" t="s">
        <v>11</v>
      </c>
      <c r="AD454" t="s">
        <v>12</v>
      </c>
      <c r="AE454" t="s">
        <v>13</v>
      </c>
      <c r="AF454" t="s">
        <v>14</v>
      </c>
      <c r="AG454" t="s">
        <v>5</v>
      </c>
      <c r="AH454" t="s">
        <v>15</v>
      </c>
      <c r="AI454" t="s">
        <v>16</v>
      </c>
      <c r="AJ454" t="s">
        <v>17</v>
      </c>
      <c r="AK454" t="s">
        <v>18</v>
      </c>
      <c r="AL454" t="s">
        <v>19</v>
      </c>
    </row>
    <row r="455" spans="1:38" ht="13.5" customHeight="1">
      <c r="A455" s="7"/>
      <c r="B455" s="7"/>
      <c r="C455" s="7"/>
      <c r="D455" s="8"/>
      <c r="F455" s="9" t="str">
        <f>(Sheet1!T455)</f>
        <v/>
      </c>
      <c r="G455" t="str">
        <f>IF(OR(Sheet1!W455="Yes",Sheet1!U455="Yes"),"\\CMFP538\"&amp;Sheet1!Z455,"")</f>
        <v/>
      </c>
      <c r="H455" t="str">
        <f>IF(G455="","",Sheet1!Z455)</f>
        <v/>
      </c>
      <c r="I455" t="str">
        <f>IF(G455="","",Sheet1!Y455)</f>
        <v/>
      </c>
      <c r="J455" t="e">
        <f>(Sheet1!O455)</f>
        <v>#VALUE!</v>
      </c>
      <c r="K455" s="6" t="e">
        <f>(Sheet1!P455)</f>
        <v>#VALUE!</v>
      </c>
      <c r="L455" s="6" t="e">
        <f>IF(Sheet1!N455="No","No",IF(Sheet1!N455="","No","Yes"))</f>
        <v>#VALUE!</v>
      </c>
      <c r="M455" t="e">
        <f>(Sheet1!Q455)</f>
        <v>#VALUE!</v>
      </c>
      <c r="N455" s="6" t="str">
        <f>IF(Sheet1!E455=FALSE,"",Sheet1!F455&amp;Sheet1!E455)</f>
        <v/>
      </c>
      <c r="O455" t="str">
        <f ca="1">(Sheet1!AB455)</f>
        <v>DC1MDB09</v>
      </c>
      <c r="P455" t="e">
        <f>(Sheet1!R455)</f>
        <v>#VALUE!</v>
      </c>
      <c r="Q455" t="e">
        <f>Sheet3!D455</f>
        <v>#VALUE!</v>
      </c>
      <c r="R455" t="e">
        <f>Sheet3!E455</f>
        <v>#VALUE!</v>
      </c>
      <c r="S455" t="str">
        <f t="shared" si="28"/>
        <v/>
      </c>
      <c r="T455" t="str">
        <f>IF(ISERROR(Sheet1!X455),"",Sheet1!X455)</f>
        <v/>
      </c>
      <c r="U455" t="e">
        <f>IF(Sheet1!M455="Councillors",5120,IF(Sheet1!M455="Information Technology Services Dept.",1024,IF(Sheet1!M455="City Clerk and Solicitor Dept",1953,"No")))</f>
        <v>#VALUE!</v>
      </c>
      <c r="V455" s="5" t="s">
        <v>96</v>
      </c>
      <c r="W455" t="e">
        <f>IF(Sheet1!M455="Councillors",4608,IF(Sheet1!M455="Information Technology Services Dept.",921,IF(Sheet1!M455="City Clerk and Solicitor Dept",1855,"No")))</f>
        <v>#VALUE!</v>
      </c>
      <c r="X455" t="e">
        <f t="shared" si="29"/>
        <v>#VALUE!</v>
      </c>
      <c r="Y455" t="str">
        <f ca="1">IF(Sheet1!AB455="DC1MDB01","DC1",IF(Sheet1!AB455="DC1MDB02","DC1",IF(Sheet1!AB455="DC1MDB03","DC1",IF(Sheet1!AB455="DC1MDB04","DC1",IF(Sheet1!AB455="DC1MDB05","DC1",IF(Sheet1!AB455="DC1MDB06","DC1",IF(Sheet1!AB455="DC1MDB07","DC1",IF(Sheet1!AB455="DC1MDB08","DC1",IF(Sheet1!AB455="DC1MDB09","DC1",IF(Sheet1!AB455="DC1MDB10","DC1",IF(Sheet1!AB455="DC4MDB01","DC4",IF(Sheet1!AB455="DC4MDB02","DC4",IF(Sheet1!AB455="DC4MDB03","DC4",IF(Sheet1!AB455="DC4MDB04","DC4",IF(Sheet1!AB455="DC4MDB05","DC4",IF(Sheet1!AB455="DC4MDB06","DC4",IF(Sheet1!AB455="DC4MDB07","DC4",IF(Sheet1!AB455="DC4MDB08","DC4",IF(Sheet1!AB455="DC4MDB09","DC4",IF(Sheet1!AB455="DC4MDB10","DC4","$False"))))))))))))))))))))</f>
        <v>DC1</v>
      </c>
      <c r="Z455" t="s">
        <v>35</v>
      </c>
      <c r="AA455" t="e">
        <f t="shared" si="30"/>
        <v>#VALUE!</v>
      </c>
      <c r="AB455" t="e">
        <f t="shared" si="31"/>
        <v>#VALUE!</v>
      </c>
      <c r="AC455" t="s">
        <v>11</v>
      </c>
      <c r="AD455" t="s">
        <v>12</v>
      </c>
      <c r="AE455" t="s">
        <v>13</v>
      </c>
      <c r="AF455" t="s">
        <v>14</v>
      </c>
      <c r="AG455" t="s">
        <v>5</v>
      </c>
      <c r="AH455" t="s">
        <v>15</v>
      </c>
      <c r="AI455" t="s">
        <v>16</v>
      </c>
      <c r="AJ455" t="s">
        <v>17</v>
      </c>
      <c r="AK455" t="s">
        <v>18</v>
      </c>
      <c r="AL455" t="s">
        <v>19</v>
      </c>
    </row>
    <row r="456" spans="1:38" ht="13.5" customHeight="1">
      <c r="A456" s="7"/>
      <c r="B456" s="7"/>
      <c r="C456" s="7"/>
      <c r="D456" s="8"/>
      <c r="F456" s="9" t="str">
        <f>(Sheet1!T456)</f>
        <v/>
      </c>
      <c r="G456" t="str">
        <f>IF(OR(Sheet1!W456="Yes",Sheet1!U456="Yes"),"\\CMFP538\"&amp;Sheet1!Z456,"")</f>
        <v/>
      </c>
      <c r="H456" t="str">
        <f>IF(G456="","",Sheet1!Z456)</f>
        <v/>
      </c>
      <c r="I456" t="str">
        <f>IF(G456="","",Sheet1!Y456)</f>
        <v/>
      </c>
      <c r="J456" t="e">
        <f>(Sheet1!O456)</f>
        <v>#VALUE!</v>
      </c>
      <c r="K456" s="6" t="e">
        <f>(Sheet1!P456)</f>
        <v>#VALUE!</v>
      </c>
      <c r="L456" s="6" t="e">
        <f>IF(Sheet1!N456="No","No",IF(Sheet1!N456="","No","Yes"))</f>
        <v>#VALUE!</v>
      </c>
      <c r="M456" t="e">
        <f>(Sheet1!Q456)</f>
        <v>#VALUE!</v>
      </c>
      <c r="N456" s="6" t="str">
        <f>IF(Sheet1!E456=FALSE,"",Sheet1!F456&amp;Sheet1!E456)</f>
        <v/>
      </c>
      <c r="O456" t="str">
        <f ca="1">(Sheet1!AB456)</f>
        <v>DC1MDB02</v>
      </c>
      <c r="P456" t="e">
        <f>(Sheet1!R456)</f>
        <v>#VALUE!</v>
      </c>
      <c r="Q456" t="e">
        <f>Sheet3!D456</f>
        <v>#VALUE!</v>
      </c>
      <c r="R456" t="e">
        <f>Sheet3!E456</f>
        <v>#VALUE!</v>
      </c>
      <c r="S456" t="str">
        <f t="shared" si="28"/>
        <v/>
      </c>
      <c r="T456" t="str">
        <f>IF(ISERROR(Sheet1!X456),"",Sheet1!X456)</f>
        <v/>
      </c>
      <c r="U456" t="e">
        <f>IF(Sheet1!M456="Councillors",5120,IF(Sheet1!M456="Information Technology Services Dept.",1024,IF(Sheet1!M456="City Clerk and Solicitor Dept",1953,"No")))</f>
        <v>#VALUE!</v>
      </c>
      <c r="V456" s="5" t="s">
        <v>96</v>
      </c>
      <c r="W456" t="e">
        <f>IF(Sheet1!M456="Councillors",4608,IF(Sheet1!M456="Information Technology Services Dept.",921,IF(Sheet1!M456="City Clerk and Solicitor Dept",1855,"No")))</f>
        <v>#VALUE!</v>
      </c>
      <c r="X456" t="e">
        <f t="shared" si="29"/>
        <v>#VALUE!</v>
      </c>
      <c r="Y456" t="str">
        <f ca="1">IF(Sheet1!AB456="DC1MDB01","DC1",IF(Sheet1!AB456="DC1MDB02","DC1",IF(Sheet1!AB456="DC1MDB03","DC1",IF(Sheet1!AB456="DC1MDB04","DC1",IF(Sheet1!AB456="DC1MDB05","DC1",IF(Sheet1!AB456="DC1MDB06","DC1",IF(Sheet1!AB456="DC1MDB07","DC1",IF(Sheet1!AB456="DC1MDB08","DC1",IF(Sheet1!AB456="DC1MDB09","DC1",IF(Sheet1!AB456="DC1MDB10","DC1",IF(Sheet1!AB456="DC4MDB01","DC4",IF(Sheet1!AB456="DC4MDB02","DC4",IF(Sheet1!AB456="DC4MDB03","DC4",IF(Sheet1!AB456="DC4MDB04","DC4",IF(Sheet1!AB456="DC4MDB05","DC4",IF(Sheet1!AB456="DC4MDB06","DC4",IF(Sheet1!AB456="DC4MDB07","DC4",IF(Sheet1!AB456="DC4MDB08","DC4",IF(Sheet1!AB456="DC4MDB09","DC4",IF(Sheet1!AB456="DC4MDB10","DC4","$False"))))))))))))))))))))</f>
        <v>DC1</v>
      </c>
      <c r="Z456" t="s">
        <v>35</v>
      </c>
      <c r="AA456" t="e">
        <f t="shared" si="30"/>
        <v>#VALUE!</v>
      </c>
      <c r="AB456" t="e">
        <f t="shared" si="31"/>
        <v>#VALUE!</v>
      </c>
      <c r="AC456" t="s">
        <v>11</v>
      </c>
      <c r="AD456" t="s">
        <v>12</v>
      </c>
      <c r="AE456" t="s">
        <v>13</v>
      </c>
      <c r="AF456" t="s">
        <v>14</v>
      </c>
      <c r="AG456" t="s">
        <v>5</v>
      </c>
      <c r="AH456" t="s">
        <v>15</v>
      </c>
      <c r="AI456" t="s">
        <v>16</v>
      </c>
      <c r="AJ456" t="s">
        <v>17</v>
      </c>
      <c r="AK456" t="s">
        <v>18</v>
      </c>
      <c r="AL456" t="s">
        <v>19</v>
      </c>
    </row>
    <row r="457" spans="1:38" ht="13.5" customHeight="1">
      <c r="A457" s="7"/>
      <c r="B457" s="7"/>
      <c r="C457" s="7"/>
      <c r="D457" s="8"/>
      <c r="F457" s="9" t="str">
        <f>(Sheet1!T457)</f>
        <v/>
      </c>
      <c r="G457" t="str">
        <f>IF(OR(Sheet1!W457="Yes",Sheet1!U457="Yes"),"\\CMFP538\"&amp;Sheet1!Z457,"")</f>
        <v/>
      </c>
      <c r="H457" t="str">
        <f>IF(G457="","",Sheet1!Z457)</f>
        <v/>
      </c>
      <c r="I457" t="str">
        <f>IF(G457="","",Sheet1!Y457)</f>
        <v/>
      </c>
      <c r="J457" t="e">
        <f>(Sheet1!O457)</f>
        <v>#VALUE!</v>
      </c>
      <c r="K457" s="6" t="e">
        <f>(Sheet1!P457)</f>
        <v>#VALUE!</v>
      </c>
      <c r="L457" s="6" t="e">
        <f>IF(Sheet1!N457="No","No",IF(Sheet1!N457="","No","Yes"))</f>
        <v>#VALUE!</v>
      </c>
      <c r="M457" t="e">
        <f>(Sheet1!Q457)</f>
        <v>#VALUE!</v>
      </c>
      <c r="N457" s="6" t="str">
        <f>IF(Sheet1!E457=FALSE,"",Sheet1!F457&amp;Sheet1!E457)</f>
        <v/>
      </c>
      <c r="O457" t="str">
        <f ca="1">(Sheet1!AB457)</f>
        <v>DC1MDB10</v>
      </c>
      <c r="P457" t="e">
        <f>(Sheet1!R457)</f>
        <v>#VALUE!</v>
      </c>
      <c r="Q457" t="e">
        <f>Sheet3!D457</f>
        <v>#VALUE!</v>
      </c>
      <c r="R457" t="e">
        <f>Sheet3!E457</f>
        <v>#VALUE!</v>
      </c>
      <c r="S457" t="str">
        <f t="shared" si="28"/>
        <v/>
      </c>
      <c r="T457" t="str">
        <f>IF(ISERROR(Sheet1!X457),"",Sheet1!X457)</f>
        <v/>
      </c>
      <c r="U457" t="e">
        <f>IF(Sheet1!M457="Councillors",5120,IF(Sheet1!M457="Information Technology Services Dept.",1024,IF(Sheet1!M457="City Clerk and Solicitor Dept",1953,"No")))</f>
        <v>#VALUE!</v>
      </c>
      <c r="V457" s="5" t="s">
        <v>96</v>
      </c>
      <c r="W457" t="e">
        <f>IF(Sheet1!M457="Councillors",4608,IF(Sheet1!M457="Information Technology Services Dept.",921,IF(Sheet1!M457="City Clerk and Solicitor Dept",1855,"No")))</f>
        <v>#VALUE!</v>
      </c>
      <c r="X457" t="e">
        <f t="shared" si="29"/>
        <v>#VALUE!</v>
      </c>
      <c r="Y457" t="str">
        <f ca="1">IF(Sheet1!AB457="DC1MDB01","DC1",IF(Sheet1!AB457="DC1MDB02","DC1",IF(Sheet1!AB457="DC1MDB03","DC1",IF(Sheet1!AB457="DC1MDB04","DC1",IF(Sheet1!AB457="DC1MDB05","DC1",IF(Sheet1!AB457="DC1MDB06","DC1",IF(Sheet1!AB457="DC1MDB07","DC1",IF(Sheet1!AB457="DC1MDB08","DC1",IF(Sheet1!AB457="DC1MDB09","DC1",IF(Sheet1!AB457="DC1MDB10","DC1",IF(Sheet1!AB457="DC4MDB01","DC4",IF(Sheet1!AB457="DC4MDB02","DC4",IF(Sheet1!AB457="DC4MDB03","DC4",IF(Sheet1!AB457="DC4MDB04","DC4",IF(Sheet1!AB457="DC4MDB05","DC4",IF(Sheet1!AB457="DC4MDB06","DC4",IF(Sheet1!AB457="DC4MDB07","DC4",IF(Sheet1!AB457="DC4MDB08","DC4",IF(Sheet1!AB457="DC4MDB09","DC4",IF(Sheet1!AB457="DC4MDB10","DC4","$False"))))))))))))))))))))</f>
        <v>DC1</v>
      </c>
      <c r="Z457" t="s">
        <v>35</v>
      </c>
      <c r="AA457" t="e">
        <f t="shared" si="30"/>
        <v>#VALUE!</v>
      </c>
      <c r="AB457" t="e">
        <f t="shared" si="31"/>
        <v>#VALUE!</v>
      </c>
      <c r="AC457" t="s">
        <v>11</v>
      </c>
      <c r="AD457" t="s">
        <v>12</v>
      </c>
      <c r="AE457" t="s">
        <v>13</v>
      </c>
      <c r="AF457" t="s">
        <v>14</v>
      </c>
      <c r="AG457" t="s">
        <v>5</v>
      </c>
      <c r="AH457" t="s">
        <v>15</v>
      </c>
      <c r="AI457" t="s">
        <v>16</v>
      </c>
      <c r="AJ457" t="s">
        <v>17</v>
      </c>
      <c r="AK457" t="s">
        <v>18</v>
      </c>
      <c r="AL457" t="s">
        <v>19</v>
      </c>
    </row>
    <row r="458" spans="1:38" ht="13.5" customHeight="1">
      <c r="A458" s="7"/>
      <c r="B458" s="7"/>
      <c r="C458" s="7"/>
      <c r="D458" s="8"/>
      <c r="F458" s="9" t="str">
        <f>(Sheet1!T458)</f>
        <v/>
      </c>
      <c r="G458" t="str">
        <f>IF(OR(Sheet1!W458="Yes",Sheet1!U458="Yes"),"\\CMFP538\"&amp;Sheet1!Z458,"")</f>
        <v/>
      </c>
      <c r="H458" t="str">
        <f>IF(G458="","",Sheet1!Z458)</f>
        <v/>
      </c>
      <c r="I458" t="str">
        <f>IF(G458="","",Sheet1!Y458)</f>
        <v/>
      </c>
      <c r="J458" t="e">
        <f>(Sheet1!O458)</f>
        <v>#VALUE!</v>
      </c>
      <c r="K458" s="6" t="e">
        <f>(Sheet1!P458)</f>
        <v>#VALUE!</v>
      </c>
      <c r="L458" s="6" t="e">
        <f>IF(Sheet1!N458="No","No",IF(Sheet1!N458="","No","Yes"))</f>
        <v>#VALUE!</v>
      </c>
      <c r="M458" t="e">
        <f>(Sheet1!Q458)</f>
        <v>#VALUE!</v>
      </c>
      <c r="N458" s="6" t="str">
        <f>IF(Sheet1!E458=FALSE,"",Sheet1!F458&amp;Sheet1!E458)</f>
        <v/>
      </c>
      <c r="O458" t="str">
        <f ca="1">(Sheet1!AB458)</f>
        <v>DC1MDB02</v>
      </c>
      <c r="P458" t="e">
        <f>(Sheet1!R458)</f>
        <v>#VALUE!</v>
      </c>
      <c r="Q458" t="e">
        <f>Sheet3!D458</f>
        <v>#VALUE!</v>
      </c>
      <c r="R458" t="e">
        <f>Sheet3!E458</f>
        <v>#VALUE!</v>
      </c>
      <c r="S458" t="str">
        <f t="shared" si="28"/>
        <v/>
      </c>
      <c r="T458" t="str">
        <f>IF(ISERROR(Sheet1!X458),"",Sheet1!X458)</f>
        <v/>
      </c>
      <c r="U458" t="e">
        <f>IF(Sheet1!M458="Councillors",5120,IF(Sheet1!M458="Information Technology Services Dept.",1024,IF(Sheet1!M458="City Clerk and Solicitor Dept",1953,"No")))</f>
        <v>#VALUE!</v>
      </c>
      <c r="V458" s="5" t="s">
        <v>96</v>
      </c>
      <c r="W458" t="e">
        <f>IF(Sheet1!M458="Councillors",4608,IF(Sheet1!M458="Information Technology Services Dept.",921,IF(Sheet1!M458="City Clerk and Solicitor Dept",1855,"No")))</f>
        <v>#VALUE!</v>
      </c>
      <c r="X458" t="e">
        <f t="shared" si="29"/>
        <v>#VALUE!</v>
      </c>
      <c r="Y458" t="str">
        <f ca="1">IF(Sheet1!AB458="DC1MDB01","DC1",IF(Sheet1!AB458="DC1MDB02","DC1",IF(Sheet1!AB458="DC1MDB03","DC1",IF(Sheet1!AB458="DC1MDB04","DC1",IF(Sheet1!AB458="DC1MDB05","DC1",IF(Sheet1!AB458="DC1MDB06","DC1",IF(Sheet1!AB458="DC1MDB07","DC1",IF(Sheet1!AB458="DC1MDB08","DC1",IF(Sheet1!AB458="DC1MDB09","DC1",IF(Sheet1!AB458="DC1MDB10","DC1",IF(Sheet1!AB458="DC4MDB01","DC4",IF(Sheet1!AB458="DC4MDB02","DC4",IF(Sheet1!AB458="DC4MDB03","DC4",IF(Sheet1!AB458="DC4MDB04","DC4",IF(Sheet1!AB458="DC4MDB05","DC4",IF(Sheet1!AB458="DC4MDB06","DC4",IF(Sheet1!AB458="DC4MDB07","DC4",IF(Sheet1!AB458="DC4MDB08","DC4",IF(Sheet1!AB458="DC4MDB09","DC4",IF(Sheet1!AB458="DC4MDB10","DC4","$False"))))))))))))))))))))</f>
        <v>DC1</v>
      </c>
      <c r="Z458" t="s">
        <v>35</v>
      </c>
      <c r="AA458" t="e">
        <f t="shared" si="30"/>
        <v>#VALUE!</v>
      </c>
      <c r="AB458" t="e">
        <f t="shared" si="31"/>
        <v>#VALUE!</v>
      </c>
      <c r="AC458" t="s">
        <v>11</v>
      </c>
      <c r="AD458" t="s">
        <v>12</v>
      </c>
      <c r="AE458" t="s">
        <v>13</v>
      </c>
      <c r="AF458" t="s">
        <v>14</v>
      </c>
      <c r="AG458" t="s">
        <v>5</v>
      </c>
      <c r="AH458" t="s">
        <v>15</v>
      </c>
      <c r="AI458" t="s">
        <v>16</v>
      </c>
      <c r="AJ458" t="s">
        <v>17</v>
      </c>
      <c r="AK458" t="s">
        <v>18</v>
      </c>
      <c r="AL458" t="s">
        <v>19</v>
      </c>
    </row>
    <row r="459" spans="1:38" ht="13.5" customHeight="1">
      <c r="A459" s="7"/>
      <c r="B459" s="7"/>
      <c r="C459" s="7"/>
      <c r="D459" s="8"/>
      <c r="F459" s="9" t="str">
        <f>(Sheet1!T459)</f>
        <v/>
      </c>
      <c r="G459" t="str">
        <f>IF(OR(Sheet1!W459="Yes",Sheet1!U459="Yes"),"\\CMFP538\"&amp;Sheet1!Z459,"")</f>
        <v/>
      </c>
      <c r="H459" t="str">
        <f>IF(G459="","",Sheet1!Z459)</f>
        <v/>
      </c>
      <c r="I459" t="str">
        <f>IF(G459="","",Sheet1!Y459)</f>
        <v/>
      </c>
      <c r="J459" t="e">
        <f>(Sheet1!O459)</f>
        <v>#VALUE!</v>
      </c>
      <c r="K459" s="6" t="e">
        <f>(Sheet1!P459)</f>
        <v>#VALUE!</v>
      </c>
      <c r="L459" s="6" t="e">
        <f>IF(Sheet1!N459="No","No",IF(Sheet1!N459="","No","Yes"))</f>
        <v>#VALUE!</v>
      </c>
      <c r="M459" t="e">
        <f>(Sheet1!Q459)</f>
        <v>#VALUE!</v>
      </c>
      <c r="N459" s="6" t="str">
        <f>IF(Sheet1!E459=FALSE,"",Sheet1!F459&amp;Sheet1!E459)</f>
        <v/>
      </c>
      <c r="O459" t="str">
        <f ca="1">(Sheet1!AB459)</f>
        <v>DC4MDB05</v>
      </c>
      <c r="P459" t="e">
        <f>(Sheet1!R459)</f>
        <v>#VALUE!</v>
      </c>
      <c r="Q459" t="e">
        <f>Sheet3!D459</f>
        <v>#VALUE!</v>
      </c>
      <c r="R459" t="e">
        <f>Sheet3!E459</f>
        <v>#VALUE!</v>
      </c>
      <c r="S459" t="str">
        <f t="shared" si="28"/>
        <v/>
      </c>
      <c r="T459" t="str">
        <f>IF(ISERROR(Sheet1!X459),"",Sheet1!X459)</f>
        <v/>
      </c>
      <c r="U459" t="e">
        <f>IF(Sheet1!M459="Councillors",5120,IF(Sheet1!M459="Information Technology Services Dept.",1024,IF(Sheet1!M459="City Clerk and Solicitor Dept",1953,"No")))</f>
        <v>#VALUE!</v>
      </c>
      <c r="V459" s="5" t="s">
        <v>96</v>
      </c>
      <c r="W459" t="e">
        <f>IF(Sheet1!M459="Councillors",4608,IF(Sheet1!M459="Information Technology Services Dept.",921,IF(Sheet1!M459="City Clerk and Solicitor Dept",1855,"No")))</f>
        <v>#VALUE!</v>
      </c>
      <c r="X459" t="e">
        <f t="shared" si="29"/>
        <v>#VALUE!</v>
      </c>
      <c r="Y459" t="str">
        <f ca="1">IF(Sheet1!AB459="DC1MDB01","DC1",IF(Sheet1!AB459="DC1MDB02","DC1",IF(Sheet1!AB459="DC1MDB03","DC1",IF(Sheet1!AB459="DC1MDB04","DC1",IF(Sheet1!AB459="DC1MDB05","DC1",IF(Sheet1!AB459="DC1MDB06","DC1",IF(Sheet1!AB459="DC1MDB07","DC1",IF(Sheet1!AB459="DC1MDB08","DC1",IF(Sheet1!AB459="DC1MDB09","DC1",IF(Sheet1!AB459="DC1MDB10","DC1",IF(Sheet1!AB459="DC4MDB01","DC4",IF(Sheet1!AB459="DC4MDB02","DC4",IF(Sheet1!AB459="DC4MDB03","DC4",IF(Sheet1!AB459="DC4MDB04","DC4",IF(Sheet1!AB459="DC4MDB05","DC4",IF(Sheet1!AB459="DC4MDB06","DC4",IF(Sheet1!AB459="DC4MDB07","DC4",IF(Sheet1!AB459="DC4MDB08","DC4",IF(Sheet1!AB459="DC4MDB09","DC4",IF(Sheet1!AB459="DC4MDB10","DC4","$False"))))))))))))))))))))</f>
        <v>DC4</v>
      </c>
      <c r="Z459" t="s">
        <v>35</v>
      </c>
      <c r="AA459" t="e">
        <f t="shared" si="30"/>
        <v>#VALUE!</v>
      </c>
      <c r="AB459" t="e">
        <f t="shared" si="31"/>
        <v>#VALUE!</v>
      </c>
      <c r="AC459" t="s">
        <v>11</v>
      </c>
      <c r="AD459" t="s">
        <v>12</v>
      </c>
      <c r="AE459" t="s">
        <v>13</v>
      </c>
      <c r="AF459" t="s">
        <v>14</v>
      </c>
      <c r="AG459" t="s">
        <v>5</v>
      </c>
      <c r="AH459" t="s">
        <v>15</v>
      </c>
      <c r="AI459" t="s">
        <v>16</v>
      </c>
      <c r="AJ459" t="s">
        <v>17</v>
      </c>
      <c r="AK459" t="s">
        <v>18</v>
      </c>
      <c r="AL459" t="s">
        <v>19</v>
      </c>
    </row>
    <row r="460" spans="1:38" ht="13.5" customHeight="1">
      <c r="A460" s="7"/>
      <c r="B460" s="7"/>
      <c r="C460" s="7"/>
      <c r="D460" s="8"/>
      <c r="F460" s="9" t="str">
        <f>(Sheet1!T460)</f>
        <v/>
      </c>
      <c r="G460" t="str">
        <f>IF(OR(Sheet1!W460="Yes",Sheet1!U460="Yes"),"\\CMFP538\"&amp;Sheet1!Z460,"")</f>
        <v/>
      </c>
      <c r="H460" t="str">
        <f>IF(G460="","",Sheet1!Z460)</f>
        <v/>
      </c>
      <c r="I460" t="str">
        <f>IF(G460="","",Sheet1!Y460)</f>
        <v/>
      </c>
      <c r="J460" t="e">
        <f>(Sheet1!O460)</f>
        <v>#VALUE!</v>
      </c>
      <c r="K460" s="6" t="e">
        <f>(Sheet1!P460)</f>
        <v>#VALUE!</v>
      </c>
      <c r="L460" s="6" t="e">
        <f>IF(Sheet1!N460="No","No",IF(Sheet1!N460="","No","Yes"))</f>
        <v>#VALUE!</v>
      </c>
      <c r="M460" t="e">
        <f>(Sheet1!Q460)</f>
        <v>#VALUE!</v>
      </c>
      <c r="N460" s="6" t="str">
        <f>IF(Sheet1!E460=FALSE,"",Sheet1!F460&amp;Sheet1!E460)</f>
        <v/>
      </c>
      <c r="O460" t="str">
        <f ca="1">(Sheet1!AB460)</f>
        <v>DC1MDB10</v>
      </c>
      <c r="P460" t="e">
        <f>(Sheet1!R460)</f>
        <v>#VALUE!</v>
      </c>
      <c r="Q460" t="e">
        <f>Sheet3!D460</f>
        <v>#VALUE!</v>
      </c>
      <c r="R460" t="e">
        <f>Sheet3!E460</f>
        <v>#VALUE!</v>
      </c>
      <c r="S460" t="str">
        <f t="shared" si="28"/>
        <v/>
      </c>
      <c r="T460" t="str">
        <f>IF(ISERROR(Sheet1!X460),"",Sheet1!X460)</f>
        <v/>
      </c>
      <c r="U460" t="e">
        <f>IF(Sheet1!M460="Councillors",5120,IF(Sheet1!M460="Information Technology Services Dept.",1024,IF(Sheet1!M460="City Clerk and Solicitor Dept",1953,"No")))</f>
        <v>#VALUE!</v>
      </c>
      <c r="V460" s="5" t="s">
        <v>96</v>
      </c>
      <c r="W460" t="e">
        <f>IF(Sheet1!M460="Councillors",4608,IF(Sheet1!M460="Information Technology Services Dept.",921,IF(Sheet1!M460="City Clerk and Solicitor Dept",1855,"No")))</f>
        <v>#VALUE!</v>
      </c>
      <c r="X460" t="e">
        <f t="shared" si="29"/>
        <v>#VALUE!</v>
      </c>
      <c r="Y460" t="str">
        <f ca="1">IF(Sheet1!AB460="DC1MDB01","DC1",IF(Sheet1!AB460="DC1MDB02","DC1",IF(Sheet1!AB460="DC1MDB03","DC1",IF(Sheet1!AB460="DC1MDB04","DC1",IF(Sheet1!AB460="DC1MDB05","DC1",IF(Sheet1!AB460="DC1MDB06","DC1",IF(Sheet1!AB460="DC1MDB07","DC1",IF(Sheet1!AB460="DC1MDB08","DC1",IF(Sheet1!AB460="DC1MDB09","DC1",IF(Sheet1!AB460="DC1MDB10","DC1",IF(Sheet1!AB460="DC4MDB01","DC4",IF(Sheet1!AB460="DC4MDB02","DC4",IF(Sheet1!AB460="DC4MDB03","DC4",IF(Sheet1!AB460="DC4MDB04","DC4",IF(Sheet1!AB460="DC4MDB05","DC4",IF(Sheet1!AB460="DC4MDB06","DC4",IF(Sheet1!AB460="DC4MDB07","DC4",IF(Sheet1!AB460="DC4MDB08","DC4",IF(Sheet1!AB460="DC4MDB09","DC4",IF(Sheet1!AB460="DC4MDB10","DC4","$False"))))))))))))))))))))</f>
        <v>DC1</v>
      </c>
      <c r="Z460" t="s">
        <v>35</v>
      </c>
      <c r="AA460" t="e">
        <f t="shared" si="30"/>
        <v>#VALUE!</v>
      </c>
      <c r="AB460" t="e">
        <f t="shared" si="31"/>
        <v>#VALUE!</v>
      </c>
      <c r="AC460" t="s">
        <v>11</v>
      </c>
      <c r="AD460" t="s">
        <v>12</v>
      </c>
      <c r="AE460" t="s">
        <v>13</v>
      </c>
      <c r="AF460" t="s">
        <v>14</v>
      </c>
      <c r="AG460" t="s">
        <v>5</v>
      </c>
      <c r="AH460" t="s">
        <v>15</v>
      </c>
      <c r="AI460" t="s">
        <v>16</v>
      </c>
      <c r="AJ460" t="s">
        <v>17</v>
      </c>
      <c r="AK460" t="s">
        <v>18</v>
      </c>
      <c r="AL460" t="s">
        <v>19</v>
      </c>
    </row>
    <row r="461" spans="1:38" ht="13.5" customHeight="1">
      <c r="A461" s="7"/>
      <c r="B461" s="7"/>
      <c r="C461" s="7"/>
      <c r="D461" s="8"/>
      <c r="F461" s="9" t="str">
        <f>(Sheet1!T461)</f>
        <v/>
      </c>
      <c r="G461" t="str">
        <f>IF(OR(Sheet1!W461="Yes",Sheet1!U461="Yes"),"\\CMFP538\"&amp;Sheet1!Z461,"")</f>
        <v/>
      </c>
      <c r="H461" t="str">
        <f>IF(G461="","",Sheet1!Z461)</f>
        <v/>
      </c>
      <c r="I461" t="str">
        <f>IF(G461="","",Sheet1!Y461)</f>
        <v/>
      </c>
      <c r="J461" t="e">
        <f>(Sheet1!O461)</f>
        <v>#VALUE!</v>
      </c>
      <c r="K461" s="6" t="e">
        <f>(Sheet1!P461)</f>
        <v>#VALUE!</v>
      </c>
      <c r="L461" s="6" t="e">
        <f>IF(Sheet1!N461="No","No",IF(Sheet1!N461="","No","Yes"))</f>
        <v>#VALUE!</v>
      </c>
      <c r="M461" t="e">
        <f>(Sheet1!Q461)</f>
        <v>#VALUE!</v>
      </c>
      <c r="N461" s="6" t="str">
        <f>IF(Sheet1!E461=FALSE,"",Sheet1!F461&amp;Sheet1!E461)</f>
        <v/>
      </c>
      <c r="O461" t="str">
        <f ca="1">(Sheet1!AB461)</f>
        <v>DC1MDB01</v>
      </c>
      <c r="P461" t="e">
        <f>(Sheet1!R461)</f>
        <v>#VALUE!</v>
      </c>
      <c r="Q461" t="e">
        <f>Sheet3!D461</f>
        <v>#VALUE!</v>
      </c>
      <c r="R461" t="e">
        <f>Sheet3!E461</f>
        <v>#VALUE!</v>
      </c>
      <c r="S461" t="str">
        <f t="shared" si="28"/>
        <v/>
      </c>
      <c r="T461" t="str">
        <f>IF(ISERROR(Sheet1!X461),"",Sheet1!X461)</f>
        <v/>
      </c>
      <c r="U461" t="e">
        <f>IF(Sheet1!M461="Councillors",5120,IF(Sheet1!M461="Information Technology Services Dept.",1024,IF(Sheet1!M461="City Clerk and Solicitor Dept",1953,"No")))</f>
        <v>#VALUE!</v>
      </c>
      <c r="V461" s="5" t="s">
        <v>96</v>
      </c>
      <c r="W461" t="e">
        <f>IF(Sheet1!M461="Councillors",4608,IF(Sheet1!M461="Information Technology Services Dept.",921,IF(Sheet1!M461="City Clerk and Solicitor Dept",1855,"No")))</f>
        <v>#VALUE!</v>
      </c>
      <c r="X461" t="e">
        <f t="shared" si="29"/>
        <v>#VALUE!</v>
      </c>
      <c r="Y461" t="str">
        <f ca="1">IF(Sheet1!AB461="DC1MDB01","DC1",IF(Sheet1!AB461="DC1MDB02","DC1",IF(Sheet1!AB461="DC1MDB03","DC1",IF(Sheet1!AB461="DC1MDB04","DC1",IF(Sheet1!AB461="DC1MDB05","DC1",IF(Sheet1!AB461="DC1MDB06","DC1",IF(Sheet1!AB461="DC1MDB07","DC1",IF(Sheet1!AB461="DC1MDB08","DC1",IF(Sheet1!AB461="DC1MDB09","DC1",IF(Sheet1!AB461="DC1MDB10","DC1",IF(Sheet1!AB461="DC4MDB01","DC4",IF(Sheet1!AB461="DC4MDB02","DC4",IF(Sheet1!AB461="DC4MDB03","DC4",IF(Sheet1!AB461="DC4MDB04","DC4",IF(Sheet1!AB461="DC4MDB05","DC4",IF(Sheet1!AB461="DC4MDB06","DC4",IF(Sheet1!AB461="DC4MDB07","DC4",IF(Sheet1!AB461="DC4MDB08","DC4",IF(Sheet1!AB461="DC4MDB09","DC4",IF(Sheet1!AB461="DC4MDB10","DC4","$False"))))))))))))))))))))</f>
        <v>DC1</v>
      </c>
      <c r="Z461" t="s">
        <v>35</v>
      </c>
      <c r="AA461" t="e">
        <f t="shared" si="30"/>
        <v>#VALUE!</v>
      </c>
      <c r="AB461" t="e">
        <f t="shared" si="31"/>
        <v>#VALUE!</v>
      </c>
      <c r="AC461" t="s">
        <v>11</v>
      </c>
      <c r="AD461" t="s">
        <v>12</v>
      </c>
      <c r="AE461" t="s">
        <v>13</v>
      </c>
      <c r="AF461" t="s">
        <v>14</v>
      </c>
      <c r="AG461" t="s">
        <v>5</v>
      </c>
      <c r="AH461" t="s">
        <v>15</v>
      </c>
      <c r="AI461" t="s">
        <v>16</v>
      </c>
      <c r="AJ461" t="s">
        <v>17</v>
      </c>
      <c r="AK461" t="s">
        <v>18</v>
      </c>
      <c r="AL461" t="s">
        <v>19</v>
      </c>
    </row>
    <row r="462" spans="1:38" ht="13.5" customHeight="1">
      <c r="A462" s="7"/>
      <c r="B462" s="7"/>
      <c r="C462" s="7"/>
      <c r="D462" s="8"/>
      <c r="F462" s="9" t="str">
        <f>(Sheet1!T462)</f>
        <v/>
      </c>
      <c r="G462" t="str">
        <f>IF(OR(Sheet1!W462="Yes",Sheet1!U462="Yes"),"\\CMFP538\"&amp;Sheet1!Z462,"")</f>
        <v/>
      </c>
      <c r="H462" t="str">
        <f>IF(G462="","",Sheet1!Z462)</f>
        <v/>
      </c>
      <c r="I462" t="str">
        <f>IF(G462="","",Sheet1!Y462)</f>
        <v/>
      </c>
      <c r="J462" t="e">
        <f>(Sheet1!O462)</f>
        <v>#VALUE!</v>
      </c>
      <c r="K462" s="6" t="e">
        <f>(Sheet1!P462)</f>
        <v>#VALUE!</v>
      </c>
      <c r="L462" s="6" t="e">
        <f>IF(Sheet1!N462="No","No",IF(Sheet1!N462="","No","Yes"))</f>
        <v>#VALUE!</v>
      </c>
      <c r="M462" t="e">
        <f>(Sheet1!Q462)</f>
        <v>#VALUE!</v>
      </c>
      <c r="N462" s="6" t="str">
        <f>IF(Sheet1!E462=FALSE,"",Sheet1!F462&amp;Sheet1!E462)</f>
        <v/>
      </c>
      <c r="O462" t="str">
        <f ca="1">(Sheet1!AB462)</f>
        <v>DC4MDB05</v>
      </c>
      <c r="P462" t="e">
        <f>(Sheet1!R462)</f>
        <v>#VALUE!</v>
      </c>
      <c r="Q462" t="e">
        <f>Sheet3!D462</f>
        <v>#VALUE!</v>
      </c>
      <c r="R462" t="e">
        <f>Sheet3!E462</f>
        <v>#VALUE!</v>
      </c>
      <c r="S462" t="str">
        <f t="shared" si="28"/>
        <v/>
      </c>
      <c r="T462" t="str">
        <f>IF(ISERROR(Sheet1!X462),"",Sheet1!X462)</f>
        <v/>
      </c>
      <c r="U462" t="e">
        <f>IF(Sheet1!M462="Councillors",5120,IF(Sheet1!M462="Information Technology Services Dept.",1024,IF(Sheet1!M462="City Clerk and Solicitor Dept",1953,"No")))</f>
        <v>#VALUE!</v>
      </c>
      <c r="V462" s="5" t="s">
        <v>96</v>
      </c>
      <c r="W462" t="e">
        <f>IF(Sheet1!M462="Councillors",4608,IF(Sheet1!M462="Information Technology Services Dept.",921,IF(Sheet1!M462="City Clerk and Solicitor Dept",1855,"No")))</f>
        <v>#VALUE!</v>
      </c>
      <c r="X462" t="e">
        <f t="shared" si="29"/>
        <v>#VALUE!</v>
      </c>
      <c r="Y462" t="str">
        <f ca="1">IF(Sheet1!AB462="DC1MDB01","DC1",IF(Sheet1!AB462="DC1MDB02","DC1",IF(Sheet1!AB462="DC1MDB03","DC1",IF(Sheet1!AB462="DC1MDB04","DC1",IF(Sheet1!AB462="DC1MDB05","DC1",IF(Sheet1!AB462="DC1MDB06","DC1",IF(Sheet1!AB462="DC1MDB07","DC1",IF(Sheet1!AB462="DC1MDB08","DC1",IF(Sheet1!AB462="DC1MDB09","DC1",IF(Sheet1!AB462="DC1MDB10","DC1",IF(Sheet1!AB462="DC4MDB01","DC4",IF(Sheet1!AB462="DC4MDB02","DC4",IF(Sheet1!AB462="DC4MDB03","DC4",IF(Sheet1!AB462="DC4MDB04","DC4",IF(Sheet1!AB462="DC4MDB05","DC4",IF(Sheet1!AB462="DC4MDB06","DC4",IF(Sheet1!AB462="DC4MDB07","DC4",IF(Sheet1!AB462="DC4MDB08","DC4",IF(Sheet1!AB462="DC4MDB09","DC4",IF(Sheet1!AB462="DC4MDB10","DC4","$False"))))))))))))))))))))</f>
        <v>DC4</v>
      </c>
      <c r="Z462" t="s">
        <v>35</v>
      </c>
      <c r="AA462" t="e">
        <f t="shared" si="30"/>
        <v>#VALUE!</v>
      </c>
      <c r="AB462" t="e">
        <f t="shared" si="31"/>
        <v>#VALUE!</v>
      </c>
      <c r="AC462" t="s">
        <v>11</v>
      </c>
      <c r="AD462" t="s">
        <v>12</v>
      </c>
      <c r="AE462" t="s">
        <v>13</v>
      </c>
      <c r="AF462" t="s">
        <v>14</v>
      </c>
      <c r="AG462" t="s">
        <v>5</v>
      </c>
      <c r="AH462" t="s">
        <v>15</v>
      </c>
      <c r="AI462" t="s">
        <v>16</v>
      </c>
      <c r="AJ462" t="s">
        <v>17</v>
      </c>
      <c r="AK462" t="s">
        <v>18</v>
      </c>
      <c r="AL462" t="s">
        <v>19</v>
      </c>
    </row>
    <row r="463" spans="1:38" ht="13.5" customHeight="1">
      <c r="A463" s="7"/>
      <c r="B463" s="7"/>
      <c r="C463" s="7"/>
      <c r="D463" s="8"/>
      <c r="F463" s="9" t="str">
        <f>(Sheet1!T463)</f>
        <v/>
      </c>
      <c r="G463" t="str">
        <f>IF(OR(Sheet1!W463="Yes",Sheet1!U463="Yes"),"\\CMFP538\"&amp;Sheet1!Z463,"")</f>
        <v/>
      </c>
      <c r="H463" t="str">
        <f>IF(G463="","",Sheet1!Z463)</f>
        <v/>
      </c>
      <c r="I463" t="str">
        <f>IF(G463="","",Sheet1!Y463)</f>
        <v/>
      </c>
      <c r="J463" t="e">
        <f>(Sheet1!O463)</f>
        <v>#VALUE!</v>
      </c>
      <c r="K463" s="6" t="e">
        <f>(Sheet1!P463)</f>
        <v>#VALUE!</v>
      </c>
      <c r="L463" s="6" t="e">
        <f>IF(Sheet1!N463="No","No",IF(Sheet1!N463="","No","Yes"))</f>
        <v>#VALUE!</v>
      </c>
      <c r="M463" t="e">
        <f>(Sheet1!Q463)</f>
        <v>#VALUE!</v>
      </c>
      <c r="N463" s="6" t="str">
        <f>IF(Sheet1!E463=FALSE,"",Sheet1!F463&amp;Sheet1!E463)</f>
        <v/>
      </c>
      <c r="O463" t="str">
        <f ca="1">(Sheet1!AB463)</f>
        <v>DC1MDB03</v>
      </c>
      <c r="P463" t="e">
        <f>(Sheet1!R463)</f>
        <v>#VALUE!</v>
      </c>
      <c r="Q463" t="e">
        <f>Sheet3!D463</f>
        <v>#VALUE!</v>
      </c>
      <c r="R463" t="e">
        <f>Sheet3!E463</f>
        <v>#VALUE!</v>
      </c>
      <c r="S463" t="str">
        <f t="shared" si="28"/>
        <v/>
      </c>
      <c r="T463" t="str">
        <f>IF(ISERROR(Sheet1!X463),"",Sheet1!X463)</f>
        <v/>
      </c>
      <c r="U463" t="e">
        <f>IF(Sheet1!M463="Councillors",5120,IF(Sheet1!M463="Information Technology Services Dept.",1024,IF(Sheet1!M463="City Clerk and Solicitor Dept",1953,"No")))</f>
        <v>#VALUE!</v>
      </c>
      <c r="V463" s="5" t="s">
        <v>96</v>
      </c>
      <c r="W463" t="e">
        <f>IF(Sheet1!M463="Councillors",4608,IF(Sheet1!M463="Information Technology Services Dept.",921,IF(Sheet1!M463="City Clerk and Solicitor Dept",1855,"No")))</f>
        <v>#VALUE!</v>
      </c>
      <c r="X463" t="e">
        <f t="shared" si="29"/>
        <v>#VALUE!</v>
      </c>
      <c r="Y463" t="str">
        <f ca="1">IF(Sheet1!AB463="DC1MDB01","DC1",IF(Sheet1!AB463="DC1MDB02","DC1",IF(Sheet1!AB463="DC1MDB03","DC1",IF(Sheet1!AB463="DC1MDB04","DC1",IF(Sheet1!AB463="DC1MDB05","DC1",IF(Sheet1!AB463="DC1MDB06","DC1",IF(Sheet1!AB463="DC1MDB07","DC1",IF(Sheet1!AB463="DC1MDB08","DC1",IF(Sheet1!AB463="DC1MDB09","DC1",IF(Sheet1!AB463="DC1MDB10","DC1",IF(Sheet1!AB463="DC4MDB01","DC4",IF(Sheet1!AB463="DC4MDB02","DC4",IF(Sheet1!AB463="DC4MDB03","DC4",IF(Sheet1!AB463="DC4MDB04","DC4",IF(Sheet1!AB463="DC4MDB05","DC4",IF(Sheet1!AB463="DC4MDB06","DC4",IF(Sheet1!AB463="DC4MDB07","DC4",IF(Sheet1!AB463="DC4MDB08","DC4",IF(Sheet1!AB463="DC4MDB09","DC4",IF(Sheet1!AB463="DC4MDB10","DC4","$False"))))))))))))))))))))</f>
        <v>DC1</v>
      </c>
      <c r="Z463" t="s">
        <v>35</v>
      </c>
      <c r="AA463" t="e">
        <f t="shared" si="30"/>
        <v>#VALUE!</v>
      </c>
      <c r="AB463" t="e">
        <f t="shared" si="31"/>
        <v>#VALUE!</v>
      </c>
      <c r="AC463" t="s">
        <v>11</v>
      </c>
      <c r="AD463" t="s">
        <v>12</v>
      </c>
      <c r="AE463" t="s">
        <v>13</v>
      </c>
      <c r="AF463" t="s">
        <v>14</v>
      </c>
      <c r="AG463" t="s">
        <v>5</v>
      </c>
      <c r="AH463" t="s">
        <v>15</v>
      </c>
      <c r="AI463" t="s">
        <v>16</v>
      </c>
      <c r="AJ463" t="s">
        <v>17</v>
      </c>
      <c r="AK463" t="s">
        <v>18</v>
      </c>
      <c r="AL463" t="s">
        <v>19</v>
      </c>
    </row>
    <row r="464" spans="1:38" ht="13.5" customHeight="1">
      <c r="A464" s="7"/>
      <c r="B464" s="7"/>
      <c r="C464" s="7"/>
      <c r="D464" s="8"/>
      <c r="F464" s="9" t="str">
        <f>(Sheet1!T464)</f>
        <v/>
      </c>
      <c r="G464" t="str">
        <f>IF(OR(Sheet1!W464="Yes",Sheet1!U464="Yes"),"\\CMFP538\"&amp;Sheet1!Z464,"")</f>
        <v/>
      </c>
      <c r="H464" t="str">
        <f>IF(G464="","",Sheet1!Z464)</f>
        <v/>
      </c>
      <c r="I464" t="str">
        <f>IF(G464="","",Sheet1!Y464)</f>
        <v/>
      </c>
      <c r="J464" t="e">
        <f>(Sheet1!O464)</f>
        <v>#VALUE!</v>
      </c>
      <c r="K464" s="6" t="e">
        <f>(Sheet1!P464)</f>
        <v>#VALUE!</v>
      </c>
      <c r="L464" s="6" t="e">
        <f>IF(Sheet1!N464="No","No",IF(Sheet1!N464="","No","Yes"))</f>
        <v>#VALUE!</v>
      </c>
      <c r="M464" t="e">
        <f>(Sheet1!Q464)</f>
        <v>#VALUE!</v>
      </c>
      <c r="N464" s="6" t="str">
        <f>IF(Sheet1!E464=FALSE,"",Sheet1!F464&amp;Sheet1!E464)</f>
        <v/>
      </c>
      <c r="O464" t="str">
        <f ca="1">(Sheet1!AB464)</f>
        <v>DC4MDB06</v>
      </c>
      <c r="P464" t="e">
        <f>(Sheet1!R464)</f>
        <v>#VALUE!</v>
      </c>
      <c r="Q464" t="e">
        <f>Sheet3!D464</f>
        <v>#VALUE!</v>
      </c>
      <c r="R464" t="e">
        <f>Sheet3!E464</f>
        <v>#VALUE!</v>
      </c>
      <c r="S464" t="str">
        <f t="shared" si="28"/>
        <v/>
      </c>
      <c r="T464" t="str">
        <f>IF(ISERROR(Sheet1!X464),"",Sheet1!X464)</f>
        <v/>
      </c>
      <c r="U464" t="e">
        <f>IF(Sheet1!M464="Councillors",5120,IF(Sheet1!M464="Information Technology Services Dept.",1024,IF(Sheet1!M464="City Clerk and Solicitor Dept",1953,"No")))</f>
        <v>#VALUE!</v>
      </c>
      <c r="V464" s="5" t="s">
        <v>96</v>
      </c>
      <c r="W464" t="e">
        <f>IF(Sheet1!M464="Councillors",4608,IF(Sheet1!M464="Information Technology Services Dept.",921,IF(Sheet1!M464="City Clerk and Solicitor Dept",1855,"No")))</f>
        <v>#VALUE!</v>
      </c>
      <c r="X464" t="e">
        <f t="shared" si="29"/>
        <v>#VALUE!</v>
      </c>
      <c r="Y464" t="str">
        <f ca="1">IF(Sheet1!AB464="DC1MDB01","DC1",IF(Sheet1!AB464="DC1MDB02","DC1",IF(Sheet1!AB464="DC1MDB03","DC1",IF(Sheet1!AB464="DC1MDB04","DC1",IF(Sheet1!AB464="DC1MDB05","DC1",IF(Sheet1!AB464="DC1MDB06","DC1",IF(Sheet1!AB464="DC1MDB07","DC1",IF(Sheet1!AB464="DC1MDB08","DC1",IF(Sheet1!AB464="DC1MDB09","DC1",IF(Sheet1!AB464="DC1MDB10","DC1",IF(Sheet1!AB464="DC4MDB01","DC4",IF(Sheet1!AB464="DC4MDB02","DC4",IF(Sheet1!AB464="DC4MDB03","DC4",IF(Sheet1!AB464="DC4MDB04","DC4",IF(Sheet1!AB464="DC4MDB05","DC4",IF(Sheet1!AB464="DC4MDB06","DC4",IF(Sheet1!AB464="DC4MDB07","DC4",IF(Sheet1!AB464="DC4MDB08","DC4",IF(Sheet1!AB464="DC4MDB09","DC4",IF(Sheet1!AB464="DC4MDB10","DC4","$False"))))))))))))))))))))</f>
        <v>DC4</v>
      </c>
      <c r="Z464" t="s">
        <v>35</v>
      </c>
      <c r="AA464" t="e">
        <f t="shared" si="30"/>
        <v>#VALUE!</v>
      </c>
      <c r="AB464" t="e">
        <f t="shared" si="31"/>
        <v>#VALUE!</v>
      </c>
      <c r="AC464" t="s">
        <v>11</v>
      </c>
      <c r="AD464" t="s">
        <v>12</v>
      </c>
      <c r="AE464" t="s">
        <v>13</v>
      </c>
      <c r="AF464" t="s">
        <v>14</v>
      </c>
      <c r="AG464" t="s">
        <v>5</v>
      </c>
      <c r="AH464" t="s">
        <v>15</v>
      </c>
      <c r="AI464" t="s">
        <v>16</v>
      </c>
      <c r="AJ464" t="s">
        <v>17</v>
      </c>
      <c r="AK464" t="s">
        <v>18</v>
      </c>
      <c r="AL464" t="s">
        <v>19</v>
      </c>
    </row>
    <row r="465" spans="1:38" ht="13.5" customHeight="1">
      <c r="A465" s="7"/>
      <c r="B465" s="7"/>
      <c r="C465" s="7"/>
      <c r="D465" s="8"/>
      <c r="F465" s="9" t="str">
        <f>(Sheet1!T465)</f>
        <v/>
      </c>
      <c r="G465" t="str">
        <f>IF(OR(Sheet1!W465="Yes",Sheet1!U465="Yes"),"\\CMFP538\"&amp;Sheet1!Z465,"")</f>
        <v/>
      </c>
      <c r="H465" t="str">
        <f>IF(G465="","",Sheet1!Z465)</f>
        <v/>
      </c>
      <c r="I465" t="str">
        <f>IF(G465="","",Sheet1!Y465)</f>
        <v/>
      </c>
      <c r="J465" t="e">
        <f>(Sheet1!O465)</f>
        <v>#VALUE!</v>
      </c>
      <c r="K465" s="6" t="e">
        <f>(Sheet1!P465)</f>
        <v>#VALUE!</v>
      </c>
      <c r="L465" s="6" t="e">
        <f>IF(Sheet1!N465="No","No",IF(Sheet1!N465="","No","Yes"))</f>
        <v>#VALUE!</v>
      </c>
      <c r="M465" t="e">
        <f>(Sheet1!Q465)</f>
        <v>#VALUE!</v>
      </c>
      <c r="N465" s="6" t="str">
        <f>IF(Sheet1!E465=FALSE,"",Sheet1!F465&amp;Sheet1!E465)</f>
        <v/>
      </c>
      <c r="O465" t="str">
        <f ca="1">(Sheet1!AB465)</f>
        <v>DC4MDB06</v>
      </c>
      <c r="P465" t="e">
        <f>(Sheet1!R465)</f>
        <v>#VALUE!</v>
      </c>
      <c r="Q465" t="e">
        <f>Sheet3!D465</f>
        <v>#VALUE!</v>
      </c>
      <c r="R465" t="e">
        <f>Sheet3!E465</f>
        <v>#VALUE!</v>
      </c>
      <c r="S465" t="str">
        <f t="shared" si="28"/>
        <v/>
      </c>
      <c r="T465" t="str">
        <f>IF(ISERROR(Sheet1!X465),"",Sheet1!X465)</f>
        <v/>
      </c>
      <c r="U465" t="e">
        <f>IF(Sheet1!M465="Councillors",5120,IF(Sheet1!M465="Information Technology Services Dept.",1024,IF(Sheet1!M465="City Clerk and Solicitor Dept",1953,"No")))</f>
        <v>#VALUE!</v>
      </c>
      <c r="V465" s="5" t="s">
        <v>96</v>
      </c>
      <c r="W465" t="e">
        <f>IF(Sheet1!M465="Councillors",4608,IF(Sheet1!M465="Information Technology Services Dept.",921,IF(Sheet1!M465="City Clerk and Solicitor Dept",1855,"No")))</f>
        <v>#VALUE!</v>
      </c>
      <c r="X465" t="e">
        <f t="shared" si="29"/>
        <v>#VALUE!</v>
      </c>
      <c r="Y465" t="str">
        <f ca="1">IF(Sheet1!AB465="DC1MDB01","DC1",IF(Sheet1!AB465="DC1MDB02","DC1",IF(Sheet1!AB465="DC1MDB03","DC1",IF(Sheet1!AB465="DC1MDB04","DC1",IF(Sheet1!AB465="DC1MDB05","DC1",IF(Sheet1!AB465="DC1MDB06","DC1",IF(Sheet1!AB465="DC1MDB07","DC1",IF(Sheet1!AB465="DC1MDB08","DC1",IF(Sheet1!AB465="DC1MDB09","DC1",IF(Sheet1!AB465="DC1MDB10","DC1",IF(Sheet1!AB465="DC4MDB01","DC4",IF(Sheet1!AB465="DC4MDB02","DC4",IF(Sheet1!AB465="DC4MDB03","DC4",IF(Sheet1!AB465="DC4MDB04","DC4",IF(Sheet1!AB465="DC4MDB05","DC4",IF(Sheet1!AB465="DC4MDB06","DC4",IF(Sheet1!AB465="DC4MDB07","DC4",IF(Sheet1!AB465="DC4MDB08","DC4",IF(Sheet1!AB465="DC4MDB09","DC4",IF(Sheet1!AB465="DC4MDB10","DC4","$False"))))))))))))))))))))</f>
        <v>DC4</v>
      </c>
      <c r="Z465" t="s">
        <v>35</v>
      </c>
      <c r="AA465" t="e">
        <f t="shared" si="30"/>
        <v>#VALUE!</v>
      </c>
      <c r="AB465" t="e">
        <f t="shared" si="31"/>
        <v>#VALUE!</v>
      </c>
      <c r="AC465" t="s">
        <v>11</v>
      </c>
      <c r="AD465" t="s">
        <v>12</v>
      </c>
      <c r="AE465" t="s">
        <v>13</v>
      </c>
      <c r="AF465" t="s">
        <v>14</v>
      </c>
      <c r="AG465" t="s">
        <v>5</v>
      </c>
      <c r="AH465" t="s">
        <v>15</v>
      </c>
      <c r="AI465" t="s">
        <v>16</v>
      </c>
      <c r="AJ465" t="s">
        <v>17</v>
      </c>
      <c r="AK465" t="s">
        <v>18</v>
      </c>
      <c r="AL465" t="s">
        <v>19</v>
      </c>
    </row>
    <row r="466" spans="1:38" ht="13.5" customHeight="1">
      <c r="A466" s="7"/>
      <c r="B466" s="7"/>
      <c r="C466" s="7"/>
      <c r="D466" s="8"/>
      <c r="F466" s="9" t="str">
        <f>(Sheet1!T466)</f>
        <v/>
      </c>
      <c r="G466" t="str">
        <f>IF(OR(Sheet1!W466="Yes",Sheet1!U466="Yes"),"\\CMFP538\"&amp;Sheet1!Z466,"")</f>
        <v/>
      </c>
      <c r="H466" t="str">
        <f>IF(G466="","",Sheet1!Z466)</f>
        <v/>
      </c>
      <c r="I466" t="str">
        <f>IF(G466="","",Sheet1!Y466)</f>
        <v/>
      </c>
      <c r="J466" t="e">
        <f>(Sheet1!O466)</f>
        <v>#VALUE!</v>
      </c>
      <c r="K466" s="6" t="e">
        <f>(Sheet1!P466)</f>
        <v>#VALUE!</v>
      </c>
      <c r="L466" s="6" t="e">
        <f>IF(Sheet1!N466="No","No",IF(Sheet1!N466="","No","Yes"))</f>
        <v>#VALUE!</v>
      </c>
      <c r="M466" t="e">
        <f>(Sheet1!Q466)</f>
        <v>#VALUE!</v>
      </c>
      <c r="N466" s="6" t="str">
        <f>IF(Sheet1!E466=FALSE,"",Sheet1!F466&amp;Sheet1!E466)</f>
        <v/>
      </c>
      <c r="O466" t="str">
        <f ca="1">(Sheet1!AB466)</f>
        <v>DC4MDB02</v>
      </c>
      <c r="P466" t="e">
        <f>(Sheet1!R466)</f>
        <v>#VALUE!</v>
      </c>
      <c r="Q466" t="e">
        <f>Sheet3!D466</f>
        <v>#VALUE!</v>
      </c>
      <c r="R466" t="e">
        <f>Sheet3!E466</f>
        <v>#VALUE!</v>
      </c>
      <c r="S466" t="str">
        <f t="shared" si="28"/>
        <v/>
      </c>
      <c r="T466" t="str">
        <f>IF(ISERROR(Sheet1!X466),"",Sheet1!X466)</f>
        <v/>
      </c>
      <c r="U466" t="e">
        <f>IF(Sheet1!M466="Councillors",5120,IF(Sheet1!M466="Information Technology Services Dept.",1024,IF(Sheet1!M466="City Clerk and Solicitor Dept",1953,"No")))</f>
        <v>#VALUE!</v>
      </c>
      <c r="V466" s="5" t="s">
        <v>96</v>
      </c>
      <c r="W466" t="e">
        <f>IF(Sheet1!M466="Councillors",4608,IF(Sheet1!M466="Information Technology Services Dept.",921,IF(Sheet1!M466="City Clerk and Solicitor Dept",1855,"No")))</f>
        <v>#VALUE!</v>
      </c>
      <c r="X466" t="e">
        <f t="shared" si="29"/>
        <v>#VALUE!</v>
      </c>
      <c r="Y466" t="str">
        <f ca="1">IF(Sheet1!AB466="DC1MDB01","DC1",IF(Sheet1!AB466="DC1MDB02","DC1",IF(Sheet1!AB466="DC1MDB03","DC1",IF(Sheet1!AB466="DC1MDB04","DC1",IF(Sheet1!AB466="DC1MDB05","DC1",IF(Sheet1!AB466="DC1MDB06","DC1",IF(Sheet1!AB466="DC1MDB07","DC1",IF(Sheet1!AB466="DC1MDB08","DC1",IF(Sheet1!AB466="DC1MDB09","DC1",IF(Sheet1!AB466="DC1MDB10","DC1",IF(Sheet1!AB466="DC4MDB01","DC4",IF(Sheet1!AB466="DC4MDB02","DC4",IF(Sheet1!AB466="DC4MDB03","DC4",IF(Sheet1!AB466="DC4MDB04","DC4",IF(Sheet1!AB466="DC4MDB05","DC4",IF(Sheet1!AB466="DC4MDB06","DC4",IF(Sheet1!AB466="DC4MDB07","DC4",IF(Sheet1!AB466="DC4MDB08","DC4",IF(Sheet1!AB466="DC4MDB09","DC4",IF(Sheet1!AB466="DC4MDB10","DC4","$False"))))))))))))))))))))</f>
        <v>DC4</v>
      </c>
      <c r="Z466" t="s">
        <v>35</v>
      </c>
      <c r="AA466" t="e">
        <f t="shared" si="30"/>
        <v>#VALUE!</v>
      </c>
      <c r="AB466" t="e">
        <f t="shared" si="31"/>
        <v>#VALUE!</v>
      </c>
      <c r="AC466" t="s">
        <v>11</v>
      </c>
      <c r="AD466" t="s">
        <v>12</v>
      </c>
      <c r="AE466" t="s">
        <v>13</v>
      </c>
      <c r="AF466" t="s">
        <v>14</v>
      </c>
      <c r="AG466" t="s">
        <v>5</v>
      </c>
      <c r="AH466" t="s">
        <v>15</v>
      </c>
      <c r="AI466" t="s">
        <v>16</v>
      </c>
      <c r="AJ466" t="s">
        <v>17</v>
      </c>
      <c r="AK466" t="s">
        <v>18</v>
      </c>
      <c r="AL466" t="s">
        <v>19</v>
      </c>
    </row>
    <row r="467" spans="1:38" ht="13.5" customHeight="1">
      <c r="A467" s="7"/>
      <c r="B467" s="7"/>
      <c r="C467" s="7"/>
      <c r="D467" s="8"/>
      <c r="F467" s="9" t="str">
        <f>(Sheet1!T467)</f>
        <v/>
      </c>
      <c r="G467" t="str">
        <f>IF(OR(Sheet1!W467="Yes",Sheet1!U467="Yes"),"\\CMFP538\"&amp;Sheet1!Z467,"")</f>
        <v/>
      </c>
      <c r="H467" t="str">
        <f>IF(G467="","",Sheet1!Z467)</f>
        <v/>
      </c>
      <c r="I467" t="str">
        <f>IF(G467="","",Sheet1!Y467)</f>
        <v/>
      </c>
      <c r="J467" t="e">
        <f>(Sheet1!O467)</f>
        <v>#VALUE!</v>
      </c>
      <c r="K467" s="6" t="e">
        <f>(Sheet1!P467)</f>
        <v>#VALUE!</v>
      </c>
      <c r="L467" s="6" t="e">
        <f>IF(Sheet1!N467="No","No",IF(Sheet1!N467="","No","Yes"))</f>
        <v>#VALUE!</v>
      </c>
      <c r="M467" t="e">
        <f>(Sheet1!Q467)</f>
        <v>#VALUE!</v>
      </c>
      <c r="N467" s="6" t="str">
        <f>IF(Sheet1!E467=FALSE,"",Sheet1!F467&amp;Sheet1!E467)</f>
        <v/>
      </c>
      <c r="O467" t="str">
        <f ca="1">(Sheet1!AB467)</f>
        <v>DC4MDB06</v>
      </c>
      <c r="P467" t="e">
        <f>(Sheet1!R467)</f>
        <v>#VALUE!</v>
      </c>
      <c r="Q467" t="e">
        <f>Sheet3!D467</f>
        <v>#VALUE!</v>
      </c>
      <c r="R467" t="e">
        <f>Sheet3!E467</f>
        <v>#VALUE!</v>
      </c>
      <c r="S467" t="str">
        <f t="shared" si="28"/>
        <v/>
      </c>
      <c r="T467" t="str">
        <f>IF(ISERROR(Sheet1!X467),"",Sheet1!X467)</f>
        <v/>
      </c>
      <c r="U467" t="e">
        <f>IF(Sheet1!M467="Councillors",5120,IF(Sheet1!M467="Information Technology Services Dept.",1024,IF(Sheet1!M467="City Clerk and Solicitor Dept",1953,"No")))</f>
        <v>#VALUE!</v>
      </c>
      <c r="V467" s="5" t="s">
        <v>96</v>
      </c>
      <c r="W467" t="e">
        <f>IF(Sheet1!M467="Councillors",4608,IF(Sheet1!M467="Information Technology Services Dept.",921,IF(Sheet1!M467="City Clerk and Solicitor Dept",1855,"No")))</f>
        <v>#VALUE!</v>
      </c>
      <c r="X467" t="e">
        <f t="shared" si="29"/>
        <v>#VALUE!</v>
      </c>
      <c r="Y467" t="str">
        <f ca="1">IF(Sheet1!AB467="DC1MDB01","DC1",IF(Sheet1!AB467="DC1MDB02","DC1",IF(Sheet1!AB467="DC1MDB03","DC1",IF(Sheet1!AB467="DC1MDB04","DC1",IF(Sheet1!AB467="DC1MDB05","DC1",IF(Sheet1!AB467="DC1MDB06","DC1",IF(Sheet1!AB467="DC1MDB07","DC1",IF(Sheet1!AB467="DC1MDB08","DC1",IF(Sheet1!AB467="DC1MDB09","DC1",IF(Sheet1!AB467="DC1MDB10","DC1",IF(Sheet1!AB467="DC4MDB01","DC4",IF(Sheet1!AB467="DC4MDB02","DC4",IF(Sheet1!AB467="DC4MDB03","DC4",IF(Sheet1!AB467="DC4MDB04","DC4",IF(Sheet1!AB467="DC4MDB05","DC4",IF(Sheet1!AB467="DC4MDB06","DC4",IF(Sheet1!AB467="DC4MDB07","DC4",IF(Sheet1!AB467="DC4MDB08","DC4",IF(Sheet1!AB467="DC4MDB09","DC4",IF(Sheet1!AB467="DC4MDB10","DC4","$False"))))))))))))))))))))</f>
        <v>DC4</v>
      </c>
      <c r="Z467" t="s">
        <v>35</v>
      </c>
      <c r="AA467" t="e">
        <f t="shared" si="30"/>
        <v>#VALUE!</v>
      </c>
      <c r="AB467" t="e">
        <f t="shared" si="31"/>
        <v>#VALUE!</v>
      </c>
      <c r="AC467" t="s">
        <v>11</v>
      </c>
      <c r="AD467" t="s">
        <v>12</v>
      </c>
      <c r="AE467" t="s">
        <v>13</v>
      </c>
      <c r="AF467" t="s">
        <v>14</v>
      </c>
      <c r="AG467" t="s">
        <v>5</v>
      </c>
      <c r="AH467" t="s">
        <v>15</v>
      </c>
      <c r="AI467" t="s">
        <v>16</v>
      </c>
      <c r="AJ467" t="s">
        <v>17</v>
      </c>
      <c r="AK467" t="s">
        <v>18</v>
      </c>
      <c r="AL467" t="s">
        <v>19</v>
      </c>
    </row>
    <row r="468" spans="1:38" ht="13.5" customHeight="1">
      <c r="A468" s="7"/>
      <c r="B468" s="7"/>
      <c r="C468" s="7"/>
      <c r="D468" s="8"/>
      <c r="F468" s="9" t="str">
        <f>(Sheet1!T468)</f>
        <v/>
      </c>
      <c r="G468" t="str">
        <f>IF(OR(Sheet1!W468="Yes",Sheet1!U468="Yes"),"\\CMFP538\"&amp;Sheet1!Z468,"")</f>
        <v/>
      </c>
      <c r="H468" t="str">
        <f>IF(G468="","",Sheet1!Z468)</f>
        <v/>
      </c>
      <c r="I468" t="str">
        <f>IF(G468="","",Sheet1!Y468)</f>
        <v/>
      </c>
      <c r="J468" t="e">
        <f>(Sheet1!O468)</f>
        <v>#VALUE!</v>
      </c>
      <c r="K468" s="6" t="e">
        <f>(Sheet1!P468)</f>
        <v>#VALUE!</v>
      </c>
      <c r="L468" s="6" t="e">
        <f>IF(Sheet1!N468="No","No",IF(Sheet1!N468="","No","Yes"))</f>
        <v>#VALUE!</v>
      </c>
      <c r="M468" t="e">
        <f>(Sheet1!Q468)</f>
        <v>#VALUE!</v>
      </c>
      <c r="N468" s="6" t="str">
        <f>IF(Sheet1!E468=FALSE,"",Sheet1!F468&amp;Sheet1!E468)</f>
        <v/>
      </c>
      <c r="O468" t="str">
        <f ca="1">(Sheet1!AB468)</f>
        <v>DC4MDB09</v>
      </c>
      <c r="P468" t="e">
        <f>(Sheet1!R468)</f>
        <v>#VALUE!</v>
      </c>
      <c r="Q468" t="e">
        <f>Sheet3!D468</f>
        <v>#VALUE!</v>
      </c>
      <c r="R468" t="e">
        <f>Sheet3!E468</f>
        <v>#VALUE!</v>
      </c>
      <c r="S468" t="str">
        <f t="shared" si="28"/>
        <v/>
      </c>
      <c r="T468" t="str">
        <f>IF(ISERROR(Sheet1!X468),"",Sheet1!X468)</f>
        <v/>
      </c>
      <c r="U468" t="e">
        <f>IF(Sheet1!M468="Councillors",5120,IF(Sheet1!M468="Information Technology Services Dept.",1024,IF(Sheet1!M468="City Clerk and Solicitor Dept",1953,"No")))</f>
        <v>#VALUE!</v>
      </c>
      <c r="V468" s="5" t="s">
        <v>96</v>
      </c>
      <c r="W468" t="e">
        <f>IF(Sheet1!M468="Councillors",4608,IF(Sheet1!M468="Information Technology Services Dept.",921,IF(Sheet1!M468="City Clerk and Solicitor Dept",1855,"No")))</f>
        <v>#VALUE!</v>
      </c>
      <c r="X468" t="e">
        <f t="shared" si="29"/>
        <v>#VALUE!</v>
      </c>
      <c r="Y468" t="str">
        <f ca="1">IF(Sheet1!AB468="DC1MDB01","DC1",IF(Sheet1!AB468="DC1MDB02","DC1",IF(Sheet1!AB468="DC1MDB03","DC1",IF(Sheet1!AB468="DC1MDB04","DC1",IF(Sheet1!AB468="DC1MDB05","DC1",IF(Sheet1!AB468="DC1MDB06","DC1",IF(Sheet1!AB468="DC1MDB07","DC1",IF(Sheet1!AB468="DC1MDB08","DC1",IF(Sheet1!AB468="DC1MDB09","DC1",IF(Sheet1!AB468="DC1MDB10","DC1",IF(Sheet1!AB468="DC4MDB01","DC4",IF(Sheet1!AB468="DC4MDB02","DC4",IF(Sheet1!AB468="DC4MDB03","DC4",IF(Sheet1!AB468="DC4MDB04","DC4",IF(Sheet1!AB468="DC4MDB05","DC4",IF(Sheet1!AB468="DC4MDB06","DC4",IF(Sheet1!AB468="DC4MDB07","DC4",IF(Sheet1!AB468="DC4MDB08","DC4",IF(Sheet1!AB468="DC4MDB09","DC4",IF(Sheet1!AB468="DC4MDB10","DC4","$False"))))))))))))))))))))</f>
        <v>DC4</v>
      </c>
      <c r="Z468" t="s">
        <v>35</v>
      </c>
      <c r="AA468" t="e">
        <f t="shared" si="30"/>
        <v>#VALUE!</v>
      </c>
      <c r="AB468" t="e">
        <f t="shared" si="31"/>
        <v>#VALUE!</v>
      </c>
      <c r="AC468" t="s">
        <v>11</v>
      </c>
      <c r="AD468" t="s">
        <v>12</v>
      </c>
      <c r="AE468" t="s">
        <v>13</v>
      </c>
      <c r="AF468" t="s">
        <v>14</v>
      </c>
      <c r="AG468" t="s">
        <v>5</v>
      </c>
      <c r="AH468" t="s">
        <v>15</v>
      </c>
      <c r="AI468" t="s">
        <v>16</v>
      </c>
      <c r="AJ468" t="s">
        <v>17</v>
      </c>
      <c r="AK468" t="s">
        <v>18</v>
      </c>
      <c r="AL468" t="s">
        <v>19</v>
      </c>
    </row>
    <row r="469" spans="1:38" ht="13.5" customHeight="1">
      <c r="A469" s="7"/>
      <c r="B469" s="7"/>
      <c r="C469" s="7"/>
      <c r="D469" s="8"/>
      <c r="F469" s="9" t="str">
        <f>(Sheet1!T469)</f>
        <v/>
      </c>
      <c r="G469" t="str">
        <f>IF(OR(Sheet1!W469="Yes",Sheet1!U469="Yes"),"\\CMFP538\"&amp;Sheet1!Z469,"")</f>
        <v/>
      </c>
      <c r="H469" t="str">
        <f>IF(G469="","",Sheet1!Z469)</f>
        <v/>
      </c>
      <c r="I469" t="str">
        <f>IF(G469="","",Sheet1!Y469)</f>
        <v/>
      </c>
      <c r="J469" t="e">
        <f>(Sheet1!O469)</f>
        <v>#VALUE!</v>
      </c>
      <c r="K469" s="6" t="e">
        <f>(Sheet1!P469)</f>
        <v>#VALUE!</v>
      </c>
      <c r="L469" s="6" t="e">
        <f>IF(Sheet1!N469="No","No",IF(Sheet1!N469="","No","Yes"))</f>
        <v>#VALUE!</v>
      </c>
      <c r="M469" t="e">
        <f>(Sheet1!Q469)</f>
        <v>#VALUE!</v>
      </c>
      <c r="N469" s="6" t="str">
        <f>IF(Sheet1!E469=FALSE,"",Sheet1!F469&amp;Sheet1!E469)</f>
        <v/>
      </c>
      <c r="O469" t="str">
        <f ca="1">(Sheet1!AB469)</f>
        <v>DC4MDB05</v>
      </c>
      <c r="P469" t="e">
        <f>(Sheet1!R469)</f>
        <v>#VALUE!</v>
      </c>
      <c r="Q469" t="e">
        <f>Sheet3!D469</f>
        <v>#VALUE!</v>
      </c>
      <c r="R469" t="e">
        <f>Sheet3!E469</f>
        <v>#VALUE!</v>
      </c>
      <c r="S469" t="str">
        <f t="shared" si="28"/>
        <v/>
      </c>
      <c r="T469" t="str">
        <f>IF(ISERROR(Sheet1!X469),"",Sheet1!X469)</f>
        <v/>
      </c>
      <c r="U469" t="e">
        <f>IF(Sheet1!M469="Councillors",5120,IF(Sheet1!M469="Information Technology Services Dept.",1024,IF(Sheet1!M469="City Clerk and Solicitor Dept",1953,"No")))</f>
        <v>#VALUE!</v>
      </c>
      <c r="V469" s="5" t="s">
        <v>96</v>
      </c>
      <c r="W469" t="e">
        <f>IF(Sheet1!M469="Councillors",4608,IF(Sheet1!M469="Information Technology Services Dept.",921,IF(Sheet1!M469="City Clerk and Solicitor Dept",1855,"No")))</f>
        <v>#VALUE!</v>
      </c>
      <c r="X469" t="e">
        <f t="shared" si="29"/>
        <v>#VALUE!</v>
      </c>
      <c r="Y469" t="str">
        <f ca="1">IF(Sheet1!AB469="DC1MDB01","DC1",IF(Sheet1!AB469="DC1MDB02","DC1",IF(Sheet1!AB469="DC1MDB03","DC1",IF(Sheet1!AB469="DC1MDB04","DC1",IF(Sheet1!AB469="DC1MDB05","DC1",IF(Sheet1!AB469="DC1MDB06","DC1",IF(Sheet1!AB469="DC1MDB07","DC1",IF(Sheet1!AB469="DC1MDB08","DC1",IF(Sheet1!AB469="DC1MDB09","DC1",IF(Sheet1!AB469="DC1MDB10","DC1",IF(Sheet1!AB469="DC4MDB01","DC4",IF(Sheet1!AB469="DC4MDB02","DC4",IF(Sheet1!AB469="DC4MDB03","DC4",IF(Sheet1!AB469="DC4MDB04","DC4",IF(Sheet1!AB469="DC4MDB05","DC4",IF(Sheet1!AB469="DC4MDB06","DC4",IF(Sheet1!AB469="DC4MDB07","DC4",IF(Sheet1!AB469="DC4MDB08","DC4",IF(Sheet1!AB469="DC4MDB09","DC4",IF(Sheet1!AB469="DC4MDB10","DC4","$False"))))))))))))))))))))</f>
        <v>DC4</v>
      </c>
      <c r="Z469" t="s">
        <v>35</v>
      </c>
      <c r="AA469" t="e">
        <f t="shared" si="30"/>
        <v>#VALUE!</v>
      </c>
      <c r="AB469" t="e">
        <f t="shared" si="31"/>
        <v>#VALUE!</v>
      </c>
      <c r="AC469" t="s">
        <v>11</v>
      </c>
      <c r="AD469" t="s">
        <v>12</v>
      </c>
      <c r="AE469" t="s">
        <v>13</v>
      </c>
      <c r="AF469" t="s">
        <v>14</v>
      </c>
      <c r="AG469" t="s">
        <v>5</v>
      </c>
      <c r="AH469" t="s">
        <v>15</v>
      </c>
      <c r="AI469" t="s">
        <v>16</v>
      </c>
      <c r="AJ469" t="s">
        <v>17</v>
      </c>
      <c r="AK469" t="s">
        <v>18</v>
      </c>
      <c r="AL469" t="s">
        <v>19</v>
      </c>
    </row>
    <row r="470" spans="1:38" ht="13.5" customHeight="1">
      <c r="A470" s="7"/>
      <c r="B470" s="7"/>
      <c r="C470" s="7"/>
      <c r="D470" s="8"/>
      <c r="F470" s="9" t="str">
        <f>(Sheet1!T470)</f>
        <v/>
      </c>
      <c r="G470" t="str">
        <f>IF(OR(Sheet1!W470="Yes",Sheet1!U470="Yes"),"\\CMFP538\"&amp;Sheet1!Z470,"")</f>
        <v/>
      </c>
      <c r="H470" t="str">
        <f>IF(G470="","",Sheet1!Z470)</f>
        <v/>
      </c>
      <c r="I470" t="str">
        <f>IF(G470="","",Sheet1!Y470)</f>
        <v/>
      </c>
      <c r="J470" t="e">
        <f>(Sheet1!O470)</f>
        <v>#VALUE!</v>
      </c>
      <c r="K470" s="6" t="e">
        <f>(Sheet1!P470)</f>
        <v>#VALUE!</v>
      </c>
      <c r="L470" s="6" t="e">
        <f>IF(Sheet1!N470="No","No",IF(Sheet1!N470="","No","Yes"))</f>
        <v>#VALUE!</v>
      </c>
      <c r="M470" t="e">
        <f>(Sheet1!Q470)</f>
        <v>#VALUE!</v>
      </c>
      <c r="N470" s="6" t="str">
        <f>IF(Sheet1!E470=FALSE,"",Sheet1!F470&amp;Sheet1!E470)</f>
        <v/>
      </c>
      <c r="O470" t="str">
        <f ca="1">(Sheet1!AB470)</f>
        <v>DC4MDB04</v>
      </c>
      <c r="P470" t="e">
        <f>(Sheet1!R470)</f>
        <v>#VALUE!</v>
      </c>
      <c r="Q470" t="e">
        <f>Sheet3!D470</f>
        <v>#VALUE!</v>
      </c>
      <c r="R470" t="e">
        <f>Sheet3!E470</f>
        <v>#VALUE!</v>
      </c>
      <c r="S470" t="str">
        <f t="shared" si="28"/>
        <v/>
      </c>
      <c r="T470" t="str">
        <f>IF(ISERROR(Sheet1!X470),"",Sheet1!X470)</f>
        <v/>
      </c>
      <c r="U470" t="e">
        <f>IF(Sheet1!M470="Councillors",5120,IF(Sheet1!M470="Information Technology Services Dept.",1024,IF(Sheet1!M470="City Clerk and Solicitor Dept",1953,"No")))</f>
        <v>#VALUE!</v>
      </c>
      <c r="V470" s="5" t="s">
        <v>96</v>
      </c>
      <c r="W470" t="e">
        <f>IF(Sheet1!M470="Councillors",4608,IF(Sheet1!M470="Information Technology Services Dept.",921,IF(Sheet1!M470="City Clerk and Solicitor Dept",1855,"No")))</f>
        <v>#VALUE!</v>
      </c>
      <c r="X470" t="e">
        <f t="shared" si="29"/>
        <v>#VALUE!</v>
      </c>
      <c r="Y470" t="str">
        <f ca="1">IF(Sheet1!AB470="DC1MDB01","DC1",IF(Sheet1!AB470="DC1MDB02","DC1",IF(Sheet1!AB470="DC1MDB03","DC1",IF(Sheet1!AB470="DC1MDB04","DC1",IF(Sheet1!AB470="DC1MDB05","DC1",IF(Sheet1!AB470="DC1MDB06","DC1",IF(Sheet1!AB470="DC1MDB07","DC1",IF(Sheet1!AB470="DC1MDB08","DC1",IF(Sheet1!AB470="DC1MDB09","DC1",IF(Sheet1!AB470="DC1MDB10","DC1",IF(Sheet1!AB470="DC4MDB01","DC4",IF(Sheet1!AB470="DC4MDB02","DC4",IF(Sheet1!AB470="DC4MDB03","DC4",IF(Sheet1!AB470="DC4MDB04","DC4",IF(Sheet1!AB470="DC4MDB05","DC4",IF(Sheet1!AB470="DC4MDB06","DC4",IF(Sheet1!AB470="DC4MDB07","DC4",IF(Sheet1!AB470="DC4MDB08","DC4",IF(Sheet1!AB470="DC4MDB09","DC4",IF(Sheet1!AB470="DC4MDB10","DC4","$False"))))))))))))))))))))</f>
        <v>DC4</v>
      </c>
      <c r="Z470" t="s">
        <v>35</v>
      </c>
      <c r="AA470" t="e">
        <f t="shared" si="30"/>
        <v>#VALUE!</v>
      </c>
      <c r="AB470" t="e">
        <f t="shared" si="31"/>
        <v>#VALUE!</v>
      </c>
      <c r="AC470" t="s">
        <v>11</v>
      </c>
      <c r="AD470" t="s">
        <v>12</v>
      </c>
      <c r="AE470" t="s">
        <v>13</v>
      </c>
      <c r="AF470" t="s">
        <v>14</v>
      </c>
      <c r="AG470" t="s">
        <v>5</v>
      </c>
      <c r="AH470" t="s">
        <v>15</v>
      </c>
      <c r="AI470" t="s">
        <v>16</v>
      </c>
      <c r="AJ470" t="s">
        <v>17</v>
      </c>
      <c r="AK470" t="s">
        <v>18</v>
      </c>
      <c r="AL470" t="s">
        <v>19</v>
      </c>
    </row>
    <row r="471" spans="1:38" ht="13.5" customHeight="1">
      <c r="A471" s="7"/>
      <c r="B471" s="7"/>
      <c r="C471" s="7"/>
      <c r="D471" s="8"/>
      <c r="F471" s="9" t="str">
        <f>(Sheet1!T471)</f>
        <v/>
      </c>
      <c r="G471" t="str">
        <f>IF(OR(Sheet1!W471="Yes",Sheet1!U471="Yes"),"\\CMFP538\"&amp;Sheet1!Z471,"")</f>
        <v/>
      </c>
      <c r="H471" t="str">
        <f>IF(G471="","",Sheet1!Z471)</f>
        <v/>
      </c>
      <c r="I471" t="str">
        <f>IF(G471="","",Sheet1!Y471)</f>
        <v/>
      </c>
      <c r="J471" t="e">
        <f>(Sheet1!O471)</f>
        <v>#VALUE!</v>
      </c>
      <c r="K471" s="6" t="e">
        <f>(Sheet1!P471)</f>
        <v>#VALUE!</v>
      </c>
      <c r="L471" s="6" t="e">
        <f>IF(Sheet1!N471="No","No",IF(Sheet1!N471="","No","Yes"))</f>
        <v>#VALUE!</v>
      </c>
      <c r="M471" t="e">
        <f>(Sheet1!Q471)</f>
        <v>#VALUE!</v>
      </c>
      <c r="N471" s="6" t="str">
        <f>IF(Sheet1!E471=FALSE,"",Sheet1!F471&amp;Sheet1!E471)</f>
        <v/>
      </c>
      <c r="O471" t="str">
        <f ca="1">(Sheet1!AB471)</f>
        <v>DC1MDB04</v>
      </c>
      <c r="P471" t="e">
        <f>(Sheet1!R471)</f>
        <v>#VALUE!</v>
      </c>
      <c r="Q471" t="e">
        <f>Sheet3!D471</f>
        <v>#VALUE!</v>
      </c>
      <c r="R471" t="e">
        <f>Sheet3!E471</f>
        <v>#VALUE!</v>
      </c>
      <c r="S471" t="str">
        <f t="shared" si="28"/>
        <v/>
      </c>
      <c r="T471" t="str">
        <f>IF(ISERROR(Sheet1!X471),"",Sheet1!X471)</f>
        <v/>
      </c>
      <c r="U471" t="e">
        <f>IF(Sheet1!M471="Councillors",5120,IF(Sheet1!M471="Information Technology Services Dept.",1024,IF(Sheet1!M471="City Clerk and Solicitor Dept",1953,"No")))</f>
        <v>#VALUE!</v>
      </c>
      <c r="V471" s="5" t="s">
        <v>96</v>
      </c>
      <c r="W471" t="e">
        <f>IF(Sheet1!M471="Councillors",4608,IF(Sheet1!M471="Information Technology Services Dept.",921,IF(Sheet1!M471="City Clerk and Solicitor Dept",1855,"No")))</f>
        <v>#VALUE!</v>
      </c>
      <c r="X471" t="e">
        <f t="shared" si="29"/>
        <v>#VALUE!</v>
      </c>
      <c r="Y471" t="str">
        <f ca="1">IF(Sheet1!AB471="DC1MDB01","DC1",IF(Sheet1!AB471="DC1MDB02","DC1",IF(Sheet1!AB471="DC1MDB03","DC1",IF(Sheet1!AB471="DC1MDB04","DC1",IF(Sheet1!AB471="DC1MDB05","DC1",IF(Sheet1!AB471="DC1MDB06","DC1",IF(Sheet1!AB471="DC1MDB07","DC1",IF(Sheet1!AB471="DC1MDB08","DC1",IF(Sheet1!AB471="DC1MDB09","DC1",IF(Sheet1!AB471="DC1MDB10","DC1",IF(Sheet1!AB471="DC4MDB01","DC4",IF(Sheet1!AB471="DC4MDB02","DC4",IF(Sheet1!AB471="DC4MDB03","DC4",IF(Sheet1!AB471="DC4MDB04","DC4",IF(Sheet1!AB471="DC4MDB05","DC4",IF(Sheet1!AB471="DC4MDB06","DC4",IF(Sheet1!AB471="DC4MDB07","DC4",IF(Sheet1!AB471="DC4MDB08","DC4",IF(Sheet1!AB471="DC4MDB09","DC4",IF(Sheet1!AB471="DC4MDB10","DC4","$False"))))))))))))))))))))</f>
        <v>DC1</v>
      </c>
      <c r="Z471" t="s">
        <v>35</v>
      </c>
      <c r="AA471" t="e">
        <f t="shared" si="30"/>
        <v>#VALUE!</v>
      </c>
      <c r="AB471" t="e">
        <f t="shared" si="31"/>
        <v>#VALUE!</v>
      </c>
      <c r="AC471" t="s">
        <v>11</v>
      </c>
      <c r="AD471" t="s">
        <v>12</v>
      </c>
      <c r="AE471" t="s">
        <v>13</v>
      </c>
      <c r="AF471" t="s">
        <v>14</v>
      </c>
      <c r="AG471" t="s">
        <v>5</v>
      </c>
      <c r="AH471" t="s">
        <v>15</v>
      </c>
      <c r="AI471" t="s">
        <v>16</v>
      </c>
      <c r="AJ471" t="s">
        <v>17</v>
      </c>
      <c r="AK471" t="s">
        <v>18</v>
      </c>
      <c r="AL471" t="s">
        <v>19</v>
      </c>
    </row>
    <row r="472" spans="1:38" ht="13.5" customHeight="1">
      <c r="A472" s="7"/>
      <c r="B472" s="7"/>
      <c r="C472" s="7"/>
      <c r="D472" s="8"/>
      <c r="F472" s="9" t="str">
        <f>(Sheet1!T472)</f>
        <v/>
      </c>
      <c r="G472" t="str">
        <f>IF(OR(Sheet1!W472="Yes",Sheet1!U472="Yes"),"\\CMFP538\"&amp;Sheet1!Z472,"")</f>
        <v/>
      </c>
      <c r="H472" t="str">
        <f>IF(G472="","",Sheet1!Z472)</f>
        <v/>
      </c>
      <c r="I472" t="str">
        <f>IF(G472="","",Sheet1!Y472)</f>
        <v/>
      </c>
      <c r="J472" t="e">
        <f>(Sheet1!O472)</f>
        <v>#VALUE!</v>
      </c>
      <c r="K472" s="6" t="e">
        <f>(Sheet1!P472)</f>
        <v>#VALUE!</v>
      </c>
      <c r="L472" s="6" t="e">
        <f>IF(Sheet1!N472="No","No",IF(Sheet1!N472="","No","Yes"))</f>
        <v>#VALUE!</v>
      </c>
      <c r="M472" t="e">
        <f>(Sheet1!Q472)</f>
        <v>#VALUE!</v>
      </c>
      <c r="N472" s="6" t="str">
        <f>IF(Sheet1!E472=FALSE,"",Sheet1!F472&amp;Sheet1!E472)</f>
        <v/>
      </c>
      <c r="O472" t="str">
        <f ca="1">(Sheet1!AB472)</f>
        <v>DC4MDB03</v>
      </c>
      <c r="P472" t="e">
        <f>(Sheet1!R472)</f>
        <v>#VALUE!</v>
      </c>
      <c r="Q472" t="e">
        <f>Sheet3!D472</f>
        <v>#VALUE!</v>
      </c>
      <c r="R472" t="e">
        <f>Sheet3!E472</f>
        <v>#VALUE!</v>
      </c>
      <c r="S472" t="str">
        <f t="shared" si="28"/>
        <v/>
      </c>
      <c r="T472" t="str">
        <f>IF(ISERROR(Sheet1!X472),"",Sheet1!X472)</f>
        <v/>
      </c>
      <c r="U472" t="e">
        <f>IF(Sheet1!M472="Councillors",5120,IF(Sheet1!M472="Information Technology Services Dept.",1024,IF(Sheet1!M472="City Clerk and Solicitor Dept",1953,"No")))</f>
        <v>#VALUE!</v>
      </c>
      <c r="V472" s="5" t="s">
        <v>96</v>
      </c>
      <c r="W472" t="e">
        <f>IF(Sheet1!M472="Councillors",4608,IF(Sheet1!M472="Information Technology Services Dept.",921,IF(Sheet1!M472="City Clerk and Solicitor Dept",1855,"No")))</f>
        <v>#VALUE!</v>
      </c>
      <c r="X472" t="e">
        <f t="shared" si="29"/>
        <v>#VALUE!</v>
      </c>
      <c r="Y472" t="str">
        <f ca="1">IF(Sheet1!AB472="DC1MDB01","DC1",IF(Sheet1!AB472="DC1MDB02","DC1",IF(Sheet1!AB472="DC1MDB03","DC1",IF(Sheet1!AB472="DC1MDB04","DC1",IF(Sheet1!AB472="DC1MDB05","DC1",IF(Sheet1!AB472="DC1MDB06","DC1",IF(Sheet1!AB472="DC1MDB07","DC1",IF(Sheet1!AB472="DC1MDB08","DC1",IF(Sheet1!AB472="DC1MDB09","DC1",IF(Sheet1!AB472="DC1MDB10","DC1",IF(Sheet1!AB472="DC4MDB01","DC4",IF(Sheet1!AB472="DC4MDB02","DC4",IF(Sheet1!AB472="DC4MDB03","DC4",IF(Sheet1!AB472="DC4MDB04","DC4",IF(Sheet1!AB472="DC4MDB05","DC4",IF(Sheet1!AB472="DC4MDB06","DC4",IF(Sheet1!AB472="DC4MDB07","DC4",IF(Sheet1!AB472="DC4MDB08","DC4",IF(Sheet1!AB472="DC4MDB09","DC4",IF(Sheet1!AB472="DC4MDB10","DC4","$False"))))))))))))))))))))</f>
        <v>DC4</v>
      </c>
      <c r="Z472" t="s">
        <v>35</v>
      </c>
      <c r="AA472" t="e">
        <f t="shared" si="30"/>
        <v>#VALUE!</v>
      </c>
      <c r="AB472" t="e">
        <f t="shared" si="31"/>
        <v>#VALUE!</v>
      </c>
      <c r="AC472" t="s">
        <v>11</v>
      </c>
      <c r="AD472" t="s">
        <v>12</v>
      </c>
      <c r="AE472" t="s">
        <v>13</v>
      </c>
      <c r="AF472" t="s">
        <v>14</v>
      </c>
      <c r="AG472" t="s">
        <v>5</v>
      </c>
      <c r="AH472" t="s">
        <v>15</v>
      </c>
      <c r="AI472" t="s">
        <v>16</v>
      </c>
      <c r="AJ472" t="s">
        <v>17</v>
      </c>
      <c r="AK472" t="s">
        <v>18</v>
      </c>
      <c r="AL472" t="s">
        <v>19</v>
      </c>
    </row>
    <row r="473" spans="1:38" ht="13.5" customHeight="1">
      <c r="A473" s="7"/>
      <c r="B473" s="7"/>
      <c r="C473" s="7"/>
      <c r="D473" s="8"/>
      <c r="F473" s="9" t="str">
        <f>(Sheet1!T473)</f>
        <v/>
      </c>
      <c r="G473" t="str">
        <f>IF(OR(Sheet1!W473="Yes",Sheet1!U473="Yes"),"\\CMFP538\"&amp;Sheet1!Z473,"")</f>
        <v/>
      </c>
      <c r="H473" t="str">
        <f>IF(G473="","",Sheet1!Z473)</f>
        <v/>
      </c>
      <c r="I473" t="str">
        <f>IF(G473="","",Sheet1!Y473)</f>
        <v/>
      </c>
      <c r="J473" t="e">
        <f>(Sheet1!O473)</f>
        <v>#VALUE!</v>
      </c>
      <c r="K473" s="6" t="e">
        <f>(Sheet1!P473)</f>
        <v>#VALUE!</v>
      </c>
      <c r="L473" s="6" t="e">
        <f>IF(Sheet1!N473="No","No",IF(Sheet1!N473="","No","Yes"))</f>
        <v>#VALUE!</v>
      </c>
      <c r="M473" t="e">
        <f>(Sheet1!Q473)</f>
        <v>#VALUE!</v>
      </c>
      <c r="N473" s="6" t="str">
        <f>IF(Sheet1!E473=FALSE,"",Sheet1!F473&amp;Sheet1!E473)</f>
        <v/>
      </c>
      <c r="O473" t="str">
        <f ca="1">(Sheet1!AB473)</f>
        <v>DC1MDB03</v>
      </c>
      <c r="P473" t="e">
        <f>(Sheet1!R473)</f>
        <v>#VALUE!</v>
      </c>
      <c r="Q473" t="e">
        <f>Sheet3!D473</f>
        <v>#VALUE!</v>
      </c>
      <c r="R473" t="e">
        <f>Sheet3!E473</f>
        <v>#VALUE!</v>
      </c>
      <c r="S473" t="str">
        <f t="shared" si="28"/>
        <v/>
      </c>
      <c r="T473" t="str">
        <f>IF(ISERROR(Sheet1!X473),"",Sheet1!X473)</f>
        <v/>
      </c>
      <c r="U473" t="e">
        <f>IF(Sheet1!M473="Councillors",5120,IF(Sheet1!M473="Information Technology Services Dept.",1024,IF(Sheet1!M473="City Clerk and Solicitor Dept",1953,"No")))</f>
        <v>#VALUE!</v>
      </c>
      <c r="V473" s="5" t="s">
        <v>96</v>
      </c>
      <c r="W473" t="e">
        <f>IF(Sheet1!M473="Councillors",4608,IF(Sheet1!M473="Information Technology Services Dept.",921,IF(Sheet1!M473="City Clerk and Solicitor Dept",1855,"No")))</f>
        <v>#VALUE!</v>
      </c>
      <c r="X473" t="e">
        <f t="shared" si="29"/>
        <v>#VALUE!</v>
      </c>
      <c r="Y473" t="str">
        <f ca="1">IF(Sheet1!AB473="DC1MDB01","DC1",IF(Sheet1!AB473="DC1MDB02","DC1",IF(Sheet1!AB473="DC1MDB03","DC1",IF(Sheet1!AB473="DC1MDB04","DC1",IF(Sheet1!AB473="DC1MDB05","DC1",IF(Sheet1!AB473="DC1MDB06","DC1",IF(Sheet1!AB473="DC1MDB07","DC1",IF(Sheet1!AB473="DC1MDB08","DC1",IF(Sheet1!AB473="DC1MDB09","DC1",IF(Sheet1!AB473="DC1MDB10","DC1",IF(Sheet1!AB473="DC4MDB01","DC4",IF(Sheet1!AB473="DC4MDB02","DC4",IF(Sheet1!AB473="DC4MDB03","DC4",IF(Sheet1!AB473="DC4MDB04","DC4",IF(Sheet1!AB473="DC4MDB05","DC4",IF(Sheet1!AB473="DC4MDB06","DC4",IF(Sheet1!AB473="DC4MDB07","DC4",IF(Sheet1!AB473="DC4MDB08","DC4",IF(Sheet1!AB473="DC4MDB09","DC4",IF(Sheet1!AB473="DC4MDB10","DC4","$False"))))))))))))))))))))</f>
        <v>DC1</v>
      </c>
      <c r="Z473" t="s">
        <v>35</v>
      </c>
      <c r="AA473" t="e">
        <f t="shared" si="30"/>
        <v>#VALUE!</v>
      </c>
      <c r="AB473" t="e">
        <f t="shared" si="31"/>
        <v>#VALUE!</v>
      </c>
      <c r="AC473" t="s">
        <v>11</v>
      </c>
      <c r="AD473" t="s">
        <v>12</v>
      </c>
      <c r="AE473" t="s">
        <v>13</v>
      </c>
      <c r="AF473" t="s">
        <v>14</v>
      </c>
      <c r="AG473" t="s">
        <v>5</v>
      </c>
      <c r="AH473" t="s">
        <v>15</v>
      </c>
      <c r="AI473" t="s">
        <v>16</v>
      </c>
      <c r="AJ473" t="s">
        <v>17</v>
      </c>
      <c r="AK473" t="s">
        <v>18</v>
      </c>
      <c r="AL473" t="s">
        <v>19</v>
      </c>
    </row>
    <row r="474" spans="1:38" ht="13.5" customHeight="1">
      <c r="A474" s="7"/>
      <c r="B474" s="7"/>
      <c r="C474" s="7"/>
      <c r="D474" s="8"/>
      <c r="F474" s="9" t="str">
        <f>(Sheet1!T474)</f>
        <v/>
      </c>
      <c r="G474" t="str">
        <f>IF(OR(Sheet1!W474="Yes",Sheet1!U474="Yes"),"\\CMFP538\"&amp;Sheet1!Z474,"")</f>
        <v/>
      </c>
      <c r="H474" t="str">
        <f>IF(G474="","",Sheet1!Z474)</f>
        <v/>
      </c>
      <c r="I474" t="str">
        <f>IF(G474="","",Sheet1!Y474)</f>
        <v/>
      </c>
      <c r="J474" t="e">
        <f>(Sheet1!O474)</f>
        <v>#VALUE!</v>
      </c>
      <c r="K474" s="6" t="e">
        <f>(Sheet1!P474)</f>
        <v>#VALUE!</v>
      </c>
      <c r="L474" s="6" t="e">
        <f>IF(Sheet1!N474="No","No",IF(Sheet1!N474="","No","Yes"))</f>
        <v>#VALUE!</v>
      </c>
      <c r="M474" t="e">
        <f>(Sheet1!Q474)</f>
        <v>#VALUE!</v>
      </c>
      <c r="N474" s="6" t="str">
        <f>IF(Sheet1!E474=FALSE,"",Sheet1!F474&amp;Sheet1!E474)</f>
        <v/>
      </c>
      <c r="O474" t="str">
        <f ca="1">(Sheet1!AB474)</f>
        <v>DC4MDB04</v>
      </c>
      <c r="P474" t="e">
        <f>(Sheet1!R474)</f>
        <v>#VALUE!</v>
      </c>
      <c r="Q474" t="e">
        <f>Sheet3!D474</f>
        <v>#VALUE!</v>
      </c>
      <c r="R474" t="e">
        <f>Sheet3!E474</f>
        <v>#VALUE!</v>
      </c>
      <c r="S474" t="str">
        <f t="shared" si="28"/>
        <v/>
      </c>
      <c r="T474" t="str">
        <f>IF(ISERROR(Sheet1!X474),"",Sheet1!X474)</f>
        <v/>
      </c>
      <c r="U474" t="e">
        <f>IF(Sheet1!M474="Councillors",5120,IF(Sheet1!M474="Information Technology Services Dept.",1024,IF(Sheet1!M474="City Clerk and Solicitor Dept",1953,"No")))</f>
        <v>#VALUE!</v>
      </c>
      <c r="V474" s="5" t="s">
        <v>96</v>
      </c>
      <c r="W474" t="e">
        <f>IF(Sheet1!M474="Councillors",4608,IF(Sheet1!M474="Information Technology Services Dept.",921,IF(Sheet1!M474="City Clerk and Solicitor Dept",1855,"No")))</f>
        <v>#VALUE!</v>
      </c>
      <c r="X474" t="e">
        <f t="shared" si="29"/>
        <v>#VALUE!</v>
      </c>
      <c r="Y474" t="str">
        <f ca="1">IF(Sheet1!AB474="DC1MDB01","DC1",IF(Sheet1!AB474="DC1MDB02","DC1",IF(Sheet1!AB474="DC1MDB03","DC1",IF(Sheet1!AB474="DC1MDB04","DC1",IF(Sheet1!AB474="DC1MDB05","DC1",IF(Sheet1!AB474="DC1MDB06","DC1",IF(Sheet1!AB474="DC1MDB07","DC1",IF(Sheet1!AB474="DC1MDB08","DC1",IF(Sheet1!AB474="DC1MDB09","DC1",IF(Sheet1!AB474="DC1MDB10","DC1",IF(Sheet1!AB474="DC4MDB01","DC4",IF(Sheet1!AB474="DC4MDB02","DC4",IF(Sheet1!AB474="DC4MDB03","DC4",IF(Sheet1!AB474="DC4MDB04","DC4",IF(Sheet1!AB474="DC4MDB05","DC4",IF(Sheet1!AB474="DC4MDB06","DC4",IF(Sheet1!AB474="DC4MDB07","DC4",IF(Sheet1!AB474="DC4MDB08","DC4",IF(Sheet1!AB474="DC4MDB09","DC4",IF(Sheet1!AB474="DC4MDB10","DC4","$False"))))))))))))))))))))</f>
        <v>DC4</v>
      </c>
      <c r="Z474" t="s">
        <v>35</v>
      </c>
      <c r="AA474" t="e">
        <f t="shared" si="30"/>
        <v>#VALUE!</v>
      </c>
      <c r="AB474" t="e">
        <f t="shared" si="31"/>
        <v>#VALUE!</v>
      </c>
      <c r="AC474" t="s">
        <v>11</v>
      </c>
      <c r="AD474" t="s">
        <v>12</v>
      </c>
      <c r="AE474" t="s">
        <v>13</v>
      </c>
      <c r="AF474" t="s">
        <v>14</v>
      </c>
      <c r="AG474" t="s">
        <v>5</v>
      </c>
      <c r="AH474" t="s">
        <v>15</v>
      </c>
      <c r="AI474" t="s">
        <v>16</v>
      </c>
      <c r="AJ474" t="s">
        <v>17</v>
      </c>
      <c r="AK474" t="s">
        <v>18</v>
      </c>
      <c r="AL474" t="s">
        <v>19</v>
      </c>
    </row>
    <row r="475" spans="1:38" ht="13.5" customHeight="1">
      <c r="A475" s="7"/>
      <c r="B475" s="7"/>
      <c r="C475" s="7"/>
      <c r="D475" s="8"/>
      <c r="F475" s="9" t="str">
        <f>(Sheet1!T475)</f>
        <v/>
      </c>
      <c r="G475" t="str">
        <f>IF(OR(Sheet1!W475="Yes",Sheet1!U475="Yes"),"\\CMFP538\"&amp;Sheet1!Z475,"")</f>
        <v/>
      </c>
      <c r="H475" t="str">
        <f>IF(G475="","",Sheet1!Z475)</f>
        <v/>
      </c>
      <c r="I475" t="str">
        <f>IF(G475="","",Sheet1!Y475)</f>
        <v/>
      </c>
      <c r="J475" t="e">
        <f>(Sheet1!O475)</f>
        <v>#VALUE!</v>
      </c>
      <c r="K475" s="6" t="e">
        <f>(Sheet1!P475)</f>
        <v>#VALUE!</v>
      </c>
      <c r="L475" s="6" t="e">
        <f>IF(Sheet1!N475="No","No",IF(Sheet1!N475="","No","Yes"))</f>
        <v>#VALUE!</v>
      </c>
      <c r="M475" t="e">
        <f>(Sheet1!Q475)</f>
        <v>#VALUE!</v>
      </c>
      <c r="N475" s="6" t="str">
        <f>IF(Sheet1!E475=FALSE,"",Sheet1!F475&amp;Sheet1!E475)</f>
        <v/>
      </c>
      <c r="O475" t="str">
        <f ca="1">(Sheet1!AB475)</f>
        <v>DC1MDB01</v>
      </c>
      <c r="P475" t="e">
        <f>(Sheet1!R475)</f>
        <v>#VALUE!</v>
      </c>
      <c r="Q475" t="e">
        <f>Sheet3!D475</f>
        <v>#VALUE!</v>
      </c>
      <c r="R475" t="e">
        <f>Sheet3!E475</f>
        <v>#VALUE!</v>
      </c>
      <c r="S475" t="str">
        <f t="shared" si="28"/>
        <v/>
      </c>
      <c r="T475" t="str">
        <f>IF(ISERROR(Sheet1!X475),"",Sheet1!X475)</f>
        <v/>
      </c>
      <c r="U475" t="e">
        <f>IF(Sheet1!M475="Councillors",5120,IF(Sheet1!M475="Information Technology Services Dept.",1024,IF(Sheet1!M475="City Clerk and Solicitor Dept",1953,"No")))</f>
        <v>#VALUE!</v>
      </c>
      <c r="V475" s="5" t="s">
        <v>96</v>
      </c>
      <c r="W475" t="e">
        <f>IF(Sheet1!M475="Councillors",4608,IF(Sheet1!M475="Information Technology Services Dept.",921,IF(Sheet1!M475="City Clerk and Solicitor Dept",1855,"No")))</f>
        <v>#VALUE!</v>
      </c>
      <c r="X475" t="e">
        <f t="shared" si="29"/>
        <v>#VALUE!</v>
      </c>
      <c r="Y475" t="str">
        <f ca="1">IF(Sheet1!AB475="DC1MDB01","DC1",IF(Sheet1!AB475="DC1MDB02","DC1",IF(Sheet1!AB475="DC1MDB03","DC1",IF(Sheet1!AB475="DC1MDB04","DC1",IF(Sheet1!AB475="DC1MDB05","DC1",IF(Sheet1!AB475="DC1MDB06","DC1",IF(Sheet1!AB475="DC1MDB07","DC1",IF(Sheet1!AB475="DC1MDB08","DC1",IF(Sheet1!AB475="DC1MDB09","DC1",IF(Sheet1!AB475="DC1MDB10","DC1",IF(Sheet1!AB475="DC4MDB01","DC4",IF(Sheet1!AB475="DC4MDB02","DC4",IF(Sheet1!AB475="DC4MDB03","DC4",IF(Sheet1!AB475="DC4MDB04","DC4",IF(Sheet1!AB475="DC4MDB05","DC4",IF(Sheet1!AB475="DC4MDB06","DC4",IF(Sheet1!AB475="DC4MDB07","DC4",IF(Sheet1!AB475="DC4MDB08","DC4",IF(Sheet1!AB475="DC4MDB09","DC4",IF(Sheet1!AB475="DC4MDB10","DC4","$False"))))))))))))))))))))</f>
        <v>DC1</v>
      </c>
      <c r="Z475" t="s">
        <v>35</v>
      </c>
      <c r="AA475" t="e">
        <f t="shared" si="30"/>
        <v>#VALUE!</v>
      </c>
      <c r="AB475" t="e">
        <f t="shared" si="31"/>
        <v>#VALUE!</v>
      </c>
      <c r="AC475" t="s">
        <v>11</v>
      </c>
      <c r="AD475" t="s">
        <v>12</v>
      </c>
      <c r="AE475" t="s">
        <v>13</v>
      </c>
      <c r="AF475" t="s">
        <v>14</v>
      </c>
      <c r="AG475" t="s">
        <v>5</v>
      </c>
      <c r="AH475" t="s">
        <v>15</v>
      </c>
      <c r="AI475" t="s">
        <v>16</v>
      </c>
      <c r="AJ475" t="s">
        <v>17</v>
      </c>
      <c r="AK475" t="s">
        <v>18</v>
      </c>
      <c r="AL475" t="s">
        <v>19</v>
      </c>
    </row>
    <row r="476" spans="1:38" ht="13.5" customHeight="1">
      <c r="A476" s="7"/>
      <c r="B476" s="7"/>
      <c r="C476" s="7"/>
      <c r="D476" s="8"/>
      <c r="F476" s="9" t="str">
        <f>(Sheet1!T476)</f>
        <v/>
      </c>
      <c r="G476" t="str">
        <f>IF(OR(Sheet1!W476="Yes",Sheet1!U476="Yes"),"\\CMFP538\"&amp;Sheet1!Z476,"")</f>
        <v/>
      </c>
      <c r="H476" t="str">
        <f>IF(G476="","",Sheet1!Z476)</f>
        <v/>
      </c>
      <c r="I476" t="str">
        <f>IF(G476="","",Sheet1!Y476)</f>
        <v/>
      </c>
      <c r="J476" t="e">
        <f>(Sheet1!O476)</f>
        <v>#VALUE!</v>
      </c>
      <c r="K476" s="6" t="e">
        <f>(Sheet1!P476)</f>
        <v>#VALUE!</v>
      </c>
      <c r="L476" s="6" t="e">
        <f>IF(Sheet1!N476="No","No",IF(Sheet1!N476="","No","Yes"))</f>
        <v>#VALUE!</v>
      </c>
      <c r="M476" t="e">
        <f>(Sheet1!Q476)</f>
        <v>#VALUE!</v>
      </c>
      <c r="N476" s="6" t="str">
        <f>IF(Sheet1!E476=FALSE,"",Sheet1!F476&amp;Sheet1!E476)</f>
        <v/>
      </c>
      <c r="O476" t="str">
        <f ca="1">(Sheet1!AB476)</f>
        <v>DC1MDB08</v>
      </c>
      <c r="P476" t="e">
        <f>(Sheet1!R476)</f>
        <v>#VALUE!</v>
      </c>
      <c r="Q476" t="e">
        <f>Sheet3!D476</f>
        <v>#VALUE!</v>
      </c>
      <c r="R476" t="e">
        <f>Sheet3!E476</f>
        <v>#VALUE!</v>
      </c>
      <c r="S476" t="str">
        <f t="shared" si="28"/>
        <v/>
      </c>
      <c r="T476" t="str">
        <f>IF(ISERROR(Sheet1!X476),"",Sheet1!X476)</f>
        <v/>
      </c>
      <c r="U476" t="e">
        <f>IF(Sheet1!M476="Councillors",5120,IF(Sheet1!M476="Information Technology Services Dept.",1024,IF(Sheet1!M476="City Clerk and Solicitor Dept",1953,"No")))</f>
        <v>#VALUE!</v>
      </c>
      <c r="V476" s="5" t="s">
        <v>96</v>
      </c>
      <c r="W476" t="e">
        <f>IF(Sheet1!M476="Councillors",4608,IF(Sheet1!M476="Information Technology Services Dept.",921,IF(Sheet1!M476="City Clerk and Solicitor Dept",1855,"No")))</f>
        <v>#VALUE!</v>
      </c>
      <c r="X476" t="e">
        <f t="shared" si="29"/>
        <v>#VALUE!</v>
      </c>
      <c r="Y476" t="str">
        <f ca="1">IF(Sheet1!AB476="DC1MDB01","DC1",IF(Sheet1!AB476="DC1MDB02","DC1",IF(Sheet1!AB476="DC1MDB03","DC1",IF(Sheet1!AB476="DC1MDB04","DC1",IF(Sheet1!AB476="DC1MDB05","DC1",IF(Sheet1!AB476="DC1MDB06","DC1",IF(Sheet1!AB476="DC1MDB07","DC1",IF(Sheet1!AB476="DC1MDB08","DC1",IF(Sheet1!AB476="DC1MDB09","DC1",IF(Sheet1!AB476="DC1MDB10","DC1",IF(Sheet1!AB476="DC4MDB01","DC4",IF(Sheet1!AB476="DC4MDB02","DC4",IF(Sheet1!AB476="DC4MDB03","DC4",IF(Sheet1!AB476="DC4MDB04","DC4",IF(Sheet1!AB476="DC4MDB05","DC4",IF(Sheet1!AB476="DC4MDB06","DC4",IF(Sheet1!AB476="DC4MDB07","DC4",IF(Sheet1!AB476="DC4MDB08","DC4",IF(Sheet1!AB476="DC4MDB09","DC4",IF(Sheet1!AB476="DC4MDB10","DC4","$False"))))))))))))))))))))</f>
        <v>DC1</v>
      </c>
      <c r="Z476" t="s">
        <v>35</v>
      </c>
      <c r="AA476" t="e">
        <f t="shared" si="30"/>
        <v>#VALUE!</v>
      </c>
      <c r="AB476" t="e">
        <f t="shared" si="31"/>
        <v>#VALUE!</v>
      </c>
      <c r="AC476" t="s">
        <v>11</v>
      </c>
      <c r="AD476" t="s">
        <v>12</v>
      </c>
      <c r="AE476" t="s">
        <v>13</v>
      </c>
      <c r="AF476" t="s">
        <v>14</v>
      </c>
      <c r="AG476" t="s">
        <v>5</v>
      </c>
      <c r="AH476" t="s">
        <v>15</v>
      </c>
      <c r="AI476" t="s">
        <v>16</v>
      </c>
      <c r="AJ476" t="s">
        <v>17</v>
      </c>
      <c r="AK476" t="s">
        <v>18</v>
      </c>
      <c r="AL476" t="s">
        <v>19</v>
      </c>
    </row>
    <row r="477" spans="1:38" ht="13.5" customHeight="1">
      <c r="A477" s="7"/>
      <c r="B477" s="7"/>
      <c r="C477" s="7"/>
      <c r="D477" s="8"/>
      <c r="F477" s="9" t="str">
        <f>(Sheet1!T477)</f>
        <v/>
      </c>
      <c r="G477" t="str">
        <f>IF(OR(Sheet1!W477="Yes",Sheet1!U477="Yes"),"\\CMFP538\"&amp;Sheet1!Z477,"")</f>
        <v/>
      </c>
      <c r="H477" t="str">
        <f>IF(G477="","",Sheet1!Z477)</f>
        <v/>
      </c>
      <c r="I477" t="str">
        <f>IF(G477="","",Sheet1!Y477)</f>
        <v/>
      </c>
      <c r="J477" t="e">
        <f>(Sheet1!O477)</f>
        <v>#VALUE!</v>
      </c>
      <c r="K477" s="6" t="e">
        <f>(Sheet1!P477)</f>
        <v>#VALUE!</v>
      </c>
      <c r="L477" s="6" t="e">
        <f>IF(Sheet1!N477="No","No",IF(Sheet1!N477="","No","Yes"))</f>
        <v>#VALUE!</v>
      </c>
      <c r="M477" t="e">
        <f>(Sheet1!Q477)</f>
        <v>#VALUE!</v>
      </c>
      <c r="N477" s="6" t="str">
        <f>IF(Sheet1!E477=FALSE,"",Sheet1!F477&amp;Sheet1!E477)</f>
        <v/>
      </c>
      <c r="O477" t="str">
        <f ca="1">(Sheet1!AB477)</f>
        <v>DC1MDB06</v>
      </c>
      <c r="P477" t="e">
        <f>(Sheet1!R477)</f>
        <v>#VALUE!</v>
      </c>
      <c r="Q477" t="e">
        <f>Sheet3!D477</f>
        <v>#VALUE!</v>
      </c>
      <c r="R477" t="e">
        <f>Sheet3!E477</f>
        <v>#VALUE!</v>
      </c>
      <c r="S477" t="str">
        <f t="shared" si="28"/>
        <v/>
      </c>
      <c r="T477" t="str">
        <f>IF(ISERROR(Sheet1!X477),"",Sheet1!X477)</f>
        <v/>
      </c>
      <c r="U477" t="e">
        <f>IF(Sheet1!M477="Councillors",5120,IF(Sheet1!M477="Information Technology Services Dept.",1024,IF(Sheet1!M477="City Clerk and Solicitor Dept",1953,"No")))</f>
        <v>#VALUE!</v>
      </c>
      <c r="V477" s="5" t="s">
        <v>96</v>
      </c>
      <c r="W477" t="e">
        <f>IF(Sheet1!M477="Councillors",4608,IF(Sheet1!M477="Information Technology Services Dept.",921,IF(Sheet1!M477="City Clerk and Solicitor Dept",1855,"No")))</f>
        <v>#VALUE!</v>
      </c>
      <c r="X477" t="e">
        <f t="shared" si="29"/>
        <v>#VALUE!</v>
      </c>
      <c r="Y477" t="str">
        <f ca="1">IF(Sheet1!AB477="DC1MDB01","DC1",IF(Sheet1!AB477="DC1MDB02","DC1",IF(Sheet1!AB477="DC1MDB03","DC1",IF(Sheet1!AB477="DC1MDB04","DC1",IF(Sheet1!AB477="DC1MDB05","DC1",IF(Sheet1!AB477="DC1MDB06","DC1",IF(Sheet1!AB477="DC1MDB07","DC1",IF(Sheet1!AB477="DC1MDB08","DC1",IF(Sheet1!AB477="DC1MDB09","DC1",IF(Sheet1!AB477="DC1MDB10","DC1",IF(Sheet1!AB477="DC4MDB01","DC4",IF(Sheet1!AB477="DC4MDB02","DC4",IF(Sheet1!AB477="DC4MDB03","DC4",IF(Sheet1!AB477="DC4MDB04","DC4",IF(Sheet1!AB477="DC4MDB05","DC4",IF(Sheet1!AB477="DC4MDB06","DC4",IF(Sheet1!AB477="DC4MDB07","DC4",IF(Sheet1!AB477="DC4MDB08","DC4",IF(Sheet1!AB477="DC4MDB09","DC4",IF(Sheet1!AB477="DC4MDB10","DC4","$False"))))))))))))))))))))</f>
        <v>DC1</v>
      </c>
      <c r="Z477" t="s">
        <v>35</v>
      </c>
      <c r="AA477" t="e">
        <f t="shared" si="30"/>
        <v>#VALUE!</v>
      </c>
      <c r="AB477" t="e">
        <f t="shared" si="31"/>
        <v>#VALUE!</v>
      </c>
      <c r="AC477" t="s">
        <v>11</v>
      </c>
      <c r="AD477" t="s">
        <v>12</v>
      </c>
      <c r="AE477" t="s">
        <v>13</v>
      </c>
      <c r="AF477" t="s">
        <v>14</v>
      </c>
      <c r="AG477" t="s">
        <v>5</v>
      </c>
      <c r="AH477" t="s">
        <v>15</v>
      </c>
      <c r="AI477" t="s">
        <v>16</v>
      </c>
      <c r="AJ477" t="s">
        <v>17</v>
      </c>
      <c r="AK477" t="s">
        <v>18</v>
      </c>
      <c r="AL477" t="s">
        <v>19</v>
      </c>
    </row>
    <row r="478" spans="1:38" ht="13.5" customHeight="1">
      <c r="A478" s="7"/>
      <c r="B478" s="7"/>
      <c r="C478" s="7"/>
      <c r="D478" s="8"/>
      <c r="F478" s="9" t="str">
        <f>(Sheet1!T478)</f>
        <v/>
      </c>
      <c r="G478" t="str">
        <f>IF(OR(Sheet1!W478="Yes",Sheet1!U478="Yes"),"\\CMFP538\"&amp;Sheet1!Z478,"")</f>
        <v/>
      </c>
      <c r="H478" t="str">
        <f>IF(G478="","",Sheet1!Z478)</f>
        <v/>
      </c>
      <c r="I478" t="str">
        <f>IF(G478="","",Sheet1!Y478)</f>
        <v/>
      </c>
      <c r="J478" t="e">
        <f>(Sheet1!O478)</f>
        <v>#VALUE!</v>
      </c>
      <c r="K478" s="6" t="e">
        <f>(Sheet1!P478)</f>
        <v>#VALUE!</v>
      </c>
      <c r="L478" s="6" t="e">
        <f>IF(Sheet1!N478="No","No",IF(Sheet1!N478="","No","Yes"))</f>
        <v>#VALUE!</v>
      </c>
      <c r="M478" t="e">
        <f>(Sheet1!Q478)</f>
        <v>#VALUE!</v>
      </c>
      <c r="N478" s="6" t="str">
        <f>IF(Sheet1!E478=FALSE,"",Sheet1!F478&amp;Sheet1!E478)</f>
        <v/>
      </c>
      <c r="O478" t="str">
        <f ca="1">(Sheet1!AB478)</f>
        <v>DC4MDB06</v>
      </c>
      <c r="P478" t="e">
        <f>(Sheet1!R478)</f>
        <v>#VALUE!</v>
      </c>
      <c r="Q478" t="e">
        <f>Sheet3!D478</f>
        <v>#VALUE!</v>
      </c>
      <c r="R478" t="e">
        <f>Sheet3!E478</f>
        <v>#VALUE!</v>
      </c>
      <c r="S478" t="str">
        <f t="shared" si="28"/>
        <v/>
      </c>
      <c r="T478" t="str">
        <f>IF(ISERROR(Sheet1!X478),"",Sheet1!X478)</f>
        <v/>
      </c>
      <c r="U478" t="e">
        <f>IF(Sheet1!M478="Councillors",5120,IF(Sheet1!M478="Information Technology Services Dept.",1024,IF(Sheet1!M478="City Clerk and Solicitor Dept",1953,"No")))</f>
        <v>#VALUE!</v>
      </c>
      <c r="V478" s="5" t="s">
        <v>96</v>
      </c>
      <c r="W478" t="e">
        <f>IF(Sheet1!M478="Councillors",4608,IF(Sheet1!M478="Information Technology Services Dept.",921,IF(Sheet1!M478="City Clerk and Solicitor Dept",1855,"No")))</f>
        <v>#VALUE!</v>
      </c>
      <c r="X478" t="e">
        <f t="shared" si="29"/>
        <v>#VALUE!</v>
      </c>
      <c r="Y478" t="str">
        <f ca="1">IF(Sheet1!AB478="DC1MDB01","DC1",IF(Sheet1!AB478="DC1MDB02","DC1",IF(Sheet1!AB478="DC1MDB03","DC1",IF(Sheet1!AB478="DC1MDB04","DC1",IF(Sheet1!AB478="DC1MDB05","DC1",IF(Sheet1!AB478="DC1MDB06","DC1",IF(Sheet1!AB478="DC1MDB07","DC1",IF(Sheet1!AB478="DC1MDB08","DC1",IF(Sheet1!AB478="DC1MDB09","DC1",IF(Sheet1!AB478="DC1MDB10","DC1",IF(Sheet1!AB478="DC4MDB01","DC4",IF(Sheet1!AB478="DC4MDB02","DC4",IF(Sheet1!AB478="DC4MDB03","DC4",IF(Sheet1!AB478="DC4MDB04","DC4",IF(Sheet1!AB478="DC4MDB05","DC4",IF(Sheet1!AB478="DC4MDB06","DC4",IF(Sheet1!AB478="DC4MDB07","DC4",IF(Sheet1!AB478="DC4MDB08","DC4",IF(Sheet1!AB478="DC4MDB09","DC4",IF(Sheet1!AB478="DC4MDB10","DC4","$False"))))))))))))))))))))</f>
        <v>DC4</v>
      </c>
      <c r="Z478" t="s">
        <v>35</v>
      </c>
      <c r="AA478" t="e">
        <f t="shared" si="30"/>
        <v>#VALUE!</v>
      </c>
      <c r="AB478" t="e">
        <f t="shared" si="31"/>
        <v>#VALUE!</v>
      </c>
      <c r="AC478" t="s">
        <v>11</v>
      </c>
      <c r="AD478" t="s">
        <v>12</v>
      </c>
      <c r="AE478" t="s">
        <v>13</v>
      </c>
      <c r="AF478" t="s">
        <v>14</v>
      </c>
      <c r="AG478" t="s">
        <v>5</v>
      </c>
      <c r="AH478" t="s">
        <v>15</v>
      </c>
      <c r="AI478" t="s">
        <v>16</v>
      </c>
      <c r="AJ478" t="s">
        <v>17</v>
      </c>
      <c r="AK478" t="s">
        <v>18</v>
      </c>
      <c r="AL478" t="s">
        <v>19</v>
      </c>
    </row>
    <row r="479" spans="1:38" ht="13.5" customHeight="1">
      <c r="A479" s="7"/>
      <c r="B479" s="7"/>
      <c r="C479" s="7"/>
      <c r="D479" s="8"/>
      <c r="F479" s="9" t="str">
        <f>(Sheet1!T479)</f>
        <v/>
      </c>
      <c r="G479" t="str">
        <f>IF(OR(Sheet1!W479="Yes",Sheet1!U479="Yes"),"\\CMFP538\"&amp;Sheet1!Z479,"")</f>
        <v/>
      </c>
      <c r="H479" t="str">
        <f>IF(G479="","",Sheet1!Z479)</f>
        <v/>
      </c>
      <c r="I479" t="str">
        <f>IF(G479="","",Sheet1!Y479)</f>
        <v/>
      </c>
      <c r="J479" t="e">
        <f>(Sheet1!O479)</f>
        <v>#VALUE!</v>
      </c>
      <c r="K479" s="6" t="e">
        <f>(Sheet1!P479)</f>
        <v>#VALUE!</v>
      </c>
      <c r="L479" s="6" t="e">
        <f>IF(Sheet1!N479="No","No",IF(Sheet1!N479="","No","Yes"))</f>
        <v>#VALUE!</v>
      </c>
      <c r="M479" t="e">
        <f>(Sheet1!Q479)</f>
        <v>#VALUE!</v>
      </c>
      <c r="N479" s="6" t="str">
        <f>IF(Sheet1!E479=FALSE,"",Sheet1!F479&amp;Sheet1!E479)</f>
        <v/>
      </c>
      <c r="O479" t="str">
        <f ca="1">(Sheet1!AB479)</f>
        <v>DC1MDB08</v>
      </c>
      <c r="P479" t="e">
        <f>(Sheet1!R479)</f>
        <v>#VALUE!</v>
      </c>
      <c r="Q479" t="e">
        <f>Sheet3!D479</f>
        <v>#VALUE!</v>
      </c>
      <c r="R479" t="e">
        <f>Sheet3!E479</f>
        <v>#VALUE!</v>
      </c>
      <c r="S479" t="str">
        <f t="shared" si="28"/>
        <v/>
      </c>
      <c r="T479" t="str">
        <f>IF(ISERROR(Sheet1!X479),"",Sheet1!X479)</f>
        <v/>
      </c>
      <c r="U479" t="e">
        <f>IF(Sheet1!M479="Councillors",5120,IF(Sheet1!M479="Information Technology Services Dept.",1024,IF(Sheet1!M479="City Clerk and Solicitor Dept",1953,"No")))</f>
        <v>#VALUE!</v>
      </c>
      <c r="V479" s="5" t="s">
        <v>96</v>
      </c>
      <c r="W479" t="e">
        <f>IF(Sheet1!M479="Councillors",4608,IF(Sheet1!M479="Information Technology Services Dept.",921,IF(Sheet1!M479="City Clerk and Solicitor Dept",1855,"No")))</f>
        <v>#VALUE!</v>
      </c>
      <c r="X479" t="e">
        <f t="shared" si="29"/>
        <v>#VALUE!</v>
      </c>
      <c r="Y479" t="str">
        <f ca="1">IF(Sheet1!AB479="DC1MDB01","DC1",IF(Sheet1!AB479="DC1MDB02","DC1",IF(Sheet1!AB479="DC1MDB03","DC1",IF(Sheet1!AB479="DC1MDB04","DC1",IF(Sheet1!AB479="DC1MDB05","DC1",IF(Sheet1!AB479="DC1MDB06","DC1",IF(Sheet1!AB479="DC1MDB07","DC1",IF(Sheet1!AB479="DC1MDB08","DC1",IF(Sheet1!AB479="DC1MDB09","DC1",IF(Sheet1!AB479="DC1MDB10","DC1",IF(Sheet1!AB479="DC4MDB01","DC4",IF(Sheet1!AB479="DC4MDB02","DC4",IF(Sheet1!AB479="DC4MDB03","DC4",IF(Sheet1!AB479="DC4MDB04","DC4",IF(Sheet1!AB479="DC4MDB05","DC4",IF(Sheet1!AB479="DC4MDB06","DC4",IF(Sheet1!AB479="DC4MDB07","DC4",IF(Sheet1!AB479="DC4MDB08","DC4",IF(Sheet1!AB479="DC4MDB09","DC4",IF(Sheet1!AB479="DC4MDB10","DC4","$False"))))))))))))))))))))</f>
        <v>DC1</v>
      </c>
      <c r="Z479" t="s">
        <v>35</v>
      </c>
      <c r="AA479" t="e">
        <f t="shared" si="30"/>
        <v>#VALUE!</v>
      </c>
      <c r="AB479" t="e">
        <f t="shared" si="31"/>
        <v>#VALUE!</v>
      </c>
      <c r="AC479" t="s">
        <v>11</v>
      </c>
      <c r="AD479" t="s">
        <v>12</v>
      </c>
      <c r="AE479" t="s">
        <v>13</v>
      </c>
      <c r="AF479" t="s">
        <v>14</v>
      </c>
      <c r="AG479" t="s">
        <v>5</v>
      </c>
      <c r="AH479" t="s">
        <v>15</v>
      </c>
      <c r="AI479" t="s">
        <v>16</v>
      </c>
      <c r="AJ479" t="s">
        <v>17</v>
      </c>
      <c r="AK479" t="s">
        <v>18</v>
      </c>
      <c r="AL479" t="s">
        <v>19</v>
      </c>
    </row>
    <row r="480" spans="1:38" ht="13.5" customHeight="1">
      <c r="A480" s="7"/>
      <c r="B480" s="7"/>
      <c r="C480" s="7"/>
      <c r="D480" s="8"/>
      <c r="F480" s="9" t="str">
        <f>(Sheet1!T480)</f>
        <v/>
      </c>
      <c r="G480" t="str">
        <f>IF(OR(Sheet1!W480="Yes",Sheet1!U480="Yes"),"\\CMFP538\"&amp;Sheet1!Z480,"")</f>
        <v/>
      </c>
      <c r="H480" t="str">
        <f>IF(G480="","",Sheet1!Z480)</f>
        <v/>
      </c>
      <c r="I480" t="str">
        <f>IF(G480="","",Sheet1!Y480)</f>
        <v/>
      </c>
      <c r="J480" t="e">
        <f>(Sheet1!O480)</f>
        <v>#VALUE!</v>
      </c>
      <c r="K480" s="6" t="e">
        <f>(Sheet1!P480)</f>
        <v>#VALUE!</v>
      </c>
      <c r="L480" s="6" t="e">
        <f>IF(Sheet1!N480="No","No",IF(Sheet1!N480="","No","Yes"))</f>
        <v>#VALUE!</v>
      </c>
      <c r="M480" t="e">
        <f>(Sheet1!Q480)</f>
        <v>#VALUE!</v>
      </c>
      <c r="N480" s="6" t="str">
        <f>IF(Sheet1!E480=FALSE,"",Sheet1!F480&amp;Sheet1!E480)</f>
        <v/>
      </c>
      <c r="O480" t="str">
        <f ca="1">(Sheet1!AB480)</f>
        <v>DC1MDB01</v>
      </c>
      <c r="P480" t="e">
        <f>(Sheet1!R480)</f>
        <v>#VALUE!</v>
      </c>
      <c r="Q480" t="e">
        <f>Sheet3!D480</f>
        <v>#VALUE!</v>
      </c>
      <c r="R480" t="e">
        <f>Sheet3!E480</f>
        <v>#VALUE!</v>
      </c>
      <c r="S480" t="str">
        <f t="shared" si="28"/>
        <v/>
      </c>
      <c r="T480" t="str">
        <f>IF(ISERROR(Sheet1!X480),"",Sheet1!X480)</f>
        <v/>
      </c>
      <c r="U480" t="e">
        <f>IF(Sheet1!M480="Councillors",5120,IF(Sheet1!M480="Information Technology Services Dept.",1024,IF(Sheet1!M480="City Clerk and Solicitor Dept",1953,"No")))</f>
        <v>#VALUE!</v>
      </c>
      <c r="V480" s="5" t="s">
        <v>96</v>
      </c>
      <c r="W480" t="e">
        <f>IF(Sheet1!M480="Councillors",4608,IF(Sheet1!M480="Information Technology Services Dept.",921,IF(Sheet1!M480="City Clerk and Solicitor Dept",1855,"No")))</f>
        <v>#VALUE!</v>
      </c>
      <c r="X480" t="e">
        <f t="shared" si="29"/>
        <v>#VALUE!</v>
      </c>
      <c r="Y480" t="str">
        <f ca="1">IF(Sheet1!AB480="DC1MDB01","DC1",IF(Sheet1!AB480="DC1MDB02","DC1",IF(Sheet1!AB480="DC1MDB03","DC1",IF(Sheet1!AB480="DC1MDB04","DC1",IF(Sheet1!AB480="DC1MDB05","DC1",IF(Sheet1!AB480="DC1MDB06","DC1",IF(Sheet1!AB480="DC1MDB07","DC1",IF(Sheet1!AB480="DC1MDB08","DC1",IF(Sheet1!AB480="DC1MDB09","DC1",IF(Sheet1!AB480="DC1MDB10","DC1",IF(Sheet1!AB480="DC4MDB01","DC4",IF(Sheet1!AB480="DC4MDB02","DC4",IF(Sheet1!AB480="DC4MDB03","DC4",IF(Sheet1!AB480="DC4MDB04","DC4",IF(Sheet1!AB480="DC4MDB05","DC4",IF(Sheet1!AB480="DC4MDB06","DC4",IF(Sheet1!AB480="DC4MDB07","DC4",IF(Sheet1!AB480="DC4MDB08","DC4",IF(Sheet1!AB480="DC4MDB09","DC4",IF(Sheet1!AB480="DC4MDB10","DC4","$False"))))))))))))))))))))</f>
        <v>DC1</v>
      </c>
      <c r="Z480" t="s">
        <v>35</v>
      </c>
      <c r="AA480" t="e">
        <f t="shared" si="30"/>
        <v>#VALUE!</v>
      </c>
      <c r="AB480" t="e">
        <f t="shared" si="31"/>
        <v>#VALUE!</v>
      </c>
      <c r="AC480" t="s">
        <v>11</v>
      </c>
      <c r="AD480" t="s">
        <v>12</v>
      </c>
      <c r="AE480" t="s">
        <v>13</v>
      </c>
      <c r="AF480" t="s">
        <v>14</v>
      </c>
      <c r="AG480" t="s">
        <v>5</v>
      </c>
      <c r="AH480" t="s">
        <v>15</v>
      </c>
      <c r="AI480" t="s">
        <v>16</v>
      </c>
      <c r="AJ480" t="s">
        <v>17</v>
      </c>
      <c r="AK480" t="s">
        <v>18</v>
      </c>
      <c r="AL480" t="s">
        <v>19</v>
      </c>
    </row>
    <row r="481" spans="1:38" ht="13.5" customHeight="1">
      <c r="A481" s="7"/>
      <c r="B481" s="7"/>
      <c r="C481" s="7"/>
      <c r="D481" s="8"/>
      <c r="F481" s="9" t="str">
        <f>(Sheet1!T481)</f>
        <v/>
      </c>
      <c r="G481" t="str">
        <f>IF(OR(Sheet1!W481="Yes",Sheet1!U481="Yes"),"\\CMFP538\"&amp;Sheet1!Z481,"")</f>
        <v/>
      </c>
      <c r="H481" t="str">
        <f>IF(G481="","",Sheet1!Z481)</f>
        <v/>
      </c>
      <c r="I481" t="str">
        <f>IF(G481="","",Sheet1!Y481)</f>
        <v/>
      </c>
      <c r="J481" t="e">
        <f>(Sheet1!O481)</f>
        <v>#VALUE!</v>
      </c>
      <c r="K481" s="6" t="e">
        <f>(Sheet1!P481)</f>
        <v>#VALUE!</v>
      </c>
      <c r="L481" s="6" t="e">
        <f>IF(Sheet1!N481="No","No",IF(Sheet1!N481="","No","Yes"))</f>
        <v>#VALUE!</v>
      </c>
      <c r="M481" t="e">
        <f>(Sheet1!Q481)</f>
        <v>#VALUE!</v>
      </c>
      <c r="N481" s="6" t="str">
        <f>IF(Sheet1!E481=FALSE,"",Sheet1!F481&amp;Sheet1!E481)</f>
        <v/>
      </c>
      <c r="O481" t="str">
        <f ca="1">(Sheet1!AB481)</f>
        <v>DC1MDB04</v>
      </c>
      <c r="P481" t="e">
        <f>(Sheet1!R481)</f>
        <v>#VALUE!</v>
      </c>
      <c r="Q481" t="e">
        <f>Sheet3!D481</f>
        <v>#VALUE!</v>
      </c>
      <c r="R481" t="e">
        <f>Sheet3!E481</f>
        <v>#VALUE!</v>
      </c>
      <c r="S481" t="str">
        <f t="shared" si="28"/>
        <v/>
      </c>
      <c r="T481" t="str">
        <f>IF(ISERROR(Sheet1!X481),"",Sheet1!X481)</f>
        <v/>
      </c>
      <c r="U481" t="e">
        <f>IF(Sheet1!M481="Councillors",5120,IF(Sheet1!M481="Information Technology Services Dept.",1024,IF(Sheet1!M481="City Clerk and Solicitor Dept",1953,"No")))</f>
        <v>#VALUE!</v>
      </c>
      <c r="V481" s="5" t="s">
        <v>96</v>
      </c>
      <c r="W481" t="e">
        <f>IF(Sheet1!M481="Councillors",4608,IF(Sheet1!M481="Information Technology Services Dept.",921,IF(Sheet1!M481="City Clerk and Solicitor Dept",1855,"No")))</f>
        <v>#VALUE!</v>
      </c>
      <c r="X481" t="e">
        <f t="shared" si="29"/>
        <v>#VALUE!</v>
      </c>
      <c r="Y481" t="str">
        <f ca="1">IF(Sheet1!AB481="DC1MDB01","DC1",IF(Sheet1!AB481="DC1MDB02","DC1",IF(Sheet1!AB481="DC1MDB03","DC1",IF(Sheet1!AB481="DC1MDB04","DC1",IF(Sheet1!AB481="DC1MDB05","DC1",IF(Sheet1!AB481="DC1MDB06","DC1",IF(Sheet1!AB481="DC1MDB07","DC1",IF(Sheet1!AB481="DC1MDB08","DC1",IF(Sheet1!AB481="DC1MDB09","DC1",IF(Sheet1!AB481="DC1MDB10","DC1",IF(Sheet1!AB481="DC4MDB01","DC4",IF(Sheet1!AB481="DC4MDB02","DC4",IF(Sheet1!AB481="DC4MDB03","DC4",IF(Sheet1!AB481="DC4MDB04","DC4",IF(Sheet1!AB481="DC4MDB05","DC4",IF(Sheet1!AB481="DC4MDB06","DC4",IF(Sheet1!AB481="DC4MDB07","DC4",IF(Sheet1!AB481="DC4MDB08","DC4",IF(Sheet1!AB481="DC4MDB09","DC4",IF(Sheet1!AB481="DC4MDB10","DC4","$False"))))))))))))))))))))</f>
        <v>DC1</v>
      </c>
      <c r="Z481" t="s">
        <v>35</v>
      </c>
      <c r="AA481" t="e">
        <f t="shared" si="30"/>
        <v>#VALUE!</v>
      </c>
      <c r="AB481" t="e">
        <f t="shared" si="31"/>
        <v>#VALUE!</v>
      </c>
      <c r="AC481" t="s">
        <v>11</v>
      </c>
      <c r="AD481" t="s">
        <v>12</v>
      </c>
      <c r="AE481" t="s">
        <v>13</v>
      </c>
      <c r="AF481" t="s">
        <v>14</v>
      </c>
      <c r="AG481" t="s">
        <v>5</v>
      </c>
      <c r="AH481" t="s">
        <v>15</v>
      </c>
      <c r="AI481" t="s">
        <v>16</v>
      </c>
      <c r="AJ481" t="s">
        <v>17</v>
      </c>
      <c r="AK481" t="s">
        <v>18</v>
      </c>
      <c r="AL481" t="s">
        <v>19</v>
      </c>
    </row>
    <row r="482" spans="1:38" ht="13.5" customHeight="1">
      <c r="A482" s="7"/>
      <c r="B482" s="7"/>
      <c r="C482" s="7"/>
      <c r="D482" s="8"/>
      <c r="F482" s="9" t="str">
        <f>(Sheet1!T482)</f>
        <v/>
      </c>
      <c r="G482" t="str">
        <f>IF(OR(Sheet1!W482="Yes",Sheet1!U482="Yes"),"\\CMFP538\"&amp;Sheet1!Z482,"")</f>
        <v/>
      </c>
      <c r="H482" t="str">
        <f>IF(G482="","",Sheet1!Z482)</f>
        <v/>
      </c>
      <c r="I482" t="str">
        <f>IF(G482="","",Sheet1!Y482)</f>
        <v/>
      </c>
      <c r="J482" t="e">
        <f>(Sheet1!O482)</f>
        <v>#VALUE!</v>
      </c>
      <c r="K482" s="6" t="e">
        <f>(Sheet1!P482)</f>
        <v>#VALUE!</v>
      </c>
      <c r="L482" s="6" t="e">
        <f>IF(Sheet1!N482="No","No",IF(Sheet1!N482="","No","Yes"))</f>
        <v>#VALUE!</v>
      </c>
      <c r="M482" t="e">
        <f>(Sheet1!Q482)</f>
        <v>#VALUE!</v>
      </c>
      <c r="N482" s="6" t="str">
        <f>IF(Sheet1!E482=FALSE,"",Sheet1!F482&amp;Sheet1!E482)</f>
        <v/>
      </c>
      <c r="O482" t="str">
        <f ca="1">(Sheet1!AB482)</f>
        <v>DC4MDB10</v>
      </c>
      <c r="P482" t="e">
        <f>(Sheet1!R482)</f>
        <v>#VALUE!</v>
      </c>
      <c r="Q482" t="e">
        <f>Sheet3!D482</f>
        <v>#VALUE!</v>
      </c>
      <c r="R482" t="e">
        <f>Sheet3!E482</f>
        <v>#VALUE!</v>
      </c>
      <c r="S482" t="str">
        <f t="shared" si="28"/>
        <v/>
      </c>
      <c r="T482" t="str">
        <f>IF(ISERROR(Sheet1!X482),"",Sheet1!X482)</f>
        <v/>
      </c>
      <c r="U482" t="e">
        <f>IF(Sheet1!M482="Councillors",5120,IF(Sheet1!M482="Information Technology Services Dept.",1024,IF(Sheet1!M482="City Clerk and Solicitor Dept",1953,"No")))</f>
        <v>#VALUE!</v>
      </c>
      <c r="V482" s="5" t="s">
        <v>96</v>
      </c>
      <c r="W482" t="e">
        <f>IF(Sheet1!M482="Councillors",4608,IF(Sheet1!M482="Information Technology Services Dept.",921,IF(Sheet1!M482="City Clerk and Solicitor Dept",1855,"No")))</f>
        <v>#VALUE!</v>
      </c>
      <c r="X482" t="e">
        <f t="shared" si="29"/>
        <v>#VALUE!</v>
      </c>
      <c r="Y482" t="str">
        <f ca="1">IF(Sheet1!AB482="DC1MDB01","DC1",IF(Sheet1!AB482="DC1MDB02","DC1",IF(Sheet1!AB482="DC1MDB03","DC1",IF(Sheet1!AB482="DC1MDB04","DC1",IF(Sheet1!AB482="DC1MDB05","DC1",IF(Sheet1!AB482="DC1MDB06","DC1",IF(Sheet1!AB482="DC1MDB07","DC1",IF(Sheet1!AB482="DC1MDB08","DC1",IF(Sheet1!AB482="DC1MDB09","DC1",IF(Sheet1!AB482="DC1MDB10","DC1",IF(Sheet1!AB482="DC4MDB01","DC4",IF(Sheet1!AB482="DC4MDB02","DC4",IF(Sheet1!AB482="DC4MDB03","DC4",IF(Sheet1!AB482="DC4MDB04","DC4",IF(Sheet1!AB482="DC4MDB05","DC4",IF(Sheet1!AB482="DC4MDB06","DC4",IF(Sheet1!AB482="DC4MDB07","DC4",IF(Sheet1!AB482="DC4MDB08","DC4",IF(Sheet1!AB482="DC4MDB09","DC4",IF(Sheet1!AB482="DC4MDB10","DC4","$False"))))))))))))))))))))</f>
        <v>DC4</v>
      </c>
      <c r="Z482" t="s">
        <v>35</v>
      </c>
      <c r="AA482" t="e">
        <f t="shared" si="30"/>
        <v>#VALUE!</v>
      </c>
      <c r="AB482" t="e">
        <f t="shared" si="31"/>
        <v>#VALUE!</v>
      </c>
      <c r="AC482" t="s">
        <v>11</v>
      </c>
      <c r="AD482" t="s">
        <v>12</v>
      </c>
      <c r="AE482" t="s">
        <v>13</v>
      </c>
      <c r="AF482" t="s">
        <v>14</v>
      </c>
      <c r="AG482" t="s">
        <v>5</v>
      </c>
      <c r="AH482" t="s">
        <v>15</v>
      </c>
      <c r="AI482" t="s">
        <v>16</v>
      </c>
      <c r="AJ482" t="s">
        <v>17</v>
      </c>
      <c r="AK482" t="s">
        <v>18</v>
      </c>
      <c r="AL482" t="s">
        <v>19</v>
      </c>
    </row>
    <row r="483" spans="1:38" ht="13.5" customHeight="1">
      <c r="A483" s="7"/>
      <c r="B483" s="7"/>
      <c r="C483" s="7"/>
      <c r="D483" s="8"/>
      <c r="F483" s="9" t="str">
        <f>(Sheet1!T483)</f>
        <v/>
      </c>
      <c r="G483" t="str">
        <f>IF(OR(Sheet1!W483="Yes",Sheet1!U483="Yes"),"\\CMFP538\"&amp;Sheet1!Z483,"")</f>
        <v/>
      </c>
      <c r="H483" t="str">
        <f>IF(G483="","",Sheet1!Z483)</f>
        <v/>
      </c>
      <c r="I483" t="str">
        <f>IF(G483="","",Sheet1!Y483)</f>
        <v/>
      </c>
      <c r="J483" t="e">
        <f>(Sheet1!O483)</f>
        <v>#VALUE!</v>
      </c>
      <c r="K483" s="6" t="e">
        <f>(Sheet1!P483)</f>
        <v>#VALUE!</v>
      </c>
      <c r="L483" s="6" t="e">
        <f>IF(Sheet1!N483="No","No",IF(Sheet1!N483="","No","Yes"))</f>
        <v>#VALUE!</v>
      </c>
      <c r="M483" t="e">
        <f>(Sheet1!Q483)</f>
        <v>#VALUE!</v>
      </c>
      <c r="N483" s="6" t="str">
        <f>IF(Sheet1!E483=FALSE,"",Sheet1!F483&amp;Sheet1!E483)</f>
        <v/>
      </c>
      <c r="O483" t="str">
        <f ca="1">(Sheet1!AB483)</f>
        <v>DC4MDB10</v>
      </c>
      <c r="P483" t="e">
        <f>(Sheet1!R483)</f>
        <v>#VALUE!</v>
      </c>
      <c r="Q483" t="e">
        <f>Sheet3!D483</f>
        <v>#VALUE!</v>
      </c>
      <c r="R483" t="e">
        <f>Sheet3!E483</f>
        <v>#VALUE!</v>
      </c>
      <c r="S483" t="str">
        <f t="shared" si="28"/>
        <v/>
      </c>
      <c r="T483" t="str">
        <f>IF(ISERROR(Sheet1!X483),"",Sheet1!X483)</f>
        <v/>
      </c>
      <c r="U483" t="e">
        <f>IF(Sheet1!M483="Councillors",5120,IF(Sheet1!M483="Information Technology Services Dept.",1024,IF(Sheet1!M483="City Clerk and Solicitor Dept",1953,"No")))</f>
        <v>#VALUE!</v>
      </c>
      <c r="V483" s="5" t="s">
        <v>96</v>
      </c>
      <c r="W483" t="e">
        <f>IF(Sheet1!M483="Councillors",4608,IF(Sheet1!M483="Information Technology Services Dept.",921,IF(Sheet1!M483="City Clerk and Solicitor Dept",1855,"No")))</f>
        <v>#VALUE!</v>
      </c>
      <c r="X483" t="e">
        <f t="shared" si="29"/>
        <v>#VALUE!</v>
      </c>
      <c r="Y483" t="str">
        <f ca="1">IF(Sheet1!AB483="DC1MDB01","DC1",IF(Sheet1!AB483="DC1MDB02","DC1",IF(Sheet1!AB483="DC1MDB03","DC1",IF(Sheet1!AB483="DC1MDB04","DC1",IF(Sheet1!AB483="DC1MDB05","DC1",IF(Sheet1!AB483="DC1MDB06","DC1",IF(Sheet1!AB483="DC1MDB07","DC1",IF(Sheet1!AB483="DC1MDB08","DC1",IF(Sheet1!AB483="DC1MDB09","DC1",IF(Sheet1!AB483="DC1MDB10","DC1",IF(Sheet1!AB483="DC4MDB01","DC4",IF(Sheet1!AB483="DC4MDB02","DC4",IF(Sheet1!AB483="DC4MDB03","DC4",IF(Sheet1!AB483="DC4MDB04","DC4",IF(Sheet1!AB483="DC4MDB05","DC4",IF(Sheet1!AB483="DC4MDB06","DC4",IF(Sheet1!AB483="DC4MDB07","DC4",IF(Sheet1!AB483="DC4MDB08","DC4",IF(Sheet1!AB483="DC4MDB09","DC4",IF(Sheet1!AB483="DC4MDB10","DC4","$False"))))))))))))))))))))</f>
        <v>DC4</v>
      </c>
      <c r="Z483" t="s">
        <v>35</v>
      </c>
      <c r="AA483" t="e">
        <f t="shared" si="30"/>
        <v>#VALUE!</v>
      </c>
      <c r="AB483" t="e">
        <f t="shared" si="31"/>
        <v>#VALUE!</v>
      </c>
      <c r="AC483" t="s">
        <v>11</v>
      </c>
      <c r="AD483" t="s">
        <v>12</v>
      </c>
      <c r="AE483" t="s">
        <v>13</v>
      </c>
      <c r="AF483" t="s">
        <v>14</v>
      </c>
      <c r="AG483" t="s">
        <v>5</v>
      </c>
      <c r="AH483" t="s">
        <v>15</v>
      </c>
      <c r="AI483" t="s">
        <v>16</v>
      </c>
      <c r="AJ483" t="s">
        <v>17</v>
      </c>
      <c r="AK483" t="s">
        <v>18</v>
      </c>
      <c r="AL483" t="s">
        <v>19</v>
      </c>
    </row>
    <row r="484" spans="1:38" ht="13.5" customHeight="1">
      <c r="A484" s="7"/>
      <c r="B484" s="7"/>
      <c r="C484" s="7"/>
      <c r="D484" s="8"/>
      <c r="F484" s="9" t="str">
        <f>(Sheet1!T484)</f>
        <v/>
      </c>
      <c r="G484" t="str">
        <f>IF(OR(Sheet1!W484="Yes",Sheet1!U484="Yes"),"\\CMFP538\"&amp;Sheet1!Z484,"")</f>
        <v/>
      </c>
      <c r="H484" t="str">
        <f>IF(G484="","",Sheet1!Z484)</f>
        <v/>
      </c>
      <c r="I484" t="str">
        <f>IF(G484="","",Sheet1!Y484)</f>
        <v/>
      </c>
      <c r="J484" t="e">
        <f>(Sheet1!O484)</f>
        <v>#VALUE!</v>
      </c>
      <c r="K484" s="6" t="e">
        <f>(Sheet1!P484)</f>
        <v>#VALUE!</v>
      </c>
      <c r="L484" s="6" t="e">
        <f>IF(Sheet1!N484="No","No",IF(Sheet1!N484="","No","Yes"))</f>
        <v>#VALUE!</v>
      </c>
      <c r="M484" t="e">
        <f>(Sheet1!Q484)</f>
        <v>#VALUE!</v>
      </c>
      <c r="N484" s="6" t="str">
        <f>IF(Sheet1!E484=FALSE,"",Sheet1!F484&amp;Sheet1!E484)</f>
        <v/>
      </c>
      <c r="O484" t="str">
        <f ca="1">(Sheet1!AB484)</f>
        <v>DC1MDB04</v>
      </c>
      <c r="P484" t="e">
        <f>(Sheet1!R484)</f>
        <v>#VALUE!</v>
      </c>
      <c r="Q484" t="e">
        <f>Sheet3!D484</f>
        <v>#VALUE!</v>
      </c>
      <c r="R484" t="e">
        <f>Sheet3!E484</f>
        <v>#VALUE!</v>
      </c>
      <c r="S484" t="str">
        <f t="shared" si="28"/>
        <v/>
      </c>
      <c r="T484" t="str">
        <f>IF(ISERROR(Sheet1!X484),"",Sheet1!X484)</f>
        <v/>
      </c>
      <c r="U484" t="e">
        <f>IF(Sheet1!M484="Councillors",5120,IF(Sheet1!M484="Information Technology Services Dept.",1024,IF(Sheet1!M484="City Clerk and Solicitor Dept",1953,"No")))</f>
        <v>#VALUE!</v>
      </c>
      <c r="V484" s="5" t="s">
        <v>96</v>
      </c>
      <c r="W484" t="e">
        <f>IF(Sheet1!M484="Councillors",4608,IF(Sheet1!M484="Information Technology Services Dept.",921,IF(Sheet1!M484="City Clerk and Solicitor Dept",1855,"No")))</f>
        <v>#VALUE!</v>
      </c>
      <c r="X484" t="e">
        <f t="shared" si="29"/>
        <v>#VALUE!</v>
      </c>
      <c r="Y484" t="str">
        <f ca="1">IF(Sheet1!AB484="DC1MDB01","DC1",IF(Sheet1!AB484="DC1MDB02","DC1",IF(Sheet1!AB484="DC1MDB03","DC1",IF(Sheet1!AB484="DC1MDB04","DC1",IF(Sheet1!AB484="DC1MDB05","DC1",IF(Sheet1!AB484="DC1MDB06","DC1",IF(Sheet1!AB484="DC1MDB07","DC1",IF(Sheet1!AB484="DC1MDB08","DC1",IF(Sheet1!AB484="DC1MDB09","DC1",IF(Sheet1!AB484="DC1MDB10","DC1",IF(Sheet1!AB484="DC4MDB01","DC4",IF(Sheet1!AB484="DC4MDB02","DC4",IF(Sheet1!AB484="DC4MDB03","DC4",IF(Sheet1!AB484="DC4MDB04","DC4",IF(Sheet1!AB484="DC4MDB05","DC4",IF(Sheet1!AB484="DC4MDB06","DC4",IF(Sheet1!AB484="DC4MDB07","DC4",IF(Sheet1!AB484="DC4MDB08","DC4",IF(Sheet1!AB484="DC4MDB09","DC4",IF(Sheet1!AB484="DC4MDB10","DC4","$False"))))))))))))))))))))</f>
        <v>DC1</v>
      </c>
      <c r="Z484" t="s">
        <v>35</v>
      </c>
      <c r="AA484" t="e">
        <f t="shared" si="30"/>
        <v>#VALUE!</v>
      </c>
      <c r="AB484" t="e">
        <f t="shared" si="31"/>
        <v>#VALUE!</v>
      </c>
      <c r="AC484" t="s">
        <v>11</v>
      </c>
      <c r="AD484" t="s">
        <v>12</v>
      </c>
      <c r="AE484" t="s">
        <v>13</v>
      </c>
      <c r="AF484" t="s">
        <v>14</v>
      </c>
      <c r="AG484" t="s">
        <v>5</v>
      </c>
      <c r="AH484" t="s">
        <v>15</v>
      </c>
      <c r="AI484" t="s">
        <v>16</v>
      </c>
      <c r="AJ484" t="s">
        <v>17</v>
      </c>
      <c r="AK484" t="s">
        <v>18</v>
      </c>
      <c r="AL484" t="s">
        <v>19</v>
      </c>
    </row>
    <row r="485" spans="1:38" ht="13.5" customHeight="1">
      <c r="A485" s="7"/>
      <c r="B485" s="7"/>
      <c r="C485" s="7"/>
      <c r="D485" s="8"/>
      <c r="F485" s="9" t="str">
        <f>(Sheet1!T485)</f>
        <v/>
      </c>
      <c r="G485" t="str">
        <f>IF(OR(Sheet1!W485="Yes",Sheet1!U485="Yes"),"\\CMFP538\"&amp;Sheet1!Z485,"")</f>
        <v/>
      </c>
      <c r="H485" t="str">
        <f>IF(G485="","",Sheet1!Z485)</f>
        <v/>
      </c>
      <c r="I485" t="str">
        <f>IF(G485="","",Sheet1!Y485)</f>
        <v/>
      </c>
      <c r="J485" t="e">
        <f>(Sheet1!O485)</f>
        <v>#VALUE!</v>
      </c>
      <c r="K485" s="6" t="e">
        <f>(Sheet1!P485)</f>
        <v>#VALUE!</v>
      </c>
      <c r="L485" s="6" t="e">
        <f>IF(Sheet1!N485="No","No",IF(Sheet1!N485="","No","Yes"))</f>
        <v>#VALUE!</v>
      </c>
      <c r="M485" t="e">
        <f>(Sheet1!Q485)</f>
        <v>#VALUE!</v>
      </c>
      <c r="N485" s="6" t="str">
        <f>IF(Sheet1!E485=FALSE,"",Sheet1!F485&amp;Sheet1!E485)</f>
        <v/>
      </c>
      <c r="O485" t="str">
        <f ca="1">(Sheet1!AB485)</f>
        <v>DC4MDB07</v>
      </c>
      <c r="P485" t="e">
        <f>(Sheet1!R485)</f>
        <v>#VALUE!</v>
      </c>
      <c r="Q485" t="e">
        <f>Sheet3!D485</f>
        <v>#VALUE!</v>
      </c>
      <c r="R485" t="e">
        <f>Sheet3!E485</f>
        <v>#VALUE!</v>
      </c>
      <c r="S485" t="str">
        <f t="shared" si="28"/>
        <v/>
      </c>
      <c r="T485" t="str">
        <f>IF(ISERROR(Sheet1!X485),"",Sheet1!X485)</f>
        <v/>
      </c>
      <c r="U485" t="e">
        <f>IF(Sheet1!M485="Councillors",5120,IF(Sheet1!M485="Information Technology Services Dept.",1024,IF(Sheet1!M485="City Clerk and Solicitor Dept",1953,"No")))</f>
        <v>#VALUE!</v>
      </c>
      <c r="V485" s="5" t="s">
        <v>96</v>
      </c>
      <c r="W485" t="e">
        <f>IF(Sheet1!M485="Councillors",4608,IF(Sheet1!M485="Information Technology Services Dept.",921,IF(Sheet1!M485="City Clerk and Solicitor Dept",1855,"No")))</f>
        <v>#VALUE!</v>
      </c>
      <c r="X485" t="e">
        <f t="shared" si="29"/>
        <v>#VALUE!</v>
      </c>
      <c r="Y485" t="str">
        <f ca="1">IF(Sheet1!AB485="DC1MDB01","DC1",IF(Sheet1!AB485="DC1MDB02","DC1",IF(Sheet1!AB485="DC1MDB03","DC1",IF(Sheet1!AB485="DC1MDB04","DC1",IF(Sheet1!AB485="DC1MDB05","DC1",IF(Sheet1!AB485="DC1MDB06","DC1",IF(Sheet1!AB485="DC1MDB07","DC1",IF(Sheet1!AB485="DC1MDB08","DC1",IF(Sheet1!AB485="DC1MDB09","DC1",IF(Sheet1!AB485="DC1MDB10","DC1",IF(Sheet1!AB485="DC4MDB01","DC4",IF(Sheet1!AB485="DC4MDB02","DC4",IF(Sheet1!AB485="DC4MDB03","DC4",IF(Sheet1!AB485="DC4MDB04","DC4",IF(Sheet1!AB485="DC4MDB05","DC4",IF(Sheet1!AB485="DC4MDB06","DC4",IF(Sheet1!AB485="DC4MDB07","DC4",IF(Sheet1!AB485="DC4MDB08","DC4",IF(Sheet1!AB485="DC4MDB09","DC4",IF(Sheet1!AB485="DC4MDB10","DC4","$False"))))))))))))))))))))</f>
        <v>DC4</v>
      </c>
      <c r="Z485" t="s">
        <v>35</v>
      </c>
      <c r="AA485" t="e">
        <f t="shared" si="30"/>
        <v>#VALUE!</v>
      </c>
      <c r="AB485" t="e">
        <f t="shared" si="31"/>
        <v>#VALUE!</v>
      </c>
      <c r="AC485" t="s">
        <v>11</v>
      </c>
      <c r="AD485" t="s">
        <v>12</v>
      </c>
      <c r="AE485" t="s">
        <v>13</v>
      </c>
      <c r="AF485" t="s">
        <v>14</v>
      </c>
      <c r="AG485" t="s">
        <v>5</v>
      </c>
      <c r="AH485" t="s">
        <v>15</v>
      </c>
      <c r="AI485" t="s">
        <v>16</v>
      </c>
      <c r="AJ485" t="s">
        <v>17</v>
      </c>
      <c r="AK485" t="s">
        <v>18</v>
      </c>
      <c r="AL485" t="s">
        <v>19</v>
      </c>
    </row>
    <row r="486" spans="1:38" ht="13.5" customHeight="1">
      <c r="A486" s="7"/>
      <c r="B486" s="7"/>
      <c r="C486" s="7"/>
      <c r="D486" s="8"/>
      <c r="F486" s="9" t="str">
        <f>(Sheet1!T486)</f>
        <v/>
      </c>
      <c r="G486" t="str">
        <f>IF(OR(Sheet1!W486="Yes",Sheet1!U486="Yes"),"\\CMFP538\"&amp;Sheet1!Z486,"")</f>
        <v/>
      </c>
      <c r="H486" t="str">
        <f>IF(G486="","",Sheet1!Z486)</f>
        <v/>
      </c>
      <c r="I486" t="str">
        <f>IF(G486="","",Sheet1!Y486)</f>
        <v/>
      </c>
      <c r="J486" t="e">
        <f>(Sheet1!O486)</f>
        <v>#VALUE!</v>
      </c>
      <c r="K486" s="6" t="e">
        <f>(Sheet1!P486)</f>
        <v>#VALUE!</v>
      </c>
      <c r="L486" s="6" t="e">
        <f>IF(Sheet1!N486="No","No",IF(Sheet1!N486="","No","Yes"))</f>
        <v>#VALUE!</v>
      </c>
      <c r="M486" t="e">
        <f>(Sheet1!Q486)</f>
        <v>#VALUE!</v>
      </c>
      <c r="N486" s="6" t="str">
        <f>IF(Sheet1!E486=FALSE,"",Sheet1!F486&amp;Sheet1!E486)</f>
        <v/>
      </c>
      <c r="O486" t="str">
        <f ca="1">(Sheet1!AB486)</f>
        <v>DC1MDB03</v>
      </c>
      <c r="P486" t="e">
        <f>(Sheet1!R486)</f>
        <v>#VALUE!</v>
      </c>
      <c r="Q486" t="e">
        <f>Sheet3!D486</f>
        <v>#VALUE!</v>
      </c>
      <c r="R486" t="e">
        <f>Sheet3!E486</f>
        <v>#VALUE!</v>
      </c>
      <c r="S486" t="str">
        <f t="shared" si="28"/>
        <v/>
      </c>
      <c r="T486" t="str">
        <f>IF(ISERROR(Sheet1!X486),"",Sheet1!X486)</f>
        <v/>
      </c>
      <c r="U486" t="e">
        <f>IF(Sheet1!M486="Councillors",5120,IF(Sheet1!M486="Information Technology Services Dept.",1024,IF(Sheet1!M486="City Clerk and Solicitor Dept",1953,"No")))</f>
        <v>#VALUE!</v>
      </c>
      <c r="V486" s="5" t="s">
        <v>96</v>
      </c>
      <c r="W486" t="e">
        <f>IF(Sheet1!M486="Councillors",4608,IF(Sheet1!M486="Information Technology Services Dept.",921,IF(Sheet1!M486="City Clerk and Solicitor Dept",1855,"No")))</f>
        <v>#VALUE!</v>
      </c>
      <c r="X486" t="e">
        <f t="shared" si="29"/>
        <v>#VALUE!</v>
      </c>
      <c r="Y486" t="str">
        <f ca="1">IF(Sheet1!AB486="DC1MDB01","DC1",IF(Sheet1!AB486="DC1MDB02","DC1",IF(Sheet1!AB486="DC1MDB03","DC1",IF(Sheet1!AB486="DC1MDB04","DC1",IF(Sheet1!AB486="DC1MDB05","DC1",IF(Sheet1!AB486="DC1MDB06","DC1",IF(Sheet1!AB486="DC1MDB07","DC1",IF(Sheet1!AB486="DC1MDB08","DC1",IF(Sheet1!AB486="DC1MDB09","DC1",IF(Sheet1!AB486="DC1MDB10","DC1",IF(Sheet1!AB486="DC4MDB01","DC4",IF(Sheet1!AB486="DC4MDB02","DC4",IF(Sheet1!AB486="DC4MDB03","DC4",IF(Sheet1!AB486="DC4MDB04","DC4",IF(Sheet1!AB486="DC4MDB05","DC4",IF(Sheet1!AB486="DC4MDB06","DC4",IF(Sheet1!AB486="DC4MDB07","DC4",IF(Sheet1!AB486="DC4MDB08","DC4",IF(Sheet1!AB486="DC4MDB09","DC4",IF(Sheet1!AB486="DC4MDB10","DC4","$False"))))))))))))))))))))</f>
        <v>DC1</v>
      </c>
      <c r="Z486" t="s">
        <v>35</v>
      </c>
      <c r="AA486" t="e">
        <f t="shared" si="30"/>
        <v>#VALUE!</v>
      </c>
      <c r="AB486" t="e">
        <f t="shared" si="31"/>
        <v>#VALUE!</v>
      </c>
      <c r="AC486" t="s">
        <v>11</v>
      </c>
      <c r="AD486" t="s">
        <v>12</v>
      </c>
      <c r="AE486" t="s">
        <v>13</v>
      </c>
      <c r="AF486" t="s">
        <v>14</v>
      </c>
      <c r="AG486" t="s">
        <v>5</v>
      </c>
      <c r="AH486" t="s">
        <v>15</v>
      </c>
      <c r="AI486" t="s">
        <v>16</v>
      </c>
      <c r="AJ486" t="s">
        <v>17</v>
      </c>
      <c r="AK486" t="s">
        <v>18</v>
      </c>
      <c r="AL486" t="s">
        <v>19</v>
      </c>
    </row>
    <row r="487" spans="1:38" ht="13.5" customHeight="1">
      <c r="A487" s="7"/>
      <c r="B487" s="7"/>
      <c r="C487" s="7"/>
      <c r="D487" s="8"/>
      <c r="F487" s="9" t="str">
        <f>(Sheet1!T487)</f>
        <v/>
      </c>
      <c r="G487" t="str">
        <f>IF(OR(Sheet1!W487="Yes",Sheet1!U487="Yes"),"\\CMFP538\"&amp;Sheet1!Z487,"")</f>
        <v/>
      </c>
      <c r="H487" t="str">
        <f>IF(G487="","",Sheet1!Z487)</f>
        <v/>
      </c>
      <c r="I487" t="str">
        <f>IF(G487="","",Sheet1!Y487)</f>
        <v/>
      </c>
      <c r="J487" t="e">
        <f>(Sheet1!O487)</f>
        <v>#VALUE!</v>
      </c>
      <c r="K487" s="6" t="e">
        <f>(Sheet1!P487)</f>
        <v>#VALUE!</v>
      </c>
      <c r="L487" s="6" t="e">
        <f>IF(Sheet1!N487="No","No",IF(Sheet1!N487="","No","Yes"))</f>
        <v>#VALUE!</v>
      </c>
      <c r="M487" t="e">
        <f>(Sheet1!Q487)</f>
        <v>#VALUE!</v>
      </c>
      <c r="N487" s="6" t="str">
        <f>IF(Sheet1!E487=FALSE,"",Sheet1!F487&amp;Sheet1!E487)</f>
        <v/>
      </c>
      <c r="O487" t="str">
        <f ca="1">(Sheet1!AB487)</f>
        <v>DC1MDB01</v>
      </c>
      <c r="P487" t="e">
        <f>(Sheet1!R487)</f>
        <v>#VALUE!</v>
      </c>
      <c r="Q487" t="e">
        <f>Sheet3!D487</f>
        <v>#VALUE!</v>
      </c>
      <c r="R487" t="e">
        <f>Sheet3!E487</f>
        <v>#VALUE!</v>
      </c>
      <c r="S487" t="str">
        <f t="shared" si="28"/>
        <v/>
      </c>
      <c r="T487" t="str">
        <f>IF(ISERROR(Sheet1!X487),"",Sheet1!X487)</f>
        <v/>
      </c>
      <c r="U487" t="e">
        <f>IF(Sheet1!M487="Councillors",5120,IF(Sheet1!M487="Information Technology Services Dept.",1024,IF(Sheet1!M487="City Clerk and Solicitor Dept",1953,"No")))</f>
        <v>#VALUE!</v>
      </c>
      <c r="V487" s="5" t="s">
        <v>96</v>
      </c>
      <c r="W487" t="e">
        <f>IF(Sheet1!M487="Councillors",4608,IF(Sheet1!M487="Information Technology Services Dept.",921,IF(Sheet1!M487="City Clerk and Solicitor Dept",1855,"No")))</f>
        <v>#VALUE!</v>
      </c>
      <c r="X487" t="e">
        <f t="shared" si="29"/>
        <v>#VALUE!</v>
      </c>
      <c r="Y487" t="str">
        <f ca="1">IF(Sheet1!AB487="DC1MDB01","DC1",IF(Sheet1!AB487="DC1MDB02","DC1",IF(Sheet1!AB487="DC1MDB03","DC1",IF(Sheet1!AB487="DC1MDB04","DC1",IF(Sheet1!AB487="DC1MDB05","DC1",IF(Sheet1!AB487="DC1MDB06","DC1",IF(Sheet1!AB487="DC1MDB07","DC1",IF(Sheet1!AB487="DC1MDB08","DC1",IF(Sheet1!AB487="DC1MDB09","DC1",IF(Sheet1!AB487="DC1MDB10","DC1",IF(Sheet1!AB487="DC4MDB01","DC4",IF(Sheet1!AB487="DC4MDB02","DC4",IF(Sheet1!AB487="DC4MDB03","DC4",IF(Sheet1!AB487="DC4MDB04","DC4",IF(Sheet1!AB487="DC4MDB05","DC4",IF(Sheet1!AB487="DC4MDB06","DC4",IF(Sheet1!AB487="DC4MDB07","DC4",IF(Sheet1!AB487="DC4MDB08","DC4",IF(Sheet1!AB487="DC4MDB09","DC4",IF(Sheet1!AB487="DC4MDB10","DC4","$False"))))))))))))))))))))</f>
        <v>DC1</v>
      </c>
      <c r="Z487" t="s">
        <v>35</v>
      </c>
      <c r="AA487" t="e">
        <f t="shared" si="30"/>
        <v>#VALUE!</v>
      </c>
      <c r="AB487" t="e">
        <f t="shared" si="31"/>
        <v>#VALUE!</v>
      </c>
      <c r="AC487" t="s">
        <v>11</v>
      </c>
      <c r="AD487" t="s">
        <v>12</v>
      </c>
      <c r="AE487" t="s">
        <v>13</v>
      </c>
      <c r="AF487" t="s">
        <v>14</v>
      </c>
      <c r="AG487" t="s">
        <v>5</v>
      </c>
      <c r="AH487" t="s">
        <v>15</v>
      </c>
      <c r="AI487" t="s">
        <v>16</v>
      </c>
      <c r="AJ487" t="s">
        <v>17</v>
      </c>
      <c r="AK487" t="s">
        <v>18</v>
      </c>
      <c r="AL487" t="s">
        <v>19</v>
      </c>
    </row>
    <row r="488" spans="1:38" ht="13.5" customHeight="1">
      <c r="A488" s="7"/>
      <c r="B488" s="7"/>
      <c r="C488" s="7"/>
      <c r="D488" s="8"/>
      <c r="F488" s="9" t="str">
        <f>(Sheet1!T488)</f>
        <v/>
      </c>
      <c r="G488" t="str">
        <f>IF(OR(Sheet1!W488="Yes",Sheet1!U488="Yes"),"\\CMFP538\"&amp;Sheet1!Z488,"")</f>
        <v/>
      </c>
      <c r="H488" t="str">
        <f>IF(G488="","",Sheet1!Z488)</f>
        <v/>
      </c>
      <c r="I488" t="str">
        <f>IF(G488="","",Sheet1!Y488)</f>
        <v/>
      </c>
      <c r="J488" t="e">
        <f>(Sheet1!O488)</f>
        <v>#VALUE!</v>
      </c>
      <c r="K488" s="6" t="e">
        <f>(Sheet1!P488)</f>
        <v>#VALUE!</v>
      </c>
      <c r="L488" s="6" t="e">
        <f>IF(Sheet1!N488="No","No",IF(Sheet1!N488="","No","Yes"))</f>
        <v>#VALUE!</v>
      </c>
      <c r="M488" t="e">
        <f>(Sheet1!Q488)</f>
        <v>#VALUE!</v>
      </c>
      <c r="N488" s="6" t="str">
        <f>IF(Sheet1!E488=FALSE,"",Sheet1!F488&amp;Sheet1!E488)</f>
        <v/>
      </c>
      <c r="O488" t="str">
        <f ca="1">(Sheet1!AB488)</f>
        <v>DC1MDB05</v>
      </c>
      <c r="P488" t="e">
        <f>(Sheet1!R488)</f>
        <v>#VALUE!</v>
      </c>
      <c r="Q488" t="e">
        <f>Sheet3!D488</f>
        <v>#VALUE!</v>
      </c>
      <c r="R488" t="e">
        <f>Sheet3!E488</f>
        <v>#VALUE!</v>
      </c>
      <c r="S488" t="str">
        <f t="shared" si="28"/>
        <v/>
      </c>
      <c r="T488" t="str">
        <f>IF(ISERROR(Sheet1!X488),"",Sheet1!X488)</f>
        <v/>
      </c>
      <c r="U488" t="e">
        <f>IF(Sheet1!M488="Councillors",5120,IF(Sheet1!M488="Information Technology Services Dept.",1024,IF(Sheet1!M488="City Clerk and Solicitor Dept",1953,"No")))</f>
        <v>#VALUE!</v>
      </c>
      <c r="V488" s="5" t="s">
        <v>96</v>
      </c>
      <c r="W488" t="e">
        <f>IF(Sheet1!M488="Councillors",4608,IF(Sheet1!M488="Information Technology Services Dept.",921,IF(Sheet1!M488="City Clerk and Solicitor Dept",1855,"No")))</f>
        <v>#VALUE!</v>
      </c>
      <c r="X488" t="e">
        <f t="shared" si="29"/>
        <v>#VALUE!</v>
      </c>
      <c r="Y488" t="str">
        <f ca="1">IF(Sheet1!AB488="DC1MDB01","DC1",IF(Sheet1!AB488="DC1MDB02","DC1",IF(Sheet1!AB488="DC1MDB03","DC1",IF(Sheet1!AB488="DC1MDB04","DC1",IF(Sheet1!AB488="DC1MDB05","DC1",IF(Sheet1!AB488="DC1MDB06","DC1",IF(Sheet1!AB488="DC1MDB07","DC1",IF(Sheet1!AB488="DC1MDB08","DC1",IF(Sheet1!AB488="DC1MDB09","DC1",IF(Sheet1!AB488="DC1MDB10","DC1",IF(Sheet1!AB488="DC4MDB01","DC4",IF(Sheet1!AB488="DC4MDB02","DC4",IF(Sheet1!AB488="DC4MDB03","DC4",IF(Sheet1!AB488="DC4MDB04","DC4",IF(Sheet1!AB488="DC4MDB05","DC4",IF(Sheet1!AB488="DC4MDB06","DC4",IF(Sheet1!AB488="DC4MDB07","DC4",IF(Sheet1!AB488="DC4MDB08","DC4",IF(Sheet1!AB488="DC4MDB09","DC4",IF(Sheet1!AB488="DC4MDB10","DC4","$False"))))))))))))))))))))</f>
        <v>DC1</v>
      </c>
      <c r="Z488" t="s">
        <v>35</v>
      </c>
      <c r="AA488" t="e">
        <f t="shared" si="30"/>
        <v>#VALUE!</v>
      </c>
      <c r="AB488" t="e">
        <f t="shared" si="31"/>
        <v>#VALUE!</v>
      </c>
      <c r="AC488" t="s">
        <v>11</v>
      </c>
      <c r="AD488" t="s">
        <v>12</v>
      </c>
      <c r="AE488" t="s">
        <v>13</v>
      </c>
      <c r="AF488" t="s">
        <v>14</v>
      </c>
      <c r="AG488" t="s">
        <v>5</v>
      </c>
      <c r="AH488" t="s">
        <v>15</v>
      </c>
      <c r="AI488" t="s">
        <v>16</v>
      </c>
      <c r="AJ488" t="s">
        <v>17</v>
      </c>
      <c r="AK488" t="s">
        <v>18</v>
      </c>
      <c r="AL488" t="s">
        <v>19</v>
      </c>
    </row>
    <row r="489" spans="1:38" ht="13.5" customHeight="1">
      <c r="A489" s="7"/>
      <c r="B489" s="7"/>
      <c r="C489" s="7"/>
      <c r="D489" s="8"/>
      <c r="F489" s="9" t="str">
        <f>(Sheet1!T489)</f>
        <v/>
      </c>
      <c r="G489" t="str">
        <f>IF(OR(Sheet1!W489="Yes",Sheet1!U489="Yes"),"\\CMFP538\"&amp;Sheet1!Z489,"")</f>
        <v/>
      </c>
      <c r="H489" t="str">
        <f>IF(G489="","",Sheet1!Z489)</f>
        <v/>
      </c>
      <c r="I489" t="str">
        <f>IF(G489="","",Sheet1!Y489)</f>
        <v/>
      </c>
      <c r="J489" t="e">
        <f>(Sheet1!O489)</f>
        <v>#VALUE!</v>
      </c>
      <c r="K489" s="6" t="e">
        <f>(Sheet1!P489)</f>
        <v>#VALUE!</v>
      </c>
      <c r="L489" s="6" t="e">
        <f>IF(Sheet1!N489="No","No",IF(Sheet1!N489="","No","Yes"))</f>
        <v>#VALUE!</v>
      </c>
      <c r="M489" t="e">
        <f>(Sheet1!Q489)</f>
        <v>#VALUE!</v>
      </c>
      <c r="N489" s="6" t="str">
        <f>IF(Sheet1!E489=FALSE,"",Sheet1!F489&amp;Sheet1!E489)</f>
        <v/>
      </c>
      <c r="O489" t="str">
        <f ca="1">(Sheet1!AB489)</f>
        <v>DC4MDB04</v>
      </c>
      <c r="P489" t="e">
        <f>(Sheet1!R489)</f>
        <v>#VALUE!</v>
      </c>
      <c r="Q489" t="e">
        <f>Sheet3!D489</f>
        <v>#VALUE!</v>
      </c>
      <c r="R489" t="e">
        <f>Sheet3!E489</f>
        <v>#VALUE!</v>
      </c>
      <c r="S489" t="str">
        <f t="shared" si="28"/>
        <v/>
      </c>
      <c r="T489" t="str">
        <f>IF(ISERROR(Sheet1!X489),"",Sheet1!X489)</f>
        <v/>
      </c>
      <c r="U489" t="e">
        <f>IF(Sheet1!M489="Councillors",5120,IF(Sheet1!M489="Information Technology Services Dept.",1024,IF(Sheet1!M489="City Clerk and Solicitor Dept",1953,"No")))</f>
        <v>#VALUE!</v>
      </c>
      <c r="V489" s="5" t="s">
        <v>96</v>
      </c>
      <c r="W489" t="e">
        <f>IF(Sheet1!M489="Councillors",4608,IF(Sheet1!M489="Information Technology Services Dept.",921,IF(Sheet1!M489="City Clerk and Solicitor Dept",1855,"No")))</f>
        <v>#VALUE!</v>
      </c>
      <c r="X489" t="e">
        <f t="shared" si="29"/>
        <v>#VALUE!</v>
      </c>
      <c r="Y489" t="str">
        <f ca="1">IF(Sheet1!AB489="DC1MDB01","DC1",IF(Sheet1!AB489="DC1MDB02","DC1",IF(Sheet1!AB489="DC1MDB03","DC1",IF(Sheet1!AB489="DC1MDB04","DC1",IF(Sheet1!AB489="DC1MDB05","DC1",IF(Sheet1!AB489="DC1MDB06","DC1",IF(Sheet1!AB489="DC1MDB07","DC1",IF(Sheet1!AB489="DC1MDB08","DC1",IF(Sheet1!AB489="DC1MDB09","DC1",IF(Sheet1!AB489="DC1MDB10","DC1",IF(Sheet1!AB489="DC4MDB01","DC4",IF(Sheet1!AB489="DC4MDB02","DC4",IF(Sheet1!AB489="DC4MDB03","DC4",IF(Sheet1!AB489="DC4MDB04","DC4",IF(Sheet1!AB489="DC4MDB05","DC4",IF(Sheet1!AB489="DC4MDB06","DC4",IF(Sheet1!AB489="DC4MDB07","DC4",IF(Sheet1!AB489="DC4MDB08","DC4",IF(Sheet1!AB489="DC4MDB09","DC4",IF(Sheet1!AB489="DC4MDB10","DC4","$False"))))))))))))))))))))</f>
        <v>DC4</v>
      </c>
      <c r="Z489" t="s">
        <v>35</v>
      </c>
      <c r="AA489" t="e">
        <f t="shared" si="30"/>
        <v>#VALUE!</v>
      </c>
      <c r="AB489" t="e">
        <f t="shared" si="31"/>
        <v>#VALUE!</v>
      </c>
      <c r="AC489" t="s">
        <v>11</v>
      </c>
      <c r="AD489" t="s">
        <v>12</v>
      </c>
      <c r="AE489" t="s">
        <v>13</v>
      </c>
      <c r="AF489" t="s">
        <v>14</v>
      </c>
      <c r="AG489" t="s">
        <v>5</v>
      </c>
      <c r="AH489" t="s">
        <v>15</v>
      </c>
      <c r="AI489" t="s">
        <v>16</v>
      </c>
      <c r="AJ489" t="s">
        <v>17</v>
      </c>
      <c r="AK489" t="s">
        <v>18</v>
      </c>
      <c r="AL489" t="s">
        <v>19</v>
      </c>
    </row>
    <row r="490" spans="1:38" ht="13.5" customHeight="1">
      <c r="A490" s="7"/>
      <c r="B490" s="7"/>
      <c r="C490" s="7"/>
      <c r="D490" s="8"/>
      <c r="F490" s="9" t="str">
        <f>(Sheet1!T490)</f>
        <v/>
      </c>
      <c r="G490" t="str">
        <f>IF(OR(Sheet1!W490="Yes",Sheet1!U490="Yes"),"\\CMFP538\"&amp;Sheet1!Z490,"")</f>
        <v/>
      </c>
      <c r="H490" t="str">
        <f>IF(G490="","",Sheet1!Z490)</f>
        <v/>
      </c>
      <c r="I490" t="str">
        <f>IF(G490="","",Sheet1!Y490)</f>
        <v/>
      </c>
      <c r="J490" t="e">
        <f>(Sheet1!O490)</f>
        <v>#VALUE!</v>
      </c>
      <c r="K490" s="6" t="e">
        <f>(Sheet1!P490)</f>
        <v>#VALUE!</v>
      </c>
      <c r="L490" s="6" t="e">
        <f>IF(Sheet1!N490="No","No",IF(Sheet1!N490="","No","Yes"))</f>
        <v>#VALUE!</v>
      </c>
      <c r="M490" t="e">
        <f>(Sheet1!Q490)</f>
        <v>#VALUE!</v>
      </c>
      <c r="N490" s="6" t="str">
        <f>IF(Sheet1!E490=FALSE,"",Sheet1!F490&amp;Sheet1!E490)</f>
        <v/>
      </c>
      <c r="O490" t="str">
        <f ca="1">(Sheet1!AB490)</f>
        <v>DC1MDB02</v>
      </c>
      <c r="P490" t="e">
        <f>(Sheet1!R490)</f>
        <v>#VALUE!</v>
      </c>
      <c r="Q490" t="e">
        <f>Sheet3!D490</f>
        <v>#VALUE!</v>
      </c>
      <c r="R490" t="e">
        <f>Sheet3!E490</f>
        <v>#VALUE!</v>
      </c>
      <c r="S490" t="str">
        <f t="shared" si="28"/>
        <v/>
      </c>
      <c r="T490" t="str">
        <f>IF(ISERROR(Sheet1!X490),"",Sheet1!X490)</f>
        <v/>
      </c>
      <c r="U490" t="e">
        <f>IF(Sheet1!M490="Councillors",5120,IF(Sheet1!M490="Information Technology Services Dept.",1024,IF(Sheet1!M490="City Clerk and Solicitor Dept",1953,"No")))</f>
        <v>#VALUE!</v>
      </c>
      <c r="V490" s="5" t="s">
        <v>96</v>
      </c>
      <c r="W490" t="e">
        <f>IF(Sheet1!M490="Councillors",4608,IF(Sheet1!M490="Information Technology Services Dept.",921,IF(Sheet1!M490="City Clerk and Solicitor Dept",1855,"No")))</f>
        <v>#VALUE!</v>
      </c>
      <c r="X490" t="e">
        <f t="shared" si="29"/>
        <v>#VALUE!</v>
      </c>
      <c r="Y490" t="str">
        <f ca="1">IF(Sheet1!AB490="DC1MDB01","DC1",IF(Sheet1!AB490="DC1MDB02","DC1",IF(Sheet1!AB490="DC1MDB03","DC1",IF(Sheet1!AB490="DC1MDB04","DC1",IF(Sheet1!AB490="DC1MDB05","DC1",IF(Sheet1!AB490="DC1MDB06","DC1",IF(Sheet1!AB490="DC1MDB07","DC1",IF(Sheet1!AB490="DC1MDB08","DC1",IF(Sheet1!AB490="DC1MDB09","DC1",IF(Sheet1!AB490="DC1MDB10","DC1",IF(Sheet1!AB490="DC4MDB01","DC4",IF(Sheet1!AB490="DC4MDB02","DC4",IF(Sheet1!AB490="DC4MDB03","DC4",IF(Sheet1!AB490="DC4MDB04","DC4",IF(Sheet1!AB490="DC4MDB05","DC4",IF(Sheet1!AB490="DC4MDB06","DC4",IF(Sheet1!AB490="DC4MDB07","DC4",IF(Sheet1!AB490="DC4MDB08","DC4",IF(Sheet1!AB490="DC4MDB09","DC4",IF(Sheet1!AB490="DC4MDB10","DC4","$False"))))))))))))))))))))</f>
        <v>DC1</v>
      </c>
      <c r="Z490" t="s">
        <v>35</v>
      </c>
      <c r="AA490" t="e">
        <f t="shared" si="30"/>
        <v>#VALUE!</v>
      </c>
      <c r="AB490" t="e">
        <f t="shared" si="31"/>
        <v>#VALUE!</v>
      </c>
      <c r="AC490" t="s">
        <v>11</v>
      </c>
      <c r="AD490" t="s">
        <v>12</v>
      </c>
      <c r="AE490" t="s">
        <v>13</v>
      </c>
      <c r="AF490" t="s">
        <v>14</v>
      </c>
      <c r="AG490" t="s">
        <v>5</v>
      </c>
      <c r="AH490" t="s">
        <v>15</v>
      </c>
      <c r="AI490" t="s">
        <v>16</v>
      </c>
      <c r="AJ490" t="s">
        <v>17</v>
      </c>
      <c r="AK490" t="s">
        <v>18</v>
      </c>
      <c r="AL490" t="s">
        <v>19</v>
      </c>
    </row>
    <row r="491" spans="1:38" ht="13.5" customHeight="1">
      <c r="A491" s="7"/>
      <c r="B491" s="7"/>
      <c r="C491" s="7"/>
      <c r="D491" s="8"/>
      <c r="F491" s="9" t="str">
        <f>(Sheet1!T491)</f>
        <v/>
      </c>
      <c r="G491" t="str">
        <f>IF(OR(Sheet1!W491="Yes",Sheet1!U491="Yes"),"\\CMFP538\"&amp;Sheet1!Z491,"")</f>
        <v/>
      </c>
      <c r="H491" t="str">
        <f>IF(G491="","",Sheet1!Z491)</f>
        <v/>
      </c>
      <c r="I491" t="str">
        <f>IF(G491="","",Sheet1!Y491)</f>
        <v/>
      </c>
      <c r="J491" t="e">
        <f>(Sheet1!O491)</f>
        <v>#VALUE!</v>
      </c>
      <c r="K491" s="6" t="e">
        <f>(Sheet1!P491)</f>
        <v>#VALUE!</v>
      </c>
      <c r="L491" s="6" t="e">
        <f>IF(Sheet1!N491="No","No",IF(Sheet1!N491="","No","Yes"))</f>
        <v>#VALUE!</v>
      </c>
      <c r="M491" t="e">
        <f>(Sheet1!Q491)</f>
        <v>#VALUE!</v>
      </c>
      <c r="N491" s="6" t="str">
        <f>IF(Sheet1!E491=FALSE,"",Sheet1!F491&amp;Sheet1!E491)</f>
        <v/>
      </c>
      <c r="O491" t="str">
        <f ca="1">(Sheet1!AB491)</f>
        <v>DC1MDB07</v>
      </c>
      <c r="P491" t="e">
        <f>(Sheet1!R491)</f>
        <v>#VALUE!</v>
      </c>
      <c r="Q491" t="e">
        <f>Sheet3!D491</f>
        <v>#VALUE!</v>
      </c>
      <c r="R491" t="e">
        <f>Sheet3!E491</f>
        <v>#VALUE!</v>
      </c>
      <c r="S491" t="str">
        <f t="shared" si="28"/>
        <v/>
      </c>
      <c r="T491" t="str">
        <f>IF(ISERROR(Sheet1!X491),"",Sheet1!X491)</f>
        <v/>
      </c>
      <c r="U491" t="e">
        <f>IF(Sheet1!M491="Councillors",5120,IF(Sheet1!M491="Information Technology Services Dept.",1024,IF(Sheet1!M491="City Clerk and Solicitor Dept",1953,"No")))</f>
        <v>#VALUE!</v>
      </c>
      <c r="V491" s="5" t="s">
        <v>96</v>
      </c>
      <c r="W491" t="e">
        <f>IF(Sheet1!M491="Councillors",4608,IF(Sheet1!M491="Information Technology Services Dept.",921,IF(Sheet1!M491="City Clerk and Solicitor Dept",1855,"No")))</f>
        <v>#VALUE!</v>
      </c>
      <c r="X491" t="e">
        <f t="shared" si="29"/>
        <v>#VALUE!</v>
      </c>
      <c r="Y491" t="str">
        <f ca="1">IF(Sheet1!AB491="DC1MDB01","DC1",IF(Sheet1!AB491="DC1MDB02","DC1",IF(Sheet1!AB491="DC1MDB03","DC1",IF(Sheet1!AB491="DC1MDB04","DC1",IF(Sheet1!AB491="DC1MDB05","DC1",IF(Sheet1!AB491="DC1MDB06","DC1",IF(Sheet1!AB491="DC1MDB07","DC1",IF(Sheet1!AB491="DC1MDB08","DC1",IF(Sheet1!AB491="DC1MDB09","DC1",IF(Sheet1!AB491="DC1MDB10","DC1",IF(Sheet1!AB491="DC4MDB01","DC4",IF(Sheet1!AB491="DC4MDB02","DC4",IF(Sheet1!AB491="DC4MDB03","DC4",IF(Sheet1!AB491="DC4MDB04","DC4",IF(Sheet1!AB491="DC4MDB05","DC4",IF(Sheet1!AB491="DC4MDB06","DC4",IF(Sheet1!AB491="DC4MDB07","DC4",IF(Sheet1!AB491="DC4MDB08","DC4",IF(Sheet1!AB491="DC4MDB09","DC4",IF(Sheet1!AB491="DC4MDB10","DC4","$False"))))))))))))))))))))</f>
        <v>DC1</v>
      </c>
      <c r="Z491" t="s">
        <v>35</v>
      </c>
      <c r="AA491" t="e">
        <f t="shared" si="30"/>
        <v>#VALUE!</v>
      </c>
      <c r="AB491" t="e">
        <f t="shared" si="31"/>
        <v>#VALUE!</v>
      </c>
      <c r="AC491" t="s">
        <v>11</v>
      </c>
      <c r="AD491" t="s">
        <v>12</v>
      </c>
      <c r="AE491" t="s">
        <v>13</v>
      </c>
      <c r="AF491" t="s">
        <v>14</v>
      </c>
      <c r="AG491" t="s">
        <v>5</v>
      </c>
      <c r="AH491" t="s">
        <v>15</v>
      </c>
      <c r="AI491" t="s">
        <v>16</v>
      </c>
      <c r="AJ491" t="s">
        <v>17</v>
      </c>
      <c r="AK491" t="s">
        <v>18</v>
      </c>
      <c r="AL491" t="s">
        <v>19</v>
      </c>
    </row>
    <row r="492" spans="1:38" ht="13.5" customHeight="1">
      <c r="A492" s="7"/>
      <c r="B492" s="7"/>
      <c r="C492" s="7"/>
      <c r="D492" s="8"/>
      <c r="F492" s="9" t="str">
        <f>(Sheet1!T492)</f>
        <v/>
      </c>
      <c r="G492" t="str">
        <f>IF(OR(Sheet1!W492="Yes",Sheet1!U492="Yes"),"\\CMFP538\"&amp;Sheet1!Z492,"")</f>
        <v/>
      </c>
      <c r="H492" t="str">
        <f>IF(G492="","",Sheet1!Z492)</f>
        <v/>
      </c>
      <c r="I492" t="str">
        <f>IF(G492="","",Sheet1!Y492)</f>
        <v/>
      </c>
      <c r="J492" t="e">
        <f>(Sheet1!O492)</f>
        <v>#VALUE!</v>
      </c>
      <c r="K492" s="6" t="e">
        <f>(Sheet1!P492)</f>
        <v>#VALUE!</v>
      </c>
      <c r="L492" s="6" t="e">
        <f>IF(Sheet1!N492="No","No",IF(Sheet1!N492="","No","Yes"))</f>
        <v>#VALUE!</v>
      </c>
      <c r="M492" t="e">
        <f>(Sheet1!Q492)</f>
        <v>#VALUE!</v>
      </c>
      <c r="N492" s="6" t="str">
        <f>IF(Sheet1!E492=FALSE,"",Sheet1!F492&amp;Sheet1!E492)</f>
        <v/>
      </c>
      <c r="O492" t="str">
        <f ca="1">(Sheet1!AB492)</f>
        <v>DC4MDB07</v>
      </c>
      <c r="P492" t="e">
        <f>(Sheet1!R492)</f>
        <v>#VALUE!</v>
      </c>
      <c r="Q492" t="e">
        <f>Sheet3!D492</f>
        <v>#VALUE!</v>
      </c>
      <c r="R492" t="e">
        <f>Sheet3!E492</f>
        <v>#VALUE!</v>
      </c>
      <c r="S492" t="str">
        <f t="shared" si="28"/>
        <v/>
      </c>
      <c r="T492" t="str">
        <f>IF(ISERROR(Sheet1!X492),"",Sheet1!X492)</f>
        <v/>
      </c>
      <c r="U492" t="e">
        <f>IF(Sheet1!M492="Councillors",5120,IF(Sheet1!M492="Information Technology Services Dept.",1024,IF(Sheet1!M492="City Clerk and Solicitor Dept",1953,"No")))</f>
        <v>#VALUE!</v>
      </c>
      <c r="V492" s="5" t="s">
        <v>96</v>
      </c>
      <c r="W492" t="e">
        <f>IF(Sheet1!M492="Councillors",4608,IF(Sheet1!M492="Information Technology Services Dept.",921,IF(Sheet1!M492="City Clerk and Solicitor Dept",1855,"No")))</f>
        <v>#VALUE!</v>
      </c>
      <c r="X492" t="e">
        <f t="shared" si="29"/>
        <v>#VALUE!</v>
      </c>
      <c r="Y492" t="str">
        <f ca="1">IF(Sheet1!AB492="DC1MDB01","DC1",IF(Sheet1!AB492="DC1MDB02","DC1",IF(Sheet1!AB492="DC1MDB03","DC1",IF(Sheet1!AB492="DC1MDB04","DC1",IF(Sheet1!AB492="DC1MDB05","DC1",IF(Sheet1!AB492="DC1MDB06","DC1",IF(Sheet1!AB492="DC1MDB07","DC1",IF(Sheet1!AB492="DC1MDB08","DC1",IF(Sheet1!AB492="DC1MDB09","DC1",IF(Sheet1!AB492="DC1MDB10","DC1",IF(Sheet1!AB492="DC4MDB01","DC4",IF(Sheet1!AB492="DC4MDB02","DC4",IF(Sheet1!AB492="DC4MDB03","DC4",IF(Sheet1!AB492="DC4MDB04","DC4",IF(Sheet1!AB492="DC4MDB05","DC4",IF(Sheet1!AB492="DC4MDB06","DC4",IF(Sheet1!AB492="DC4MDB07","DC4",IF(Sheet1!AB492="DC4MDB08","DC4",IF(Sheet1!AB492="DC4MDB09","DC4",IF(Sheet1!AB492="DC4MDB10","DC4","$False"))))))))))))))))))))</f>
        <v>DC4</v>
      </c>
      <c r="Z492" t="s">
        <v>35</v>
      </c>
      <c r="AA492" t="e">
        <f t="shared" si="30"/>
        <v>#VALUE!</v>
      </c>
      <c r="AB492" t="e">
        <f t="shared" si="31"/>
        <v>#VALUE!</v>
      </c>
      <c r="AC492" t="s">
        <v>11</v>
      </c>
      <c r="AD492" t="s">
        <v>12</v>
      </c>
      <c r="AE492" t="s">
        <v>13</v>
      </c>
      <c r="AF492" t="s">
        <v>14</v>
      </c>
      <c r="AG492" t="s">
        <v>5</v>
      </c>
      <c r="AH492" t="s">
        <v>15</v>
      </c>
      <c r="AI492" t="s">
        <v>16</v>
      </c>
      <c r="AJ492" t="s">
        <v>17</v>
      </c>
      <c r="AK492" t="s">
        <v>18</v>
      </c>
      <c r="AL492" t="s">
        <v>19</v>
      </c>
    </row>
    <row r="493" spans="1:38" ht="13.5" customHeight="1">
      <c r="A493" s="7"/>
      <c r="B493" s="7"/>
      <c r="C493" s="7"/>
      <c r="D493" s="8"/>
      <c r="F493" s="9" t="str">
        <f>(Sheet1!T493)</f>
        <v/>
      </c>
      <c r="G493" t="str">
        <f>IF(OR(Sheet1!W493="Yes",Sheet1!U493="Yes"),"\\CMFP538\"&amp;Sheet1!Z493,"")</f>
        <v/>
      </c>
      <c r="H493" t="str">
        <f>IF(G493="","",Sheet1!Z493)</f>
        <v/>
      </c>
      <c r="I493" t="str">
        <f>IF(G493="","",Sheet1!Y493)</f>
        <v/>
      </c>
      <c r="J493" t="e">
        <f>(Sheet1!O493)</f>
        <v>#VALUE!</v>
      </c>
      <c r="K493" s="6" t="e">
        <f>(Sheet1!P493)</f>
        <v>#VALUE!</v>
      </c>
      <c r="L493" s="6" t="e">
        <f>IF(Sheet1!N493="No","No",IF(Sheet1!N493="","No","Yes"))</f>
        <v>#VALUE!</v>
      </c>
      <c r="M493" t="e">
        <f>(Sheet1!Q493)</f>
        <v>#VALUE!</v>
      </c>
      <c r="N493" s="6" t="str">
        <f>IF(Sheet1!E493=FALSE,"",Sheet1!F493&amp;Sheet1!E493)</f>
        <v/>
      </c>
      <c r="O493" t="str">
        <f ca="1">(Sheet1!AB493)</f>
        <v>DC4MDB07</v>
      </c>
      <c r="P493" t="e">
        <f>(Sheet1!R493)</f>
        <v>#VALUE!</v>
      </c>
      <c r="Q493" t="e">
        <f>Sheet3!D493</f>
        <v>#VALUE!</v>
      </c>
      <c r="R493" t="e">
        <f>Sheet3!E493</f>
        <v>#VALUE!</v>
      </c>
      <c r="S493" t="str">
        <f t="shared" si="28"/>
        <v/>
      </c>
      <c r="T493" t="str">
        <f>IF(ISERROR(Sheet1!X493),"",Sheet1!X493)</f>
        <v/>
      </c>
      <c r="U493" t="e">
        <f>IF(Sheet1!M493="Councillors",5120,IF(Sheet1!M493="Information Technology Services Dept.",1024,IF(Sheet1!M493="City Clerk and Solicitor Dept",1953,"No")))</f>
        <v>#VALUE!</v>
      </c>
      <c r="V493" s="5" t="s">
        <v>96</v>
      </c>
      <c r="W493" t="e">
        <f>IF(Sheet1!M493="Councillors",4608,IF(Sheet1!M493="Information Technology Services Dept.",921,IF(Sheet1!M493="City Clerk and Solicitor Dept",1855,"No")))</f>
        <v>#VALUE!</v>
      </c>
      <c r="X493" t="e">
        <f t="shared" si="29"/>
        <v>#VALUE!</v>
      </c>
      <c r="Y493" t="str">
        <f ca="1">IF(Sheet1!AB493="DC1MDB01","DC1",IF(Sheet1!AB493="DC1MDB02","DC1",IF(Sheet1!AB493="DC1MDB03","DC1",IF(Sheet1!AB493="DC1MDB04","DC1",IF(Sheet1!AB493="DC1MDB05","DC1",IF(Sheet1!AB493="DC1MDB06","DC1",IF(Sheet1!AB493="DC1MDB07","DC1",IF(Sheet1!AB493="DC1MDB08","DC1",IF(Sheet1!AB493="DC1MDB09","DC1",IF(Sheet1!AB493="DC1MDB10","DC1",IF(Sheet1!AB493="DC4MDB01","DC4",IF(Sheet1!AB493="DC4MDB02","DC4",IF(Sheet1!AB493="DC4MDB03","DC4",IF(Sheet1!AB493="DC4MDB04","DC4",IF(Sheet1!AB493="DC4MDB05","DC4",IF(Sheet1!AB493="DC4MDB06","DC4",IF(Sheet1!AB493="DC4MDB07","DC4",IF(Sheet1!AB493="DC4MDB08","DC4",IF(Sheet1!AB493="DC4MDB09","DC4",IF(Sheet1!AB493="DC4MDB10","DC4","$False"))))))))))))))))))))</f>
        <v>DC4</v>
      </c>
      <c r="Z493" t="s">
        <v>35</v>
      </c>
      <c r="AA493" t="e">
        <f t="shared" si="30"/>
        <v>#VALUE!</v>
      </c>
      <c r="AB493" t="e">
        <f t="shared" si="31"/>
        <v>#VALUE!</v>
      </c>
      <c r="AC493" t="s">
        <v>11</v>
      </c>
      <c r="AD493" t="s">
        <v>12</v>
      </c>
      <c r="AE493" t="s">
        <v>13</v>
      </c>
      <c r="AF493" t="s">
        <v>14</v>
      </c>
      <c r="AG493" t="s">
        <v>5</v>
      </c>
      <c r="AH493" t="s">
        <v>15</v>
      </c>
      <c r="AI493" t="s">
        <v>16</v>
      </c>
      <c r="AJ493" t="s">
        <v>17</v>
      </c>
      <c r="AK493" t="s">
        <v>18</v>
      </c>
      <c r="AL493" t="s">
        <v>19</v>
      </c>
    </row>
    <row r="494" spans="1:38" ht="13.5" customHeight="1">
      <c r="A494" s="7"/>
      <c r="B494" s="7"/>
      <c r="C494" s="7"/>
      <c r="D494" s="8"/>
      <c r="F494" s="9" t="str">
        <f>(Sheet1!T494)</f>
        <v/>
      </c>
      <c r="G494" t="str">
        <f>IF(OR(Sheet1!W494="Yes",Sheet1!U494="Yes"),"\\CMFP538\"&amp;Sheet1!Z494,"")</f>
        <v/>
      </c>
      <c r="H494" t="str">
        <f>IF(G494="","",Sheet1!Z494)</f>
        <v/>
      </c>
      <c r="I494" t="str">
        <f>IF(G494="","",Sheet1!Y494)</f>
        <v/>
      </c>
      <c r="J494" t="e">
        <f>(Sheet1!O494)</f>
        <v>#VALUE!</v>
      </c>
      <c r="K494" s="6" t="e">
        <f>(Sheet1!P494)</f>
        <v>#VALUE!</v>
      </c>
      <c r="L494" s="6" t="e">
        <f>IF(Sheet1!N494="No","No",IF(Sheet1!N494="","No","Yes"))</f>
        <v>#VALUE!</v>
      </c>
      <c r="M494" t="e">
        <f>(Sheet1!Q494)</f>
        <v>#VALUE!</v>
      </c>
      <c r="N494" s="6" t="str">
        <f>IF(Sheet1!E494=FALSE,"",Sheet1!F494&amp;Sheet1!E494)</f>
        <v/>
      </c>
      <c r="O494" t="str">
        <f ca="1">(Sheet1!AB494)</f>
        <v>DC1MDB09</v>
      </c>
      <c r="P494" t="e">
        <f>(Sheet1!R494)</f>
        <v>#VALUE!</v>
      </c>
      <c r="Q494" t="e">
        <f>Sheet3!D494</f>
        <v>#VALUE!</v>
      </c>
      <c r="R494" t="e">
        <f>Sheet3!E494</f>
        <v>#VALUE!</v>
      </c>
      <c r="S494" t="str">
        <f t="shared" si="28"/>
        <v/>
      </c>
      <c r="T494" t="str">
        <f>IF(ISERROR(Sheet1!X494),"",Sheet1!X494)</f>
        <v/>
      </c>
      <c r="U494" t="e">
        <f>IF(Sheet1!M494="Councillors",5120,IF(Sheet1!M494="Information Technology Services Dept.",1024,IF(Sheet1!M494="City Clerk and Solicitor Dept",1953,"No")))</f>
        <v>#VALUE!</v>
      </c>
      <c r="V494" s="5" t="s">
        <v>96</v>
      </c>
      <c r="W494" t="e">
        <f>IF(Sheet1!M494="Councillors",4608,IF(Sheet1!M494="Information Technology Services Dept.",921,IF(Sheet1!M494="City Clerk and Solicitor Dept",1855,"No")))</f>
        <v>#VALUE!</v>
      </c>
      <c r="X494" t="e">
        <f t="shared" si="29"/>
        <v>#VALUE!</v>
      </c>
      <c r="Y494" t="str">
        <f ca="1">IF(Sheet1!AB494="DC1MDB01","DC1",IF(Sheet1!AB494="DC1MDB02","DC1",IF(Sheet1!AB494="DC1MDB03","DC1",IF(Sheet1!AB494="DC1MDB04","DC1",IF(Sheet1!AB494="DC1MDB05","DC1",IF(Sheet1!AB494="DC1MDB06","DC1",IF(Sheet1!AB494="DC1MDB07","DC1",IF(Sheet1!AB494="DC1MDB08","DC1",IF(Sheet1!AB494="DC1MDB09","DC1",IF(Sheet1!AB494="DC1MDB10","DC1",IF(Sheet1!AB494="DC4MDB01","DC4",IF(Sheet1!AB494="DC4MDB02","DC4",IF(Sheet1!AB494="DC4MDB03","DC4",IF(Sheet1!AB494="DC4MDB04","DC4",IF(Sheet1!AB494="DC4MDB05","DC4",IF(Sheet1!AB494="DC4MDB06","DC4",IF(Sheet1!AB494="DC4MDB07","DC4",IF(Sheet1!AB494="DC4MDB08","DC4",IF(Sheet1!AB494="DC4MDB09","DC4",IF(Sheet1!AB494="DC4MDB10","DC4","$False"))))))))))))))))))))</f>
        <v>DC1</v>
      </c>
      <c r="Z494" t="s">
        <v>35</v>
      </c>
      <c r="AA494" t="e">
        <f t="shared" si="30"/>
        <v>#VALUE!</v>
      </c>
      <c r="AB494" t="e">
        <f t="shared" si="31"/>
        <v>#VALUE!</v>
      </c>
      <c r="AC494" t="s">
        <v>11</v>
      </c>
      <c r="AD494" t="s">
        <v>12</v>
      </c>
      <c r="AE494" t="s">
        <v>13</v>
      </c>
      <c r="AF494" t="s">
        <v>14</v>
      </c>
      <c r="AG494" t="s">
        <v>5</v>
      </c>
      <c r="AH494" t="s">
        <v>15</v>
      </c>
      <c r="AI494" t="s">
        <v>16</v>
      </c>
      <c r="AJ494" t="s">
        <v>17</v>
      </c>
      <c r="AK494" t="s">
        <v>18</v>
      </c>
      <c r="AL494" t="s">
        <v>19</v>
      </c>
    </row>
    <row r="495" spans="1:38" ht="13.5" customHeight="1">
      <c r="A495" s="7"/>
      <c r="B495" s="7"/>
      <c r="C495" s="7"/>
      <c r="D495" s="8"/>
      <c r="F495" s="9" t="str">
        <f>(Sheet1!T495)</f>
        <v/>
      </c>
      <c r="G495" t="str">
        <f>IF(OR(Sheet1!W495="Yes",Sheet1!U495="Yes"),"\\CMFP538\"&amp;Sheet1!Z495,"")</f>
        <v/>
      </c>
      <c r="H495" t="str">
        <f>IF(G495="","",Sheet1!Z495)</f>
        <v/>
      </c>
      <c r="I495" t="str">
        <f>IF(G495="","",Sheet1!Y495)</f>
        <v/>
      </c>
      <c r="J495" t="e">
        <f>(Sheet1!O495)</f>
        <v>#VALUE!</v>
      </c>
      <c r="K495" s="6" t="e">
        <f>(Sheet1!P495)</f>
        <v>#VALUE!</v>
      </c>
      <c r="L495" s="6" t="e">
        <f>IF(Sheet1!N495="No","No",IF(Sheet1!N495="","No","Yes"))</f>
        <v>#VALUE!</v>
      </c>
      <c r="M495" t="e">
        <f>(Sheet1!Q495)</f>
        <v>#VALUE!</v>
      </c>
      <c r="N495" s="6" t="str">
        <f>IF(Sheet1!E495=FALSE,"",Sheet1!F495&amp;Sheet1!E495)</f>
        <v/>
      </c>
      <c r="O495" t="str">
        <f ca="1">(Sheet1!AB495)</f>
        <v>DC1MDB07</v>
      </c>
      <c r="P495" t="e">
        <f>(Sheet1!R495)</f>
        <v>#VALUE!</v>
      </c>
      <c r="Q495" t="e">
        <f>Sheet3!D495</f>
        <v>#VALUE!</v>
      </c>
      <c r="R495" t="e">
        <f>Sheet3!E495</f>
        <v>#VALUE!</v>
      </c>
      <c r="S495" t="str">
        <f t="shared" si="28"/>
        <v/>
      </c>
      <c r="T495" t="str">
        <f>IF(ISERROR(Sheet1!X495),"",Sheet1!X495)</f>
        <v/>
      </c>
      <c r="U495" t="e">
        <f>IF(Sheet1!M495="Councillors",5120,IF(Sheet1!M495="Information Technology Services Dept.",1024,IF(Sheet1!M495="City Clerk and Solicitor Dept",1953,"No")))</f>
        <v>#VALUE!</v>
      </c>
      <c r="V495" s="5" t="s">
        <v>96</v>
      </c>
      <c r="W495" t="e">
        <f>IF(Sheet1!M495="Councillors",4608,IF(Sheet1!M495="Information Technology Services Dept.",921,IF(Sheet1!M495="City Clerk and Solicitor Dept",1855,"No")))</f>
        <v>#VALUE!</v>
      </c>
      <c r="X495" t="e">
        <f t="shared" si="29"/>
        <v>#VALUE!</v>
      </c>
      <c r="Y495" t="str">
        <f ca="1">IF(Sheet1!AB495="DC1MDB01","DC1",IF(Sheet1!AB495="DC1MDB02","DC1",IF(Sheet1!AB495="DC1MDB03","DC1",IF(Sheet1!AB495="DC1MDB04","DC1",IF(Sheet1!AB495="DC1MDB05","DC1",IF(Sheet1!AB495="DC1MDB06","DC1",IF(Sheet1!AB495="DC1MDB07","DC1",IF(Sheet1!AB495="DC1MDB08","DC1",IF(Sheet1!AB495="DC1MDB09","DC1",IF(Sheet1!AB495="DC1MDB10","DC1",IF(Sheet1!AB495="DC4MDB01","DC4",IF(Sheet1!AB495="DC4MDB02","DC4",IF(Sheet1!AB495="DC4MDB03","DC4",IF(Sheet1!AB495="DC4MDB04","DC4",IF(Sheet1!AB495="DC4MDB05","DC4",IF(Sheet1!AB495="DC4MDB06","DC4",IF(Sheet1!AB495="DC4MDB07","DC4",IF(Sheet1!AB495="DC4MDB08","DC4",IF(Sheet1!AB495="DC4MDB09","DC4",IF(Sheet1!AB495="DC4MDB10","DC4","$False"))))))))))))))))))))</f>
        <v>DC1</v>
      </c>
      <c r="Z495" t="s">
        <v>35</v>
      </c>
      <c r="AA495" t="e">
        <f t="shared" si="30"/>
        <v>#VALUE!</v>
      </c>
      <c r="AB495" t="e">
        <f t="shared" si="31"/>
        <v>#VALUE!</v>
      </c>
      <c r="AC495" t="s">
        <v>11</v>
      </c>
      <c r="AD495" t="s">
        <v>12</v>
      </c>
      <c r="AE495" t="s">
        <v>13</v>
      </c>
      <c r="AF495" t="s">
        <v>14</v>
      </c>
      <c r="AG495" t="s">
        <v>5</v>
      </c>
      <c r="AH495" t="s">
        <v>15</v>
      </c>
      <c r="AI495" t="s">
        <v>16</v>
      </c>
      <c r="AJ495" t="s">
        <v>17</v>
      </c>
      <c r="AK495" t="s">
        <v>18</v>
      </c>
      <c r="AL495" t="s">
        <v>19</v>
      </c>
    </row>
    <row r="496" spans="1:38" ht="13.5" customHeight="1">
      <c r="A496" s="7"/>
      <c r="B496" s="7"/>
      <c r="C496" s="7"/>
      <c r="D496" s="8"/>
      <c r="F496" s="9" t="str">
        <f>(Sheet1!T496)</f>
        <v/>
      </c>
      <c r="G496" t="str">
        <f>IF(OR(Sheet1!W496="Yes",Sheet1!U496="Yes"),"\\CMFP538\"&amp;Sheet1!Z496,"")</f>
        <v/>
      </c>
      <c r="H496" t="str">
        <f>IF(G496="","",Sheet1!Z496)</f>
        <v/>
      </c>
      <c r="I496" t="str">
        <f>IF(G496="","",Sheet1!Y496)</f>
        <v/>
      </c>
      <c r="J496" t="e">
        <f>(Sheet1!O496)</f>
        <v>#VALUE!</v>
      </c>
      <c r="K496" s="6" t="e">
        <f>(Sheet1!P496)</f>
        <v>#VALUE!</v>
      </c>
      <c r="L496" s="6" t="e">
        <f>IF(Sheet1!N496="No","No",IF(Sheet1!N496="","No","Yes"))</f>
        <v>#VALUE!</v>
      </c>
      <c r="M496" t="e">
        <f>(Sheet1!Q496)</f>
        <v>#VALUE!</v>
      </c>
      <c r="N496" s="6" t="str">
        <f>IF(Sheet1!E496=FALSE,"",Sheet1!F496&amp;Sheet1!E496)</f>
        <v/>
      </c>
      <c r="O496" t="str">
        <f ca="1">(Sheet1!AB496)</f>
        <v>DC4MDB02</v>
      </c>
      <c r="P496" t="e">
        <f>(Sheet1!R496)</f>
        <v>#VALUE!</v>
      </c>
      <c r="Q496" t="e">
        <f>Sheet3!D496</f>
        <v>#VALUE!</v>
      </c>
      <c r="R496" t="e">
        <f>Sheet3!E496</f>
        <v>#VALUE!</v>
      </c>
      <c r="S496" t="str">
        <f t="shared" si="28"/>
        <v/>
      </c>
      <c r="T496" t="str">
        <f>IF(ISERROR(Sheet1!X496),"",Sheet1!X496)</f>
        <v/>
      </c>
      <c r="U496" t="e">
        <f>IF(Sheet1!M496="Councillors",5120,IF(Sheet1!M496="Information Technology Services Dept.",1024,IF(Sheet1!M496="City Clerk and Solicitor Dept",1953,"No")))</f>
        <v>#VALUE!</v>
      </c>
      <c r="V496" s="5" t="s">
        <v>96</v>
      </c>
      <c r="W496" t="e">
        <f>IF(Sheet1!M496="Councillors",4608,IF(Sheet1!M496="Information Technology Services Dept.",921,IF(Sheet1!M496="City Clerk and Solicitor Dept",1855,"No")))</f>
        <v>#VALUE!</v>
      </c>
      <c r="X496" t="e">
        <f t="shared" si="29"/>
        <v>#VALUE!</v>
      </c>
      <c r="Y496" t="str">
        <f ca="1">IF(Sheet1!AB496="DC1MDB01","DC1",IF(Sheet1!AB496="DC1MDB02","DC1",IF(Sheet1!AB496="DC1MDB03","DC1",IF(Sheet1!AB496="DC1MDB04","DC1",IF(Sheet1!AB496="DC1MDB05","DC1",IF(Sheet1!AB496="DC1MDB06","DC1",IF(Sheet1!AB496="DC1MDB07","DC1",IF(Sheet1!AB496="DC1MDB08","DC1",IF(Sheet1!AB496="DC1MDB09","DC1",IF(Sheet1!AB496="DC1MDB10","DC1",IF(Sheet1!AB496="DC4MDB01","DC4",IF(Sheet1!AB496="DC4MDB02","DC4",IF(Sheet1!AB496="DC4MDB03","DC4",IF(Sheet1!AB496="DC4MDB04","DC4",IF(Sheet1!AB496="DC4MDB05","DC4",IF(Sheet1!AB496="DC4MDB06","DC4",IF(Sheet1!AB496="DC4MDB07","DC4",IF(Sheet1!AB496="DC4MDB08","DC4",IF(Sheet1!AB496="DC4MDB09","DC4",IF(Sheet1!AB496="DC4MDB10","DC4","$False"))))))))))))))))))))</f>
        <v>DC4</v>
      </c>
      <c r="Z496" t="s">
        <v>35</v>
      </c>
      <c r="AA496" t="e">
        <f t="shared" si="30"/>
        <v>#VALUE!</v>
      </c>
      <c r="AB496" t="e">
        <f t="shared" si="31"/>
        <v>#VALUE!</v>
      </c>
      <c r="AC496" t="s">
        <v>11</v>
      </c>
      <c r="AD496" t="s">
        <v>12</v>
      </c>
      <c r="AE496" t="s">
        <v>13</v>
      </c>
      <c r="AF496" t="s">
        <v>14</v>
      </c>
      <c r="AG496" t="s">
        <v>5</v>
      </c>
      <c r="AH496" t="s">
        <v>15</v>
      </c>
      <c r="AI496" t="s">
        <v>16</v>
      </c>
      <c r="AJ496" t="s">
        <v>17</v>
      </c>
      <c r="AK496" t="s">
        <v>18</v>
      </c>
      <c r="AL496" t="s">
        <v>19</v>
      </c>
    </row>
    <row r="497" spans="1:38" ht="13.5" customHeight="1">
      <c r="A497" s="7"/>
      <c r="B497" s="7"/>
      <c r="C497" s="7"/>
      <c r="D497" s="8"/>
      <c r="F497" s="9" t="str">
        <f>(Sheet1!T497)</f>
        <v/>
      </c>
      <c r="G497" t="str">
        <f>IF(OR(Sheet1!W497="Yes",Sheet1!U497="Yes"),"\\CMFP538\"&amp;Sheet1!Z497,"")</f>
        <v/>
      </c>
      <c r="H497" t="str">
        <f>IF(G497="","",Sheet1!Z497)</f>
        <v/>
      </c>
      <c r="I497" t="str">
        <f>IF(G497="","",Sheet1!Y497)</f>
        <v/>
      </c>
      <c r="J497" t="e">
        <f>(Sheet1!O497)</f>
        <v>#VALUE!</v>
      </c>
      <c r="K497" s="6" t="e">
        <f>(Sheet1!P497)</f>
        <v>#VALUE!</v>
      </c>
      <c r="L497" s="6" t="e">
        <f>IF(Sheet1!N497="No","No",IF(Sheet1!N497="","No","Yes"))</f>
        <v>#VALUE!</v>
      </c>
      <c r="M497" t="e">
        <f>(Sheet1!Q497)</f>
        <v>#VALUE!</v>
      </c>
      <c r="N497" s="6" t="str">
        <f>IF(Sheet1!E497=FALSE,"",Sheet1!F497&amp;Sheet1!E497)</f>
        <v/>
      </c>
      <c r="O497" t="str">
        <f ca="1">(Sheet1!AB497)</f>
        <v>DC4MDB05</v>
      </c>
      <c r="P497" t="e">
        <f>(Sheet1!R497)</f>
        <v>#VALUE!</v>
      </c>
      <c r="Q497" t="e">
        <f>Sheet3!D497</f>
        <v>#VALUE!</v>
      </c>
      <c r="R497" t="e">
        <f>Sheet3!E497</f>
        <v>#VALUE!</v>
      </c>
      <c r="S497" t="str">
        <f t="shared" si="28"/>
        <v/>
      </c>
      <c r="T497" t="str">
        <f>IF(ISERROR(Sheet1!X497),"",Sheet1!X497)</f>
        <v/>
      </c>
      <c r="U497" t="e">
        <f>IF(Sheet1!M497="Councillors",5120,IF(Sheet1!M497="Information Technology Services Dept.",1024,IF(Sheet1!M497="City Clerk and Solicitor Dept",1953,"No")))</f>
        <v>#VALUE!</v>
      </c>
      <c r="V497" s="5" t="s">
        <v>96</v>
      </c>
      <c r="W497" t="e">
        <f>IF(Sheet1!M497="Councillors",4608,IF(Sheet1!M497="Information Technology Services Dept.",921,IF(Sheet1!M497="City Clerk and Solicitor Dept",1855,"No")))</f>
        <v>#VALUE!</v>
      </c>
      <c r="X497" t="e">
        <f t="shared" si="29"/>
        <v>#VALUE!</v>
      </c>
      <c r="Y497" t="str">
        <f ca="1">IF(Sheet1!AB497="DC1MDB01","DC1",IF(Sheet1!AB497="DC1MDB02","DC1",IF(Sheet1!AB497="DC1MDB03","DC1",IF(Sheet1!AB497="DC1MDB04","DC1",IF(Sheet1!AB497="DC1MDB05","DC1",IF(Sheet1!AB497="DC1MDB06","DC1",IF(Sheet1!AB497="DC1MDB07","DC1",IF(Sheet1!AB497="DC1MDB08","DC1",IF(Sheet1!AB497="DC1MDB09","DC1",IF(Sheet1!AB497="DC1MDB10","DC1",IF(Sheet1!AB497="DC4MDB01","DC4",IF(Sheet1!AB497="DC4MDB02","DC4",IF(Sheet1!AB497="DC4MDB03","DC4",IF(Sheet1!AB497="DC4MDB04","DC4",IF(Sheet1!AB497="DC4MDB05","DC4",IF(Sheet1!AB497="DC4MDB06","DC4",IF(Sheet1!AB497="DC4MDB07","DC4",IF(Sheet1!AB497="DC4MDB08","DC4",IF(Sheet1!AB497="DC4MDB09","DC4",IF(Sheet1!AB497="DC4MDB10","DC4","$False"))))))))))))))))))))</f>
        <v>DC4</v>
      </c>
      <c r="Z497" t="s">
        <v>35</v>
      </c>
      <c r="AA497" t="e">
        <f t="shared" si="30"/>
        <v>#VALUE!</v>
      </c>
      <c r="AB497" t="e">
        <f t="shared" si="31"/>
        <v>#VALUE!</v>
      </c>
      <c r="AC497" t="s">
        <v>11</v>
      </c>
      <c r="AD497" t="s">
        <v>12</v>
      </c>
      <c r="AE497" t="s">
        <v>13</v>
      </c>
      <c r="AF497" t="s">
        <v>14</v>
      </c>
      <c r="AG497" t="s">
        <v>5</v>
      </c>
      <c r="AH497" t="s">
        <v>15</v>
      </c>
      <c r="AI497" t="s">
        <v>16</v>
      </c>
      <c r="AJ497" t="s">
        <v>17</v>
      </c>
      <c r="AK497" t="s">
        <v>18</v>
      </c>
      <c r="AL497" t="s">
        <v>19</v>
      </c>
    </row>
    <row r="498" spans="1:38" ht="13.5" customHeight="1">
      <c r="A498" s="7"/>
      <c r="B498" s="7"/>
      <c r="C498" s="7"/>
      <c r="D498" s="8"/>
      <c r="F498" s="9" t="str">
        <f>(Sheet1!T498)</f>
        <v/>
      </c>
      <c r="G498" t="str">
        <f>IF(OR(Sheet1!W498="Yes",Sheet1!U498="Yes"),"\\CMFP538\"&amp;Sheet1!Z498,"")</f>
        <v/>
      </c>
      <c r="H498" t="str">
        <f>IF(G498="","",Sheet1!Z498)</f>
        <v/>
      </c>
      <c r="I498" t="str">
        <f>IF(G498="","",Sheet1!Y498)</f>
        <v/>
      </c>
      <c r="J498" t="e">
        <f>(Sheet1!O498)</f>
        <v>#VALUE!</v>
      </c>
      <c r="K498" s="6" t="e">
        <f>(Sheet1!P498)</f>
        <v>#VALUE!</v>
      </c>
      <c r="L498" s="6" t="e">
        <f>IF(Sheet1!N498="No","No",IF(Sheet1!N498="","No","Yes"))</f>
        <v>#VALUE!</v>
      </c>
      <c r="M498" t="e">
        <f>(Sheet1!Q498)</f>
        <v>#VALUE!</v>
      </c>
      <c r="N498" s="6" t="str">
        <f>IF(Sheet1!E498=FALSE,"",Sheet1!F498&amp;Sheet1!E498)</f>
        <v/>
      </c>
      <c r="O498" t="str">
        <f ca="1">(Sheet1!AB498)</f>
        <v>DC1MDB07</v>
      </c>
      <c r="P498" t="e">
        <f>(Sheet1!R498)</f>
        <v>#VALUE!</v>
      </c>
      <c r="Q498" t="e">
        <f>Sheet3!D498</f>
        <v>#VALUE!</v>
      </c>
      <c r="R498" t="e">
        <f>Sheet3!E498</f>
        <v>#VALUE!</v>
      </c>
      <c r="S498" t="str">
        <f t="shared" si="28"/>
        <v/>
      </c>
      <c r="T498" t="str">
        <f>IF(ISERROR(Sheet1!X498),"",Sheet1!X498)</f>
        <v/>
      </c>
      <c r="U498" t="e">
        <f>IF(Sheet1!M498="Councillors",5120,IF(Sheet1!M498="Information Technology Services Dept.",1024,IF(Sheet1!M498="City Clerk and Solicitor Dept",1953,"No")))</f>
        <v>#VALUE!</v>
      </c>
      <c r="V498" s="5" t="s">
        <v>96</v>
      </c>
      <c r="W498" t="e">
        <f>IF(Sheet1!M498="Councillors",4608,IF(Sheet1!M498="Information Technology Services Dept.",921,IF(Sheet1!M498="City Clerk and Solicitor Dept",1855,"No")))</f>
        <v>#VALUE!</v>
      </c>
      <c r="X498" t="e">
        <f t="shared" si="29"/>
        <v>#VALUE!</v>
      </c>
      <c r="Y498" t="str">
        <f ca="1">IF(Sheet1!AB498="DC1MDB01","DC1",IF(Sheet1!AB498="DC1MDB02","DC1",IF(Sheet1!AB498="DC1MDB03","DC1",IF(Sheet1!AB498="DC1MDB04","DC1",IF(Sheet1!AB498="DC1MDB05","DC1",IF(Sheet1!AB498="DC1MDB06","DC1",IF(Sheet1!AB498="DC1MDB07","DC1",IF(Sheet1!AB498="DC1MDB08","DC1",IF(Sheet1!AB498="DC1MDB09","DC1",IF(Sheet1!AB498="DC1MDB10","DC1",IF(Sheet1!AB498="DC4MDB01","DC4",IF(Sheet1!AB498="DC4MDB02","DC4",IF(Sheet1!AB498="DC4MDB03","DC4",IF(Sheet1!AB498="DC4MDB04","DC4",IF(Sheet1!AB498="DC4MDB05","DC4",IF(Sheet1!AB498="DC4MDB06","DC4",IF(Sheet1!AB498="DC4MDB07","DC4",IF(Sheet1!AB498="DC4MDB08","DC4",IF(Sheet1!AB498="DC4MDB09","DC4",IF(Sheet1!AB498="DC4MDB10","DC4","$False"))))))))))))))))))))</f>
        <v>DC1</v>
      </c>
      <c r="Z498" t="s">
        <v>35</v>
      </c>
      <c r="AA498" t="e">
        <f t="shared" si="30"/>
        <v>#VALUE!</v>
      </c>
      <c r="AB498" t="e">
        <f t="shared" si="31"/>
        <v>#VALUE!</v>
      </c>
      <c r="AC498" t="s">
        <v>11</v>
      </c>
      <c r="AD498" t="s">
        <v>12</v>
      </c>
      <c r="AE498" t="s">
        <v>13</v>
      </c>
      <c r="AF498" t="s">
        <v>14</v>
      </c>
      <c r="AG498" t="s">
        <v>5</v>
      </c>
      <c r="AH498" t="s">
        <v>15</v>
      </c>
      <c r="AI498" t="s">
        <v>16</v>
      </c>
      <c r="AJ498" t="s">
        <v>17</v>
      </c>
      <c r="AK498" t="s">
        <v>18</v>
      </c>
      <c r="AL498" t="s">
        <v>19</v>
      </c>
    </row>
    <row r="499" spans="1:38" ht="13.5" customHeight="1">
      <c r="A499" s="7"/>
      <c r="B499" s="7"/>
      <c r="C499" s="7"/>
      <c r="D499" s="8"/>
      <c r="F499" s="9" t="str">
        <f>(Sheet1!T499)</f>
        <v/>
      </c>
      <c r="G499" t="str">
        <f>IF(OR(Sheet1!W499="Yes",Sheet1!U499="Yes"),"\\CMFP538\"&amp;Sheet1!Z499,"")</f>
        <v/>
      </c>
      <c r="H499" t="str">
        <f>IF(G499="","",Sheet1!Z499)</f>
        <v/>
      </c>
      <c r="I499" t="str">
        <f>IF(G499="","",Sheet1!Y499)</f>
        <v/>
      </c>
      <c r="J499" t="e">
        <f>(Sheet1!O499)</f>
        <v>#VALUE!</v>
      </c>
      <c r="K499" s="6" t="e">
        <f>(Sheet1!P499)</f>
        <v>#VALUE!</v>
      </c>
      <c r="L499" s="6" t="e">
        <f>IF(Sheet1!N499="No","No",IF(Sheet1!N499="","No","Yes"))</f>
        <v>#VALUE!</v>
      </c>
      <c r="M499" t="e">
        <f>(Sheet1!Q499)</f>
        <v>#VALUE!</v>
      </c>
      <c r="N499" s="6" t="str">
        <f>IF(Sheet1!E499=FALSE,"",Sheet1!F499&amp;Sheet1!E499)</f>
        <v/>
      </c>
      <c r="O499" t="str">
        <f ca="1">(Sheet1!AB499)</f>
        <v>DC1MDB06</v>
      </c>
      <c r="P499" t="e">
        <f>(Sheet1!R499)</f>
        <v>#VALUE!</v>
      </c>
      <c r="Q499" t="e">
        <f>Sheet3!D499</f>
        <v>#VALUE!</v>
      </c>
      <c r="R499" t="e">
        <f>Sheet3!E499</f>
        <v>#VALUE!</v>
      </c>
      <c r="S499" t="str">
        <f t="shared" si="28"/>
        <v/>
      </c>
      <c r="T499" t="str">
        <f>IF(ISERROR(Sheet1!X499),"",Sheet1!X499)</f>
        <v/>
      </c>
      <c r="U499" t="e">
        <f>IF(Sheet1!M499="Councillors",5120,IF(Sheet1!M499="Information Technology Services Dept.",1024,IF(Sheet1!M499="City Clerk and Solicitor Dept",1953,"No")))</f>
        <v>#VALUE!</v>
      </c>
      <c r="V499" s="5" t="s">
        <v>96</v>
      </c>
      <c r="W499" t="e">
        <f>IF(Sheet1!M499="Councillors",4608,IF(Sheet1!M499="Information Technology Services Dept.",921,IF(Sheet1!M499="City Clerk and Solicitor Dept",1855,"No")))</f>
        <v>#VALUE!</v>
      </c>
      <c r="X499" t="e">
        <f t="shared" si="29"/>
        <v>#VALUE!</v>
      </c>
      <c r="Y499" t="str">
        <f ca="1">IF(Sheet1!AB499="DC1MDB01","DC1",IF(Sheet1!AB499="DC1MDB02","DC1",IF(Sheet1!AB499="DC1MDB03","DC1",IF(Sheet1!AB499="DC1MDB04","DC1",IF(Sheet1!AB499="DC1MDB05","DC1",IF(Sheet1!AB499="DC1MDB06","DC1",IF(Sheet1!AB499="DC1MDB07","DC1",IF(Sheet1!AB499="DC1MDB08","DC1",IF(Sheet1!AB499="DC1MDB09","DC1",IF(Sheet1!AB499="DC1MDB10","DC1",IF(Sheet1!AB499="DC4MDB01","DC4",IF(Sheet1!AB499="DC4MDB02","DC4",IF(Sheet1!AB499="DC4MDB03","DC4",IF(Sheet1!AB499="DC4MDB04","DC4",IF(Sheet1!AB499="DC4MDB05","DC4",IF(Sheet1!AB499="DC4MDB06","DC4",IF(Sheet1!AB499="DC4MDB07","DC4",IF(Sheet1!AB499="DC4MDB08","DC4",IF(Sheet1!AB499="DC4MDB09","DC4",IF(Sheet1!AB499="DC4MDB10","DC4","$False"))))))))))))))))))))</f>
        <v>DC1</v>
      </c>
      <c r="Z499" t="s">
        <v>35</v>
      </c>
      <c r="AA499" t="e">
        <f t="shared" si="30"/>
        <v>#VALUE!</v>
      </c>
      <c r="AB499" t="e">
        <f t="shared" si="31"/>
        <v>#VALUE!</v>
      </c>
      <c r="AC499" t="s">
        <v>11</v>
      </c>
      <c r="AD499" t="s">
        <v>12</v>
      </c>
      <c r="AE499" t="s">
        <v>13</v>
      </c>
      <c r="AF499" t="s">
        <v>14</v>
      </c>
      <c r="AG499" t="s">
        <v>5</v>
      </c>
      <c r="AH499" t="s">
        <v>15</v>
      </c>
      <c r="AI499" t="s">
        <v>16</v>
      </c>
      <c r="AJ499" t="s">
        <v>17</v>
      </c>
      <c r="AK499" t="s">
        <v>18</v>
      </c>
      <c r="AL499" t="s">
        <v>19</v>
      </c>
    </row>
    <row r="500" spans="1:38" ht="13.5" customHeight="1">
      <c r="A500" s="7"/>
      <c r="B500" s="7"/>
      <c r="C500" s="7"/>
      <c r="D500" s="8"/>
      <c r="F500" s="9" t="str">
        <f>(Sheet1!T500)</f>
        <v/>
      </c>
      <c r="G500" t="str">
        <f>IF(OR(Sheet1!W500="Yes",Sheet1!U500="Yes"),"\\CMFP538\"&amp;Sheet1!Z500,"")</f>
        <v/>
      </c>
      <c r="H500" t="str">
        <f>IF(G500="","",Sheet1!Z500)</f>
        <v/>
      </c>
      <c r="I500" t="str">
        <f>IF(G500="","",Sheet1!Y500)</f>
        <v/>
      </c>
      <c r="J500" t="e">
        <f>(Sheet1!O500)</f>
        <v>#VALUE!</v>
      </c>
      <c r="K500" s="6" t="e">
        <f>(Sheet1!P500)</f>
        <v>#VALUE!</v>
      </c>
      <c r="L500" s="6" t="e">
        <f>IF(Sheet1!N500="No","No",IF(Sheet1!N500="","No","Yes"))</f>
        <v>#VALUE!</v>
      </c>
      <c r="M500" t="e">
        <f>(Sheet1!Q500)</f>
        <v>#VALUE!</v>
      </c>
      <c r="N500" s="6" t="str">
        <f>IF(Sheet1!E500=FALSE,"",Sheet1!F500&amp;Sheet1!E500)</f>
        <v/>
      </c>
      <c r="O500" t="str">
        <f ca="1">(Sheet1!AB500)</f>
        <v>DC1MDB04</v>
      </c>
      <c r="P500" t="e">
        <f>(Sheet1!R500)</f>
        <v>#VALUE!</v>
      </c>
      <c r="Q500" t="e">
        <f>Sheet3!D500</f>
        <v>#VALUE!</v>
      </c>
      <c r="R500" t="e">
        <f>Sheet3!E500</f>
        <v>#VALUE!</v>
      </c>
      <c r="S500" t="str">
        <f t="shared" si="28"/>
        <v/>
      </c>
      <c r="T500" t="str">
        <f>IF(ISERROR(Sheet1!X500),"",Sheet1!X500)</f>
        <v/>
      </c>
      <c r="U500" t="e">
        <f>IF(Sheet1!M500="Councillors",5120,IF(Sheet1!M500="Information Technology Services Dept.",1024,IF(Sheet1!M500="City Clerk and Solicitor Dept",1953,"No")))</f>
        <v>#VALUE!</v>
      </c>
      <c r="V500" s="5" t="s">
        <v>96</v>
      </c>
      <c r="W500" t="e">
        <f>IF(Sheet1!M500="Councillors",4608,IF(Sheet1!M500="Information Technology Services Dept.",921,IF(Sheet1!M500="City Clerk and Solicitor Dept",1855,"No")))</f>
        <v>#VALUE!</v>
      </c>
      <c r="X500" t="e">
        <f t="shared" si="29"/>
        <v>#VALUE!</v>
      </c>
      <c r="Y500" t="str">
        <f ca="1">IF(Sheet1!AB500="DC1MDB01","DC1",IF(Sheet1!AB500="DC1MDB02","DC1",IF(Sheet1!AB500="DC1MDB03","DC1",IF(Sheet1!AB500="DC1MDB04","DC1",IF(Sheet1!AB500="DC1MDB05","DC1",IF(Sheet1!AB500="DC1MDB06","DC1",IF(Sheet1!AB500="DC1MDB07","DC1",IF(Sheet1!AB500="DC1MDB08","DC1",IF(Sheet1!AB500="DC1MDB09","DC1",IF(Sheet1!AB500="DC1MDB10","DC1",IF(Sheet1!AB500="DC4MDB01","DC4",IF(Sheet1!AB500="DC4MDB02","DC4",IF(Sheet1!AB500="DC4MDB03","DC4",IF(Sheet1!AB500="DC4MDB04","DC4",IF(Sheet1!AB500="DC4MDB05","DC4",IF(Sheet1!AB500="DC4MDB06","DC4",IF(Sheet1!AB500="DC4MDB07","DC4",IF(Sheet1!AB500="DC4MDB08","DC4",IF(Sheet1!AB500="DC4MDB09","DC4",IF(Sheet1!AB500="DC4MDB10","DC4","$False"))))))))))))))))))))</f>
        <v>DC1</v>
      </c>
      <c r="Z500" t="s">
        <v>35</v>
      </c>
      <c r="AA500" t="e">
        <f t="shared" si="30"/>
        <v>#VALUE!</v>
      </c>
      <c r="AB500" t="e">
        <f t="shared" si="31"/>
        <v>#VALUE!</v>
      </c>
      <c r="AC500" t="s">
        <v>11</v>
      </c>
      <c r="AD500" t="s">
        <v>12</v>
      </c>
      <c r="AE500" t="s">
        <v>13</v>
      </c>
      <c r="AF500" t="s">
        <v>14</v>
      </c>
      <c r="AG500" t="s">
        <v>5</v>
      </c>
      <c r="AH500" t="s">
        <v>15</v>
      </c>
      <c r="AI500" t="s">
        <v>16</v>
      </c>
      <c r="AJ500" t="s">
        <v>17</v>
      </c>
      <c r="AK500" t="s">
        <v>18</v>
      </c>
      <c r="AL500" t="s">
        <v>19</v>
      </c>
    </row>
    <row r="501" spans="1:38" ht="13.5" customHeight="1">
      <c r="A501" s="7"/>
      <c r="B501" s="7"/>
      <c r="C501" s="7"/>
      <c r="D501" s="8"/>
      <c r="F501" s="9" t="str">
        <f>(Sheet1!T501)</f>
        <v/>
      </c>
      <c r="G501" t="str">
        <f>IF(OR(Sheet1!W501="Yes",Sheet1!U501="Yes"),"\\CMFP538\"&amp;Sheet1!Z501,"")</f>
        <v/>
      </c>
      <c r="H501" t="str">
        <f>IF(G501="","",Sheet1!Z501)</f>
        <v/>
      </c>
      <c r="I501" t="str">
        <f>IF(G501="","",Sheet1!Y501)</f>
        <v/>
      </c>
      <c r="J501" t="e">
        <f>(Sheet1!O501)</f>
        <v>#VALUE!</v>
      </c>
      <c r="K501" s="6" t="e">
        <f>(Sheet1!P501)</f>
        <v>#VALUE!</v>
      </c>
      <c r="L501" s="6" t="e">
        <f>IF(Sheet1!N501="No","No",IF(Sheet1!N501="","No","Yes"))</f>
        <v>#VALUE!</v>
      </c>
      <c r="M501" t="e">
        <f>(Sheet1!Q501)</f>
        <v>#VALUE!</v>
      </c>
      <c r="N501" s="6" t="str">
        <f>IF(Sheet1!E501=FALSE,"",Sheet1!F501&amp;Sheet1!E501)</f>
        <v/>
      </c>
      <c r="O501" t="str">
        <f ca="1">(Sheet1!AB501)</f>
        <v>DC4MDB04</v>
      </c>
      <c r="P501" t="e">
        <f>(Sheet1!R501)</f>
        <v>#VALUE!</v>
      </c>
      <c r="Q501" t="e">
        <f>Sheet3!D501</f>
        <v>#VALUE!</v>
      </c>
      <c r="R501" t="e">
        <f>Sheet3!E501</f>
        <v>#VALUE!</v>
      </c>
      <c r="S501" t="str">
        <f t="shared" si="28"/>
        <v/>
      </c>
      <c r="T501" t="str">
        <f>IF(ISERROR(Sheet1!X501),"",Sheet1!X501)</f>
        <v/>
      </c>
      <c r="U501" t="e">
        <f>IF(Sheet1!M501="Councillors",5120,IF(Sheet1!M501="Information Technology Services Dept.",1024,IF(Sheet1!M501="City Clerk and Solicitor Dept",1953,"No")))</f>
        <v>#VALUE!</v>
      </c>
      <c r="V501" s="5" t="s">
        <v>96</v>
      </c>
      <c r="W501" t="e">
        <f>IF(Sheet1!M501="Councillors",4608,IF(Sheet1!M501="Information Technology Services Dept.",921,IF(Sheet1!M501="City Clerk and Solicitor Dept",1855,"No")))</f>
        <v>#VALUE!</v>
      </c>
      <c r="X501" t="e">
        <f t="shared" si="29"/>
        <v>#VALUE!</v>
      </c>
      <c r="Y501" t="str">
        <f ca="1">IF(Sheet1!AB501="DC1MDB01","DC1",IF(Sheet1!AB501="DC1MDB02","DC1",IF(Sheet1!AB501="DC1MDB03","DC1",IF(Sheet1!AB501="DC1MDB04","DC1",IF(Sheet1!AB501="DC1MDB05","DC1",IF(Sheet1!AB501="DC1MDB06","DC1",IF(Sheet1!AB501="DC1MDB07","DC1",IF(Sheet1!AB501="DC1MDB08","DC1",IF(Sheet1!AB501="DC1MDB09","DC1",IF(Sheet1!AB501="DC1MDB10","DC1",IF(Sheet1!AB501="DC4MDB01","DC4",IF(Sheet1!AB501="DC4MDB02","DC4",IF(Sheet1!AB501="DC4MDB03","DC4",IF(Sheet1!AB501="DC4MDB04","DC4",IF(Sheet1!AB501="DC4MDB05","DC4",IF(Sheet1!AB501="DC4MDB06","DC4",IF(Sheet1!AB501="DC4MDB07","DC4",IF(Sheet1!AB501="DC4MDB08","DC4",IF(Sheet1!AB501="DC4MDB09","DC4",IF(Sheet1!AB501="DC4MDB10","DC4","$False"))))))))))))))))))))</f>
        <v>DC4</v>
      </c>
      <c r="Z501" t="s">
        <v>35</v>
      </c>
      <c r="AA501" t="e">
        <f t="shared" si="30"/>
        <v>#VALUE!</v>
      </c>
      <c r="AB501" t="e">
        <f t="shared" si="31"/>
        <v>#VALUE!</v>
      </c>
      <c r="AC501" t="s">
        <v>11</v>
      </c>
      <c r="AD501" t="s">
        <v>12</v>
      </c>
      <c r="AE501" t="s">
        <v>13</v>
      </c>
      <c r="AF501" t="s">
        <v>14</v>
      </c>
      <c r="AG501" t="s">
        <v>5</v>
      </c>
      <c r="AH501" t="s">
        <v>15</v>
      </c>
      <c r="AI501" t="s">
        <v>16</v>
      </c>
      <c r="AJ501" t="s">
        <v>17</v>
      </c>
      <c r="AK501" t="s">
        <v>18</v>
      </c>
      <c r="AL501" t="s">
        <v>19</v>
      </c>
    </row>
    <row r="502" spans="1:38" ht="13.5" customHeight="1">
      <c r="A502" s="7"/>
      <c r="B502" s="7"/>
      <c r="C502" s="7"/>
      <c r="D502" s="8"/>
      <c r="F502" s="9" t="str">
        <f>(Sheet1!T502)</f>
        <v/>
      </c>
      <c r="G502" t="str">
        <f>IF(OR(Sheet1!W502="Yes",Sheet1!U502="Yes"),"\\CMFP538\"&amp;Sheet1!Z502,"")</f>
        <v/>
      </c>
      <c r="H502" t="str">
        <f>IF(G502="","",Sheet1!Z502)</f>
        <v/>
      </c>
      <c r="I502" t="str">
        <f>IF(G502="","",Sheet1!Y502)</f>
        <v/>
      </c>
      <c r="J502" t="e">
        <f>(Sheet1!O502)</f>
        <v>#VALUE!</v>
      </c>
      <c r="K502" s="6" t="e">
        <f>(Sheet1!P502)</f>
        <v>#VALUE!</v>
      </c>
      <c r="L502" s="6" t="e">
        <f>IF(Sheet1!N502="No","No",IF(Sheet1!N502="","No","Yes"))</f>
        <v>#VALUE!</v>
      </c>
      <c r="M502" t="e">
        <f>(Sheet1!Q502)</f>
        <v>#VALUE!</v>
      </c>
      <c r="N502" s="6" t="str">
        <f>IF(Sheet1!E502=FALSE,"",Sheet1!F502&amp;Sheet1!E502)</f>
        <v/>
      </c>
      <c r="O502" t="str">
        <f ca="1">(Sheet1!AB502)</f>
        <v>DC1MDB08</v>
      </c>
      <c r="P502" t="e">
        <f>(Sheet1!R502)</f>
        <v>#VALUE!</v>
      </c>
      <c r="Q502" t="e">
        <f>Sheet3!D502</f>
        <v>#VALUE!</v>
      </c>
      <c r="R502" t="e">
        <f>Sheet3!E502</f>
        <v>#VALUE!</v>
      </c>
      <c r="S502" t="str">
        <f t="shared" si="28"/>
        <v/>
      </c>
      <c r="T502" t="str">
        <f>IF(ISERROR(Sheet1!X502),"",Sheet1!X502)</f>
        <v/>
      </c>
      <c r="U502" t="e">
        <f>IF(Sheet1!M502="Councillors",5120,IF(Sheet1!M502="Information Technology Services Dept.",1024,IF(Sheet1!M502="City Clerk and Solicitor Dept",1953,"No")))</f>
        <v>#VALUE!</v>
      </c>
      <c r="V502" s="5" t="s">
        <v>96</v>
      </c>
      <c r="W502" t="e">
        <f>IF(Sheet1!M502="Councillors",4608,IF(Sheet1!M502="Information Technology Services Dept.",921,IF(Sheet1!M502="City Clerk and Solicitor Dept",1855,"No")))</f>
        <v>#VALUE!</v>
      </c>
      <c r="X502" t="e">
        <f t="shared" si="29"/>
        <v>#VALUE!</v>
      </c>
      <c r="Y502" t="str">
        <f ca="1">IF(Sheet1!AB502="DC1MDB01","DC1",IF(Sheet1!AB502="DC1MDB02","DC1",IF(Sheet1!AB502="DC1MDB03","DC1",IF(Sheet1!AB502="DC1MDB04","DC1",IF(Sheet1!AB502="DC1MDB05","DC1",IF(Sheet1!AB502="DC1MDB06","DC1",IF(Sheet1!AB502="DC1MDB07","DC1",IF(Sheet1!AB502="DC1MDB08","DC1",IF(Sheet1!AB502="DC1MDB09","DC1",IF(Sheet1!AB502="DC1MDB10","DC1",IF(Sheet1!AB502="DC4MDB01","DC4",IF(Sheet1!AB502="DC4MDB02","DC4",IF(Sheet1!AB502="DC4MDB03","DC4",IF(Sheet1!AB502="DC4MDB04","DC4",IF(Sheet1!AB502="DC4MDB05","DC4",IF(Sheet1!AB502="DC4MDB06","DC4",IF(Sheet1!AB502="DC4MDB07","DC4",IF(Sheet1!AB502="DC4MDB08","DC4",IF(Sheet1!AB502="DC4MDB09","DC4",IF(Sheet1!AB502="DC4MDB10","DC4","$False"))))))))))))))))))))</f>
        <v>DC1</v>
      </c>
      <c r="Z502" t="s">
        <v>35</v>
      </c>
      <c r="AA502" t="e">
        <f t="shared" si="30"/>
        <v>#VALUE!</v>
      </c>
      <c r="AB502" t="e">
        <f t="shared" si="31"/>
        <v>#VALUE!</v>
      </c>
      <c r="AC502" t="s">
        <v>11</v>
      </c>
      <c r="AD502" t="s">
        <v>12</v>
      </c>
      <c r="AE502" t="s">
        <v>13</v>
      </c>
      <c r="AF502" t="s">
        <v>14</v>
      </c>
      <c r="AG502" t="s">
        <v>5</v>
      </c>
      <c r="AH502" t="s">
        <v>15</v>
      </c>
      <c r="AI502" t="s">
        <v>16</v>
      </c>
      <c r="AJ502" t="s">
        <v>17</v>
      </c>
      <c r="AK502" t="s">
        <v>18</v>
      </c>
      <c r="AL502" t="s">
        <v>19</v>
      </c>
    </row>
    <row r="503" spans="1:38" ht="13.5" customHeight="1">
      <c r="A503" s="7"/>
      <c r="B503" s="7"/>
      <c r="C503" s="7"/>
      <c r="D503" s="8"/>
      <c r="F503" s="9" t="str">
        <f>(Sheet1!T503)</f>
        <v/>
      </c>
      <c r="G503" t="str">
        <f>IF(OR(Sheet1!W503="Yes",Sheet1!U503="Yes"),"\\CMFP538\"&amp;Sheet1!Z503,"")</f>
        <v/>
      </c>
      <c r="H503" t="str">
        <f>IF(G503="","",Sheet1!Z503)</f>
        <v/>
      </c>
      <c r="I503" t="str">
        <f>IF(G503="","",Sheet1!Y503)</f>
        <v/>
      </c>
      <c r="J503" t="e">
        <f>(Sheet1!O503)</f>
        <v>#VALUE!</v>
      </c>
      <c r="K503" s="6" t="e">
        <f>(Sheet1!P503)</f>
        <v>#VALUE!</v>
      </c>
      <c r="L503" s="6" t="e">
        <f>IF(Sheet1!N503="No","No",IF(Sheet1!N503="","No","Yes"))</f>
        <v>#VALUE!</v>
      </c>
      <c r="M503" t="e">
        <f>(Sheet1!Q503)</f>
        <v>#VALUE!</v>
      </c>
      <c r="N503" s="6" t="str">
        <f>IF(Sheet1!E503=FALSE,"",Sheet1!F503&amp;Sheet1!E503)</f>
        <v/>
      </c>
      <c r="O503" t="str">
        <f ca="1">(Sheet1!AB503)</f>
        <v>DC4MDB06</v>
      </c>
      <c r="P503" t="e">
        <f>(Sheet1!R503)</f>
        <v>#VALUE!</v>
      </c>
      <c r="Q503" t="e">
        <f>Sheet3!D503</f>
        <v>#VALUE!</v>
      </c>
      <c r="R503" t="e">
        <f>Sheet3!E503</f>
        <v>#VALUE!</v>
      </c>
      <c r="S503" t="str">
        <f t="shared" si="28"/>
        <v/>
      </c>
      <c r="T503" t="str">
        <f>IF(ISERROR(Sheet1!X503),"",Sheet1!X503)</f>
        <v/>
      </c>
      <c r="U503" t="e">
        <f>IF(Sheet1!M503="Councillors",5120,IF(Sheet1!M503="Information Technology Services Dept.",1024,IF(Sheet1!M503="City Clerk and Solicitor Dept",1953,"No")))</f>
        <v>#VALUE!</v>
      </c>
      <c r="V503" s="5" t="s">
        <v>96</v>
      </c>
      <c r="W503" t="e">
        <f>IF(Sheet1!M503="Councillors",4608,IF(Sheet1!M503="Information Technology Services Dept.",921,IF(Sheet1!M503="City Clerk and Solicitor Dept",1855,"No")))</f>
        <v>#VALUE!</v>
      </c>
      <c r="X503" t="e">
        <f t="shared" si="29"/>
        <v>#VALUE!</v>
      </c>
      <c r="Y503" t="str">
        <f ca="1">IF(Sheet1!AB503="DC1MDB01","DC1",IF(Sheet1!AB503="DC1MDB02","DC1",IF(Sheet1!AB503="DC1MDB03","DC1",IF(Sheet1!AB503="DC1MDB04","DC1",IF(Sheet1!AB503="DC1MDB05","DC1",IF(Sheet1!AB503="DC1MDB06","DC1",IF(Sheet1!AB503="DC1MDB07","DC1",IF(Sheet1!AB503="DC1MDB08","DC1",IF(Sheet1!AB503="DC1MDB09","DC1",IF(Sheet1!AB503="DC1MDB10","DC1",IF(Sheet1!AB503="DC4MDB01","DC4",IF(Sheet1!AB503="DC4MDB02","DC4",IF(Sheet1!AB503="DC4MDB03","DC4",IF(Sheet1!AB503="DC4MDB04","DC4",IF(Sheet1!AB503="DC4MDB05","DC4",IF(Sheet1!AB503="DC4MDB06","DC4",IF(Sheet1!AB503="DC4MDB07","DC4",IF(Sheet1!AB503="DC4MDB08","DC4",IF(Sheet1!AB503="DC4MDB09","DC4",IF(Sheet1!AB503="DC4MDB10","DC4","$False"))))))))))))))))))))</f>
        <v>DC4</v>
      </c>
      <c r="Z503" t="s">
        <v>35</v>
      </c>
      <c r="AA503" t="e">
        <f t="shared" si="30"/>
        <v>#VALUE!</v>
      </c>
      <c r="AB503" t="e">
        <f t="shared" si="31"/>
        <v>#VALUE!</v>
      </c>
      <c r="AC503" t="s">
        <v>11</v>
      </c>
      <c r="AD503" t="s">
        <v>12</v>
      </c>
      <c r="AE503" t="s">
        <v>13</v>
      </c>
      <c r="AF503" t="s">
        <v>14</v>
      </c>
      <c r="AG503" t="s">
        <v>5</v>
      </c>
      <c r="AH503" t="s">
        <v>15</v>
      </c>
      <c r="AI503" t="s">
        <v>16</v>
      </c>
      <c r="AJ503" t="s">
        <v>17</v>
      </c>
      <c r="AK503" t="s">
        <v>18</v>
      </c>
      <c r="AL503" t="s">
        <v>19</v>
      </c>
    </row>
    <row r="504" spans="1:38" ht="13.5" customHeight="1">
      <c r="A504" s="7"/>
      <c r="B504" s="7"/>
      <c r="C504" s="7"/>
      <c r="D504" s="8"/>
      <c r="F504" s="9" t="str">
        <f>(Sheet1!T504)</f>
        <v/>
      </c>
      <c r="G504" t="str">
        <f>IF(OR(Sheet1!W504="Yes",Sheet1!U504="Yes"),"\\CMFP538\"&amp;Sheet1!Z504,"")</f>
        <v/>
      </c>
      <c r="H504" t="str">
        <f>IF(G504="","",Sheet1!Z504)</f>
        <v/>
      </c>
      <c r="I504" t="str">
        <f>IF(G504="","",Sheet1!Y504)</f>
        <v/>
      </c>
      <c r="J504" t="e">
        <f>(Sheet1!O504)</f>
        <v>#VALUE!</v>
      </c>
      <c r="K504" s="6" t="e">
        <f>(Sheet1!P504)</f>
        <v>#VALUE!</v>
      </c>
      <c r="L504" s="6" t="e">
        <f>IF(Sheet1!N504="No","No",IF(Sheet1!N504="","No","Yes"))</f>
        <v>#VALUE!</v>
      </c>
      <c r="M504" t="e">
        <f>(Sheet1!Q504)</f>
        <v>#VALUE!</v>
      </c>
      <c r="N504" s="6" t="str">
        <f>IF(Sheet1!E504=FALSE,"",Sheet1!F504&amp;Sheet1!E504)</f>
        <v/>
      </c>
      <c r="O504" t="str">
        <f ca="1">(Sheet1!AB504)</f>
        <v>DC4MDB06</v>
      </c>
      <c r="P504" t="e">
        <f>(Sheet1!R504)</f>
        <v>#VALUE!</v>
      </c>
      <c r="Q504" t="e">
        <f>Sheet3!D504</f>
        <v>#VALUE!</v>
      </c>
      <c r="R504" t="e">
        <f>Sheet3!E504</f>
        <v>#VALUE!</v>
      </c>
      <c r="S504" t="str">
        <f t="shared" si="28"/>
        <v/>
      </c>
      <c r="T504" t="str">
        <f>IF(ISERROR(Sheet1!X504),"",Sheet1!X504)</f>
        <v/>
      </c>
      <c r="U504" t="e">
        <f>IF(Sheet1!M504="Councillors",5120,IF(Sheet1!M504="Information Technology Services Dept.",1024,IF(Sheet1!M504="City Clerk and Solicitor Dept",1953,"No")))</f>
        <v>#VALUE!</v>
      </c>
      <c r="V504" s="5" t="s">
        <v>96</v>
      </c>
      <c r="W504" t="e">
        <f>IF(Sheet1!M504="Councillors",4608,IF(Sheet1!M504="Information Technology Services Dept.",921,IF(Sheet1!M504="City Clerk and Solicitor Dept",1855,"No")))</f>
        <v>#VALUE!</v>
      </c>
      <c r="X504" t="e">
        <f t="shared" si="29"/>
        <v>#VALUE!</v>
      </c>
      <c r="Y504" t="str">
        <f ca="1">IF(Sheet1!AB504="DC1MDB01","DC1",IF(Sheet1!AB504="DC1MDB02","DC1",IF(Sheet1!AB504="DC1MDB03","DC1",IF(Sheet1!AB504="DC1MDB04","DC1",IF(Sheet1!AB504="DC1MDB05","DC1",IF(Sheet1!AB504="DC1MDB06","DC1",IF(Sheet1!AB504="DC1MDB07","DC1",IF(Sheet1!AB504="DC1MDB08","DC1",IF(Sheet1!AB504="DC1MDB09","DC1",IF(Sheet1!AB504="DC1MDB10","DC1",IF(Sheet1!AB504="DC4MDB01","DC4",IF(Sheet1!AB504="DC4MDB02","DC4",IF(Sheet1!AB504="DC4MDB03","DC4",IF(Sheet1!AB504="DC4MDB04","DC4",IF(Sheet1!AB504="DC4MDB05","DC4",IF(Sheet1!AB504="DC4MDB06","DC4",IF(Sheet1!AB504="DC4MDB07","DC4",IF(Sheet1!AB504="DC4MDB08","DC4",IF(Sheet1!AB504="DC4MDB09","DC4",IF(Sheet1!AB504="DC4MDB10","DC4","$False"))))))))))))))))))))</f>
        <v>DC4</v>
      </c>
      <c r="Z504" t="s">
        <v>35</v>
      </c>
      <c r="AA504" t="e">
        <f t="shared" si="30"/>
        <v>#VALUE!</v>
      </c>
      <c r="AB504" t="e">
        <f t="shared" si="31"/>
        <v>#VALUE!</v>
      </c>
      <c r="AC504" t="s">
        <v>11</v>
      </c>
      <c r="AD504" t="s">
        <v>12</v>
      </c>
      <c r="AE504" t="s">
        <v>13</v>
      </c>
      <c r="AF504" t="s">
        <v>14</v>
      </c>
      <c r="AG504" t="s">
        <v>5</v>
      </c>
      <c r="AH504" t="s">
        <v>15</v>
      </c>
      <c r="AI504" t="s">
        <v>16</v>
      </c>
      <c r="AJ504" t="s">
        <v>17</v>
      </c>
      <c r="AK504" t="s">
        <v>18</v>
      </c>
      <c r="AL504" t="s">
        <v>19</v>
      </c>
    </row>
    <row r="505" spans="1:38" ht="13.5" customHeight="1">
      <c r="A505" s="7"/>
      <c r="B505" s="7"/>
      <c r="C505" s="7"/>
      <c r="D505" s="8"/>
      <c r="F505" s="9" t="str">
        <f>(Sheet1!T505)</f>
        <v/>
      </c>
      <c r="G505" t="str">
        <f>IF(OR(Sheet1!W505="Yes",Sheet1!U505="Yes"),"\\CMFP538\"&amp;Sheet1!Z505,"")</f>
        <v/>
      </c>
      <c r="H505" t="str">
        <f>IF(G505="","",Sheet1!Z505)</f>
        <v/>
      </c>
      <c r="I505" t="str">
        <f>IF(G505="","",Sheet1!Y505)</f>
        <v/>
      </c>
      <c r="J505" t="e">
        <f>(Sheet1!O505)</f>
        <v>#VALUE!</v>
      </c>
      <c r="K505" s="6" t="e">
        <f>(Sheet1!P505)</f>
        <v>#VALUE!</v>
      </c>
      <c r="L505" s="6" t="e">
        <f>IF(Sheet1!N505="No","No",IF(Sheet1!N505="","No","Yes"))</f>
        <v>#VALUE!</v>
      </c>
      <c r="M505" t="e">
        <f>(Sheet1!Q505)</f>
        <v>#VALUE!</v>
      </c>
      <c r="N505" s="6" t="str">
        <f>IF(Sheet1!E505=FALSE,"",Sheet1!F505&amp;Sheet1!E505)</f>
        <v/>
      </c>
      <c r="O505" t="str">
        <f ca="1">(Sheet1!AB505)</f>
        <v>DC1MDB08</v>
      </c>
      <c r="P505" t="e">
        <f>(Sheet1!R505)</f>
        <v>#VALUE!</v>
      </c>
      <c r="Q505" t="e">
        <f>Sheet3!D505</f>
        <v>#VALUE!</v>
      </c>
      <c r="R505" t="e">
        <f>Sheet3!E505</f>
        <v>#VALUE!</v>
      </c>
      <c r="S505" t="str">
        <f t="shared" si="28"/>
        <v/>
      </c>
      <c r="T505" t="str">
        <f>IF(ISERROR(Sheet1!X505),"",Sheet1!X505)</f>
        <v/>
      </c>
      <c r="U505" t="e">
        <f>IF(Sheet1!M505="Councillors",5120,IF(Sheet1!M505="Information Technology Services Dept.",1024,IF(Sheet1!M505="City Clerk and Solicitor Dept",1953,"No")))</f>
        <v>#VALUE!</v>
      </c>
      <c r="V505" s="5" t="s">
        <v>96</v>
      </c>
      <c r="W505" t="e">
        <f>IF(Sheet1!M505="Councillors",4608,IF(Sheet1!M505="Information Technology Services Dept.",921,IF(Sheet1!M505="City Clerk and Solicitor Dept",1855,"No")))</f>
        <v>#VALUE!</v>
      </c>
      <c r="X505" t="e">
        <f t="shared" si="29"/>
        <v>#VALUE!</v>
      </c>
      <c r="Y505" t="str">
        <f ca="1">IF(Sheet1!AB505="DC1MDB01","DC1",IF(Sheet1!AB505="DC1MDB02","DC1",IF(Sheet1!AB505="DC1MDB03","DC1",IF(Sheet1!AB505="DC1MDB04","DC1",IF(Sheet1!AB505="DC1MDB05","DC1",IF(Sheet1!AB505="DC1MDB06","DC1",IF(Sheet1!AB505="DC1MDB07","DC1",IF(Sheet1!AB505="DC1MDB08","DC1",IF(Sheet1!AB505="DC1MDB09","DC1",IF(Sheet1!AB505="DC1MDB10","DC1",IF(Sheet1!AB505="DC4MDB01","DC4",IF(Sheet1!AB505="DC4MDB02","DC4",IF(Sheet1!AB505="DC4MDB03","DC4",IF(Sheet1!AB505="DC4MDB04","DC4",IF(Sheet1!AB505="DC4MDB05","DC4",IF(Sheet1!AB505="DC4MDB06","DC4",IF(Sheet1!AB505="DC4MDB07","DC4",IF(Sheet1!AB505="DC4MDB08","DC4",IF(Sheet1!AB505="DC4MDB09","DC4",IF(Sheet1!AB505="DC4MDB10","DC4","$False"))))))))))))))))))))</f>
        <v>DC1</v>
      </c>
      <c r="Z505" t="s">
        <v>35</v>
      </c>
      <c r="AA505" t="e">
        <f t="shared" si="30"/>
        <v>#VALUE!</v>
      </c>
      <c r="AB505" t="e">
        <f t="shared" si="31"/>
        <v>#VALUE!</v>
      </c>
      <c r="AC505" t="s">
        <v>11</v>
      </c>
      <c r="AD505" t="s">
        <v>12</v>
      </c>
      <c r="AE505" t="s">
        <v>13</v>
      </c>
      <c r="AF505" t="s">
        <v>14</v>
      </c>
      <c r="AG505" t="s">
        <v>5</v>
      </c>
      <c r="AH505" t="s">
        <v>15</v>
      </c>
      <c r="AI505" t="s">
        <v>16</v>
      </c>
      <c r="AJ505" t="s">
        <v>17</v>
      </c>
      <c r="AK505" t="s">
        <v>18</v>
      </c>
      <c r="AL505" t="s">
        <v>19</v>
      </c>
    </row>
    <row r="506" spans="1:38" ht="13.5" customHeight="1">
      <c r="A506" s="7"/>
      <c r="B506" s="7"/>
      <c r="C506" s="7"/>
      <c r="D506" s="8"/>
      <c r="F506" s="9" t="str">
        <f>(Sheet1!T506)</f>
        <v/>
      </c>
      <c r="G506" t="str">
        <f>IF(OR(Sheet1!W506="Yes",Sheet1!U506="Yes"),"\\CMFP538\"&amp;Sheet1!Z506,"")</f>
        <v/>
      </c>
      <c r="H506" t="str">
        <f>IF(G506="","",Sheet1!Z506)</f>
        <v/>
      </c>
      <c r="I506" t="str">
        <f>IF(G506="","",Sheet1!Y506)</f>
        <v/>
      </c>
      <c r="J506" t="e">
        <f>(Sheet1!O506)</f>
        <v>#VALUE!</v>
      </c>
      <c r="K506" s="6" t="e">
        <f>(Sheet1!P506)</f>
        <v>#VALUE!</v>
      </c>
      <c r="L506" s="6" t="e">
        <f>IF(Sheet1!N506="No","No",IF(Sheet1!N506="","No","Yes"))</f>
        <v>#VALUE!</v>
      </c>
      <c r="M506" t="e">
        <f>(Sheet1!Q506)</f>
        <v>#VALUE!</v>
      </c>
      <c r="N506" s="6" t="str">
        <f>IF(Sheet1!E506=FALSE,"",Sheet1!F506&amp;Sheet1!E506)</f>
        <v/>
      </c>
      <c r="O506" t="str">
        <f ca="1">(Sheet1!AB506)</f>
        <v>DC4MDB02</v>
      </c>
      <c r="P506" t="e">
        <f>(Sheet1!R506)</f>
        <v>#VALUE!</v>
      </c>
      <c r="Q506" t="e">
        <f>Sheet3!D506</f>
        <v>#VALUE!</v>
      </c>
      <c r="R506" t="e">
        <f>Sheet3!E506</f>
        <v>#VALUE!</v>
      </c>
      <c r="S506" t="str">
        <f t="shared" si="28"/>
        <v/>
      </c>
      <c r="T506" t="str">
        <f>IF(ISERROR(Sheet1!X506),"",Sheet1!X506)</f>
        <v/>
      </c>
      <c r="U506" t="e">
        <f>IF(Sheet1!M506="Councillors",5120,IF(Sheet1!M506="Information Technology Services Dept.",1024,IF(Sheet1!M506="City Clerk and Solicitor Dept",1953,"No")))</f>
        <v>#VALUE!</v>
      </c>
      <c r="V506" s="5" t="s">
        <v>96</v>
      </c>
      <c r="W506" t="e">
        <f>IF(Sheet1!M506="Councillors",4608,IF(Sheet1!M506="Information Technology Services Dept.",921,IF(Sheet1!M506="City Clerk and Solicitor Dept",1855,"No")))</f>
        <v>#VALUE!</v>
      </c>
      <c r="X506" t="e">
        <f t="shared" si="29"/>
        <v>#VALUE!</v>
      </c>
      <c r="Y506" t="str">
        <f ca="1">IF(Sheet1!AB506="DC1MDB01","DC1",IF(Sheet1!AB506="DC1MDB02","DC1",IF(Sheet1!AB506="DC1MDB03","DC1",IF(Sheet1!AB506="DC1MDB04","DC1",IF(Sheet1!AB506="DC1MDB05","DC1",IF(Sheet1!AB506="DC1MDB06","DC1",IF(Sheet1!AB506="DC1MDB07","DC1",IF(Sheet1!AB506="DC1MDB08","DC1",IF(Sheet1!AB506="DC1MDB09","DC1",IF(Sheet1!AB506="DC1MDB10","DC1",IF(Sheet1!AB506="DC4MDB01","DC4",IF(Sheet1!AB506="DC4MDB02","DC4",IF(Sheet1!AB506="DC4MDB03","DC4",IF(Sheet1!AB506="DC4MDB04","DC4",IF(Sheet1!AB506="DC4MDB05","DC4",IF(Sheet1!AB506="DC4MDB06","DC4",IF(Sheet1!AB506="DC4MDB07","DC4",IF(Sheet1!AB506="DC4MDB08","DC4",IF(Sheet1!AB506="DC4MDB09","DC4",IF(Sheet1!AB506="DC4MDB10","DC4","$False"))))))))))))))))))))</f>
        <v>DC4</v>
      </c>
      <c r="Z506" t="s">
        <v>35</v>
      </c>
      <c r="AA506" t="e">
        <f t="shared" si="30"/>
        <v>#VALUE!</v>
      </c>
      <c r="AB506" t="e">
        <f t="shared" si="31"/>
        <v>#VALUE!</v>
      </c>
      <c r="AC506" t="s">
        <v>11</v>
      </c>
      <c r="AD506" t="s">
        <v>12</v>
      </c>
      <c r="AE506" t="s">
        <v>13</v>
      </c>
      <c r="AF506" t="s">
        <v>14</v>
      </c>
      <c r="AG506" t="s">
        <v>5</v>
      </c>
      <c r="AH506" t="s">
        <v>15</v>
      </c>
      <c r="AI506" t="s">
        <v>16</v>
      </c>
      <c r="AJ506" t="s">
        <v>17</v>
      </c>
      <c r="AK506" t="s">
        <v>18</v>
      </c>
      <c r="AL506" t="s">
        <v>19</v>
      </c>
    </row>
    <row r="507" spans="1:38" ht="13.5" customHeight="1">
      <c r="A507" s="7"/>
      <c r="B507" s="7"/>
      <c r="C507" s="7"/>
      <c r="D507" s="8"/>
      <c r="F507" s="9" t="str">
        <f>(Sheet1!T507)</f>
        <v/>
      </c>
      <c r="G507" t="str">
        <f>IF(OR(Sheet1!W507="Yes",Sheet1!U507="Yes"),"\\CMFP538\"&amp;Sheet1!Z507,"")</f>
        <v/>
      </c>
      <c r="H507" t="str">
        <f>IF(G507="","",Sheet1!Z507)</f>
        <v/>
      </c>
      <c r="I507" t="str">
        <f>IF(G507="","",Sheet1!Y507)</f>
        <v/>
      </c>
      <c r="J507" t="e">
        <f>(Sheet1!O507)</f>
        <v>#VALUE!</v>
      </c>
      <c r="K507" s="6" t="e">
        <f>(Sheet1!P507)</f>
        <v>#VALUE!</v>
      </c>
      <c r="L507" s="6" t="e">
        <f>IF(Sheet1!N507="No","No",IF(Sheet1!N507="","No","Yes"))</f>
        <v>#VALUE!</v>
      </c>
      <c r="M507" t="e">
        <f>(Sheet1!Q507)</f>
        <v>#VALUE!</v>
      </c>
      <c r="N507" s="6" t="str">
        <f>IF(Sheet1!E507=FALSE,"",Sheet1!F507&amp;Sheet1!E507)</f>
        <v/>
      </c>
      <c r="O507" t="str">
        <f ca="1">(Sheet1!AB507)</f>
        <v>DC1MDB07</v>
      </c>
      <c r="P507" t="e">
        <f>(Sheet1!R507)</f>
        <v>#VALUE!</v>
      </c>
      <c r="Q507" t="e">
        <f>Sheet3!D507</f>
        <v>#VALUE!</v>
      </c>
      <c r="R507" t="e">
        <f>Sheet3!E507</f>
        <v>#VALUE!</v>
      </c>
      <c r="S507" t="str">
        <f t="shared" si="28"/>
        <v/>
      </c>
      <c r="T507" t="str">
        <f>IF(ISERROR(Sheet1!X507),"",Sheet1!X507)</f>
        <v/>
      </c>
      <c r="U507" t="e">
        <f>IF(Sheet1!M507="Councillors",5120,IF(Sheet1!M507="Information Technology Services Dept.",1024,IF(Sheet1!M507="City Clerk and Solicitor Dept",1953,"No")))</f>
        <v>#VALUE!</v>
      </c>
      <c r="V507" s="5" t="s">
        <v>96</v>
      </c>
      <c r="W507" t="e">
        <f>IF(Sheet1!M507="Councillors",4608,IF(Sheet1!M507="Information Technology Services Dept.",921,IF(Sheet1!M507="City Clerk and Solicitor Dept",1855,"No")))</f>
        <v>#VALUE!</v>
      </c>
      <c r="X507" t="e">
        <f t="shared" si="29"/>
        <v>#VALUE!</v>
      </c>
      <c r="Y507" t="str">
        <f ca="1">IF(Sheet1!AB507="DC1MDB01","DC1",IF(Sheet1!AB507="DC1MDB02","DC1",IF(Sheet1!AB507="DC1MDB03","DC1",IF(Sheet1!AB507="DC1MDB04","DC1",IF(Sheet1!AB507="DC1MDB05","DC1",IF(Sheet1!AB507="DC1MDB06","DC1",IF(Sheet1!AB507="DC1MDB07","DC1",IF(Sheet1!AB507="DC1MDB08","DC1",IF(Sheet1!AB507="DC1MDB09","DC1",IF(Sheet1!AB507="DC1MDB10","DC1",IF(Sheet1!AB507="DC4MDB01","DC4",IF(Sheet1!AB507="DC4MDB02","DC4",IF(Sheet1!AB507="DC4MDB03","DC4",IF(Sheet1!AB507="DC4MDB04","DC4",IF(Sheet1!AB507="DC4MDB05","DC4",IF(Sheet1!AB507="DC4MDB06","DC4",IF(Sheet1!AB507="DC4MDB07","DC4",IF(Sheet1!AB507="DC4MDB08","DC4",IF(Sheet1!AB507="DC4MDB09","DC4",IF(Sheet1!AB507="DC4MDB10","DC4","$False"))))))))))))))))))))</f>
        <v>DC1</v>
      </c>
      <c r="Z507" t="s">
        <v>35</v>
      </c>
      <c r="AA507" t="e">
        <f t="shared" si="30"/>
        <v>#VALUE!</v>
      </c>
      <c r="AB507" t="e">
        <f t="shared" si="31"/>
        <v>#VALUE!</v>
      </c>
      <c r="AC507" t="s">
        <v>11</v>
      </c>
      <c r="AD507" t="s">
        <v>12</v>
      </c>
      <c r="AE507" t="s">
        <v>13</v>
      </c>
      <c r="AF507" t="s">
        <v>14</v>
      </c>
      <c r="AG507" t="s">
        <v>5</v>
      </c>
      <c r="AH507" t="s">
        <v>15</v>
      </c>
      <c r="AI507" t="s">
        <v>16</v>
      </c>
      <c r="AJ507" t="s">
        <v>17</v>
      </c>
      <c r="AK507" t="s">
        <v>18</v>
      </c>
      <c r="AL507" t="s">
        <v>19</v>
      </c>
    </row>
    <row r="508" spans="1:38" ht="13.5" customHeight="1">
      <c r="A508" s="7"/>
      <c r="B508" s="7"/>
      <c r="C508" s="7"/>
      <c r="D508" s="8"/>
      <c r="F508" s="9" t="str">
        <f>(Sheet1!T508)</f>
        <v/>
      </c>
      <c r="G508" t="str">
        <f>IF(OR(Sheet1!W508="Yes",Sheet1!U508="Yes"),"\\CMFP538\"&amp;Sheet1!Z508,"")</f>
        <v/>
      </c>
      <c r="H508" t="str">
        <f>IF(G508="","",Sheet1!Z508)</f>
        <v/>
      </c>
      <c r="I508" t="str">
        <f>IF(G508="","",Sheet1!Y508)</f>
        <v/>
      </c>
      <c r="J508" t="e">
        <f>(Sheet1!O508)</f>
        <v>#VALUE!</v>
      </c>
      <c r="K508" s="6" t="e">
        <f>(Sheet1!P508)</f>
        <v>#VALUE!</v>
      </c>
      <c r="L508" s="6" t="e">
        <f>IF(Sheet1!N508="No","No",IF(Sheet1!N508="","No","Yes"))</f>
        <v>#VALUE!</v>
      </c>
      <c r="M508" t="e">
        <f>(Sheet1!Q508)</f>
        <v>#VALUE!</v>
      </c>
      <c r="N508" s="6" t="str">
        <f>IF(Sheet1!E508=FALSE,"",Sheet1!F508&amp;Sheet1!E508)</f>
        <v/>
      </c>
      <c r="O508" t="str">
        <f ca="1">(Sheet1!AB508)</f>
        <v>DC1MDB02</v>
      </c>
      <c r="P508" t="e">
        <f>(Sheet1!R508)</f>
        <v>#VALUE!</v>
      </c>
      <c r="Q508" t="e">
        <f>Sheet3!D508</f>
        <v>#VALUE!</v>
      </c>
      <c r="R508" t="e">
        <f>Sheet3!E508</f>
        <v>#VALUE!</v>
      </c>
      <c r="S508" t="str">
        <f t="shared" si="28"/>
        <v/>
      </c>
      <c r="T508" t="str">
        <f>IF(ISERROR(Sheet1!X508),"",Sheet1!X508)</f>
        <v/>
      </c>
      <c r="U508" t="e">
        <f>IF(Sheet1!M508="Councillors",5120,IF(Sheet1!M508="Information Technology Services Dept.",1024,IF(Sheet1!M508="City Clerk and Solicitor Dept",1953,"No")))</f>
        <v>#VALUE!</v>
      </c>
      <c r="V508" s="5" t="s">
        <v>96</v>
      </c>
      <c r="W508" t="e">
        <f>IF(Sheet1!M508="Councillors",4608,IF(Sheet1!M508="Information Technology Services Dept.",921,IF(Sheet1!M508="City Clerk and Solicitor Dept",1855,"No")))</f>
        <v>#VALUE!</v>
      </c>
      <c r="X508" t="e">
        <f t="shared" si="29"/>
        <v>#VALUE!</v>
      </c>
      <c r="Y508" t="str">
        <f ca="1">IF(Sheet1!AB508="DC1MDB01","DC1",IF(Sheet1!AB508="DC1MDB02","DC1",IF(Sheet1!AB508="DC1MDB03","DC1",IF(Sheet1!AB508="DC1MDB04","DC1",IF(Sheet1!AB508="DC1MDB05","DC1",IF(Sheet1!AB508="DC1MDB06","DC1",IF(Sheet1!AB508="DC1MDB07","DC1",IF(Sheet1!AB508="DC1MDB08","DC1",IF(Sheet1!AB508="DC1MDB09","DC1",IF(Sheet1!AB508="DC1MDB10","DC1",IF(Sheet1!AB508="DC4MDB01","DC4",IF(Sheet1!AB508="DC4MDB02","DC4",IF(Sheet1!AB508="DC4MDB03","DC4",IF(Sheet1!AB508="DC4MDB04","DC4",IF(Sheet1!AB508="DC4MDB05","DC4",IF(Sheet1!AB508="DC4MDB06","DC4",IF(Sheet1!AB508="DC4MDB07","DC4",IF(Sheet1!AB508="DC4MDB08","DC4",IF(Sheet1!AB508="DC4MDB09","DC4",IF(Sheet1!AB508="DC4MDB10","DC4","$False"))))))))))))))))))))</f>
        <v>DC1</v>
      </c>
      <c r="Z508" t="s">
        <v>35</v>
      </c>
      <c r="AA508" t="e">
        <f t="shared" si="30"/>
        <v>#VALUE!</v>
      </c>
      <c r="AB508" t="e">
        <f t="shared" si="31"/>
        <v>#VALUE!</v>
      </c>
      <c r="AC508" t="s">
        <v>11</v>
      </c>
      <c r="AD508" t="s">
        <v>12</v>
      </c>
      <c r="AE508" t="s">
        <v>13</v>
      </c>
      <c r="AF508" t="s">
        <v>14</v>
      </c>
      <c r="AG508" t="s">
        <v>5</v>
      </c>
      <c r="AH508" t="s">
        <v>15</v>
      </c>
      <c r="AI508" t="s">
        <v>16</v>
      </c>
      <c r="AJ508" t="s">
        <v>17</v>
      </c>
      <c r="AK508" t="s">
        <v>18</v>
      </c>
      <c r="AL508" t="s">
        <v>19</v>
      </c>
    </row>
    <row r="509" spans="1:38" ht="13.5" customHeight="1">
      <c r="A509" s="7"/>
      <c r="B509" s="7"/>
      <c r="C509" s="7"/>
      <c r="D509" s="8"/>
      <c r="F509" s="9" t="str">
        <f>(Sheet1!T509)</f>
        <v/>
      </c>
      <c r="G509" t="str">
        <f>IF(OR(Sheet1!W509="Yes",Sheet1!U509="Yes"),"\\CMFP538\"&amp;Sheet1!Z509,"")</f>
        <v/>
      </c>
      <c r="H509" t="str">
        <f>IF(G509="","",Sheet1!Z509)</f>
        <v/>
      </c>
      <c r="I509" t="str">
        <f>IF(G509="","",Sheet1!Y509)</f>
        <v/>
      </c>
      <c r="J509" t="e">
        <f>(Sheet1!O509)</f>
        <v>#VALUE!</v>
      </c>
      <c r="K509" s="6" t="e">
        <f>(Sheet1!P509)</f>
        <v>#VALUE!</v>
      </c>
      <c r="L509" s="6" t="e">
        <f>IF(Sheet1!N509="No","No",IF(Sheet1!N509="","No","Yes"))</f>
        <v>#VALUE!</v>
      </c>
      <c r="M509" t="e">
        <f>(Sheet1!Q509)</f>
        <v>#VALUE!</v>
      </c>
      <c r="N509" s="6" t="str">
        <f>IF(Sheet1!E509=FALSE,"",Sheet1!F509&amp;Sheet1!E509)</f>
        <v/>
      </c>
      <c r="O509" t="str">
        <f ca="1">(Sheet1!AB509)</f>
        <v>DC1MDB08</v>
      </c>
      <c r="P509" t="e">
        <f>(Sheet1!R509)</f>
        <v>#VALUE!</v>
      </c>
      <c r="Q509" t="e">
        <f>Sheet3!D509</f>
        <v>#VALUE!</v>
      </c>
      <c r="R509" t="e">
        <f>Sheet3!E509</f>
        <v>#VALUE!</v>
      </c>
      <c r="S509" t="str">
        <f t="shared" si="28"/>
        <v/>
      </c>
      <c r="T509" t="str">
        <f>IF(ISERROR(Sheet1!X509),"",Sheet1!X509)</f>
        <v/>
      </c>
      <c r="U509" t="e">
        <f>IF(Sheet1!M509="Councillors",5120,IF(Sheet1!M509="Information Technology Services Dept.",1024,IF(Sheet1!M509="City Clerk and Solicitor Dept",1953,"No")))</f>
        <v>#VALUE!</v>
      </c>
      <c r="V509" s="5" t="s">
        <v>96</v>
      </c>
      <c r="W509" t="e">
        <f>IF(Sheet1!M509="Councillors",4608,IF(Sheet1!M509="Information Technology Services Dept.",921,IF(Sheet1!M509="City Clerk and Solicitor Dept",1855,"No")))</f>
        <v>#VALUE!</v>
      </c>
      <c r="X509" t="e">
        <f t="shared" si="29"/>
        <v>#VALUE!</v>
      </c>
      <c r="Y509" t="str">
        <f ca="1">IF(Sheet1!AB509="DC1MDB01","DC1",IF(Sheet1!AB509="DC1MDB02","DC1",IF(Sheet1!AB509="DC1MDB03","DC1",IF(Sheet1!AB509="DC1MDB04","DC1",IF(Sheet1!AB509="DC1MDB05","DC1",IF(Sheet1!AB509="DC1MDB06","DC1",IF(Sheet1!AB509="DC1MDB07","DC1",IF(Sheet1!AB509="DC1MDB08","DC1",IF(Sheet1!AB509="DC1MDB09","DC1",IF(Sheet1!AB509="DC1MDB10","DC1",IF(Sheet1!AB509="DC4MDB01","DC4",IF(Sheet1!AB509="DC4MDB02","DC4",IF(Sheet1!AB509="DC4MDB03","DC4",IF(Sheet1!AB509="DC4MDB04","DC4",IF(Sheet1!AB509="DC4MDB05","DC4",IF(Sheet1!AB509="DC4MDB06","DC4",IF(Sheet1!AB509="DC4MDB07","DC4",IF(Sheet1!AB509="DC4MDB08","DC4",IF(Sheet1!AB509="DC4MDB09","DC4",IF(Sheet1!AB509="DC4MDB10","DC4","$False"))))))))))))))))))))</f>
        <v>DC1</v>
      </c>
      <c r="Z509" t="s">
        <v>35</v>
      </c>
      <c r="AA509" t="e">
        <f t="shared" si="30"/>
        <v>#VALUE!</v>
      </c>
      <c r="AB509" t="e">
        <f t="shared" si="31"/>
        <v>#VALUE!</v>
      </c>
      <c r="AC509" t="s">
        <v>11</v>
      </c>
      <c r="AD509" t="s">
        <v>12</v>
      </c>
      <c r="AE509" t="s">
        <v>13</v>
      </c>
      <c r="AF509" t="s">
        <v>14</v>
      </c>
      <c r="AG509" t="s">
        <v>5</v>
      </c>
      <c r="AH509" t="s">
        <v>15</v>
      </c>
      <c r="AI509" t="s">
        <v>16</v>
      </c>
      <c r="AJ509" t="s">
        <v>17</v>
      </c>
      <c r="AK509" t="s">
        <v>18</v>
      </c>
      <c r="AL509" t="s">
        <v>19</v>
      </c>
    </row>
    <row r="510" spans="1:38" ht="13.5" customHeight="1">
      <c r="A510" s="7"/>
      <c r="B510" s="7"/>
      <c r="C510" s="7"/>
      <c r="D510" s="8"/>
      <c r="F510" s="9" t="str">
        <f>(Sheet1!T510)</f>
        <v/>
      </c>
      <c r="G510" t="str">
        <f>IF(OR(Sheet1!W510="Yes",Sheet1!U510="Yes"),"\\CMFP538\"&amp;Sheet1!Z510,"")</f>
        <v/>
      </c>
      <c r="H510" t="str">
        <f>IF(G510="","",Sheet1!Z510)</f>
        <v/>
      </c>
      <c r="I510" t="str">
        <f>IF(G510="","",Sheet1!Y510)</f>
        <v/>
      </c>
      <c r="J510" t="e">
        <f>(Sheet1!O510)</f>
        <v>#VALUE!</v>
      </c>
      <c r="K510" s="6" t="e">
        <f>(Sheet1!P510)</f>
        <v>#VALUE!</v>
      </c>
      <c r="L510" s="6" t="e">
        <f>IF(Sheet1!N510="No","No",IF(Sheet1!N510="","No","Yes"))</f>
        <v>#VALUE!</v>
      </c>
      <c r="M510" t="e">
        <f>(Sheet1!Q510)</f>
        <v>#VALUE!</v>
      </c>
      <c r="N510" s="6" t="str">
        <f>IF(Sheet1!E510=FALSE,"",Sheet1!F510&amp;Sheet1!E510)</f>
        <v/>
      </c>
      <c r="O510" t="str">
        <f ca="1">(Sheet1!AB510)</f>
        <v>DC1MDB04</v>
      </c>
      <c r="P510" t="e">
        <f>(Sheet1!R510)</f>
        <v>#VALUE!</v>
      </c>
      <c r="Q510" t="e">
        <f>Sheet3!D510</f>
        <v>#VALUE!</v>
      </c>
      <c r="R510" t="e">
        <f>Sheet3!E510</f>
        <v>#VALUE!</v>
      </c>
      <c r="S510" t="str">
        <f t="shared" si="28"/>
        <v/>
      </c>
      <c r="T510" t="str">
        <f>IF(ISERROR(Sheet1!X510),"",Sheet1!X510)</f>
        <v/>
      </c>
      <c r="U510" t="e">
        <f>IF(Sheet1!M510="Councillors",5120,IF(Sheet1!M510="Information Technology Services Dept.",1024,IF(Sheet1!M510="City Clerk and Solicitor Dept",1953,"No")))</f>
        <v>#VALUE!</v>
      </c>
      <c r="V510" s="5" t="s">
        <v>96</v>
      </c>
      <c r="W510" t="e">
        <f>IF(Sheet1!M510="Councillors",4608,IF(Sheet1!M510="Information Technology Services Dept.",921,IF(Sheet1!M510="City Clerk and Solicitor Dept",1855,"No")))</f>
        <v>#VALUE!</v>
      </c>
      <c r="X510" t="e">
        <f t="shared" si="29"/>
        <v>#VALUE!</v>
      </c>
      <c r="Y510" t="str">
        <f ca="1">IF(Sheet1!AB510="DC1MDB01","DC1",IF(Sheet1!AB510="DC1MDB02","DC1",IF(Sheet1!AB510="DC1MDB03","DC1",IF(Sheet1!AB510="DC1MDB04","DC1",IF(Sheet1!AB510="DC1MDB05","DC1",IF(Sheet1!AB510="DC1MDB06","DC1",IF(Sheet1!AB510="DC1MDB07","DC1",IF(Sheet1!AB510="DC1MDB08","DC1",IF(Sheet1!AB510="DC1MDB09","DC1",IF(Sheet1!AB510="DC1MDB10","DC1",IF(Sheet1!AB510="DC4MDB01","DC4",IF(Sheet1!AB510="DC4MDB02","DC4",IF(Sheet1!AB510="DC4MDB03","DC4",IF(Sheet1!AB510="DC4MDB04","DC4",IF(Sheet1!AB510="DC4MDB05","DC4",IF(Sheet1!AB510="DC4MDB06","DC4",IF(Sheet1!AB510="DC4MDB07","DC4",IF(Sheet1!AB510="DC4MDB08","DC4",IF(Sheet1!AB510="DC4MDB09","DC4",IF(Sheet1!AB510="DC4MDB10","DC4","$False"))))))))))))))))))))</f>
        <v>DC1</v>
      </c>
      <c r="Z510" t="s">
        <v>35</v>
      </c>
      <c r="AA510" t="e">
        <f t="shared" si="30"/>
        <v>#VALUE!</v>
      </c>
      <c r="AB510" t="e">
        <f t="shared" si="31"/>
        <v>#VALUE!</v>
      </c>
      <c r="AC510" t="s">
        <v>11</v>
      </c>
      <c r="AD510" t="s">
        <v>12</v>
      </c>
      <c r="AE510" t="s">
        <v>13</v>
      </c>
      <c r="AF510" t="s">
        <v>14</v>
      </c>
      <c r="AG510" t="s">
        <v>5</v>
      </c>
      <c r="AH510" t="s">
        <v>15</v>
      </c>
      <c r="AI510" t="s">
        <v>16</v>
      </c>
      <c r="AJ510" t="s">
        <v>17</v>
      </c>
      <c r="AK510" t="s">
        <v>18</v>
      </c>
      <c r="AL510" t="s">
        <v>19</v>
      </c>
    </row>
    <row r="511" spans="1:38" ht="13.5" customHeight="1">
      <c r="A511" s="7"/>
      <c r="B511" s="7"/>
      <c r="C511" s="7"/>
      <c r="D511" s="8"/>
      <c r="F511" s="9" t="str">
        <f>(Sheet1!T511)</f>
        <v/>
      </c>
      <c r="G511" t="str">
        <f>IF(OR(Sheet1!W511="Yes",Sheet1!U511="Yes"),"\\CMFP538\"&amp;Sheet1!Z511,"")</f>
        <v/>
      </c>
      <c r="H511" t="str">
        <f>IF(G511="","",Sheet1!Z511)</f>
        <v/>
      </c>
      <c r="I511" t="str">
        <f>IF(G511="","",Sheet1!Y511)</f>
        <v/>
      </c>
      <c r="J511" t="e">
        <f>(Sheet1!O511)</f>
        <v>#VALUE!</v>
      </c>
      <c r="K511" s="6" t="e">
        <f>(Sheet1!P511)</f>
        <v>#VALUE!</v>
      </c>
      <c r="L511" s="6" t="e">
        <f>IF(Sheet1!N511="No","No",IF(Sheet1!N511="","No","Yes"))</f>
        <v>#VALUE!</v>
      </c>
      <c r="M511" t="e">
        <f>(Sheet1!Q511)</f>
        <v>#VALUE!</v>
      </c>
      <c r="N511" s="6" t="str">
        <f>IF(Sheet1!E511=FALSE,"",Sheet1!F511&amp;Sheet1!E511)</f>
        <v/>
      </c>
      <c r="O511" t="str">
        <f ca="1">(Sheet1!AB511)</f>
        <v>DC1MDB06</v>
      </c>
      <c r="P511" t="e">
        <f>(Sheet1!R511)</f>
        <v>#VALUE!</v>
      </c>
      <c r="Q511" t="e">
        <f>Sheet3!D511</f>
        <v>#VALUE!</v>
      </c>
      <c r="R511" t="e">
        <f>Sheet3!E511</f>
        <v>#VALUE!</v>
      </c>
      <c r="S511" t="str">
        <f t="shared" si="28"/>
        <v/>
      </c>
      <c r="T511" t="str">
        <f>IF(ISERROR(Sheet1!X511),"",Sheet1!X511)</f>
        <v/>
      </c>
      <c r="U511" t="e">
        <f>IF(Sheet1!M511="Councillors",5120,IF(Sheet1!M511="Information Technology Services Dept.",1024,IF(Sheet1!M511="City Clerk and Solicitor Dept",1953,"No")))</f>
        <v>#VALUE!</v>
      </c>
      <c r="V511" s="5" t="s">
        <v>96</v>
      </c>
      <c r="W511" t="e">
        <f>IF(Sheet1!M511="Councillors",4608,IF(Sheet1!M511="Information Technology Services Dept.",921,IF(Sheet1!M511="City Clerk and Solicitor Dept",1855,"No")))</f>
        <v>#VALUE!</v>
      </c>
      <c r="X511" t="e">
        <f t="shared" si="29"/>
        <v>#VALUE!</v>
      </c>
      <c r="Y511" t="str">
        <f ca="1">IF(Sheet1!AB511="DC1MDB01","DC1",IF(Sheet1!AB511="DC1MDB02","DC1",IF(Sheet1!AB511="DC1MDB03","DC1",IF(Sheet1!AB511="DC1MDB04","DC1",IF(Sheet1!AB511="DC1MDB05","DC1",IF(Sheet1!AB511="DC1MDB06","DC1",IF(Sheet1!AB511="DC1MDB07","DC1",IF(Sheet1!AB511="DC1MDB08","DC1",IF(Sheet1!AB511="DC1MDB09","DC1",IF(Sheet1!AB511="DC1MDB10","DC1",IF(Sheet1!AB511="DC4MDB01","DC4",IF(Sheet1!AB511="DC4MDB02","DC4",IF(Sheet1!AB511="DC4MDB03","DC4",IF(Sheet1!AB511="DC4MDB04","DC4",IF(Sheet1!AB511="DC4MDB05","DC4",IF(Sheet1!AB511="DC4MDB06","DC4",IF(Sheet1!AB511="DC4MDB07","DC4",IF(Sheet1!AB511="DC4MDB08","DC4",IF(Sheet1!AB511="DC4MDB09","DC4",IF(Sheet1!AB511="DC4MDB10","DC4","$False"))))))))))))))))))))</f>
        <v>DC1</v>
      </c>
      <c r="Z511" t="s">
        <v>35</v>
      </c>
      <c r="AA511" t="e">
        <f t="shared" si="30"/>
        <v>#VALUE!</v>
      </c>
      <c r="AB511" t="e">
        <f t="shared" si="31"/>
        <v>#VALUE!</v>
      </c>
      <c r="AC511" t="s">
        <v>11</v>
      </c>
      <c r="AD511" t="s">
        <v>12</v>
      </c>
      <c r="AE511" t="s">
        <v>13</v>
      </c>
      <c r="AF511" t="s">
        <v>14</v>
      </c>
      <c r="AG511" t="s">
        <v>5</v>
      </c>
      <c r="AH511" t="s">
        <v>15</v>
      </c>
      <c r="AI511" t="s">
        <v>16</v>
      </c>
      <c r="AJ511" t="s">
        <v>17</v>
      </c>
      <c r="AK511" t="s">
        <v>18</v>
      </c>
      <c r="AL511" t="s">
        <v>19</v>
      </c>
    </row>
    <row r="512" spans="1:38" ht="13.5" customHeight="1">
      <c r="A512" s="7"/>
      <c r="B512" s="7"/>
      <c r="C512" s="7"/>
      <c r="D512" s="8"/>
      <c r="F512" s="9" t="str">
        <f>(Sheet1!T512)</f>
        <v/>
      </c>
      <c r="G512" t="str">
        <f>IF(OR(Sheet1!W512="Yes",Sheet1!U512="Yes"),"\\CMFP538\"&amp;Sheet1!Z512,"")</f>
        <v/>
      </c>
      <c r="H512" t="str">
        <f>IF(G512="","",Sheet1!Z512)</f>
        <v/>
      </c>
      <c r="I512" t="str">
        <f>IF(G512="","",Sheet1!Y512)</f>
        <v/>
      </c>
      <c r="J512" t="e">
        <f>(Sheet1!O512)</f>
        <v>#VALUE!</v>
      </c>
      <c r="K512" s="6" t="e">
        <f>(Sheet1!P512)</f>
        <v>#VALUE!</v>
      </c>
      <c r="L512" s="6" t="e">
        <f>IF(Sheet1!N512="No","No",IF(Sheet1!N512="","No","Yes"))</f>
        <v>#VALUE!</v>
      </c>
      <c r="M512" t="e">
        <f>(Sheet1!Q512)</f>
        <v>#VALUE!</v>
      </c>
      <c r="N512" s="6" t="str">
        <f>IF(Sheet1!E512=FALSE,"",Sheet1!F512&amp;Sheet1!E512)</f>
        <v/>
      </c>
      <c r="O512" t="str">
        <f ca="1">(Sheet1!AB512)</f>
        <v>DC4MDB06</v>
      </c>
      <c r="P512" t="e">
        <f>(Sheet1!R512)</f>
        <v>#VALUE!</v>
      </c>
      <c r="Q512" t="e">
        <f>Sheet3!D512</f>
        <v>#VALUE!</v>
      </c>
      <c r="R512" t="e">
        <f>Sheet3!E512</f>
        <v>#VALUE!</v>
      </c>
      <c r="S512" t="str">
        <f t="shared" si="28"/>
        <v/>
      </c>
      <c r="T512" t="str">
        <f>IF(ISERROR(Sheet1!X512),"",Sheet1!X512)</f>
        <v/>
      </c>
      <c r="U512" t="e">
        <f>IF(Sheet1!M512="Councillors",5120,IF(Sheet1!M512="Information Technology Services Dept.",1024,IF(Sheet1!M512="City Clerk and Solicitor Dept",1953,"No")))</f>
        <v>#VALUE!</v>
      </c>
      <c r="V512" s="5" t="s">
        <v>96</v>
      </c>
      <c r="W512" t="e">
        <f>IF(Sheet1!M512="Councillors",4608,IF(Sheet1!M512="Information Technology Services Dept.",921,IF(Sheet1!M512="City Clerk and Solicitor Dept",1855,"No")))</f>
        <v>#VALUE!</v>
      </c>
      <c r="X512" t="e">
        <f t="shared" si="29"/>
        <v>#VALUE!</v>
      </c>
      <c r="Y512" t="str">
        <f ca="1">IF(Sheet1!AB512="DC1MDB01","DC1",IF(Sheet1!AB512="DC1MDB02","DC1",IF(Sheet1!AB512="DC1MDB03","DC1",IF(Sheet1!AB512="DC1MDB04","DC1",IF(Sheet1!AB512="DC1MDB05","DC1",IF(Sheet1!AB512="DC1MDB06","DC1",IF(Sheet1!AB512="DC1MDB07","DC1",IF(Sheet1!AB512="DC1MDB08","DC1",IF(Sheet1!AB512="DC1MDB09","DC1",IF(Sheet1!AB512="DC1MDB10","DC1",IF(Sheet1!AB512="DC4MDB01","DC4",IF(Sheet1!AB512="DC4MDB02","DC4",IF(Sheet1!AB512="DC4MDB03","DC4",IF(Sheet1!AB512="DC4MDB04","DC4",IF(Sheet1!AB512="DC4MDB05","DC4",IF(Sheet1!AB512="DC4MDB06","DC4",IF(Sheet1!AB512="DC4MDB07","DC4",IF(Sheet1!AB512="DC4MDB08","DC4",IF(Sheet1!AB512="DC4MDB09","DC4",IF(Sheet1!AB512="DC4MDB10","DC4","$False"))))))))))))))))))))</f>
        <v>DC4</v>
      </c>
      <c r="Z512" t="s">
        <v>35</v>
      </c>
      <c r="AA512" t="e">
        <f t="shared" si="30"/>
        <v>#VALUE!</v>
      </c>
      <c r="AB512" t="e">
        <f t="shared" si="31"/>
        <v>#VALUE!</v>
      </c>
      <c r="AC512" t="s">
        <v>11</v>
      </c>
      <c r="AD512" t="s">
        <v>12</v>
      </c>
      <c r="AE512" t="s">
        <v>13</v>
      </c>
      <c r="AF512" t="s">
        <v>14</v>
      </c>
      <c r="AG512" t="s">
        <v>5</v>
      </c>
      <c r="AH512" t="s">
        <v>15</v>
      </c>
      <c r="AI512" t="s">
        <v>16</v>
      </c>
      <c r="AJ512" t="s">
        <v>17</v>
      </c>
      <c r="AK512" t="s">
        <v>18</v>
      </c>
      <c r="AL512" t="s">
        <v>19</v>
      </c>
    </row>
    <row r="513" spans="1:38" ht="13.5" customHeight="1">
      <c r="A513" s="7"/>
      <c r="B513" s="7"/>
      <c r="C513" s="7"/>
      <c r="D513" s="8"/>
      <c r="F513" s="9" t="str">
        <f>(Sheet1!T513)</f>
        <v/>
      </c>
      <c r="G513" t="str">
        <f>IF(OR(Sheet1!W513="Yes",Sheet1!U513="Yes"),"\\CMFP538\"&amp;Sheet1!Z513,"")</f>
        <v/>
      </c>
      <c r="H513" t="str">
        <f>IF(G513="","",Sheet1!Z513)</f>
        <v/>
      </c>
      <c r="I513" t="str">
        <f>IF(G513="","",Sheet1!Y513)</f>
        <v/>
      </c>
      <c r="J513" t="e">
        <f>(Sheet1!O513)</f>
        <v>#VALUE!</v>
      </c>
      <c r="K513" s="6" t="e">
        <f>(Sheet1!P513)</f>
        <v>#VALUE!</v>
      </c>
      <c r="L513" s="6" t="e">
        <f>IF(Sheet1!N513="No","No",IF(Sheet1!N513="","No","Yes"))</f>
        <v>#VALUE!</v>
      </c>
      <c r="M513" t="e">
        <f>(Sheet1!Q513)</f>
        <v>#VALUE!</v>
      </c>
      <c r="N513" s="6" t="str">
        <f>IF(Sheet1!E513=FALSE,"",Sheet1!F513&amp;Sheet1!E513)</f>
        <v/>
      </c>
      <c r="O513" t="str">
        <f ca="1">(Sheet1!AB513)</f>
        <v>DC4MDB08</v>
      </c>
      <c r="P513" t="e">
        <f>(Sheet1!R513)</f>
        <v>#VALUE!</v>
      </c>
      <c r="Q513" t="e">
        <f>Sheet3!D513</f>
        <v>#VALUE!</v>
      </c>
      <c r="R513" t="e">
        <f>Sheet3!E513</f>
        <v>#VALUE!</v>
      </c>
      <c r="S513" t="str">
        <f t="shared" si="28"/>
        <v/>
      </c>
      <c r="T513" t="str">
        <f>IF(ISERROR(Sheet1!X513),"",Sheet1!X513)</f>
        <v/>
      </c>
      <c r="U513" t="e">
        <f>IF(Sheet1!M513="Councillors",5120,IF(Sheet1!M513="Information Technology Services Dept.",1024,IF(Sheet1!M513="City Clerk and Solicitor Dept",1953,"No")))</f>
        <v>#VALUE!</v>
      </c>
      <c r="V513" s="5" t="s">
        <v>96</v>
      </c>
      <c r="W513" t="e">
        <f>IF(Sheet1!M513="Councillors",4608,IF(Sheet1!M513="Information Technology Services Dept.",921,IF(Sheet1!M513="City Clerk and Solicitor Dept",1855,"No")))</f>
        <v>#VALUE!</v>
      </c>
      <c r="X513" t="e">
        <f t="shared" si="29"/>
        <v>#VALUE!</v>
      </c>
      <c r="Y513" t="str">
        <f ca="1">IF(Sheet1!AB513="DC1MDB01","DC1",IF(Sheet1!AB513="DC1MDB02","DC1",IF(Sheet1!AB513="DC1MDB03","DC1",IF(Sheet1!AB513="DC1MDB04","DC1",IF(Sheet1!AB513="DC1MDB05","DC1",IF(Sheet1!AB513="DC1MDB06","DC1",IF(Sheet1!AB513="DC1MDB07","DC1",IF(Sheet1!AB513="DC1MDB08","DC1",IF(Sheet1!AB513="DC1MDB09","DC1",IF(Sheet1!AB513="DC1MDB10","DC1",IF(Sheet1!AB513="DC4MDB01","DC4",IF(Sheet1!AB513="DC4MDB02","DC4",IF(Sheet1!AB513="DC4MDB03","DC4",IF(Sheet1!AB513="DC4MDB04","DC4",IF(Sheet1!AB513="DC4MDB05","DC4",IF(Sheet1!AB513="DC4MDB06","DC4",IF(Sheet1!AB513="DC4MDB07","DC4",IF(Sheet1!AB513="DC4MDB08","DC4",IF(Sheet1!AB513="DC4MDB09","DC4",IF(Sheet1!AB513="DC4MDB10","DC4","$False"))))))))))))))))))))</f>
        <v>DC4</v>
      </c>
      <c r="Z513" t="s">
        <v>35</v>
      </c>
      <c r="AA513" t="e">
        <f t="shared" si="30"/>
        <v>#VALUE!</v>
      </c>
      <c r="AB513" t="e">
        <f t="shared" si="31"/>
        <v>#VALUE!</v>
      </c>
      <c r="AC513" t="s">
        <v>11</v>
      </c>
      <c r="AD513" t="s">
        <v>12</v>
      </c>
      <c r="AE513" t="s">
        <v>13</v>
      </c>
      <c r="AF513" t="s">
        <v>14</v>
      </c>
      <c r="AG513" t="s">
        <v>5</v>
      </c>
      <c r="AH513" t="s">
        <v>15</v>
      </c>
      <c r="AI513" t="s">
        <v>16</v>
      </c>
      <c r="AJ513" t="s">
        <v>17</v>
      </c>
      <c r="AK513" t="s">
        <v>18</v>
      </c>
      <c r="AL513" t="s">
        <v>19</v>
      </c>
    </row>
    <row r="514" spans="1:38" ht="13.5" customHeight="1">
      <c r="A514" s="7"/>
      <c r="B514" s="7"/>
      <c r="C514" s="7"/>
      <c r="D514" s="8"/>
      <c r="F514" s="9" t="str">
        <f>(Sheet1!T514)</f>
        <v/>
      </c>
      <c r="G514" t="str">
        <f>IF(OR(Sheet1!W514="Yes",Sheet1!U514="Yes"),"\\CMFP538\"&amp;Sheet1!Z514,"")</f>
        <v/>
      </c>
      <c r="H514" t="str">
        <f>IF(G514="","",Sheet1!Z514)</f>
        <v/>
      </c>
      <c r="I514" t="str">
        <f>IF(G514="","",Sheet1!Y514)</f>
        <v/>
      </c>
      <c r="J514" t="e">
        <f>(Sheet1!O514)</f>
        <v>#VALUE!</v>
      </c>
      <c r="K514" s="6" t="e">
        <f>(Sheet1!P514)</f>
        <v>#VALUE!</v>
      </c>
      <c r="L514" s="6" t="e">
        <f>IF(Sheet1!N514="No","No",IF(Sheet1!N514="","No","Yes"))</f>
        <v>#VALUE!</v>
      </c>
      <c r="M514" t="e">
        <f>(Sheet1!Q514)</f>
        <v>#VALUE!</v>
      </c>
      <c r="N514" s="6" t="str">
        <f>IF(Sheet1!E514=FALSE,"",Sheet1!F514&amp;Sheet1!E514)</f>
        <v/>
      </c>
      <c r="O514" t="str">
        <f ca="1">(Sheet1!AB514)</f>
        <v>DC4MDB09</v>
      </c>
      <c r="P514" t="e">
        <f>(Sheet1!R514)</f>
        <v>#VALUE!</v>
      </c>
      <c r="Q514" t="e">
        <f>Sheet3!D514</f>
        <v>#VALUE!</v>
      </c>
      <c r="R514" t="e">
        <f>Sheet3!E514</f>
        <v>#VALUE!</v>
      </c>
      <c r="S514" t="str">
        <f t="shared" si="28"/>
        <v/>
      </c>
      <c r="T514" t="str">
        <f>IF(ISERROR(Sheet1!X514),"",Sheet1!X514)</f>
        <v/>
      </c>
      <c r="U514" t="e">
        <f>IF(Sheet1!M514="Councillors",5120,IF(Sheet1!M514="Information Technology Services Dept.",1024,IF(Sheet1!M514="City Clerk and Solicitor Dept",1953,"No")))</f>
        <v>#VALUE!</v>
      </c>
      <c r="V514" s="5" t="s">
        <v>96</v>
      </c>
      <c r="W514" t="e">
        <f>IF(Sheet1!M514="Councillors",4608,IF(Sheet1!M514="Information Technology Services Dept.",921,IF(Sheet1!M514="City Clerk and Solicitor Dept",1855,"No")))</f>
        <v>#VALUE!</v>
      </c>
      <c r="X514" t="e">
        <f t="shared" si="29"/>
        <v>#VALUE!</v>
      </c>
      <c r="Y514" t="str">
        <f ca="1">IF(Sheet1!AB514="DC1MDB01","DC1",IF(Sheet1!AB514="DC1MDB02","DC1",IF(Sheet1!AB514="DC1MDB03","DC1",IF(Sheet1!AB514="DC1MDB04","DC1",IF(Sheet1!AB514="DC1MDB05","DC1",IF(Sheet1!AB514="DC1MDB06","DC1",IF(Sheet1!AB514="DC1MDB07","DC1",IF(Sheet1!AB514="DC1MDB08","DC1",IF(Sheet1!AB514="DC1MDB09","DC1",IF(Sheet1!AB514="DC1MDB10","DC1",IF(Sheet1!AB514="DC4MDB01","DC4",IF(Sheet1!AB514="DC4MDB02","DC4",IF(Sheet1!AB514="DC4MDB03","DC4",IF(Sheet1!AB514="DC4MDB04","DC4",IF(Sheet1!AB514="DC4MDB05","DC4",IF(Sheet1!AB514="DC4MDB06","DC4",IF(Sheet1!AB514="DC4MDB07","DC4",IF(Sheet1!AB514="DC4MDB08","DC4",IF(Sheet1!AB514="DC4MDB09","DC4",IF(Sheet1!AB514="DC4MDB10","DC4","$False"))))))))))))))))))))</f>
        <v>DC4</v>
      </c>
      <c r="Z514" t="s">
        <v>35</v>
      </c>
      <c r="AA514" t="e">
        <f t="shared" si="30"/>
        <v>#VALUE!</v>
      </c>
      <c r="AB514" t="e">
        <f t="shared" si="31"/>
        <v>#VALUE!</v>
      </c>
      <c r="AC514" t="s">
        <v>11</v>
      </c>
      <c r="AD514" t="s">
        <v>12</v>
      </c>
      <c r="AE514" t="s">
        <v>13</v>
      </c>
      <c r="AF514" t="s">
        <v>14</v>
      </c>
      <c r="AG514" t="s">
        <v>5</v>
      </c>
      <c r="AH514" t="s">
        <v>15</v>
      </c>
      <c r="AI514" t="s">
        <v>16</v>
      </c>
      <c r="AJ514" t="s">
        <v>17</v>
      </c>
      <c r="AK514" t="s">
        <v>18</v>
      </c>
      <c r="AL514" t="s">
        <v>19</v>
      </c>
    </row>
    <row r="515" spans="1:38" ht="13.5" customHeight="1">
      <c r="A515" s="7"/>
      <c r="B515" s="7"/>
      <c r="C515" s="7"/>
      <c r="D515" s="8"/>
      <c r="F515" s="9" t="str">
        <f>(Sheet1!T515)</f>
        <v/>
      </c>
      <c r="G515" t="str">
        <f>IF(OR(Sheet1!W515="Yes",Sheet1!U515="Yes"),"\\CMFP538\"&amp;Sheet1!Z515,"")</f>
        <v/>
      </c>
      <c r="H515" t="str">
        <f>IF(G515="","",Sheet1!Z515)</f>
        <v/>
      </c>
      <c r="I515" t="str">
        <f>IF(G515="","",Sheet1!Y515)</f>
        <v/>
      </c>
      <c r="J515" t="e">
        <f>(Sheet1!O515)</f>
        <v>#VALUE!</v>
      </c>
      <c r="K515" s="6" t="e">
        <f>(Sheet1!P515)</f>
        <v>#VALUE!</v>
      </c>
      <c r="L515" s="6" t="e">
        <f>IF(Sheet1!N515="No","No",IF(Sheet1!N515="","No","Yes"))</f>
        <v>#VALUE!</v>
      </c>
      <c r="M515" t="e">
        <f>(Sheet1!Q515)</f>
        <v>#VALUE!</v>
      </c>
      <c r="N515" s="6" t="str">
        <f>IF(Sheet1!E515=FALSE,"",Sheet1!F515&amp;Sheet1!E515)</f>
        <v/>
      </c>
      <c r="O515" t="str">
        <f ca="1">(Sheet1!AB515)</f>
        <v>DC4MDB05</v>
      </c>
      <c r="P515" t="e">
        <f>(Sheet1!R515)</f>
        <v>#VALUE!</v>
      </c>
      <c r="Q515" t="e">
        <f>Sheet3!D515</f>
        <v>#VALUE!</v>
      </c>
      <c r="R515" t="e">
        <f>Sheet3!E515</f>
        <v>#VALUE!</v>
      </c>
      <c r="S515" t="str">
        <f t="shared" ref="S515:S578" si="32">IF(G515="","","\\CMFP538\e$\USR\"&amp;K515)</f>
        <v/>
      </c>
      <c r="T515" t="str">
        <f>IF(ISERROR(Sheet1!X515),"",Sheet1!X515)</f>
        <v/>
      </c>
      <c r="U515" t="e">
        <f>IF(Sheet1!M515="Councillors",5120,IF(Sheet1!M515="Information Technology Services Dept.",1024,IF(Sheet1!M515="City Clerk and Solicitor Dept",1953,"No")))</f>
        <v>#VALUE!</v>
      </c>
      <c r="V515" s="5" t="s">
        <v>96</v>
      </c>
      <c r="W515" t="e">
        <f>IF(Sheet1!M515="Councillors",4608,IF(Sheet1!M515="Information Technology Services Dept.",921,IF(Sheet1!M515="City Clerk and Solicitor Dept",1855,"No")))</f>
        <v>#VALUE!</v>
      </c>
      <c r="X515" t="e">
        <f t="shared" ref="X515:X578" si="33">IF(W515&gt;="0","Yes","No")</f>
        <v>#VALUE!</v>
      </c>
      <c r="Y515" t="str">
        <f ca="1">IF(Sheet1!AB515="DC1MDB01","DC1",IF(Sheet1!AB515="DC1MDB02","DC1",IF(Sheet1!AB515="DC1MDB03","DC1",IF(Sheet1!AB515="DC1MDB04","DC1",IF(Sheet1!AB515="DC1MDB05","DC1",IF(Sheet1!AB515="DC1MDB06","DC1",IF(Sheet1!AB515="DC1MDB07","DC1",IF(Sheet1!AB515="DC1MDB08","DC1",IF(Sheet1!AB515="DC1MDB09","DC1",IF(Sheet1!AB515="DC1MDB10","DC1",IF(Sheet1!AB515="DC4MDB01","DC4",IF(Sheet1!AB515="DC4MDB02","DC4",IF(Sheet1!AB515="DC4MDB03","DC4",IF(Sheet1!AB515="DC4MDB04","DC4",IF(Sheet1!AB515="DC4MDB05","DC4",IF(Sheet1!AB515="DC4MDB06","DC4",IF(Sheet1!AB515="DC4MDB07","DC4",IF(Sheet1!AB515="DC4MDB08","DC4",IF(Sheet1!AB515="DC4MDB09","DC4",IF(Sheet1!AB515="DC4MDB10","DC4","$False"))))))))))))))))))))</f>
        <v>DC4</v>
      </c>
      <c r="Z515" t="s">
        <v>35</v>
      </c>
      <c r="AA515" t="e">
        <f t="shared" ref="AA515:AA578" si="34">IF(U515=5120,"5GB",IF(U515=1024,"1GB",IF(U515=1953,"2GB","512MB")))</f>
        <v>#VALUE!</v>
      </c>
      <c r="AB515" t="e">
        <f t="shared" ref="AB515:AB578" si="35">IF(M515="","","\&gt;C2C ArchiveOne Email Auto delete "&amp;Y515)</f>
        <v>#VALUE!</v>
      </c>
      <c r="AC515" t="s">
        <v>11</v>
      </c>
      <c r="AD515" t="s">
        <v>12</v>
      </c>
      <c r="AE515" t="s">
        <v>13</v>
      </c>
      <c r="AF515" t="s">
        <v>14</v>
      </c>
      <c r="AG515" t="s">
        <v>5</v>
      </c>
      <c r="AH515" t="s">
        <v>15</v>
      </c>
      <c r="AI515" t="s">
        <v>16</v>
      </c>
      <c r="AJ515" t="s">
        <v>17</v>
      </c>
      <c r="AK515" t="s">
        <v>18</v>
      </c>
      <c r="AL515" t="s">
        <v>19</v>
      </c>
    </row>
    <row r="516" spans="1:38" ht="13.5" customHeight="1">
      <c r="A516" s="7"/>
      <c r="B516" s="7"/>
      <c r="C516" s="7"/>
      <c r="D516" s="8"/>
      <c r="F516" s="9" t="str">
        <f>(Sheet1!T516)</f>
        <v/>
      </c>
      <c r="G516" t="str">
        <f>IF(OR(Sheet1!W516="Yes",Sheet1!U516="Yes"),"\\CMFP538\"&amp;Sheet1!Z516,"")</f>
        <v/>
      </c>
      <c r="H516" t="str">
        <f>IF(G516="","",Sheet1!Z516)</f>
        <v/>
      </c>
      <c r="I516" t="str">
        <f>IF(G516="","",Sheet1!Y516)</f>
        <v/>
      </c>
      <c r="J516" t="e">
        <f>(Sheet1!O516)</f>
        <v>#VALUE!</v>
      </c>
      <c r="K516" s="6" t="e">
        <f>(Sheet1!P516)</f>
        <v>#VALUE!</v>
      </c>
      <c r="L516" s="6" t="e">
        <f>IF(Sheet1!N516="No","No",IF(Sheet1!N516="","No","Yes"))</f>
        <v>#VALUE!</v>
      </c>
      <c r="M516" t="e">
        <f>(Sheet1!Q516)</f>
        <v>#VALUE!</v>
      </c>
      <c r="N516" s="6" t="str">
        <f>IF(Sheet1!E516=FALSE,"",Sheet1!F516&amp;Sheet1!E516)</f>
        <v/>
      </c>
      <c r="O516" t="str">
        <f ca="1">(Sheet1!AB516)</f>
        <v>DC1MDB01</v>
      </c>
      <c r="P516" t="e">
        <f>(Sheet1!R516)</f>
        <v>#VALUE!</v>
      </c>
      <c r="Q516" t="e">
        <f>Sheet3!D516</f>
        <v>#VALUE!</v>
      </c>
      <c r="R516" t="e">
        <f>Sheet3!E516</f>
        <v>#VALUE!</v>
      </c>
      <c r="S516" t="str">
        <f t="shared" si="32"/>
        <v/>
      </c>
      <c r="T516" t="str">
        <f>IF(ISERROR(Sheet1!X516),"",Sheet1!X516)</f>
        <v/>
      </c>
      <c r="U516" t="e">
        <f>IF(Sheet1!M516="Councillors",5120,IF(Sheet1!M516="Information Technology Services Dept.",1024,IF(Sheet1!M516="City Clerk and Solicitor Dept",1953,"No")))</f>
        <v>#VALUE!</v>
      </c>
      <c r="V516" s="5" t="s">
        <v>96</v>
      </c>
      <c r="W516" t="e">
        <f>IF(Sheet1!M516="Councillors",4608,IF(Sheet1!M516="Information Technology Services Dept.",921,IF(Sheet1!M516="City Clerk and Solicitor Dept",1855,"No")))</f>
        <v>#VALUE!</v>
      </c>
      <c r="X516" t="e">
        <f t="shared" si="33"/>
        <v>#VALUE!</v>
      </c>
      <c r="Y516" t="str">
        <f ca="1">IF(Sheet1!AB516="DC1MDB01","DC1",IF(Sheet1!AB516="DC1MDB02","DC1",IF(Sheet1!AB516="DC1MDB03","DC1",IF(Sheet1!AB516="DC1MDB04","DC1",IF(Sheet1!AB516="DC1MDB05","DC1",IF(Sheet1!AB516="DC1MDB06","DC1",IF(Sheet1!AB516="DC1MDB07","DC1",IF(Sheet1!AB516="DC1MDB08","DC1",IF(Sheet1!AB516="DC1MDB09","DC1",IF(Sheet1!AB516="DC1MDB10","DC1",IF(Sheet1!AB516="DC4MDB01","DC4",IF(Sheet1!AB516="DC4MDB02","DC4",IF(Sheet1!AB516="DC4MDB03","DC4",IF(Sheet1!AB516="DC4MDB04","DC4",IF(Sheet1!AB516="DC4MDB05","DC4",IF(Sheet1!AB516="DC4MDB06","DC4",IF(Sheet1!AB516="DC4MDB07","DC4",IF(Sheet1!AB516="DC4MDB08","DC4",IF(Sheet1!AB516="DC4MDB09","DC4",IF(Sheet1!AB516="DC4MDB10","DC4","$False"))))))))))))))))))))</f>
        <v>DC1</v>
      </c>
      <c r="Z516" t="s">
        <v>35</v>
      </c>
      <c r="AA516" t="e">
        <f t="shared" si="34"/>
        <v>#VALUE!</v>
      </c>
      <c r="AB516" t="e">
        <f t="shared" si="35"/>
        <v>#VALUE!</v>
      </c>
      <c r="AC516" t="s">
        <v>11</v>
      </c>
      <c r="AD516" t="s">
        <v>12</v>
      </c>
      <c r="AE516" t="s">
        <v>13</v>
      </c>
      <c r="AF516" t="s">
        <v>14</v>
      </c>
      <c r="AG516" t="s">
        <v>5</v>
      </c>
      <c r="AH516" t="s">
        <v>15</v>
      </c>
      <c r="AI516" t="s">
        <v>16</v>
      </c>
      <c r="AJ516" t="s">
        <v>17</v>
      </c>
      <c r="AK516" t="s">
        <v>18</v>
      </c>
      <c r="AL516" t="s">
        <v>19</v>
      </c>
    </row>
    <row r="517" spans="1:38" ht="13.5" customHeight="1">
      <c r="A517" s="7"/>
      <c r="B517" s="7"/>
      <c r="C517" s="7"/>
      <c r="D517" s="8"/>
      <c r="F517" s="9" t="str">
        <f>(Sheet1!T517)</f>
        <v/>
      </c>
      <c r="G517" t="str">
        <f>IF(OR(Sheet1!W517="Yes",Sheet1!U517="Yes"),"\\CMFP538\"&amp;Sheet1!Z517,"")</f>
        <v/>
      </c>
      <c r="H517" t="str">
        <f>IF(G517="","",Sheet1!Z517)</f>
        <v/>
      </c>
      <c r="I517" t="str">
        <f>IF(G517="","",Sheet1!Y517)</f>
        <v/>
      </c>
      <c r="J517" t="e">
        <f>(Sheet1!O517)</f>
        <v>#VALUE!</v>
      </c>
      <c r="K517" s="6" t="e">
        <f>(Sheet1!P517)</f>
        <v>#VALUE!</v>
      </c>
      <c r="L517" s="6" t="e">
        <f>IF(Sheet1!N517="No","No",IF(Sheet1!N517="","No","Yes"))</f>
        <v>#VALUE!</v>
      </c>
      <c r="M517" t="e">
        <f>(Sheet1!Q517)</f>
        <v>#VALUE!</v>
      </c>
      <c r="N517" s="6" t="str">
        <f>IF(Sheet1!E517=FALSE,"",Sheet1!F517&amp;Sheet1!E517)</f>
        <v/>
      </c>
      <c r="O517" t="str">
        <f ca="1">(Sheet1!AB517)</f>
        <v>DC4MDB07</v>
      </c>
      <c r="P517" t="e">
        <f>(Sheet1!R517)</f>
        <v>#VALUE!</v>
      </c>
      <c r="Q517" t="e">
        <f>Sheet3!D517</f>
        <v>#VALUE!</v>
      </c>
      <c r="R517" t="e">
        <f>Sheet3!E517</f>
        <v>#VALUE!</v>
      </c>
      <c r="S517" t="str">
        <f t="shared" si="32"/>
        <v/>
      </c>
      <c r="T517" t="str">
        <f>IF(ISERROR(Sheet1!X517),"",Sheet1!X517)</f>
        <v/>
      </c>
      <c r="U517" t="e">
        <f>IF(Sheet1!M517="Councillors",5120,IF(Sheet1!M517="Information Technology Services Dept.",1024,IF(Sheet1!M517="City Clerk and Solicitor Dept",1953,"No")))</f>
        <v>#VALUE!</v>
      </c>
      <c r="V517" s="5" t="s">
        <v>96</v>
      </c>
      <c r="W517" t="e">
        <f>IF(Sheet1!M517="Councillors",4608,IF(Sheet1!M517="Information Technology Services Dept.",921,IF(Sheet1!M517="City Clerk and Solicitor Dept",1855,"No")))</f>
        <v>#VALUE!</v>
      </c>
      <c r="X517" t="e">
        <f t="shared" si="33"/>
        <v>#VALUE!</v>
      </c>
      <c r="Y517" t="str">
        <f ca="1">IF(Sheet1!AB517="DC1MDB01","DC1",IF(Sheet1!AB517="DC1MDB02","DC1",IF(Sheet1!AB517="DC1MDB03","DC1",IF(Sheet1!AB517="DC1MDB04","DC1",IF(Sheet1!AB517="DC1MDB05","DC1",IF(Sheet1!AB517="DC1MDB06","DC1",IF(Sheet1!AB517="DC1MDB07","DC1",IF(Sheet1!AB517="DC1MDB08","DC1",IF(Sheet1!AB517="DC1MDB09","DC1",IF(Sheet1!AB517="DC1MDB10","DC1",IF(Sheet1!AB517="DC4MDB01","DC4",IF(Sheet1!AB517="DC4MDB02","DC4",IF(Sheet1!AB517="DC4MDB03","DC4",IF(Sheet1!AB517="DC4MDB04","DC4",IF(Sheet1!AB517="DC4MDB05","DC4",IF(Sheet1!AB517="DC4MDB06","DC4",IF(Sheet1!AB517="DC4MDB07","DC4",IF(Sheet1!AB517="DC4MDB08","DC4",IF(Sheet1!AB517="DC4MDB09","DC4",IF(Sheet1!AB517="DC4MDB10","DC4","$False"))))))))))))))))))))</f>
        <v>DC4</v>
      </c>
      <c r="Z517" t="s">
        <v>35</v>
      </c>
      <c r="AA517" t="e">
        <f t="shared" si="34"/>
        <v>#VALUE!</v>
      </c>
      <c r="AB517" t="e">
        <f t="shared" si="35"/>
        <v>#VALUE!</v>
      </c>
      <c r="AC517" t="s">
        <v>11</v>
      </c>
      <c r="AD517" t="s">
        <v>12</v>
      </c>
      <c r="AE517" t="s">
        <v>13</v>
      </c>
      <c r="AF517" t="s">
        <v>14</v>
      </c>
      <c r="AG517" t="s">
        <v>5</v>
      </c>
      <c r="AH517" t="s">
        <v>15</v>
      </c>
      <c r="AI517" t="s">
        <v>16</v>
      </c>
      <c r="AJ517" t="s">
        <v>17</v>
      </c>
      <c r="AK517" t="s">
        <v>18</v>
      </c>
      <c r="AL517" t="s">
        <v>19</v>
      </c>
    </row>
    <row r="518" spans="1:38" ht="13.5" customHeight="1">
      <c r="A518" s="7"/>
      <c r="B518" s="7"/>
      <c r="C518" s="7"/>
      <c r="D518" s="8"/>
      <c r="F518" s="9" t="str">
        <f>(Sheet1!T518)</f>
        <v/>
      </c>
      <c r="G518" t="str">
        <f>IF(OR(Sheet1!W518="Yes",Sheet1!U518="Yes"),"\\CMFP538\"&amp;Sheet1!Z518,"")</f>
        <v/>
      </c>
      <c r="H518" t="str">
        <f>IF(G518="","",Sheet1!Z518)</f>
        <v/>
      </c>
      <c r="I518" t="str">
        <f>IF(G518="","",Sheet1!Y518)</f>
        <v/>
      </c>
      <c r="J518" t="e">
        <f>(Sheet1!O518)</f>
        <v>#VALUE!</v>
      </c>
      <c r="K518" s="6" t="e">
        <f>(Sheet1!P518)</f>
        <v>#VALUE!</v>
      </c>
      <c r="L518" s="6" t="e">
        <f>IF(Sheet1!N518="No","No",IF(Sheet1!N518="","No","Yes"))</f>
        <v>#VALUE!</v>
      </c>
      <c r="M518" t="e">
        <f>(Sheet1!Q518)</f>
        <v>#VALUE!</v>
      </c>
      <c r="N518" s="6" t="str">
        <f>IF(Sheet1!E518=FALSE,"",Sheet1!F518&amp;Sheet1!E518)</f>
        <v/>
      </c>
      <c r="O518" t="str">
        <f ca="1">(Sheet1!AB518)</f>
        <v>DC4MDB04</v>
      </c>
      <c r="P518" t="e">
        <f>(Sheet1!R518)</f>
        <v>#VALUE!</v>
      </c>
      <c r="Q518" t="e">
        <f>Sheet3!D518</f>
        <v>#VALUE!</v>
      </c>
      <c r="R518" t="e">
        <f>Sheet3!E518</f>
        <v>#VALUE!</v>
      </c>
      <c r="S518" t="str">
        <f t="shared" si="32"/>
        <v/>
      </c>
      <c r="T518" t="str">
        <f>IF(ISERROR(Sheet1!X518),"",Sheet1!X518)</f>
        <v/>
      </c>
      <c r="U518" t="e">
        <f>IF(Sheet1!M518="Councillors",5120,IF(Sheet1!M518="Information Technology Services Dept.",1024,IF(Sheet1!M518="City Clerk and Solicitor Dept",1953,"No")))</f>
        <v>#VALUE!</v>
      </c>
      <c r="V518" s="5" t="s">
        <v>96</v>
      </c>
      <c r="W518" t="e">
        <f>IF(Sheet1!M518="Councillors",4608,IF(Sheet1!M518="Information Technology Services Dept.",921,IF(Sheet1!M518="City Clerk and Solicitor Dept",1855,"No")))</f>
        <v>#VALUE!</v>
      </c>
      <c r="X518" t="e">
        <f t="shared" si="33"/>
        <v>#VALUE!</v>
      </c>
      <c r="Y518" t="str">
        <f ca="1">IF(Sheet1!AB518="DC1MDB01","DC1",IF(Sheet1!AB518="DC1MDB02","DC1",IF(Sheet1!AB518="DC1MDB03","DC1",IF(Sheet1!AB518="DC1MDB04","DC1",IF(Sheet1!AB518="DC1MDB05","DC1",IF(Sheet1!AB518="DC1MDB06","DC1",IF(Sheet1!AB518="DC1MDB07","DC1",IF(Sheet1!AB518="DC1MDB08","DC1",IF(Sheet1!AB518="DC1MDB09","DC1",IF(Sheet1!AB518="DC1MDB10","DC1",IF(Sheet1!AB518="DC4MDB01","DC4",IF(Sheet1!AB518="DC4MDB02","DC4",IF(Sheet1!AB518="DC4MDB03","DC4",IF(Sheet1!AB518="DC4MDB04","DC4",IF(Sheet1!AB518="DC4MDB05","DC4",IF(Sheet1!AB518="DC4MDB06","DC4",IF(Sheet1!AB518="DC4MDB07","DC4",IF(Sheet1!AB518="DC4MDB08","DC4",IF(Sheet1!AB518="DC4MDB09","DC4",IF(Sheet1!AB518="DC4MDB10","DC4","$False"))))))))))))))))))))</f>
        <v>DC4</v>
      </c>
      <c r="Z518" t="s">
        <v>35</v>
      </c>
      <c r="AA518" t="e">
        <f t="shared" si="34"/>
        <v>#VALUE!</v>
      </c>
      <c r="AB518" t="e">
        <f t="shared" si="35"/>
        <v>#VALUE!</v>
      </c>
      <c r="AC518" t="s">
        <v>11</v>
      </c>
      <c r="AD518" t="s">
        <v>12</v>
      </c>
      <c r="AE518" t="s">
        <v>13</v>
      </c>
      <c r="AF518" t="s">
        <v>14</v>
      </c>
      <c r="AG518" t="s">
        <v>5</v>
      </c>
      <c r="AH518" t="s">
        <v>15</v>
      </c>
      <c r="AI518" t="s">
        <v>16</v>
      </c>
      <c r="AJ518" t="s">
        <v>17</v>
      </c>
      <c r="AK518" t="s">
        <v>18</v>
      </c>
      <c r="AL518" t="s">
        <v>19</v>
      </c>
    </row>
    <row r="519" spans="1:38" ht="13.5" customHeight="1">
      <c r="A519" s="7"/>
      <c r="B519" s="7"/>
      <c r="C519" s="7"/>
      <c r="D519" s="8"/>
      <c r="F519" s="9" t="str">
        <f>(Sheet1!T519)</f>
        <v/>
      </c>
      <c r="G519" t="str">
        <f>IF(OR(Sheet1!W519="Yes",Sheet1!U519="Yes"),"\\CMFP538\"&amp;Sheet1!Z519,"")</f>
        <v/>
      </c>
      <c r="H519" t="str">
        <f>IF(G519="","",Sheet1!Z519)</f>
        <v/>
      </c>
      <c r="I519" t="str">
        <f>IF(G519="","",Sheet1!Y519)</f>
        <v/>
      </c>
      <c r="J519" t="e">
        <f>(Sheet1!O519)</f>
        <v>#VALUE!</v>
      </c>
      <c r="K519" s="6" t="e">
        <f>(Sheet1!P519)</f>
        <v>#VALUE!</v>
      </c>
      <c r="L519" s="6" t="e">
        <f>IF(Sheet1!N519="No","No",IF(Sheet1!N519="","No","Yes"))</f>
        <v>#VALUE!</v>
      </c>
      <c r="M519" t="e">
        <f>(Sheet1!Q519)</f>
        <v>#VALUE!</v>
      </c>
      <c r="N519" s="6" t="str">
        <f>IF(Sheet1!E519=FALSE,"",Sheet1!F519&amp;Sheet1!E519)</f>
        <v/>
      </c>
      <c r="O519" t="str">
        <f ca="1">(Sheet1!AB519)</f>
        <v>DC1MDB08</v>
      </c>
      <c r="P519" t="e">
        <f>(Sheet1!R519)</f>
        <v>#VALUE!</v>
      </c>
      <c r="Q519" t="e">
        <f>Sheet3!D519</f>
        <v>#VALUE!</v>
      </c>
      <c r="R519" t="e">
        <f>Sheet3!E519</f>
        <v>#VALUE!</v>
      </c>
      <c r="S519" t="str">
        <f t="shared" si="32"/>
        <v/>
      </c>
      <c r="T519" t="str">
        <f>IF(ISERROR(Sheet1!X519),"",Sheet1!X519)</f>
        <v/>
      </c>
      <c r="U519" t="e">
        <f>IF(Sheet1!M519="Councillors",5120,IF(Sheet1!M519="Information Technology Services Dept.",1024,IF(Sheet1!M519="City Clerk and Solicitor Dept",1953,"No")))</f>
        <v>#VALUE!</v>
      </c>
      <c r="V519" s="5" t="s">
        <v>96</v>
      </c>
      <c r="W519" t="e">
        <f>IF(Sheet1!M519="Councillors",4608,IF(Sheet1!M519="Information Technology Services Dept.",921,IF(Sheet1!M519="City Clerk and Solicitor Dept",1855,"No")))</f>
        <v>#VALUE!</v>
      </c>
      <c r="X519" t="e">
        <f t="shared" si="33"/>
        <v>#VALUE!</v>
      </c>
      <c r="Y519" t="str">
        <f ca="1">IF(Sheet1!AB519="DC1MDB01","DC1",IF(Sheet1!AB519="DC1MDB02","DC1",IF(Sheet1!AB519="DC1MDB03","DC1",IF(Sheet1!AB519="DC1MDB04","DC1",IF(Sheet1!AB519="DC1MDB05","DC1",IF(Sheet1!AB519="DC1MDB06","DC1",IF(Sheet1!AB519="DC1MDB07","DC1",IF(Sheet1!AB519="DC1MDB08","DC1",IF(Sheet1!AB519="DC1MDB09","DC1",IF(Sheet1!AB519="DC1MDB10","DC1",IF(Sheet1!AB519="DC4MDB01","DC4",IF(Sheet1!AB519="DC4MDB02","DC4",IF(Sheet1!AB519="DC4MDB03","DC4",IF(Sheet1!AB519="DC4MDB04","DC4",IF(Sheet1!AB519="DC4MDB05","DC4",IF(Sheet1!AB519="DC4MDB06","DC4",IF(Sheet1!AB519="DC4MDB07","DC4",IF(Sheet1!AB519="DC4MDB08","DC4",IF(Sheet1!AB519="DC4MDB09","DC4",IF(Sheet1!AB519="DC4MDB10","DC4","$False"))))))))))))))))))))</f>
        <v>DC1</v>
      </c>
      <c r="Z519" t="s">
        <v>35</v>
      </c>
      <c r="AA519" t="e">
        <f t="shared" si="34"/>
        <v>#VALUE!</v>
      </c>
      <c r="AB519" t="e">
        <f t="shared" si="35"/>
        <v>#VALUE!</v>
      </c>
      <c r="AC519" t="s">
        <v>11</v>
      </c>
      <c r="AD519" t="s">
        <v>12</v>
      </c>
      <c r="AE519" t="s">
        <v>13</v>
      </c>
      <c r="AF519" t="s">
        <v>14</v>
      </c>
      <c r="AG519" t="s">
        <v>5</v>
      </c>
      <c r="AH519" t="s">
        <v>15</v>
      </c>
      <c r="AI519" t="s">
        <v>16</v>
      </c>
      <c r="AJ519" t="s">
        <v>17</v>
      </c>
      <c r="AK519" t="s">
        <v>18</v>
      </c>
      <c r="AL519" t="s">
        <v>19</v>
      </c>
    </row>
    <row r="520" spans="1:38" ht="13.5" customHeight="1">
      <c r="A520" s="7"/>
      <c r="B520" s="7"/>
      <c r="C520" s="7"/>
      <c r="D520" s="8"/>
      <c r="F520" s="9" t="str">
        <f>(Sheet1!T520)</f>
        <v/>
      </c>
      <c r="G520" t="str">
        <f>IF(OR(Sheet1!W520="Yes",Sheet1!U520="Yes"),"\\CMFP538\"&amp;Sheet1!Z520,"")</f>
        <v/>
      </c>
      <c r="H520" t="str">
        <f>IF(G520="","",Sheet1!Z520)</f>
        <v/>
      </c>
      <c r="I520" t="str">
        <f>IF(G520="","",Sheet1!Y520)</f>
        <v/>
      </c>
      <c r="J520" t="e">
        <f>(Sheet1!O520)</f>
        <v>#VALUE!</v>
      </c>
      <c r="K520" s="6" t="e">
        <f>(Sheet1!P520)</f>
        <v>#VALUE!</v>
      </c>
      <c r="L520" s="6" t="e">
        <f>IF(Sheet1!N520="No","No",IF(Sheet1!N520="","No","Yes"))</f>
        <v>#VALUE!</v>
      </c>
      <c r="M520" t="e">
        <f>(Sheet1!Q520)</f>
        <v>#VALUE!</v>
      </c>
      <c r="N520" s="6" t="str">
        <f>IF(Sheet1!E520=FALSE,"",Sheet1!F520&amp;Sheet1!E520)</f>
        <v/>
      </c>
      <c r="O520" t="str">
        <f ca="1">(Sheet1!AB520)</f>
        <v>DC1MDB01</v>
      </c>
      <c r="P520" t="e">
        <f>(Sheet1!R520)</f>
        <v>#VALUE!</v>
      </c>
      <c r="Q520" t="e">
        <f>Sheet3!D520</f>
        <v>#VALUE!</v>
      </c>
      <c r="R520" t="e">
        <f>Sheet3!E520</f>
        <v>#VALUE!</v>
      </c>
      <c r="S520" t="str">
        <f t="shared" si="32"/>
        <v/>
      </c>
      <c r="T520" t="str">
        <f>IF(ISERROR(Sheet1!X520),"",Sheet1!X520)</f>
        <v/>
      </c>
      <c r="U520" t="e">
        <f>IF(Sheet1!M520="Councillors",5120,IF(Sheet1!M520="Information Technology Services Dept.",1024,IF(Sheet1!M520="City Clerk and Solicitor Dept",1953,"No")))</f>
        <v>#VALUE!</v>
      </c>
      <c r="V520" s="5" t="s">
        <v>96</v>
      </c>
      <c r="W520" t="e">
        <f>IF(Sheet1!M520="Councillors",4608,IF(Sheet1!M520="Information Technology Services Dept.",921,IF(Sheet1!M520="City Clerk and Solicitor Dept",1855,"No")))</f>
        <v>#VALUE!</v>
      </c>
      <c r="X520" t="e">
        <f t="shared" si="33"/>
        <v>#VALUE!</v>
      </c>
      <c r="Y520" t="str">
        <f ca="1">IF(Sheet1!AB520="DC1MDB01","DC1",IF(Sheet1!AB520="DC1MDB02","DC1",IF(Sheet1!AB520="DC1MDB03","DC1",IF(Sheet1!AB520="DC1MDB04","DC1",IF(Sheet1!AB520="DC1MDB05","DC1",IF(Sheet1!AB520="DC1MDB06","DC1",IF(Sheet1!AB520="DC1MDB07","DC1",IF(Sheet1!AB520="DC1MDB08","DC1",IF(Sheet1!AB520="DC1MDB09","DC1",IF(Sheet1!AB520="DC1MDB10","DC1",IF(Sheet1!AB520="DC4MDB01","DC4",IF(Sheet1!AB520="DC4MDB02","DC4",IF(Sheet1!AB520="DC4MDB03","DC4",IF(Sheet1!AB520="DC4MDB04","DC4",IF(Sheet1!AB520="DC4MDB05","DC4",IF(Sheet1!AB520="DC4MDB06","DC4",IF(Sheet1!AB520="DC4MDB07","DC4",IF(Sheet1!AB520="DC4MDB08","DC4",IF(Sheet1!AB520="DC4MDB09","DC4",IF(Sheet1!AB520="DC4MDB10","DC4","$False"))))))))))))))))))))</f>
        <v>DC1</v>
      </c>
      <c r="Z520" t="s">
        <v>35</v>
      </c>
      <c r="AA520" t="e">
        <f t="shared" si="34"/>
        <v>#VALUE!</v>
      </c>
      <c r="AB520" t="e">
        <f t="shared" si="35"/>
        <v>#VALUE!</v>
      </c>
      <c r="AC520" t="s">
        <v>11</v>
      </c>
      <c r="AD520" t="s">
        <v>12</v>
      </c>
      <c r="AE520" t="s">
        <v>13</v>
      </c>
      <c r="AF520" t="s">
        <v>14</v>
      </c>
      <c r="AG520" t="s">
        <v>5</v>
      </c>
      <c r="AH520" t="s">
        <v>15</v>
      </c>
      <c r="AI520" t="s">
        <v>16</v>
      </c>
      <c r="AJ520" t="s">
        <v>17</v>
      </c>
      <c r="AK520" t="s">
        <v>18</v>
      </c>
      <c r="AL520" t="s">
        <v>19</v>
      </c>
    </row>
    <row r="521" spans="1:38" ht="13.5" customHeight="1">
      <c r="A521" s="7"/>
      <c r="B521" s="7"/>
      <c r="C521" s="7"/>
      <c r="D521" s="8"/>
      <c r="F521" s="9" t="str">
        <f>(Sheet1!T521)</f>
        <v/>
      </c>
      <c r="G521" t="str">
        <f>IF(OR(Sheet1!W521="Yes",Sheet1!U521="Yes"),"\\CMFP538\"&amp;Sheet1!Z521,"")</f>
        <v/>
      </c>
      <c r="H521" t="str">
        <f>IF(G521="","",Sheet1!Z521)</f>
        <v/>
      </c>
      <c r="I521" t="str">
        <f>IF(G521="","",Sheet1!Y521)</f>
        <v/>
      </c>
      <c r="J521" t="e">
        <f>(Sheet1!O521)</f>
        <v>#VALUE!</v>
      </c>
      <c r="K521" s="6" t="e">
        <f>(Sheet1!P521)</f>
        <v>#VALUE!</v>
      </c>
      <c r="L521" s="6" t="e">
        <f>IF(Sheet1!N521="No","No",IF(Sheet1!N521="","No","Yes"))</f>
        <v>#VALUE!</v>
      </c>
      <c r="M521" t="e">
        <f>(Sheet1!Q521)</f>
        <v>#VALUE!</v>
      </c>
      <c r="N521" s="6" t="str">
        <f>IF(Sheet1!E521=FALSE,"",Sheet1!F521&amp;Sheet1!E521)</f>
        <v/>
      </c>
      <c r="O521" t="str">
        <f ca="1">(Sheet1!AB521)</f>
        <v>DC1MDB05</v>
      </c>
      <c r="P521" t="e">
        <f>(Sheet1!R521)</f>
        <v>#VALUE!</v>
      </c>
      <c r="Q521" t="e">
        <f>Sheet3!D521</f>
        <v>#VALUE!</v>
      </c>
      <c r="R521" t="e">
        <f>Sheet3!E521</f>
        <v>#VALUE!</v>
      </c>
      <c r="S521" t="str">
        <f t="shared" si="32"/>
        <v/>
      </c>
      <c r="T521" t="str">
        <f>IF(ISERROR(Sheet1!X521),"",Sheet1!X521)</f>
        <v/>
      </c>
      <c r="U521" t="e">
        <f>IF(Sheet1!M521="Councillors",5120,IF(Sheet1!M521="Information Technology Services Dept.",1024,IF(Sheet1!M521="City Clerk and Solicitor Dept",1953,"No")))</f>
        <v>#VALUE!</v>
      </c>
      <c r="V521" s="5" t="s">
        <v>96</v>
      </c>
      <c r="W521" t="e">
        <f>IF(Sheet1!M521="Councillors",4608,IF(Sheet1!M521="Information Technology Services Dept.",921,IF(Sheet1!M521="City Clerk and Solicitor Dept",1855,"No")))</f>
        <v>#VALUE!</v>
      </c>
      <c r="X521" t="e">
        <f t="shared" si="33"/>
        <v>#VALUE!</v>
      </c>
      <c r="Y521" t="str">
        <f ca="1">IF(Sheet1!AB521="DC1MDB01","DC1",IF(Sheet1!AB521="DC1MDB02","DC1",IF(Sheet1!AB521="DC1MDB03","DC1",IF(Sheet1!AB521="DC1MDB04","DC1",IF(Sheet1!AB521="DC1MDB05","DC1",IF(Sheet1!AB521="DC1MDB06","DC1",IF(Sheet1!AB521="DC1MDB07","DC1",IF(Sheet1!AB521="DC1MDB08","DC1",IF(Sheet1!AB521="DC1MDB09","DC1",IF(Sheet1!AB521="DC1MDB10","DC1",IF(Sheet1!AB521="DC4MDB01","DC4",IF(Sheet1!AB521="DC4MDB02","DC4",IF(Sheet1!AB521="DC4MDB03","DC4",IF(Sheet1!AB521="DC4MDB04","DC4",IF(Sheet1!AB521="DC4MDB05","DC4",IF(Sheet1!AB521="DC4MDB06","DC4",IF(Sheet1!AB521="DC4MDB07","DC4",IF(Sheet1!AB521="DC4MDB08","DC4",IF(Sheet1!AB521="DC4MDB09","DC4",IF(Sheet1!AB521="DC4MDB10","DC4","$False"))))))))))))))))))))</f>
        <v>DC1</v>
      </c>
      <c r="Z521" t="s">
        <v>35</v>
      </c>
      <c r="AA521" t="e">
        <f t="shared" si="34"/>
        <v>#VALUE!</v>
      </c>
      <c r="AB521" t="e">
        <f t="shared" si="35"/>
        <v>#VALUE!</v>
      </c>
      <c r="AC521" t="s">
        <v>11</v>
      </c>
      <c r="AD521" t="s">
        <v>12</v>
      </c>
      <c r="AE521" t="s">
        <v>13</v>
      </c>
      <c r="AF521" t="s">
        <v>14</v>
      </c>
      <c r="AG521" t="s">
        <v>5</v>
      </c>
      <c r="AH521" t="s">
        <v>15</v>
      </c>
      <c r="AI521" t="s">
        <v>16</v>
      </c>
      <c r="AJ521" t="s">
        <v>17</v>
      </c>
      <c r="AK521" t="s">
        <v>18</v>
      </c>
      <c r="AL521" t="s">
        <v>19</v>
      </c>
    </row>
    <row r="522" spans="1:38" ht="13.5" customHeight="1">
      <c r="A522" s="7"/>
      <c r="B522" s="7"/>
      <c r="C522" s="7"/>
      <c r="D522" s="8"/>
      <c r="F522" s="9" t="str">
        <f>(Sheet1!T522)</f>
        <v/>
      </c>
      <c r="G522" t="str">
        <f>IF(OR(Sheet1!W522="Yes",Sheet1!U522="Yes"),"\\CMFP538\"&amp;Sheet1!Z522,"")</f>
        <v/>
      </c>
      <c r="H522" t="str">
        <f>IF(G522="","",Sheet1!Z522)</f>
        <v/>
      </c>
      <c r="I522" t="str">
        <f>IF(G522="","",Sheet1!Y522)</f>
        <v/>
      </c>
      <c r="J522" t="e">
        <f>(Sheet1!O522)</f>
        <v>#VALUE!</v>
      </c>
      <c r="K522" s="6" t="e">
        <f>(Sheet1!P522)</f>
        <v>#VALUE!</v>
      </c>
      <c r="L522" s="6" t="e">
        <f>IF(Sheet1!N522="No","No",IF(Sheet1!N522="","No","Yes"))</f>
        <v>#VALUE!</v>
      </c>
      <c r="M522" t="e">
        <f>(Sheet1!Q522)</f>
        <v>#VALUE!</v>
      </c>
      <c r="N522" s="6" t="str">
        <f>IF(Sheet1!E522=FALSE,"",Sheet1!F522&amp;Sheet1!E522)</f>
        <v/>
      </c>
      <c r="O522" t="str">
        <f ca="1">(Sheet1!AB522)</f>
        <v>DC1MDB06</v>
      </c>
      <c r="P522" t="e">
        <f>(Sheet1!R522)</f>
        <v>#VALUE!</v>
      </c>
      <c r="Q522" t="e">
        <f>Sheet3!D522</f>
        <v>#VALUE!</v>
      </c>
      <c r="R522" t="e">
        <f>Sheet3!E522</f>
        <v>#VALUE!</v>
      </c>
      <c r="S522" t="str">
        <f t="shared" si="32"/>
        <v/>
      </c>
      <c r="T522" t="str">
        <f>IF(ISERROR(Sheet1!X522),"",Sheet1!X522)</f>
        <v/>
      </c>
      <c r="U522" t="e">
        <f>IF(Sheet1!M522="Councillors",5120,IF(Sheet1!M522="Information Technology Services Dept.",1024,IF(Sheet1!M522="City Clerk and Solicitor Dept",1953,"No")))</f>
        <v>#VALUE!</v>
      </c>
      <c r="V522" s="5" t="s">
        <v>96</v>
      </c>
      <c r="W522" t="e">
        <f>IF(Sheet1!M522="Councillors",4608,IF(Sheet1!M522="Information Technology Services Dept.",921,IF(Sheet1!M522="City Clerk and Solicitor Dept",1855,"No")))</f>
        <v>#VALUE!</v>
      </c>
      <c r="X522" t="e">
        <f t="shared" si="33"/>
        <v>#VALUE!</v>
      </c>
      <c r="Y522" t="str">
        <f ca="1">IF(Sheet1!AB522="DC1MDB01","DC1",IF(Sheet1!AB522="DC1MDB02","DC1",IF(Sheet1!AB522="DC1MDB03","DC1",IF(Sheet1!AB522="DC1MDB04","DC1",IF(Sheet1!AB522="DC1MDB05","DC1",IF(Sheet1!AB522="DC1MDB06","DC1",IF(Sheet1!AB522="DC1MDB07","DC1",IF(Sheet1!AB522="DC1MDB08","DC1",IF(Sheet1!AB522="DC1MDB09","DC1",IF(Sheet1!AB522="DC1MDB10","DC1",IF(Sheet1!AB522="DC4MDB01","DC4",IF(Sheet1!AB522="DC4MDB02","DC4",IF(Sheet1!AB522="DC4MDB03","DC4",IF(Sheet1!AB522="DC4MDB04","DC4",IF(Sheet1!AB522="DC4MDB05","DC4",IF(Sheet1!AB522="DC4MDB06","DC4",IF(Sheet1!AB522="DC4MDB07","DC4",IF(Sheet1!AB522="DC4MDB08","DC4",IF(Sheet1!AB522="DC4MDB09","DC4",IF(Sheet1!AB522="DC4MDB10","DC4","$False"))))))))))))))))))))</f>
        <v>DC1</v>
      </c>
      <c r="Z522" t="s">
        <v>35</v>
      </c>
      <c r="AA522" t="e">
        <f t="shared" si="34"/>
        <v>#VALUE!</v>
      </c>
      <c r="AB522" t="e">
        <f t="shared" si="35"/>
        <v>#VALUE!</v>
      </c>
      <c r="AC522" t="s">
        <v>11</v>
      </c>
      <c r="AD522" t="s">
        <v>12</v>
      </c>
      <c r="AE522" t="s">
        <v>13</v>
      </c>
      <c r="AF522" t="s">
        <v>14</v>
      </c>
      <c r="AG522" t="s">
        <v>5</v>
      </c>
      <c r="AH522" t="s">
        <v>15</v>
      </c>
      <c r="AI522" t="s">
        <v>16</v>
      </c>
      <c r="AJ522" t="s">
        <v>17</v>
      </c>
      <c r="AK522" t="s">
        <v>18</v>
      </c>
      <c r="AL522" t="s">
        <v>19</v>
      </c>
    </row>
    <row r="523" spans="1:38" ht="13.5" customHeight="1">
      <c r="A523" s="7"/>
      <c r="B523" s="7"/>
      <c r="C523" s="7"/>
      <c r="D523" s="8"/>
      <c r="F523" s="9" t="str">
        <f>(Sheet1!T523)</f>
        <v/>
      </c>
      <c r="G523" t="str">
        <f>IF(OR(Sheet1!W523="Yes",Sheet1!U523="Yes"),"\\CMFP538\"&amp;Sheet1!Z523,"")</f>
        <v/>
      </c>
      <c r="H523" t="str">
        <f>IF(G523="","",Sheet1!Z523)</f>
        <v/>
      </c>
      <c r="I523" t="str">
        <f>IF(G523="","",Sheet1!Y523)</f>
        <v/>
      </c>
      <c r="J523" t="e">
        <f>(Sheet1!O523)</f>
        <v>#VALUE!</v>
      </c>
      <c r="K523" s="6" t="e">
        <f>(Sheet1!P523)</f>
        <v>#VALUE!</v>
      </c>
      <c r="L523" s="6" t="e">
        <f>IF(Sheet1!N523="No","No",IF(Sheet1!N523="","No","Yes"))</f>
        <v>#VALUE!</v>
      </c>
      <c r="M523" t="e">
        <f>(Sheet1!Q523)</f>
        <v>#VALUE!</v>
      </c>
      <c r="N523" s="6" t="str">
        <f>IF(Sheet1!E523=FALSE,"",Sheet1!F523&amp;Sheet1!E523)</f>
        <v/>
      </c>
      <c r="O523" t="str">
        <f ca="1">(Sheet1!AB523)</f>
        <v>DC1MDB01</v>
      </c>
      <c r="P523" t="e">
        <f>(Sheet1!R523)</f>
        <v>#VALUE!</v>
      </c>
      <c r="Q523" t="e">
        <f>Sheet3!D523</f>
        <v>#VALUE!</v>
      </c>
      <c r="R523" t="e">
        <f>Sheet3!E523</f>
        <v>#VALUE!</v>
      </c>
      <c r="S523" t="str">
        <f t="shared" si="32"/>
        <v/>
      </c>
      <c r="T523" t="str">
        <f>IF(ISERROR(Sheet1!X523),"",Sheet1!X523)</f>
        <v/>
      </c>
      <c r="U523" t="e">
        <f>IF(Sheet1!M523="Councillors",5120,IF(Sheet1!M523="Information Technology Services Dept.",1024,IF(Sheet1!M523="City Clerk and Solicitor Dept",1953,"No")))</f>
        <v>#VALUE!</v>
      </c>
      <c r="V523" s="5" t="s">
        <v>96</v>
      </c>
      <c r="W523" t="e">
        <f>IF(Sheet1!M523="Councillors",4608,IF(Sheet1!M523="Information Technology Services Dept.",921,IF(Sheet1!M523="City Clerk and Solicitor Dept",1855,"No")))</f>
        <v>#VALUE!</v>
      </c>
      <c r="X523" t="e">
        <f t="shared" si="33"/>
        <v>#VALUE!</v>
      </c>
      <c r="Y523" t="str">
        <f ca="1">IF(Sheet1!AB523="DC1MDB01","DC1",IF(Sheet1!AB523="DC1MDB02","DC1",IF(Sheet1!AB523="DC1MDB03","DC1",IF(Sheet1!AB523="DC1MDB04","DC1",IF(Sheet1!AB523="DC1MDB05","DC1",IF(Sheet1!AB523="DC1MDB06","DC1",IF(Sheet1!AB523="DC1MDB07","DC1",IF(Sheet1!AB523="DC1MDB08","DC1",IF(Sheet1!AB523="DC1MDB09","DC1",IF(Sheet1!AB523="DC1MDB10","DC1",IF(Sheet1!AB523="DC4MDB01","DC4",IF(Sheet1!AB523="DC4MDB02","DC4",IF(Sheet1!AB523="DC4MDB03","DC4",IF(Sheet1!AB523="DC4MDB04","DC4",IF(Sheet1!AB523="DC4MDB05","DC4",IF(Sheet1!AB523="DC4MDB06","DC4",IF(Sheet1!AB523="DC4MDB07","DC4",IF(Sheet1!AB523="DC4MDB08","DC4",IF(Sheet1!AB523="DC4MDB09","DC4",IF(Sheet1!AB523="DC4MDB10","DC4","$False"))))))))))))))))))))</f>
        <v>DC1</v>
      </c>
      <c r="Z523" t="s">
        <v>35</v>
      </c>
      <c r="AA523" t="e">
        <f t="shared" si="34"/>
        <v>#VALUE!</v>
      </c>
      <c r="AB523" t="e">
        <f t="shared" si="35"/>
        <v>#VALUE!</v>
      </c>
      <c r="AC523" t="s">
        <v>11</v>
      </c>
      <c r="AD523" t="s">
        <v>12</v>
      </c>
      <c r="AE523" t="s">
        <v>13</v>
      </c>
      <c r="AF523" t="s">
        <v>14</v>
      </c>
      <c r="AG523" t="s">
        <v>5</v>
      </c>
      <c r="AH523" t="s">
        <v>15</v>
      </c>
      <c r="AI523" t="s">
        <v>16</v>
      </c>
      <c r="AJ523" t="s">
        <v>17</v>
      </c>
      <c r="AK523" t="s">
        <v>18</v>
      </c>
      <c r="AL523" t="s">
        <v>19</v>
      </c>
    </row>
    <row r="524" spans="1:38" ht="13.5" customHeight="1">
      <c r="A524" s="7"/>
      <c r="B524" s="7"/>
      <c r="C524" s="7"/>
      <c r="D524" s="8"/>
      <c r="F524" s="9" t="str">
        <f>(Sheet1!T524)</f>
        <v/>
      </c>
      <c r="G524" t="str">
        <f>IF(OR(Sheet1!W524="Yes",Sheet1!U524="Yes"),"\\CMFP538\"&amp;Sheet1!Z524,"")</f>
        <v/>
      </c>
      <c r="H524" t="str">
        <f>IF(G524="","",Sheet1!Z524)</f>
        <v/>
      </c>
      <c r="I524" t="str">
        <f>IF(G524="","",Sheet1!Y524)</f>
        <v/>
      </c>
      <c r="J524" t="e">
        <f>(Sheet1!O524)</f>
        <v>#VALUE!</v>
      </c>
      <c r="K524" s="6" t="e">
        <f>(Sheet1!P524)</f>
        <v>#VALUE!</v>
      </c>
      <c r="L524" s="6" t="e">
        <f>IF(Sheet1!N524="No","No",IF(Sheet1!N524="","No","Yes"))</f>
        <v>#VALUE!</v>
      </c>
      <c r="M524" t="e">
        <f>(Sheet1!Q524)</f>
        <v>#VALUE!</v>
      </c>
      <c r="N524" s="6" t="str">
        <f>IF(Sheet1!E524=FALSE,"",Sheet1!F524&amp;Sheet1!E524)</f>
        <v/>
      </c>
      <c r="O524" t="str">
        <f ca="1">(Sheet1!AB524)</f>
        <v>DC4MDB02</v>
      </c>
      <c r="P524" t="e">
        <f>(Sheet1!R524)</f>
        <v>#VALUE!</v>
      </c>
      <c r="Q524" t="e">
        <f>Sheet3!D524</f>
        <v>#VALUE!</v>
      </c>
      <c r="R524" t="e">
        <f>Sheet3!E524</f>
        <v>#VALUE!</v>
      </c>
      <c r="S524" t="str">
        <f t="shared" si="32"/>
        <v/>
      </c>
      <c r="T524" t="str">
        <f>IF(ISERROR(Sheet1!X524),"",Sheet1!X524)</f>
        <v/>
      </c>
      <c r="U524" t="e">
        <f>IF(Sheet1!M524="Councillors",5120,IF(Sheet1!M524="Information Technology Services Dept.",1024,IF(Sheet1!M524="City Clerk and Solicitor Dept",1953,"No")))</f>
        <v>#VALUE!</v>
      </c>
      <c r="V524" s="5" t="s">
        <v>96</v>
      </c>
      <c r="W524" t="e">
        <f>IF(Sheet1!M524="Councillors",4608,IF(Sheet1!M524="Information Technology Services Dept.",921,IF(Sheet1!M524="City Clerk and Solicitor Dept",1855,"No")))</f>
        <v>#VALUE!</v>
      </c>
      <c r="X524" t="e">
        <f t="shared" si="33"/>
        <v>#VALUE!</v>
      </c>
      <c r="Y524" t="str">
        <f ca="1">IF(Sheet1!AB524="DC1MDB01","DC1",IF(Sheet1!AB524="DC1MDB02","DC1",IF(Sheet1!AB524="DC1MDB03","DC1",IF(Sheet1!AB524="DC1MDB04","DC1",IF(Sheet1!AB524="DC1MDB05","DC1",IF(Sheet1!AB524="DC1MDB06","DC1",IF(Sheet1!AB524="DC1MDB07","DC1",IF(Sheet1!AB524="DC1MDB08","DC1",IF(Sheet1!AB524="DC1MDB09","DC1",IF(Sheet1!AB524="DC1MDB10","DC1",IF(Sheet1!AB524="DC4MDB01","DC4",IF(Sheet1!AB524="DC4MDB02","DC4",IF(Sheet1!AB524="DC4MDB03","DC4",IF(Sheet1!AB524="DC4MDB04","DC4",IF(Sheet1!AB524="DC4MDB05","DC4",IF(Sheet1!AB524="DC4MDB06","DC4",IF(Sheet1!AB524="DC4MDB07","DC4",IF(Sheet1!AB524="DC4MDB08","DC4",IF(Sheet1!AB524="DC4MDB09","DC4",IF(Sheet1!AB524="DC4MDB10","DC4","$False"))))))))))))))))))))</f>
        <v>DC4</v>
      </c>
      <c r="Z524" t="s">
        <v>35</v>
      </c>
      <c r="AA524" t="e">
        <f t="shared" si="34"/>
        <v>#VALUE!</v>
      </c>
      <c r="AB524" t="e">
        <f t="shared" si="35"/>
        <v>#VALUE!</v>
      </c>
      <c r="AC524" t="s">
        <v>11</v>
      </c>
      <c r="AD524" t="s">
        <v>12</v>
      </c>
      <c r="AE524" t="s">
        <v>13</v>
      </c>
      <c r="AF524" t="s">
        <v>14</v>
      </c>
      <c r="AG524" t="s">
        <v>5</v>
      </c>
      <c r="AH524" t="s">
        <v>15</v>
      </c>
      <c r="AI524" t="s">
        <v>16</v>
      </c>
      <c r="AJ524" t="s">
        <v>17</v>
      </c>
      <c r="AK524" t="s">
        <v>18</v>
      </c>
      <c r="AL524" t="s">
        <v>19</v>
      </c>
    </row>
    <row r="525" spans="1:38" ht="13.5" customHeight="1">
      <c r="A525" s="7"/>
      <c r="B525" s="7"/>
      <c r="C525" s="7"/>
      <c r="D525" s="8"/>
      <c r="F525" s="9" t="str">
        <f>(Sheet1!T525)</f>
        <v/>
      </c>
      <c r="G525" t="str">
        <f>IF(OR(Sheet1!W525="Yes",Sheet1!U525="Yes"),"\\CMFP538\"&amp;Sheet1!Z525,"")</f>
        <v/>
      </c>
      <c r="H525" t="str">
        <f>IF(G525="","",Sheet1!Z525)</f>
        <v/>
      </c>
      <c r="I525" t="str">
        <f>IF(G525="","",Sheet1!Y525)</f>
        <v/>
      </c>
      <c r="J525" t="e">
        <f>(Sheet1!O525)</f>
        <v>#VALUE!</v>
      </c>
      <c r="K525" s="6" t="e">
        <f>(Sheet1!P525)</f>
        <v>#VALUE!</v>
      </c>
      <c r="L525" s="6" t="e">
        <f>IF(Sheet1!N525="No","No",IF(Sheet1!N525="","No","Yes"))</f>
        <v>#VALUE!</v>
      </c>
      <c r="M525" t="e">
        <f>(Sheet1!Q525)</f>
        <v>#VALUE!</v>
      </c>
      <c r="N525" s="6" t="str">
        <f>IF(Sheet1!E525=FALSE,"",Sheet1!F525&amp;Sheet1!E525)</f>
        <v/>
      </c>
      <c r="O525" t="str">
        <f ca="1">(Sheet1!AB525)</f>
        <v>DC1MDB07</v>
      </c>
      <c r="P525" t="e">
        <f>(Sheet1!R525)</f>
        <v>#VALUE!</v>
      </c>
      <c r="Q525" t="e">
        <f>Sheet3!D525</f>
        <v>#VALUE!</v>
      </c>
      <c r="R525" t="e">
        <f>Sheet3!E525</f>
        <v>#VALUE!</v>
      </c>
      <c r="S525" t="str">
        <f t="shared" si="32"/>
        <v/>
      </c>
      <c r="T525" t="str">
        <f>IF(ISERROR(Sheet1!X525),"",Sheet1!X525)</f>
        <v/>
      </c>
      <c r="U525" t="e">
        <f>IF(Sheet1!M525="Councillors",5120,IF(Sheet1!M525="Information Technology Services Dept.",1024,IF(Sheet1!M525="City Clerk and Solicitor Dept",1953,"No")))</f>
        <v>#VALUE!</v>
      </c>
      <c r="V525" s="5" t="s">
        <v>96</v>
      </c>
      <c r="W525" t="e">
        <f>IF(Sheet1!M525="Councillors",4608,IF(Sheet1!M525="Information Technology Services Dept.",921,IF(Sheet1!M525="City Clerk and Solicitor Dept",1855,"No")))</f>
        <v>#VALUE!</v>
      </c>
      <c r="X525" t="e">
        <f t="shared" si="33"/>
        <v>#VALUE!</v>
      </c>
      <c r="Y525" t="str">
        <f ca="1">IF(Sheet1!AB525="DC1MDB01","DC1",IF(Sheet1!AB525="DC1MDB02","DC1",IF(Sheet1!AB525="DC1MDB03","DC1",IF(Sheet1!AB525="DC1MDB04","DC1",IF(Sheet1!AB525="DC1MDB05","DC1",IF(Sheet1!AB525="DC1MDB06","DC1",IF(Sheet1!AB525="DC1MDB07","DC1",IF(Sheet1!AB525="DC1MDB08","DC1",IF(Sheet1!AB525="DC1MDB09","DC1",IF(Sheet1!AB525="DC1MDB10","DC1",IF(Sheet1!AB525="DC4MDB01","DC4",IF(Sheet1!AB525="DC4MDB02","DC4",IF(Sheet1!AB525="DC4MDB03","DC4",IF(Sheet1!AB525="DC4MDB04","DC4",IF(Sheet1!AB525="DC4MDB05","DC4",IF(Sheet1!AB525="DC4MDB06","DC4",IF(Sheet1!AB525="DC4MDB07","DC4",IF(Sheet1!AB525="DC4MDB08","DC4",IF(Sheet1!AB525="DC4MDB09","DC4",IF(Sheet1!AB525="DC4MDB10","DC4","$False"))))))))))))))))))))</f>
        <v>DC1</v>
      </c>
      <c r="Z525" t="s">
        <v>35</v>
      </c>
      <c r="AA525" t="e">
        <f t="shared" si="34"/>
        <v>#VALUE!</v>
      </c>
      <c r="AB525" t="e">
        <f t="shared" si="35"/>
        <v>#VALUE!</v>
      </c>
      <c r="AC525" t="s">
        <v>11</v>
      </c>
      <c r="AD525" t="s">
        <v>12</v>
      </c>
      <c r="AE525" t="s">
        <v>13</v>
      </c>
      <c r="AF525" t="s">
        <v>14</v>
      </c>
      <c r="AG525" t="s">
        <v>5</v>
      </c>
      <c r="AH525" t="s">
        <v>15</v>
      </c>
      <c r="AI525" t="s">
        <v>16</v>
      </c>
      <c r="AJ525" t="s">
        <v>17</v>
      </c>
      <c r="AK525" t="s">
        <v>18</v>
      </c>
      <c r="AL525" t="s">
        <v>19</v>
      </c>
    </row>
    <row r="526" spans="1:38" ht="13.5" customHeight="1">
      <c r="A526" s="7"/>
      <c r="B526" s="7"/>
      <c r="C526" s="7"/>
      <c r="D526" s="8"/>
      <c r="F526" s="9" t="str">
        <f>(Sheet1!T526)</f>
        <v/>
      </c>
      <c r="G526" t="str">
        <f>IF(OR(Sheet1!W526="Yes",Sheet1!U526="Yes"),"\\CMFP538\"&amp;Sheet1!Z526,"")</f>
        <v/>
      </c>
      <c r="H526" t="str">
        <f>IF(G526="","",Sheet1!Z526)</f>
        <v/>
      </c>
      <c r="I526" t="str">
        <f>IF(G526="","",Sheet1!Y526)</f>
        <v/>
      </c>
      <c r="J526" t="e">
        <f>(Sheet1!O526)</f>
        <v>#VALUE!</v>
      </c>
      <c r="K526" s="6" t="e">
        <f>(Sheet1!P526)</f>
        <v>#VALUE!</v>
      </c>
      <c r="L526" s="6" t="e">
        <f>IF(Sheet1!N526="No","No",IF(Sheet1!N526="","No","Yes"))</f>
        <v>#VALUE!</v>
      </c>
      <c r="M526" t="e">
        <f>(Sheet1!Q526)</f>
        <v>#VALUE!</v>
      </c>
      <c r="N526" s="6" t="str">
        <f>IF(Sheet1!E526=FALSE,"",Sheet1!F526&amp;Sheet1!E526)</f>
        <v/>
      </c>
      <c r="O526" t="str">
        <f ca="1">(Sheet1!AB526)</f>
        <v>DC4MDB04</v>
      </c>
      <c r="P526" t="e">
        <f>(Sheet1!R526)</f>
        <v>#VALUE!</v>
      </c>
      <c r="Q526" t="e">
        <f>Sheet3!D526</f>
        <v>#VALUE!</v>
      </c>
      <c r="R526" t="e">
        <f>Sheet3!E526</f>
        <v>#VALUE!</v>
      </c>
      <c r="S526" t="str">
        <f t="shared" si="32"/>
        <v/>
      </c>
      <c r="T526" t="str">
        <f>IF(ISERROR(Sheet1!X526),"",Sheet1!X526)</f>
        <v/>
      </c>
      <c r="U526" t="e">
        <f>IF(Sheet1!M526="Councillors",5120,IF(Sheet1!M526="Information Technology Services Dept.",1024,IF(Sheet1!M526="City Clerk and Solicitor Dept",1953,"No")))</f>
        <v>#VALUE!</v>
      </c>
      <c r="V526" s="5" t="s">
        <v>96</v>
      </c>
      <c r="W526" t="e">
        <f>IF(Sheet1!M526="Councillors",4608,IF(Sheet1!M526="Information Technology Services Dept.",921,IF(Sheet1!M526="City Clerk and Solicitor Dept",1855,"No")))</f>
        <v>#VALUE!</v>
      </c>
      <c r="X526" t="e">
        <f t="shared" si="33"/>
        <v>#VALUE!</v>
      </c>
      <c r="Y526" t="str">
        <f ca="1">IF(Sheet1!AB526="DC1MDB01","DC1",IF(Sheet1!AB526="DC1MDB02","DC1",IF(Sheet1!AB526="DC1MDB03","DC1",IF(Sheet1!AB526="DC1MDB04","DC1",IF(Sheet1!AB526="DC1MDB05","DC1",IF(Sheet1!AB526="DC1MDB06","DC1",IF(Sheet1!AB526="DC1MDB07","DC1",IF(Sheet1!AB526="DC1MDB08","DC1",IF(Sheet1!AB526="DC1MDB09","DC1",IF(Sheet1!AB526="DC1MDB10","DC1",IF(Sheet1!AB526="DC4MDB01","DC4",IF(Sheet1!AB526="DC4MDB02","DC4",IF(Sheet1!AB526="DC4MDB03","DC4",IF(Sheet1!AB526="DC4MDB04","DC4",IF(Sheet1!AB526="DC4MDB05","DC4",IF(Sheet1!AB526="DC4MDB06","DC4",IF(Sheet1!AB526="DC4MDB07","DC4",IF(Sheet1!AB526="DC4MDB08","DC4",IF(Sheet1!AB526="DC4MDB09","DC4",IF(Sheet1!AB526="DC4MDB10","DC4","$False"))))))))))))))))))))</f>
        <v>DC4</v>
      </c>
      <c r="Z526" t="s">
        <v>35</v>
      </c>
      <c r="AA526" t="e">
        <f t="shared" si="34"/>
        <v>#VALUE!</v>
      </c>
      <c r="AB526" t="e">
        <f t="shared" si="35"/>
        <v>#VALUE!</v>
      </c>
      <c r="AC526" t="s">
        <v>11</v>
      </c>
      <c r="AD526" t="s">
        <v>12</v>
      </c>
      <c r="AE526" t="s">
        <v>13</v>
      </c>
      <c r="AF526" t="s">
        <v>14</v>
      </c>
      <c r="AG526" t="s">
        <v>5</v>
      </c>
      <c r="AH526" t="s">
        <v>15</v>
      </c>
      <c r="AI526" t="s">
        <v>16</v>
      </c>
      <c r="AJ526" t="s">
        <v>17</v>
      </c>
      <c r="AK526" t="s">
        <v>18</v>
      </c>
      <c r="AL526" t="s">
        <v>19</v>
      </c>
    </row>
    <row r="527" spans="1:38" ht="13.5" customHeight="1">
      <c r="A527" s="7"/>
      <c r="B527" s="7"/>
      <c r="C527" s="7"/>
      <c r="D527" s="8"/>
      <c r="F527" s="9" t="str">
        <f>(Sheet1!T527)</f>
        <v/>
      </c>
      <c r="G527" t="str">
        <f>IF(OR(Sheet1!W527="Yes",Sheet1!U527="Yes"),"\\CMFP538\"&amp;Sheet1!Z527,"")</f>
        <v/>
      </c>
      <c r="H527" t="str">
        <f>IF(G527="","",Sheet1!Z527)</f>
        <v/>
      </c>
      <c r="I527" t="str">
        <f>IF(G527="","",Sheet1!Y527)</f>
        <v/>
      </c>
      <c r="J527" t="e">
        <f>(Sheet1!O527)</f>
        <v>#VALUE!</v>
      </c>
      <c r="K527" s="6" t="e">
        <f>(Sheet1!P527)</f>
        <v>#VALUE!</v>
      </c>
      <c r="L527" s="6" t="e">
        <f>IF(Sheet1!N527="No","No",IF(Sheet1!N527="","No","Yes"))</f>
        <v>#VALUE!</v>
      </c>
      <c r="M527" t="e">
        <f>(Sheet1!Q527)</f>
        <v>#VALUE!</v>
      </c>
      <c r="N527" s="6" t="str">
        <f>IF(Sheet1!E527=FALSE,"",Sheet1!F527&amp;Sheet1!E527)</f>
        <v/>
      </c>
      <c r="O527" t="str">
        <f ca="1">(Sheet1!AB527)</f>
        <v>DC1MDB01</v>
      </c>
      <c r="P527" t="e">
        <f>(Sheet1!R527)</f>
        <v>#VALUE!</v>
      </c>
      <c r="Q527" t="e">
        <f>Sheet3!D527</f>
        <v>#VALUE!</v>
      </c>
      <c r="R527" t="e">
        <f>Sheet3!E527</f>
        <v>#VALUE!</v>
      </c>
      <c r="S527" t="str">
        <f t="shared" si="32"/>
        <v/>
      </c>
      <c r="T527" t="str">
        <f>IF(ISERROR(Sheet1!X527),"",Sheet1!X527)</f>
        <v/>
      </c>
      <c r="U527" t="e">
        <f>IF(Sheet1!M527="Councillors",5120,IF(Sheet1!M527="Information Technology Services Dept.",1024,IF(Sheet1!M527="City Clerk and Solicitor Dept",1953,"No")))</f>
        <v>#VALUE!</v>
      </c>
      <c r="V527" s="5" t="s">
        <v>96</v>
      </c>
      <c r="W527" t="e">
        <f>IF(Sheet1!M527="Councillors",4608,IF(Sheet1!M527="Information Technology Services Dept.",921,IF(Sheet1!M527="City Clerk and Solicitor Dept",1855,"No")))</f>
        <v>#VALUE!</v>
      </c>
      <c r="X527" t="e">
        <f t="shared" si="33"/>
        <v>#VALUE!</v>
      </c>
      <c r="Y527" t="str">
        <f ca="1">IF(Sheet1!AB527="DC1MDB01","DC1",IF(Sheet1!AB527="DC1MDB02","DC1",IF(Sheet1!AB527="DC1MDB03","DC1",IF(Sheet1!AB527="DC1MDB04","DC1",IF(Sheet1!AB527="DC1MDB05","DC1",IF(Sheet1!AB527="DC1MDB06","DC1",IF(Sheet1!AB527="DC1MDB07","DC1",IF(Sheet1!AB527="DC1MDB08","DC1",IF(Sheet1!AB527="DC1MDB09","DC1",IF(Sheet1!AB527="DC1MDB10","DC1",IF(Sheet1!AB527="DC4MDB01","DC4",IF(Sheet1!AB527="DC4MDB02","DC4",IF(Sheet1!AB527="DC4MDB03","DC4",IF(Sheet1!AB527="DC4MDB04","DC4",IF(Sheet1!AB527="DC4MDB05","DC4",IF(Sheet1!AB527="DC4MDB06","DC4",IF(Sheet1!AB527="DC4MDB07","DC4",IF(Sheet1!AB527="DC4MDB08","DC4",IF(Sheet1!AB527="DC4MDB09","DC4",IF(Sheet1!AB527="DC4MDB10","DC4","$False"))))))))))))))))))))</f>
        <v>DC1</v>
      </c>
      <c r="Z527" t="s">
        <v>35</v>
      </c>
      <c r="AA527" t="e">
        <f t="shared" si="34"/>
        <v>#VALUE!</v>
      </c>
      <c r="AB527" t="e">
        <f t="shared" si="35"/>
        <v>#VALUE!</v>
      </c>
      <c r="AC527" t="s">
        <v>11</v>
      </c>
      <c r="AD527" t="s">
        <v>12</v>
      </c>
      <c r="AE527" t="s">
        <v>13</v>
      </c>
      <c r="AF527" t="s">
        <v>14</v>
      </c>
      <c r="AG527" t="s">
        <v>5</v>
      </c>
      <c r="AH527" t="s">
        <v>15</v>
      </c>
      <c r="AI527" t="s">
        <v>16</v>
      </c>
      <c r="AJ527" t="s">
        <v>17</v>
      </c>
      <c r="AK527" t="s">
        <v>18</v>
      </c>
      <c r="AL527" t="s">
        <v>19</v>
      </c>
    </row>
    <row r="528" spans="1:38" ht="13.5" customHeight="1">
      <c r="A528" s="7"/>
      <c r="B528" s="7"/>
      <c r="C528" s="7"/>
      <c r="D528" s="8"/>
      <c r="F528" s="9" t="str">
        <f>(Sheet1!T528)</f>
        <v/>
      </c>
      <c r="G528" t="str">
        <f>IF(OR(Sheet1!W528="Yes",Sheet1!U528="Yes"),"\\CMFP538\"&amp;Sheet1!Z528,"")</f>
        <v/>
      </c>
      <c r="H528" t="str">
        <f>IF(G528="","",Sheet1!Z528)</f>
        <v/>
      </c>
      <c r="I528" t="str">
        <f>IF(G528="","",Sheet1!Y528)</f>
        <v/>
      </c>
      <c r="J528" t="e">
        <f>(Sheet1!O528)</f>
        <v>#VALUE!</v>
      </c>
      <c r="K528" s="6" t="e">
        <f>(Sheet1!P528)</f>
        <v>#VALUE!</v>
      </c>
      <c r="L528" s="6" t="e">
        <f>IF(Sheet1!N528="No","No",IF(Sheet1!N528="","No","Yes"))</f>
        <v>#VALUE!</v>
      </c>
      <c r="M528" t="e">
        <f>(Sheet1!Q528)</f>
        <v>#VALUE!</v>
      </c>
      <c r="N528" s="6" t="str">
        <f>IF(Sheet1!E528=FALSE,"",Sheet1!F528&amp;Sheet1!E528)</f>
        <v/>
      </c>
      <c r="O528" t="str">
        <f ca="1">(Sheet1!AB528)</f>
        <v>DC4MDB02</v>
      </c>
      <c r="P528" t="e">
        <f>(Sheet1!R528)</f>
        <v>#VALUE!</v>
      </c>
      <c r="Q528" t="e">
        <f>Sheet3!D528</f>
        <v>#VALUE!</v>
      </c>
      <c r="R528" t="e">
        <f>Sheet3!E528</f>
        <v>#VALUE!</v>
      </c>
      <c r="S528" t="str">
        <f t="shared" si="32"/>
        <v/>
      </c>
      <c r="T528" t="str">
        <f>IF(ISERROR(Sheet1!X528),"",Sheet1!X528)</f>
        <v/>
      </c>
      <c r="U528" t="e">
        <f>IF(Sheet1!M528="Councillors",5120,IF(Sheet1!M528="Information Technology Services Dept.",1024,IF(Sheet1!M528="City Clerk and Solicitor Dept",1953,"No")))</f>
        <v>#VALUE!</v>
      </c>
      <c r="V528" s="5" t="s">
        <v>96</v>
      </c>
      <c r="W528" t="e">
        <f>IF(Sheet1!M528="Councillors",4608,IF(Sheet1!M528="Information Technology Services Dept.",921,IF(Sheet1!M528="City Clerk and Solicitor Dept",1855,"No")))</f>
        <v>#VALUE!</v>
      </c>
      <c r="X528" t="e">
        <f t="shared" si="33"/>
        <v>#VALUE!</v>
      </c>
      <c r="Y528" t="str">
        <f ca="1">IF(Sheet1!AB528="DC1MDB01","DC1",IF(Sheet1!AB528="DC1MDB02","DC1",IF(Sheet1!AB528="DC1MDB03","DC1",IF(Sheet1!AB528="DC1MDB04","DC1",IF(Sheet1!AB528="DC1MDB05","DC1",IF(Sheet1!AB528="DC1MDB06","DC1",IF(Sheet1!AB528="DC1MDB07","DC1",IF(Sheet1!AB528="DC1MDB08","DC1",IF(Sheet1!AB528="DC1MDB09","DC1",IF(Sheet1!AB528="DC1MDB10","DC1",IF(Sheet1!AB528="DC4MDB01","DC4",IF(Sheet1!AB528="DC4MDB02","DC4",IF(Sheet1!AB528="DC4MDB03","DC4",IF(Sheet1!AB528="DC4MDB04","DC4",IF(Sheet1!AB528="DC4MDB05","DC4",IF(Sheet1!AB528="DC4MDB06","DC4",IF(Sheet1!AB528="DC4MDB07","DC4",IF(Sheet1!AB528="DC4MDB08","DC4",IF(Sheet1!AB528="DC4MDB09","DC4",IF(Sheet1!AB528="DC4MDB10","DC4","$False"))))))))))))))))))))</f>
        <v>DC4</v>
      </c>
      <c r="Z528" t="s">
        <v>35</v>
      </c>
      <c r="AA528" t="e">
        <f t="shared" si="34"/>
        <v>#VALUE!</v>
      </c>
      <c r="AB528" t="e">
        <f t="shared" si="35"/>
        <v>#VALUE!</v>
      </c>
      <c r="AC528" t="s">
        <v>11</v>
      </c>
      <c r="AD528" t="s">
        <v>12</v>
      </c>
      <c r="AE528" t="s">
        <v>13</v>
      </c>
      <c r="AF528" t="s">
        <v>14</v>
      </c>
      <c r="AG528" t="s">
        <v>5</v>
      </c>
      <c r="AH528" t="s">
        <v>15</v>
      </c>
      <c r="AI528" t="s">
        <v>16</v>
      </c>
      <c r="AJ528" t="s">
        <v>17</v>
      </c>
      <c r="AK528" t="s">
        <v>18</v>
      </c>
      <c r="AL528" t="s">
        <v>19</v>
      </c>
    </row>
    <row r="529" spans="1:38" ht="13.5" customHeight="1">
      <c r="A529" s="7"/>
      <c r="B529" s="7"/>
      <c r="C529" s="7"/>
      <c r="D529" s="8"/>
      <c r="F529" s="9" t="str">
        <f>(Sheet1!T529)</f>
        <v/>
      </c>
      <c r="G529" t="str">
        <f>IF(OR(Sheet1!W529="Yes",Sheet1!U529="Yes"),"\\CMFP538\"&amp;Sheet1!Z529,"")</f>
        <v/>
      </c>
      <c r="H529" t="str">
        <f>IF(G529="","",Sheet1!Z529)</f>
        <v/>
      </c>
      <c r="I529" t="str">
        <f>IF(G529="","",Sheet1!Y529)</f>
        <v/>
      </c>
      <c r="J529" t="e">
        <f>(Sheet1!O529)</f>
        <v>#VALUE!</v>
      </c>
      <c r="K529" s="6" t="e">
        <f>(Sheet1!P529)</f>
        <v>#VALUE!</v>
      </c>
      <c r="L529" s="6" t="e">
        <f>IF(Sheet1!N529="No","No",IF(Sheet1!N529="","No","Yes"))</f>
        <v>#VALUE!</v>
      </c>
      <c r="M529" t="e">
        <f>(Sheet1!Q529)</f>
        <v>#VALUE!</v>
      </c>
      <c r="N529" s="6" t="str">
        <f>IF(Sheet1!E529=FALSE,"",Sheet1!F529&amp;Sheet1!E529)</f>
        <v/>
      </c>
      <c r="O529" t="str">
        <f ca="1">(Sheet1!AB529)</f>
        <v>DC4MDB02</v>
      </c>
      <c r="P529" t="e">
        <f>(Sheet1!R529)</f>
        <v>#VALUE!</v>
      </c>
      <c r="Q529" t="e">
        <f>Sheet3!D529</f>
        <v>#VALUE!</v>
      </c>
      <c r="R529" t="e">
        <f>Sheet3!E529</f>
        <v>#VALUE!</v>
      </c>
      <c r="S529" t="str">
        <f t="shared" si="32"/>
        <v/>
      </c>
      <c r="T529" t="str">
        <f>IF(ISERROR(Sheet1!X529),"",Sheet1!X529)</f>
        <v/>
      </c>
      <c r="U529" t="e">
        <f>IF(Sheet1!M529="Councillors",5120,IF(Sheet1!M529="Information Technology Services Dept.",1024,IF(Sheet1!M529="City Clerk and Solicitor Dept",1953,"No")))</f>
        <v>#VALUE!</v>
      </c>
      <c r="V529" s="5" t="s">
        <v>96</v>
      </c>
      <c r="W529" t="e">
        <f>IF(Sheet1!M529="Councillors",4608,IF(Sheet1!M529="Information Technology Services Dept.",921,IF(Sheet1!M529="City Clerk and Solicitor Dept",1855,"No")))</f>
        <v>#VALUE!</v>
      </c>
      <c r="X529" t="e">
        <f t="shared" si="33"/>
        <v>#VALUE!</v>
      </c>
      <c r="Y529" t="str">
        <f ca="1">IF(Sheet1!AB529="DC1MDB01","DC1",IF(Sheet1!AB529="DC1MDB02","DC1",IF(Sheet1!AB529="DC1MDB03","DC1",IF(Sheet1!AB529="DC1MDB04","DC1",IF(Sheet1!AB529="DC1MDB05","DC1",IF(Sheet1!AB529="DC1MDB06","DC1",IF(Sheet1!AB529="DC1MDB07","DC1",IF(Sheet1!AB529="DC1MDB08","DC1",IF(Sheet1!AB529="DC1MDB09","DC1",IF(Sheet1!AB529="DC1MDB10","DC1",IF(Sheet1!AB529="DC4MDB01","DC4",IF(Sheet1!AB529="DC4MDB02","DC4",IF(Sheet1!AB529="DC4MDB03","DC4",IF(Sheet1!AB529="DC4MDB04","DC4",IF(Sheet1!AB529="DC4MDB05","DC4",IF(Sheet1!AB529="DC4MDB06","DC4",IF(Sheet1!AB529="DC4MDB07","DC4",IF(Sheet1!AB529="DC4MDB08","DC4",IF(Sheet1!AB529="DC4MDB09","DC4",IF(Sheet1!AB529="DC4MDB10","DC4","$False"))))))))))))))))))))</f>
        <v>DC4</v>
      </c>
      <c r="Z529" t="s">
        <v>35</v>
      </c>
      <c r="AA529" t="e">
        <f t="shared" si="34"/>
        <v>#VALUE!</v>
      </c>
      <c r="AB529" t="e">
        <f t="shared" si="35"/>
        <v>#VALUE!</v>
      </c>
      <c r="AC529" t="s">
        <v>11</v>
      </c>
      <c r="AD529" t="s">
        <v>12</v>
      </c>
      <c r="AE529" t="s">
        <v>13</v>
      </c>
      <c r="AF529" t="s">
        <v>14</v>
      </c>
      <c r="AG529" t="s">
        <v>5</v>
      </c>
      <c r="AH529" t="s">
        <v>15</v>
      </c>
      <c r="AI529" t="s">
        <v>16</v>
      </c>
      <c r="AJ529" t="s">
        <v>17</v>
      </c>
      <c r="AK529" t="s">
        <v>18</v>
      </c>
      <c r="AL529" t="s">
        <v>19</v>
      </c>
    </row>
    <row r="530" spans="1:38" ht="13.5" customHeight="1">
      <c r="A530" s="7"/>
      <c r="B530" s="7"/>
      <c r="C530" s="7"/>
      <c r="D530" s="8"/>
      <c r="F530" s="9" t="str">
        <f>(Sheet1!T530)</f>
        <v/>
      </c>
      <c r="G530" t="str">
        <f>IF(OR(Sheet1!W530="Yes",Sheet1!U530="Yes"),"\\CMFP538\"&amp;Sheet1!Z530,"")</f>
        <v/>
      </c>
      <c r="H530" t="str">
        <f>IF(G530="","",Sheet1!Z530)</f>
        <v/>
      </c>
      <c r="I530" t="str">
        <f>IF(G530="","",Sheet1!Y530)</f>
        <v/>
      </c>
      <c r="J530" t="e">
        <f>(Sheet1!O530)</f>
        <v>#VALUE!</v>
      </c>
      <c r="K530" s="6" t="e">
        <f>(Sheet1!P530)</f>
        <v>#VALUE!</v>
      </c>
      <c r="L530" s="6" t="e">
        <f>IF(Sheet1!N530="No","No",IF(Sheet1!N530="","No","Yes"))</f>
        <v>#VALUE!</v>
      </c>
      <c r="M530" t="e">
        <f>(Sheet1!Q530)</f>
        <v>#VALUE!</v>
      </c>
      <c r="N530" s="6" t="str">
        <f>IF(Sheet1!E530=FALSE,"",Sheet1!F530&amp;Sheet1!E530)</f>
        <v/>
      </c>
      <c r="O530" t="str">
        <f ca="1">(Sheet1!AB530)</f>
        <v>DC4MDB06</v>
      </c>
      <c r="P530" t="e">
        <f>(Sheet1!R530)</f>
        <v>#VALUE!</v>
      </c>
      <c r="Q530" t="e">
        <f>Sheet3!D530</f>
        <v>#VALUE!</v>
      </c>
      <c r="R530" t="e">
        <f>Sheet3!E530</f>
        <v>#VALUE!</v>
      </c>
      <c r="S530" t="str">
        <f t="shared" si="32"/>
        <v/>
      </c>
      <c r="T530" t="str">
        <f>IF(ISERROR(Sheet1!X530),"",Sheet1!X530)</f>
        <v/>
      </c>
      <c r="U530" t="e">
        <f>IF(Sheet1!M530="Councillors",5120,IF(Sheet1!M530="Information Technology Services Dept.",1024,IF(Sheet1!M530="City Clerk and Solicitor Dept",1953,"No")))</f>
        <v>#VALUE!</v>
      </c>
      <c r="V530" s="5" t="s">
        <v>96</v>
      </c>
      <c r="W530" t="e">
        <f>IF(Sheet1!M530="Councillors",4608,IF(Sheet1!M530="Information Technology Services Dept.",921,IF(Sheet1!M530="City Clerk and Solicitor Dept",1855,"No")))</f>
        <v>#VALUE!</v>
      </c>
      <c r="X530" t="e">
        <f t="shared" si="33"/>
        <v>#VALUE!</v>
      </c>
      <c r="Y530" t="str">
        <f ca="1">IF(Sheet1!AB530="DC1MDB01","DC1",IF(Sheet1!AB530="DC1MDB02","DC1",IF(Sheet1!AB530="DC1MDB03","DC1",IF(Sheet1!AB530="DC1MDB04","DC1",IF(Sheet1!AB530="DC1MDB05","DC1",IF(Sheet1!AB530="DC1MDB06","DC1",IF(Sheet1!AB530="DC1MDB07","DC1",IF(Sheet1!AB530="DC1MDB08","DC1",IF(Sheet1!AB530="DC1MDB09","DC1",IF(Sheet1!AB530="DC1MDB10","DC1",IF(Sheet1!AB530="DC4MDB01","DC4",IF(Sheet1!AB530="DC4MDB02","DC4",IF(Sheet1!AB530="DC4MDB03","DC4",IF(Sheet1!AB530="DC4MDB04","DC4",IF(Sheet1!AB530="DC4MDB05","DC4",IF(Sheet1!AB530="DC4MDB06","DC4",IF(Sheet1!AB530="DC4MDB07","DC4",IF(Sheet1!AB530="DC4MDB08","DC4",IF(Sheet1!AB530="DC4MDB09","DC4",IF(Sheet1!AB530="DC4MDB10","DC4","$False"))))))))))))))))))))</f>
        <v>DC4</v>
      </c>
      <c r="Z530" t="s">
        <v>35</v>
      </c>
      <c r="AA530" t="e">
        <f t="shared" si="34"/>
        <v>#VALUE!</v>
      </c>
      <c r="AB530" t="e">
        <f t="shared" si="35"/>
        <v>#VALUE!</v>
      </c>
      <c r="AC530" t="s">
        <v>11</v>
      </c>
      <c r="AD530" t="s">
        <v>12</v>
      </c>
      <c r="AE530" t="s">
        <v>13</v>
      </c>
      <c r="AF530" t="s">
        <v>14</v>
      </c>
      <c r="AG530" t="s">
        <v>5</v>
      </c>
      <c r="AH530" t="s">
        <v>15</v>
      </c>
      <c r="AI530" t="s">
        <v>16</v>
      </c>
      <c r="AJ530" t="s">
        <v>17</v>
      </c>
      <c r="AK530" t="s">
        <v>18</v>
      </c>
      <c r="AL530" t="s">
        <v>19</v>
      </c>
    </row>
    <row r="531" spans="1:38" ht="13.5" customHeight="1">
      <c r="A531" s="7"/>
      <c r="B531" s="7"/>
      <c r="C531" s="7"/>
      <c r="D531" s="8"/>
      <c r="F531" s="9" t="str">
        <f>(Sheet1!T531)</f>
        <v/>
      </c>
      <c r="G531" t="str">
        <f>IF(OR(Sheet1!W531="Yes",Sheet1!U531="Yes"),"\\CMFP538\"&amp;Sheet1!Z531,"")</f>
        <v/>
      </c>
      <c r="H531" t="str">
        <f>IF(G531="","",Sheet1!Z531)</f>
        <v/>
      </c>
      <c r="I531" t="str">
        <f>IF(G531="","",Sheet1!Y531)</f>
        <v/>
      </c>
      <c r="J531" t="e">
        <f>(Sheet1!O531)</f>
        <v>#VALUE!</v>
      </c>
      <c r="K531" s="6" t="e">
        <f>(Sheet1!P531)</f>
        <v>#VALUE!</v>
      </c>
      <c r="L531" s="6" t="e">
        <f>IF(Sheet1!N531="No","No",IF(Sheet1!N531="","No","Yes"))</f>
        <v>#VALUE!</v>
      </c>
      <c r="M531" t="e">
        <f>(Sheet1!Q531)</f>
        <v>#VALUE!</v>
      </c>
      <c r="N531" s="6" t="str">
        <f>IF(Sheet1!E531=FALSE,"",Sheet1!F531&amp;Sheet1!E531)</f>
        <v/>
      </c>
      <c r="O531" t="str">
        <f ca="1">(Sheet1!AB531)</f>
        <v>DC1MDB07</v>
      </c>
      <c r="P531" t="e">
        <f>(Sheet1!R531)</f>
        <v>#VALUE!</v>
      </c>
      <c r="Q531" t="e">
        <f>Sheet3!D531</f>
        <v>#VALUE!</v>
      </c>
      <c r="R531" t="e">
        <f>Sheet3!E531</f>
        <v>#VALUE!</v>
      </c>
      <c r="S531" t="str">
        <f t="shared" si="32"/>
        <v/>
      </c>
      <c r="T531" t="str">
        <f>IF(ISERROR(Sheet1!X531),"",Sheet1!X531)</f>
        <v/>
      </c>
      <c r="U531" t="e">
        <f>IF(Sheet1!M531="Councillors",5120,IF(Sheet1!M531="Information Technology Services Dept.",1024,IF(Sheet1!M531="City Clerk and Solicitor Dept",1953,"No")))</f>
        <v>#VALUE!</v>
      </c>
      <c r="V531" s="5" t="s">
        <v>96</v>
      </c>
      <c r="W531" t="e">
        <f>IF(Sheet1!M531="Councillors",4608,IF(Sheet1!M531="Information Technology Services Dept.",921,IF(Sheet1!M531="City Clerk and Solicitor Dept",1855,"No")))</f>
        <v>#VALUE!</v>
      </c>
      <c r="X531" t="e">
        <f t="shared" si="33"/>
        <v>#VALUE!</v>
      </c>
      <c r="Y531" t="str">
        <f ca="1">IF(Sheet1!AB531="DC1MDB01","DC1",IF(Sheet1!AB531="DC1MDB02","DC1",IF(Sheet1!AB531="DC1MDB03","DC1",IF(Sheet1!AB531="DC1MDB04","DC1",IF(Sheet1!AB531="DC1MDB05","DC1",IF(Sheet1!AB531="DC1MDB06","DC1",IF(Sheet1!AB531="DC1MDB07","DC1",IF(Sheet1!AB531="DC1MDB08","DC1",IF(Sheet1!AB531="DC1MDB09","DC1",IF(Sheet1!AB531="DC1MDB10","DC1",IF(Sheet1!AB531="DC4MDB01","DC4",IF(Sheet1!AB531="DC4MDB02","DC4",IF(Sheet1!AB531="DC4MDB03","DC4",IF(Sheet1!AB531="DC4MDB04","DC4",IF(Sheet1!AB531="DC4MDB05","DC4",IF(Sheet1!AB531="DC4MDB06","DC4",IF(Sheet1!AB531="DC4MDB07","DC4",IF(Sheet1!AB531="DC4MDB08","DC4",IF(Sheet1!AB531="DC4MDB09","DC4",IF(Sheet1!AB531="DC4MDB10","DC4","$False"))))))))))))))))))))</f>
        <v>DC1</v>
      </c>
      <c r="Z531" t="s">
        <v>35</v>
      </c>
      <c r="AA531" t="e">
        <f t="shared" si="34"/>
        <v>#VALUE!</v>
      </c>
      <c r="AB531" t="e">
        <f t="shared" si="35"/>
        <v>#VALUE!</v>
      </c>
      <c r="AC531" t="s">
        <v>11</v>
      </c>
      <c r="AD531" t="s">
        <v>12</v>
      </c>
      <c r="AE531" t="s">
        <v>13</v>
      </c>
      <c r="AF531" t="s">
        <v>14</v>
      </c>
      <c r="AG531" t="s">
        <v>5</v>
      </c>
      <c r="AH531" t="s">
        <v>15</v>
      </c>
      <c r="AI531" t="s">
        <v>16</v>
      </c>
      <c r="AJ531" t="s">
        <v>17</v>
      </c>
      <c r="AK531" t="s">
        <v>18</v>
      </c>
      <c r="AL531" t="s">
        <v>19</v>
      </c>
    </row>
    <row r="532" spans="1:38" ht="13.5" customHeight="1">
      <c r="A532" s="7"/>
      <c r="B532" s="7"/>
      <c r="C532" s="7"/>
      <c r="D532" s="8"/>
      <c r="F532" s="9" t="str">
        <f>(Sheet1!T532)</f>
        <v/>
      </c>
      <c r="G532" t="str">
        <f>IF(OR(Sheet1!W532="Yes",Sheet1!U532="Yes"),"\\CMFP538\"&amp;Sheet1!Z532,"")</f>
        <v/>
      </c>
      <c r="H532" t="str">
        <f>IF(G532="","",Sheet1!Z532)</f>
        <v/>
      </c>
      <c r="I532" t="str">
        <f>IF(G532="","",Sheet1!Y532)</f>
        <v/>
      </c>
      <c r="J532" t="e">
        <f>(Sheet1!O532)</f>
        <v>#VALUE!</v>
      </c>
      <c r="K532" s="6" t="e">
        <f>(Sheet1!P532)</f>
        <v>#VALUE!</v>
      </c>
      <c r="L532" s="6" t="e">
        <f>IF(Sheet1!N532="No","No",IF(Sheet1!N532="","No","Yes"))</f>
        <v>#VALUE!</v>
      </c>
      <c r="M532" t="e">
        <f>(Sheet1!Q532)</f>
        <v>#VALUE!</v>
      </c>
      <c r="N532" s="6" t="str">
        <f>IF(Sheet1!E532=FALSE,"",Sheet1!F532&amp;Sheet1!E532)</f>
        <v/>
      </c>
      <c r="O532" t="str">
        <f ca="1">(Sheet1!AB532)</f>
        <v>DC4MDB09</v>
      </c>
      <c r="P532" t="e">
        <f>(Sheet1!R532)</f>
        <v>#VALUE!</v>
      </c>
      <c r="Q532" t="e">
        <f>Sheet3!D532</f>
        <v>#VALUE!</v>
      </c>
      <c r="R532" t="e">
        <f>Sheet3!E532</f>
        <v>#VALUE!</v>
      </c>
      <c r="S532" t="str">
        <f t="shared" si="32"/>
        <v/>
      </c>
      <c r="T532" t="str">
        <f>IF(ISERROR(Sheet1!X532),"",Sheet1!X532)</f>
        <v/>
      </c>
      <c r="U532" t="e">
        <f>IF(Sheet1!M532="Councillors",5120,IF(Sheet1!M532="Information Technology Services Dept.",1024,IF(Sheet1!M532="City Clerk and Solicitor Dept",1953,"No")))</f>
        <v>#VALUE!</v>
      </c>
      <c r="V532" s="5" t="s">
        <v>96</v>
      </c>
      <c r="W532" t="e">
        <f>IF(Sheet1!M532="Councillors",4608,IF(Sheet1!M532="Information Technology Services Dept.",921,IF(Sheet1!M532="City Clerk and Solicitor Dept",1855,"No")))</f>
        <v>#VALUE!</v>
      </c>
      <c r="X532" t="e">
        <f t="shared" si="33"/>
        <v>#VALUE!</v>
      </c>
      <c r="Y532" t="str">
        <f ca="1">IF(Sheet1!AB532="DC1MDB01","DC1",IF(Sheet1!AB532="DC1MDB02","DC1",IF(Sheet1!AB532="DC1MDB03","DC1",IF(Sheet1!AB532="DC1MDB04","DC1",IF(Sheet1!AB532="DC1MDB05","DC1",IF(Sheet1!AB532="DC1MDB06","DC1",IF(Sheet1!AB532="DC1MDB07","DC1",IF(Sheet1!AB532="DC1MDB08","DC1",IF(Sheet1!AB532="DC1MDB09","DC1",IF(Sheet1!AB532="DC1MDB10","DC1",IF(Sheet1!AB532="DC4MDB01","DC4",IF(Sheet1!AB532="DC4MDB02","DC4",IF(Sheet1!AB532="DC4MDB03","DC4",IF(Sheet1!AB532="DC4MDB04","DC4",IF(Sheet1!AB532="DC4MDB05","DC4",IF(Sheet1!AB532="DC4MDB06","DC4",IF(Sheet1!AB532="DC4MDB07","DC4",IF(Sheet1!AB532="DC4MDB08","DC4",IF(Sheet1!AB532="DC4MDB09","DC4",IF(Sheet1!AB532="DC4MDB10","DC4","$False"))))))))))))))))))))</f>
        <v>DC4</v>
      </c>
      <c r="Z532" t="s">
        <v>35</v>
      </c>
      <c r="AA532" t="e">
        <f t="shared" si="34"/>
        <v>#VALUE!</v>
      </c>
      <c r="AB532" t="e">
        <f t="shared" si="35"/>
        <v>#VALUE!</v>
      </c>
      <c r="AC532" t="s">
        <v>11</v>
      </c>
      <c r="AD532" t="s">
        <v>12</v>
      </c>
      <c r="AE532" t="s">
        <v>13</v>
      </c>
      <c r="AF532" t="s">
        <v>14</v>
      </c>
      <c r="AG532" t="s">
        <v>5</v>
      </c>
      <c r="AH532" t="s">
        <v>15</v>
      </c>
      <c r="AI532" t="s">
        <v>16</v>
      </c>
      <c r="AJ532" t="s">
        <v>17</v>
      </c>
      <c r="AK532" t="s">
        <v>18</v>
      </c>
      <c r="AL532" t="s">
        <v>19</v>
      </c>
    </row>
    <row r="533" spans="1:38" ht="13.5" customHeight="1">
      <c r="A533" s="7"/>
      <c r="B533" s="7"/>
      <c r="C533" s="7"/>
      <c r="D533" s="8"/>
      <c r="F533" s="9" t="str">
        <f>(Sheet1!T533)</f>
        <v/>
      </c>
      <c r="G533" t="str">
        <f>IF(OR(Sheet1!W533="Yes",Sheet1!U533="Yes"),"\\CMFP538\"&amp;Sheet1!Z533,"")</f>
        <v/>
      </c>
      <c r="H533" t="str">
        <f>IF(G533="","",Sheet1!Z533)</f>
        <v/>
      </c>
      <c r="I533" t="str">
        <f>IF(G533="","",Sheet1!Y533)</f>
        <v/>
      </c>
      <c r="J533" t="e">
        <f>(Sheet1!O533)</f>
        <v>#VALUE!</v>
      </c>
      <c r="K533" s="6" t="e">
        <f>(Sheet1!P533)</f>
        <v>#VALUE!</v>
      </c>
      <c r="L533" s="6" t="e">
        <f>IF(Sheet1!N533="No","No",IF(Sheet1!N533="","No","Yes"))</f>
        <v>#VALUE!</v>
      </c>
      <c r="M533" t="e">
        <f>(Sheet1!Q533)</f>
        <v>#VALUE!</v>
      </c>
      <c r="N533" s="6" t="str">
        <f>IF(Sheet1!E533=FALSE,"",Sheet1!F533&amp;Sheet1!E533)</f>
        <v/>
      </c>
      <c r="O533" t="str">
        <f ca="1">(Sheet1!AB533)</f>
        <v>DC1MDB07</v>
      </c>
      <c r="P533" t="e">
        <f>(Sheet1!R533)</f>
        <v>#VALUE!</v>
      </c>
      <c r="Q533" t="e">
        <f>Sheet3!D533</f>
        <v>#VALUE!</v>
      </c>
      <c r="R533" t="e">
        <f>Sheet3!E533</f>
        <v>#VALUE!</v>
      </c>
      <c r="S533" t="str">
        <f t="shared" si="32"/>
        <v/>
      </c>
      <c r="T533" t="str">
        <f>IF(ISERROR(Sheet1!X533),"",Sheet1!X533)</f>
        <v/>
      </c>
      <c r="U533" t="e">
        <f>IF(Sheet1!M533="Councillors",5120,IF(Sheet1!M533="Information Technology Services Dept.",1024,IF(Sheet1!M533="City Clerk and Solicitor Dept",1953,"No")))</f>
        <v>#VALUE!</v>
      </c>
      <c r="V533" s="5" t="s">
        <v>96</v>
      </c>
      <c r="W533" t="e">
        <f>IF(Sheet1!M533="Councillors",4608,IF(Sheet1!M533="Information Technology Services Dept.",921,IF(Sheet1!M533="City Clerk and Solicitor Dept",1855,"No")))</f>
        <v>#VALUE!</v>
      </c>
      <c r="X533" t="e">
        <f t="shared" si="33"/>
        <v>#VALUE!</v>
      </c>
      <c r="Y533" t="str">
        <f ca="1">IF(Sheet1!AB533="DC1MDB01","DC1",IF(Sheet1!AB533="DC1MDB02","DC1",IF(Sheet1!AB533="DC1MDB03","DC1",IF(Sheet1!AB533="DC1MDB04","DC1",IF(Sheet1!AB533="DC1MDB05","DC1",IF(Sheet1!AB533="DC1MDB06","DC1",IF(Sheet1!AB533="DC1MDB07","DC1",IF(Sheet1!AB533="DC1MDB08","DC1",IF(Sheet1!AB533="DC1MDB09","DC1",IF(Sheet1!AB533="DC1MDB10","DC1",IF(Sheet1!AB533="DC4MDB01","DC4",IF(Sheet1!AB533="DC4MDB02","DC4",IF(Sheet1!AB533="DC4MDB03","DC4",IF(Sheet1!AB533="DC4MDB04","DC4",IF(Sheet1!AB533="DC4MDB05","DC4",IF(Sheet1!AB533="DC4MDB06","DC4",IF(Sheet1!AB533="DC4MDB07","DC4",IF(Sheet1!AB533="DC4MDB08","DC4",IF(Sheet1!AB533="DC4MDB09","DC4",IF(Sheet1!AB533="DC4MDB10","DC4","$False"))))))))))))))))))))</f>
        <v>DC1</v>
      </c>
      <c r="Z533" t="s">
        <v>35</v>
      </c>
      <c r="AA533" t="e">
        <f t="shared" si="34"/>
        <v>#VALUE!</v>
      </c>
      <c r="AB533" t="e">
        <f t="shared" si="35"/>
        <v>#VALUE!</v>
      </c>
      <c r="AC533" t="s">
        <v>11</v>
      </c>
      <c r="AD533" t="s">
        <v>12</v>
      </c>
      <c r="AE533" t="s">
        <v>13</v>
      </c>
      <c r="AF533" t="s">
        <v>14</v>
      </c>
      <c r="AG533" t="s">
        <v>5</v>
      </c>
      <c r="AH533" t="s">
        <v>15</v>
      </c>
      <c r="AI533" t="s">
        <v>16</v>
      </c>
      <c r="AJ533" t="s">
        <v>17</v>
      </c>
      <c r="AK533" t="s">
        <v>18</v>
      </c>
      <c r="AL533" t="s">
        <v>19</v>
      </c>
    </row>
    <row r="534" spans="1:38" ht="13.5" customHeight="1">
      <c r="A534" s="7"/>
      <c r="B534" s="7"/>
      <c r="C534" s="7"/>
      <c r="D534" s="8"/>
      <c r="F534" s="9" t="str">
        <f>(Sheet1!T534)</f>
        <v/>
      </c>
      <c r="G534" t="str">
        <f>IF(OR(Sheet1!W534="Yes",Sheet1!U534="Yes"),"\\CMFP538\"&amp;Sheet1!Z534,"")</f>
        <v/>
      </c>
      <c r="H534" t="str">
        <f>IF(G534="","",Sheet1!Z534)</f>
        <v/>
      </c>
      <c r="I534" t="str">
        <f>IF(G534="","",Sheet1!Y534)</f>
        <v/>
      </c>
      <c r="J534" t="e">
        <f>(Sheet1!O534)</f>
        <v>#VALUE!</v>
      </c>
      <c r="K534" s="6" t="e">
        <f>(Sheet1!P534)</f>
        <v>#VALUE!</v>
      </c>
      <c r="L534" s="6" t="e">
        <f>IF(Sheet1!N534="No","No",IF(Sheet1!N534="","No","Yes"))</f>
        <v>#VALUE!</v>
      </c>
      <c r="M534" t="e">
        <f>(Sheet1!Q534)</f>
        <v>#VALUE!</v>
      </c>
      <c r="N534" s="6" t="str">
        <f>IF(Sheet1!E534=FALSE,"",Sheet1!F534&amp;Sheet1!E534)</f>
        <v/>
      </c>
      <c r="O534" t="str">
        <f ca="1">(Sheet1!AB534)</f>
        <v>DC1MDB04</v>
      </c>
      <c r="P534" t="e">
        <f>(Sheet1!R534)</f>
        <v>#VALUE!</v>
      </c>
      <c r="Q534" t="e">
        <f>Sheet3!D534</f>
        <v>#VALUE!</v>
      </c>
      <c r="R534" t="e">
        <f>Sheet3!E534</f>
        <v>#VALUE!</v>
      </c>
      <c r="S534" t="str">
        <f t="shared" si="32"/>
        <v/>
      </c>
      <c r="T534" t="str">
        <f>IF(ISERROR(Sheet1!X534),"",Sheet1!X534)</f>
        <v/>
      </c>
      <c r="U534" t="e">
        <f>IF(Sheet1!M534="Councillors",5120,IF(Sheet1!M534="Information Technology Services Dept.",1024,IF(Sheet1!M534="City Clerk and Solicitor Dept",1953,"No")))</f>
        <v>#VALUE!</v>
      </c>
      <c r="V534" s="5" t="s">
        <v>96</v>
      </c>
      <c r="W534" t="e">
        <f>IF(Sheet1!M534="Councillors",4608,IF(Sheet1!M534="Information Technology Services Dept.",921,IF(Sheet1!M534="City Clerk and Solicitor Dept",1855,"No")))</f>
        <v>#VALUE!</v>
      </c>
      <c r="X534" t="e">
        <f t="shared" si="33"/>
        <v>#VALUE!</v>
      </c>
      <c r="Y534" t="str">
        <f ca="1">IF(Sheet1!AB534="DC1MDB01","DC1",IF(Sheet1!AB534="DC1MDB02","DC1",IF(Sheet1!AB534="DC1MDB03","DC1",IF(Sheet1!AB534="DC1MDB04","DC1",IF(Sheet1!AB534="DC1MDB05","DC1",IF(Sheet1!AB534="DC1MDB06","DC1",IF(Sheet1!AB534="DC1MDB07","DC1",IF(Sheet1!AB534="DC1MDB08","DC1",IF(Sheet1!AB534="DC1MDB09","DC1",IF(Sheet1!AB534="DC1MDB10","DC1",IF(Sheet1!AB534="DC4MDB01","DC4",IF(Sheet1!AB534="DC4MDB02","DC4",IF(Sheet1!AB534="DC4MDB03","DC4",IF(Sheet1!AB534="DC4MDB04","DC4",IF(Sheet1!AB534="DC4MDB05","DC4",IF(Sheet1!AB534="DC4MDB06","DC4",IF(Sheet1!AB534="DC4MDB07","DC4",IF(Sheet1!AB534="DC4MDB08","DC4",IF(Sheet1!AB534="DC4MDB09","DC4",IF(Sheet1!AB534="DC4MDB10","DC4","$False"))))))))))))))))))))</f>
        <v>DC1</v>
      </c>
      <c r="Z534" t="s">
        <v>35</v>
      </c>
      <c r="AA534" t="e">
        <f t="shared" si="34"/>
        <v>#VALUE!</v>
      </c>
      <c r="AB534" t="e">
        <f t="shared" si="35"/>
        <v>#VALUE!</v>
      </c>
      <c r="AC534" t="s">
        <v>11</v>
      </c>
      <c r="AD534" t="s">
        <v>12</v>
      </c>
      <c r="AE534" t="s">
        <v>13</v>
      </c>
      <c r="AF534" t="s">
        <v>14</v>
      </c>
      <c r="AG534" t="s">
        <v>5</v>
      </c>
      <c r="AH534" t="s">
        <v>15</v>
      </c>
      <c r="AI534" t="s">
        <v>16</v>
      </c>
      <c r="AJ534" t="s">
        <v>17</v>
      </c>
      <c r="AK534" t="s">
        <v>18</v>
      </c>
      <c r="AL534" t="s">
        <v>19</v>
      </c>
    </row>
    <row r="535" spans="1:38" ht="13.5" customHeight="1">
      <c r="A535" s="7"/>
      <c r="B535" s="7"/>
      <c r="C535" s="7"/>
      <c r="D535" s="8"/>
      <c r="F535" s="9" t="str">
        <f>(Sheet1!T535)</f>
        <v/>
      </c>
      <c r="G535" t="str">
        <f>IF(OR(Sheet1!W535="Yes",Sheet1!U535="Yes"),"\\CMFP538\"&amp;Sheet1!Z535,"")</f>
        <v/>
      </c>
      <c r="H535" t="str">
        <f>IF(G535="","",Sheet1!Z535)</f>
        <v/>
      </c>
      <c r="I535" t="str">
        <f>IF(G535="","",Sheet1!Y535)</f>
        <v/>
      </c>
      <c r="J535" t="e">
        <f>(Sheet1!O535)</f>
        <v>#VALUE!</v>
      </c>
      <c r="K535" s="6" t="e">
        <f>(Sheet1!P535)</f>
        <v>#VALUE!</v>
      </c>
      <c r="L535" s="6" t="e">
        <f>IF(Sheet1!N535="No","No",IF(Sheet1!N535="","No","Yes"))</f>
        <v>#VALUE!</v>
      </c>
      <c r="M535" t="e">
        <f>(Sheet1!Q535)</f>
        <v>#VALUE!</v>
      </c>
      <c r="N535" s="6" t="str">
        <f>IF(Sheet1!E535=FALSE,"",Sheet1!F535&amp;Sheet1!E535)</f>
        <v/>
      </c>
      <c r="O535" t="str">
        <f ca="1">(Sheet1!AB535)</f>
        <v>DC1MDB09</v>
      </c>
      <c r="P535" t="e">
        <f>(Sheet1!R535)</f>
        <v>#VALUE!</v>
      </c>
      <c r="Q535" t="e">
        <f>Sheet3!D535</f>
        <v>#VALUE!</v>
      </c>
      <c r="R535" t="e">
        <f>Sheet3!E535</f>
        <v>#VALUE!</v>
      </c>
      <c r="S535" t="str">
        <f t="shared" si="32"/>
        <v/>
      </c>
      <c r="T535" t="str">
        <f>IF(ISERROR(Sheet1!X535),"",Sheet1!X535)</f>
        <v/>
      </c>
      <c r="U535" t="e">
        <f>IF(Sheet1!M535="Councillors",5120,IF(Sheet1!M535="Information Technology Services Dept.",1024,IF(Sheet1!M535="City Clerk and Solicitor Dept",1953,"No")))</f>
        <v>#VALUE!</v>
      </c>
      <c r="V535" s="5" t="s">
        <v>96</v>
      </c>
      <c r="W535" t="e">
        <f>IF(Sheet1!M535="Councillors",4608,IF(Sheet1!M535="Information Technology Services Dept.",921,IF(Sheet1!M535="City Clerk and Solicitor Dept",1855,"No")))</f>
        <v>#VALUE!</v>
      </c>
      <c r="X535" t="e">
        <f t="shared" si="33"/>
        <v>#VALUE!</v>
      </c>
      <c r="Y535" t="str">
        <f ca="1">IF(Sheet1!AB535="DC1MDB01","DC1",IF(Sheet1!AB535="DC1MDB02","DC1",IF(Sheet1!AB535="DC1MDB03","DC1",IF(Sheet1!AB535="DC1MDB04","DC1",IF(Sheet1!AB535="DC1MDB05","DC1",IF(Sheet1!AB535="DC1MDB06","DC1",IF(Sheet1!AB535="DC1MDB07","DC1",IF(Sheet1!AB535="DC1MDB08","DC1",IF(Sheet1!AB535="DC1MDB09","DC1",IF(Sheet1!AB535="DC1MDB10","DC1",IF(Sheet1!AB535="DC4MDB01","DC4",IF(Sheet1!AB535="DC4MDB02","DC4",IF(Sheet1!AB535="DC4MDB03","DC4",IF(Sheet1!AB535="DC4MDB04","DC4",IF(Sheet1!AB535="DC4MDB05","DC4",IF(Sheet1!AB535="DC4MDB06","DC4",IF(Sheet1!AB535="DC4MDB07","DC4",IF(Sheet1!AB535="DC4MDB08","DC4",IF(Sheet1!AB535="DC4MDB09","DC4",IF(Sheet1!AB535="DC4MDB10","DC4","$False"))))))))))))))))))))</f>
        <v>DC1</v>
      </c>
      <c r="Z535" t="s">
        <v>35</v>
      </c>
      <c r="AA535" t="e">
        <f t="shared" si="34"/>
        <v>#VALUE!</v>
      </c>
      <c r="AB535" t="e">
        <f t="shared" si="35"/>
        <v>#VALUE!</v>
      </c>
      <c r="AC535" t="s">
        <v>11</v>
      </c>
      <c r="AD535" t="s">
        <v>12</v>
      </c>
      <c r="AE535" t="s">
        <v>13</v>
      </c>
      <c r="AF535" t="s">
        <v>14</v>
      </c>
      <c r="AG535" t="s">
        <v>5</v>
      </c>
      <c r="AH535" t="s">
        <v>15</v>
      </c>
      <c r="AI535" t="s">
        <v>16</v>
      </c>
      <c r="AJ535" t="s">
        <v>17</v>
      </c>
      <c r="AK535" t="s">
        <v>18</v>
      </c>
      <c r="AL535" t="s">
        <v>19</v>
      </c>
    </row>
    <row r="536" spans="1:38" ht="13.5" customHeight="1">
      <c r="A536" s="7"/>
      <c r="B536" s="7"/>
      <c r="C536" s="7"/>
      <c r="D536" s="8"/>
      <c r="F536" s="9" t="str">
        <f>(Sheet1!T536)</f>
        <v/>
      </c>
      <c r="G536" t="str">
        <f>IF(OR(Sheet1!W536="Yes",Sheet1!U536="Yes"),"\\CMFP538\"&amp;Sheet1!Z536,"")</f>
        <v/>
      </c>
      <c r="H536" t="str">
        <f>IF(G536="","",Sheet1!Z536)</f>
        <v/>
      </c>
      <c r="I536" t="str">
        <f>IF(G536="","",Sheet1!Y536)</f>
        <v/>
      </c>
      <c r="J536" t="e">
        <f>(Sheet1!O536)</f>
        <v>#VALUE!</v>
      </c>
      <c r="K536" s="6" t="e">
        <f>(Sheet1!P536)</f>
        <v>#VALUE!</v>
      </c>
      <c r="L536" s="6" t="e">
        <f>IF(Sheet1!N536="No","No",IF(Sheet1!N536="","No","Yes"))</f>
        <v>#VALUE!</v>
      </c>
      <c r="M536" t="e">
        <f>(Sheet1!Q536)</f>
        <v>#VALUE!</v>
      </c>
      <c r="N536" s="6" t="str">
        <f>IF(Sheet1!E536=FALSE,"",Sheet1!F536&amp;Sheet1!E536)</f>
        <v/>
      </c>
      <c r="O536" t="str">
        <f ca="1">(Sheet1!AB536)</f>
        <v>DC1MDB02</v>
      </c>
      <c r="P536" t="e">
        <f>(Sheet1!R536)</f>
        <v>#VALUE!</v>
      </c>
      <c r="Q536" t="e">
        <f>Sheet3!D536</f>
        <v>#VALUE!</v>
      </c>
      <c r="R536" t="e">
        <f>Sheet3!E536</f>
        <v>#VALUE!</v>
      </c>
      <c r="S536" t="str">
        <f t="shared" si="32"/>
        <v/>
      </c>
      <c r="T536" t="str">
        <f>IF(ISERROR(Sheet1!X536),"",Sheet1!X536)</f>
        <v/>
      </c>
      <c r="U536" t="e">
        <f>IF(Sheet1!M536="Councillors",5120,IF(Sheet1!M536="Information Technology Services Dept.",1024,IF(Sheet1!M536="City Clerk and Solicitor Dept",1953,"No")))</f>
        <v>#VALUE!</v>
      </c>
      <c r="V536" s="5" t="s">
        <v>96</v>
      </c>
      <c r="W536" t="e">
        <f>IF(Sheet1!M536="Councillors",4608,IF(Sheet1!M536="Information Technology Services Dept.",921,IF(Sheet1!M536="City Clerk and Solicitor Dept",1855,"No")))</f>
        <v>#VALUE!</v>
      </c>
      <c r="X536" t="e">
        <f t="shared" si="33"/>
        <v>#VALUE!</v>
      </c>
      <c r="Y536" t="str">
        <f ca="1">IF(Sheet1!AB536="DC1MDB01","DC1",IF(Sheet1!AB536="DC1MDB02","DC1",IF(Sheet1!AB536="DC1MDB03","DC1",IF(Sheet1!AB536="DC1MDB04","DC1",IF(Sheet1!AB536="DC1MDB05","DC1",IF(Sheet1!AB536="DC1MDB06","DC1",IF(Sheet1!AB536="DC1MDB07","DC1",IF(Sheet1!AB536="DC1MDB08","DC1",IF(Sheet1!AB536="DC1MDB09","DC1",IF(Sheet1!AB536="DC1MDB10","DC1",IF(Sheet1!AB536="DC4MDB01","DC4",IF(Sheet1!AB536="DC4MDB02","DC4",IF(Sheet1!AB536="DC4MDB03","DC4",IF(Sheet1!AB536="DC4MDB04","DC4",IF(Sheet1!AB536="DC4MDB05","DC4",IF(Sheet1!AB536="DC4MDB06","DC4",IF(Sheet1!AB536="DC4MDB07","DC4",IF(Sheet1!AB536="DC4MDB08","DC4",IF(Sheet1!AB536="DC4MDB09","DC4",IF(Sheet1!AB536="DC4MDB10","DC4","$False"))))))))))))))))))))</f>
        <v>DC1</v>
      </c>
      <c r="Z536" t="s">
        <v>35</v>
      </c>
      <c r="AA536" t="e">
        <f t="shared" si="34"/>
        <v>#VALUE!</v>
      </c>
      <c r="AB536" t="e">
        <f t="shared" si="35"/>
        <v>#VALUE!</v>
      </c>
      <c r="AC536" t="s">
        <v>11</v>
      </c>
      <c r="AD536" t="s">
        <v>12</v>
      </c>
      <c r="AE536" t="s">
        <v>13</v>
      </c>
      <c r="AF536" t="s">
        <v>14</v>
      </c>
      <c r="AG536" t="s">
        <v>5</v>
      </c>
      <c r="AH536" t="s">
        <v>15</v>
      </c>
      <c r="AI536" t="s">
        <v>16</v>
      </c>
      <c r="AJ536" t="s">
        <v>17</v>
      </c>
      <c r="AK536" t="s">
        <v>18</v>
      </c>
      <c r="AL536" t="s">
        <v>19</v>
      </c>
    </row>
    <row r="537" spans="1:38" ht="13.5" customHeight="1">
      <c r="A537" s="7"/>
      <c r="B537" s="7"/>
      <c r="C537" s="7"/>
      <c r="D537" s="8"/>
      <c r="F537" s="9" t="str">
        <f>(Sheet1!T537)</f>
        <v/>
      </c>
      <c r="G537" t="str">
        <f>IF(OR(Sheet1!W537="Yes",Sheet1!U537="Yes"),"\\CMFP538\"&amp;Sheet1!Z537,"")</f>
        <v/>
      </c>
      <c r="H537" t="str">
        <f>IF(G537="","",Sheet1!Z537)</f>
        <v/>
      </c>
      <c r="I537" t="str">
        <f>IF(G537="","",Sheet1!Y537)</f>
        <v/>
      </c>
      <c r="J537" t="e">
        <f>(Sheet1!O537)</f>
        <v>#VALUE!</v>
      </c>
      <c r="K537" s="6" t="e">
        <f>(Sheet1!P537)</f>
        <v>#VALUE!</v>
      </c>
      <c r="L537" s="6" t="e">
        <f>IF(Sheet1!N537="No","No",IF(Sheet1!N537="","No","Yes"))</f>
        <v>#VALUE!</v>
      </c>
      <c r="M537" t="e">
        <f>(Sheet1!Q537)</f>
        <v>#VALUE!</v>
      </c>
      <c r="N537" s="6" t="str">
        <f>IF(Sheet1!E537=FALSE,"",Sheet1!F537&amp;Sheet1!E537)</f>
        <v/>
      </c>
      <c r="O537" t="str">
        <f ca="1">(Sheet1!AB537)</f>
        <v>DC1MDB08</v>
      </c>
      <c r="P537" t="e">
        <f>(Sheet1!R537)</f>
        <v>#VALUE!</v>
      </c>
      <c r="Q537" t="e">
        <f>Sheet3!D537</f>
        <v>#VALUE!</v>
      </c>
      <c r="R537" t="e">
        <f>Sheet3!E537</f>
        <v>#VALUE!</v>
      </c>
      <c r="S537" t="str">
        <f t="shared" si="32"/>
        <v/>
      </c>
      <c r="T537" t="str">
        <f>IF(ISERROR(Sheet1!X537),"",Sheet1!X537)</f>
        <v/>
      </c>
      <c r="U537" t="e">
        <f>IF(Sheet1!M537="Councillors",5120,IF(Sheet1!M537="Information Technology Services Dept.",1024,IF(Sheet1!M537="City Clerk and Solicitor Dept",1953,"No")))</f>
        <v>#VALUE!</v>
      </c>
      <c r="V537" s="5" t="s">
        <v>96</v>
      </c>
      <c r="W537" t="e">
        <f>IF(Sheet1!M537="Councillors",4608,IF(Sheet1!M537="Information Technology Services Dept.",921,IF(Sheet1!M537="City Clerk and Solicitor Dept",1855,"No")))</f>
        <v>#VALUE!</v>
      </c>
      <c r="X537" t="e">
        <f t="shared" si="33"/>
        <v>#VALUE!</v>
      </c>
      <c r="Y537" t="str">
        <f ca="1">IF(Sheet1!AB537="DC1MDB01","DC1",IF(Sheet1!AB537="DC1MDB02","DC1",IF(Sheet1!AB537="DC1MDB03","DC1",IF(Sheet1!AB537="DC1MDB04","DC1",IF(Sheet1!AB537="DC1MDB05","DC1",IF(Sheet1!AB537="DC1MDB06","DC1",IF(Sheet1!AB537="DC1MDB07","DC1",IF(Sheet1!AB537="DC1MDB08","DC1",IF(Sheet1!AB537="DC1MDB09","DC1",IF(Sheet1!AB537="DC1MDB10","DC1",IF(Sheet1!AB537="DC4MDB01","DC4",IF(Sheet1!AB537="DC4MDB02","DC4",IF(Sheet1!AB537="DC4MDB03","DC4",IF(Sheet1!AB537="DC4MDB04","DC4",IF(Sheet1!AB537="DC4MDB05","DC4",IF(Sheet1!AB537="DC4MDB06","DC4",IF(Sheet1!AB537="DC4MDB07","DC4",IF(Sheet1!AB537="DC4MDB08","DC4",IF(Sheet1!AB537="DC4MDB09","DC4",IF(Sheet1!AB537="DC4MDB10","DC4","$False"))))))))))))))))))))</f>
        <v>DC1</v>
      </c>
      <c r="Z537" t="s">
        <v>35</v>
      </c>
      <c r="AA537" t="e">
        <f t="shared" si="34"/>
        <v>#VALUE!</v>
      </c>
      <c r="AB537" t="e">
        <f t="shared" si="35"/>
        <v>#VALUE!</v>
      </c>
      <c r="AC537" t="s">
        <v>11</v>
      </c>
      <c r="AD537" t="s">
        <v>12</v>
      </c>
      <c r="AE537" t="s">
        <v>13</v>
      </c>
      <c r="AF537" t="s">
        <v>14</v>
      </c>
      <c r="AG537" t="s">
        <v>5</v>
      </c>
      <c r="AH537" t="s">
        <v>15</v>
      </c>
      <c r="AI537" t="s">
        <v>16</v>
      </c>
      <c r="AJ537" t="s">
        <v>17</v>
      </c>
      <c r="AK537" t="s">
        <v>18</v>
      </c>
      <c r="AL537" t="s">
        <v>19</v>
      </c>
    </row>
    <row r="538" spans="1:38" ht="13.5" customHeight="1">
      <c r="A538" s="7"/>
      <c r="B538" s="7"/>
      <c r="C538" s="7"/>
      <c r="D538" s="8"/>
      <c r="F538" s="9" t="str">
        <f>(Sheet1!T538)</f>
        <v/>
      </c>
      <c r="G538" t="str">
        <f>IF(OR(Sheet1!W538="Yes",Sheet1!U538="Yes"),"\\CMFP538\"&amp;Sheet1!Z538,"")</f>
        <v/>
      </c>
      <c r="H538" t="str">
        <f>IF(G538="","",Sheet1!Z538)</f>
        <v/>
      </c>
      <c r="I538" t="str">
        <f>IF(G538="","",Sheet1!Y538)</f>
        <v/>
      </c>
      <c r="J538" t="e">
        <f>(Sheet1!O538)</f>
        <v>#VALUE!</v>
      </c>
      <c r="K538" s="6" t="e">
        <f>(Sheet1!P538)</f>
        <v>#VALUE!</v>
      </c>
      <c r="L538" s="6" t="e">
        <f>IF(Sheet1!N538="No","No",IF(Sheet1!N538="","No","Yes"))</f>
        <v>#VALUE!</v>
      </c>
      <c r="M538" t="e">
        <f>(Sheet1!Q538)</f>
        <v>#VALUE!</v>
      </c>
      <c r="N538" s="6" t="str">
        <f>IF(Sheet1!E538=FALSE,"",Sheet1!F538&amp;Sheet1!E538)</f>
        <v/>
      </c>
      <c r="O538" t="str">
        <f ca="1">(Sheet1!AB538)</f>
        <v>DC1MDB06</v>
      </c>
      <c r="P538" t="e">
        <f>(Sheet1!R538)</f>
        <v>#VALUE!</v>
      </c>
      <c r="Q538" t="e">
        <f>Sheet3!D538</f>
        <v>#VALUE!</v>
      </c>
      <c r="R538" t="e">
        <f>Sheet3!E538</f>
        <v>#VALUE!</v>
      </c>
      <c r="S538" t="str">
        <f t="shared" si="32"/>
        <v/>
      </c>
      <c r="T538" t="str">
        <f>IF(ISERROR(Sheet1!X538),"",Sheet1!X538)</f>
        <v/>
      </c>
      <c r="U538" t="e">
        <f>IF(Sheet1!M538="Councillors",5120,IF(Sheet1!M538="Information Technology Services Dept.",1024,IF(Sheet1!M538="City Clerk and Solicitor Dept",1953,"No")))</f>
        <v>#VALUE!</v>
      </c>
      <c r="V538" s="5" t="s">
        <v>96</v>
      </c>
      <c r="W538" t="e">
        <f>IF(Sheet1!M538="Councillors",4608,IF(Sheet1!M538="Information Technology Services Dept.",921,IF(Sheet1!M538="City Clerk and Solicitor Dept",1855,"No")))</f>
        <v>#VALUE!</v>
      </c>
      <c r="X538" t="e">
        <f t="shared" si="33"/>
        <v>#VALUE!</v>
      </c>
      <c r="Y538" t="str">
        <f ca="1">IF(Sheet1!AB538="DC1MDB01","DC1",IF(Sheet1!AB538="DC1MDB02","DC1",IF(Sheet1!AB538="DC1MDB03","DC1",IF(Sheet1!AB538="DC1MDB04","DC1",IF(Sheet1!AB538="DC1MDB05","DC1",IF(Sheet1!AB538="DC1MDB06","DC1",IF(Sheet1!AB538="DC1MDB07","DC1",IF(Sheet1!AB538="DC1MDB08","DC1",IF(Sheet1!AB538="DC1MDB09","DC1",IF(Sheet1!AB538="DC1MDB10","DC1",IF(Sheet1!AB538="DC4MDB01","DC4",IF(Sheet1!AB538="DC4MDB02","DC4",IF(Sheet1!AB538="DC4MDB03","DC4",IF(Sheet1!AB538="DC4MDB04","DC4",IF(Sheet1!AB538="DC4MDB05","DC4",IF(Sheet1!AB538="DC4MDB06","DC4",IF(Sheet1!AB538="DC4MDB07","DC4",IF(Sheet1!AB538="DC4MDB08","DC4",IF(Sheet1!AB538="DC4MDB09","DC4",IF(Sheet1!AB538="DC4MDB10","DC4","$False"))))))))))))))))))))</f>
        <v>DC1</v>
      </c>
      <c r="Z538" t="s">
        <v>35</v>
      </c>
      <c r="AA538" t="e">
        <f t="shared" si="34"/>
        <v>#VALUE!</v>
      </c>
      <c r="AB538" t="e">
        <f t="shared" si="35"/>
        <v>#VALUE!</v>
      </c>
      <c r="AC538" t="s">
        <v>11</v>
      </c>
      <c r="AD538" t="s">
        <v>12</v>
      </c>
      <c r="AE538" t="s">
        <v>13</v>
      </c>
      <c r="AF538" t="s">
        <v>14</v>
      </c>
      <c r="AG538" t="s">
        <v>5</v>
      </c>
      <c r="AH538" t="s">
        <v>15</v>
      </c>
      <c r="AI538" t="s">
        <v>16</v>
      </c>
      <c r="AJ538" t="s">
        <v>17</v>
      </c>
      <c r="AK538" t="s">
        <v>18</v>
      </c>
      <c r="AL538" t="s">
        <v>19</v>
      </c>
    </row>
    <row r="539" spans="1:38" ht="13.5" customHeight="1">
      <c r="A539" s="7"/>
      <c r="B539" s="7"/>
      <c r="C539" s="7"/>
      <c r="D539" s="8"/>
      <c r="F539" s="9" t="str">
        <f>(Sheet1!T539)</f>
        <v/>
      </c>
      <c r="G539" t="str">
        <f>IF(OR(Sheet1!W539="Yes",Sheet1!U539="Yes"),"\\CMFP538\"&amp;Sheet1!Z539,"")</f>
        <v/>
      </c>
      <c r="H539" t="str">
        <f>IF(G539="","",Sheet1!Z539)</f>
        <v/>
      </c>
      <c r="I539" t="str">
        <f>IF(G539="","",Sheet1!Y539)</f>
        <v/>
      </c>
      <c r="J539" t="e">
        <f>(Sheet1!O539)</f>
        <v>#VALUE!</v>
      </c>
      <c r="K539" s="6" t="e">
        <f>(Sheet1!P539)</f>
        <v>#VALUE!</v>
      </c>
      <c r="L539" s="6" t="e">
        <f>IF(Sheet1!N539="No","No",IF(Sheet1!N539="","No","Yes"))</f>
        <v>#VALUE!</v>
      </c>
      <c r="M539" t="e">
        <f>(Sheet1!Q539)</f>
        <v>#VALUE!</v>
      </c>
      <c r="N539" s="6" t="str">
        <f>IF(Sheet1!E539=FALSE,"",Sheet1!F539&amp;Sheet1!E539)</f>
        <v/>
      </c>
      <c r="O539" t="str">
        <f ca="1">(Sheet1!AB539)</f>
        <v>DC1MDB03</v>
      </c>
      <c r="P539" t="e">
        <f>(Sheet1!R539)</f>
        <v>#VALUE!</v>
      </c>
      <c r="Q539" t="e">
        <f>Sheet3!D539</f>
        <v>#VALUE!</v>
      </c>
      <c r="R539" t="e">
        <f>Sheet3!E539</f>
        <v>#VALUE!</v>
      </c>
      <c r="S539" t="str">
        <f t="shared" si="32"/>
        <v/>
      </c>
      <c r="T539" t="str">
        <f>IF(ISERROR(Sheet1!X539),"",Sheet1!X539)</f>
        <v/>
      </c>
      <c r="U539" t="e">
        <f>IF(Sheet1!M539="Councillors",5120,IF(Sheet1!M539="Information Technology Services Dept.",1024,IF(Sheet1!M539="City Clerk and Solicitor Dept",1953,"No")))</f>
        <v>#VALUE!</v>
      </c>
      <c r="V539" s="5" t="s">
        <v>96</v>
      </c>
      <c r="W539" t="e">
        <f>IF(Sheet1!M539="Councillors",4608,IF(Sheet1!M539="Information Technology Services Dept.",921,IF(Sheet1!M539="City Clerk and Solicitor Dept",1855,"No")))</f>
        <v>#VALUE!</v>
      </c>
      <c r="X539" t="e">
        <f t="shared" si="33"/>
        <v>#VALUE!</v>
      </c>
      <c r="Y539" t="str">
        <f ca="1">IF(Sheet1!AB539="DC1MDB01","DC1",IF(Sheet1!AB539="DC1MDB02","DC1",IF(Sheet1!AB539="DC1MDB03","DC1",IF(Sheet1!AB539="DC1MDB04","DC1",IF(Sheet1!AB539="DC1MDB05","DC1",IF(Sheet1!AB539="DC1MDB06","DC1",IF(Sheet1!AB539="DC1MDB07","DC1",IF(Sheet1!AB539="DC1MDB08","DC1",IF(Sheet1!AB539="DC1MDB09","DC1",IF(Sheet1!AB539="DC1MDB10","DC1",IF(Sheet1!AB539="DC4MDB01","DC4",IF(Sheet1!AB539="DC4MDB02","DC4",IF(Sheet1!AB539="DC4MDB03","DC4",IF(Sheet1!AB539="DC4MDB04","DC4",IF(Sheet1!AB539="DC4MDB05","DC4",IF(Sheet1!AB539="DC4MDB06","DC4",IF(Sheet1!AB539="DC4MDB07","DC4",IF(Sheet1!AB539="DC4MDB08","DC4",IF(Sheet1!AB539="DC4MDB09","DC4",IF(Sheet1!AB539="DC4MDB10","DC4","$False"))))))))))))))))))))</f>
        <v>DC1</v>
      </c>
      <c r="Z539" t="s">
        <v>35</v>
      </c>
      <c r="AA539" t="e">
        <f t="shared" si="34"/>
        <v>#VALUE!</v>
      </c>
      <c r="AB539" t="e">
        <f t="shared" si="35"/>
        <v>#VALUE!</v>
      </c>
      <c r="AC539" t="s">
        <v>11</v>
      </c>
      <c r="AD539" t="s">
        <v>12</v>
      </c>
      <c r="AE539" t="s">
        <v>13</v>
      </c>
      <c r="AF539" t="s">
        <v>14</v>
      </c>
      <c r="AG539" t="s">
        <v>5</v>
      </c>
      <c r="AH539" t="s">
        <v>15</v>
      </c>
      <c r="AI539" t="s">
        <v>16</v>
      </c>
      <c r="AJ539" t="s">
        <v>17</v>
      </c>
      <c r="AK539" t="s">
        <v>18</v>
      </c>
      <c r="AL539" t="s">
        <v>19</v>
      </c>
    </row>
    <row r="540" spans="1:38" ht="13.5" customHeight="1">
      <c r="A540" s="7"/>
      <c r="B540" s="7"/>
      <c r="C540" s="7"/>
      <c r="D540" s="8"/>
      <c r="F540" s="9" t="str">
        <f>(Sheet1!T540)</f>
        <v/>
      </c>
      <c r="G540" t="str">
        <f>IF(OR(Sheet1!W540="Yes",Sheet1!U540="Yes"),"\\CMFP538\"&amp;Sheet1!Z540,"")</f>
        <v/>
      </c>
      <c r="H540" t="str">
        <f>IF(G540="","",Sheet1!Z540)</f>
        <v/>
      </c>
      <c r="I540" t="str">
        <f>IF(G540="","",Sheet1!Y540)</f>
        <v/>
      </c>
      <c r="J540" t="e">
        <f>(Sheet1!O540)</f>
        <v>#VALUE!</v>
      </c>
      <c r="K540" s="6" t="e">
        <f>(Sheet1!P540)</f>
        <v>#VALUE!</v>
      </c>
      <c r="L540" s="6" t="e">
        <f>IF(Sheet1!N540="No","No",IF(Sheet1!N540="","No","Yes"))</f>
        <v>#VALUE!</v>
      </c>
      <c r="M540" t="e">
        <f>(Sheet1!Q540)</f>
        <v>#VALUE!</v>
      </c>
      <c r="N540" s="6" t="str">
        <f>IF(Sheet1!E540=FALSE,"",Sheet1!F540&amp;Sheet1!E540)</f>
        <v/>
      </c>
      <c r="O540" t="str">
        <f ca="1">(Sheet1!AB540)</f>
        <v>DC1MDB10</v>
      </c>
      <c r="P540" t="e">
        <f>(Sheet1!R540)</f>
        <v>#VALUE!</v>
      </c>
      <c r="Q540" t="e">
        <f>Sheet3!D540</f>
        <v>#VALUE!</v>
      </c>
      <c r="R540" t="e">
        <f>Sheet3!E540</f>
        <v>#VALUE!</v>
      </c>
      <c r="S540" t="str">
        <f t="shared" si="32"/>
        <v/>
      </c>
      <c r="T540" t="str">
        <f>IF(ISERROR(Sheet1!X540),"",Sheet1!X540)</f>
        <v/>
      </c>
      <c r="U540" t="e">
        <f>IF(Sheet1!M540="Councillors",5120,IF(Sheet1!M540="Information Technology Services Dept.",1024,IF(Sheet1!M540="City Clerk and Solicitor Dept",1953,"No")))</f>
        <v>#VALUE!</v>
      </c>
      <c r="V540" s="5" t="s">
        <v>96</v>
      </c>
      <c r="W540" t="e">
        <f>IF(Sheet1!M540="Councillors",4608,IF(Sheet1!M540="Information Technology Services Dept.",921,IF(Sheet1!M540="City Clerk and Solicitor Dept",1855,"No")))</f>
        <v>#VALUE!</v>
      </c>
      <c r="X540" t="e">
        <f t="shared" si="33"/>
        <v>#VALUE!</v>
      </c>
      <c r="Y540" t="str">
        <f ca="1">IF(Sheet1!AB540="DC1MDB01","DC1",IF(Sheet1!AB540="DC1MDB02","DC1",IF(Sheet1!AB540="DC1MDB03","DC1",IF(Sheet1!AB540="DC1MDB04","DC1",IF(Sheet1!AB540="DC1MDB05","DC1",IF(Sheet1!AB540="DC1MDB06","DC1",IF(Sheet1!AB540="DC1MDB07","DC1",IF(Sheet1!AB540="DC1MDB08","DC1",IF(Sheet1!AB540="DC1MDB09","DC1",IF(Sheet1!AB540="DC1MDB10","DC1",IF(Sheet1!AB540="DC4MDB01","DC4",IF(Sheet1!AB540="DC4MDB02","DC4",IF(Sheet1!AB540="DC4MDB03","DC4",IF(Sheet1!AB540="DC4MDB04","DC4",IF(Sheet1!AB540="DC4MDB05","DC4",IF(Sheet1!AB540="DC4MDB06","DC4",IF(Sheet1!AB540="DC4MDB07","DC4",IF(Sheet1!AB540="DC4MDB08","DC4",IF(Sheet1!AB540="DC4MDB09","DC4",IF(Sheet1!AB540="DC4MDB10","DC4","$False"))))))))))))))))))))</f>
        <v>DC1</v>
      </c>
      <c r="Z540" t="s">
        <v>35</v>
      </c>
      <c r="AA540" t="e">
        <f t="shared" si="34"/>
        <v>#VALUE!</v>
      </c>
      <c r="AB540" t="e">
        <f t="shared" si="35"/>
        <v>#VALUE!</v>
      </c>
      <c r="AC540" t="s">
        <v>11</v>
      </c>
      <c r="AD540" t="s">
        <v>12</v>
      </c>
      <c r="AE540" t="s">
        <v>13</v>
      </c>
      <c r="AF540" t="s">
        <v>14</v>
      </c>
      <c r="AG540" t="s">
        <v>5</v>
      </c>
      <c r="AH540" t="s">
        <v>15</v>
      </c>
      <c r="AI540" t="s">
        <v>16</v>
      </c>
      <c r="AJ540" t="s">
        <v>17</v>
      </c>
      <c r="AK540" t="s">
        <v>18</v>
      </c>
      <c r="AL540" t="s">
        <v>19</v>
      </c>
    </row>
    <row r="541" spans="1:38" ht="13.5" customHeight="1">
      <c r="A541" s="7"/>
      <c r="B541" s="7"/>
      <c r="C541" s="7"/>
      <c r="D541" s="8"/>
      <c r="F541" s="9" t="str">
        <f>(Sheet1!T541)</f>
        <v/>
      </c>
      <c r="G541" t="str">
        <f>IF(OR(Sheet1!W541="Yes",Sheet1!U541="Yes"),"\\CMFP538\"&amp;Sheet1!Z541,"")</f>
        <v/>
      </c>
      <c r="H541" t="str">
        <f>IF(G541="","",Sheet1!Z541)</f>
        <v/>
      </c>
      <c r="I541" t="str">
        <f>IF(G541="","",Sheet1!Y541)</f>
        <v/>
      </c>
      <c r="J541" t="e">
        <f>(Sheet1!O541)</f>
        <v>#VALUE!</v>
      </c>
      <c r="K541" s="6" t="e">
        <f>(Sheet1!P541)</f>
        <v>#VALUE!</v>
      </c>
      <c r="L541" s="6" t="e">
        <f>IF(Sheet1!N541="No","No",IF(Sheet1!N541="","No","Yes"))</f>
        <v>#VALUE!</v>
      </c>
      <c r="M541" t="e">
        <f>(Sheet1!Q541)</f>
        <v>#VALUE!</v>
      </c>
      <c r="N541" s="6" t="str">
        <f>IF(Sheet1!E541=FALSE,"",Sheet1!F541&amp;Sheet1!E541)</f>
        <v/>
      </c>
      <c r="O541" t="str">
        <f ca="1">(Sheet1!AB541)</f>
        <v>DC4MDB07</v>
      </c>
      <c r="P541" t="e">
        <f>(Sheet1!R541)</f>
        <v>#VALUE!</v>
      </c>
      <c r="Q541" t="e">
        <f>Sheet3!D541</f>
        <v>#VALUE!</v>
      </c>
      <c r="R541" t="e">
        <f>Sheet3!E541</f>
        <v>#VALUE!</v>
      </c>
      <c r="S541" t="str">
        <f t="shared" si="32"/>
        <v/>
      </c>
      <c r="T541" t="str">
        <f>IF(ISERROR(Sheet1!X541),"",Sheet1!X541)</f>
        <v/>
      </c>
      <c r="U541" t="e">
        <f>IF(Sheet1!M541="Councillors",5120,IF(Sheet1!M541="Information Technology Services Dept.",1024,IF(Sheet1!M541="City Clerk and Solicitor Dept",1953,"No")))</f>
        <v>#VALUE!</v>
      </c>
      <c r="V541" s="5" t="s">
        <v>96</v>
      </c>
      <c r="W541" t="e">
        <f>IF(Sheet1!M541="Councillors",4608,IF(Sheet1!M541="Information Technology Services Dept.",921,IF(Sheet1!M541="City Clerk and Solicitor Dept",1855,"No")))</f>
        <v>#VALUE!</v>
      </c>
      <c r="X541" t="e">
        <f t="shared" si="33"/>
        <v>#VALUE!</v>
      </c>
      <c r="Y541" t="str">
        <f ca="1">IF(Sheet1!AB541="DC1MDB01","DC1",IF(Sheet1!AB541="DC1MDB02","DC1",IF(Sheet1!AB541="DC1MDB03","DC1",IF(Sheet1!AB541="DC1MDB04","DC1",IF(Sheet1!AB541="DC1MDB05","DC1",IF(Sheet1!AB541="DC1MDB06","DC1",IF(Sheet1!AB541="DC1MDB07","DC1",IF(Sheet1!AB541="DC1MDB08","DC1",IF(Sheet1!AB541="DC1MDB09","DC1",IF(Sheet1!AB541="DC1MDB10","DC1",IF(Sheet1!AB541="DC4MDB01","DC4",IF(Sheet1!AB541="DC4MDB02","DC4",IF(Sheet1!AB541="DC4MDB03","DC4",IF(Sheet1!AB541="DC4MDB04","DC4",IF(Sheet1!AB541="DC4MDB05","DC4",IF(Sheet1!AB541="DC4MDB06","DC4",IF(Sheet1!AB541="DC4MDB07","DC4",IF(Sheet1!AB541="DC4MDB08","DC4",IF(Sheet1!AB541="DC4MDB09","DC4",IF(Sheet1!AB541="DC4MDB10","DC4","$False"))))))))))))))))))))</f>
        <v>DC4</v>
      </c>
      <c r="Z541" t="s">
        <v>35</v>
      </c>
      <c r="AA541" t="e">
        <f t="shared" si="34"/>
        <v>#VALUE!</v>
      </c>
      <c r="AB541" t="e">
        <f t="shared" si="35"/>
        <v>#VALUE!</v>
      </c>
      <c r="AC541" t="s">
        <v>11</v>
      </c>
      <c r="AD541" t="s">
        <v>12</v>
      </c>
      <c r="AE541" t="s">
        <v>13</v>
      </c>
      <c r="AF541" t="s">
        <v>14</v>
      </c>
      <c r="AG541" t="s">
        <v>5</v>
      </c>
      <c r="AH541" t="s">
        <v>15</v>
      </c>
      <c r="AI541" t="s">
        <v>16</v>
      </c>
      <c r="AJ541" t="s">
        <v>17</v>
      </c>
      <c r="AK541" t="s">
        <v>18</v>
      </c>
      <c r="AL541" t="s">
        <v>19</v>
      </c>
    </row>
    <row r="542" spans="1:38" ht="13.5" customHeight="1">
      <c r="A542" s="7"/>
      <c r="B542" s="7"/>
      <c r="C542" s="7"/>
      <c r="D542" s="8"/>
      <c r="F542" s="9" t="str">
        <f>(Sheet1!T542)</f>
        <v/>
      </c>
      <c r="G542" t="str">
        <f>IF(OR(Sheet1!W542="Yes",Sheet1!U542="Yes"),"\\CMFP538\"&amp;Sheet1!Z542,"")</f>
        <v/>
      </c>
      <c r="H542" t="str">
        <f>IF(G542="","",Sheet1!Z542)</f>
        <v/>
      </c>
      <c r="I542" t="str">
        <f>IF(G542="","",Sheet1!Y542)</f>
        <v/>
      </c>
      <c r="J542" t="e">
        <f>(Sheet1!O542)</f>
        <v>#VALUE!</v>
      </c>
      <c r="K542" s="6" t="e">
        <f>(Sheet1!P542)</f>
        <v>#VALUE!</v>
      </c>
      <c r="L542" s="6" t="e">
        <f>IF(Sheet1!N542="No","No",IF(Sheet1!N542="","No","Yes"))</f>
        <v>#VALUE!</v>
      </c>
      <c r="M542" t="e">
        <f>(Sheet1!Q542)</f>
        <v>#VALUE!</v>
      </c>
      <c r="N542" s="6" t="str">
        <f>IF(Sheet1!E542=FALSE,"",Sheet1!F542&amp;Sheet1!E542)</f>
        <v/>
      </c>
      <c r="O542" t="str">
        <f ca="1">(Sheet1!AB542)</f>
        <v>DC1MDB04</v>
      </c>
      <c r="P542" t="e">
        <f>(Sheet1!R542)</f>
        <v>#VALUE!</v>
      </c>
      <c r="Q542" t="e">
        <f>Sheet3!D542</f>
        <v>#VALUE!</v>
      </c>
      <c r="R542" t="e">
        <f>Sheet3!E542</f>
        <v>#VALUE!</v>
      </c>
      <c r="S542" t="str">
        <f t="shared" si="32"/>
        <v/>
      </c>
      <c r="T542" t="str">
        <f>IF(ISERROR(Sheet1!X542),"",Sheet1!X542)</f>
        <v/>
      </c>
      <c r="U542" t="e">
        <f>IF(Sheet1!M542="Councillors",5120,IF(Sheet1!M542="Information Technology Services Dept.",1024,IF(Sheet1!M542="City Clerk and Solicitor Dept",1953,"No")))</f>
        <v>#VALUE!</v>
      </c>
      <c r="V542" s="5" t="s">
        <v>96</v>
      </c>
      <c r="W542" t="e">
        <f>IF(Sheet1!M542="Councillors",4608,IF(Sheet1!M542="Information Technology Services Dept.",921,IF(Sheet1!M542="City Clerk and Solicitor Dept",1855,"No")))</f>
        <v>#VALUE!</v>
      </c>
      <c r="X542" t="e">
        <f t="shared" si="33"/>
        <v>#VALUE!</v>
      </c>
      <c r="Y542" t="str">
        <f ca="1">IF(Sheet1!AB542="DC1MDB01","DC1",IF(Sheet1!AB542="DC1MDB02","DC1",IF(Sheet1!AB542="DC1MDB03","DC1",IF(Sheet1!AB542="DC1MDB04","DC1",IF(Sheet1!AB542="DC1MDB05","DC1",IF(Sheet1!AB542="DC1MDB06","DC1",IF(Sheet1!AB542="DC1MDB07","DC1",IF(Sheet1!AB542="DC1MDB08","DC1",IF(Sheet1!AB542="DC1MDB09","DC1",IF(Sheet1!AB542="DC1MDB10","DC1",IF(Sheet1!AB542="DC4MDB01","DC4",IF(Sheet1!AB542="DC4MDB02","DC4",IF(Sheet1!AB542="DC4MDB03","DC4",IF(Sheet1!AB542="DC4MDB04","DC4",IF(Sheet1!AB542="DC4MDB05","DC4",IF(Sheet1!AB542="DC4MDB06","DC4",IF(Sheet1!AB542="DC4MDB07","DC4",IF(Sheet1!AB542="DC4MDB08","DC4",IF(Sheet1!AB542="DC4MDB09","DC4",IF(Sheet1!AB542="DC4MDB10","DC4","$False"))))))))))))))))))))</f>
        <v>DC1</v>
      </c>
      <c r="Z542" t="s">
        <v>35</v>
      </c>
      <c r="AA542" t="e">
        <f t="shared" si="34"/>
        <v>#VALUE!</v>
      </c>
      <c r="AB542" t="e">
        <f t="shared" si="35"/>
        <v>#VALUE!</v>
      </c>
      <c r="AC542" t="s">
        <v>11</v>
      </c>
      <c r="AD542" t="s">
        <v>12</v>
      </c>
      <c r="AE542" t="s">
        <v>13</v>
      </c>
      <c r="AF542" t="s">
        <v>14</v>
      </c>
      <c r="AG542" t="s">
        <v>5</v>
      </c>
      <c r="AH542" t="s">
        <v>15</v>
      </c>
      <c r="AI542" t="s">
        <v>16</v>
      </c>
      <c r="AJ542" t="s">
        <v>17</v>
      </c>
      <c r="AK542" t="s">
        <v>18</v>
      </c>
      <c r="AL542" t="s">
        <v>19</v>
      </c>
    </row>
    <row r="543" spans="1:38" ht="13.5" customHeight="1">
      <c r="A543" s="7"/>
      <c r="B543" s="7"/>
      <c r="C543" s="7"/>
      <c r="D543" s="8"/>
      <c r="F543" s="9" t="str">
        <f>(Sheet1!T543)</f>
        <v/>
      </c>
      <c r="G543" t="str">
        <f>IF(OR(Sheet1!W543="Yes",Sheet1!U543="Yes"),"\\CMFP538\"&amp;Sheet1!Z543,"")</f>
        <v/>
      </c>
      <c r="H543" t="str">
        <f>IF(G543="","",Sheet1!Z543)</f>
        <v/>
      </c>
      <c r="I543" t="str">
        <f>IF(G543="","",Sheet1!Y543)</f>
        <v/>
      </c>
      <c r="J543" t="e">
        <f>(Sheet1!O543)</f>
        <v>#VALUE!</v>
      </c>
      <c r="K543" s="6" t="e">
        <f>(Sheet1!P543)</f>
        <v>#VALUE!</v>
      </c>
      <c r="L543" s="6" t="e">
        <f>IF(Sheet1!N543="No","No",IF(Sheet1!N543="","No","Yes"))</f>
        <v>#VALUE!</v>
      </c>
      <c r="M543" t="e">
        <f>(Sheet1!Q543)</f>
        <v>#VALUE!</v>
      </c>
      <c r="N543" s="6" t="str">
        <f>IF(Sheet1!E543=FALSE,"",Sheet1!F543&amp;Sheet1!E543)</f>
        <v/>
      </c>
      <c r="O543" t="str">
        <f ca="1">(Sheet1!AB543)</f>
        <v>DC1MDB05</v>
      </c>
      <c r="P543" t="e">
        <f>(Sheet1!R543)</f>
        <v>#VALUE!</v>
      </c>
      <c r="Q543" t="e">
        <f>Sheet3!D543</f>
        <v>#VALUE!</v>
      </c>
      <c r="R543" t="e">
        <f>Sheet3!E543</f>
        <v>#VALUE!</v>
      </c>
      <c r="S543" t="str">
        <f t="shared" si="32"/>
        <v/>
      </c>
      <c r="T543" t="str">
        <f>IF(ISERROR(Sheet1!X543),"",Sheet1!X543)</f>
        <v/>
      </c>
      <c r="U543" t="e">
        <f>IF(Sheet1!M543="Councillors",5120,IF(Sheet1!M543="Information Technology Services Dept.",1024,IF(Sheet1!M543="City Clerk and Solicitor Dept",1953,"No")))</f>
        <v>#VALUE!</v>
      </c>
      <c r="V543" s="5" t="s">
        <v>96</v>
      </c>
      <c r="W543" t="e">
        <f>IF(Sheet1!M543="Councillors",4608,IF(Sheet1!M543="Information Technology Services Dept.",921,IF(Sheet1!M543="City Clerk and Solicitor Dept",1855,"No")))</f>
        <v>#VALUE!</v>
      </c>
      <c r="X543" t="e">
        <f t="shared" si="33"/>
        <v>#VALUE!</v>
      </c>
      <c r="Y543" t="str">
        <f ca="1">IF(Sheet1!AB543="DC1MDB01","DC1",IF(Sheet1!AB543="DC1MDB02","DC1",IF(Sheet1!AB543="DC1MDB03","DC1",IF(Sheet1!AB543="DC1MDB04","DC1",IF(Sheet1!AB543="DC1MDB05","DC1",IF(Sheet1!AB543="DC1MDB06","DC1",IF(Sheet1!AB543="DC1MDB07","DC1",IF(Sheet1!AB543="DC1MDB08","DC1",IF(Sheet1!AB543="DC1MDB09","DC1",IF(Sheet1!AB543="DC1MDB10","DC1",IF(Sheet1!AB543="DC4MDB01","DC4",IF(Sheet1!AB543="DC4MDB02","DC4",IF(Sheet1!AB543="DC4MDB03","DC4",IF(Sheet1!AB543="DC4MDB04","DC4",IF(Sheet1!AB543="DC4MDB05","DC4",IF(Sheet1!AB543="DC4MDB06","DC4",IF(Sheet1!AB543="DC4MDB07","DC4",IF(Sheet1!AB543="DC4MDB08","DC4",IF(Sheet1!AB543="DC4MDB09","DC4",IF(Sheet1!AB543="DC4MDB10","DC4","$False"))))))))))))))))))))</f>
        <v>DC1</v>
      </c>
      <c r="Z543" t="s">
        <v>35</v>
      </c>
      <c r="AA543" t="e">
        <f t="shared" si="34"/>
        <v>#VALUE!</v>
      </c>
      <c r="AB543" t="e">
        <f t="shared" si="35"/>
        <v>#VALUE!</v>
      </c>
      <c r="AC543" t="s">
        <v>11</v>
      </c>
      <c r="AD543" t="s">
        <v>12</v>
      </c>
      <c r="AE543" t="s">
        <v>13</v>
      </c>
      <c r="AF543" t="s">
        <v>14</v>
      </c>
      <c r="AG543" t="s">
        <v>5</v>
      </c>
      <c r="AH543" t="s">
        <v>15</v>
      </c>
      <c r="AI543" t="s">
        <v>16</v>
      </c>
      <c r="AJ543" t="s">
        <v>17</v>
      </c>
      <c r="AK543" t="s">
        <v>18</v>
      </c>
      <c r="AL543" t="s">
        <v>19</v>
      </c>
    </row>
    <row r="544" spans="1:38" ht="13.5" customHeight="1">
      <c r="A544" s="7"/>
      <c r="B544" s="7"/>
      <c r="C544" s="7"/>
      <c r="D544" s="8"/>
      <c r="F544" s="9" t="str">
        <f>(Sheet1!T544)</f>
        <v/>
      </c>
      <c r="G544" t="str">
        <f>IF(OR(Sheet1!W544="Yes",Sheet1!U544="Yes"),"\\CMFP538\"&amp;Sheet1!Z544,"")</f>
        <v/>
      </c>
      <c r="H544" t="str">
        <f>IF(G544="","",Sheet1!Z544)</f>
        <v/>
      </c>
      <c r="I544" t="str">
        <f>IF(G544="","",Sheet1!Y544)</f>
        <v/>
      </c>
      <c r="J544" t="e">
        <f>(Sheet1!O544)</f>
        <v>#VALUE!</v>
      </c>
      <c r="K544" s="6" t="e">
        <f>(Sheet1!P544)</f>
        <v>#VALUE!</v>
      </c>
      <c r="L544" s="6" t="e">
        <f>IF(Sheet1!N544="No","No",IF(Sheet1!N544="","No","Yes"))</f>
        <v>#VALUE!</v>
      </c>
      <c r="M544" t="e">
        <f>(Sheet1!Q544)</f>
        <v>#VALUE!</v>
      </c>
      <c r="N544" s="6" t="str">
        <f>IF(Sheet1!E544=FALSE,"",Sheet1!F544&amp;Sheet1!E544)</f>
        <v/>
      </c>
      <c r="O544" t="str">
        <f ca="1">(Sheet1!AB544)</f>
        <v>DC1MDB07</v>
      </c>
      <c r="P544" t="e">
        <f>(Sheet1!R544)</f>
        <v>#VALUE!</v>
      </c>
      <c r="Q544" t="e">
        <f>Sheet3!D544</f>
        <v>#VALUE!</v>
      </c>
      <c r="R544" t="e">
        <f>Sheet3!E544</f>
        <v>#VALUE!</v>
      </c>
      <c r="S544" t="str">
        <f t="shared" si="32"/>
        <v/>
      </c>
      <c r="T544" t="str">
        <f>IF(ISERROR(Sheet1!X544),"",Sheet1!X544)</f>
        <v/>
      </c>
      <c r="U544" t="e">
        <f>IF(Sheet1!M544="Councillors",5120,IF(Sheet1!M544="Information Technology Services Dept.",1024,IF(Sheet1!M544="City Clerk and Solicitor Dept",1953,"No")))</f>
        <v>#VALUE!</v>
      </c>
      <c r="V544" s="5" t="s">
        <v>96</v>
      </c>
      <c r="W544" t="e">
        <f>IF(Sheet1!M544="Councillors",4608,IF(Sheet1!M544="Information Technology Services Dept.",921,IF(Sheet1!M544="City Clerk and Solicitor Dept",1855,"No")))</f>
        <v>#VALUE!</v>
      </c>
      <c r="X544" t="e">
        <f t="shared" si="33"/>
        <v>#VALUE!</v>
      </c>
      <c r="Y544" t="str">
        <f ca="1">IF(Sheet1!AB544="DC1MDB01","DC1",IF(Sheet1!AB544="DC1MDB02","DC1",IF(Sheet1!AB544="DC1MDB03","DC1",IF(Sheet1!AB544="DC1MDB04","DC1",IF(Sheet1!AB544="DC1MDB05","DC1",IF(Sheet1!AB544="DC1MDB06","DC1",IF(Sheet1!AB544="DC1MDB07","DC1",IF(Sheet1!AB544="DC1MDB08","DC1",IF(Sheet1!AB544="DC1MDB09","DC1",IF(Sheet1!AB544="DC1MDB10","DC1",IF(Sheet1!AB544="DC4MDB01","DC4",IF(Sheet1!AB544="DC4MDB02","DC4",IF(Sheet1!AB544="DC4MDB03","DC4",IF(Sheet1!AB544="DC4MDB04","DC4",IF(Sheet1!AB544="DC4MDB05","DC4",IF(Sheet1!AB544="DC4MDB06","DC4",IF(Sheet1!AB544="DC4MDB07","DC4",IF(Sheet1!AB544="DC4MDB08","DC4",IF(Sheet1!AB544="DC4MDB09","DC4",IF(Sheet1!AB544="DC4MDB10","DC4","$False"))))))))))))))))))))</f>
        <v>DC1</v>
      </c>
      <c r="Z544" t="s">
        <v>35</v>
      </c>
      <c r="AA544" t="e">
        <f t="shared" si="34"/>
        <v>#VALUE!</v>
      </c>
      <c r="AB544" t="e">
        <f t="shared" si="35"/>
        <v>#VALUE!</v>
      </c>
      <c r="AC544" t="s">
        <v>11</v>
      </c>
      <c r="AD544" t="s">
        <v>12</v>
      </c>
      <c r="AE544" t="s">
        <v>13</v>
      </c>
      <c r="AF544" t="s">
        <v>14</v>
      </c>
      <c r="AG544" t="s">
        <v>5</v>
      </c>
      <c r="AH544" t="s">
        <v>15</v>
      </c>
      <c r="AI544" t="s">
        <v>16</v>
      </c>
      <c r="AJ544" t="s">
        <v>17</v>
      </c>
      <c r="AK544" t="s">
        <v>18</v>
      </c>
      <c r="AL544" t="s">
        <v>19</v>
      </c>
    </row>
    <row r="545" spans="1:38" ht="13.5" customHeight="1">
      <c r="A545" s="7"/>
      <c r="B545" s="7"/>
      <c r="C545" s="7"/>
      <c r="D545" s="8"/>
      <c r="F545" s="9" t="str">
        <f>(Sheet1!T545)</f>
        <v/>
      </c>
      <c r="G545" t="str">
        <f>IF(OR(Sheet1!W545="Yes",Sheet1!U545="Yes"),"\\CMFP538\"&amp;Sheet1!Z545,"")</f>
        <v/>
      </c>
      <c r="H545" t="str">
        <f>IF(G545="","",Sheet1!Z545)</f>
        <v/>
      </c>
      <c r="I545" t="str">
        <f>IF(G545="","",Sheet1!Y545)</f>
        <v/>
      </c>
      <c r="J545" t="e">
        <f>(Sheet1!O545)</f>
        <v>#VALUE!</v>
      </c>
      <c r="K545" s="6" t="e">
        <f>(Sheet1!P545)</f>
        <v>#VALUE!</v>
      </c>
      <c r="L545" s="6" t="e">
        <f>IF(Sheet1!N545="No","No",IF(Sheet1!N545="","No","Yes"))</f>
        <v>#VALUE!</v>
      </c>
      <c r="M545" t="e">
        <f>(Sheet1!Q545)</f>
        <v>#VALUE!</v>
      </c>
      <c r="N545" s="6" t="str">
        <f>IF(Sheet1!E545=FALSE,"",Sheet1!F545&amp;Sheet1!E545)</f>
        <v/>
      </c>
      <c r="O545" t="str">
        <f ca="1">(Sheet1!AB545)</f>
        <v>DC1MDB04</v>
      </c>
      <c r="P545" t="e">
        <f>(Sheet1!R545)</f>
        <v>#VALUE!</v>
      </c>
      <c r="Q545" t="e">
        <f>Sheet3!D545</f>
        <v>#VALUE!</v>
      </c>
      <c r="R545" t="e">
        <f>Sheet3!E545</f>
        <v>#VALUE!</v>
      </c>
      <c r="S545" t="str">
        <f t="shared" si="32"/>
        <v/>
      </c>
      <c r="T545" t="str">
        <f>IF(ISERROR(Sheet1!X545),"",Sheet1!X545)</f>
        <v/>
      </c>
      <c r="U545" t="e">
        <f>IF(Sheet1!M545="Councillors",5120,IF(Sheet1!M545="Information Technology Services Dept.",1024,IF(Sheet1!M545="City Clerk and Solicitor Dept",1953,"No")))</f>
        <v>#VALUE!</v>
      </c>
      <c r="V545" s="5" t="s">
        <v>96</v>
      </c>
      <c r="W545" t="e">
        <f>IF(Sheet1!M545="Councillors",4608,IF(Sheet1!M545="Information Technology Services Dept.",921,IF(Sheet1!M545="City Clerk and Solicitor Dept",1855,"No")))</f>
        <v>#VALUE!</v>
      </c>
      <c r="X545" t="e">
        <f t="shared" si="33"/>
        <v>#VALUE!</v>
      </c>
      <c r="Y545" t="str">
        <f ca="1">IF(Sheet1!AB545="DC1MDB01","DC1",IF(Sheet1!AB545="DC1MDB02","DC1",IF(Sheet1!AB545="DC1MDB03","DC1",IF(Sheet1!AB545="DC1MDB04","DC1",IF(Sheet1!AB545="DC1MDB05","DC1",IF(Sheet1!AB545="DC1MDB06","DC1",IF(Sheet1!AB545="DC1MDB07","DC1",IF(Sheet1!AB545="DC1MDB08","DC1",IF(Sheet1!AB545="DC1MDB09","DC1",IF(Sheet1!AB545="DC1MDB10","DC1",IF(Sheet1!AB545="DC4MDB01","DC4",IF(Sheet1!AB545="DC4MDB02","DC4",IF(Sheet1!AB545="DC4MDB03","DC4",IF(Sheet1!AB545="DC4MDB04","DC4",IF(Sheet1!AB545="DC4MDB05","DC4",IF(Sheet1!AB545="DC4MDB06","DC4",IF(Sheet1!AB545="DC4MDB07","DC4",IF(Sheet1!AB545="DC4MDB08","DC4",IF(Sheet1!AB545="DC4MDB09","DC4",IF(Sheet1!AB545="DC4MDB10","DC4","$False"))))))))))))))))))))</f>
        <v>DC1</v>
      </c>
      <c r="Z545" t="s">
        <v>35</v>
      </c>
      <c r="AA545" t="e">
        <f t="shared" si="34"/>
        <v>#VALUE!</v>
      </c>
      <c r="AB545" t="e">
        <f t="shared" si="35"/>
        <v>#VALUE!</v>
      </c>
      <c r="AC545" t="s">
        <v>11</v>
      </c>
      <c r="AD545" t="s">
        <v>12</v>
      </c>
      <c r="AE545" t="s">
        <v>13</v>
      </c>
      <c r="AF545" t="s">
        <v>14</v>
      </c>
      <c r="AG545" t="s">
        <v>5</v>
      </c>
      <c r="AH545" t="s">
        <v>15</v>
      </c>
      <c r="AI545" t="s">
        <v>16</v>
      </c>
      <c r="AJ545" t="s">
        <v>17</v>
      </c>
      <c r="AK545" t="s">
        <v>18</v>
      </c>
      <c r="AL545" t="s">
        <v>19</v>
      </c>
    </row>
    <row r="546" spans="1:38" ht="13.5" customHeight="1">
      <c r="A546" s="7"/>
      <c r="B546" s="7"/>
      <c r="C546" s="7"/>
      <c r="D546" s="8"/>
      <c r="F546" s="9" t="str">
        <f>(Sheet1!T546)</f>
        <v/>
      </c>
      <c r="G546" t="str">
        <f>IF(OR(Sheet1!W546="Yes",Sheet1!U546="Yes"),"\\CMFP538\"&amp;Sheet1!Z546,"")</f>
        <v/>
      </c>
      <c r="H546" t="str">
        <f>IF(G546="","",Sheet1!Z546)</f>
        <v/>
      </c>
      <c r="I546" t="str">
        <f>IF(G546="","",Sheet1!Y546)</f>
        <v/>
      </c>
      <c r="J546" t="e">
        <f>(Sheet1!O546)</f>
        <v>#VALUE!</v>
      </c>
      <c r="K546" s="6" t="e">
        <f>(Sheet1!P546)</f>
        <v>#VALUE!</v>
      </c>
      <c r="L546" s="6" t="e">
        <f>IF(Sheet1!N546="No","No",IF(Sheet1!N546="","No","Yes"))</f>
        <v>#VALUE!</v>
      </c>
      <c r="M546" t="e">
        <f>(Sheet1!Q546)</f>
        <v>#VALUE!</v>
      </c>
      <c r="N546" s="6" t="str">
        <f>IF(Sheet1!E546=FALSE,"",Sheet1!F546&amp;Sheet1!E546)</f>
        <v/>
      </c>
      <c r="O546" t="str">
        <f ca="1">(Sheet1!AB546)</f>
        <v>DC4MDB08</v>
      </c>
      <c r="P546" t="e">
        <f>(Sheet1!R546)</f>
        <v>#VALUE!</v>
      </c>
      <c r="Q546" t="e">
        <f>Sheet3!D546</f>
        <v>#VALUE!</v>
      </c>
      <c r="R546" t="e">
        <f>Sheet3!E546</f>
        <v>#VALUE!</v>
      </c>
      <c r="S546" t="str">
        <f t="shared" si="32"/>
        <v/>
      </c>
      <c r="T546" t="str">
        <f>IF(ISERROR(Sheet1!X546),"",Sheet1!X546)</f>
        <v/>
      </c>
      <c r="U546" t="e">
        <f>IF(Sheet1!M546="Councillors",5120,IF(Sheet1!M546="Information Technology Services Dept.",1024,IF(Sheet1!M546="City Clerk and Solicitor Dept",1953,"No")))</f>
        <v>#VALUE!</v>
      </c>
      <c r="V546" s="5" t="s">
        <v>96</v>
      </c>
      <c r="W546" t="e">
        <f>IF(Sheet1!M546="Councillors",4608,IF(Sheet1!M546="Information Technology Services Dept.",921,IF(Sheet1!M546="City Clerk and Solicitor Dept",1855,"No")))</f>
        <v>#VALUE!</v>
      </c>
      <c r="X546" t="e">
        <f t="shared" si="33"/>
        <v>#VALUE!</v>
      </c>
      <c r="Y546" t="str">
        <f ca="1">IF(Sheet1!AB546="DC1MDB01","DC1",IF(Sheet1!AB546="DC1MDB02","DC1",IF(Sheet1!AB546="DC1MDB03","DC1",IF(Sheet1!AB546="DC1MDB04","DC1",IF(Sheet1!AB546="DC1MDB05","DC1",IF(Sheet1!AB546="DC1MDB06","DC1",IF(Sheet1!AB546="DC1MDB07","DC1",IF(Sheet1!AB546="DC1MDB08","DC1",IF(Sheet1!AB546="DC1MDB09","DC1",IF(Sheet1!AB546="DC1MDB10","DC1",IF(Sheet1!AB546="DC4MDB01","DC4",IF(Sheet1!AB546="DC4MDB02","DC4",IF(Sheet1!AB546="DC4MDB03","DC4",IF(Sheet1!AB546="DC4MDB04","DC4",IF(Sheet1!AB546="DC4MDB05","DC4",IF(Sheet1!AB546="DC4MDB06","DC4",IF(Sheet1!AB546="DC4MDB07","DC4",IF(Sheet1!AB546="DC4MDB08","DC4",IF(Sheet1!AB546="DC4MDB09","DC4",IF(Sheet1!AB546="DC4MDB10","DC4","$False"))))))))))))))))))))</f>
        <v>DC4</v>
      </c>
      <c r="Z546" t="s">
        <v>35</v>
      </c>
      <c r="AA546" t="e">
        <f t="shared" si="34"/>
        <v>#VALUE!</v>
      </c>
      <c r="AB546" t="e">
        <f t="shared" si="35"/>
        <v>#VALUE!</v>
      </c>
      <c r="AC546" t="s">
        <v>11</v>
      </c>
      <c r="AD546" t="s">
        <v>12</v>
      </c>
      <c r="AE546" t="s">
        <v>13</v>
      </c>
      <c r="AF546" t="s">
        <v>14</v>
      </c>
      <c r="AG546" t="s">
        <v>5</v>
      </c>
      <c r="AH546" t="s">
        <v>15</v>
      </c>
      <c r="AI546" t="s">
        <v>16</v>
      </c>
      <c r="AJ546" t="s">
        <v>17</v>
      </c>
      <c r="AK546" t="s">
        <v>18</v>
      </c>
      <c r="AL546" t="s">
        <v>19</v>
      </c>
    </row>
    <row r="547" spans="1:38" ht="13.5" customHeight="1">
      <c r="A547" s="7"/>
      <c r="B547" s="7"/>
      <c r="C547" s="7"/>
      <c r="D547" s="8"/>
      <c r="F547" s="9" t="str">
        <f>(Sheet1!T547)</f>
        <v/>
      </c>
      <c r="G547" t="str">
        <f>IF(OR(Sheet1!W547="Yes",Sheet1!U547="Yes"),"\\CMFP538\"&amp;Sheet1!Z547,"")</f>
        <v/>
      </c>
      <c r="H547" t="str">
        <f>IF(G547="","",Sheet1!Z547)</f>
        <v/>
      </c>
      <c r="I547" t="str">
        <f>IF(G547="","",Sheet1!Y547)</f>
        <v/>
      </c>
      <c r="J547" t="e">
        <f>(Sheet1!O547)</f>
        <v>#VALUE!</v>
      </c>
      <c r="K547" s="6" t="e">
        <f>(Sheet1!P547)</f>
        <v>#VALUE!</v>
      </c>
      <c r="L547" s="6" t="e">
        <f>IF(Sheet1!N547="No","No",IF(Sheet1!N547="","No","Yes"))</f>
        <v>#VALUE!</v>
      </c>
      <c r="M547" t="e">
        <f>(Sheet1!Q547)</f>
        <v>#VALUE!</v>
      </c>
      <c r="N547" s="6" t="str">
        <f>IF(Sheet1!E547=FALSE,"",Sheet1!F547&amp;Sheet1!E547)</f>
        <v/>
      </c>
      <c r="O547" t="str">
        <f ca="1">(Sheet1!AB547)</f>
        <v>DC1MDB08</v>
      </c>
      <c r="P547" t="e">
        <f>(Sheet1!R547)</f>
        <v>#VALUE!</v>
      </c>
      <c r="Q547" t="e">
        <f>Sheet3!D547</f>
        <v>#VALUE!</v>
      </c>
      <c r="R547" t="e">
        <f>Sheet3!E547</f>
        <v>#VALUE!</v>
      </c>
      <c r="S547" t="str">
        <f t="shared" si="32"/>
        <v/>
      </c>
      <c r="T547" t="str">
        <f>IF(ISERROR(Sheet1!X547),"",Sheet1!X547)</f>
        <v/>
      </c>
      <c r="U547" t="e">
        <f>IF(Sheet1!M547="Councillors",5120,IF(Sheet1!M547="Information Technology Services Dept.",1024,IF(Sheet1!M547="City Clerk and Solicitor Dept",1953,"No")))</f>
        <v>#VALUE!</v>
      </c>
      <c r="V547" s="5" t="s">
        <v>96</v>
      </c>
      <c r="W547" t="e">
        <f>IF(Sheet1!M547="Councillors",4608,IF(Sheet1!M547="Information Technology Services Dept.",921,IF(Sheet1!M547="City Clerk and Solicitor Dept",1855,"No")))</f>
        <v>#VALUE!</v>
      </c>
      <c r="X547" t="e">
        <f t="shared" si="33"/>
        <v>#VALUE!</v>
      </c>
      <c r="Y547" t="str">
        <f ca="1">IF(Sheet1!AB547="DC1MDB01","DC1",IF(Sheet1!AB547="DC1MDB02","DC1",IF(Sheet1!AB547="DC1MDB03","DC1",IF(Sheet1!AB547="DC1MDB04","DC1",IF(Sheet1!AB547="DC1MDB05","DC1",IF(Sheet1!AB547="DC1MDB06","DC1",IF(Sheet1!AB547="DC1MDB07","DC1",IF(Sheet1!AB547="DC1MDB08","DC1",IF(Sheet1!AB547="DC1MDB09","DC1",IF(Sheet1!AB547="DC1MDB10","DC1",IF(Sheet1!AB547="DC4MDB01","DC4",IF(Sheet1!AB547="DC4MDB02","DC4",IF(Sheet1!AB547="DC4MDB03","DC4",IF(Sheet1!AB547="DC4MDB04","DC4",IF(Sheet1!AB547="DC4MDB05","DC4",IF(Sheet1!AB547="DC4MDB06","DC4",IF(Sheet1!AB547="DC4MDB07","DC4",IF(Sheet1!AB547="DC4MDB08","DC4",IF(Sheet1!AB547="DC4MDB09","DC4",IF(Sheet1!AB547="DC4MDB10","DC4","$False"))))))))))))))))))))</f>
        <v>DC1</v>
      </c>
      <c r="Z547" t="s">
        <v>35</v>
      </c>
      <c r="AA547" t="e">
        <f t="shared" si="34"/>
        <v>#VALUE!</v>
      </c>
      <c r="AB547" t="e">
        <f t="shared" si="35"/>
        <v>#VALUE!</v>
      </c>
      <c r="AC547" t="s">
        <v>11</v>
      </c>
      <c r="AD547" t="s">
        <v>12</v>
      </c>
      <c r="AE547" t="s">
        <v>13</v>
      </c>
      <c r="AF547" t="s">
        <v>14</v>
      </c>
      <c r="AG547" t="s">
        <v>5</v>
      </c>
      <c r="AH547" t="s">
        <v>15</v>
      </c>
      <c r="AI547" t="s">
        <v>16</v>
      </c>
      <c r="AJ547" t="s">
        <v>17</v>
      </c>
      <c r="AK547" t="s">
        <v>18</v>
      </c>
      <c r="AL547" t="s">
        <v>19</v>
      </c>
    </row>
    <row r="548" spans="1:38" ht="13.5" customHeight="1">
      <c r="A548" s="7"/>
      <c r="B548" s="7"/>
      <c r="C548" s="7"/>
      <c r="D548" s="8"/>
      <c r="F548" s="9" t="str">
        <f>(Sheet1!T548)</f>
        <v/>
      </c>
      <c r="G548" t="str">
        <f>IF(OR(Sheet1!W548="Yes",Sheet1!U548="Yes"),"\\CMFP538\"&amp;Sheet1!Z548,"")</f>
        <v/>
      </c>
      <c r="H548" t="str">
        <f>IF(G548="","",Sheet1!Z548)</f>
        <v/>
      </c>
      <c r="I548" t="str">
        <f>IF(G548="","",Sheet1!Y548)</f>
        <v/>
      </c>
      <c r="J548" t="e">
        <f>(Sheet1!O548)</f>
        <v>#VALUE!</v>
      </c>
      <c r="K548" s="6" t="e">
        <f>(Sheet1!P548)</f>
        <v>#VALUE!</v>
      </c>
      <c r="L548" s="6" t="e">
        <f>IF(Sheet1!N548="No","No",IF(Sheet1!N548="","No","Yes"))</f>
        <v>#VALUE!</v>
      </c>
      <c r="M548" t="e">
        <f>(Sheet1!Q548)</f>
        <v>#VALUE!</v>
      </c>
      <c r="N548" s="6" t="str">
        <f>IF(Sheet1!E548=FALSE,"",Sheet1!F548&amp;Sheet1!E548)</f>
        <v/>
      </c>
      <c r="O548" t="str">
        <f ca="1">(Sheet1!AB548)</f>
        <v>DC1MDB05</v>
      </c>
      <c r="P548" t="e">
        <f>(Sheet1!R548)</f>
        <v>#VALUE!</v>
      </c>
      <c r="Q548" t="e">
        <f>Sheet3!D548</f>
        <v>#VALUE!</v>
      </c>
      <c r="R548" t="e">
        <f>Sheet3!E548</f>
        <v>#VALUE!</v>
      </c>
      <c r="S548" t="str">
        <f t="shared" si="32"/>
        <v/>
      </c>
      <c r="T548" t="str">
        <f>IF(ISERROR(Sheet1!X548),"",Sheet1!X548)</f>
        <v/>
      </c>
      <c r="U548" t="e">
        <f>IF(Sheet1!M548="Councillors",5120,IF(Sheet1!M548="Information Technology Services Dept.",1024,IF(Sheet1!M548="City Clerk and Solicitor Dept",1953,"No")))</f>
        <v>#VALUE!</v>
      </c>
      <c r="V548" s="5" t="s">
        <v>96</v>
      </c>
      <c r="W548" t="e">
        <f>IF(Sheet1!M548="Councillors",4608,IF(Sheet1!M548="Information Technology Services Dept.",921,IF(Sheet1!M548="City Clerk and Solicitor Dept",1855,"No")))</f>
        <v>#VALUE!</v>
      </c>
      <c r="X548" t="e">
        <f t="shared" si="33"/>
        <v>#VALUE!</v>
      </c>
      <c r="Y548" t="str">
        <f ca="1">IF(Sheet1!AB548="DC1MDB01","DC1",IF(Sheet1!AB548="DC1MDB02","DC1",IF(Sheet1!AB548="DC1MDB03","DC1",IF(Sheet1!AB548="DC1MDB04","DC1",IF(Sheet1!AB548="DC1MDB05","DC1",IF(Sheet1!AB548="DC1MDB06","DC1",IF(Sheet1!AB548="DC1MDB07","DC1",IF(Sheet1!AB548="DC1MDB08","DC1",IF(Sheet1!AB548="DC1MDB09","DC1",IF(Sheet1!AB548="DC1MDB10","DC1",IF(Sheet1!AB548="DC4MDB01","DC4",IF(Sheet1!AB548="DC4MDB02","DC4",IF(Sheet1!AB548="DC4MDB03","DC4",IF(Sheet1!AB548="DC4MDB04","DC4",IF(Sheet1!AB548="DC4MDB05","DC4",IF(Sheet1!AB548="DC4MDB06","DC4",IF(Sheet1!AB548="DC4MDB07","DC4",IF(Sheet1!AB548="DC4MDB08","DC4",IF(Sheet1!AB548="DC4MDB09","DC4",IF(Sheet1!AB548="DC4MDB10","DC4","$False"))))))))))))))))))))</f>
        <v>DC1</v>
      </c>
      <c r="Z548" t="s">
        <v>35</v>
      </c>
      <c r="AA548" t="e">
        <f t="shared" si="34"/>
        <v>#VALUE!</v>
      </c>
      <c r="AB548" t="e">
        <f t="shared" si="35"/>
        <v>#VALUE!</v>
      </c>
      <c r="AC548" t="s">
        <v>11</v>
      </c>
      <c r="AD548" t="s">
        <v>12</v>
      </c>
      <c r="AE548" t="s">
        <v>13</v>
      </c>
      <c r="AF548" t="s">
        <v>14</v>
      </c>
      <c r="AG548" t="s">
        <v>5</v>
      </c>
      <c r="AH548" t="s">
        <v>15</v>
      </c>
      <c r="AI548" t="s">
        <v>16</v>
      </c>
      <c r="AJ548" t="s">
        <v>17</v>
      </c>
      <c r="AK548" t="s">
        <v>18</v>
      </c>
      <c r="AL548" t="s">
        <v>19</v>
      </c>
    </row>
    <row r="549" spans="1:38" ht="13.5" customHeight="1">
      <c r="A549" s="7"/>
      <c r="B549" s="7"/>
      <c r="C549" s="7"/>
      <c r="D549" s="8"/>
      <c r="F549" s="9" t="str">
        <f>(Sheet1!T549)</f>
        <v/>
      </c>
      <c r="G549" t="str">
        <f>IF(OR(Sheet1!W549="Yes",Sheet1!U549="Yes"),"\\CMFP538\"&amp;Sheet1!Z549,"")</f>
        <v/>
      </c>
      <c r="H549" t="str">
        <f>IF(G549="","",Sheet1!Z549)</f>
        <v/>
      </c>
      <c r="I549" t="str">
        <f>IF(G549="","",Sheet1!Y549)</f>
        <v/>
      </c>
      <c r="J549" t="e">
        <f>(Sheet1!O549)</f>
        <v>#VALUE!</v>
      </c>
      <c r="K549" s="6" t="e">
        <f>(Sheet1!P549)</f>
        <v>#VALUE!</v>
      </c>
      <c r="L549" s="6" t="e">
        <f>IF(Sheet1!N549="No","No",IF(Sheet1!N549="","No","Yes"))</f>
        <v>#VALUE!</v>
      </c>
      <c r="M549" t="e">
        <f>(Sheet1!Q549)</f>
        <v>#VALUE!</v>
      </c>
      <c r="N549" s="6" t="str">
        <f>IF(Sheet1!E549=FALSE,"",Sheet1!F549&amp;Sheet1!E549)</f>
        <v/>
      </c>
      <c r="O549" t="str">
        <f ca="1">(Sheet1!AB549)</f>
        <v>DC4MDB09</v>
      </c>
      <c r="P549" t="e">
        <f>(Sheet1!R549)</f>
        <v>#VALUE!</v>
      </c>
      <c r="Q549" t="e">
        <f>Sheet3!D549</f>
        <v>#VALUE!</v>
      </c>
      <c r="R549" t="e">
        <f>Sheet3!E549</f>
        <v>#VALUE!</v>
      </c>
      <c r="S549" t="str">
        <f t="shared" si="32"/>
        <v/>
      </c>
      <c r="T549" t="str">
        <f>IF(ISERROR(Sheet1!X549),"",Sheet1!X549)</f>
        <v/>
      </c>
      <c r="U549" t="e">
        <f>IF(Sheet1!M549="Councillors",5120,IF(Sheet1!M549="Information Technology Services Dept.",1024,IF(Sheet1!M549="City Clerk and Solicitor Dept",1953,"No")))</f>
        <v>#VALUE!</v>
      </c>
      <c r="V549" s="5" t="s">
        <v>96</v>
      </c>
      <c r="W549" t="e">
        <f>IF(Sheet1!M549="Councillors",4608,IF(Sheet1!M549="Information Technology Services Dept.",921,IF(Sheet1!M549="City Clerk and Solicitor Dept",1855,"No")))</f>
        <v>#VALUE!</v>
      </c>
      <c r="X549" t="e">
        <f t="shared" si="33"/>
        <v>#VALUE!</v>
      </c>
      <c r="Y549" t="str">
        <f ca="1">IF(Sheet1!AB549="DC1MDB01","DC1",IF(Sheet1!AB549="DC1MDB02","DC1",IF(Sheet1!AB549="DC1MDB03","DC1",IF(Sheet1!AB549="DC1MDB04","DC1",IF(Sheet1!AB549="DC1MDB05","DC1",IF(Sheet1!AB549="DC1MDB06","DC1",IF(Sheet1!AB549="DC1MDB07","DC1",IF(Sheet1!AB549="DC1MDB08","DC1",IF(Sheet1!AB549="DC1MDB09","DC1",IF(Sheet1!AB549="DC1MDB10","DC1",IF(Sheet1!AB549="DC4MDB01","DC4",IF(Sheet1!AB549="DC4MDB02","DC4",IF(Sheet1!AB549="DC4MDB03","DC4",IF(Sheet1!AB549="DC4MDB04","DC4",IF(Sheet1!AB549="DC4MDB05","DC4",IF(Sheet1!AB549="DC4MDB06","DC4",IF(Sheet1!AB549="DC4MDB07","DC4",IF(Sheet1!AB549="DC4MDB08","DC4",IF(Sheet1!AB549="DC4MDB09","DC4",IF(Sheet1!AB549="DC4MDB10","DC4","$False"))))))))))))))))))))</f>
        <v>DC4</v>
      </c>
      <c r="Z549" t="s">
        <v>35</v>
      </c>
      <c r="AA549" t="e">
        <f t="shared" si="34"/>
        <v>#VALUE!</v>
      </c>
      <c r="AB549" t="e">
        <f t="shared" si="35"/>
        <v>#VALUE!</v>
      </c>
      <c r="AC549" t="s">
        <v>11</v>
      </c>
      <c r="AD549" t="s">
        <v>12</v>
      </c>
      <c r="AE549" t="s">
        <v>13</v>
      </c>
      <c r="AF549" t="s">
        <v>14</v>
      </c>
      <c r="AG549" t="s">
        <v>5</v>
      </c>
      <c r="AH549" t="s">
        <v>15</v>
      </c>
      <c r="AI549" t="s">
        <v>16</v>
      </c>
      <c r="AJ549" t="s">
        <v>17</v>
      </c>
      <c r="AK549" t="s">
        <v>18</v>
      </c>
      <c r="AL549" t="s">
        <v>19</v>
      </c>
    </row>
    <row r="550" spans="1:38" ht="13.5" customHeight="1">
      <c r="A550" s="7"/>
      <c r="B550" s="7"/>
      <c r="C550" s="7"/>
      <c r="D550" s="8"/>
      <c r="F550" s="9" t="str">
        <f>(Sheet1!T550)</f>
        <v/>
      </c>
      <c r="G550" t="str">
        <f>IF(OR(Sheet1!W550="Yes",Sheet1!U550="Yes"),"\\CMFP538\"&amp;Sheet1!Z550,"")</f>
        <v/>
      </c>
      <c r="H550" t="str">
        <f>IF(G550="","",Sheet1!Z550)</f>
        <v/>
      </c>
      <c r="I550" t="str">
        <f>IF(G550="","",Sheet1!Y550)</f>
        <v/>
      </c>
      <c r="J550" t="e">
        <f>(Sheet1!O550)</f>
        <v>#VALUE!</v>
      </c>
      <c r="K550" s="6" t="e">
        <f>(Sheet1!P550)</f>
        <v>#VALUE!</v>
      </c>
      <c r="L550" s="6" t="e">
        <f>IF(Sheet1!N550="No","No",IF(Sheet1!N550="","No","Yes"))</f>
        <v>#VALUE!</v>
      </c>
      <c r="M550" t="e">
        <f>(Sheet1!Q550)</f>
        <v>#VALUE!</v>
      </c>
      <c r="N550" s="6" t="str">
        <f>IF(Sheet1!E550=FALSE,"",Sheet1!F550&amp;Sheet1!E550)</f>
        <v/>
      </c>
      <c r="O550" t="str">
        <f ca="1">(Sheet1!AB550)</f>
        <v>DC4MDB07</v>
      </c>
      <c r="P550" t="e">
        <f>(Sheet1!R550)</f>
        <v>#VALUE!</v>
      </c>
      <c r="Q550" t="e">
        <f>Sheet3!D550</f>
        <v>#VALUE!</v>
      </c>
      <c r="R550" t="e">
        <f>Sheet3!E550</f>
        <v>#VALUE!</v>
      </c>
      <c r="S550" t="str">
        <f t="shared" si="32"/>
        <v/>
      </c>
      <c r="T550" t="str">
        <f>IF(ISERROR(Sheet1!X550),"",Sheet1!X550)</f>
        <v/>
      </c>
      <c r="U550" t="e">
        <f>IF(Sheet1!M550="Councillors",5120,IF(Sheet1!M550="Information Technology Services Dept.",1024,IF(Sheet1!M550="City Clerk and Solicitor Dept",1953,"No")))</f>
        <v>#VALUE!</v>
      </c>
      <c r="V550" s="5" t="s">
        <v>96</v>
      </c>
      <c r="W550" t="e">
        <f>IF(Sheet1!M550="Councillors",4608,IF(Sheet1!M550="Information Technology Services Dept.",921,IF(Sheet1!M550="City Clerk and Solicitor Dept",1855,"No")))</f>
        <v>#VALUE!</v>
      </c>
      <c r="X550" t="e">
        <f t="shared" si="33"/>
        <v>#VALUE!</v>
      </c>
      <c r="Y550" t="str">
        <f ca="1">IF(Sheet1!AB550="DC1MDB01","DC1",IF(Sheet1!AB550="DC1MDB02","DC1",IF(Sheet1!AB550="DC1MDB03","DC1",IF(Sheet1!AB550="DC1MDB04","DC1",IF(Sheet1!AB550="DC1MDB05","DC1",IF(Sheet1!AB550="DC1MDB06","DC1",IF(Sheet1!AB550="DC1MDB07","DC1",IF(Sheet1!AB550="DC1MDB08","DC1",IF(Sheet1!AB550="DC1MDB09","DC1",IF(Sheet1!AB550="DC1MDB10","DC1",IF(Sheet1!AB550="DC4MDB01","DC4",IF(Sheet1!AB550="DC4MDB02","DC4",IF(Sheet1!AB550="DC4MDB03","DC4",IF(Sheet1!AB550="DC4MDB04","DC4",IF(Sheet1!AB550="DC4MDB05","DC4",IF(Sheet1!AB550="DC4MDB06","DC4",IF(Sheet1!AB550="DC4MDB07","DC4",IF(Sheet1!AB550="DC4MDB08","DC4",IF(Sheet1!AB550="DC4MDB09","DC4",IF(Sheet1!AB550="DC4MDB10","DC4","$False"))))))))))))))))))))</f>
        <v>DC4</v>
      </c>
      <c r="Z550" t="s">
        <v>35</v>
      </c>
      <c r="AA550" t="e">
        <f t="shared" si="34"/>
        <v>#VALUE!</v>
      </c>
      <c r="AB550" t="e">
        <f t="shared" si="35"/>
        <v>#VALUE!</v>
      </c>
      <c r="AC550" t="s">
        <v>11</v>
      </c>
      <c r="AD550" t="s">
        <v>12</v>
      </c>
      <c r="AE550" t="s">
        <v>13</v>
      </c>
      <c r="AF550" t="s">
        <v>14</v>
      </c>
      <c r="AG550" t="s">
        <v>5</v>
      </c>
      <c r="AH550" t="s">
        <v>15</v>
      </c>
      <c r="AI550" t="s">
        <v>16</v>
      </c>
      <c r="AJ550" t="s">
        <v>17</v>
      </c>
      <c r="AK550" t="s">
        <v>18</v>
      </c>
      <c r="AL550" t="s">
        <v>19</v>
      </c>
    </row>
    <row r="551" spans="1:38" ht="13.5" customHeight="1">
      <c r="A551" s="7"/>
      <c r="B551" s="7"/>
      <c r="C551" s="7"/>
      <c r="D551" s="8"/>
      <c r="F551" s="9" t="str">
        <f>(Sheet1!T551)</f>
        <v/>
      </c>
      <c r="G551" t="str">
        <f>IF(OR(Sheet1!W551="Yes",Sheet1!U551="Yes"),"\\CMFP538\"&amp;Sheet1!Z551,"")</f>
        <v/>
      </c>
      <c r="H551" t="str">
        <f>IF(G551="","",Sheet1!Z551)</f>
        <v/>
      </c>
      <c r="I551" t="str">
        <f>IF(G551="","",Sheet1!Y551)</f>
        <v/>
      </c>
      <c r="J551" t="e">
        <f>(Sheet1!O551)</f>
        <v>#VALUE!</v>
      </c>
      <c r="K551" s="6" t="e">
        <f>(Sheet1!P551)</f>
        <v>#VALUE!</v>
      </c>
      <c r="L551" s="6" t="e">
        <f>IF(Sheet1!N551="No","No",IF(Sheet1!N551="","No","Yes"))</f>
        <v>#VALUE!</v>
      </c>
      <c r="M551" t="e">
        <f>(Sheet1!Q551)</f>
        <v>#VALUE!</v>
      </c>
      <c r="N551" s="6" t="str">
        <f>IF(Sheet1!E551=FALSE,"",Sheet1!F551&amp;Sheet1!E551)</f>
        <v/>
      </c>
      <c r="O551" t="str">
        <f ca="1">(Sheet1!AB551)</f>
        <v>DC1MDB02</v>
      </c>
      <c r="P551" t="e">
        <f>(Sheet1!R551)</f>
        <v>#VALUE!</v>
      </c>
      <c r="Q551" t="e">
        <f>Sheet3!D551</f>
        <v>#VALUE!</v>
      </c>
      <c r="R551" t="e">
        <f>Sheet3!E551</f>
        <v>#VALUE!</v>
      </c>
      <c r="S551" t="str">
        <f t="shared" si="32"/>
        <v/>
      </c>
      <c r="T551" t="str">
        <f>IF(ISERROR(Sheet1!X551),"",Sheet1!X551)</f>
        <v/>
      </c>
      <c r="U551" t="e">
        <f>IF(Sheet1!M551="Councillors",5120,IF(Sheet1!M551="Information Technology Services Dept.",1024,IF(Sheet1!M551="City Clerk and Solicitor Dept",1953,"No")))</f>
        <v>#VALUE!</v>
      </c>
      <c r="V551" s="5" t="s">
        <v>96</v>
      </c>
      <c r="W551" t="e">
        <f>IF(Sheet1!M551="Councillors",4608,IF(Sheet1!M551="Information Technology Services Dept.",921,IF(Sheet1!M551="City Clerk and Solicitor Dept",1855,"No")))</f>
        <v>#VALUE!</v>
      </c>
      <c r="X551" t="e">
        <f t="shared" si="33"/>
        <v>#VALUE!</v>
      </c>
      <c r="Y551" t="str">
        <f ca="1">IF(Sheet1!AB551="DC1MDB01","DC1",IF(Sheet1!AB551="DC1MDB02","DC1",IF(Sheet1!AB551="DC1MDB03","DC1",IF(Sheet1!AB551="DC1MDB04","DC1",IF(Sheet1!AB551="DC1MDB05","DC1",IF(Sheet1!AB551="DC1MDB06","DC1",IF(Sheet1!AB551="DC1MDB07","DC1",IF(Sheet1!AB551="DC1MDB08","DC1",IF(Sheet1!AB551="DC1MDB09","DC1",IF(Sheet1!AB551="DC1MDB10","DC1",IF(Sheet1!AB551="DC4MDB01","DC4",IF(Sheet1!AB551="DC4MDB02","DC4",IF(Sheet1!AB551="DC4MDB03","DC4",IF(Sheet1!AB551="DC4MDB04","DC4",IF(Sheet1!AB551="DC4MDB05","DC4",IF(Sheet1!AB551="DC4MDB06","DC4",IF(Sheet1!AB551="DC4MDB07","DC4",IF(Sheet1!AB551="DC4MDB08","DC4",IF(Sheet1!AB551="DC4MDB09","DC4",IF(Sheet1!AB551="DC4MDB10","DC4","$False"))))))))))))))))))))</f>
        <v>DC1</v>
      </c>
      <c r="Z551" t="s">
        <v>35</v>
      </c>
      <c r="AA551" t="e">
        <f t="shared" si="34"/>
        <v>#VALUE!</v>
      </c>
      <c r="AB551" t="e">
        <f t="shared" si="35"/>
        <v>#VALUE!</v>
      </c>
      <c r="AC551" t="s">
        <v>11</v>
      </c>
      <c r="AD551" t="s">
        <v>12</v>
      </c>
      <c r="AE551" t="s">
        <v>13</v>
      </c>
      <c r="AF551" t="s">
        <v>14</v>
      </c>
      <c r="AG551" t="s">
        <v>5</v>
      </c>
      <c r="AH551" t="s">
        <v>15</v>
      </c>
      <c r="AI551" t="s">
        <v>16</v>
      </c>
      <c r="AJ551" t="s">
        <v>17</v>
      </c>
      <c r="AK551" t="s">
        <v>18</v>
      </c>
      <c r="AL551" t="s">
        <v>19</v>
      </c>
    </row>
    <row r="552" spans="1:38" ht="13.5" customHeight="1">
      <c r="A552" s="7"/>
      <c r="B552" s="7"/>
      <c r="C552" s="7"/>
      <c r="D552" s="8"/>
      <c r="F552" s="9" t="str">
        <f>(Sheet1!T552)</f>
        <v/>
      </c>
      <c r="G552" t="str">
        <f>IF(OR(Sheet1!W552="Yes",Sheet1!U552="Yes"),"\\CMFP538\"&amp;Sheet1!Z552,"")</f>
        <v/>
      </c>
      <c r="H552" t="str">
        <f>IF(G552="","",Sheet1!Z552)</f>
        <v/>
      </c>
      <c r="I552" t="str">
        <f>IF(G552="","",Sheet1!Y552)</f>
        <v/>
      </c>
      <c r="J552" t="e">
        <f>(Sheet1!O552)</f>
        <v>#VALUE!</v>
      </c>
      <c r="K552" s="6" t="e">
        <f>(Sheet1!P552)</f>
        <v>#VALUE!</v>
      </c>
      <c r="L552" s="6" t="e">
        <f>IF(Sheet1!N552="No","No",IF(Sheet1!N552="","No","Yes"))</f>
        <v>#VALUE!</v>
      </c>
      <c r="M552" t="e">
        <f>(Sheet1!Q552)</f>
        <v>#VALUE!</v>
      </c>
      <c r="N552" s="6" t="str">
        <f>IF(Sheet1!E552=FALSE,"",Sheet1!F552&amp;Sheet1!E552)</f>
        <v/>
      </c>
      <c r="O552" t="str">
        <f ca="1">(Sheet1!AB552)</f>
        <v>DC1MDB03</v>
      </c>
      <c r="P552" t="e">
        <f>(Sheet1!R552)</f>
        <v>#VALUE!</v>
      </c>
      <c r="Q552" t="e">
        <f>Sheet3!D552</f>
        <v>#VALUE!</v>
      </c>
      <c r="R552" t="e">
        <f>Sheet3!E552</f>
        <v>#VALUE!</v>
      </c>
      <c r="S552" t="str">
        <f t="shared" si="32"/>
        <v/>
      </c>
      <c r="T552" t="str">
        <f>IF(ISERROR(Sheet1!X552),"",Sheet1!X552)</f>
        <v/>
      </c>
      <c r="U552" t="e">
        <f>IF(Sheet1!M552="Councillors",5120,IF(Sheet1!M552="Information Technology Services Dept.",1024,IF(Sheet1!M552="City Clerk and Solicitor Dept",1953,"No")))</f>
        <v>#VALUE!</v>
      </c>
      <c r="V552" s="5" t="s">
        <v>96</v>
      </c>
      <c r="W552" t="e">
        <f>IF(Sheet1!M552="Councillors",4608,IF(Sheet1!M552="Information Technology Services Dept.",921,IF(Sheet1!M552="City Clerk and Solicitor Dept",1855,"No")))</f>
        <v>#VALUE!</v>
      </c>
      <c r="X552" t="e">
        <f t="shared" si="33"/>
        <v>#VALUE!</v>
      </c>
      <c r="Y552" t="str">
        <f ca="1">IF(Sheet1!AB552="DC1MDB01","DC1",IF(Sheet1!AB552="DC1MDB02","DC1",IF(Sheet1!AB552="DC1MDB03","DC1",IF(Sheet1!AB552="DC1MDB04","DC1",IF(Sheet1!AB552="DC1MDB05","DC1",IF(Sheet1!AB552="DC1MDB06","DC1",IF(Sheet1!AB552="DC1MDB07","DC1",IF(Sheet1!AB552="DC1MDB08","DC1",IF(Sheet1!AB552="DC1MDB09","DC1",IF(Sheet1!AB552="DC1MDB10","DC1",IF(Sheet1!AB552="DC4MDB01","DC4",IF(Sheet1!AB552="DC4MDB02","DC4",IF(Sheet1!AB552="DC4MDB03","DC4",IF(Sheet1!AB552="DC4MDB04","DC4",IF(Sheet1!AB552="DC4MDB05","DC4",IF(Sheet1!AB552="DC4MDB06","DC4",IF(Sheet1!AB552="DC4MDB07","DC4",IF(Sheet1!AB552="DC4MDB08","DC4",IF(Sheet1!AB552="DC4MDB09","DC4",IF(Sheet1!AB552="DC4MDB10","DC4","$False"))))))))))))))))))))</f>
        <v>DC1</v>
      </c>
      <c r="Z552" t="s">
        <v>35</v>
      </c>
      <c r="AA552" t="e">
        <f t="shared" si="34"/>
        <v>#VALUE!</v>
      </c>
      <c r="AB552" t="e">
        <f t="shared" si="35"/>
        <v>#VALUE!</v>
      </c>
      <c r="AC552" t="s">
        <v>11</v>
      </c>
      <c r="AD552" t="s">
        <v>12</v>
      </c>
      <c r="AE552" t="s">
        <v>13</v>
      </c>
      <c r="AF552" t="s">
        <v>14</v>
      </c>
      <c r="AG552" t="s">
        <v>5</v>
      </c>
      <c r="AH552" t="s">
        <v>15</v>
      </c>
      <c r="AI552" t="s">
        <v>16</v>
      </c>
      <c r="AJ552" t="s">
        <v>17</v>
      </c>
      <c r="AK552" t="s">
        <v>18</v>
      </c>
      <c r="AL552" t="s">
        <v>19</v>
      </c>
    </row>
    <row r="553" spans="1:38" ht="13.5" customHeight="1">
      <c r="A553" s="7"/>
      <c r="B553" s="7"/>
      <c r="C553" s="7"/>
      <c r="D553" s="8"/>
      <c r="F553" s="9" t="str">
        <f>(Sheet1!T553)</f>
        <v/>
      </c>
      <c r="G553" t="str">
        <f>IF(OR(Sheet1!W553="Yes",Sheet1!U553="Yes"),"\\CMFP538\"&amp;Sheet1!Z553,"")</f>
        <v/>
      </c>
      <c r="H553" t="str">
        <f>IF(G553="","",Sheet1!Z553)</f>
        <v/>
      </c>
      <c r="I553" t="str">
        <f>IF(G553="","",Sheet1!Y553)</f>
        <v/>
      </c>
      <c r="J553" t="e">
        <f>(Sheet1!O553)</f>
        <v>#VALUE!</v>
      </c>
      <c r="K553" s="6" t="e">
        <f>(Sheet1!P553)</f>
        <v>#VALUE!</v>
      </c>
      <c r="L553" s="6" t="e">
        <f>IF(Sheet1!N553="No","No",IF(Sheet1!N553="","No","Yes"))</f>
        <v>#VALUE!</v>
      </c>
      <c r="M553" t="e">
        <f>(Sheet1!Q553)</f>
        <v>#VALUE!</v>
      </c>
      <c r="N553" s="6" t="str">
        <f>IF(Sheet1!E553=FALSE,"",Sheet1!F553&amp;Sheet1!E553)</f>
        <v/>
      </c>
      <c r="O553" t="str">
        <f ca="1">(Sheet1!AB553)</f>
        <v>DC1MDB06</v>
      </c>
      <c r="P553" t="e">
        <f>(Sheet1!R553)</f>
        <v>#VALUE!</v>
      </c>
      <c r="Q553" t="e">
        <f>Sheet3!D553</f>
        <v>#VALUE!</v>
      </c>
      <c r="R553" t="e">
        <f>Sheet3!E553</f>
        <v>#VALUE!</v>
      </c>
      <c r="S553" t="str">
        <f t="shared" si="32"/>
        <v/>
      </c>
      <c r="T553" t="str">
        <f>IF(ISERROR(Sheet1!X553),"",Sheet1!X553)</f>
        <v/>
      </c>
      <c r="U553" t="e">
        <f>IF(Sheet1!M553="Councillors",5120,IF(Sheet1!M553="Information Technology Services Dept.",1024,IF(Sheet1!M553="City Clerk and Solicitor Dept",1953,"No")))</f>
        <v>#VALUE!</v>
      </c>
      <c r="V553" s="5" t="s">
        <v>96</v>
      </c>
      <c r="W553" t="e">
        <f>IF(Sheet1!M553="Councillors",4608,IF(Sheet1!M553="Information Technology Services Dept.",921,IF(Sheet1!M553="City Clerk and Solicitor Dept",1855,"No")))</f>
        <v>#VALUE!</v>
      </c>
      <c r="X553" t="e">
        <f t="shared" si="33"/>
        <v>#VALUE!</v>
      </c>
      <c r="Y553" t="str">
        <f ca="1">IF(Sheet1!AB553="DC1MDB01","DC1",IF(Sheet1!AB553="DC1MDB02","DC1",IF(Sheet1!AB553="DC1MDB03","DC1",IF(Sheet1!AB553="DC1MDB04","DC1",IF(Sheet1!AB553="DC1MDB05","DC1",IF(Sheet1!AB553="DC1MDB06","DC1",IF(Sheet1!AB553="DC1MDB07","DC1",IF(Sheet1!AB553="DC1MDB08","DC1",IF(Sheet1!AB553="DC1MDB09","DC1",IF(Sheet1!AB553="DC1MDB10","DC1",IF(Sheet1!AB553="DC4MDB01","DC4",IF(Sheet1!AB553="DC4MDB02","DC4",IF(Sheet1!AB553="DC4MDB03","DC4",IF(Sheet1!AB553="DC4MDB04","DC4",IF(Sheet1!AB553="DC4MDB05","DC4",IF(Sheet1!AB553="DC4MDB06","DC4",IF(Sheet1!AB553="DC4MDB07","DC4",IF(Sheet1!AB553="DC4MDB08","DC4",IF(Sheet1!AB553="DC4MDB09","DC4",IF(Sheet1!AB553="DC4MDB10","DC4","$False"))))))))))))))))))))</f>
        <v>DC1</v>
      </c>
      <c r="Z553" t="s">
        <v>35</v>
      </c>
      <c r="AA553" t="e">
        <f t="shared" si="34"/>
        <v>#VALUE!</v>
      </c>
      <c r="AB553" t="e">
        <f t="shared" si="35"/>
        <v>#VALUE!</v>
      </c>
      <c r="AC553" t="s">
        <v>11</v>
      </c>
      <c r="AD553" t="s">
        <v>12</v>
      </c>
      <c r="AE553" t="s">
        <v>13</v>
      </c>
      <c r="AF553" t="s">
        <v>14</v>
      </c>
      <c r="AG553" t="s">
        <v>5</v>
      </c>
      <c r="AH553" t="s">
        <v>15</v>
      </c>
      <c r="AI553" t="s">
        <v>16</v>
      </c>
      <c r="AJ553" t="s">
        <v>17</v>
      </c>
      <c r="AK553" t="s">
        <v>18</v>
      </c>
      <c r="AL553" t="s">
        <v>19</v>
      </c>
    </row>
    <row r="554" spans="1:38" ht="13.5" customHeight="1">
      <c r="A554" s="7"/>
      <c r="B554" s="7"/>
      <c r="C554" s="7"/>
      <c r="D554" s="8"/>
      <c r="F554" s="9" t="str">
        <f>(Sheet1!T554)</f>
        <v/>
      </c>
      <c r="G554" t="str">
        <f>IF(OR(Sheet1!W554="Yes",Sheet1!U554="Yes"),"\\CMFP538\"&amp;Sheet1!Z554,"")</f>
        <v/>
      </c>
      <c r="H554" t="str">
        <f>IF(G554="","",Sheet1!Z554)</f>
        <v/>
      </c>
      <c r="I554" t="str">
        <f>IF(G554="","",Sheet1!Y554)</f>
        <v/>
      </c>
      <c r="J554" t="e">
        <f>(Sheet1!O554)</f>
        <v>#VALUE!</v>
      </c>
      <c r="K554" s="6" t="e">
        <f>(Sheet1!P554)</f>
        <v>#VALUE!</v>
      </c>
      <c r="L554" s="6" t="e">
        <f>IF(Sheet1!N554="No","No",IF(Sheet1!N554="","No","Yes"))</f>
        <v>#VALUE!</v>
      </c>
      <c r="M554" t="e">
        <f>(Sheet1!Q554)</f>
        <v>#VALUE!</v>
      </c>
      <c r="N554" s="6" t="str">
        <f>IF(Sheet1!E554=FALSE,"",Sheet1!F554&amp;Sheet1!E554)</f>
        <v/>
      </c>
      <c r="O554" t="str">
        <f ca="1">(Sheet1!AB554)</f>
        <v>DC4MDB03</v>
      </c>
      <c r="P554" t="e">
        <f>(Sheet1!R554)</f>
        <v>#VALUE!</v>
      </c>
      <c r="Q554" t="e">
        <f>Sheet3!D554</f>
        <v>#VALUE!</v>
      </c>
      <c r="R554" t="e">
        <f>Sheet3!E554</f>
        <v>#VALUE!</v>
      </c>
      <c r="S554" t="str">
        <f t="shared" si="32"/>
        <v/>
      </c>
      <c r="T554" t="str">
        <f>IF(ISERROR(Sheet1!X554),"",Sheet1!X554)</f>
        <v/>
      </c>
      <c r="U554" t="e">
        <f>IF(Sheet1!M554="Councillors",5120,IF(Sheet1!M554="Information Technology Services Dept.",1024,IF(Sheet1!M554="City Clerk and Solicitor Dept",1953,"No")))</f>
        <v>#VALUE!</v>
      </c>
      <c r="V554" s="5" t="s">
        <v>96</v>
      </c>
      <c r="W554" t="e">
        <f>IF(Sheet1!M554="Councillors",4608,IF(Sheet1!M554="Information Technology Services Dept.",921,IF(Sheet1!M554="City Clerk and Solicitor Dept",1855,"No")))</f>
        <v>#VALUE!</v>
      </c>
      <c r="X554" t="e">
        <f t="shared" si="33"/>
        <v>#VALUE!</v>
      </c>
      <c r="Y554" t="str">
        <f ca="1">IF(Sheet1!AB554="DC1MDB01","DC1",IF(Sheet1!AB554="DC1MDB02","DC1",IF(Sheet1!AB554="DC1MDB03","DC1",IF(Sheet1!AB554="DC1MDB04","DC1",IF(Sheet1!AB554="DC1MDB05","DC1",IF(Sheet1!AB554="DC1MDB06","DC1",IF(Sheet1!AB554="DC1MDB07","DC1",IF(Sheet1!AB554="DC1MDB08","DC1",IF(Sheet1!AB554="DC1MDB09","DC1",IF(Sheet1!AB554="DC1MDB10","DC1",IF(Sheet1!AB554="DC4MDB01","DC4",IF(Sheet1!AB554="DC4MDB02","DC4",IF(Sheet1!AB554="DC4MDB03","DC4",IF(Sheet1!AB554="DC4MDB04","DC4",IF(Sheet1!AB554="DC4MDB05","DC4",IF(Sheet1!AB554="DC4MDB06","DC4",IF(Sheet1!AB554="DC4MDB07","DC4",IF(Sheet1!AB554="DC4MDB08","DC4",IF(Sheet1!AB554="DC4MDB09","DC4",IF(Sheet1!AB554="DC4MDB10","DC4","$False"))))))))))))))))))))</f>
        <v>DC4</v>
      </c>
      <c r="Z554" t="s">
        <v>35</v>
      </c>
      <c r="AA554" t="e">
        <f t="shared" si="34"/>
        <v>#VALUE!</v>
      </c>
      <c r="AB554" t="e">
        <f t="shared" si="35"/>
        <v>#VALUE!</v>
      </c>
      <c r="AC554" t="s">
        <v>11</v>
      </c>
      <c r="AD554" t="s">
        <v>12</v>
      </c>
      <c r="AE554" t="s">
        <v>13</v>
      </c>
      <c r="AF554" t="s">
        <v>14</v>
      </c>
      <c r="AG554" t="s">
        <v>5</v>
      </c>
      <c r="AH554" t="s">
        <v>15</v>
      </c>
      <c r="AI554" t="s">
        <v>16</v>
      </c>
      <c r="AJ554" t="s">
        <v>17</v>
      </c>
      <c r="AK554" t="s">
        <v>18</v>
      </c>
      <c r="AL554" t="s">
        <v>19</v>
      </c>
    </row>
    <row r="555" spans="1:38" ht="13.5" customHeight="1">
      <c r="A555" s="7"/>
      <c r="B555" s="7"/>
      <c r="C555" s="7"/>
      <c r="D555" s="8"/>
      <c r="F555" s="9" t="str">
        <f>(Sheet1!T555)</f>
        <v/>
      </c>
      <c r="G555" t="str">
        <f>IF(OR(Sheet1!W555="Yes",Sheet1!U555="Yes"),"\\CMFP538\"&amp;Sheet1!Z555,"")</f>
        <v/>
      </c>
      <c r="H555" t="str">
        <f>IF(G555="","",Sheet1!Z555)</f>
        <v/>
      </c>
      <c r="I555" t="str">
        <f>IF(G555="","",Sheet1!Y555)</f>
        <v/>
      </c>
      <c r="J555" t="e">
        <f>(Sheet1!O555)</f>
        <v>#VALUE!</v>
      </c>
      <c r="K555" s="6" t="e">
        <f>(Sheet1!P555)</f>
        <v>#VALUE!</v>
      </c>
      <c r="L555" s="6" t="e">
        <f>IF(Sheet1!N555="No","No",IF(Sheet1!N555="","No","Yes"))</f>
        <v>#VALUE!</v>
      </c>
      <c r="M555" t="e">
        <f>(Sheet1!Q555)</f>
        <v>#VALUE!</v>
      </c>
      <c r="N555" s="6" t="str">
        <f>IF(Sheet1!E555=FALSE,"",Sheet1!F555&amp;Sheet1!E555)</f>
        <v/>
      </c>
      <c r="O555" t="str">
        <f ca="1">(Sheet1!AB555)</f>
        <v>DC4MDB08</v>
      </c>
      <c r="P555" t="e">
        <f>(Sheet1!R555)</f>
        <v>#VALUE!</v>
      </c>
      <c r="Q555" t="e">
        <f>Sheet3!D555</f>
        <v>#VALUE!</v>
      </c>
      <c r="R555" t="e">
        <f>Sheet3!E555</f>
        <v>#VALUE!</v>
      </c>
      <c r="S555" t="str">
        <f t="shared" si="32"/>
        <v/>
      </c>
      <c r="T555" t="str">
        <f>IF(ISERROR(Sheet1!X555),"",Sheet1!X555)</f>
        <v/>
      </c>
      <c r="U555" t="e">
        <f>IF(Sheet1!M555="Councillors",5120,IF(Sheet1!M555="Information Technology Services Dept.",1024,IF(Sheet1!M555="City Clerk and Solicitor Dept",1953,"No")))</f>
        <v>#VALUE!</v>
      </c>
      <c r="V555" s="5" t="s">
        <v>96</v>
      </c>
      <c r="W555" t="e">
        <f>IF(Sheet1!M555="Councillors",4608,IF(Sheet1!M555="Information Technology Services Dept.",921,IF(Sheet1!M555="City Clerk and Solicitor Dept",1855,"No")))</f>
        <v>#VALUE!</v>
      </c>
      <c r="X555" t="e">
        <f t="shared" si="33"/>
        <v>#VALUE!</v>
      </c>
      <c r="Y555" t="str">
        <f ca="1">IF(Sheet1!AB555="DC1MDB01","DC1",IF(Sheet1!AB555="DC1MDB02","DC1",IF(Sheet1!AB555="DC1MDB03","DC1",IF(Sheet1!AB555="DC1MDB04","DC1",IF(Sheet1!AB555="DC1MDB05","DC1",IF(Sheet1!AB555="DC1MDB06","DC1",IF(Sheet1!AB555="DC1MDB07","DC1",IF(Sheet1!AB555="DC1MDB08","DC1",IF(Sheet1!AB555="DC1MDB09","DC1",IF(Sheet1!AB555="DC1MDB10","DC1",IF(Sheet1!AB555="DC4MDB01","DC4",IF(Sheet1!AB555="DC4MDB02","DC4",IF(Sheet1!AB555="DC4MDB03","DC4",IF(Sheet1!AB555="DC4MDB04","DC4",IF(Sheet1!AB555="DC4MDB05","DC4",IF(Sheet1!AB555="DC4MDB06","DC4",IF(Sheet1!AB555="DC4MDB07","DC4",IF(Sheet1!AB555="DC4MDB08","DC4",IF(Sheet1!AB555="DC4MDB09","DC4",IF(Sheet1!AB555="DC4MDB10","DC4","$False"))))))))))))))))))))</f>
        <v>DC4</v>
      </c>
      <c r="Z555" t="s">
        <v>35</v>
      </c>
      <c r="AA555" t="e">
        <f t="shared" si="34"/>
        <v>#VALUE!</v>
      </c>
      <c r="AB555" t="e">
        <f t="shared" si="35"/>
        <v>#VALUE!</v>
      </c>
      <c r="AC555" t="s">
        <v>11</v>
      </c>
      <c r="AD555" t="s">
        <v>12</v>
      </c>
      <c r="AE555" t="s">
        <v>13</v>
      </c>
      <c r="AF555" t="s">
        <v>14</v>
      </c>
      <c r="AG555" t="s">
        <v>5</v>
      </c>
      <c r="AH555" t="s">
        <v>15</v>
      </c>
      <c r="AI555" t="s">
        <v>16</v>
      </c>
      <c r="AJ555" t="s">
        <v>17</v>
      </c>
      <c r="AK555" t="s">
        <v>18</v>
      </c>
      <c r="AL555" t="s">
        <v>19</v>
      </c>
    </row>
    <row r="556" spans="1:38" ht="13.5" customHeight="1">
      <c r="A556" s="7"/>
      <c r="B556" s="7"/>
      <c r="C556" s="7"/>
      <c r="D556" s="8"/>
      <c r="F556" s="9" t="str">
        <f>(Sheet1!T556)</f>
        <v/>
      </c>
      <c r="G556" t="str">
        <f>IF(OR(Sheet1!W556="Yes",Sheet1!U556="Yes"),"\\CMFP538\"&amp;Sheet1!Z556,"")</f>
        <v/>
      </c>
      <c r="H556" t="str">
        <f>IF(G556="","",Sheet1!Z556)</f>
        <v/>
      </c>
      <c r="I556" t="str">
        <f>IF(G556="","",Sheet1!Y556)</f>
        <v/>
      </c>
      <c r="J556" t="e">
        <f>(Sheet1!O556)</f>
        <v>#VALUE!</v>
      </c>
      <c r="K556" s="6" t="e">
        <f>(Sheet1!P556)</f>
        <v>#VALUE!</v>
      </c>
      <c r="L556" s="6" t="e">
        <f>IF(Sheet1!N556="No","No",IF(Sheet1!N556="","No","Yes"))</f>
        <v>#VALUE!</v>
      </c>
      <c r="M556" t="e">
        <f>(Sheet1!Q556)</f>
        <v>#VALUE!</v>
      </c>
      <c r="N556" s="6" t="str">
        <f>IF(Sheet1!E556=FALSE,"",Sheet1!F556&amp;Sheet1!E556)</f>
        <v/>
      </c>
      <c r="O556" t="str">
        <f ca="1">(Sheet1!AB556)</f>
        <v>DC4MDB08</v>
      </c>
      <c r="P556" t="e">
        <f>(Sheet1!R556)</f>
        <v>#VALUE!</v>
      </c>
      <c r="Q556" t="e">
        <f>Sheet3!D556</f>
        <v>#VALUE!</v>
      </c>
      <c r="R556" t="e">
        <f>Sheet3!E556</f>
        <v>#VALUE!</v>
      </c>
      <c r="S556" t="str">
        <f t="shared" si="32"/>
        <v/>
      </c>
      <c r="T556" t="str">
        <f>IF(ISERROR(Sheet1!X556),"",Sheet1!X556)</f>
        <v/>
      </c>
      <c r="U556" t="e">
        <f>IF(Sheet1!M556="Councillors",5120,IF(Sheet1!M556="Information Technology Services Dept.",1024,IF(Sheet1!M556="City Clerk and Solicitor Dept",1953,"No")))</f>
        <v>#VALUE!</v>
      </c>
      <c r="V556" s="5" t="s">
        <v>96</v>
      </c>
      <c r="W556" t="e">
        <f>IF(Sheet1!M556="Councillors",4608,IF(Sheet1!M556="Information Technology Services Dept.",921,IF(Sheet1!M556="City Clerk and Solicitor Dept",1855,"No")))</f>
        <v>#VALUE!</v>
      </c>
      <c r="X556" t="e">
        <f t="shared" si="33"/>
        <v>#VALUE!</v>
      </c>
      <c r="Y556" t="str">
        <f ca="1">IF(Sheet1!AB556="DC1MDB01","DC1",IF(Sheet1!AB556="DC1MDB02","DC1",IF(Sheet1!AB556="DC1MDB03","DC1",IF(Sheet1!AB556="DC1MDB04","DC1",IF(Sheet1!AB556="DC1MDB05","DC1",IF(Sheet1!AB556="DC1MDB06","DC1",IF(Sheet1!AB556="DC1MDB07","DC1",IF(Sheet1!AB556="DC1MDB08","DC1",IF(Sheet1!AB556="DC1MDB09","DC1",IF(Sheet1!AB556="DC1MDB10","DC1",IF(Sheet1!AB556="DC4MDB01","DC4",IF(Sheet1!AB556="DC4MDB02","DC4",IF(Sheet1!AB556="DC4MDB03","DC4",IF(Sheet1!AB556="DC4MDB04","DC4",IF(Sheet1!AB556="DC4MDB05","DC4",IF(Sheet1!AB556="DC4MDB06","DC4",IF(Sheet1!AB556="DC4MDB07","DC4",IF(Sheet1!AB556="DC4MDB08","DC4",IF(Sheet1!AB556="DC4MDB09","DC4",IF(Sheet1!AB556="DC4MDB10","DC4","$False"))))))))))))))))))))</f>
        <v>DC4</v>
      </c>
      <c r="Z556" t="s">
        <v>35</v>
      </c>
      <c r="AA556" t="e">
        <f t="shared" si="34"/>
        <v>#VALUE!</v>
      </c>
      <c r="AB556" t="e">
        <f t="shared" si="35"/>
        <v>#VALUE!</v>
      </c>
      <c r="AC556" t="s">
        <v>11</v>
      </c>
      <c r="AD556" t="s">
        <v>12</v>
      </c>
      <c r="AE556" t="s">
        <v>13</v>
      </c>
      <c r="AF556" t="s">
        <v>14</v>
      </c>
      <c r="AG556" t="s">
        <v>5</v>
      </c>
      <c r="AH556" t="s">
        <v>15</v>
      </c>
      <c r="AI556" t="s">
        <v>16</v>
      </c>
      <c r="AJ556" t="s">
        <v>17</v>
      </c>
      <c r="AK556" t="s">
        <v>18</v>
      </c>
      <c r="AL556" t="s">
        <v>19</v>
      </c>
    </row>
    <row r="557" spans="1:38" ht="13.5" customHeight="1">
      <c r="A557" s="7"/>
      <c r="B557" s="7"/>
      <c r="C557" s="7"/>
      <c r="D557" s="8"/>
      <c r="F557" s="9" t="str">
        <f>(Sheet1!T557)</f>
        <v/>
      </c>
      <c r="G557" t="str">
        <f>IF(OR(Sheet1!W557="Yes",Sheet1!U557="Yes"),"\\CMFP538\"&amp;Sheet1!Z557,"")</f>
        <v/>
      </c>
      <c r="H557" t="str">
        <f>IF(G557="","",Sheet1!Z557)</f>
        <v/>
      </c>
      <c r="I557" t="str">
        <f>IF(G557="","",Sheet1!Y557)</f>
        <v/>
      </c>
      <c r="J557" t="e">
        <f>(Sheet1!O557)</f>
        <v>#VALUE!</v>
      </c>
      <c r="K557" s="6" t="e">
        <f>(Sheet1!P557)</f>
        <v>#VALUE!</v>
      </c>
      <c r="L557" s="6" t="e">
        <f>IF(Sheet1!N557="No","No",IF(Sheet1!N557="","No","Yes"))</f>
        <v>#VALUE!</v>
      </c>
      <c r="M557" t="e">
        <f>(Sheet1!Q557)</f>
        <v>#VALUE!</v>
      </c>
      <c r="N557" s="6" t="str">
        <f>IF(Sheet1!E557=FALSE,"",Sheet1!F557&amp;Sheet1!E557)</f>
        <v/>
      </c>
      <c r="O557" t="str">
        <f ca="1">(Sheet1!AB557)</f>
        <v>DC4MDB02</v>
      </c>
      <c r="P557" t="e">
        <f>(Sheet1!R557)</f>
        <v>#VALUE!</v>
      </c>
      <c r="Q557" t="e">
        <f>Sheet3!D557</f>
        <v>#VALUE!</v>
      </c>
      <c r="R557" t="e">
        <f>Sheet3!E557</f>
        <v>#VALUE!</v>
      </c>
      <c r="S557" t="str">
        <f t="shared" si="32"/>
        <v/>
      </c>
      <c r="T557" t="str">
        <f>IF(ISERROR(Sheet1!X557),"",Sheet1!X557)</f>
        <v/>
      </c>
      <c r="U557" t="e">
        <f>IF(Sheet1!M557="Councillors",5120,IF(Sheet1!M557="Information Technology Services Dept.",1024,IF(Sheet1!M557="City Clerk and Solicitor Dept",1953,"No")))</f>
        <v>#VALUE!</v>
      </c>
      <c r="V557" s="5" t="s">
        <v>96</v>
      </c>
      <c r="W557" t="e">
        <f>IF(Sheet1!M557="Councillors",4608,IF(Sheet1!M557="Information Technology Services Dept.",921,IF(Sheet1!M557="City Clerk and Solicitor Dept",1855,"No")))</f>
        <v>#VALUE!</v>
      </c>
      <c r="X557" t="e">
        <f t="shared" si="33"/>
        <v>#VALUE!</v>
      </c>
      <c r="Y557" t="str">
        <f ca="1">IF(Sheet1!AB557="DC1MDB01","DC1",IF(Sheet1!AB557="DC1MDB02","DC1",IF(Sheet1!AB557="DC1MDB03","DC1",IF(Sheet1!AB557="DC1MDB04","DC1",IF(Sheet1!AB557="DC1MDB05","DC1",IF(Sheet1!AB557="DC1MDB06","DC1",IF(Sheet1!AB557="DC1MDB07","DC1",IF(Sheet1!AB557="DC1MDB08","DC1",IF(Sheet1!AB557="DC1MDB09","DC1",IF(Sheet1!AB557="DC1MDB10","DC1",IF(Sheet1!AB557="DC4MDB01","DC4",IF(Sheet1!AB557="DC4MDB02","DC4",IF(Sheet1!AB557="DC4MDB03","DC4",IF(Sheet1!AB557="DC4MDB04","DC4",IF(Sheet1!AB557="DC4MDB05","DC4",IF(Sheet1!AB557="DC4MDB06","DC4",IF(Sheet1!AB557="DC4MDB07","DC4",IF(Sheet1!AB557="DC4MDB08","DC4",IF(Sheet1!AB557="DC4MDB09","DC4",IF(Sheet1!AB557="DC4MDB10","DC4","$False"))))))))))))))))))))</f>
        <v>DC4</v>
      </c>
      <c r="Z557" t="s">
        <v>35</v>
      </c>
      <c r="AA557" t="e">
        <f t="shared" si="34"/>
        <v>#VALUE!</v>
      </c>
      <c r="AB557" t="e">
        <f t="shared" si="35"/>
        <v>#VALUE!</v>
      </c>
      <c r="AC557" t="s">
        <v>11</v>
      </c>
      <c r="AD557" t="s">
        <v>12</v>
      </c>
      <c r="AE557" t="s">
        <v>13</v>
      </c>
      <c r="AF557" t="s">
        <v>14</v>
      </c>
      <c r="AG557" t="s">
        <v>5</v>
      </c>
      <c r="AH557" t="s">
        <v>15</v>
      </c>
      <c r="AI557" t="s">
        <v>16</v>
      </c>
      <c r="AJ557" t="s">
        <v>17</v>
      </c>
      <c r="AK557" t="s">
        <v>18</v>
      </c>
      <c r="AL557" t="s">
        <v>19</v>
      </c>
    </row>
    <row r="558" spans="1:38" ht="13.5" customHeight="1">
      <c r="A558" s="7"/>
      <c r="B558" s="7"/>
      <c r="C558" s="7"/>
      <c r="D558" s="8"/>
      <c r="F558" s="9" t="str">
        <f>(Sheet1!T558)</f>
        <v/>
      </c>
      <c r="G558" t="str">
        <f>IF(OR(Sheet1!W558="Yes",Sheet1!U558="Yes"),"\\CMFP538\"&amp;Sheet1!Z558,"")</f>
        <v/>
      </c>
      <c r="H558" t="str">
        <f>IF(G558="","",Sheet1!Z558)</f>
        <v/>
      </c>
      <c r="I558" t="str">
        <f>IF(G558="","",Sheet1!Y558)</f>
        <v/>
      </c>
      <c r="J558" t="e">
        <f>(Sheet1!O558)</f>
        <v>#VALUE!</v>
      </c>
      <c r="K558" s="6" t="e">
        <f>(Sheet1!P558)</f>
        <v>#VALUE!</v>
      </c>
      <c r="L558" s="6" t="e">
        <f>IF(Sheet1!N558="No","No",IF(Sheet1!N558="","No","Yes"))</f>
        <v>#VALUE!</v>
      </c>
      <c r="M558" t="e">
        <f>(Sheet1!Q558)</f>
        <v>#VALUE!</v>
      </c>
      <c r="N558" s="6" t="str">
        <f>IF(Sheet1!E558=FALSE,"",Sheet1!F558&amp;Sheet1!E558)</f>
        <v/>
      </c>
      <c r="O558" t="str">
        <f ca="1">(Sheet1!AB558)</f>
        <v>DC1MDB08</v>
      </c>
      <c r="P558" t="e">
        <f>(Sheet1!R558)</f>
        <v>#VALUE!</v>
      </c>
      <c r="Q558" t="e">
        <f>Sheet3!D558</f>
        <v>#VALUE!</v>
      </c>
      <c r="R558" t="e">
        <f>Sheet3!E558</f>
        <v>#VALUE!</v>
      </c>
      <c r="S558" t="str">
        <f t="shared" si="32"/>
        <v/>
      </c>
      <c r="T558" t="str">
        <f>IF(ISERROR(Sheet1!X558),"",Sheet1!X558)</f>
        <v/>
      </c>
      <c r="U558" t="e">
        <f>IF(Sheet1!M558="Councillors",5120,IF(Sheet1!M558="Information Technology Services Dept.",1024,IF(Sheet1!M558="City Clerk and Solicitor Dept",1953,"No")))</f>
        <v>#VALUE!</v>
      </c>
      <c r="V558" s="5" t="s">
        <v>96</v>
      </c>
      <c r="W558" t="e">
        <f>IF(Sheet1!M558="Councillors",4608,IF(Sheet1!M558="Information Technology Services Dept.",921,IF(Sheet1!M558="City Clerk and Solicitor Dept",1855,"No")))</f>
        <v>#VALUE!</v>
      </c>
      <c r="X558" t="e">
        <f t="shared" si="33"/>
        <v>#VALUE!</v>
      </c>
      <c r="Y558" t="str">
        <f ca="1">IF(Sheet1!AB558="DC1MDB01","DC1",IF(Sheet1!AB558="DC1MDB02","DC1",IF(Sheet1!AB558="DC1MDB03","DC1",IF(Sheet1!AB558="DC1MDB04","DC1",IF(Sheet1!AB558="DC1MDB05","DC1",IF(Sheet1!AB558="DC1MDB06","DC1",IF(Sheet1!AB558="DC1MDB07","DC1",IF(Sheet1!AB558="DC1MDB08","DC1",IF(Sheet1!AB558="DC1MDB09","DC1",IF(Sheet1!AB558="DC1MDB10","DC1",IF(Sheet1!AB558="DC4MDB01","DC4",IF(Sheet1!AB558="DC4MDB02","DC4",IF(Sheet1!AB558="DC4MDB03","DC4",IF(Sheet1!AB558="DC4MDB04","DC4",IF(Sheet1!AB558="DC4MDB05","DC4",IF(Sheet1!AB558="DC4MDB06","DC4",IF(Sheet1!AB558="DC4MDB07","DC4",IF(Sheet1!AB558="DC4MDB08","DC4",IF(Sheet1!AB558="DC4MDB09","DC4",IF(Sheet1!AB558="DC4MDB10","DC4","$False"))))))))))))))))))))</f>
        <v>DC1</v>
      </c>
      <c r="Z558" t="s">
        <v>35</v>
      </c>
      <c r="AA558" t="e">
        <f t="shared" si="34"/>
        <v>#VALUE!</v>
      </c>
      <c r="AB558" t="e">
        <f t="shared" si="35"/>
        <v>#VALUE!</v>
      </c>
      <c r="AC558" t="s">
        <v>11</v>
      </c>
      <c r="AD558" t="s">
        <v>12</v>
      </c>
      <c r="AE558" t="s">
        <v>13</v>
      </c>
      <c r="AF558" t="s">
        <v>14</v>
      </c>
      <c r="AG558" t="s">
        <v>5</v>
      </c>
      <c r="AH558" t="s">
        <v>15</v>
      </c>
      <c r="AI558" t="s">
        <v>16</v>
      </c>
      <c r="AJ558" t="s">
        <v>17</v>
      </c>
      <c r="AK558" t="s">
        <v>18</v>
      </c>
      <c r="AL558" t="s">
        <v>19</v>
      </c>
    </row>
    <row r="559" spans="1:38" ht="13.5" customHeight="1">
      <c r="A559" s="7"/>
      <c r="B559" s="7"/>
      <c r="C559" s="7"/>
      <c r="D559" s="8"/>
      <c r="F559" s="9" t="str">
        <f>(Sheet1!T559)</f>
        <v/>
      </c>
      <c r="G559" t="str">
        <f>IF(OR(Sheet1!W559="Yes",Sheet1!U559="Yes"),"\\CMFP538\"&amp;Sheet1!Z559,"")</f>
        <v/>
      </c>
      <c r="H559" t="str">
        <f>IF(G559="","",Sheet1!Z559)</f>
        <v/>
      </c>
      <c r="I559" t="str">
        <f>IF(G559="","",Sheet1!Y559)</f>
        <v/>
      </c>
      <c r="J559" t="e">
        <f>(Sheet1!O559)</f>
        <v>#VALUE!</v>
      </c>
      <c r="K559" s="6" t="e">
        <f>(Sheet1!P559)</f>
        <v>#VALUE!</v>
      </c>
      <c r="L559" s="6" t="e">
        <f>IF(Sheet1!N559="No","No",IF(Sheet1!N559="","No","Yes"))</f>
        <v>#VALUE!</v>
      </c>
      <c r="M559" t="e">
        <f>(Sheet1!Q559)</f>
        <v>#VALUE!</v>
      </c>
      <c r="N559" s="6" t="str">
        <f>IF(Sheet1!E559=FALSE,"",Sheet1!F559&amp;Sheet1!E559)</f>
        <v/>
      </c>
      <c r="O559" t="str">
        <f ca="1">(Sheet1!AB559)</f>
        <v>DC4MDB02</v>
      </c>
      <c r="P559" t="e">
        <f>(Sheet1!R559)</f>
        <v>#VALUE!</v>
      </c>
      <c r="Q559" t="e">
        <f>Sheet3!D559</f>
        <v>#VALUE!</v>
      </c>
      <c r="R559" t="e">
        <f>Sheet3!E559</f>
        <v>#VALUE!</v>
      </c>
      <c r="S559" t="str">
        <f t="shared" si="32"/>
        <v/>
      </c>
      <c r="T559" t="str">
        <f>IF(ISERROR(Sheet1!X559),"",Sheet1!X559)</f>
        <v/>
      </c>
      <c r="U559" t="e">
        <f>IF(Sheet1!M559="Councillors",5120,IF(Sheet1!M559="Information Technology Services Dept.",1024,IF(Sheet1!M559="City Clerk and Solicitor Dept",1953,"No")))</f>
        <v>#VALUE!</v>
      </c>
      <c r="V559" s="5" t="s">
        <v>96</v>
      </c>
      <c r="W559" t="e">
        <f>IF(Sheet1!M559="Councillors",4608,IF(Sheet1!M559="Information Technology Services Dept.",921,IF(Sheet1!M559="City Clerk and Solicitor Dept",1855,"No")))</f>
        <v>#VALUE!</v>
      </c>
      <c r="X559" t="e">
        <f t="shared" si="33"/>
        <v>#VALUE!</v>
      </c>
      <c r="Y559" t="str">
        <f ca="1">IF(Sheet1!AB559="DC1MDB01","DC1",IF(Sheet1!AB559="DC1MDB02","DC1",IF(Sheet1!AB559="DC1MDB03","DC1",IF(Sheet1!AB559="DC1MDB04","DC1",IF(Sheet1!AB559="DC1MDB05","DC1",IF(Sheet1!AB559="DC1MDB06","DC1",IF(Sheet1!AB559="DC1MDB07","DC1",IF(Sheet1!AB559="DC1MDB08","DC1",IF(Sheet1!AB559="DC1MDB09","DC1",IF(Sheet1!AB559="DC1MDB10","DC1",IF(Sheet1!AB559="DC4MDB01","DC4",IF(Sheet1!AB559="DC4MDB02","DC4",IF(Sheet1!AB559="DC4MDB03","DC4",IF(Sheet1!AB559="DC4MDB04","DC4",IF(Sheet1!AB559="DC4MDB05","DC4",IF(Sheet1!AB559="DC4MDB06","DC4",IF(Sheet1!AB559="DC4MDB07","DC4",IF(Sheet1!AB559="DC4MDB08","DC4",IF(Sheet1!AB559="DC4MDB09","DC4",IF(Sheet1!AB559="DC4MDB10","DC4","$False"))))))))))))))))))))</f>
        <v>DC4</v>
      </c>
      <c r="Z559" t="s">
        <v>35</v>
      </c>
      <c r="AA559" t="e">
        <f t="shared" si="34"/>
        <v>#VALUE!</v>
      </c>
      <c r="AB559" t="e">
        <f t="shared" si="35"/>
        <v>#VALUE!</v>
      </c>
      <c r="AC559" t="s">
        <v>11</v>
      </c>
      <c r="AD559" t="s">
        <v>12</v>
      </c>
      <c r="AE559" t="s">
        <v>13</v>
      </c>
      <c r="AF559" t="s">
        <v>14</v>
      </c>
      <c r="AG559" t="s">
        <v>5</v>
      </c>
      <c r="AH559" t="s">
        <v>15</v>
      </c>
      <c r="AI559" t="s">
        <v>16</v>
      </c>
      <c r="AJ559" t="s">
        <v>17</v>
      </c>
      <c r="AK559" t="s">
        <v>18</v>
      </c>
      <c r="AL559" t="s">
        <v>19</v>
      </c>
    </row>
    <row r="560" spans="1:38" ht="13.5" customHeight="1">
      <c r="A560" s="7"/>
      <c r="B560" s="7"/>
      <c r="C560" s="7"/>
      <c r="D560" s="8"/>
      <c r="F560" s="9" t="str">
        <f>(Sheet1!T560)</f>
        <v/>
      </c>
      <c r="G560" t="str">
        <f>IF(OR(Sheet1!W560="Yes",Sheet1!U560="Yes"),"\\CMFP538\"&amp;Sheet1!Z560,"")</f>
        <v/>
      </c>
      <c r="H560" t="str">
        <f>IF(G560="","",Sheet1!Z560)</f>
        <v/>
      </c>
      <c r="I560" t="str">
        <f>IF(G560="","",Sheet1!Y560)</f>
        <v/>
      </c>
      <c r="J560" t="e">
        <f>(Sheet1!O560)</f>
        <v>#VALUE!</v>
      </c>
      <c r="K560" s="6" t="e">
        <f>(Sheet1!P560)</f>
        <v>#VALUE!</v>
      </c>
      <c r="L560" s="6" t="e">
        <f>IF(Sheet1!N560="No","No",IF(Sheet1!N560="","No","Yes"))</f>
        <v>#VALUE!</v>
      </c>
      <c r="M560" t="e">
        <f>(Sheet1!Q560)</f>
        <v>#VALUE!</v>
      </c>
      <c r="N560" s="6" t="str">
        <f>IF(Sheet1!E560=FALSE,"",Sheet1!F560&amp;Sheet1!E560)</f>
        <v/>
      </c>
      <c r="O560" t="str">
        <f ca="1">(Sheet1!AB560)</f>
        <v>DC4MDB01</v>
      </c>
      <c r="P560" t="e">
        <f>(Sheet1!R560)</f>
        <v>#VALUE!</v>
      </c>
      <c r="Q560" t="e">
        <f>Sheet3!D560</f>
        <v>#VALUE!</v>
      </c>
      <c r="R560" t="e">
        <f>Sheet3!E560</f>
        <v>#VALUE!</v>
      </c>
      <c r="S560" t="str">
        <f t="shared" si="32"/>
        <v/>
      </c>
      <c r="T560" t="str">
        <f>IF(ISERROR(Sheet1!X560),"",Sheet1!X560)</f>
        <v/>
      </c>
      <c r="U560" t="e">
        <f>IF(Sheet1!M560="Councillors",5120,IF(Sheet1!M560="Information Technology Services Dept.",1024,IF(Sheet1!M560="City Clerk and Solicitor Dept",1953,"No")))</f>
        <v>#VALUE!</v>
      </c>
      <c r="V560" s="5" t="s">
        <v>96</v>
      </c>
      <c r="W560" t="e">
        <f>IF(Sheet1!M560="Councillors",4608,IF(Sheet1!M560="Information Technology Services Dept.",921,IF(Sheet1!M560="City Clerk and Solicitor Dept",1855,"No")))</f>
        <v>#VALUE!</v>
      </c>
      <c r="X560" t="e">
        <f t="shared" si="33"/>
        <v>#VALUE!</v>
      </c>
      <c r="Y560" t="str">
        <f ca="1">IF(Sheet1!AB560="DC1MDB01","DC1",IF(Sheet1!AB560="DC1MDB02","DC1",IF(Sheet1!AB560="DC1MDB03","DC1",IF(Sheet1!AB560="DC1MDB04","DC1",IF(Sheet1!AB560="DC1MDB05","DC1",IF(Sheet1!AB560="DC1MDB06","DC1",IF(Sheet1!AB560="DC1MDB07","DC1",IF(Sheet1!AB560="DC1MDB08","DC1",IF(Sheet1!AB560="DC1MDB09","DC1",IF(Sheet1!AB560="DC1MDB10","DC1",IF(Sheet1!AB560="DC4MDB01","DC4",IF(Sheet1!AB560="DC4MDB02","DC4",IF(Sheet1!AB560="DC4MDB03","DC4",IF(Sheet1!AB560="DC4MDB04","DC4",IF(Sheet1!AB560="DC4MDB05","DC4",IF(Sheet1!AB560="DC4MDB06","DC4",IF(Sheet1!AB560="DC4MDB07","DC4",IF(Sheet1!AB560="DC4MDB08","DC4",IF(Sheet1!AB560="DC4MDB09","DC4",IF(Sheet1!AB560="DC4MDB10","DC4","$False"))))))))))))))))))))</f>
        <v>DC4</v>
      </c>
      <c r="Z560" t="s">
        <v>35</v>
      </c>
      <c r="AA560" t="e">
        <f t="shared" si="34"/>
        <v>#VALUE!</v>
      </c>
      <c r="AB560" t="e">
        <f t="shared" si="35"/>
        <v>#VALUE!</v>
      </c>
      <c r="AC560" t="s">
        <v>11</v>
      </c>
      <c r="AD560" t="s">
        <v>12</v>
      </c>
      <c r="AE560" t="s">
        <v>13</v>
      </c>
      <c r="AF560" t="s">
        <v>14</v>
      </c>
      <c r="AG560" t="s">
        <v>5</v>
      </c>
      <c r="AH560" t="s">
        <v>15</v>
      </c>
      <c r="AI560" t="s">
        <v>16</v>
      </c>
      <c r="AJ560" t="s">
        <v>17</v>
      </c>
      <c r="AK560" t="s">
        <v>18</v>
      </c>
      <c r="AL560" t="s">
        <v>19</v>
      </c>
    </row>
    <row r="561" spans="1:38" ht="13.5" customHeight="1">
      <c r="A561" s="7"/>
      <c r="B561" s="7"/>
      <c r="C561" s="7"/>
      <c r="D561" s="8"/>
      <c r="F561" s="9" t="str">
        <f>(Sheet1!T561)</f>
        <v/>
      </c>
      <c r="G561" t="str">
        <f>IF(OR(Sheet1!W561="Yes",Sheet1!U561="Yes"),"\\CMFP538\"&amp;Sheet1!Z561,"")</f>
        <v/>
      </c>
      <c r="H561" t="str">
        <f>IF(G561="","",Sheet1!Z561)</f>
        <v/>
      </c>
      <c r="I561" t="str">
        <f>IF(G561="","",Sheet1!Y561)</f>
        <v/>
      </c>
      <c r="J561" t="e">
        <f>(Sheet1!O561)</f>
        <v>#VALUE!</v>
      </c>
      <c r="K561" s="6" t="e">
        <f>(Sheet1!P561)</f>
        <v>#VALUE!</v>
      </c>
      <c r="L561" s="6" t="e">
        <f>IF(Sheet1!N561="No","No",IF(Sheet1!N561="","No","Yes"))</f>
        <v>#VALUE!</v>
      </c>
      <c r="M561" t="e">
        <f>(Sheet1!Q561)</f>
        <v>#VALUE!</v>
      </c>
      <c r="N561" s="6" t="str">
        <f>IF(Sheet1!E561=FALSE,"",Sheet1!F561&amp;Sheet1!E561)</f>
        <v/>
      </c>
      <c r="O561" t="str">
        <f ca="1">(Sheet1!AB561)</f>
        <v>DC1MDB01</v>
      </c>
      <c r="P561" t="e">
        <f>(Sheet1!R561)</f>
        <v>#VALUE!</v>
      </c>
      <c r="Q561" t="e">
        <f>Sheet3!D561</f>
        <v>#VALUE!</v>
      </c>
      <c r="R561" t="e">
        <f>Sheet3!E561</f>
        <v>#VALUE!</v>
      </c>
      <c r="S561" t="str">
        <f t="shared" si="32"/>
        <v/>
      </c>
      <c r="T561" t="str">
        <f>IF(ISERROR(Sheet1!X561),"",Sheet1!X561)</f>
        <v/>
      </c>
      <c r="U561" t="e">
        <f>IF(Sheet1!M561="Councillors",5120,IF(Sheet1!M561="Information Technology Services Dept.",1024,IF(Sheet1!M561="City Clerk and Solicitor Dept",1953,"No")))</f>
        <v>#VALUE!</v>
      </c>
      <c r="V561" s="5" t="s">
        <v>96</v>
      </c>
      <c r="W561" t="e">
        <f>IF(Sheet1!M561="Councillors",4608,IF(Sheet1!M561="Information Technology Services Dept.",921,IF(Sheet1!M561="City Clerk and Solicitor Dept",1855,"No")))</f>
        <v>#VALUE!</v>
      </c>
      <c r="X561" t="e">
        <f t="shared" si="33"/>
        <v>#VALUE!</v>
      </c>
      <c r="Y561" t="str">
        <f ca="1">IF(Sheet1!AB561="DC1MDB01","DC1",IF(Sheet1!AB561="DC1MDB02","DC1",IF(Sheet1!AB561="DC1MDB03","DC1",IF(Sheet1!AB561="DC1MDB04","DC1",IF(Sheet1!AB561="DC1MDB05","DC1",IF(Sheet1!AB561="DC1MDB06","DC1",IF(Sheet1!AB561="DC1MDB07","DC1",IF(Sheet1!AB561="DC1MDB08","DC1",IF(Sheet1!AB561="DC1MDB09","DC1",IF(Sheet1!AB561="DC1MDB10","DC1",IF(Sheet1!AB561="DC4MDB01","DC4",IF(Sheet1!AB561="DC4MDB02","DC4",IF(Sheet1!AB561="DC4MDB03","DC4",IF(Sheet1!AB561="DC4MDB04","DC4",IF(Sheet1!AB561="DC4MDB05","DC4",IF(Sheet1!AB561="DC4MDB06","DC4",IF(Sheet1!AB561="DC4MDB07","DC4",IF(Sheet1!AB561="DC4MDB08","DC4",IF(Sheet1!AB561="DC4MDB09","DC4",IF(Sheet1!AB561="DC4MDB10","DC4","$False"))))))))))))))))))))</f>
        <v>DC1</v>
      </c>
      <c r="Z561" t="s">
        <v>35</v>
      </c>
      <c r="AA561" t="e">
        <f t="shared" si="34"/>
        <v>#VALUE!</v>
      </c>
      <c r="AB561" t="e">
        <f t="shared" si="35"/>
        <v>#VALUE!</v>
      </c>
      <c r="AC561" t="s">
        <v>11</v>
      </c>
      <c r="AD561" t="s">
        <v>12</v>
      </c>
      <c r="AE561" t="s">
        <v>13</v>
      </c>
      <c r="AF561" t="s">
        <v>14</v>
      </c>
      <c r="AG561" t="s">
        <v>5</v>
      </c>
      <c r="AH561" t="s">
        <v>15</v>
      </c>
      <c r="AI561" t="s">
        <v>16</v>
      </c>
      <c r="AJ561" t="s">
        <v>17</v>
      </c>
      <c r="AK561" t="s">
        <v>18</v>
      </c>
      <c r="AL561" t="s">
        <v>19</v>
      </c>
    </row>
    <row r="562" spans="1:38" ht="13.5" customHeight="1">
      <c r="A562" s="7"/>
      <c r="B562" s="7"/>
      <c r="C562" s="7"/>
      <c r="D562" s="8"/>
      <c r="F562" s="9" t="str">
        <f>(Sheet1!T562)</f>
        <v/>
      </c>
      <c r="G562" t="str">
        <f>IF(OR(Sheet1!W562="Yes",Sheet1!U562="Yes"),"\\CMFP538\"&amp;Sheet1!Z562,"")</f>
        <v/>
      </c>
      <c r="H562" t="str">
        <f>IF(G562="","",Sheet1!Z562)</f>
        <v/>
      </c>
      <c r="I562" t="str">
        <f>IF(G562="","",Sheet1!Y562)</f>
        <v/>
      </c>
      <c r="J562" t="e">
        <f>(Sheet1!O562)</f>
        <v>#VALUE!</v>
      </c>
      <c r="K562" s="6" t="e">
        <f>(Sheet1!P562)</f>
        <v>#VALUE!</v>
      </c>
      <c r="L562" s="6" t="e">
        <f>IF(Sheet1!N562="No","No",IF(Sheet1!N562="","No","Yes"))</f>
        <v>#VALUE!</v>
      </c>
      <c r="M562" t="e">
        <f>(Sheet1!Q562)</f>
        <v>#VALUE!</v>
      </c>
      <c r="N562" s="6" t="str">
        <f>IF(Sheet1!E562=FALSE,"",Sheet1!F562&amp;Sheet1!E562)</f>
        <v/>
      </c>
      <c r="O562" t="str">
        <f ca="1">(Sheet1!AB562)</f>
        <v>DC1MDB08</v>
      </c>
      <c r="P562" t="e">
        <f>(Sheet1!R562)</f>
        <v>#VALUE!</v>
      </c>
      <c r="Q562" t="e">
        <f>Sheet3!D562</f>
        <v>#VALUE!</v>
      </c>
      <c r="R562" t="e">
        <f>Sheet3!E562</f>
        <v>#VALUE!</v>
      </c>
      <c r="S562" t="str">
        <f t="shared" si="32"/>
        <v/>
      </c>
      <c r="T562" t="str">
        <f>IF(ISERROR(Sheet1!X562),"",Sheet1!X562)</f>
        <v/>
      </c>
      <c r="U562" t="e">
        <f>IF(Sheet1!M562="Councillors",5120,IF(Sheet1!M562="Information Technology Services Dept.",1024,IF(Sheet1!M562="City Clerk and Solicitor Dept",1953,"No")))</f>
        <v>#VALUE!</v>
      </c>
      <c r="V562" s="5" t="s">
        <v>96</v>
      </c>
      <c r="W562" t="e">
        <f>IF(Sheet1!M562="Councillors",4608,IF(Sheet1!M562="Information Technology Services Dept.",921,IF(Sheet1!M562="City Clerk and Solicitor Dept",1855,"No")))</f>
        <v>#VALUE!</v>
      </c>
      <c r="X562" t="e">
        <f t="shared" si="33"/>
        <v>#VALUE!</v>
      </c>
      <c r="Y562" t="str">
        <f ca="1">IF(Sheet1!AB562="DC1MDB01","DC1",IF(Sheet1!AB562="DC1MDB02","DC1",IF(Sheet1!AB562="DC1MDB03","DC1",IF(Sheet1!AB562="DC1MDB04","DC1",IF(Sheet1!AB562="DC1MDB05","DC1",IF(Sheet1!AB562="DC1MDB06","DC1",IF(Sheet1!AB562="DC1MDB07","DC1",IF(Sheet1!AB562="DC1MDB08","DC1",IF(Sheet1!AB562="DC1MDB09","DC1",IF(Sheet1!AB562="DC1MDB10","DC1",IF(Sheet1!AB562="DC4MDB01","DC4",IF(Sheet1!AB562="DC4MDB02","DC4",IF(Sheet1!AB562="DC4MDB03","DC4",IF(Sheet1!AB562="DC4MDB04","DC4",IF(Sheet1!AB562="DC4MDB05","DC4",IF(Sheet1!AB562="DC4MDB06","DC4",IF(Sheet1!AB562="DC4MDB07","DC4",IF(Sheet1!AB562="DC4MDB08","DC4",IF(Sheet1!AB562="DC4MDB09","DC4",IF(Sheet1!AB562="DC4MDB10","DC4","$False"))))))))))))))))))))</f>
        <v>DC1</v>
      </c>
      <c r="Z562" t="s">
        <v>35</v>
      </c>
      <c r="AA562" t="e">
        <f t="shared" si="34"/>
        <v>#VALUE!</v>
      </c>
      <c r="AB562" t="e">
        <f t="shared" si="35"/>
        <v>#VALUE!</v>
      </c>
      <c r="AC562" t="s">
        <v>11</v>
      </c>
      <c r="AD562" t="s">
        <v>12</v>
      </c>
      <c r="AE562" t="s">
        <v>13</v>
      </c>
      <c r="AF562" t="s">
        <v>14</v>
      </c>
      <c r="AG562" t="s">
        <v>5</v>
      </c>
      <c r="AH562" t="s">
        <v>15</v>
      </c>
      <c r="AI562" t="s">
        <v>16</v>
      </c>
      <c r="AJ562" t="s">
        <v>17</v>
      </c>
      <c r="AK562" t="s">
        <v>18</v>
      </c>
      <c r="AL562" t="s">
        <v>19</v>
      </c>
    </row>
    <row r="563" spans="1:38" ht="13.5" customHeight="1">
      <c r="A563" s="7"/>
      <c r="B563" s="7"/>
      <c r="C563" s="7"/>
      <c r="D563" s="8"/>
      <c r="F563" s="9" t="str">
        <f>(Sheet1!T563)</f>
        <v/>
      </c>
      <c r="G563" t="str">
        <f>IF(OR(Sheet1!W563="Yes",Sheet1!U563="Yes"),"\\CMFP538\"&amp;Sheet1!Z563,"")</f>
        <v/>
      </c>
      <c r="H563" t="str">
        <f>IF(G563="","",Sheet1!Z563)</f>
        <v/>
      </c>
      <c r="I563" t="str">
        <f>IF(G563="","",Sheet1!Y563)</f>
        <v/>
      </c>
      <c r="J563" t="e">
        <f>(Sheet1!O563)</f>
        <v>#VALUE!</v>
      </c>
      <c r="K563" s="6" t="e">
        <f>(Sheet1!P563)</f>
        <v>#VALUE!</v>
      </c>
      <c r="L563" s="6" t="e">
        <f>IF(Sheet1!N563="No","No",IF(Sheet1!N563="","No","Yes"))</f>
        <v>#VALUE!</v>
      </c>
      <c r="M563" t="e">
        <f>(Sheet1!Q563)</f>
        <v>#VALUE!</v>
      </c>
      <c r="N563" s="6" t="str">
        <f>IF(Sheet1!E563=FALSE,"",Sheet1!F563&amp;Sheet1!E563)</f>
        <v/>
      </c>
      <c r="O563" t="str">
        <f ca="1">(Sheet1!AB563)</f>
        <v>DC4MDB03</v>
      </c>
      <c r="P563" t="e">
        <f>(Sheet1!R563)</f>
        <v>#VALUE!</v>
      </c>
      <c r="Q563" t="e">
        <f>Sheet3!D563</f>
        <v>#VALUE!</v>
      </c>
      <c r="R563" t="e">
        <f>Sheet3!E563</f>
        <v>#VALUE!</v>
      </c>
      <c r="S563" t="str">
        <f t="shared" si="32"/>
        <v/>
      </c>
      <c r="T563" t="str">
        <f>IF(ISERROR(Sheet1!X563),"",Sheet1!X563)</f>
        <v/>
      </c>
      <c r="U563" t="e">
        <f>IF(Sheet1!M563="Councillors",5120,IF(Sheet1!M563="Information Technology Services Dept.",1024,IF(Sheet1!M563="City Clerk and Solicitor Dept",1953,"No")))</f>
        <v>#VALUE!</v>
      </c>
      <c r="V563" s="5" t="s">
        <v>96</v>
      </c>
      <c r="W563" t="e">
        <f>IF(Sheet1!M563="Councillors",4608,IF(Sheet1!M563="Information Technology Services Dept.",921,IF(Sheet1!M563="City Clerk and Solicitor Dept",1855,"No")))</f>
        <v>#VALUE!</v>
      </c>
      <c r="X563" t="e">
        <f t="shared" si="33"/>
        <v>#VALUE!</v>
      </c>
      <c r="Y563" t="str">
        <f ca="1">IF(Sheet1!AB563="DC1MDB01","DC1",IF(Sheet1!AB563="DC1MDB02","DC1",IF(Sheet1!AB563="DC1MDB03","DC1",IF(Sheet1!AB563="DC1MDB04","DC1",IF(Sheet1!AB563="DC1MDB05","DC1",IF(Sheet1!AB563="DC1MDB06","DC1",IF(Sheet1!AB563="DC1MDB07","DC1",IF(Sheet1!AB563="DC1MDB08","DC1",IF(Sheet1!AB563="DC1MDB09","DC1",IF(Sheet1!AB563="DC1MDB10","DC1",IF(Sheet1!AB563="DC4MDB01","DC4",IF(Sheet1!AB563="DC4MDB02","DC4",IF(Sheet1!AB563="DC4MDB03","DC4",IF(Sheet1!AB563="DC4MDB04","DC4",IF(Sheet1!AB563="DC4MDB05","DC4",IF(Sheet1!AB563="DC4MDB06","DC4",IF(Sheet1!AB563="DC4MDB07","DC4",IF(Sheet1!AB563="DC4MDB08","DC4",IF(Sheet1!AB563="DC4MDB09","DC4",IF(Sheet1!AB563="DC4MDB10","DC4","$False"))))))))))))))))))))</f>
        <v>DC4</v>
      </c>
      <c r="Z563" t="s">
        <v>35</v>
      </c>
      <c r="AA563" t="e">
        <f t="shared" si="34"/>
        <v>#VALUE!</v>
      </c>
      <c r="AB563" t="e">
        <f t="shared" si="35"/>
        <v>#VALUE!</v>
      </c>
      <c r="AC563" t="s">
        <v>11</v>
      </c>
      <c r="AD563" t="s">
        <v>12</v>
      </c>
      <c r="AE563" t="s">
        <v>13</v>
      </c>
      <c r="AF563" t="s">
        <v>14</v>
      </c>
      <c r="AG563" t="s">
        <v>5</v>
      </c>
      <c r="AH563" t="s">
        <v>15</v>
      </c>
      <c r="AI563" t="s">
        <v>16</v>
      </c>
      <c r="AJ563" t="s">
        <v>17</v>
      </c>
      <c r="AK563" t="s">
        <v>18</v>
      </c>
      <c r="AL563" t="s">
        <v>19</v>
      </c>
    </row>
    <row r="564" spans="1:38" ht="13.5" customHeight="1">
      <c r="A564" s="7"/>
      <c r="B564" s="7"/>
      <c r="C564" s="7"/>
      <c r="D564" s="8"/>
      <c r="F564" s="9" t="str">
        <f>(Sheet1!T564)</f>
        <v/>
      </c>
      <c r="G564" t="str">
        <f>IF(OR(Sheet1!W564="Yes",Sheet1!U564="Yes"),"\\CMFP538\"&amp;Sheet1!Z564,"")</f>
        <v/>
      </c>
      <c r="H564" t="str">
        <f>IF(G564="","",Sheet1!Z564)</f>
        <v/>
      </c>
      <c r="I564" t="str">
        <f>IF(G564="","",Sheet1!Y564)</f>
        <v/>
      </c>
      <c r="J564" t="e">
        <f>(Sheet1!O564)</f>
        <v>#VALUE!</v>
      </c>
      <c r="K564" s="6" t="e">
        <f>(Sheet1!P564)</f>
        <v>#VALUE!</v>
      </c>
      <c r="L564" s="6" t="e">
        <f>IF(Sheet1!N564="No","No",IF(Sheet1!N564="","No","Yes"))</f>
        <v>#VALUE!</v>
      </c>
      <c r="M564" t="e">
        <f>(Sheet1!Q564)</f>
        <v>#VALUE!</v>
      </c>
      <c r="N564" s="6" t="str">
        <f>IF(Sheet1!E564=FALSE,"",Sheet1!F564&amp;Sheet1!E564)</f>
        <v/>
      </c>
      <c r="O564" t="str">
        <f ca="1">(Sheet1!AB564)</f>
        <v>DC4MDB06</v>
      </c>
      <c r="P564" t="e">
        <f>(Sheet1!R564)</f>
        <v>#VALUE!</v>
      </c>
      <c r="Q564" t="e">
        <f>Sheet3!D564</f>
        <v>#VALUE!</v>
      </c>
      <c r="R564" t="e">
        <f>Sheet3!E564</f>
        <v>#VALUE!</v>
      </c>
      <c r="S564" t="str">
        <f t="shared" si="32"/>
        <v/>
      </c>
      <c r="T564" t="str">
        <f>IF(ISERROR(Sheet1!X564),"",Sheet1!X564)</f>
        <v/>
      </c>
      <c r="U564" t="e">
        <f>IF(Sheet1!M564="Councillors",5120,IF(Sheet1!M564="Information Technology Services Dept.",1024,IF(Sheet1!M564="City Clerk and Solicitor Dept",1953,"No")))</f>
        <v>#VALUE!</v>
      </c>
      <c r="V564" s="5" t="s">
        <v>96</v>
      </c>
      <c r="W564" t="e">
        <f>IF(Sheet1!M564="Councillors",4608,IF(Sheet1!M564="Information Technology Services Dept.",921,IF(Sheet1!M564="City Clerk and Solicitor Dept",1855,"No")))</f>
        <v>#VALUE!</v>
      </c>
      <c r="X564" t="e">
        <f t="shared" si="33"/>
        <v>#VALUE!</v>
      </c>
      <c r="Y564" t="str">
        <f ca="1">IF(Sheet1!AB564="DC1MDB01","DC1",IF(Sheet1!AB564="DC1MDB02","DC1",IF(Sheet1!AB564="DC1MDB03","DC1",IF(Sheet1!AB564="DC1MDB04","DC1",IF(Sheet1!AB564="DC1MDB05","DC1",IF(Sheet1!AB564="DC1MDB06","DC1",IF(Sheet1!AB564="DC1MDB07","DC1",IF(Sheet1!AB564="DC1MDB08","DC1",IF(Sheet1!AB564="DC1MDB09","DC1",IF(Sheet1!AB564="DC1MDB10","DC1",IF(Sheet1!AB564="DC4MDB01","DC4",IF(Sheet1!AB564="DC4MDB02","DC4",IF(Sheet1!AB564="DC4MDB03","DC4",IF(Sheet1!AB564="DC4MDB04","DC4",IF(Sheet1!AB564="DC4MDB05","DC4",IF(Sheet1!AB564="DC4MDB06","DC4",IF(Sheet1!AB564="DC4MDB07","DC4",IF(Sheet1!AB564="DC4MDB08","DC4",IF(Sheet1!AB564="DC4MDB09","DC4",IF(Sheet1!AB564="DC4MDB10","DC4","$False"))))))))))))))))))))</f>
        <v>DC4</v>
      </c>
      <c r="Z564" t="s">
        <v>35</v>
      </c>
      <c r="AA564" t="e">
        <f t="shared" si="34"/>
        <v>#VALUE!</v>
      </c>
      <c r="AB564" t="e">
        <f t="shared" si="35"/>
        <v>#VALUE!</v>
      </c>
      <c r="AC564" t="s">
        <v>11</v>
      </c>
      <c r="AD564" t="s">
        <v>12</v>
      </c>
      <c r="AE564" t="s">
        <v>13</v>
      </c>
      <c r="AF564" t="s">
        <v>14</v>
      </c>
      <c r="AG564" t="s">
        <v>5</v>
      </c>
      <c r="AH564" t="s">
        <v>15</v>
      </c>
      <c r="AI564" t="s">
        <v>16</v>
      </c>
      <c r="AJ564" t="s">
        <v>17</v>
      </c>
      <c r="AK564" t="s">
        <v>18</v>
      </c>
      <c r="AL564" t="s">
        <v>19</v>
      </c>
    </row>
    <row r="565" spans="1:38" ht="13.5" customHeight="1">
      <c r="A565" s="7"/>
      <c r="B565" s="7"/>
      <c r="C565" s="7"/>
      <c r="D565" s="8"/>
      <c r="F565" s="9" t="str">
        <f>(Sheet1!T565)</f>
        <v/>
      </c>
      <c r="G565" t="str">
        <f>IF(OR(Sheet1!W565="Yes",Sheet1!U565="Yes"),"\\CMFP538\"&amp;Sheet1!Z565,"")</f>
        <v/>
      </c>
      <c r="H565" t="str">
        <f>IF(G565="","",Sheet1!Z565)</f>
        <v/>
      </c>
      <c r="I565" t="str">
        <f>IF(G565="","",Sheet1!Y565)</f>
        <v/>
      </c>
      <c r="J565" t="e">
        <f>(Sheet1!O565)</f>
        <v>#VALUE!</v>
      </c>
      <c r="K565" s="6" t="e">
        <f>(Sheet1!P565)</f>
        <v>#VALUE!</v>
      </c>
      <c r="L565" s="6" t="e">
        <f>IF(Sheet1!N565="No","No",IF(Sheet1!N565="","No","Yes"))</f>
        <v>#VALUE!</v>
      </c>
      <c r="M565" t="e">
        <f>(Sheet1!Q565)</f>
        <v>#VALUE!</v>
      </c>
      <c r="N565" s="6" t="str">
        <f>IF(Sheet1!E565=FALSE,"",Sheet1!F565&amp;Sheet1!E565)</f>
        <v/>
      </c>
      <c r="O565" t="str">
        <f ca="1">(Sheet1!AB565)</f>
        <v>DC4MDB05</v>
      </c>
      <c r="P565" t="e">
        <f>(Sheet1!R565)</f>
        <v>#VALUE!</v>
      </c>
      <c r="Q565" t="e">
        <f>Sheet3!D565</f>
        <v>#VALUE!</v>
      </c>
      <c r="R565" t="e">
        <f>Sheet3!E565</f>
        <v>#VALUE!</v>
      </c>
      <c r="S565" t="str">
        <f t="shared" si="32"/>
        <v/>
      </c>
      <c r="T565" t="str">
        <f>IF(ISERROR(Sheet1!X565),"",Sheet1!X565)</f>
        <v/>
      </c>
      <c r="U565" t="e">
        <f>IF(Sheet1!M565="Councillors",5120,IF(Sheet1!M565="Information Technology Services Dept.",1024,IF(Sheet1!M565="City Clerk and Solicitor Dept",1953,"No")))</f>
        <v>#VALUE!</v>
      </c>
      <c r="V565" s="5" t="s">
        <v>96</v>
      </c>
      <c r="W565" t="e">
        <f>IF(Sheet1!M565="Councillors",4608,IF(Sheet1!M565="Information Technology Services Dept.",921,IF(Sheet1!M565="City Clerk and Solicitor Dept",1855,"No")))</f>
        <v>#VALUE!</v>
      </c>
      <c r="X565" t="e">
        <f t="shared" si="33"/>
        <v>#VALUE!</v>
      </c>
      <c r="Y565" t="str">
        <f ca="1">IF(Sheet1!AB565="DC1MDB01","DC1",IF(Sheet1!AB565="DC1MDB02","DC1",IF(Sheet1!AB565="DC1MDB03","DC1",IF(Sheet1!AB565="DC1MDB04","DC1",IF(Sheet1!AB565="DC1MDB05","DC1",IF(Sheet1!AB565="DC1MDB06","DC1",IF(Sheet1!AB565="DC1MDB07","DC1",IF(Sheet1!AB565="DC1MDB08","DC1",IF(Sheet1!AB565="DC1MDB09","DC1",IF(Sheet1!AB565="DC1MDB10","DC1",IF(Sheet1!AB565="DC4MDB01","DC4",IF(Sheet1!AB565="DC4MDB02","DC4",IF(Sheet1!AB565="DC4MDB03","DC4",IF(Sheet1!AB565="DC4MDB04","DC4",IF(Sheet1!AB565="DC4MDB05","DC4",IF(Sheet1!AB565="DC4MDB06","DC4",IF(Sheet1!AB565="DC4MDB07","DC4",IF(Sheet1!AB565="DC4MDB08","DC4",IF(Sheet1!AB565="DC4MDB09","DC4",IF(Sheet1!AB565="DC4MDB10","DC4","$False"))))))))))))))))))))</f>
        <v>DC4</v>
      </c>
      <c r="Z565" t="s">
        <v>35</v>
      </c>
      <c r="AA565" t="e">
        <f t="shared" si="34"/>
        <v>#VALUE!</v>
      </c>
      <c r="AB565" t="e">
        <f t="shared" si="35"/>
        <v>#VALUE!</v>
      </c>
      <c r="AC565" t="s">
        <v>11</v>
      </c>
      <c r="AD565" t="s">
        <v>12</v>
      </c>
      <c r="AE565" t="s">
        <v>13</v>
      </c>
      <c r="AF565" t="s">
        <v>14</v>
      </c>
      <c r="AG565" t="s">
        <v>5</v>
      </c>
      <c r="AH565" t="s">
        <v>15</v>
      </c>
      <c r="AI565" t="s">
        <v>16</v>
      </c>
      <c r="AJ565" t="s">
        <v>17</v>
      </c>
      <c r="AK565" t="s">
        <v>18</v>
      </c>
      <c r="AL565" t="s">
        <v>19</v>
      </c>
    </row>
    <row r="566" spans="1:38" ht="13.5" customHeight="1">
      <c r="A566" s="7"/>
      <c r="B566" s="7"/>
      <c r="C566" s="7"/>
      <c r="D566" s="8"/>
      <c r="F566" s="9" t="str">
        <f>(Sheet1!T566)</f>
        <v/>
      </c>
      <c r="G566" t="str">
        <f>IF(OR(Sheet1!W566="Yes",Sheet1!U566="Yes"),"\\CMFP538\"&amp;Sheet1!Z566,"")</f>
        <v/>
      </c>
      <c r="H566" t="str">
        <f>IF(G566="","",Sheet1!Z566)</f>
        <v/>
      </c>
      <c r="I566" t="str">
        <f>IF(G566="","",Sheet1!Y566)</f>
        <v/>
      </c>
      <c r="J566" t="e">
        <f>(Sheet1!O566)</f>
        <v>#VALUE!</v>
      </c>
      <c r="K566" s="6" t="e">
        <f>(Sheet1!P566)</f>
        <v>#VALUE!</v>
      </c>
      <c r="L566" s="6" t="e">
        <f>IF(Sheet1!N566="No","No",IF(Sheet1!N566="","No","Yes"))</f>
        <v>#VALUE!</v>
      </c>
      <c r="M566" t="e">
        <f>(Sheet1!Q566)</f>
        <v>#VALUE!</v>
      </c>
      <c r="N566" s="6" t="str">
        <f>IF(Sheet1!E566=FALSE,"",Sheet1!F566&amp;Sheet1!E566)</f>
        <v/>
      </c>
      <c r="O566" t="str">
        <f ca="1">(Sheet1!AB566)</f>
        <v>DC4MDB01</v>
      </c>
      <c r="P566" t="e">
        <f>(Sheet1!R566)</f>
        <v>#VALUE!</v>
      </c>
      <c r="Q566" t="e">
        <f>Sheet3!D566</f>
        <v>#VALUE!</v>
      </c>
      <c r="R566" t="e">
        <f>Sheet3!E566</f>
        <v>#VALUE!</v>
      </c>
      <c r="S566" t="str">
        <f t="shared" si="32"/>
        <v/>
      </c>
      <c r="T566" t="str">
        <f>IF(ISERROR(Sheet1!X566),"",Sheet1!X566)</f>
        <v/>
      </c>
      <c r="U566" t="e">
        <f>IF(Sheet1!M566="Councillors",5120,IF(Sheet1!M566="Information Technology Services Dept.",1024,IF(Sheet1!M566="City Clerk and Solicitor Dept",1953,"No")))</f>
        <v>#VALUE!</v>
      </c>
      <c r="V566" s="5" t="s">
        <v>96</v>
      </c>
      <c r="W566" t="e">
        <f>IF(Sheet1!M566="Councillors",4608,IF(Sheet1!M566="Information Technology Services Dept.",921,IF(Sheet1!M566="City Clerk and Solicitor Dept",1855,"No")))</f>
        <v>#VALUE!</v>
      </c>
      <c r="X566" t="e">
        <f t="shared" si="33"/>
        <v>#VALUE!</v>
      </c>
      <c r="Y566" t="str">
        <f ca="1">IF(Sheet1!AB566="DC1MDB01","DC1",IF(Sheet1!AB566="DC1MDB02","DC1",IF(Sheet1!AB566="DC1MDB03","DC1",IF(Sheet1!AB566="DC1MDB04","DC1",IF(Sheet1!AB566="DC1MDB05","DC1",IF(Sheet1!AB566="DC1MDB06","DC1",IF(Sheet1!AB566="DC1MDB07","DC1",IF(Sheet1!AB566="DC1MDB08","DC1",IF(Sheet1!AB566="DC1MDB09","DC1",IF(Sheet1!AB566="DC1MDB10","DC1",IF(Sheet1!AB566="DC4MDB01","DC4",IF(Sheet1!AB566="DC4MDB02","DC4",IF(Sheet1!AB566="DC4MDB03","DC4",IF(Sheet1!AB566="DC4MDB04","DC4",IF(Sheet1!AB566="DC4MDB05","DC4",IF(Sheet1!AB566="DC4MDB06","DC4",IF(Sheet1!AB566="DC4MDB07","DC4",IF(Sheet1!AB566="DC4MDB08","DC4",IF(Sheet1!AB566="DC4MDB09","DC4",IF(Sheet1!AB566="DC4MDB10","DC4","$False"))))))))))))))))))))</f>
        <v>DC4</v>
      </c>
      <c r="Z566" t="s">
        <v>35</v>
      </c>
      <c r="AA566" t="e">
        <f t="shared" si="34"/>
        <v>#VALUE!</v>
      </c>
      <c r="AB566" t="e">
        <f t="shared" si="35"/>
        <v>#VALUE!</v>
      </c>
      <c r="AC566" t="s">
        <v>11</v>
      </c>
      <c r="AD566" t="s">
        <v>12</v>
      </c>
      <c r="AE566" t="s">
        <v>13</v>
      </c>
      <c r="AF566" t="s">
        <v>14</v>
      </c>
      <c r="AG566" t="s">
        <v>5</v>
      </c>
      <c r="AH566" t="s">
        <v>15</v>
      </c>
      <c r="AI566" t="s">
        <v>16</v>
      </c>
      <c r="AJ566" t="s">
        <v>17</v>
      </c>
      <c r="AK566" t="s">
        <v>18</v>
      </c>
      <c r="AL566" t="s">
        <v>19</v>
      </c>
    </row>
    <row r="567" spans="1:38" ht="13.5" customHeight="1">
      <c r="A567" s="7"/>
      <c r="B567" s="7"/>
      <c r="C567" s="7"/>
      <c r="D567" s="8"/>
      <c r="F567" s="9" t="str">
        <f>(Sheet1!T567)</f>
        <v/>
      </c>
      <c r="G567" t="str">
        <f>IF(OR(Sheet1!W567="Yes",Sheet1!U567="Yes"),"\\CMFP538\"&amp;Sheet1!Z567,"")</f>
        <v/>
      </c>
      <c r="H567" t="str">
        <f>IF(G567="","",Sheet1!Z567)</f>
        <v/>
      </c>
      <c r="I567" t="str">
        <f>IF(G567="","",Sheet1!Y567)</f>
        <v/>
      </c>
      <c r="J567" t="e">
        <f>(Sheet1!O567)</f>
        <v>#VALUE!</v>
      </c>
      <c r="K567" s="6" t="e">
        <f>(Sheet1!P567)</f>
        <v>#VALUE!</v>
      </c>
      <c r="L567" s="6" t="e">
        <f>IF(Sheet1!N567="No","No",IF(Sheet1!N567="","No","Yes"))</f>
        <v>#VALUE!</v>
      </c>
      <c r="M567" t="e">
        <f>(Sheet1!Q567)</f>
        <v>#VALUE!</v>
      </c>
      <c r="N567" s="6" t="str">
        <f>IF(Sheet1!E567=FALSE,"",Sheet1!F567&amp;Sheet1!E567)</f>
        <v/>
      </c>
      <c r="O567" t="str">
        <f ca="1">(Sheet1!AB567)</f>
        <v>DC4MDB08</v>
      </c>
      <c r="P567" t="e">
        <f>(Sheet1!R567)</f>
        <v>#VALUE!</v>
      </c>
      <c r="Q567" t="e">
        <f>Sheet3!D567</f>
        <v>#VALUE!</v>
      </c>
      <c r="R567" t="e">
        <f>Sheet3!E567</f>
        <v>#VALUE!</v>
      </c>
      <c r="S567" t="str">
        <f t="shared" si="32"/>
        <v/>
      </c>
      <c r="T567" t="str">
        <f>IF(ISERROR(Sheet1!X567),"",Sheet1!X567)</f>
        <v/>
      </c>
      <c r="U567" t="e">
        <f>IF(Sheet1!M567="Councillors",5120,IF(Sheet1!M567="Information Technology Services Dept.",1024,IF(Sheet1!M567="City Clerk and Solicitor Dept",1953,"No")))</f>
        <v>#VALUE!</v>
      </c>
      <c r="V567" s="5" t="s">
        <v>96</v>
      </c>
      <c r="W567" t="e">
        <f>IF(Sheet1!M567="Councillors",4608,IF(Sheet1!M567="Information Technology Services Dept.",921,IF(Sheet1!M567="City Clerk and Solicitor Dept",1855,"No")))</f>
        <v>#VALUE!</v>
      </c>
      <c r="X567" t="e">
        <f t="shared" si="33"/>
        <v>#VALUE!</v>
      </c>
      <c r="Y567" t="str">
        <f ca="1">IF(Sheet1!AB567="DC1MDB01","DC1",IF(Sheet1!AB567="DC1MDB02","DC1",IF(Sheet1!AB567="DC1MDB03","DC1",IF(Sheet1!AB567="DC1MDB04","DC1",IF(Sheet1!AB567="DC1MDB05","DC1",IF(Sheet1!AB567="DC1MDB06","DC1",IF(Sheet1!AB567="DC1MDB07","DC1",IF(Sheet1!AB567="DC1MDB08","DC1",IF(Sheet1!AB567="DC1MDB09","DC1",IF(Sheet1!AB567="DC1MDB10","DC1",IF(Sheet1!AB567="DC4MDB01","DC4",IF(Sheet1!AB567="DC4MDB02","DC4",IF(Sheet1!AB567="DC4MDB03","DC4",IF(Sheet1!AB567="DC4MDB04","DC4",IF(Sheet1!AB567="DC4MDB05","DC4",IF(Sheet1!AB567="DC4MDB06","DC4",IF(Sheet1!AB567="DC4MDB07","DC4",IF(Sheet1!AB567="DC4MDB08","DC4",IF(Sheet1!AB567="DC4MDB09","DC4",IF(Sheet1!AB567="DC4MDB10","DC4","$False"))))))))))))))))))))</f>
        <v>DC4</v>
      </c>
      <c r="Z567" t="s">
        <v>35</v>
      </c>
      <c r="AA567" t="e">
        <f t="shared" si="34"/>
        <v>#VALUE!</v>
      </c>
      <c r="AB567" t="e">
        <f t="shared" si="35"/>
        <v>#VALUE!</v>
      </c>
      <c r="AC567" t="s">
        <v>11</v>
      </c>
      <c r="AD567" t="s">
        <v>12</v>
      </c>
      <c r="AE567" t="s">
        <v>13</v>
      </c>
      <c r="AF567" t="s">
        <v>14</v>
      </c>
      <c r="AG567" t="s">
        <v>5</v>
      </c>
      <c r="AH567" t="s">
        <v>15</v>
      </c>
      <c r="AI567" t="s">
        <v>16</v>
      </c>
      <c r="AJ567" t="s">
        <v>17</v>
      </c>
      <c r="AK567" t="s">
        <v>18</v>
      </c>
      <c r="AL567" t="s">
        <v>19</v>
      </c>
    </row>
    <row r="568" spans="1:38" ht="13.5" customHeight="1">
      <c r="A568" s="7"/>
      <c r="B568" s="7"/>
      <c r="C568" s="7"/>
      <c r="D568" s="8"/>
      <c r="F568" s="9" t="str">
        <f>(Sheet1!T568)</f>
        <v/>
      </c>
      <c r="G568" t="str">
        <f>IF(OR(Sheet1!W568="Yes",Sheet1!U568="Yes"),"\\CMFP538\"&amp;Sheet1!Z568,"")</f>
        <v/>
      </c>
      <c r="H568" t="str">
        <f>IF(G568="","",Sheet1!Z568)</f>
        <v/>
      </c>
      <c r="I568" t="str">
        <f>IF(G568="","",Sheet1!Y568)</f>
        <v/>
      </c>
      <c r="J568" t="e">
        <f>(Sheet1!O568)</f>
        <v>#VALUE!</v>
      </c>
      <c r="K568" s="6" t="e">
        <f>(Sheet1!P568)</f>
        <v>#VALUE!</v>
      </c>
      <c r="L568" s="6" t="e">
        <f>IF(Sheet1!N568="No","No",IF(Sheet1!N568="","No","Yes"))</f>
        <v>#VALUE!</v>
      </c>
      <c r="M568" t="e">
        <f>(Sheet1!Q568)</f>
        <v>#VALUE!</v>
      </c>
      <c r="N568" s="6" t="str">
        <f>IF(Sheet1!E568=FALSE,"",Sheet1!F568&amp;Sheet1!E568)</f>
        <v/>
      </c>
      <c r="O568" t="str">
        <f ca="1">(Sheet1!AB568)</f>
        <v>DC1MDB02</v>
      </c>
      <c r="P568" t="e">
        <f>(Sheet1!R568)</f>
        <v>#VALUE!</v>
      </c>
      <c r="Q568" t="e">
        <f>Sheet3!D568</f>
        <v>#VALUE!</v>
      </c>
      <c r="R568" t="e">
        <f>Sheet3!E568</f>
        <v>#VALUE!</v>
      </c>
      <c r="S568" t="str">
        <f t="shared" si="32"/>
        <v/>
      </c>
      <c r="T568" t="str">
        <f>IF(ISERROR(Sheet1!X568),"",Sheet1!X568)</f>
        <v/>
      </c>
      <c r="U568" t="e">
        <f>IF(Sheet1!M568="Councillors",5120,IF(Sheet1!M568="Information Technology Services Dept.",1024,IF(Sheet1!M568="City Clerk and Solicitor Dept",1953,"No")))</f>
        <v>#VALUE!</v>
      </c>
      <c r="V568" s="5" t="s">
        <v>96</v>
      </c>
      <c r="W568" t="e">
        <f>IF(Sheet1!M568="Councillors",4608,IF(Sheet1!M568="Information Technology Services Dept.",921,IF(Sheet1!M568="City Clerk and Solicitor Dept",1855,"No")))</f>
        <v>#VALUE!</v>
      </c>
      <c r="X568" t="e">
        <f t="shared" si="33"/>
        <v>#VALUE!</v>
      </c>
      <c r="Y568" t="str">
        <f ca="1">IF(Sheet1!AB568="DC1MDB01","DC1",IF(Sheet1!AB568="DC1MDB02","DC1",IF(Sheet1!AB568="DC1MDB03","DC1",IF(Sheet1!AB568="DC1MDB04","DC1",IF(Sheet1!AB568="DC1MDB05","DC1",IF(Sheet1!AB568="DC1MDB06","DC1",IF(Sheet1!AB568="DC1MDB07","DC1",IF(Sheet1!AB568="DC1MDB08","DC1",IF(Sheet1!AB568="DC1MDB09","DC1",IF(Sheet1!AB568="DC1MDB10","DC1",IF(Sheet1!AB568="DC4MDB01","DC4",IF(Sheet1!AB568="DC4MDB02","DC4",IF(Sheet1!AB568="DC4MDB03","DC4",IF(Sheet1!AB568="DC4MDB04","DC4",IF(Sheet1!AB568="DC4MDB05","DC4",IF(Sheet1!AB568="DC4MDB06","DC4",IF(Sheet1!AB568="DC4MDB07","DC4",IF(Sheet1!AB568="DC4MDB08","DC4",IF(Sheet1!AB568="DC4MDB09","DC4",IF(Sheet1!AB568="DC4MDB10","DC4","$False"))))))))))))))))))))</f>
        <v>DC1</v>
      </c>
      <c r="Z568" t="s">
        <v>35</v>
      </c>
      <c r="AA568" t="e">
        <f t="shared" si="34"/>
        <v>#VALUE!</v>
      </c>
      <c r="AB568" t="e">
        <f t="shared" si="35"/>
        <v>#VALUE!</v>
      </c>
      <c r="AC568" t="s">
        <v>11</v>
      </c>
      <c r="AD568" t="s">
        <v>12</v>
      </c>
      <c r="AE568" t="s">
        <v>13</v>
      </c>
      <c r="AF568" t="s">
        <v>14</v>
      </c>
      <c r="AG568" t="s">
        <v>5</v>
      </c>
      <c r="AH568" t="s">
        <v>15</v>
      </c>
      <c r="AI568" t="s">
        <v>16</v>
      </c>
      <c r="AJ568" t="s">
        <v>17</v>
      </c>
      <c r="AK568" t="s">
        <v>18</v>
      </c>
      <c r="AL568" t="s">
        <v>19</v>
      </c>
    </row>
    <row r="569" spans="1:38" ht="13.5" customHeight="1">
      <c r="A569" s="7"/>
      <c r="B569" s="7"/>
      <c r="C569" s="7"/>
      <c r="D569" s="8"/>
      <c r="F569" s="9" t="str">
        <f>(Sheet1!T569)</f>
        <v/>
      </c>
      <c r="G569" t="str">
        <f>IF(OR(Sheet1!W569="Yes",Sheet1!U569="Yes"),"\\CMFP538\"&amp;Sheet1!Z569,"")</f>
        <v/>
      </c>
      <c r="H569" t="str">
        <f>IF(G569="","",Sheet1!Z569)</f>
        <v/>
      </c>
      <c r="I569" t="str">
        <f>IF(G569="","",Sheet1!Y569)</f>
        <v/>
      </c>
      <c r="J569" t="e">
        <f>(Sheet1!O569)</f>
        <v>#VALUE!</v>
      </c>
      <c r="K569" s="6" t="e">
        <f>(Sheet1!P569)</f>
        <v>#VALUE!</v>
      </c>
      <c r="L569" s="6" t="e">
        <f>IF(Sheet1!N569="No","No",IF(Sheet1!N569="","No","Yes"))</f>
        <v>#VALUE!</v>
      </c>
      <c r="M569" t="e">
        <f>(Sheet1!Q569)</f>
        <v>#VALUE!</v>
      </c>
      <c r="N569" s="6" t="str">
        <f>IF(Sheet1!E569=FALSE,"",Sheet1!F569&amp;Sheet1!E569)</f>
        <v/>
      </c>
      <c r="O569" t="str">
        <f ca="1">(Sheet1!AB569)</f>
        <v>DC1MDB09</v>
      </c>
      <c r="P569" t="e">
        <f>(Sheet1!R569)</f>
        <v>#VALUE!</v>
      </c>
      <c r="Q569" t="e">
        <f>Sheet3!D569</f>
        <v>#VALUE!</v>
      </c>
      <c r="R569" t="e">
        <f>Sheet3!E569</f>
        <v>#VALUE!</v>
      </c>
      <c r="S569" t="str">
        <f t="shared" si="32"/>
        <v/>
      </c>
      <c r="T569" t="str">
        <f>IF(ISERROR(Sheet1!X569),"",Sheet1!X569)</f>
        <v/>
      </c>
      <c r="U569" t="e">
        <f>IF(Sheet1!M569="Councillors",5120,IF(Sheet1!M569="Information Technology Services Dept.",1024,IF(Sheet1!M569="City Clerk and Solicitor Dept",1953,"No")))</f>
        <v>#VALUE!</v>
      </c>
      <c r="V569" s="5" t="s">
        <v>96</v>
      </c>
      <c r="W569" t="e">
        <f>IF(Sheet1!M569="Councillors",4608,IF(Sheet1!M569="Information Technology Services Dept.",921,IF(Sheet1!M569="City Clerk and Solicitor Dept",1855,"No")))</f>
        <v>#VALUE!</v>
      </c>
      <c r="X569" t="e">
        <f t="shared" si="33"/>
        <v>#VALUE!</v>
      </c>
      <c r="Y569" t="str">
        <f ca="1">IF(Sheet1!AB569="DC1MDB01","DC1",IF(Sheet1!AB569="DC1MDB02","DC1",IF(Sheet1!AB569="DC1MDB03","DC1",IF(Sheet1!AB569="DC1MDB04","DC1",IF(Sheet1!AB569="DC1MDB05","DC1",IF(Sheet1!AB569="DC1MDB06","DC1",IF(Sheet1!AB569="DC1MDB07","DC1",IF(Sheet1!AB569="DC1MDB08","DC1",IF(Sheet1!AB569="DC1MDB09","DC1",IF(Sheet1!AB569="DC1MDB10","DC1",IF(Sheet1!AB569="DC4MDB01","DC4",IF(Sheet1!AB569="DC4MDB02","DC4",IF(Sheet1!AB569="DC4MDB03","DC4",IF(Sheet1!AB569="DC4MDB04","DC4",IF(Sheet1!AB569="DC4MDB05","DC4",IF(Sheet1!AB569="DC4MDB06","DC4",IF(Sheet1!AB569="DC4MDB07","DC4",IF(Sheet1!AB569="DC4MDB08","DC4",IF(Sheet1!AB569="DC4MDB09","DC4",IF(Sheet1!AB569="DC4MDB10","DC4","$False"))))))))))))))))))))</f>
        <v>DC1</v>
      </c>
      <c r="Z569" t="s">
        <v>35</v>
      </c>
      <c r="AA569" t="e">
        <f t="shared" si="34"/>
        <v>#VALUE!</v>
      </c>
      <c r="AB569" t="e">
        <f t="shared" si="35"/>
        <v>#VALUE!</v>
      </c>
      <c r="AC569" t="s">
        <v>11</v>
      </c>
      <c r="AD569" t="s">
        <v>12</v>
      </c>
      <c r="AE569" t="s">
        <v>13</v>
      </c>
      <c r="AF569" t="s">
        <v>14</v>
      </c>
      <c r="AG569" t="s">
        <v>5</v>
      </c>
      <c r="AH569" t="s">
        <v>15</v>
      </c>
      <c r="AI569" t="s">
        <v>16</v>
      </c>
      <c r="AJ569" t="s">
        <v>17</v>
      </c>
      <c r="AK569" t="s">
        <v>18</v>
      </c>
      <c r="AL569" t="s">
        <v>19</v>
      </c>
    </row>
    <row r="570" spans="1:38" ht="13.5" customHeight="1">
      <c r="A570" s="7"/>
      <c r="B570" s="7"/>
      <c r="C570" s="7"/>
      <c r="D570" s="8"/>
      <c r="F570" s="9" t="str">
        <f>(Sheet1!T570)</f>
        <v/>
      </c>
      <c r="G570" t="str">
        <f>IF(OR(Sheet1!W570="Yes",Sheet1!U570="Yes"),"\\CMFP538\"&amp;Sheet1!Z570,"")</f>
        <v/>
      </c>
      <c r="H570" t="str">
        <f>IF(G570="","",Sheet1!Z570)</f>
        <v/>
      </c>
      <c r="I570" t="str">
        <f>IF(G570="","",Sheet1!Y570)</f>
        <v/>
      </c>
      <c r="J570" t="e">
        <f>(Sheet1!O570)</f>
        <v>#VALUE!</v>
      </c>
      <c r="K570" s="6" t="e">
        <f>(Sheet1!P570)</f>
        <v>#VALUE!</v>
      </c>
      <c r="L570" s="6" t="e">
        <f>IF(Sheet1!N570="No","No",IF(Sheet1!N570="","No","Yes"))</f>
        <v>#VALUE!</v>
      </c>
      <c r="M570" t="e">
        <f>(Sheet1!Q570)</f>
        <v>#VALUE!</v>
      </c>
      <c r="N570" s="6" t="str">
        <f>IF(Sheet1!E570=FALSE,"",Sheet1!F570&amp;Sheet1!E570)</f>
        <v/>
      </c>
      <c r="O570" t="str">
        <f ca="1">(Sheet1!AB570)</f>
        <v>DC4MDB10</v>
      </c>
      <c r="P570" t="e">
        <f>(Sheet1!R570)</f>
        <v>#VALUE!</v>
      </c>
      <c r="Q570" t="e">
        <f>Sheet3!D570</f>
        <v>#VALUE!</v>
      </c>
      <c r="R570" t="e">
        <f>Sheet3!E570</f>
        <v>#VALUE!</v>
      </c>
      <c r="S570" t="str">
        <f t="shared" si="32"/>
        <v/>
      </c>
      <c r="T570" t="str">
        <f>IF(ISERROR(Sheet1!X570),"",Sheet1!X570)</f>
        <v/>
      </c>
      <c r="U570" t="e">
        <f>IF(Sheet1!M570="Councillors",5120,IF(Sheet1!M570="Information Technology Services Dept.",1024,IF(Sheet1!M570="City Clerk and Solicitor Dept",1953,"No")))</f>
        <v>#VALUE!</v>
      </c>
      <c r="V570" s="5" t="s">
        <v>96</v>
      </c>
      <c r="W570" t="e">
        <f>IF(Sheet1!M570="Councillors",4608,IF(Sheet1!M570="Information Technology Services Dept.",921,IF(Sheet1!M570="City Clerk and Solicitor Dept",1855,"No")))</f>
        <v>#VALUE!</v>
      </c>
      <c r="X570" t="e">
        <f t="shared" si="33"/>
        <v>#VALUE!</v>
      </c>
      <c r="Y570" t="str">
        <f ca="1">IF(Sheet1!AB570="DC1MDB01","DC1",IF(Sheet1!AB570="DC1MDB02","DC1",IF(Sheet1!AB570="DC1MDB03","DC1",IF(Sheet1!AB570="DC1MDB04","DC1",IF(Sheet1!AB570="DC1MDB05","DC1",IF(Sheet1!AB570="DC1MDB06","DC1",IF(Sheet1!AB570="DC1MDB07","DC1",IF(Sheet1!AB570="DC1MDB08","DC1",IF(Sheet1!AB570="DC1MDB09","DC1",IF(Sheet1!AB570="DC1MDB10","DC1",IF(Sheet1!AB570="DC4MDB01","DC4",IF(Sheet1!AB570="DC4MDB02","DC4",IF(Sheet1!AB570="DC4MDB03","DC4",IF(Sheet1!AB570="DC4MDB04","DC4",IF(Sheet1!AB570="DC4MDB05","DC4",IF(Sheet1!AB570="DC4MDB06","DC4",IF(Sheet1!AB570="DC4MDB07","DC4",IF(Sheet1!AB570="DC4MDB08","DC4",IF(Sheet1!AB570="DC4MDB09","DC4",IF(Sheet1!AB570="DC4MDB10","DC4","$False"))))))))))))))))))))</f>
        <v>DC4</v>
      </c>
      <c r="Z570" t="s">
        <v>35</v>
      </c>
      <c r="AA570" t="e">
        <f t="shared" si="34"/>
        <v>#VALUE!</v>
      </c>
      <c r="AB570" t="e">
        <f t="shared" si="35"/>
        <v>#VALUE!</v>
      </c>
      <c r="AC570" t="s">
        <v>11</v>
      </c>
      <c r="AD570" t="s">
        <v>12</v>
      </c>
      <c r="AE570" t="s">
        <v>13</v>
      </c>
      <c r="AF570" t="s">
        <v>14</v>
      </c>
      <c r="AG570" t="s">
        <v>5</v>
      </c>
      <c r="AH570" t="s">
        <v>15</v>
      </c>
      <c r="AI570" t="s">
        <v>16</v>
      </c>
      <c r="AJ570" t="s">
        <v>17</v>
      </c>
      <c r="AK570" t="s">
        <v>18</v>
      </c>
      <c r="AL570" t="s">
        <v>19</v>
      </c>
    </row>
    <row r="571" spans="1:38" ht="13.5" customHeight="1">
      <c r="A571" s="7"/>
      <c r="B571" s="7"/>
      <c r="C571" s="7"/>
      <c r="D571" s="8"/>
      <c r="F571" s="9" t="str">
        <f>(Sheet1!T571)</f>
        <v/>
      </c>
      <c r="G571" t="str">
        <f>IF(OR(Sheet1!W571="Yes",Sheet1!U571="Yes"),"\\CMFP538\"&amp;Sheet1!Z571,"")</f>
        <v/>
      </c>
      <c r="H571" t="str">
        <f>IF(G571="","",Sheet1!Z571)</f>
        <v/>
      </c>
      <c r="I571" t="str">
        <f>IF(G571="","",Sheet1!Y571)</f>
        <v/>
      </c>
      <c r="J571" t="e">
        <f>(Sheet1!O571)</f>
        <v>#VALUE!</v>
      </c>
      <c r="K571" s="6" t="e">
        <f>(Sheet1!P571)</f>
        <v>#VALUE!</v>
      </c>
      <c r="L571" s="6" t="e">
        <f>IF(Sheet1!N571="No","No",IF(Sheet1!N571="","No","Yes"))</f>
        <v>#VALUE!</v>
      </c>
      <c r="M571" t="e">
        <f>(Sheet1!Q571)</f>
        <v>#VALUE!</v>
      </c>
      <c r="N571" s="6" t="str">
        <f>IF(Sheet1!E571=FALSE,"",Sheet1!F571&amp;Sheet1!E571)</f>
        <v/>
      </c>
      <c r="O571" t="str">
        <f ca="1">(Sheet1!AB571)</f>
        <v>DC1MDB02</v>
      </c>
      <c r="P571" t="e">
        <f>(Sheet1!R571)</f>
        <v>#VALUE!</v>
      </c>
      <c r="Q571" t="e">
        <f>Sheet3!D571</f>
        <v>#VALUE!</v>
      </c>
      <c r="R571" t="e">
        <f>Sheet3!E571</f>
        <v>#VALUE!</v>
      </c>
      <c r="S571" t="str">
        <f t="shared" si="32"/>
        <v/>
      </c>
      <c r="T571" t="str">
        <f>IF(ISERROR(Sheet1!X571),"",Sheet1!X571)</f>
        <v/>
      </c>
      <c r="U571" t="e">
        <f>IF(Sheet1!M571="Councillors",5120,IF(Sheet1!M571="Information Technology Services Dept.",1024,IF(Sheet1!M571="City Clerk and Solicitor Dept",1953,"No")))</f>
        <v>#VALUE!</v>
      </c>
      <c r="V571" s="5" t="s">
        <v>96</v>
      </c>
      <c r="W571" t="e">
        <f>IF(Sheet1!M571="Councillors",4608,IF(Sheet1!M571="Information Technology Services Dept.",921,IF(Sheet1!M571="City Clerk and Solicitor Dept",1855,"No")))</f>
        <v>#VALUE!</v>
      </c>
      <c r="X571" t="e">
        <f t="shared" si="33"/>
        <v>#VALUE!</v>
      </c>
      <c r="Y571" t="str">
        <f ca="1">IF(Sheet1!AB571="DC1MDB01","DC1",IF(Sheet1!AB571="DC1MDB02","DC1",IF(Sheet1!AB571="DC1MDB03","DC1",IF(Sheet1!AB571="DC1MDB04","DC1",IF(Sheet1!AB571="DC1MDB05","DC1",IF(Sheet1!AB571="DC1MDB06","DC1",IF(Sheet1!AB571="DC1MDB07","DC1",IF(Sheet1!AB571="DC1MDB08","DC1",IF(Sheet1!AB571="DC1MDB09","DC1",IF(Sheet1!AB571="DC1MDB10","DC1",IF(Sheet1!AB571="DC4MDB01","DC4",IF(Sheet1!AB571="DC4MDB02","DC4",IF(Sheet1!AB571="DC4MDB03","DC4",IF(Sheet1!AB571="DC4MDB04","DC4",IF(Sheet1!AB571="DC4MDB05","DC4",IF(Sheet1!AB571="DC4MDB06","DC4",IF(Sheet1!AB571="DC4MDB07","DC4",IF(Sheet1!AB571="DC4MDB08","DC4",IF(Sheet1!AB571="DC4MDB09","DC4",IF(Sheet1!AB571="DC4MDB10","DC4","$False"))))))))))))))))))))</f>
        <v>DC1</v>
      </c>
      <c r="Z571" t="s">
        <v>35</v>
      </c>
      <c r="AA571" t="e">
        <f t="shared" si="34"/>
        <v>#VALUE!</v>
      </c>
      <c r="AB571" t="e">
        <f t="shared" si="35"/>
        <v>#VALUE!</v>
      </c>
      <c r="AC571" t="s">
        <v>11</v>
      </c>
      <c r="AD571" t="s">
        <v>12</v>
      </c>
      <c r="AE571" t="s">
        <v>13</v>
      </c>
      <c r="AF571" t="s">
        <v>14</v>
      </c>
      <c r="AG571" t="s">
        <v>5</v>
      </c>
      <c r="AH571" t="s">
        <v>15</v>
      </c>
      <c r="AI571" t="s">
        <v>16</v>
      </c>
      <c r="AJ571" t="s">
        <v>17</v>
      </c>
      <c r="AK571" t="s">
        <v>18</v>
      </c>
      <c r="AL571" t="s">
        <v>19</v>
      </c>
    </row>
    <row r="572" spans="1:38" ht="13.5" customHeight="1">
      <c r="A572" s="7"/>
      <c r="B572" s="7"/>
      <c r="C572" s="7"/>
      <c r="D572" s="8"/>
      <c r="F572" s="9" t="str">
        <f>(Sheet1!T572)</f>
        <v/>
      </c>
      <c r="G572" t="str">
        <f>IF(OR(Sheet1!W572="Yes",Sheet1!U572="Yes"),"\\CMFP538\"&amp;Sheet1!Z572,"")</f>
        <v/>
      </c>
      <c r="H572" t="str">
        <f>IF(G572="","",Sheet1!Z572)</f>
        <v/>
      </c>
      <c r="I572" t="str">
        <f>IF(G572="","",Sheet1!Y572)</f>
        <v/>
      </c>
      <c r="J572" t="e">
        <f>(Sheet1!O572)</f>
        <v>#VALUE!</v>
      </c>
      <c r="K572" s="6" t="e">
        <f>(Sheet1!P572)</f>
        <v>#VALUE!</v>
      </c>
      <c r="L572" s="6" t="e">
        <f>IF(Sheet1!N572="No","No",IF(Sheet1!N572="","No","Yes"))</f>
        <v>#VALUE!</v>
      </c>
      <c r="M572" t="e">
        <f>(Sheet1!Q572)</f>
        <v>#VALUE!</v>
      </c>
      <c r="N572" s="6" t="str">
        <f>IF(Sheet1!E572=FALSE,"",Sheet1!F572&amp;Sheet1!E572)</f>
        <v/>
      </c>
      <c r="O572" t="str">
        <f ca="1">(Sheet1!AB572)</f>
        <v>DC1MDB03</v>
      </c>
      <c r="P572" t="e">
        <f>(Sheet1!R572)</f>
        <v>#VALUE!</v>
      </c>
      <c r="Q572" t="e">
        <f>Sheet3!D572</f>
        <v>#VALUE!</v>
      </c>
      <c r="R572" t="e">
        <f>Sheet3!E572</f>
        <v>#VALUE!</v>
      </c>
      <c r="S572" t="str">
        <f t="shared" si="32"/>
        <v/>
      </c>
      <c r="T572" t="str">
        <f>IF(ISERROR(Sheet1!X572),"",Sheet1!X572)</f>
        <v/>
      </c>
      <c r="U572" t="e">
        <f>IF(Sheet1!M572="Councillors",5120,IF(Sheet1!M572="Information Technology Services Dept.",1024,IF(Sheet1!M572="City Clerk and Solicitor Dept",1953,"No")))</f>
        <v>#VALUE!</v>
      </c>
      <c r="V572" s="5" t="s">
        <v>96</v>
      </c>
      <c r="W572" t="e">
        <f>IF(Sheet1!M572="Councillors",4608,IF(Sheet1!M572="Information Technology Services Dept.",921,IF(Sheet1!M572="City Clerk and Solicitor Dept",1855,"No")))</f>
        <v>#VALUE!</v>
      </c>
      <c r="X572" t="e">
        <f t="shared" si="33"/>
        <v>#VALUE!</v>
      </c>
      <c r="Y572" t="str">
        <f ca="1">IF(Sheet1!AB572="DC1MDB01","DC1",IF(Sheet1!AB572="DC1MDB02","DC1",IF(Sheet1!AB572="DC1MDB03","DC1",IF(Sheet1!AB572="DC1MDB04","DC1",IF(Sheet1!AB572="DC1MDB05","DC1",IF(Sheet1!AB572="DC1MDB06","DC1",IF(Sheet1!AB572="DC1MDB07","DC1",IF(Sheet1!AB572="DC1MDB08","DC1",IF(Sheet1!AB572="DC1MDB09","DC1",IF(Sheet1!AB572="DC1MDB10","DC1",IF(Sheet1!AB572="DC4MDB01","DC4",IF(Sheet1!AB572="DC4MDB02","DC4",IF(Sheet1!AB572="DC4MDB03","DC4",IF(Sheet1!AB572="DC4MDB04","DC4",IF(Sheet1!AB572="DC4MDB05","DC4",IF(Sheet1!AB572="DC4MDB06","DC4",IF(Sheet1!AB572="DC4MDB07","DC4",IF(Sheet1!AB572="DC4MDB08","DC4",IF(Sheet1!AB572="DC4MDB09","DC4",IF(Sheet1!AB572="DC4MDB10","DC4","$False"))))))))))))))))))))</f>
        <v>DC1</v>
      </c>
      <c r="Z572" t="s">
        <v>35</v>
      </c>
      <c r="AA572" t="e">
        <f t="shared" si="34"/>
        <v>#VALUE!</v>
      </c>
      <c r="AB572" t="e">
        <f t="shared" si="35"/>
        <v>#VALUE!</v>
      </c>
      <c r="AC572" t="s">
        <v>11</v>
      </c>
      <c r="AD572" t="s">
        <v>12</v>
      </c>
      <c r="AE572" t="s">
        <v>13</v>
      </c>
      <c r="AF572" t="s">
        <v>14</v>
      </c>
      <c r="AG572" t="s">
        <v>5</v>
      </c>
      <c r="AH572" t="s">
        <v>15</v>
      </c>
      <c r="AI572" t="s">
        <v>16</v>
      </c>
      <c r="AJ572" t="s">
        <v>17</v>
      </c>
      <c r="AK572" t="s">
        <v>18</v>
      </c>
      <c r="AL572" t="s">
        <v>19</v>
      </c>
    </row>
    <row r="573" spans="1:38" ht="13.5" customHeight="1">
      <c r="A573" s="7"/>
      <c r="B573" s="7"/>
      <c r="C573" s="7"/>
      <c r="D573" s="8"/>
      <c r="F573" s="9" t="str">
        <f>(Sheet1!T573)</f>
        <v/>
      </c>
      <c r="G573" t="str">
        <f>IF(OR(Sheet1!W573="Yes",Sheet1!U573="Yes"),"\\CMFP538\"&amp;Sheet1!Z573,"")</f>
        <v/>
      </c>
      <c r="H573" t="str">
        <f>IF(G573="","",Sheet1!Z573)</f>
        <v/>
      </c>
      <c r="I573" t="str">
        <f>IF(G573="","",Sheet1!Y573)</f>
        <v/>
      </c>
      <c r="J573" t="e">
        <f>(Sheet1!O573)</f>
        <v>#VALUE!</v>
      </c>
      <c r="K573" s="6" t="e">
        <f>(Sheet1!P573)</f>
        <v>#VALUE!</v>
      </c>
      <c r="L573" s="6" t="e">
        <f>IF(Sheet1!N573="No","No",IF(Sheet1!N573="","No","Yes"))</f>
        <v>#VALUE!</v>
      </c>
      <c r="M573" t="e">
        <f>(Sheet1!Q573)</f>
        <v>#VALUE!</v>
      </c>
      <c r="N573" s="6" t="str">
        <f>IF(Sheet1!E573=FALSE,"",Sheet1!F573&amp;Sheet1!E573)</f>
        <v/>
      </c>
      <c r="O573" t="str">
        <f ca="1">(Sheet1!AB573)</f>
        <v>DC1MDB04</v>
      </c>
      <c r="P573" t="e">
        <f>(Sheet1!R573)</f>
        <v>#VALUE!</v>
      </c>
      <c r="Q573" t="e">
        <f>Sheet3!D573</f>
        <v>#VALUE!</v>
      </c>
      <c r="R573" t="e">
        <f>Sheet3!E573</f>
        <v>#VALUE!</v>
      </c>
      <c r="S573" t="str">
        <f t="shared" si="32"/>
        <v/>
      </c>
      <c r="T573" t="str">
        <f>IF(ISERROR(Sheet1!X573),"",Sheet1!X573)</f>
        <v/>
      </c>
      <c r="U573" t="e">
        <f>IF(Sheet1!M573="Councillors",5120,IF(Sheet1!M573="Information Technology Services Dept.",1024,IF(Sheet1!M573="City Clerk and Solicitor Dept",1953,"No")))</f>
        <v>#VALUE!</v>
      </c>
      <c r="V573" s="5" t="s">
        <v>96</v>
      </c>
      <c r="W573" t="e">
        <f>IF(Sheet1!M573="Councillors",4608,IF(Sheet1!M573="Information Technology Services Dept.",921,IF(Sheet1!M573="City Clerk and Solicitor Dept",1855,"No")))</f>
        <v>#VALUE!</v>
      </c>
      <c r="X573" t="e">
        <f t="shared" si="33"/>
        <v>#VALUE!</v>
      </c>
      <c r="Y573" t="str">
        <f ca="1">IF(Sheet1!AB573="DC1MDB01","DC1",IF(Sheet1!AB573="DC1MDB02","DC1",IF(Sheet1!AB573="DC1MDB03","DC1",IF(Sheet1!AB573="DC1MDB04","DC1",IF(Sheet1!AB573="DC1MDB05","DC1",IF(Sheet1!AB573="DC1MDB06","DC1",IF(Sheet1!AB573="DC1MDB07","DC1",IF(Sheet1!AB573="DC1MDB08","DC1",IF(Sheet1!AB573="DC1MDB09","DC1",IF(Sheet1!AB573="DC1MDB10","DC1",IF(Sheet1!AB573="DC4MDB01","DC4",IF(Sheet1!AB573="DC4MDB02","DC4",IF(Sheet1!AB573="DC4MDB03","DC4",IF(Sheet1!AB573="DC4MDB04","DC4",IF(Sheet1!AB573="DC4MDB05","DC4",IF(Sheet1!AB573="DC4MDB06","DC4",IF(Sheet1!AB573="DC4MDB07","DC4",IF(Sheet1!AB573="DC4MDB08","DC4",IF(Sheet1!AB573="DC4MDB09","DC4",IF(Sheet1!AB573="DC4MDB10","DC4","$False"))))))))))))))))))))</f>
        <v>DC1</v>
      </c>
      <c r="Z573" t="s">
        <v>35</v>
      </c>
      <c r="AA573" t="e">
        <f t="shared" si="34"/>
        <v>#VALUE!</v>
      </c>
      <c r="AB573" t="e">
        <f t="shared" si="35"/>
        <v>#VALUE!</v>
      </c>
      <c r="AC573" t="s">
        <v>11</v>
      </c>
      <c r="AD573" t="s">
        <v>12</v>
      </c>
      <c r="AE573" t="s">
        <v>13</v>
      </c>
      <c r="AF573" t="s">
        <v>14</v>
      </c>
      <c r="AG573" t="s">
        <v>5</v>
      </c>
      <c r="AH573" t="s">
        <v>15</v>
      </c>
      <c r="AI573" t="s">
        <v>16</v>
      </c>
      <c r="AJ573" t="s">
        <v>17</v>
      </c>
      <c r="AK573" t="s">
        <v>18</v>
      </c>
      <c r="AL573" t="s">
        <v>19</v>
      </c>
    </row>
    <row r="574" spans="1:38" ht="13.5" customHeight="1">
      <c r="A574" s="7"/>
      <c r="B574" s="7"/>
      <c r="C574" s="7"/>
      <c r="D574" s="8"/>
      <c r="F574" s="9" t="str">
        <f>(Sheet1!T574)</f>
        <v/>
      </c>
      <c r="G574" t="str">
        <f>IF(OR(Sheet1!W574="Yes",Sheet1!U574="Yes"),"\\CMFP538\"&amp;Sheet1!Z574,"")</f>
        <v/>
      </c>
      <c r="H574" t="str">
        <f>IF(G574="","",Sheet1!Z574)</f>
        <v/>
      </c>
      <c r="I574" t="str">
        <f>IF(G574="","",Sheet1!Y574)</f>
        <v/>
      </c>
      <c r="J574" t="e">
        <f>(Sheet1!O574)</f>
        <v>#VALUE!</v>
      </c>
      <c r="K574" s="6" t="e">
        <f>(Sheet1!P574)</f>
        <v>#VALUE!</v>
      </c>
      <c r="L574" s="6" t="e">
        <f>IF(Sheet1!N574="No","No",IF(Sheet1!N574="","No","Yes"))</f>
        <v>#VALUE!</v>
      </c>
      <c r="M574" t="e">
        <f>(Sheet1!Q574)</f>
        <v>#VALUE!</v>
      </c>
      <c r="N574" s="6" t="str">
        <f>IF(Sheet1!E574=FALSE,"",Sheet1!F574&amp;Sheet1!E574)</f>
        <v/>
      </c>
      <c r="O574" t="str">
        <f ca="1">(Sheet1!AB574)</f>
        <v>DC1MDB08</v>
      </c>
      <c r="P574" t="e">
        <f>(Sheet1!R574)</f>
        <v>#VALUE!</v>
      </c>
      <c r="Q574" t="e">
        <f>Sheet3!D574</f>
        <v>#VALUE!</v>
      </c>
      <c r="R574" t="e">
        <f>Sheet3!E574</f>
        <v>#VALUE!</v>
      </c>
      <c r="S574" t="str">
        <f t="shared" si="32"/>
        <v/>
      </c>
      <c r="T574" t="str">
        <f>IF(ISERROR(Sheet1!X574),"",Sheet1!X574)</f>
        <v/>
      </c>
      <c r="U574" t="e">
        <f>IF(Sheet1!M574="Councillors",5120,IF(Sheet1!M574="Information Technology Services Dept.",1024,IF(Sheet1!M574="City Clerk and Solicitor Dept",1953,"No")))</f>
        <v>#VALUE!</v>
      </c>
      <c r="V574" s="5" t="s">
        <v>96</v>
      </c>
      <c r="W574" t="e">
        <f>IF(Sheet1!M574="Councillors",4608,IF(Sheet1!M574="Information Technology Services Dept.",921,IF(Sheet1!M574="City Clerk and Solicitor Dept",1855,"No")))</f>
        <v>#VALUE!</v>
      </c>
      <c r="X574" t="e">
        <f t="shared" si="33"/>
        <v>#VALUE!</v>
      </c>
      <c r="Y574" t="str">
        <f ca="1">IF(Sheet1!AB574="DC1MDB01","DC1",IF(Sheet1!AB574="DC1MDB02","DC1",IF(Sheet1!AB574="DC1MDB03","DC1",IF(Sheet1!AB574="DC1MDB04","DC1",IF(Sheet1!AB574="DC1MDB05","DC1",IF(Sheet1!AB574="DC1MDB06","DC1",IF(Sheet1!AB574="DC1MDB07","DC1",IF(Sheet1!AB574="DC1MDB08","DC1",IF(Sheet1!AB574="DC1MDB09","DC1",IF(Sheet1!AB574="DC1MDB10","DC1",IF(Sheet1!AB574="DC4MDB01","DC4",IF(Sheet1!AB574="DC4MDB02","DC4",IF(Sheet1!AB574="DC4MDB03","DC4",IF(Sheet1!AB574="DC4MDB04","DC4",IF(Sheet1!AB574="DC4MDB05","DC4",IF(Sheet1!AB574="DC4MDB06","DC4",IF(Sheet1!AB574="DC4MDB07","DC4",IF(Sheet1!AB574="DC4MDB08","DC4",IF(Sheet1!AB574="DC4MDB09","DC4",IF(Sheet1!AB574="DC4MDB10","DC4","$False"))))))))))))))))))))</f>
        <v>DC1</v>
      </c>
      <c r="Z574" t="s">
        <v>35</v>
      </c>
      <c r="AA574" t="e">
        <f t="shared" si="34"/>
        <v>#VALUE!</v>
      </c>
      <c r="AB574" t="e">
        <f t="shared" si="35"/>
        <v>#VALUE!</v>
      </c>
      <c r="AC574" t="s">
        <v>11</v>
      </c>
      <c r="AD574" t="s">
        <v>12</v>
      </c>
      <c r="AE574" t="s">
        <v>13</v>
      </c>
      <c r="AF574" t="s">
        <v>14</v>
      </c>
      <c r="AG574" t="s">
        <v>5</v>
      </c>
      <c r="AH574" t="s">
        <v>15</v>
      </c>
      <c r="AI574" t="s">
        <v>16</v>
      </c>
      <c r="AJ574" t="s">
        <v>17</v>
      </c>
      <c r="AK574" t="s">
        <v>18</v>
      </c>
      <c r="AL574" t="s">
        <v>19</v>
      </c>
    </row>
    <row r="575" spans="1:38" ht="13.5" customHeight="1">
      <c r="A575" s="7"/>
      <c r="B575" s="7"/>
      <c r="C575" s="7"/>
      <c r="D575" s="8"/>
      <c r="F575" s="9" t="str">
        <f>(Sheet1!T575)</f>
        <v/>
      </c>
      <c r="G575" t="str">
        <f>IF(OR(Sheet1!W575="Yes",Sheet1!U575="Yes"),"\\CMFP538\"&amp;Sheet1!Z575,"")</f>
        <v/>
      </c>
      <c r="H575" t="str">
        <f>IF(G575="","",Sheet1!Z575)</f>
        <v/>
      </c>
      <c r="I575" t="str">
        <f>IF(G575="","",Sheet1!Y575)</f>
        <v/>
      </c>
      <c r="J575" t="e">
        <f>(Sheet1!O575)</f>
        <v>#VALUE!</v>
      </c>
      <c r="K575" s="6" t="e">
        <f>(Sheet1!P575)</f>
        <v>#VALUE!</v>
      </c>
      <c r="L575" s="6" t="e">
        <f>IF(Sheet1!N575="No","No",IF(Sheet1!N575="","No","Yes"))</f>
        <v>#VALUE!</v>
      </c>
      <c r="M575" t="e">
        <f>(Sheet1!Q575)</f>
        <v>#VALUE!</v>
      </c>
      <c r="N575" s="6" t="str">
        <f>IF(Sheet1!E575=FALSE,"",Sheet1!F575&amp;Sheet1!E575)</f>
        <v/>
      </c>
      <c r="O575" t="str">
        <f ca="1">(Sheet1!AB575)</f>
        <v>DC4MDB08</v>
      </c>
      <c r="P575" t="e">
        <f>(Sheet1!R575)</f>
        <v>#VALUE!</v>
      </c>
      <c r="Q575" t="e">
        <f>Sheet3!D575</f>
        <v>#VALUE!</v>
      </c>
      <c r="R575" t="e">
        <f>Sheet3!E575</f>
        <v>#VALUE!</v>
      </c>
      <c r="S575" t="str">
        <f t="shared" si="32"/>
        <v/>
      </c>
      <c r="T575" t="str">
        <f>IF(ISERROR(Sheet1!X575),"",Sheet1!X575)</f>
        <v/>
      </c>
      <c r="U575" t="e">
        <f>IF(Sheet1!M575="Councillors",5120,IF(Sheet1!M575="Information Technology Services Dept.",1024,IF(Sheet1!M575="City Clerk and Solicitor Dept",1953,"No")))</f>
        <v>#VALUE!</v>
      </c>
      <c r="V575" s="5" t="s">
        <v>96</v>
      </c>
      <c r="W575" t="e">
        <f>IF(Sheet1!M575="Councillors",4608,IF(Sheet1!M575="Information Technology Services Dept.",921,IF(Sheet1!M575="City Clerk and Solicitor Dept",1855,"No")))</f>
        <v>#VALUE!</v>
      </c>
      <c r="X575" t="e">
        <f t="shared" si="33"/>
        <v>#VALUE!</v>
      </c>
      <c r="Y575" t="str">
        <f ca="1">IF(Sheet1!AB575="DC1MDB01","DC1",IF(Sheet1!AB575="DC1MDB02","DC1",IF(Sheet1!AB575="DC1MDB03","DC1",IF(Sheet1!AB575="DC1MDB04","DC1",IF(Sheet1!AB575="DC1MDB05","DC1",IF(Sheet1!AB575="DC1MDB06","DC1",IF(Sheet1!AB575="DC1MDB07","DC1",IF(Sheet1!AB575="DC1MDB08","DC1",IF(Sheet1!AB575="DC1MDB09","DC1",IF(Sheet1!AB575="DC1MDB10","DC1",IF(Sheet1!AB575="DC4MDB01","DC4",IF(Sheet1!AB575="DC4MDB02","DC4",IF(Sheet1!AB575="DC4MDB03","DC4",IF(Sheet1!AB575="DC4MDB04","DC4",IF(Sheet1!AB575="DC4MDB05","DC4",IF(Sheet1!AB575="DC4MDB06","DC4",IF(Sheet1!AB575="DC4MDB07","DC4",IF(Sheet1!AB575="DC4MDB08","DC4",IF(Sheet1!AB575="DC4MDB09","DC4",IF(Sheet1!AB575="DC4MDB10","DC4","$False"))))))))))))))))))))</f>
        <v>DC4</v>
      </c>
      <c r="Z575" t="s">
        <v>35</v>
      </c>
      <c r="AA575" t="e">
        <f t="shared" si="34"/>
        <v>#VALUE!</v>
      </c>
      <c r="AB575" t="e">
        <f t="shared" si="35"/>
        <v>#VALUE!</v>
      </c>
      <c r="AC575" t="s">
        <v>11</v>
      </c>
      <c r="AD575" t="s">
        <v>12</v>
      </c>
      <c r="AE575" t="s">
        <v>13</v>
      </c>
      <c r="AF575" t="s">
        <v>14</v>
      </c>
      <c r="AG575" t="s">
        <v>5</v>
      </c>
      <c r="AH575" t="s">
        <v>15</v>
      </c>
      <c r="AI575" t="s">
        <v>16</v>
      </c>
      <c r="AJ575" t="s">
        <v>17</v>
      </c>
      <c r="AK575" t="s">
        <v>18</v>
      </c>
      <c r="AL575" t="s">
        <v>19</v>
      </c>
    </row>
    <row r="576" spans="1:38" ht="13.5" customHeight="1">
      <c r="A576" s="7"/>
      <c r="B576" s="7"/>
      <c r="C576" s="7"/>
      <c r="D576" s="8"/>
      <c r="F576" s="9" t="str">
        <f>(Sheet1!T576)</f>
        <v/>
      </c>
      <c r="G576" t="str">
        <f>IF(OR(Sheet1!W576="Yes",Sheet1!U576="Yes"),"\\CMFP538\"&amp;Sheet1!Z576,"")</f>
        <v/>
      </c>
      <c r="H576" t="str">
        <f>IF(G576="","",Sheet1!Z576)</f>
        <v/>
      </c>
      <c r="I576" t="str">
        <f>IF(G576="","",Sheet1!Y576)</f>
        <v/>
      </c>
      <c r="J576" t="e">
        <f>(Sheet1!O576)</f>
        <v>#VALUE!</v>
      </c>
      <c r="K576" s="6" t="e">
        <f>(Sheet1!P576)</f>
        <v>#VALUE!</v>
      </c>
      <c r="L576" s="6" t="e">
        <f>IF(Sheet1!N576="No","No",IF(Sheet1!N576="","No","Yes"))</f>
        <v>#VALUE!</v>
      </c>
      <c r="M576" t="e">
        <f>(Sheet1!Q576)</f>
        <v>#VALUE!</v>
      </c>
      <c r="N576" s="6" t="str">
        <f>IF(Sheet1!E576=FALSE,"",Sheet1!F576&amp;Sheet1!E576)</f>
        <v/>
      </c>
      <c r="O576" t="str">
        <f ca="1">(Sheet1!AB576)</f>
        <v>DC1MDB03</v>
      </c>
      <c r="P576" t="e">
        <f>(Sheet1!R576)</f>
        <v>#VALUE!</v>
      </c>
      <c r="Q576" t="e">
        <f>Sheet3!D576</f>
        <v>#VALUE!</v>
      </c>
      <c r="R576" t="e">
        <f>Sheet3!E576</f>
        <v>#VALUE!</v>
      </c>
      <c r="S576" t="str">
        <f t="shared" si="32"/>
        <v/>
      </c>
      <c r="T576" t="str">
        <f>IF(ISERROR(Sheet1!X576),"",Sheet1!X576)</f>
        <v/>
      </c>
      <c r="U576" t="e">
        <f>IF(Sheet1!M576="Councillors",5120,IF(Sheet1!M576="Information Technology Services Dept.",1024,IF(Sheet1!M576="City Clerk and Solicitor Dept",1953,"No")))</f>
        <v>#VALUE!</v>
      </c>
      <c r="V576" s="5" t="s">
        <v>96</v>
      </c>
      <c r="W576" t="e">
        <f>IF(Sheet1!M576="Councillors",4608,IF(Sheet1!M576="Information Technology Services Dept.",921,IF(Sheet1!M576="City Clerk and Solicitor Dept",1855,"No")))</f>
        <v>#VALUE!</v>
      </c>
      <c r="X576" t="e">
        <f t="shared" si="33"/>
        <v>#VALUE!</v>
      </c>
      <c r="Y576" t="str">
        <f ca="1">IF(Sheet1!AB576="DC1MDB01","DC1",IF(Sheet1!AB576="DC1MDB02","DC1",IF(Sheet1!AB576="DC1MDB03","DC1",IF(Sheet1!AB576="DC1MDB04","DC1",IF(Sheet1!AB576="DC1MDB05","DC1",IF(Sheet1!AB576="DC1MDB06","DC1",IF(Sheet1!AB576="DC1MDB07","DC1",IF(Sheet1!AB576="DC1MDB08","DC1",IF(Sheet1!AB576="DC1MDB09","DC1",IF(Sheet1!AB576="DC1MDB10","DC1",IF(Sheet1!AB576="DC4MDB01","DC4",IF(Sheet1!AB576="DC4MDB02","DC4",IF(Sheet1!AB576="DC4MDB03","DC4",IF(Sheet1!AB576="DC4MDB04","DC4",IF(Sheet1!AB576="DC4MDB05","DC4",IF(Sheet1!AB576="DC4MDB06","DC4",IF(Sheet1!AB576="DC4MDB07","DC4",IF(Sheet1!AB576="DC4MDB08","DC4",IF(Sheet1!AB576="DC4MDB09","DC4",IF(Sheet1!AB576="DC4MDB10","DC4","$False"))))))))))))))))))))</f>
        <v>DC1</v>
      </c>
      <c r="Z576" t="s">
        <v>35</v>
      </c>
      <c r="AA576" t="e">
        <f t="shared" si="34"/>
        <v>#VALUE!</v>
      </c>
      <c r="AB576" t="e">
        <f t="shared" si="35"/>
        <v>#VALUE!</v>
      </c>
      <c r="AC576" t="s">
        <v>11</v>
      </c>
      <c r="AD576" t="s">
        <v>12</v>
      </c>
      <c r="AE576" t="s">
        <v>13</v>
      </c>
      <c r="AF576" t="s">
        <v>14</v>
      </c>
      <c r="AG576" t="s">
        <v>5</v>
      </c>
      <c r="AH576" t="s">
        <v>15</v>
      </c>
      <c r="AI576" t="s">
        <v>16</v>
      </c>
      <c r="AJ576" t="s">
        <v>17</v>
      </c>
      <c r="AK576" t="s">
        <v>18</v>
      </c>
      <c r="AL576" t="s">
        <v>19</v>
      </c>
    </row>
    <row r="577" spans="1:38" ht="13.5" customHeight="1">
      <c r="A577" s="7"/>
      <c r="B577" s="7"/>
      <c r="C577" s="7"/>
      <c r="D577" s="8"/>
      <c r="F577" s="9" t="str">
        <f>(Sheet1!T577)</f>
        <v/>
      </c>
      <c r="G577" t="str">
        <f>IF(OR(Sheet1!W577="Yes",Sheet1!U577="Yes"),"\\CMFP538\"&amp;Sheet1!Z577,"")</f>
        <v/>
      </c>
      <c r="H577" t="str">
        <f>IF(G577="","",Sheet1!Z577)</f>
        <v/>
      </c>
      <c r="I577" t="str">
        <f>IF(G577="","",Sheet1!Y577)</f>
        <v/>
      </c>
      <c r="J577" t="e">
        <f>(Sheet1!O577)</f>
        <v>#VALUE!</v>
      </c>
      <c r="K577" s="6" t="e">
        <f>(Sheet1!P577)</f>
        <v>#VALUE!</v>
      </c>
      <c r="L577" s="6" t="e">
        <f>IF(Sheet1!N577="No","No",IF(Sheet1!N577="","No","Yes"))</f>
        <v>#VALUE!</v>
      </c>
      <c r="M577" t="e">
        <f>(Sheet1!Q577)</f>
        <v>#VALUE!</v>
      </c>
      <c r="N577" s="6" t="str">
        <f>IF(Sheet1!E577=FALSE,"",Sheet1!F577&amp;Sheet1!E577)</f>
        <v/>
      </c>
      <c r="O577" t="str">
        <f ca="1">(Sheet1!AB577)</f>
        <v>DC4MDB05</v>
      </c>
      <c r="P577" t="e">
        <f>(Sheet1!R577)</f>
        <v>#VALUE!</v>
      </c>
      <c r="Q577" t="e">
        <f>Sheet3!D577</f>
        <v>#VALUE!</v>
      </c>
      <c r="R577" t="e">
        <f>Sheet3!E577</f>
        <v>#VALUE!</v>
      </c>
      <c r="S577" t="str">
        <f t="shared" si="32"/>
        <v/>
      </c>
      <c r="T577" t="str">
        <f>IF(ISERROR(Sheet1!X577),"",Sheet1!X577)</f>
        <v/>
      </c>
      <c r="U577" t="e">
        <f>IF(Sheet1!M577="Councillors",5120,IF(Sheet1!M577="Information Technology Services Dept.",1024,IF(Sheet1!M577="City Clerk and Solicitor Dept",1953,"No")))</f>
        <v>#VALUE!</v>
      </c>
      <c r="V577" s="5" t="s">
        <v>96</v>
      </c>
      <c r="W577" t="e">
        <f>IF(Sheet1!M577="Councillors",4608,IF(Sheet1!M577="Information Technology Services Dept.",921,IF(Sheet1!M577="City Clerk and Solicitor Dept",1855,"No")))</f>
        <v>#VALUE!</v>
      </c>
      <c r="X577" t="e">
        <f t="shared" si="33"/>
        <v>#VALUE!</v>
      </c>
      <c r="Y577" t="str">
        <f ca="1">IF(Sheet1!AB577="DC1MDB01","DC1",IF(Sheet1!AB577="DC1MDB02","DC1",IF(Sheet1!AB577="DC1MDB03","DC1",IF(Sheet1!AB577="DC1MDB04","DC1",IF(Sheet1!AB577="DC1MDB05","DC1",IF(Sheet1!AB577="DC1MDB06","DC1",IF(Sheet1!AB577="DC1MDB07","DC1",IF(Sheet1!AB577="DC1MDB08","DC1",IF(Sheet1!AB577="DC1MDB09","DC1",IF(Sheet1!AB577="DC1MDB10","DC1",IF(Sheet1!AB577="DC4MDB01","DC4",IF(Sheet1!AB577="DC4MDB02","DC4",IF(Sheet1!AB577="DC4MDB03","DC4",IF(Sheet1!AB577="DC4MDB04","DC4",IF(Sheet1!AB577="DC4MDB05","DC4",IF(Sheet1!AB577="DC4MDB06","DC4",IF(Sheet1!AB577="DC4MDB07","DC4",IF(Sheet1!AB577="DC4MDB08","DC4",IF(Sheet1!AB577="DC4MDB09","DC4",IF(Sheet1!AB577="DC4MDB10","DC4","$False"))))))))))))))))))))</f>
        <v>DC4</v>
      </c>
      <c r="Z577" t="s">
        <v>35</v>
      </c>
      <c r="AA577" t="e">
        <f t="shared" si="34"/>
        <v>#VALUE!</v>
      </c>
      <c r="AB577" t="e">
        <f t="shared" si="35"/>
        <v>#VALUE!</v>
      </c>
      <c r="AC577" t="s">
        <v>11</v>
      </c>
      <c r="AD577" t="s">
        <v>12</v>
      </c>
      <c r="AE577" t="s">
        <v>13</v>
      </c>
      <c r="AF577" t="s">
        <v>14</v>
      </c>
      <c r="AG577" t="s">
        <v>5</v>
      </c>
      <c r="AH577" t="s">
        <v>15</v>
      </c>
      <c r="AI577" t="s">
        <v>16</v>
      </c>
      <c r="AJ577" t="s">
        <v>17</v>
      </c>
      <c r="AK577" t="s">
        <v>18</v>
      </c>
      <c r="AL577" t="s">
        <v>19</v>
      </c>
    </row>
    <row r="578" spans="1:38" ht="13.5" customHeight="1">
      <c r="A578" s="7"/>
      <c r="B578" s="7"/>
      <c r="C578" s="7"/>
      <c r="D578" s="8"/>
      <c r="F578" s="9" t="str">
        <f>(Sheet1!T578)</f>
        <v/>
      </c>
      <c r="G578" t="str">
        <f>IF(OR(Sheet1!W578="Yes",Sheet1!U578="Yes"),"\\CMFP538\"&amp;Sheet1!Z578,"")</f>
        <v/>
      </c>
      <c r="H578" t="str">
        <f>IF(G578="","",Sheet1!Z578)</f>
        <v/>
      </c>
      <c r="I578" t="str">
        <f>IF(G578="","",Sheet1!Y578)</f>
        <v/>
      </c>
      <c r="J578" t="e">
        <f>(Sheet1!O578)</f>
        <v>#VALUE!</v>
      </c>
      <c r="K578" s="6" t="e">
        <f>(Sheet1!P578)</f>
        <v>#VALUE!</v>
      </c>
      <c r="L578" s="6" t="e">
        <f>IF(Sheet1!N578="No","No",IF(Sheet1!N578="","No","Yes"))</f>
        <v>#VALUE!</v>
      </c>
      <c r="M578" t="e">
        <f>(Sheet1!Q578)</f>
        <v>#VALUE!</v>
      </c>
      <c r="N578" s="6" t="str">
        <f>IF(Sheet1!E578=FALSE,"",Sheet1!F578&amp;Sheet1!E578)</f>
        <v/>
      </c>
      <c r="O578" t="str">
        <f ca="1">(Sheet1!AB578)</f>
        <v>DC4MDB08</v>
      </c>
      <c r="P578" t="e">
        <f>(Sheet1!R578)</f>
        <v>#VALUE!</v>
      </c>
      <c r="Q578" t="e">
        <f>Sheet3!D578</f>
        <v>#VALUE!</v>
      </c>
      <c r="R578" t="e">
        <f>Sheet3!E578</f>
        <v>#VALUE!</v>
      </c>
      <c r="S578" t="str">
        <f t="shared" si="32"/>
        <v/>
      </c>
      <c r="T578" t="str">
        <f>IF(ISERROR(Sheet1!X578),"",Sheet1!X578)</f>
        <v/>
      </c>
      <c r="U578" t="e">
        <f>IF(Sheet1!M578="Councillors",5120,IF(Sheet1!M578="Information Technology Services Dept.",1024,IF(Sheet1!M578="City Clerk and Solicitor Dept",1953,"No")))</f>
        <v>#VALUE!</v>
      </c>
      <c r="V578" s="5" t="s">
        <v>96</v>
      </c>
      <c r="W578" t="e">
        <f>IF(Sheet1!M578="Councillors",4608,IF(Sheet1!M578="Information Technology Services Dept.",921,IF(Sheet1!M578="City Clerk and Solicitor Dept",1855,"No")))</f>
        <v>#VALUE!</v>
      </c>
      <c r="X578" t="e">
        <f t="shared" si="33"/>
        <v>#VALUE!</v>
      </c>
      <c r="Y578" t="str">
        <f ca="1">IF(Sheet1!AB578="DC1MDB01","DC1",IF(Sheet1!AB578="DC1MDB02","DC1",IF(Sheet1!AB578="DC1MDB03","DC1",IF(Sheet1!AB578="DC1MDB04","DC1",IF(Sheet1!AB578="DC1MDB05","DC1",IF(Sheet1!AB578="DC1MDB06","DC1",IF(Sheet1!AB578="DC1MDB07","DC1",IF(Sheet1!AB578="DC1MDB08","DC1",IF(Sheet1!AB578="DC1MDB09","DC1",IF(Sheet1!AB578="DC1MDB10","DC1",IF(Sheet1!AB578="DC4MDB01","DC4",IF(Sheet1!AB578="DC4MDB02","DC4",IF(Sheet1!AB578="DC4MDB03","DC4",IF(Sheet1!AB578="DC4MDB04","DC4",IF(Sheet1!AB578="DC4MDB05","DC4",IF(Sheet1!AB578="DC4MDB06","DC4",IF(Sheet1!AB578="DC4MDB07","DC4",IF(Sheet1!AB578="DC4MDB08","DC4",IF(Sheet1!AB578="DC4MDB09","DC4",IF(Sheet1!AB578="DC4MDB10","DC4","$False"))))))))))))))))))))</f>
        <v>DC4</v>
      </c>
      <c r="Z578" t="s">
        <v>35</v>
      </c>
      <c r="AA578" t="e">
        <f t="shared" si="34"/>
        <v>#VALUE!</v>
      </c>
      <c r="AB578" t="e">
        <f t="shared" si="35"/>
        <v>#VALUE!</v>
      </c>
      <c r="AC578" t="s">
        <v>11</v>
      </c>
      <c r="AD578" t="s">
        <v>12</v>
      </c>
      <c r="AE578" t="s">
        <v>13</v>
      </c>
      <c r="AF578" t="s">
        <v>14</v>
      </c>
      <c r="AG578" t="s">
        <v>5</v>
      </c>
      <c r="AH578" t="s">
        <v>15</v>
      </c>
      <c r="AI578" t="s">
        <v>16</v>
      </c>
      <c r="AJ578" t="s">
        <v>17</v>
      </c>
      <c r="AK578" t="s">
        <v>18</v>
      </c>
      <c r="AL578" t="s">
        <v>19</v>
      </c>
    </row>
    <row r="579" spans="1:38" ht="13.5" customHeight="1">
      <c r="A579" s="7"/>
      <c r="B579" s="7"/>
      <c r="C579" s="7"/>
      <c r="D579" s="8"/>
      <c r="F579" s="9" t="str">
        <f>(Sheet1!T579)</f>
        <v/>
      </c>
      <c r="G579" t="str">
        <f>IF(OR(Sheet1!W579="Yes",Sheet1!U579="Yes"),"\\CMFP538\"&amp;Sheet1!Z579,"")</f>
        <v/>
      </c>
      <c r="H579" t="str">
        <f>IF(G579="","",Sheet1!Z579)</f>
        <v/>
      </c>
      <c r="I579" t="str">
        <f>IF(G579="","",Sheet1!Y579)</f>
        <v/>
      </c>
      <c r="J579" t="e">
        <f>(Sheet1!O579)</f>
        <v>#VALUE!</v>
      </c>
      <c r="K579" s="6" t="e">
        <f>(Sheet1!P579)</f>
        <v>#VALUE!</v>
      </c>
      <c r="L579" s="6" t="e">
        <f>IF(Sheet1!N579="No","No",IF(Sheet1!N579="","No","Yes"))</f>
        <v>#VALUE!</v>
      </c>
      <c r="M579" t="e">
        <f>(Sheet1!Q579)</f>
        <v>#VALUE!</v>
      </c>
      <c r="N579" s="6" t="str">
        <f>IF(Sheet1!E579=FALSE,"",Sheet1!F579&amp;Sheet1!E579)</f>
        <v/>
      </c>
      <c r="O579" t="str">
        <f ca="1">(Sheet1!AB579)</f>
        <v>DC1MDB01</v>
      </c>
      <c r="P579" t="e">
        <f>(Sheet1!R579)</f>
        <v>#VALUE!</v>
      </c>
      <c r="Q579" t="e">
        <f>Sheet3!D579</f>
        <v>#VALUE!</v>
      </c>
      <c r="R579" t="e">
        <f>Sheet3!E579</f>
        <v>#VALUE!</v>
      </c>
      <c r="S579" t="str">
        <f t="shared" ref="S579:S642" si="36">IF(G579="","","\\CMFP538\e$\USR\"&amp;K579)</f>
        <v/>
      </c>
      <c r="T579" t="str">
        <f>IF(ISERROR(Sheet1!X579),"",Sheet1!X579)</f>
        <v/>
      </c>
      <c r="U579" t="e">
        <f>IF(Sheet1!M579="Councillors",5120,IF(Sheet1!M579="Information Technology Services Dept.",1024,IF(Sheet1!M579="City Clerk and Solicitor Dept",1953,"No")))</f>
        <v>#VALUE!</v>
      </c>
      <c r="V579" s="5" t="s">
        <v>96</v>
      </c>
      <c r="W579" t="e">
        <f>IF(Sheet1!M579="Councillors",4608,IF(Sheet1!M579="Information Technology Services Dept.",921,IF(Sheet1!M579="City Clerk and Solicitor Dept",1855,"No")))</f>
        <v>#VALUE!</v>
      </c>
      <c r="X579" t="e">
        <f t="shared" ref="X579:X642" si="37">IF(W579&gt;="0","Yes","No")</f>
        <v>#VALUE!</v>
      </c>
      <c r="Y579" t="str">
        <f ca="1">IF(Sheet1!AB579="DC1MDB01","DC1",IF(Sheet1!AB579="DC1MDB02","DC1",IF(Sheet1!AB579="DC1MDB03","DC1",IF(Sheet1!AB579="DC1MDB04","DC1",IF(Sheet1!AB579="DC1MDB05","DC1",IF(Sheet1!AB579="DC1MDB06","DC1",IF(Sheet1!AB579="DC1MDB07","DC1",IF(Sheet1!AB579="DC1MDB08","DC1",IF(Sheet1!AB579="DC1MDB09","DC1",IF(Sheet1!AB579="DC1MDB10","DC1",IF(Sheet1!AB579="DC4MDB01","DC4",IF(Sheet1!AB579="DC4MDB02","DC4",IF(Sheet1!AB579="DC4MDB03","DC4",IF(Sheet1!AB579="DC4MDB04","DC4",IF(Sheet1!AB579="DC4MDB05","DC4",IF(Sheet1!AB579="DC4MDB06","DC4",IF(Sheet1!AB579="DC4MDB07","DC4",IF(Sheet1!AB579="DC4MDB08","DC4",IF(Sheet1!AB579="DC4MDB09","DC4",IF(Sheet1!AB579="DC4MDB10","DC4","$False"))))))))))))))))))))</f>
        <v>DC1</v>
      </c>
      <c r="Z579" t="s">
        <v>35</v>
      </c>
      <c r="AA579" t="e">
        <f t="shared" ref="AA579:AA642" si="38">IF(U579=5120,"5GB",IF(U579=1024,"1GB",IF(U579=1953,"2GB","512MB")))</f>
        <v>#VALUE!</v>
      </c>
      <c r="AB579" t="e">
        <f t="shared" ref="AB579:AB642" si="39">IF(M579="","","\&gt;C2C ArchiveOne Email Auto delete "&amp;Y579)</f>
        <v>#VALUE!</v>
      </c>
      <c r="AC579" t="s">
        <v>11</v>
      </c>
      <c r="AD579" t="s">
        <v>12</v>
      </c>
      <c r="AE579" t="s">
        <v>13</v>
      </c>
      <c r="AF579" t="s">
        <v>14</v>
      </c>
      <c r="AG579" t="s">
        <v>5</v>
      </c>
      <c r="AH579" t="s">
        <v>15</v>
      </c>
      <c r="AI579" t="s">
        <v>16</v>
      </c>
      <c r="AJ579" t="s">
        <v>17</v>
      </c>
      <c r="AK579" t="s">
        <v>18</v>
      </c>
      <c r="AL579" t="s">
        <v>19</v>
      </c>
    </row>
    <row r="580" spans="1:38" ht="13.5" customHeight="1">
      <c r="A580" s="7"/>
      <c r="B580" s="7"/>
      <c r="C580" s="7"/>
      <c r="D580" s="8"/>
      <c r="F580" s="9" t="str">
        <f>(Sheet1!T580)</f>
        <v/>
      </c>
      <c r="G580" t="str">
        <f>IF(OR(Sheet1!W580="Yes",Sheet1!U580="Yes"),"\\CMFP538\"&amp;Sheet1!Z580,"")</f>
        <v/>
      </c>
      <c r="H580" t="str">
        <f>IF(G580="","",Sheet1!Z580)</f>
        <v/>
      </c>
      <c r="I580" t="str">
        <f>IF(G580="","",Sheet1!Y580)</f>
        <v/>
      </c>
      <c r="J580" t="e">
        <f>(Sheet1!O580)</f>
        <v>#VALUE!</v>
      </c>
      <c r="K580" s="6" t="e">
        <f>(Sheet1!P580)</f>
        <v>#VALUE!</v>
      </c>
      <c r="L580" s="6" t="e">
        <f>IF(Sheet1!N580="No","No",IF(Sheet1!N580="","No","Yes"))</f>
        <v>#VALUE!</v>
      </c>
      <c r="M580" t="e">
        <f>(Sheet1!Q580)</f>
        <v>#VALUE!</v>
      </c>
      <c r="N580" s="6" t="str">
        <f>IF(Sheet1!E580=FALSE,"",Sheet1!F580&amp;Sheet1!E580)</f>
        <v/>
      </c>
      <c r="O580" t="str">
        <f ca="1">(Sheet1!AB580)</f>
        <v>DC1MDB09</v>
      </c>
      <c r="P580" t="e">
        <f>(Sheet1!R580)</f>
        <v>#VALUE!</v>
      </c>
      <c r="Q580" t="e">
        <f>Sheet3!D580</f>
        <v>#VALUE!</v>
      </c>
      <c r="R580" t="e">
        <f>Sheet3!E580</f>
        <v>#VALUE!</v>
      </c>
      <c r="S580" t="str">
        <f t="shared" si="36"/>
        <v/>
      </c>
      <c r="T580" t="str">
        <f>IF(ISERROR(Sheet1!X580),"",Sheet1!X580)</f>
        <v/>
      </c>
      <c r="U580" t="e">
        <f>IF(Sheet1!M580="Councillors",5120,IF(Sheet1!M580="Information Technology Services Dept.",1024,IF(Sheet1!M580="City Clerk and Solicitor Dept",1953,"No")))</f>
        <v>#VALUE!</v>
      </c>
      <c r="V580" s="5" t="s">
        <v>96</v>
      </c>
      <c r="W580" t="e">
        <f>IF(Sheet1!M580="Councillors",4608,IF(Sheet1!M580="Information Technology Services Dept.",921,IF(Sheet1!M580="City Clerk and Solicitor Dept",1855,"No")))</f>
        <v>#VALUE!</v>
      </c>
      <c r="X580" t="e">
        <f t="shared" si="37"/>
        <v>#VALUE!</v>
      </c>
      <c r="Y580" t="str">
        <f ca="1">IF(Sheet1!AB580="DC1MDB01","DC1",IF(Sheet1!AB580="DC1MDB02","DC1",IF(Sheet1!AB580="DC1MDB03","DC1",IF(Sheet1!AB580="DC1MDB04","DC1",IF(Sheet1!AB580="DC1MDB05","DC1",IF(Sheet1!AB580="DC1MDB06","DC1",IF(Sheet1!AB580="DC1MDB07","DC1",IF(Sheet1!AB580="DC1MDB08","DC1",IF(Sheet1!AB580="DC1MDB09","DC1",IF(Sheet1!AB580="DC1MDB10","DC1",IF(Sheet1!AB580="DC4MDB01","DC4",IF(Sheet1!AB580="DC4MDB02","DC4",IF(Sheet1!AB580="DC4MDB03","DC4",IF(Sheet1!AB580="DC4MDB04","DC4",IF(Sheet1!AB580="DC4MDB05","DC4",IF(Sheet1!AB580="DC4MDB06","DC4",IF(Sheet1!AB580="DC4MDB07","DC4",IF(Sheet1!AB580="DC4MDB08","DC4",IF(Sheet1!AB580="DC4MDB09","DC4",IF(Sheet1!AB580="DC4MDB10","DC4","$False"))))))))))))))))))))</f>
        <v>DC1</v>
      </c>
      <c r="Z580" t="s">
        <v>35</v>
      </c>
      <c r="AA580" t="e">
        <f t="shared" si="38"/>
        <v>#VALUE!</v>
      </c>
      <c r="AB580" t="e">
        <f t="shared" si="39"/>
        <v>#VALUE!</v>
      </c>
      <c r="AC580" t="s">
        <v>11</v>
      </c>
      <c r="AD580" t="s">
        <v>12</v>
      </c>
      <c r="AE580" t="s">
        <v>13</v>
      </c>
      <c r="AF580" t="s">
        <v>14</v>
      </c>
      <c r="AG580" t="s">
        <v>5</v>
      </c>
      <c r="AH580" t="s">
        <v>15</v>
      </c>
      <c r="AI580" t="s">
        <v>16</v>
      </c>
      <c r="AJ580" t="s">
        <v>17</v>
      </c>
      <c r="AK580" t="s">
        <v>18</v>
      </c>
      <c r="AL580" t="s">
        <v>19</v>
      </c>
    </row>
    <row r="581" spans="1:38" ht="13.5" customHeight="1">
      <c r="A581" s="7"/>
      <c r="B581" s="7"/>
      <c r="C581" s="7"/>
      <c r="D581" s="8"/>
      <c r="F581" s="9" t="str">
        <f>(Sheet1!T581)</f>
        <v/>
      </c>
      <c r="G581" t="str">
        <f>IF(OR(Sheet1!W581="Yes",Sheet1!U581="Yes"),"\\CMFP538\"&amp;Sheet1!Z581,"")</f>
        <v/>
      </c>
      <c r="H581" t="str">
        <f>IF(G581="","",Sheet1!Z581)</f>
        <v/>
      </c>
      <c r="I581" t="str">
        <f>IF(G581="","",Sheet1!Y581)</f>
        <v/>
      </c>
      <c r="J581" t="e">
        <f>(Sheet1!O581)</f>
        <v>#VALUE!</v>
      </c>
      <c r="K581" s="6" t="e">
        <f>(Sheet1!P581)</f>
        <v>#VALUE!</v>
      </c>
      <c r="L581" s="6" t="e">
        <f>IF(Sheet1!N581="No","No",IF(Sheet1!N581="","No","Yes"))</f>
        <v>#VALUE!</v>
      </c>
      <c r="M581" t="e">
        <f>(Sheet1!Q581)</f>
        <v>#VALUE!</v>
      </c>
      <c r="N581" s="6" t="str">
        <f>IF(Sheet1!E581=FALSE,"",Sheet1!F581&amp;Sheet1!E581)</f>
        <v/>
      </c>
      <c r="O581" t="str">
        <f ca="1">(Sheet1!AB581)</f>
        <v>DC1MDB09</v>
      </c>
      <c r="P581" t="e">
        <f>(Sheet1!R581)</f>
        <v>#VALUE!</v>
      </c>
      <c r="Q581" t="e">
        <f>Sheet3!D581</f>
        <v>#VALUE!</v>
      </c>
      <c r="R581" t="e">
        <f>Sheet3!E581</f>
        <v>#VALUE!</v>
      </c>
      <c r="S581" t="str">
        <f t="shared" si="36"/>
        <v/>
      </c>
      <c r="T581" t="str">
        <f>IF(ISERROR(Sheet1!X581),"",Sheet1!X581)</f>
        <v/>
      </c>
      <c r="U581" t="e">
        <f>IF(Sheet1!M581="Councillors",5120,IF(Sheet1!M581="Information Technology Services Dept.",1024,IF(Sheet1!M581="City Clerk and Solicitor Dept",1953,"No")))</f>
        <v>#VALUE!</v>
      </c>
      <c r="V581" s="5" t="s">
        <v>96</v>
      </c>
      <c r="W581" t="e">
        <f>IF(Sheet1!M581="Councillors",4608,IF(Sheet1!M581="Information Technology Services Dept.",921,IF(Sheet1!M581="City Clerk and Solicitor Dept",1855,"No")))</f>
        <v>#VALUE!</v>
      </c>
      <c r="X581" t="e">
        <f t="shared" si="37"/>
        <v>#VALUE!</v>
      </c>
      <c r="Y581" t="str">
        <f ca="1">IF(Sheet1!AB581="DC1MDB01","DC1",IF(Sheet1!AB581="DC1MDB02","DC1",IF(Sheet1!AB581="DC1MDB03","DC1",IF(Sheet1!AB581="DC1MDB04","DC1",IF(Sheet1!AB581="DC1MDB05","DC1",IF(Sheet1!AB581="DC1MDB06","DC1",IF(Sheet1!AB581="DC1MDB07","DC1",IF(Sheet1!AB581="DC1MDB08","DC1",IF(Sheet1!AB581="DC1MDB09","DC1",IF(Sheet1!AB581="DC1MDB10","DC1",IF(Sheet1!AB581="DC4MDB01","DC4",IF(Sheet1!AB581="DC4MDB02","DC4",IF(Sheet1!AB581="DC4MDB03","DC4",IF(Sheet1!AB581="DC4MDB04","DC4",IF(Sheet1!AB581="DC4MDB05","DC4",IF(Sheet1!AB581="DC4MDB06","DC4",IF(Sheet1!AB581="DC4MDB07","DC4",IF(Sheet1!AB581="DC4MDB08","DC4",IF(Sheet1!AB581="DC4MDB09","DC4",IF(Sheet1!AB581="DC4MDB10","DC4","$False"))))))))))))))))))))</f>
        <v>DC1</v>
      </c>
      <c r="Z581" t="s">
        <v>35</v>
      </c>
      <c r="AA581" t="e">
        <f t="shared" si="38"/>
        <v>#VALUE!</v>
      </c>
      <c r="AB581" t="e">
        <f t="shared" si="39"/>
        <v>#VALUE!</v>
      </c>
      <c r="AC581" t="s">
        <v>11</v>
      </c>
      <c r="AD581" t="s">
        <v>12</v>
      </c>
      <c r="AE581" t="s">
        <v>13</v>
      </c>
      <c r="AF581" t="s">
        <v>14</v>
      </c>
      <c r="AG581" t="s">
        <v>5</v>
      </c>
      <c r="AH581" t="s">
        <v>15</v>
      </c>
      <c r="AI581" t="s">
        <v>16</v>
      </c>
      <c r="AJ581" t="s">
        <v>17</v>
      </c>
      <c r="AK581" t="s">
        <v>18</v>
      </c>
      <c r="AL581" t="s">
        <v>19</v>
      </c>
    </row>
    <row r="582" spans="1:38" ht="13.5" customHeight="1">
      <c r="A582" s="7"/>
      <c r="B582" s="7"/>
      <c r="C582" s="7"/>
      <c r="D582" s="8"/>
      <c r="F582" s="9" t="str">
        <f>(Sheet1!T582)</f>
        <v/>
      </c>
      <c r="G582" t="str">
        <f>IF(OR(Sheet1!W582="Yes",Sheet1!U582="Yes"),"\\CMFP538\"&amp;Sheet1!Z582,"")</f>
        <v/>
      </c>
      <c r="H582" t="str">
        <f>IF(G582="","",Sheet1!Z582)</f>
        <v/>
      </c>
      <c r="I582" t="str">
        <f>IF(G582="","",Sheet1!Y582)</f>
        <v/>
      </c>
      <c r="J582" t="e">
        <f>(Sheet1!O582)</f>
        <v>#VALUE!</v>
      </c>
      <c r="K582" s="6" t="e">
        <f>(Sheet1!P582)</f>
        <v>#VALUE!</v>
      </c>
      <c r="L582" s="6" t="e">
        <f>IF(Sheet1!N582="No","No",IF(Sheet1!N582="","No","Yes"))</f>
        <v>#VALUE!</v>
      </c>
      <c r="M582" t="e">
        <f>(Sheet1!Q582)</f>
        <v>#VALUE!</v>
      </c>
      <c r="N582" s="6" t="str">
        <f>IF(Sheet1!E582=FALSE,"",Sheet1!F582&amp;Sheet1!E582)</f>
        <v/>
      </c>
      <c r="O582" t="str">
        <f ca="1">(Sheet1!AB582)</f>
        <v>DC1MDB06</v>
      </c>
      <c r="P582" t="e">
        <f>(Sheet1!R582)</f>
        <v>#VALUE!</v>
      </c>
      <c r="Q582" t="e">
        <f>Sheet3!D582</f>
        <v>#VALUE!</v>
      </c>
      <c r="R582" t="e">
        <f>Sheet3!E582</f>
        <v>#VALUE!</v>
      </c>
      <c r="S582" t="str">
        <f t="shared" si="36"/>
        <v/>
      </c>
      <c r="T582" t="str">
        <f>IF(ISERROR(Sheet1!X582),"",Sheet1!X582)</f>
        <v/>
      </c>
      <c r="U582" t="e">
        <f>IF(Sheet1!M582="Councillors",5120,IF(Sheet1!M582="Information Technology Services Dept.",1024,IF(Sheet1!M582="City Clerk and Solicitor Dept",1953,"No")))</f>
        <v>#VALUE!</v>
      </c>
      <c r="V582" s="5" t="s">
        <v>96</v>
      </c>
      <c r="W582" t="e">
        <f>IF(Sheet1!M582="Councillors",4608,IF(Sheet1!M582="Information Technology Services Dept.",921,IF(Sheet1!M582="City Clerk and Solicitor Dept",1855,"No")))</f>
        <v>#VALUE!</v>
      </c>
      <c r="X582" t="e">
        <f t="shared" si="37"/>
        <v>#VALUE!</v>
      </c>
      <c r="Y582" t="str">
        <f ca="1">IF(Sheet1!AB582="DC1MDB01","DC1",IF(Sheet1!AB582="DC1MDB02","DC1",IF(Sheet1!AB582="DC1MDB03","DC1",IF(Sheet1!AB582="DC1MDB04","DC1",IF(Sheet1!AB582="DC1MDB05","DC1",IF(Sheet1!AB582="DC1MDB06","DC1",IF(Sheet1!AB582="DC1MDB07","DC1",IF(Sheet1!AB582="DC1MDB08","DC1",IF(Sheet1!AB582="DC1MDB09","DC1",IF(Sheet1!AB582="DC1MDB10","DC1",IF(Sheet1!AB582="DC4MDB01","DC4",IF(Sheet1!AB582="DC4MDB02","DC4",IF(Sheet1!AB582="DC4MDB03","DC4",IF(Sheet1!AB582="DC4MDB04","DC4",IF(Sheet1!AB582="DC4MDB05","DC4",IF(Sheet1!AB582="DC4MDB06","DC4",IF(Sheet1!AB582="DC4MDB07","DC4",IF(Sheet1!AB582="DC4MDB08","DC4",IF(Sheet1!AB582="DC4MDB09","DC4",IF(Sheet1!AB582="DC4MDB10","DC4","$False"))))))))))))))))))))</f>
        <v>DC1</v>
      </c>
      <c r="Z582" t="s">
        <v>35</v>
      </c>
      <c r="AA582" t="e">
        <f t="shared" si="38"/>
        <v>#VALUE!</v>
      </c>
      <c r="AB582" t="e">
        <f t="shared" si="39"/>
        <v>#VALUE!</v>
      </c>
      <c r="AC582" t="s">
        <v>11</v>
      </c>
      <c r="AD582" t="s">
        <v>12</v>
      </c>
      <c r="AE582" t="s">
        <v>13</v>
      </c>
      <c r="AF582" t="s">
        <v>14</v>
      </c>
      <c r="AG582" t="s">
        <v>5</v>
      </c>
      <c r="AH582" t="s">
        <v>15</v>
      </c>
      <c r="AI582" t="s">
        <v>16</v>
      </c>
      <c r="AJ582" t="s">
        <v>17</v>
      </c>
      <c r="AK582" t="s">
        <v>18</v>
      </c>
      <c r="AL582" t="s">
        <v>19</v>
      </c>
    </row>
    <row r="583" spans="1:38" ht="13.5" customHeight="1">
      <c r="A583" s="7"/>
      <c r="B583" s="7"/>
      <c r="C583" s="7"/>
      <c r="D583" s="8"/>
      <c r="F583" s="9" t="str">
        <f>(Sheet1!T583)</f>
        <v/>
      </c>
      <c r="G583" t="str">
        <f>IF(OR(Sheet1!W583="Yes",Sheet1!U583="Yes"),"\\CMFP538\"&amp;Sheet1!Z583,"")</f>
        <v/>
      </c>
      <c r="H583" t="str">
        <f>IF(G583="","",Sheet1!Z583)</f>
        <v/>
      </c>
      <c r="I583" t="str">
        <f>IF(G583="","",Sheet1!Y583)</f>
        <v/>
      </c>
      <c r="J583" t="e">
        <f>(Sheet1!O583)</f>
        <v>#VALUE!</v>
      </c>
      <c r="K583" s="6" t="e">
        <f>(Sheet1!P583)</f>
        <v>#VALUE!</v>
      </c>
      <c r="L583" s="6" t="e">
        <f>IF(Sheet1!N583="No","No",IF(Sheet1!N583="","No","Yes"))</f>
        <v>#VALUE!</v>
      </c>
      <c r="M583" t="e">
        <f>(Sheet1!Q583)</f>
        <v>#VALUE!</v>
      </c>
      <c r="N583" s="6" t="str">
        <f>IF(Sheet1!E583=FALSE,"",Sheet1!F583&amp;Sheet1!E583)</f>
        <v/>
      </c>
      <c r="O583" t="str">
        <f ca="1">(Sheet1!AB583)</f>
        <v>DC1MDB03</v>
      </c>
      <c r="P583" t="e">
        <f>(Sheet1!R583)</f>
        <v>#VALUE!</v>
      </c>
      <c r="Q583" t="e">
        <f>Sheet3!D583</f>
        <v>#VALUE!</v>
      </c>
      <c r="R583" t="e">
        <f>Sheet3!E583</f>
        <v>#VALUE!</v>
      </c>
      <c r="S583" t="str">
        <f t="shared" si="36"/>
        <v/>
      </c>
      <c r="T583" t="str">
        <f>IF(ISERROR(Sheet1!X583),"",Sheet1!X583)</f>
        <v/>
      </c>
      <c r="U583" t="e">
        <f>IF(Sheet1!M583="Councillors",5120,IF(Sheet1!M583="Information Technology Services Dept.",1024,IF(Sheet1!M583="City Clerk and Solicitor Dept",1953,"No")))</f>
        <v>#VALUE!</v>
      </c>
      <c r="V583" s="5" t="s">
        <v>96</v>
      </c>
      <c r="W583" t="e">
        <f>IF(Sheet1!M583="Councillors",4608,IF(Sheet1!M583="Information Technology Services Dept.",921,IF(Sheet1!M583="City Clerk and Solicitor Dept",1855,"No")))</f>
        <v>#VALUE!</v>
      </c>
      <c r="X583" t="e">
        <f t="shared" si="37"/>
        <v>#VALUE!</v>
      </c>
      <c r="Y583" t="str">
        <f ca="1">IF(Sheet1!AB583="DC1MDB01","DC1",IF(Sheet1!AB583="DC1MDB02","DC1",IF(Sheet1!AB583="DC1MDB03","DC1",IF(Sheet1!AB583="DC1MDB04","DC1",IF(Sheet1!AB583="DC1MDB05","DC1",IF(Sheet1!AB583="DC1MDB06","DC1",IF(Sheet1!AB583="DC1MDB07","DC1",IF(Sheet1!AB583="DC1MDB08","DC1",IF(Sheet1!AB583="DC1MDB09","DC1",IF(Sheet1!AB583="DC1MDB10","DC1",IF(Sheet1!AB583="DC4MDB01","DC4",IF(Sheet1!AB583="DC4MDB02","DC4",IF(Sheet1!AB583="DC4MDB03","DC4",IF(Sheet1!AB583="DC4MDB04","DC4",IF(Sheet1!AB583="DC4MDB05","DC4",IF(Sheet1!AB583="DC4MDB06","DC4",IF(Sheet1!AB583="DC4MDB07","DC4",IF(Sheet1!AB583="DC4MDB08","DC4",IF(Sheet1!AB583="DC4MDB09","DC4",IF(Sheet1!AB583="DC4MDB10","DC4","$False"))))))))))))))))))))</f>
        <v>DC1</v>
      </c>
      <c r="Z583" t="s">
        <v>35</v>
      </c>
      <c r="AA583" t="e">
        <f t="shared" si="38"/>
        <v>#VALUE!</v>
      </c>
      <c r="AB583" t="e">
        <f t="shared" si="39"/>
        <v>#VALUE!</v>
      </c>
      <c r="AC583" t="s">
        <v>11</v>
      </c>
      <c r="AD583" t="s">
        <v>12</v>
      </c>
      <c r="AE583" t="s">
        <v>13</v>
      </c>
      <c r="AF583" t="s">
        <v>14</v>
      </c>
      <c r="AG583" t="s">
        <v>5</v>
      </c>
      <c r="AH583" t="s">
        <v>15</v>
      </c>
      <c r="AI583" t="s">
        <v>16</v>
      </c>
      <c r="AJ583" t="s">
        <v>17</v>
      </c>
      <c r="AK583" t="s">
        <v>18</v>
      </c>
      <c r="AL583" t="s">
        <v>19</v>
      </c>
    </row>
    <row r="584" spans="1:38" ht="13.5" customHeight="1">
      <c r="A584" s="7"/>
      <c r="B584" s="7"/>
      <c r="C584" s="7"/>
      <c r="D584" s="8"/>
      <c r="F584" s="9" t="str">
        <f>(Sheet1!T584)</f>
        <v/>
      </c>
      <c r="G584" t="str">
        <f>IF(OR(Sheet1!W584="Yes",Sheet1!U584="Yes"),"\\CMFP538\"&amp;Sheet1!Z584,"")</f>
        <v/>
      </c>
      <c r="H584" t="str">
        <f>IF(G584="","",Sheet1!Z584)</f>
        <v/>
      </c>
      <c r="I584" t="str">
        <f>IF(G584="","",Sheet1!Y584)</f>
        <v/>
      </c>
      <c r="J584" t="e">
        <f>(Sheet1!O584)</f>
        <v>#VALUE!</v>
      </c>
      <c r="K584" s="6" t="e">
        <f>(Sheet1!P584)</f>
        <v>#VALUE!</v>
      </c>
      <c r="L584" s="6" t="e">
        <f>IF(Sheet1!N584="No","No",IF(Sheet1!N584="","No","Yes"))</f>
        <v>#VALUE!</v>
      </c>
      <c r="M584" t="e">
        <f>(Sheet1!Q584)</f>
        <v>#VALUE!</v>
      </c>
      <c r="N584" s="6" t="str">
        <f>IF(Sheet1!E584=FALSE,"",Sheet1!F584&amp;Sheet1!E584)</f>
        <v/>
      </c>
      <c r="O584" t="str">
        <f ca="1">(Sheet1!AB584)</f>
        <v>DC1MDB01</v>
      </c>
      <c r="P584" t="e">
        <f>(Sheet1!R584)</f>
        <v>#VALUE!</v>
      </c>
      <c r="Q584" t="e">
        <f>Sheet3!D584</f>
        <v>#VALUE!</v>
      </c>
      <c r="R584" t="e">
        <f>Sheet3!E584</f>
        <v>#VALUE!</v>
      </c>
      <c r="S584" t="str">
        <f t="shared" si="36"/>
        <v/>
      </c>
      <c r="T584" t="str">
        <f>IF(ISERROR(Sheet1!X584),"",Sheet1!X584)</f>
        <v/>
      </c>
      <c r="U584" t="e">
        <f>IF(Sheet1!M584="Councillors",5120,IF(Sheet1!M584="Information Technology Services Dept.",1024,IF(Sheet1!M584="City Clerk and Solicitor Dept",1953,"No")))</f>
        <v>#VALUE!</v>
      </c>
      <c r="V584" s="5" t="s">
        <v>96</v>
      </c>
      <c r="W584" t="e">
        <f>IF(Sheet1!M584="Councillors",4608,IF(Sheet1!M584="Information Technology Services Dept.",921,IF(Sheet1!M584="City Clerk and Solicitor Dept",1855,"No")))</f>
        <v>#VALUE!</v>
      </c>
      <c r="X584" t="e">
        <f t="shared" si="37"/>
        <v>#VALUE!</v>
      </c>
      <c r="Y584" t="str">
        <f ca="1">IF(Sheet1!AB584="DC1MDB01","DC1",IF(Sheet1!AB584="DC1MDB02","DC1",IF(Sheet1!AB584="DC1MDB03","DC1",IF(Sheet1!AB584="DC1MDB04","DC1",IF(Sheet1!AB584="DC1MDB05","DC1",IF(Sheet1!AB584="DC1MDB06","DC1",IF(Sheet1!AB584="DC1MDB07","DC1",IF(Sheet1!AB584="DC1MDB08","DC1",IF(Sheet1!AB584="DC1MDB09","DC1",IF(Sheet1!AB584="DC1MDB10","DC1",IF(Sheet1!AB584="DC4MDB01","DC4",IF(Sheet1!AB584="DC4MDB02","DC4",IF(Sheet1!AB584="DC4MDB03","DC4",IF(Sheet1!AB584="DC4MDB04","DC4",IF(Sheet1!AB584="DC4MDB05","DC4",IF(Sheet1!AB584="DC4MDB06","DC4",IF(Sheet1!AB584="DC4MDB07","DC4",IF(Sheet1!AB584="DC4MDB08","DC4",IF(Sheet1!AB584="DC4MDB09","DC4",IF(Sheet1!AB584="DC4MDB10","DC4","$False"))))))))))))))))))))</f>
        <v>DC1</v>
      </c>
      <c r="Z584" t="s">
        <v>35</v>
      </c>
      <c r="AA584" t="e">
        <f t="shared" si="38"/>
        <v>#VALUE!</v>
      </c>
      <c r="AB584" t="e">
        <f t="shared" si="39"/>
        <v>#VALUE!</v>
      </c>
      <c r="AC584" t="s">
        <v>11</v>
      </c>
      <c r="AD584" t="s">
        <v>12</v>
      </c>
      <c r="AE584" t="s">
        <v>13</v>
      </c>
      <c r="AF584" t="s">
        <v>14</v>
      </c>
      <c r="AG584" t="s">
        <v>5</v>
      </c>
      <c r="AH584" t="s">
        <v>15</v>
      </c>
      <c r="AI584" t="s">
        <v>16</v>
      </c>
      <c r="AJ584" t="s">
        <v>17</v>
      </c>
      <c r="AK584" t="s">
        <v>18</v>
      </c>
      <c r="AL584" t="s">
        <v>19</v>
      </c>
    </row>
    <row r="585" spans="1:38" ht="13.5" customHeight="1">
      <c r="A585" s="7"/>
      <c r="B585" s="7"/>
      <c r="C585" s="7"/>
      <c r="D585" s="8"/>
      <c r="F585" s="9" t="str">
        <f>(Sheet1!T585)</f>
        <v/>
      </c>
      <c r="G585" t="str">
        <f>IF(OR(Sheet1!W585="Yes",Sheet1!U585="Yes"),"\\CMFP538\"&amp;Sheet1!Z585,"")</f>
        <v/>
      </c>
      <c r="H585" t="str">
        <f>IF(G585="","",Sheet1!Z585)</f>
        <v/>
      </c>
      <c r="I585" t="str">
        <f>IF(G585="","",Sheet1!Y585)</f>
        <v/>
      </c>
      <c r="J585" t="e">
        <f>(Sheet1!O585)</f>
        <v>#VALUE!</v>
      </c>
      <c r="K585" s="6" t="e">
        <f>(Sheet1!P585)</f>
        <v>#VALUE!</v>
      </c>
      <c r="L585" s="6" t="e">
        <f>IF(Sheet1!N585="No","No",IF(Sheet1!N585="","No","Yes"))</f>
        <v>#VALUE!</v>
      </c>
      <c r="M585" t="e">
        <f>(Sheet1!Q585)</f>
        <v>#VALUE!</v>
      </c>
      <c r="N585" s="6" t="str">
        <f>IF(Sheet1!E585=FALSE,"",Sheet1!F585&amp;Sheet1!E585)</f>
        <v/>
      </c>
      <c r="O585" t="str">
        <f ca="1">(Sheet1!AB585)</f>
        <v>DC1MDB03</v>
      </c>
      <c r="P585" t="e">
        <f>(Sheet1!R585)</f>
        <v>#VALUE!</v>
      </c>
      <c r="Q585" t="e">
        <f>Sheet3!D585</f>
        <v>#VALUE!</v>
      </c>
      <c r="R585" t="e">
        <f>Sheet3!E585</f>
        <v>#VALUE!</v>
      </c>
      <c r="S585" t="str">
        <f t="shared" si="36"/>
        <v/>
      </c>
      <c r="T585" t="str">
        <f>IF(ISERROR(Sheet1!X585),"",Sheet1!X585)</f>
        <v/>
      </c>
      <c r="U585" t="e">
        <f>IF(Sheet1!M585="Councillors",5120,IF(Sheet1!M585="Information Technology Services Dept.",1024,IF(Sheet1!M585="City Clerk and Solicitor Dept",1953,"No")))</f>
        <v>#VALUE!</v>
      </c>
      <c r="V585" s="5" t="s">
        <v>96</v>
      </c>
      <c r="W585" t="e">
        <f>IF(Sheet1!M585="Councillors",4608,IF(Sheet1!M585="Information Technology Services Dept.",921,IF(Sheet1!M585="City Clerk and Solicitor Dept",1855,"No")))</f>
        <v>#VALUE!</v>
      </c>
      <c r="X585" t="e">
        <f t="shared" si="37"/>
        <v>#VALUE!</v>
      </c>
      <c r="Y585" t="str">
        <f ca="1">IF(Sheet1!AB585="DC1MDB01","DC1",IF(Sheet1!AB585="DC1MDB02","DC1",IF(Sheet1!AB585="DC1MDB03","DC1",IF(Sheet1!AB585="DC1MDB04","DC1",IF(Sheet1!AB585="DC1MDB05","DC1",IF(Sheet1!AB585="DC1MDB06","DC1",IF(Sheet1!AB585="DC1MDB07","DC1",IF(Sheet1!AB585="DC1MDB08","DC1",IF(Sheet1!AB585="DC1MDB09","DC1",IF(Sheet1!AB585="DC1MDB10","DC1",IF(Sheet1!AB585="DC4MDB01","DC4",IF(Sheet1!AB585="DC4MDB02","DC4",IF(Sheet1!AB585="DC4MDB03","DC4",IF(Sheet1!AB585="DC4MDB04","DC4",IF(Sheet1!AB585="DC4MDB05","DC4",IF(Sheet1!AB585="DC4MDB06","DC4",IF(Sheet1!AB585="DC4MDB07","DC4",IF(Sheet1!AB585="DC4MDB08","DC4",IF(Sheet1!AB585="DC4MDB09","DC4",IF(Sheet1!AB585="DC4MDB10","DC4","$False"))))))))))))))))))))</f>
        <v>DC1</v>
      </c>
      <c r="Z585" t="s">
        <v>35</v>
      </c>
      <c r="AA585" t="e">
        <f t="shared" si="38"/>
        <v>#VALUE!</v>
      </c>
      <c r="AB585" t="e">
        <f t="shared" si="39"/>
        <v>#VALUE!</v>
      </c>
      <c r="AC585" t="s">
        <v>11</v>
      </c>
      <c r="AD585" t="s">
        <v>12</v>
      </c>
      <c r="AE585" t="s">
        <v>13</v>
      </c>
      <c r="AF585" t="s">
        <v>14</v>
      </c>
      <c r="AG585" t="s">
        <v>5</v>
      </c>
      <c r="AH585" t="s">
        <v>15</v>
      </c>
      <c r="AI585" t="s">
        <v>16</v>
      </c>
      <c r="AJ585" t="s">
        <v>17</v>
      </c>
      <c r="AK585" t="s">
        <v>18</v>
      </c>
      <c r="AL585" t="s">
        <v>19</v>
      </c>
    </row>
    <row r="586" spans="1:38" ht="13.5" customHeight="1">
      <c r="A586" s="7"/>
      <c r="B586" s="7"/>
      <c r="C586" s="7"/>
      <c r="D586" s="8"/>
      <c r="F586" s="9" t="str">
        <f>(Sheet1!T586)</f>
        <v/>
      </c>
      <c r="G586" t="str">
        <f>IF(OR(Sheet1!W586="Yes",Sheet1!U586="Yes"),"\\CMFP538\"&amp;Sheet1!Z586,"")</f>
        <v/>
      </c>
      <c r="H586" t="str">
        <f>IF(G586="","",Sheet1!Z586)</f>
        <v/>
      </c>
      <c r="I586" t="str">
        <f>IF(G586="","",Sheet1!Y586)</f>
        <v/>
      </c>
      <c r="J586" t="e">
        <f>(Sheet1!O586)</f>
        <v>#VALUE!</v>
      </c>
      <c r="K586" s="6" t="e">
        <f>(Sheet1!P586)</f>
        <v>#VALUE!</v>
      </c>
      <c r="L586" s="6" t="e">
        <f>IF(Sheet1!N586="No","No",IF(Sheet1!N586="","No","Yes"))</f>
        <v>#VALUE!</v>
      </c>
      <c r="M586" t="e">
        <f>(Sheet1!Q586)</f>
        <v>#VALUE!</v>
      </c>
      <c r="N586" s="6" t="str">
        <f>IF(Sheet1!E586=FALSE,"",Sheet1!F586&amp;Sheet1!E586)</f>
        <v/>
      </c>
      <c r="O586" t="str">
        <f ca="1">(Sheet1!AB586)</f>
        <v>DC4MDB10</v>
      </c>
      <c r="P586" t="e">
        <f>(Sheet1!R586)</f>
        <v>#VALUE!</v>
      </c>
      <c r="Q586" t="e">
        <f>Sheet3!D586</f>
        <v>#VALUE!</v>
      </c>
      <c r="R586" t="e">
        <f>Sheet3!E586</f>
        <v>#VALUE!</v>
      </c>
      <c r="S586" t="str">
        <f t="shared" si="36"/>
        <v/>
      </c>
      <c r="T586" t="str">
        <f>IF(ISERROR(Sheet1!X586),"",Sheet1!X586)</f>
        <v/>
      </c>
      <c r="U586" t="e">
        <f>IF(Sheet1!M586="Councillors",5120,IF(Sheet1!M586="Information Technology Services Dept.",1024,IF(Sheet1!M586="City Clerk and Solicitor Dept",1953,"No")))</f>
        <v>#VALUE!</v>
      </c>
      <c r="V586" s="5" t="s">
        <v>96</v>
      </c>
      <c r="W586" t="e">
        <f>IF(Sheet1!M586="Councillors",4608,IF(Sheet1!M586="Information Technology Services Dept.",921,IF(Sheet1!M586="City Clerk and Solicitor Dept",1855,"No")))</f>
        <v>#VALUE!</v>
      </c>
      <c r="X586" t="e">
        <f t="shared" si="37"/>
        <v>#VALUE!</v>
      </c>
      <c r="Y586" t="str">
        <f ca="1">IF(Sheet1!AB586="DC1MDB01","DC1",IF(Sheet1!AB586="DC1MDB02","DC1",IF(Sheet1!AB586="DC1MDB03","DC1",IF(Sheet1!AB586="DC1MDB04","DC1",IF(Sheet1!AB586="DC1MDB05","DC1",IF(Sheet1!AB586="DC1MDB06","DC1",IF(Sheet1!AB586="DC1MDB07","DC1",IF(Sheet1!AB586="DC1MDB08","DC1",IF(Sheet1!AB586="DC1MDB09","DC1",IF(Sheet1!AB586="DC1MDB10","DC1",IF(Sheet1!AB586="DC4MDB01","DC4",IF(Sheet1!AB586="DC4MDB02","DC4",IF(Sheet1!AB586="DC4MDB03","DC4",IF(Sheet1!AB586="DC4MDB04","DC4",IF(Sheet1!AB586="DC4MDB05","DC4",IF(Sheet1!AB586="DC4MDB06","DC4",IF(Sheet1!AB586="DC4MDB07","DC4",IF(Sheet1!AB586="DC4MDB08","DC4",IF(Sheet1!AB586="DC4MDB09","DC4",IF(Sheet1!AB586="DC4MDB10","DC4","$False"))))))))))))))))))))</f>
        <v>DC4</v>
      </c>
      <c r="Z586" t="s">
        <v>35</v>
      </c>
      <c r="AA586" t="e">
        <f t="shared" si="38"/>
        <v>#VALUE!</v>
      </c>
      <c r="AB586" t="e">
        <f t="shared" si="39"/>
        <v>#VALUE!</v>
      </c>
      <c r="AC586" t="s">
        <v>11</v>
      </c>
      <c r="AD586" t="s">
        <v>12</v>
      </c>
      <c r="AE586" t="s">
        <v>13</v>
      </c>
      <c r="AF586" t="s">
        <v>14</v>
      </c>
      <c r="AG586" t="s">
        <v>5</v>
      </c>
      <c r="AH586" t="s">
        <v>15</v>
      </c>
      <c r="AI586" t="s">
        <v>16</v>
      </c>
      <c r="AJ586" t="s">
        <v>17</v>
      </c>
      <c r="AK586" t="s">
        <v>18</v>
      </c>
      <c r="AL586" t="s">
        <v>19</v>
      </c>
    </row>
    <row r="587" spans="1:38" ht="13.5" customHeight="1">
      <c r="A587" s="7"/>
      <c r="B587" s="7"/>
      <c r="C587" s="7"/>
      <c r="D587" s="8"/>
      <c r="F587" s="9" t="str">
        <f>(Sheet1!T587)</f>
        <v/>
      </c>
      <c r="G587" t="str">
        <f>IF(OR(Sheet1!W587="Yes",Sheet1!U587="Yes"),"\\CMFP538\"&amp;Sheet1!Z587,"")</f>
        <v/>
      </c>
      <c r="H587" t="str">
        <f>IF(G587="","",Sheet1!Z587)</f>
        <v/>
      </c>
      <c r="I587" t="str">
        <f>IF(G587="","",Sheet1!Y587)</f>
        <v/>
      </c>
      <c r="J587" t="e">
        <f>(Sheet1!O587)</f>
        <v>#VALUE!</v>
      </c>
      <c r="K587" s="6" t="e">
        <f>(Sheet1!P587)</f>
        <v>#VALUE!</v>
      </c>
      <c r="L587" s="6" t="e">
        <f>IF(Sheet1!N587="No","No",IF(Sheet1!N587="","No","Yes"))</f>
        <v>#VALUE!</v>
      </c>
      <c r="M587" t="e">
        <f>(Sheet1!Q587)</f>
        <v>#VALUE!</v>
      </c>
      <c r="N587" s="6" t="str">
        <f>IF(Sheet1!E587=FALSE,"",Sheet1!F587&amp;Sheet1!E587)</f>
        <v/>
      </c>
      <c r="O587" t="str">
        <f ca="1">(Sheet1!AB587)</f>
        <v>DC4MDB06</v>
      </c>
      <c r="P587" t="e">
        <f>(Sheet1!R587)</f>
        <v>#VALUE!</v>
      </c>
      <c r="Q587" t="e">
        <f>Sheet3!D587</f>
        <v>#VALUE!</v>
      </c>
      <c r="R587" t="e">
        <f>Sheet3!E587</f>
        <v>#VALUE!</v>
      </c>
      <c r="S587" t="str">
        <f t="shared" si="36"/>
        <v/>
      </c>
      <c r="T587" t="str">
        <f>IF(ISERROR(Sheet1!X587),"",Sheet1!X587)</f>
        <v/>
      </c>
      <c r="U587" t="e">
        <f>IF(Sheet1!M587="Councillors",5120,IF(Sheet1!M587="Information Technology Services Dept.",1024,IF(Sheet1!M587="City Clerk and Solicitor Dept",1953,"No")))</f>
        <v>#VALUE!</v>
      </c>
      <c r="V587" s="5" t="s">
        <v>96</v>
      </c>
      <c r="W587" t="e">
        <f>IF(Sheet1!M587="Councillors",4608,IF(Sheet1!M587="Information Technology Services Dept.",921,IF(Sheet1!M587="City Clerk and Solicitor Dept",1855,"No")))</f>
        <v>#VALUE!</v>
      </c>
      <c r="X587" t="e">
        <f t="shared" si="37"/>
        <v>#VALUE!</v>
      </c>
      <c r="Y587" t="str">
        <f ca="1">IF(Sheet1!AB587="DC1MDB01","DC1",IF(Sheet1!AB587="DC1MDB02","DC1",IF(Sheet1!AB587="DC1MDB03","DC1",IF(Sheet1!AB587="DC1MDB04","DC1",IF(Sheet1!AB587="DC1MDB05","DC1",IF(Sheet1!AB587="DC1MDB06","DC1",IF(Sheet1!AB587="DC1MDB07","DC1",IF(Sheet1!AB587="DC1MDB08","DC1",IF(Sheet1!AB587="DC1MDB09","DC1",IF(Sheet1!AB587="DC1MDB10","DC1",IF(Sheet1!AB587="DC4MDB01","DC4",IF(Sheet1!AB587="DC4MDB02","DC4",IF(Sheet1!AB587="DC4MDB03","DC4",IF(Sheet1!AB587="DC4MDB04","DC4",IF(Sheet1!AB587="DC4MDB05","DC4",IF(Sheet1!AB587="DC4MDB06","DC4",IF(Sheet1!AB587="DC4MDB07","DC4",IF(Sheet1!AB587="DC4MDB08","DC4",IF(Sheet1!AB587="DC4MDB09","DC4",IF(Sheet1!AB587="DC4MDB10","DC4","$False"))))))))))))))))))))</f>
        <v>DC4</v>
      </c>
      <c r="Z587" t="s">
        <v>35</v>
      </c>
      <c r="AA587" t="e">
        <f t="shared" si="38"/>
        <v>#VALUE!</v>
      </c>
      <c r="AB587" t="e">
        <f t="shared" si="39"/>
        <v>#VALUE!</v>
      </c>
      <c r="AC587" t="s">
        <v>11</v>
      </c>
      <c r="AD587" t="s">
        <v>12</v>
      </c>
      <c r="AE587" t="s">
        <v>13</v>
      </c>
      <c r="AF587" t="s">
        <v>14</v>
      </c>
      <c r="AG587" t="s">
        <v>5</v>
      </c>
      <c r="AH587" t="s">
        <v>15</v>
      </c>
      <c r="AI587" t="s">
        <v>16</v>
      </c>
      <c r="AJ587" t="s">
        <v>17</v>
      </c>
      <c r="AK587" t="s">
        <v>18</v>
      </c>
      <c r="AL587" t="s">
        <v>19</v>
      </c>
    </row>
    <row r="588" spans="1:38" ht="13.5" customHeight="1">
      <c r="A588" s="7"/>
      <c r="B588" s="7"/>
      <c r="C588" s="7"/>
      <c r="D588" s="8"/>
      <c r="F588" s="9" t="str">
        <f>(Sheet1!T588)</f>
        <v/>
      </c>
      <c r="G588" t="str">
        <f>IF(OR(Sheet1!W588="Yes",Sheet1!U588="Yes"),"\\CMFP538\"&amp;Sheet1!Z588,"")</f>
        <v/>
      </c>
      <c r="H588" t="str">
        <f>IF(G588="","",Sheet1!Z588)</f>
        <v/>
      </c>
      <c r="I588" t="str">
        <f>IF(G588="","",Sheet1!Y588)</f>
        <v/>
      </c>
      <c r="J588" t="e">
        <f>(Sheet1!O588)</f>
        <v>#VALUE!</v>
      </c>
      <c r="K588" s="6" t="e">
        <f>(Sheet1!P588)</f>
        <v>#VALUE!</v>
      </c>
      <c r="L588" s="6" t="e">
        <f>IF(Sheet1!N588="No","No",IF(Sheet1!N588="","No","Yes"))</f>
        <v>#VALUE!</v>
      </c>
      <c r="M588" t="e">
        <f>(Sheet1!Q588)</f>
        <v>#VALUE!</v>
      </c>
      <c r="N588" s="6" t="str">
        <f>IF(Sheet1!E588=FALSE,"",Sheet1!F588&amp;Sheet1!E588)</f>
        <v/>
      </c>
      <c r="O588" t="str">
        <f ca="1">(Sheet1!AB588)</f>
        <v>DC1MDB03</v>
      </c>
      <c r="P588" t="e">
        <f>(Sheet1!R588)</f>
        <v>#VALUE!</v>
      </c>
      <c r="Q588" t="e">
        <f>Sheet3!D588</f>
        <v>#VALUE!</v>
      </c>
      <c r="R588" t="e">
        <f>Sheet3!E588</f>
        <v>#VALUE!</v>
      </c>
      <c r="S588" t="str">
        <f t="shared" si="36"/>
        <v/>
      </c>
      <c r="T588" t="str">
        <f>IF(ISERROR(Sheet1!X588),"",Sheet1!X588)</f>
        <v/>
      </c>
      <c r="U588" t="e">
        <f>IF(Sheet1!M588="Councillors",5120,IF(Sheet1!M588="Information Technology Services Dept.",1024,IF(Sheet1!M588="City Clerk and Solicitor Dept",1953,"No")))</f>
        <v>#VALUE!</v>
      </c>
      <c r="V588" s="5" t="s">
        <v>96</v>
      </c>
      <c r="W588" t="e">
        <f>IF(Sheet1!M588="Councillors",4608,IF(Sheet1!M588="Information Technology Services Dept.",921,IF(Sheet1!M588="City Clerk and Solicitor Dept",1855,"No")))</f>
        <v>#VALUE!</v>
      </c>
      <c r="X588" t="e">
        <f t="shared" si="37"/>
        <v>#VALUE!</v>
      </c>
      <c r="Y588" t="str">
        <f ca="1">IF(Sheet1!AB588="DC1MDB01","DC1",IF(Sheet1!AB588="DC1MDB02","DC1",IF(Sheet1!AB588="DC1MDB03","DC1",IF(Sheet1!AB588="DC1MDB04","DC1",IF(Sheet1!AB588="DC1MDB05","DC1",IF(Sheet1!AB588="DC1MDB06","DC1",IF(Sheet1!AB588="DC1MDB07","DC1",IF(Sheet1!AB588="DC1MDB08","DC1",IF(Sheet1!AB588="DC1MDB09","DC1",IF(Sheet1!AB588="DC1MDB10","DC1",IF(Sheet1!AB588="DC4MDB01","DC4",IF(Sheet1!AB588="DC4MDB02","DC4",IF(Sheet1!AB588="DC4MDB03","DC4",IF(Sheet1!AB588="DC4MDB04","DC4",IF(Sheet1!AB588="DC4MDB05","DC4",IF(Sheet1!AB588="DC4MDB06","DC4",IF(Sheet1!AB588="DC4MDB07","DC4",IF(Sheet1!AB588="DC4MDB08","DC4",IF(Sheet1!AB588="DC4MDB09","DC4",IF(Sheet1!AB588="DC4MDB10","DC4","$False"))))))))))))))))))))</f>
        <v>DC1</v>
      </c>
      <c r="Z588" t="s">
        <v>35</v>
      </c>
      <c r="AA588" t="e">
        <f t="shared" si="38"/>
        <v>#VALUE!</v>
      </c>
      <c r="AB588" t="e">
        <f t="shared" si="39"/>
        <v>#VALUE!</v>
      </c>
      <c r="AC588" t="s">
        <v>11</v>
      </c>
      <c r="AD588" t="s">
        <v>12</v>
      </c>
      <c r="AE588" t="s">
        <v>13</v>
      </c>
      <c r="AF588" t="s">
        <v>14</v>
      </c>
      <c r="AG588" t="s">
        <v>5</v>
      </c>
      <c r="AH588" t="s">
        <v>15</v>
      </c>
      <c r="AI588" t="s">
        <v>16</v>
      </c>
      <c r="AJ588" t="s">
        <v>17</v>
      </c>
      <c r="AK588" t="s">
        <v>18</v>
      </c>
      <c r="AL588" t="s">
        <v>19</v>
      </c>
    </row>
    <row r="589" spans="1:38" ht="13.5" customHeight="1">
      <c r="A589" s="7"/>
      <c r="B589" s="7"/>
      <c r="C589" s="7"/>
      <c r="D589" s="8"/>
      <c r="F589" s="9" t="str">
        <f>(Sheet1!T589)</f>
        <v/>
      </c>
      <c r="G589" t="str">
        <f>IF(OR(Sheet1!W589="Yes",Sheet1!U589="Yes"),"\\CMFP538\"&amp;Sheet1!Z589,"")</f>
        <v/>
      </c>
      <c r="H589" t="str">
        <f>IF(G589="","",Sheet1!Z589)</f>
        <v/>
      </c>
      <c r="I589" t="str">
        <f>IF(G589="","",Sheet1!Y589)</f>
        <v/>
      </c>
      <c r="J589" t="e">
        <f>(Sheet1!O589)</f>
        <v>#VALUE!</v>
      </c>
      <c r="K589" s="6" t="e">
        <f>(Sheet1!P589)</f>
        <v>#VALUE!</v>
      </c>
      <c r="L589" s="6" t="e">
        <f>IF(Sheet1!N589="No","No",IF(Sheet1!N589="","No","Yes"))</f>
        <v>#VALUE!</v>
      </c>
      <c r="M589" t="e">
        <f>(Sheet1!Q589)</f>
        <v>#VALUE!</v>
      </c>
      <c r="N589" s="6" t="str">
        <f>IF(Sheet1!E589=FALSE,"",Sheet1!F589&amp;Sheet1!E589)</f>
        <v/>
      </c>
      <c r="O589" t="str">
        <f ca="1">(Sheet1!AB589)</f>
        <v>DC1MDB10</v>
      </c>
      <c r="P589" t="e">
        <f>(Sheet1!R589)</f>
        <v>#VALUE!</v>
      </c>
      <c r="Q589" t="e">
        <f>Sheet3!D589</f>
        <v>#VALUE!</v>
      </c>
      <c r="R589" t="e">
        <f>Sheet3!E589</f>
        <v>#VALUE!</v>
      </c>
      <c r="S589" t="str">
        <f t="shared" si="36"/>
        <v/>
      </c>
      <c r="T589" t="str">
        <f>IF(ISERROR(Sheet1!X589),"",Sheet1!X589)</f>
        <v/>
      </c>
      <c r="U589" t="e">
        <f>IF(Sheet1!M589="Councillors",5120,IF(Sheet1!M589="Information Technology Services Dept.",1024,IF(Sheet1!M589="City Clerk and Solicitor Dept",1953,"No")))</f>
        <v>#VALUE!</v>
      </c>
      <c r="V589" s="5" t="s">
        <v>96</v>
      </c>
      <c r="W589" t="e">
        <f>IF(Sheet1!M589="Councillors",4608,IF(Sheet1!M589="Information Technology Services Dept.",921,IF(Sheet1!M589="City Clerk and Solicitor Dept",1855,"No")))</f>
        <v>#VALUE!</v>
      </c>
      <c r="X589" t="e">
        <f t="shared" si="37"/>
        <v>#VALUE!</v>
      </c>
      <c r="Y589" t="str">
        <f ca="1">IF(Sheet1!AB589="DC1MDB01","DC1",IF(Sheet1!AB589="DC1MDB02","DC1",IF(Sheet1!AB589="DC1MDB03","DC1",IF(Sheet1!AB589="DC1MDB04","DC1",IF(Sheet1!AB589="DC1MDB05","DC1",IF(Sheet1!AB589="DC1MDB06","DC1",IF(Sheet1!AB589="DC1MDB07","DC1",IF(Sheet1!AB589="DC1MDB08","DC1",IF(Sheet1!AB589="DC1MDB09","DC1",IF(Sheet1!AB589="DC1MDB10","DC1",IF(Sheet1!AB589="DC4MDB01","DC4",IF(Sheet1!AB589="DC4MDB02","DC4",IF(Sheet1!AB589="DC4MDB03","DC4",IF(Sheet1!AB589="DC4MDB04","DC4",IF(Sheet1!AB589="DC4MDB05","DC4",IF(Sheet1!AB589="DC4MDB06","DC4",IF(Sheet1!AB589="DC4MDB07","DC4",IF(Sheet1!AB589="DC4MDB08","DC4",IF(Sheet1!AB589="DC4MDB09","DC4",IF(Sheet1!AB589="DC4MDB10","DC4","$False"))))))))))))))))))))</f>
        <v>DC1</v>
      </c>
      <c r="Z589" t="s">
        <v>35</v>
      </c>
      <c r="AA589" t="e">
        <f t="shared" si="38"/>
        <v>#VALUE!</v>
      </c>
      <c r="AB589" t="e">
        <f t="shared" si="39"/>
        <v>#VALUE!</v>
      </c>
      <c r="AC589" t="s">
        <v>11</v>
      </c>
      <c r="AD589" t="s">
        <v>12</v>
      </c>
      <c r="AE589" t="s">
        <v>13</v>
      </c>
      <c r="AF589" t="s">
        <v>14</v>
      </c>
      <c r="AG589" t="s">
        <v>5</v>
      </c>
      <c r="AH589" t="s">
        <v>15</v>
      </c>
      <c r="AI589" t="s">
        <v>16</v>
      </c>
      <c r="AJ589" t="s">
        <v>17</v>
      </c>
      <c r="AK589" t="s">
        <v>18</v>
      </c>
      <c r="AL589" t="s">
        <v>19</v>
      </c>
    </row>
    <row r="590" spans="1:38" ht="13.5" customHeight="1">
      <c r="A590" s="7"/>
      <c r="B590" s="7"/>
      <c r="C590" s="7"/>
      <c r="D590" s="8"/>
      <c r="F590" s="9" t="str">
        <f>(Sheet1!T590)</f>
        <v/>
      </c>
      <c r="G590" t="str">
        <f>IF(OR(Sheet1!W590="Yes",Sheet1!U590="Yes"),"\\CMFP538\"&amp;Sheet1!Z590,"")</f>
        <v/>
      </c>
      <c r="H590" t="str">
        <f>IF(G590="","",Sheet1!Z590)</f>
        <v/>
      </c>
      <c r="I590" t="str">
        <f>IF(G590="","",Sheet1!Y590)</f>
        <v/>
      </c>
      <c r="J590" t="e">
        <f>(Sheet1!O590)</f>
        <v>#VALUE!</v>
      </c>
      <c r="K590" s="6" t="e">
        <f>(Sheet1!P590)</f>
        <v>#VALUE!</v>
      </c>
      <c r="L590" s="6" t="e">
        <f>IF(Sheet1!N590="No","No",IF(Sheet1!N590="","No","Yes"))</f>
        <v>#VALUE!</v>
      </c>
      <c r="M590" t="e">
        <f>(Sheet1!Q590)</f>
        <v>#VALUE!</v>
      </c>
      <c r="N590" s="6" t="str">
        <f>IF(Sheet1!E590=FALSE,"",Sheet1!F590&amp;Sheet1!E590)</f>
        <v/>
      </c>
      <c r="O590" t="str">
        <f ca="1">(Sheet1!AB590)</f>
        <v>DC4MDB02</v>
      </c>
      <c r="P590" t="e">
        <f>(Sheet1!R590)</f>
        <v>#VALUE!</v>
      </c>
      <c r="Q590" t="e">
        <f>Sheet3!D590</f>
        <v>#VALUE!</v>
      </c>
      <c r="R590" t="e">
        <f>Sheet3!E590</f>
        <v>#VALUE!</v>
      </c>
      <c r="S590" t="str">
        <f t="shared" si="36"/>
        <v/>
      </c>
      <c r="T590" t="str">
        <f>IF(ISERROR(Sheet1!X590),"",Sheet1!X590)</f>
        <v/>
      </c>
      <c r="U590" t="e">
        <f>IF(Sheet1!M590="Councillors",5120,IF(Sheet1!M590="Information Technology Services Dept.",1024,IF(Sheet1!M590="City Clerk and Solicitor Dept",1953,"No")))</f>
        <v>#VALUE!</v>
      </c>
      <c r="V590" s="5" t="s">
        <v>96</v>
      </c>
      <c r="W590" t="e">
        <f>IF(Sheet1!M590="Councillors",4608,IF(Sheet1!M590="Information Technology Services Dept.",921,IF(Sheet1!M590="City Clerk and Solicitor Dept",1855,"No")))</f>
        <v>#VALUE!</v>
      </c>
      <c r="X590" t="e">
        <f t="shared" si="37"/>
        <v>#VALUE!</v>
      </c>
      <c r="Y590" t="str">
        <f ca="1">IF(Sheet1!AB590="DC1MDB01","DC1",IF(Sheet1!AB590="DC1MDB02","DC1",IF(Sheet1!AB590="DC1MDB03","DC1",IF(Sheet1!AB590="DC1MDB04","DC1",IF(Sheet1!AB590="DC1MDB05","DC1",IF(Sheet1!AB590="DC1MDB06","DC1",IF(Sheet1!AB590="DC1MDB07","DC1",IF(Sheet1!AB590="DC1MDB08","DC1",IF(Sheet1!AB590="DC1MDB09","DC1",IF(Sheet1!AB590="DC1MDB10","DC1",IF(Sheet1!AB590="DC4MDB01","DC4",IF(Sheet1!AB590="DC4MDB02","DC4",IF(Sheet1!AB590="DC4MDB03","DC4",IF(Sheet1!AB590="DC4MDB04","DC4",IF(Sheet1!AB590="DC4MDB05","DC4",IF(Sheet1!AB590="DC4MDB06","DC4",IF(Sheet1!AB590="DC4MDB07","DC4",IF(Sheet1!AB590="DC4MDB08","DC4",IF(Sheet1!AB590="DC4MDB09","DC4",IF(Sheet1!AB590="DC4MDB10","DC4","$False"))))))))))))))))))))</f>
        <v>DC4</v>
      </c>
      <c r="Z590" t="s">
        <v>35</v>
      </c>
      <c r="AA590" t="e">
        <f t="shared" si="38"/>
        <v>#VALUE!</v>
      </c>
      <c r="AB590" t="e">
        <f t="shared" si="39"/>
        <v>#VALUE!</v>
      </c>
      <c r="AC590" t="s">
        <v>11</v>
      </c>
      <c r="AD590" t="s">
        <v>12</v>
      </c>
      <c r="AE590" t="s">
        <v>13</v>
      </c>
      <c r="AF590" t="s">
        <v>14</v>
      </c>
      <c r="AG590" t="s">
        <v>5</v>
      </c>
      <c r="AH590" t="s">
        <v>15</v>
      </c>
      <c r="AI590" t="s">
        <v>16</v>
      </c>
      <c r="AJ590" t="s">
        <v>17</v>
      </c>
      <c r="AK590" t="s">
        <v>18</v>
      </c>
      <c r="AL590" t="s">
        <v>19</v>
      </c>
    </row>
    <row r="591" spans="1:38" ht="13.5" customHeight="1">
      <c r="A591" s="7"/>
      <c r="B591" s="7"/>
      <c r="C591" s="7"/>
      <c r="D591" s="8"/>
      <c r="F591" s="9" t="str">
        <f>(Sheet1!T591)</f>
        <v/>
      </c>
      <c r="G591" t="str">
        <f>IF(OR(Sheet1!W591="Yes",Sheet1!U591="Yes"),"\\CMFP538\"&amp;Sheet1!Z591,"")</f>
        <v/>
      </c>
      <c r="H591" t="str">
        <f>IF(G591="","",Sheet1!Z591)</f>
        <v/>
      </c>
      <c r="I591" t="str">
        <f>IF(G591="","",Sheet1!Y591)</f>
        <v/>
      </c>
      <c r="J591" t="e">
        <f>(Sheet1!O591)</f>
        <v>#VALUE!</v>
      </c>
      <c r="K591" s="6" t="e">
        <f>(Sheet1!P591)</f>
        <v>#VALUE!</v>
      </c>
      <c r="L591" s="6" t="e">
        <f>IF(Sheet1!N591="No","No",IF(Sheet1!N591="","No","Yes"))</f>
        <v>#VALUE!</v>
      </c>
      <c r="M591" t="e">
        <f>(Sheet1!Q591)</f>
        <v>#VALUE!</v>
      </c>
      <c r="N591" s="6" t="str">
        <f>IF(Sheet1!E591=FALSE,"",Sheet1!F591&amp;Sheet1!E591)</f>
        <v/>
      </c>
      <c r="O591" t="str">
        <f ca="1">(Sheet1!AB591)</f>
        <v>DC1MDB01</v>
      </c>
      <c r="P591" t="e">
        <f>(Sheet1!R591)</f>
        <v>#VALUE!</v>
      </c>
      <c r="Q591" t="e">
        <f>Sheet3!D591</f>
        <v>#VALUE!</v>
      </c>
      <c r="R591" t="e">
        <f>Sheet3!E591</f>
        <v>#VALUE!</v>
      </c>
      <c r="S591" t="str">
        <f t="shared" si="36"/>
        <v/>
      </c>
      <c r="T591" t="str">
        <f>IF(ISERROR(Sheet1!X591),"",Sheet1!X591)</f>
        <v/>
      </c>
      <c r="U591" t="e">
        <f>IF(Sheet1!M591="Councillors",5120,IF(Sheet1!M591="Information Technology Services Dept.",1024,IF(Sheet1!M591="City Clerk and Solicitor Dept",1953,"No")))</f>
        <v>#VALUE!</v>
      </c>
      <c r="V591" s="5" t="s">
        <v>96</v>
      </c>
      <c r="W591" t="e">
        <f>IF(Sheet1!M591="Councillors",4608,IF(Sheet1!M591="Information Technology Services Dept.",921,IF(Sheet1!M591="City Clerk and Solicitor Dept",1855,"No")))</f>
        <v>#VALUE!</v>
      </c>
      <c r="X591" t="e">
        <f t="shared" si="37"/>
        <v>#VALUE!</v>
      </c>
      <c r="Y591" t="str">
        <f ca="1">IF(Sheet1!AB591="DC1MDB01","DC1",IF(Sheet1!AB591="DC1MDB02","DC1",IF(Sheet1!AB591="DC1MDB03","DC1",IF(Sheet1!AB591="DC1MDB04","DC1",IF(Sheet1!AB591="DC1MDB05","DC1",IF(Sheet1!AB591="DC1MDB06","DC1",IF(Sheet1!AB591="DC1MDB07","DC1",IF(Sheet1!AB591="DC1MDB08","DC1",IF(Sheet1!AB591="DC1MDB09","DC1",IF(Sheet1!AB591="DC1MDB10","DC1",IF(Sheet1!AB591="DC4MDB01","DC4",IF(Sheet1!AB591="DC4MDB02","DC4",IF(Sheet1!AB591="DC4MDB03","DC4",IF(Sheet1!AB591="DC4MDB04","DC4",IF(Sheet1!AB591="DC4MDB05","DC4",IF(Sheet1!AB591="DC4MDB06","DC4",IF(Sheet1!AB591="DC4MDB07","DC4",IF(Sheet1!AB591="DC4MDB08","DC4",IF(Sheet1!AB591="DC4MDB09","DC4",IF(Sheet1!AB591="DC4MDB10","DC4","$False"))))))))))))))))))))</f>
        <v>DC1</v>
      </c>
      <c r="Z591" t="s">
        <v>35</v>
      </c>
      <c r="AA591" t="e">
        <f t="shared" si="38"/>
        <v>#VALUE!</v>
      </c>
      <c r="AB591" t="e">
        <f t="shared" si="39"/>
        <v>#VALUE!</v>
      </c>
      <c r="AC591" t="s">
        <v>11</v>
      </c>
      <c r="AD591" t="s">
        <v>12</v>
      </c>
      <c r="AE591" t="s">
        <v>13</v>
      </c>
      <c r="AF591" t="s">
        <v>14</v>
      </c>
      <c r="AG591" t="s">
        <v>5</v>
      </c>
      <c r="AH591" t="s">
        <v>15</v>
      </c>
      <c r="AI591" t="s">
        <v>16</v>
      </c>
      <c r="AJ591" t="s">
        <v>17</v>
      </c>
      <c r="AK591" t="s">
        <v>18</v>
      </c>
      <c r="AL591" t="s">
        <v>19</v>
      </c>
    </row>
    <row r="592" spans="1:38" ht="13.5" customHeight="1">
      <c r="A592" s="7"/>
      <c r="B592" s="7"/>
      <c r="C592" s="7"/>
      <c r="D592" s="8"/>
      <c r="F592" s="9" t="str">
        <f>(Sheet1!T592)</f>
        <v/>
      </c>
      <c r="G592" t="str">
        <f>IF(OR(Sheet1!W592="Yes",Sheet1!U592="Yes"),"\\CMFP538\"&amp;Sheet1!Z592,"")</f>
        <v/>
      </c>
      <c r="H592" t="str">
        <f>IF(G592="","",Sheet1!Z592)</f>
        <v/>
      </c>
      <c r="I592" t="str">
        <f>IF(G592="","",Sheet1!Y592)</f>
        <v/>
      </c>
      <c r="J592" t="e">
        <f>(Sheet1!O592)</f>
        <v>#VALUE!</v>
      </c>
      <c r="K592" s="6" t="e">
        <f>(Sheet1!P592)</f>
        <v>#VALUE!</v>
      </c>
      <c r="L592" s="6" t="e">
        <f>IF(Sheet1!N592="No","No",IF(Sheet1!N592="","No","Yes"))</f>
        <v>#VALUE!</v>
      </c>
      <c r="M592" t="e">
        <f>(Sheet1!Q592)</f>
        <v>#VALUE!</v>
      </c>
      <c r="N592" s="6" t="str">
        <f>IF(Sheet1!E592=FALSE,"",Sheet1!F592&amp;Sheet1!E592)</f>
        <v/>
      </c>
      <c r="O592" t="str">
        <f ca="1">(Sheet1!AB592)</f>
        <v>DC1MDB08</v>
      </c>
      <c r="P592" t="e">
        <f>(Sheet1!R592)</f>
        <v>#VALUE!</v>
      </c>
      <c r="Q592" t="e">
        <f>Sheet3!D592</f>
        <v>#VALUE!</v>
      </c>
      <c r="R592" t="e">
        <f>Sheet3!E592</f>
        <v>#VALUE!</v>
      </c>
      <c r="S592" t="str">
        <f t="shared" si="36"/>
        <v/>
      </c>
      <c r="T592" t="str">
        <f>IF(ISERROR(Sheet1!X592),"",Sheet1!X592)</f>
        <v/>
      </c>
      <c r="U592" t="e">
        <f>IF(Sheet1!M592="Councillors",5120,IF(Sheet1!M592="Information Technology Services Dept.",1024,IF(Sheet1!M592="City Clerk and Solicitor Dept",1953,"No")))</f>
        <v>#VALUE!</v>
      </c>
      <c r="V592" s="5" t="s">
        <v>96</v>
      </c>
      <c r="W592" t="e">
        <f>IF(Sheet1!M592="Councillors",4608,IF(Sheet1!M592="Information Technology Services Dept.",921,IF(Sheet1!M592="City Clerk and Solicitor Dept",1855,"No")))</f>
        <v>#VALUE!</v>
      </c>
      <c r="X592" t="e">
        <f t="shared" si="37"/>
        <v>#VALUE!</v>
      </c>
      <c r="Y592" t="str">
        <f ca="1">IF(Sheet1!AB592="DC1MDB01","DC1",IF(Sheet1!AB592="DC1MDB02","DC1",IF(Sheet1!AB592="DC1MDB03","DC1",IF(Sheet1!AB592="DC1MDB04","DC1",IF(Sheet1!AB592="DC1MDB05","DC1",IF(Sheet1!AB592="DC1MDB06","DC1",IF(Sheet1!AB592="DC1MDB07","DC1",IF(Sheet1!AB592="DC1MDB08","DC1",IF(Sheet1!AB592="DC1MDB09","DC1",IF(Sheet1!AB592="DC1MDB10","DC1",IF(Sheet1!AB592="DC4MDB01","DC4",IF(Sheet1!AB592="DC4MDB02","DC4",IF(Sheet1!AB592="DC4MDB03","DC4",IF(Sheet1!AB592="DC4MDB04","DC4",IF(Sheet1!AB592="DC4MDB05","DC4",IF(Sheet1!AB592="DC4MDB06","DC4",IF(Sheet1!AB592="DC4MDB07","DC4",IF(Sheet1!AB592="DC4MDB08","DC4",IF(Sheet1!AB592="DC4MDB09","DC4",IF(Sheet1!AB592="DC4MDB10","DC4","$False"))))))))))))))))))))</f>
        <v>DC1</v>
      </c>
      <c r="Z592" t="s">
        <v>35</v>
      </c>
      <c r="AA592" t="e">
        <f t="shared" si="38"/>
        <v>#VALUE!</v>
      </c>
      <c r="AB592" t="e">
        <f t="shared" si="39"/>
        <v>#VALUE!</v>
      </c>
      <c r="AC592" t="s">
        <v>11</v>
      </c>
      <c r="AD592" t="s">
        <v>12</v>
      </c>
      <c r="AE592" t="s">
        <v>13</v>
      </c>
      <c r="AF592" t="s">
        <v>14</v>
      </c>
      <c r="AG592" t="s">
        <v>5</v>
      </c>
      <c r="AH592" t="s">
        <v>15</v>
      </c>
      <c r="AI592" t="s">
        <v>16</v>
      </c>
      <c r="AJ592" t="s">
        <v>17</v>
      </c>
      <c r="AK592" t="s">
        <v>18</v>
      </c>
      <c r="AL592" t="s">
        <v>19</v>
      </c>
    </row>
    <row r="593" spans="1:38" ht="13.5" customHeight="1">
      <c r="A593" s="7"/>
      <c r="B593" s="7"/>
      <c r="C593" s="7"/>
      <c r="D593" s="8"/>
      <c r="F593" s="9" t="str">
        <f>(Sheet1!T593)</f>
        <v/>
      </c>
      <c r="G593" t="str">
        <f>IF(OR(Sheet1!W593="Yes",Sheet1!U593="Yes"),"\\CMFP538\"&amp;Sheet1!Z593,"")</f>
        <v/>
      </c>
      <c r="H593" t="str">
        <f>IF(G593="","",Sheet1!Z593)</f>
        <v/>
      </c>
      <c r="I593" t="str">
        <f>IF(G593="","",Sheet1!Y593)</f>
        <v/>
      </c>
      <c r="J593" t="e">
        <f>(Sheet1!O593)</f>
        <v>#VALUE!</v>
      </c>
      <c r="K593" s="6" t="e">
        <f>(Sheet1!P593)</f>
        <v>#VALUE!</v>
      </c>
      <c r="L593" s="6" t="e">
        <f>IF(Sheet1!N593="No","No",IF(Sheet1!N593="","No","Yes"))</f>
        <v>#VALUE!</v>
      </c>
      <c r="M593" t="e">
        <f>(Sheet1!Q593)</f>
        <v>#VALUE!</v>
      </c>
      <c r="N593" s="6" t="str">
        <f>IF(Sheet1!E593=FALSE,"",Sheet1!F593&amp;Sheet1!E593)</f>
        <v/>
      </c>
      <c r="O593" t="str">
        <f ca="1">(Sheet1!AB593)</f>
        <v>DC4MDB07</v>
      </c>
      <c r="P593" t="e">
        <f>(Sheet1!R593)</f>
        <v>#VALUE!</v>
      </c>
      <c r="Q593" t="e">
        <f>Sheet3!D593</f>
        <v>#VALUE!</v>
      </c>
      <c r="R593" t="e">
        <f>Sheet3!E593</f>
        <v>#VALUE!</v>
      </c>
      <c r="S593" t="str">
        <f t="shared" si="36"/>
        <v/>
      </c>
      <c r="T593" t="str">
        <f>IF(ISERROR(Sheet1!X593),"",Sheet1!X593)</f>
        <v/>
      </c>
      <c r="U593" t="e">
        <f>IF(Sheet1!M593="Councillors",5120,IF(Sheet1!M593="Information Technology Services Dept.",1024,IF(Sheet1!M593="City Clerk and Solicitor Dept",1953,"No")))</f>
        <v>#VALUE!</v>
      </c>
      <c r="V593" s="5" t="s">
        <v>96</v>
      </c>
      <c r="W593" t="e">
        <f>IF(Sheet1!M593="Councillors",4608,IF(Sheet1!M593="Information Technology Services Dept.",921,IF(Sheet1!M593="City Clerk and Solicitor Dept",1855,"No")))</f>
        <v>#VALUE!</v>
      </c>
      <c r="X593" t="e">
        <f t="shared" si="37"/>
        <v>#VALUE!</v>
      </c>
      <c r="Y593" t="str">
        <f ca="1">IF(Sheet1!AB593="DC1MDB01","DC1",IF(Sheet1!AB593="DC1MDB02","DC1",IF(Sheet1!AB593="DC1MDB03","DC1",IF(Sheet1!AB593="DC1MDB04","DC1",IF(Sheet1!AB593="DC1MDB05","DC1",IF(Sheet1!AB593="DC1MDB06","DC1",IF(Sheet1!AB593="DC1MDB07","DC1",IF(Sheet1!AB593="DC1MDB08","DC1",IF(Sheet1!AB593="DC1MDB09","DC1",IF(Sheet1!AB593="DC1MDB10","DC1",IF(Sheet1!AB593="DC4MDB01","DC4",IF(Sheet1!AB593="DC4MDB02","DC4",IF(Sheet1!AB593="DC4MDB03","DC4",IF(Sheet1!AB593="DC4MDB04","DC4",IF(Sheet1!AB593="DC4MDB05","DC4",IF(Sheet1!AB593="DC4MDB06","DC4",IF(Sheet1!AB593="DC4MDB07","DC4",IF(Sheet1!AB593="DC4MDB08","DC4",IF(Sheet1!AB593="DC4MDB09","DC4",IF(Sheet1!AB593="DC4MDB10","DC4","$False"))))))))))))))))))))</f>
        <v>DC4</v>
      </c>
      <c r="Z593" t="s">
        <v>35</v>
      </c>
      <c r="AA593" t="e">
        <f t="shared" si="38"/>
        <v>#VALUE!</v>
      </c>
      <c r="AB593" t="e">
        <f t="shared" si="39"/>
        <v>#VALUE!</v>
      </c>
      <c r="AC593" t="s">
        <v>11</v>
      </c>
      <c r="AD593" t="s">
        <v>12</v>
      </c>
      <c r="AE593" t="s">
        <v>13</v>
      </c>
      <c r="AF593" t="s">
        <v>14</v>
      </c>
      <c r="AG593" t="s">
        <v>5</v>
      </c>
      <c r="AH593" t="s">
        <v>15</v>
      </c>
      <c r="AI593" t="s">
        <v>16</v>
      </c>
      <c r="AJ593" t="s">
        <v>17</v>
      </c>
      <c r="AK593" t="s">
        <v>18</v>
      </c>
      <c r="AL593" t="s">
        <v>19</v>
      </c>
    </row>
    <row r="594" spans="1:38" ht="13.5" customHeight="1">
      <c r="A594" s="7"/>
      <c r="B594" s="7"/>
      <c r="C594" s="7"/>
      <c r="D594" s="8"/>
      <c r="F594" s="9" t="str">
        <f>(Sheet1!T594)</f>
        <v/>
      </c>
      <c r="G594" t="str">
        <f>IF(OR(Sheet1!W594="Yes",Sheet1!U594="Yes"),"\\CMFP538\"&amp;Sheet1!Z594,"")</f>
        <v/>
      </c>
      <c r="H594" t="str">
        <f>IF(G594="","",Sheet1!Z594)</f>
        <v/>
      </c>
      <c r="I594" t="str">
        <f>IF(G594="","",Sheet1!Y594)</f>
        <v/>
      </c>
      <c r="J594" t="e">
        <f>(Sheet1!O594)</f>
        <v>#VALUE!</v>
      </c>
      <c r="K594" s="6" t="e">
        <f>(Sheet1!P594)</f>
        <v>#VALUE!</v>
      </c>
      <c r="L594" s="6" t="e">
        <f>IF(Sheet1!N594="No","No",IF(Sheet1!N594="","No","Yes"))</f>
        <v>#VALUE!</v>
      </c>
      <c r="M594" t="e">
        <f>(Sheet1!Q594)</f>
        <v>#VALUE!</v>
      </c>
      <c r="N594" s="6" t="str">
        <f>IF(Sheet1!E594=FALSE,"",Sheet1!F594&amp;Sheet1!E594)</f>
        <v/>
      </c>
      <c r="O594" t="str">
        <f ca="1">(Sheet1!AB594)</f>
        <v>DC4MDB10</v>
      </c>
      <c r="P594" t="e">
        <f>(Sheet1!R594)</f>
        <v>#VALUE!</v>
      </c>
      <c r="Q594" t="e">
        <f>Sheet3!D594</f>
        <v>#VALUE!</v>
      </c>
      <c r="R594" t="e">
        <f>Sheet3!E594</f>
        <v>#VALUE!</v>
      </c>
      <c r="S594" t="str">
        <f t="shared" si="36"/>
        <v/>
      </c>
      <c r="T594" t="str">
        <f>IF(ISERROR(Sheet1!X594),"",Sheet1!X594)</f>
        <v/>
      </c>
      <c r="U594" t="e">
        <f>IF(Sheet1!M594="Councillors",5120,IF(Sheet1!M594="Information Technology Services Dept.",1024,IF(Sheet1!M594="City Clerk and Solicitor Dept",1953,"No")))</f>
        <v>#VALUE!</v>
      </c>
      <c r="V594" s="5" t="s">
        <v>96</v>
      </c>
      <c r="W594" t="e">
        <f>IF(Sheet1!M594="Councillors",4608,IF(Sheet1!M594="Information Technology Services Dept.",921,IF(Sheet1!M594="City Clerk and Solicitor Dept",1855,"No")))</f>
        <v>#VALUE!</v>
      </c>
      <c r="X594" t="e">
        <f t="shared" si="37"/>
        <v>#VALUE!</v>
      </c>
      <c r="Y594" t="str">
        <f ca="1">IF(Sheet1!AB594="DC1MDB01","DC1",IF(Sheet1!AB594="DC1MDB02","DC1",IF(Sheet1!AB594="DC1MDB03","DC1",IF(Sheet1!AB594="DC1MDB04","DC1",IF(Sheet1!AB594="DC1MDB05","DC1",IF(Sheet1!AB594="DC1MDB06","DC1",IF(Sheet1!AB594="DC1MDB07","DC1",IF(Sheet1!AB594="DC1MDB08","DC1",IF(Sheet1!AB594="DC1MDB09","DC1",IF(Sheet1!AB594="DC1MDB10","DC1",IF(Sheet1!AB594="DC4MDB01","DC4",IF(Sheet1!AB594="DC4MDB02","DC4",IF(Sheet1!AB594="DC4MDB03","DC4",IF(Sheet1!AB594="DC4MDB04","DC4",IF(Sheet1!AB594="DC4MDB05","DC4",IF(Sheet1!AB594="DC4MDB06","DC4",IF(Sheet1!AB594="DC4MDB07","DC4",IF(Sheet1!AB594="DC4MDB08","DC4",IF(Sheet1!AB594="DC4MDB09","DC4",IF(Sheet1!AB594="DC4MDB10","DC4","$False"))))))))))))))))))))</f>
        <v>DC4</v>
      </c>
      <c r="Z594" t="s">
        <v>35</v>
      </c>
      <c r="AA594" t="e">
        <f t="shared" si="38"/>
        <v>#VALUE!</v>
      </c>
      <c r="AB594" t="e">
        <f t="shared" si="39"/>
        <v>#VALUE!</v>
      </c>
      <c r="AC594" t="s">
        <v>11</v>
      </c>
      <c r="AD594" t="s">
        <v>12</v>
      </c>
      <c r="AE594" t="s">
        <v>13</v>
      </c>
      <c r="AF594" t="s">
        <v>14</v>
      </c>
      <c r="AG594" t="s">
        <v>5</v>
      </c>
      <c r="AH594" t="s">
        <v>15</v>
      </c>
      <c r="AI594" t="s">
        <v>16</v>
      </c>
      <c r="AJ594" t="s">
        <v>17</v>
      </c>
      <c r="AK594" t="s">
        <v>18</v>
      </c>
      <c r="AL594" t="s">
        <v>19</v>
      </c>
    </row>
    <row r="595" spans="1:38" ht="13.5" customHeight="1">
      <c r="A595" s="7"/>
      <c r="B595" s="7"/>
      <c r="C595" s="7"/>
      <c r="D595" s="8"/>
      <c r="F595" s="9" t="str">
        <f>(Sheet1!T595)</f>
        <v/>
      </c>
      <c r="G595" t="str">
        <f>IF(OR(Sheet1!W595="Yes",Sheet1!U595="Yes"),"\\CMFP538\"&amp;Sheet1!Z595,"")</f>
        <v/>
      </c>
      <c r="H595" t="str">
        <f>IF(G595="","",Sheet1!Z595)</f>
        <v/>
      </c>
      <c r="I595" t="str">
        <f>IF(G595="","",Sheet1!Y595)</f>
        <v/>
      </c>
      <c r="J595" t="e">
        <f>(Sheet1!O595)</f>
        <v>#VALUE!</v>
      </c>
      <c r="K595" s="6" t="e">
        <f>(Sheet1!P595)</f>
        <v>#VALUE!</v>
      </c>
      <c r="L595" s="6" t="e">
        <f>IF(Sheet1!N595="No","No",IF(Sheet1!N595="","No","Yes"))</f>
        <v>#VALUE!</v>
      </c>
      <c r="M595" t="e">
        <f>(Sheet1!Q595)</f>
        <v>#VALUE!</v>
      </c>
      <c r="N595" s="6" t="str">
        <f>IF(Sheet1!E595=FALSE,"",Sheet1!F595&amp;Sheet1!E595)</f>
        <v/>
      </c>
      <c r="O595" t="str">
        <f ca="1">(Sheet1!AB595)</f>
        <v>DC4MDB09</v>
      </c>
      <c r="P595" t="e">
        <f>(Sheet1!R595)</f>
        <v>#VALUE!</v>
      </c>
      <c r="Q595" t="e">
        <f>Sheet3!D595</f>
        <v>#VALUE!</v>
      </c>
      <c r="R595" t="e">
        <f>Sheet3!E595</f>
        <v>#VALUE!</v>
      </c>
      <c r="S595" t="str">
        <f t="shared" si="36"/>
        <v/>
      </c>
      <c r="T595" t="str">
        <f>IF(ISERROR(Sheet1!X595),"",Sheet1!X595)</f>
        <v/>
      </c>
      <c r="U595" t="e">
        <f>IF(Sheet1!M595="Councillors",5120,IF(Sheet1!M595="Information Technology Services Dept.",1024,IF(Sheet1!M595="City Clerk and Solicitor Dept",1953,"No")))</f>
        <v>#VALUE!</v>
      </c>
      <c r="V595" s="5" t="s">
        <v>96</v>
      </c>
      <c r="W595" t="e">
        <f>IF(Sheet1!M595="Councillors",4608,IF(Sheet1!M595="Information Technology Services Dept.",921,IF(Sheet1!M595="City Clerk and Solicitor Dept",1855,"No")))</f>
        <v>#VALUE!</v>
      </c>
      <c r="X595" t="e">
        <f t="shared" si="37"/>
        <v>#VALUE!</v>
      </c>
      <c r="Y595" t="str">
        <f ca="1">IF(Sheet1!AB595="DC1MDB01","DC1",IF(Sheet1!AB595="DC1MDB02","DC1",IF(Sheet1!AB595="DC1MDB03","DC1",IF(Sheet1!AB595="DC1MDB04","DC1",IF(Sheet1!AB595="DC1MDB05","DC1",IF(Sheet1!AB595="DC1MDB06","DC1",IF(Sheet1!AB595="DC1MDB07","DC1",IF(Sheet1!AB595="DC1MDB08","DC1",IF(Sheet1!AB595="DC1MDB09","DC1",IF(Sheet1!AB595="DC1MDB10","DC1",IF(Sheet1!AB595="DC4MDB01","DC4",IF(Sheet1!AB595="DC4MDB02","DC4",IF(Sheet1!AB595="DC4MDB03","DC4",IF(Sheet1!AB595="DC4MDB04","DC4",IF(Sheet1!AB595="DC4MDB05","DC4",IF(Sheet1!AB595="DC4MDB06","DC4",IF(Sheet1!AB595="DC4MDB07","DC4",IF(Sheet1!AB595="DC4MDB08","DC4",IF(Sheet1!AB595="DC4MDB09","DC4",IF(Sheet1!AB595="DC4MDB10","DC4","$False"))))))))))))))))))))</f>
        <v>DC4</v>
      </c>
      <c r="Z595" t="s">
        <v>35</v>
      </c>
      <c r="AA595" t="e">
        <f t="shared" si="38"/>
        <v>#VALUE!</v>
      </c>
      <c r="AB595" t="e">
        <f t="shared" si="39"/>
        <v>#VALUE!</v>
      </c>
      <c r="AC595" t="s">
        <v>11</v>
      </c>
      <c r="AD595" t="s">
        <v>12</v>
      </c>
      <c r="AE595" t="s">
        <v>13</v>
      </c>
      <c r="AF595" t="s">
        <v>14</v>
      </c>
      <c r="AG595" t="s">
        <v>5</v>
      </c>
      <c r="AH595" t="s">
        <v>15</v>
      </c>
      <c r="AI595" t="s">
        <v>16</v>
      </c>
      <c r="AJ595" t="s">
        <v>17</v>
      </c>
      <c r="AK595" t="s">
        <v>18</v>
      </c>
      <c r="AL595" t="s">
        <v>19</v>
      </c>
    </row>
    <row r="596" spans="1:38" ht="13.5" customHeight="1">
      <c r="A596" s="7"/>
      <c r="B596" s="7"/>
      <c r="C596" s="7"/>
      <c r="D596" s="8"/>
      <c r="F596" s="9" t="str">
        <f>(Sheet1!T596)</f>
        <v/>
      </c>
      <c r="G596" t="str">
        <f>IF(OR(Sheet1!W596="Yes",Sheet1!U596="Yes"),"\\CMFP538\"&amp;Sheet1!Z596,"")</f>
        <v/>
      </c>
      <c r="H596" t="str">
        <f>IF(G596="","",Sheet1!Z596)</f>
        <v/>
      </c>
      <c r="I596" t="str">
        <f>IF(G596="","",Sheet1!Y596)</f>
        <v/>
      </c>
      <c r="J596" t="e">
        <f>(Sheet1!O596)</f>
        <v>#VALUE!</v>
      </c>
      <c r="K596" s="6" t="e">
        <f>(Sheet1!P596)</f>
        <v>#VALUE!</v>
      </c>
      <c r="L596" s="6" t="e">
        <f>IF(Sheet1!N596="No","No",IF(Sheet1!N596="","No","Yes"))</f>
        <v>#VALUE!</v>
      </c>
      <c r="M596" t="e">
        <f>(Sheet1!Q596)</f>
        <v>#VALUE!</v>
      </c>
      <c r="N596" s="6" t="str">
        <f>IF(Sheet1!E596=FALSE,"",Sheet1!F596&amp;Sheet1!E596)</f>
        <v/>
      </c>
      <c r="O596" t="str">
        <f ca="1">(Sheet1!AB596)</f>
        <v>DC1MDB05</v>
      </c>
      <c r="P596" t="e">
        <f>(Sheet1!R596)</f>
        <v>#VALUE!</v>
      </c>
      <c r="Q596" t="e">
        <f>Sheet3!D596</f>
        <v>#VALUE!</v>
      </c>
      <c r="R596" t="e">
        <f>Sheet3!E596</f>
        <v>#VALUE!</v>
      </c>
      <c r="S596" t="str">
        <f t="shared" si="36"/>
        <v/>
      </c>
      <c r="T596" t="str">
        <f>IF(ISERROR(Sheet1!X596),"",Sheet1!X596)</f>
        <v/>
      </c>
      <c r="U596" t="e">
        <f>IF(Sheet1!M596="Councillors",5120,IF(Sheet1!M596="Information Technology Services Dept.",1024,IF(Sheet1!M596="City Clerk and Solicitor Dept",1953,"No")))</f>
        <v>#VALUE!</v>
      </c>
      <c r="V596" s="5" t="s">
        <v>96</v>
      </c>
      <c r="W596" t="e">
        <f>IF(Sheet1!M596="Councillors",4608,IF(Sheet1!M596="Information Technology Services Dept.",921,IF(Sheet1!M596="City Clerk and Solicitor Dept",1855,"No")))</f>
        <v>#VALUE!</v>
      </c>
      <c r="X596" t="e">
        <f t="shared" si="37"/>
        <v>#VALUE!</v>
      </c>
      <c r="Y596" t="str">
        <f ca="1">IF(Sheet1!AB596="DC1MDB01","DC1",IF(Sheet1!AB596="DC1MDB02","DC1",IF(Sheet1!AB596="DC1MDB03","DC1",IF(Sheet1!AB596="DC1MDB04","DC1",IF(Sheet1!AB596="DC1MDB05","DC1",IF(Sheet1!AB596="DC1MDB06","DC1",IF(Sheet1!AB596="DC1MDB07","DC1",IF(Sheet1!AB596="DC1MDB08","DC1",IF(Sheet1!AB596="DC1MDB09","DC1",IF(Sheet1!AB596="DC1MDB10","DC1",IF(Sheet1!AB596="DC4MDB01","DC4",IF(Sheet1!AB596="DC4MDB02","DC4",IF(Sheet1!AB596="DC4MDB03","DC4",IF(Sheet1!AB596="DC4MDB04","DC4",IF(Sheet1!AB596="DC4MDB05","DC4",IF(Sheet1!AB596="DC4MDB06","DC4",IF(Sheet1!AB596="DC4MDB07","DC4",IF(Sheet1!AB596="DC4MDB08","DC4",IF(Sheet1!AB596="DC4MDB09","DC4",IF(Sheet1!AB596="DC4MDB10","DC4","$False"))))))))))))))))))))</f>
        <v>DC1</v>
      </c>
      <c r="Z596" t="s">
        <v>35</v>
      </c>
      <c r="AA596" t="e">
        <f t="shared" si="38"/>
        <v>#VALUE!</v>
      </c>
      <c r="AB596" t="e">
        <f t="shared" si="39"/>
        <v>#VALUE!</v>
      </c>
      <c r="AC596" t="s">
        <v>11</v>
      </c>
      <c r="AD596" t="s">
        <v>12</v>
      </c>
      <c r="AE596" t="s">
        <v>13</v>
      </c>
      <c r="AF596" t="s">
        <v>14</v>
      </c>
      <c r="AG596" t="s">
        <v>5</v>
      </c>
      <c r="AH596" t="s">
        <v>15</v>
      </c>
      <c r="AI596" t="s">
        <v>16</v>
      </c>
      <c r="AJ596" t="s">
        <v>17</v>
      </c>
      <c r="AK596" t="s">
        <v>18</v>
      </c>
      <c r="AL596" t="s">
        <v>19</v>
      </c>
    </row>
    <row r="597" spans="1:38" ht="13.5" customHeight="1">
      <c r="A597" s="7"/>
      <c r="B597" s="7"/>
      <c r="C597" s="7"/>
      <c r="D597" s="8"/>
      <c r="F597" s="9" t="str">
        <f>(Sheet1!T597)</f>
        <v/>
      </c>
      <c r="G597" t="str">
        <f>IF(OR(Sheet1!W597="Yes",Sheet1!U597="Yes"),"\\CMFP538\"&amp;Sheet1!Z597,"")</f>
        <v/>
      </c>
      <c r="H597" t="str">
        <f>IF(G597="","",Sheet1!Z597)</f>
        <v/>
      </c>
      <c r="I597" t="str">
        <f>IF(G597="","",Sheet1!Y597)</f>
        <v/>
      </c>
      <c r="J597" t="e">
        <f>(Sheet1!O597)</f>
        <v>#VALUE!</v>
      </c>
      <c r="K597" s="6" t="e">
        <f>(Sheet1!P597)</f>
        <v>#VALUE!</v>
      </c>
      <c r="L597" s="6" t="e">
        <f>IF(Sheet1!N597="No","No",IF(Sheet1!N597="","No","Yes"))</f>
        <v>#VALUE!</v>
      </c>
      <c r="M597" t="e">
        <f>(Sheet1!Q597)</f>
        <v>#VALUE!</v>
      </c>
      <c r="N597" s="6" t="str">
        <f>IF(Sheet1!E597=FALSE,"",Sheet1!F597&amp;Sheet1!E597)</f>
        <v/>
      </c>
      <c r="O597" t="str">
        <f ca="1">(Sheet1!AB597)</f>
        <v>DC1MDB06</v>
      </c>
      <c r="P597" t="e">
        <f>(Sheet1!R597)</f>
        <v>#VALUE!</v>
      </c>
      <c r="Q597" t="e">
        <f>Sheet3!D597</f>
        <v>#VALUE!</v>
      </c>
      <c r="R597" t="e">
        <f>Sheet3!E597</f>
        <v>#VALUE!</v>
      </c>
      <c r="S597" t="str">
        <f t="shared" si="36"/>
        <v/>
      </c>
      <c r="T597" t="str">
        <f>IF(ISERROR(Sheet1!X597),"",Sheet1!X597)</f>
        <v/>
      </c>
      <c r="U597" t="e">
        <f>IF(Sheet1!M597="Councillors",5120,IF(Sheet1!M597="Information Technology Services Dept.",1024,IF(Sheet1!M597="City Clerk and Solicitor Dept",1953,"No")))</f>
        <v>#VALUE!</v>
      </c>
      <c r="V597" s="5" t="s">
        <v>96</v>
      </c>
      <c r="W597" t="e">
        <f>IF(Sheet1!M597="Councillors",4608,IF(Sheet1!M597="Information Technology Services Dept.",921,IF(Sheet1!M597="City Clerk and Solicitor Dept",1855,"No")))</f>
        <v>#VALUE!</v>
      </c>
      <c r="X597" t="e">
        <f t="shared" si="37"/>
        <v>#VALUE!</v>
      </c>
      <c r="Y597" t="str">
        <f ca="1">IF(Sheet1!AB597="DC1MDB01","DC1",IF(Sheet1!AB597="DC1MDB02","DC1",IF(Sheet1!AB597="DC1MDB03","DC1",IF(Sheet1!AB597="DC1MDB04","DC1",IF(Sheet1!AB597="DC1MDB05","DC1",IF(Sheet1!AB597="DC1MDB06","DC1",IF(Sheet1!AB597="DC1MDB07","DC1",IF(Sheet1!AB597="DC1MDB08","DC1",IF(Sheet1!AB597="DC1MDB09","DC1",IF(Sheet1!AB597="DC1MDB10","DC1",IF(Sheet1!AB597="DC4MDB01","DC4",IF(Sheet1!AB597="DC4MDB02","DC4",IF(Sheet1!AB597="DC4MDB03","DC4",IF(Sheet1!AB597="DC4MDB04","DC4",IF(Sheet1!AB597="DC4MDB05","DC4",IF(Sheet1!AB597="DC4MDB06","DC4",IF(Sheet1!AB597="DC4MDB07","DC4",IF(Sheet1!AB597="DC4MDB08","DC4",IF(Sheet1!AB597="DC4MDB09","DC4",IF(Sheet1!AB597="DC4MDB10","DC4","$False"))))))))))))))))))))</f>
        <v>DC1</v>
      </c>
      <c r="Z597" t="s">
        <v>35</v>
      </c>
      <c r="AA597" t="e">
        <f t="shared" si="38"/>
        <v>#VALUE!</v>
      </c>
      <c r="AB597" t="e">
        <f t="shared" si="39"/>
        <v>#VALUE!</v>
      </c>
      <c r="AC597" t="s">
        <v>11</v>
      </c>
      <c r="AD597" t="s">
        <v>12</v>
      </c>
      <c r="AE597" t="s">
        <v>13</v>
      </c>
      <c r="AF597" t="s">
        <v>14</v>
      </c>
      <c r="AG597" t="s">
        <v>5</v>
      </c>
      <c r="AH597" t="s">
        <v>15</v>
      </c>
      <c r="AI597" t="s">
        <v>16</v>
      </c>
      <c r="AJ597" t="s">
        <v>17</v>
      </c>
      <c r="AK597" t="s">
        <v>18</v>
      </c>
      <c r="AL597" t="s">
        <v>19</v>
      </c>
    </row>
    <row r="598" spans="1:38" ht="13.5" customHeight="1">
      <c r="A598" s="7"/>
      <c r="B598" s="7"/>
      <c r="C598" s="7"/>
      <c r="D598" s="8"/>
      <c r="F598" s="9" t="str">
        <f>(Sheet1!T598)</f>
        <v/>
      </c>
      <c r="G598" t="str">
        <f>IF(OR(Sheet1!W598="Yes",Sheet1!U598="Yes"),"\\CMFP538\"&amp;Sheet1!Z598,"")</f>
        <v/>
      </c>
      <c r="H598" t="str">
        <f>IF(G598="","",Sheet1!Z598)</f>
        <v/>
      </c>
      <c r="I598" t="str">
        <f>IF(G598="","",Sheet1!Y598)</f>
        <v/>
      </c>
      <c r="J598" t="e">
        <f>(Sheet1!O598)</f>
        <v>#VALUE!</v>
      </c>
      <c r="K598" s="6" t="e">
        <f>(Sheet1!P598)</f>
        <v>#VALUE!</v>
      </c>
      <c r="L598" s="6" t="e">
        <f>IF(Sheet1!N598="No","No",IF(Sheet1!N598="","No","Yes"))</f>
        <v>#VALUE!</v>
      </c>
      <c r="M598" t="e">
        <f>(Sheet1!Q598)</f>
        <v>#VALUE!</v>
      </c>
      <c r="N598" s="6" t="str">
        <f>IF(Sheet1!E598=FALSE,"",Sheet1!F598&amp;Sheet1!E598)</f>
        <v/>
      </c>
      <c r="O598" t="str">
        <f ca="1">(Sheet1!AB598)</f>
        <v>DC4MDB01</v>
      </c>
      <c r="P598" t="e">
        <f>(Sheet1!R598)</f>
        <v>#VALUE!</v>
      </c>
      <c r="Q598" t="e">
        <f>Sheet3!D598</f>
        <v>#VALUE!</v>
      </c>
      <c r="R598" t="e">
        <f>Sheet3!E598</f>
        <v>#VALUE!</v>
      </c>
      <c r="S598" t="str">
        <f t="shared" si="36"/>
        <v/>
      </c>
      <c r="T598" t="str">
        <f>IF(ISERROR(Sheet1!X598),"",Sheet1!X598)</f>
        <v/>
      </c>
      <c r="U598" t="e">
        <f>IF(Sheet1!M598="Councillors",5120,IF(Sheet1!M598="Information Technology Services Dept.",1024,IF(Sheet1!M598="City Clerk and Solicitor Dept",1953,"No")))</f>
        <v>#VALUE!</v>
      </c>
      <c r="V598" s="5" t="s">
        <v>96</v>
      </c>
      <c r="W598" t="e">
        <f>IF(Sheet1!M598="Councillors",4608,IF(Sheet1!M598="Information Technology Services Dept.",921,IF(Sheet1!M598="City Clerk and Solicitor Dept",1855,"No")))</f>
        <v>#VALUE!</v>
      </c>
      <c r="X598" t="e">
        <f t="shared" si="37"/>
        <v>#VALUE!</v>
      </c>
      <c r="Y598" t="str">
        <f ca="1">IF(Sheet1!AB598="DC1MDB01","DC1",IF(Sheet1!AB598="DC1MDB02","DC1",IF(Sheet1!AB598="DC1MDB03","DC1",IF(Sheet1!AB598="DC1MDB04","DC1",IF(Sheet1!AB598="DC1MDB05","DC1",IF(Sheet1!AB598="DC1MDB06","DC1",IF(Sheet1!AB598="DC1MDB07","DC1",IF(Sheet1!AB598="DC1MDB08","DC1",IF(Sheet1!AB598="DC1MDB09","DC1",IF(Sheet1!AB598="DC1MDB10","DC1",IF(Sheet1!AB598="DC4MDB01","DC4",IF(Sheet1!AB598="DC4MDB02","DC4",IF(Sheet1!AB598="DC4MDB03","DC4",IF(Sheet1!AB598="DC4MDB04","DC4",IF(Sheet1!AB598="DC4MDB05","DC4",IF(Sheet1!AB598="DC4MDB06","DC4",IF(Sheet1!AB598="DC4MDB07","DC4",IF(Sheet1!AB598="DC4MDB08","DC4",IF(Sheet1!AB598="DC4MDB09","DC4",IF(Sheet1!AB598="DC4MDB10","DC4","$False"))))))))))))))))))))</f>
        <v>DC4</v>
      </c>
      <c r="Z598" t="s">
        <v>35</v>
      </c>
      <c r="AA598" t="e">
        <f t="shared" si="38"/>
        <v>#VALUE!</v>
      </c>
      <c r="AB598" t="e">
        <f t="shared" si="39"/>
        <v>#VALUE!</v>
      </c>
      <c r="AC598" t="s">
        <v>11</v>
      </c>
      <c r="AD598" t="s">
        <v>12</v>
      </c>
      <c r="AE598" t="s">
        <v>13</v>
      </c>
      <c r="AF598" t="s">
        <v>14</v>
      </c>
      <c r="AG598" t="s">
        <v>5</v>
      </c>
      <c r="AH598" t="s">
        <v>15</v>
      </c>
      <c r="AI598" t="s">
        <v>16</v>
      </c>
      <c r="AJ598" t="s">
        <v>17</v>
      </c>
      <c r="AK598" t="s">
        <v>18</v>
      </c>
      <c r="AL598" t="s">
        <v>19</v>
      </c>
    </row>
    <row r="599" spans="1:38" ht="13.5" customHeight="1">
      <c r="A599" s="7"/>
      <c r="B599" s="7"/>
      <c r="C599" s="7"/>
      <c r="D599" s="8"/>
      <c r="F599" s="9" t="str">
        <f>(Sheet1!T599)</f>
        <v/>
      </c>
      <c r="G599" t="str">
        <f>IF(OR(Sheet1!W599="Yes",Sheet1!U599="Yes"),"\\CMFP538\"&amp;Sheet1!Z599,"")</f>
        <v/>
      </c>
      <c r="H599" t="str">
        <f>IF(G599="","",Sheet1!Z599)</f>
        <v/>
      </c>
      <c r="I599" t="str">
        <f>IF(G599="","",Sheet1!Y599)</f>
        <v/>
      </c>
      <c r="J599" t="e">
        <f>(Sheet1!O599)</f>
        <v>#VALUE!</v>
      </c>
      <c r="K599" s="6" t="e">
        <f>(Sheet1!P599)</f>
        <v>#VALUE!</v>
      </c>
      <c r="L599" s="6" t="e">
        <f>IF(Sheet1!N599="No","No",IF(Sheet1!N599="","No","Yes"))</f>
        <v>#VALUE!</v>
      </c>
      <c r="M599" t="e">
        <f>(Sheet1!Q599)</f>
        <v>#VALUE!</v>
      </c>
      <c r="N599" s="6" t="str">
        <f>IF(Sheet1!E599=FALSE,"",Sheet1!F599&amp;Sheet1!E599)</f>
        <v/>
      </c>
      <c r="O599" t="str">
        <f ca="1">(Sheet1!AB599)</f>
        <v>DC4MDB10</v>
      </c>
      <c r="P599" t="e">
        <f>(Sheet1!R599)</f>
        <v>#VALUE!</v>
      </c>
      <c r="Q599" t="e">
        <f>Sheet3!D599</f>
        <v>#VALUE!</v>
      </c>
      <c r="R599" t="e">
        <f>Sheet3!E599</f>
        <v>#VALUE!</v>
      </c>
      <c r="S599" t="str">
        <f t="shared" si="36"/>
        <v/>
      </c>
      <c r="T599" t="str">
        <f>IF(ISERROR(Sheet1!X599),"",Sheet1!X599)</f>
        <v/>
      </c>
      <c r="U599" t="e">
        <f>IF(Sheet1!M599="Councillors",5120,IF(Sheet1!M599="Information Technology Services Dept.",1024,IF(Sheet1!M599="City Clerk and Solicitor Dept",1953,"No")))</f>
        <v>#VALUE!</v>
      </c>
      <c r="V599" s="5" t="s">
        <v>96</v>
      </c>
      <c r="W599" t="e">
        <f>IF(Sheet1!M599="Councillors",4608,IF(Sheet1!M599="Information Technology Services Dept.",921,IF(Sheet1!M599="City Clerk and Solicitor Dept",1855,"No")))</f>
        <v>#VALUE!</v>
      </c>
      <c r="X599" t="e">
        <f t="shared" si="37"/>
        <v>#VALUE!</v>
      </c>
      <c r="Y599" t="str">
        <f ca="1">IF(Sheet1!AB599="DC1MDB01","DC1",IF(Sheet1!AB599="DC1MDB02","DC1",IF(Sheet1!AB599="DC1MDB03","DC1",IF(Sheet1!AB599="DC1MDB04","DC1",IF(Sheet1!AB599="DC1MDB05","DC1",IF(Sheet1!AB599="DC1MDB06","DC1",IF(Sheet1!AB599="DC1MDB07","DC1",IF(Sheet1!AB599="DC1MDB08","DC1",IF(Sheet1!AB599="DC1MDB09","DC1",IF(Sheet1!AB599="DC1MDB10","DC1",IF(Sheet1!AB599="DC4MDB01","DC4",IF(Sheet1!AB599="DC4MDB02","DC4",IF(Sheet1!AB599="DC4MDB03","DC4",IF(Sheet1!AB599="DC4MDB04","DC4",IF(Sheet1!AB599="DC4MDB05","DC4",IF(Sheet1!AB599="DC4MDB06","DC4",IF(Sheet1!AB599="DC4MDB07","DC4",IF(Sheet1!AB599="DC4MDB08","DC4",IF(Sheet1!AB599="DC4MDB09","DC4",IF(Sheet1!AB599="DC4MDB10","DC4","$False"))))))))))))))))))))</f>
        <v>DC4</v>
      </c>
      <c r="Z599" t="s">
        <v>35</v>
      </c>
      <c r="AA599" t="e">
        <f t="shared" si="38"/>
        <v>#VALUE!</v>
      </c>
      <c r="AB599" t="e">
        <f t="shared" si="39"/>
        <v>#VALUE!</v>
      </c>
      <c r="AC599" t="s">
        <v>11</v>
      </c>
      <c r="AD599" t="s">
        <v>12</v>
      </c>
      <c r="AE599" t="s">
        <v>13</v>
      </c>
      <c r="AF599" t="s">
        <v>14</v>
      </c>
      <c r="AG599" t="s">
        <v>5</v>
      </c>
      <c r="AH599" t="s">
        <v>15</v>
      </c>
      <c r="AI599" t="s">
        <v>16</v>
      </c>
      <c r="AJ599" t="s">
        <v>17</v>
      </c>
      <c r="AK599" t="s">
        <v>18</v>
      </c>
      <c r="AL599" t="s">
        <v>19</v>
      </c>
    </row>
    <row r="600" spans="1:38" ht="13.5" customHeight="1">
      <c r="A600" s="7"/>
      <c r="B600" s="7"/>
      <c r="C600" s="7"/>
      <c r="D600" s="8"/>
      <c r="F600" s="9" t="str">
        <f>(Sheet1!T600)</f>
        <v/>
      </c>
      <c r="G600" t="str">
        <f>IF(OR(Sheet1!W600="Yes",Sheet1!U600="Yes"),"\\CMFP538\"&amp;Sheet1!Z600,"")</f>
        <v/>
      </c>
      <c r="H600" t="str">
        <f>IF(G600="","",Sheet1!Z600)</f>
        <v/>
      </c>
      <c r="I600" t="str">
        <f>IF(G600="","",Sheet1!Y600)</f>
        <v/>
      </c>
      <c r="J600" t="e">
        <f>(Sheet1!O600)</f>
        <v>#VALUE!</v>
      </c>
      <c r="K600" s="6" t="e">
        <f>(Sheet1!P600)</f>
        <v>#VALUE!</v>
      </c>
      <c r="L600" s="6" t="e">
        <f>IF(Sheet1!N600="No","No",IF(Sheet1!N600="","No","Yes"))</f>
        <v>#VALUE!</v>
      </c>
      <c r="M600" t="e">
        <f>(Sheet1!Q600)</f>
        <v>#VALUE!</v>
      </c>
      <c r="N600" s="6" t="str">
        <f>IF(Sheet1!E600=FALSE,"",Sheet1!F600&amp;Sheet1!E600)</f>
        <v/>
      </c>
      <c r="O600" t="str">
        <f ca="1">(Sheet1!AB600)</f>
        <v>DC4MDB09</v>
      </c>
      <c r="P600" t="e">
        <f>(Sheet1!R600)</f>
        <v>#VALUE!</v>
      </c>
      <c r="Q600" t="e">
        <f>Sheet3!D600</f>
        <v>#VALUE!</v>
      </c>
      <c r="R600" t="e">
        <f>Sheet3!E600</f>
        <v>#VALUE!</v>
      </c>
      <c r="S600" t="str">
        <f t="shared" si="36"/>
        <v/>
      </c>
      <c r="T600" t="str">
        <f>IF(ISERROR(Sheet1!X600),"",Sheet1!X600)</f>
        <v/>
      </c>
      <c r="U600" t="e">
        <f>IF(Sheet1!M600="Councillors",5120,IF(Sheet1!M600="Information Technology Services Dept.",1024,IF(Sheet1!M600="City Clerk and Solicitor Dept",1953,"No")))</f>
        <v>#VALUE!</v>
      </c>
      <c r="V600" s="5" t="s">
        <v>96</v>
      </c>
      <c r="W600" t="e">
        <f>IF(Sheet1!M600="Councillors",4608,IF(Sheet1!M600="Information Technology Services Dept.",921,IF(Sheet1!M600="City Clerk and Solicitor Dept",1855,"No")))</f>
        <v>#VALUE!</v>
      </c>
      <c r="X600" t="e">
        <f t="shared" si="37"/>
        <v>#VALUE!</v>
      </c>
      <c r="Y600" t="str">
        <f ca="1">IF(Sheet1!AB600="DC1MDB01","DC1",IF(Sheet1!AB600="DC1MDB02","DC1",IF(Sheet1!AB600="DC1MDB03","DC1",IF(Sheet1!AB600="DC1MDB04","DC1",IF(Sheet1!AB600="DC1MDB05","DC1",IF(Sheet1!AB600="DC1MDB06","DC1",IF(Sheet1!AB600="DC1MDB07","DC1",IF(Sheet1!AB600="DC1MDB08","DC1",IF(Sheet1!AB600="DC1MDB09","DC1",IF(Sheet1!AB600="DC1MDB10","DC1",IF(Sheet1!AB600="DC4MDB01","DC4",IF(Sheet1!AB600="DC4MDB02","DC4",IF(Sheet1!AB600="DC4MDB03","DC4",IF(Sheet1!AB600="DC4MDB04","DC4",IF(Sheet1!AB600="DC4MDB05","DC4",IF(Sheet1!AB600="DC4MDB06","DC4",IF(Sheet1!AB600="DC4MDB07","DC4",IF(Sheet1!AB600="DC4MDB08","DC4",IF(Sheet1!AB600="DC4MDB09","DC4",IF(Sheet1!AB600="DC4MDB10","DC4","$False"))))))))))))))))))))</f>
        <v>DC4</v>
      </c>
      <c r="Z600" t="s">
        <v>35</v>
      </c>
      <c r="AA600" t="e">
        <f t="shared" si="38"/>
        <v>#VALUE!</v>
      </c>
      <c r="AB600" t="e">
        <f t="shared" si="39"/>
        <v>#VALUE!</v>
      </c>
      <c r="AC600" t="s">
        <v>11</v>
      </c>
      <c r="AD600" t="s">
        <v>12</v>
      </c>
      <c r="AE600" t="s">
        <v>13</v>
      </c>
      <c r="AF600" t="s">
        <v>14</v>
      </c>
      <c r="AG600" t="s">
        <v>5</v>
      </c>
      <c r="AH600" t="s">
        <v>15</v>
      </c>
      <c r="AI600" t="s">
        <v>16</v>
      </c>
      <c r="AJ600" t="s">
        <v>17</v>
      </c>
      <c r="AK600" t="s">
        <v>18</v>
      </c>
      <c r="AL600" t="s">
        <v>19</v>
      </c>
    </row>
    <row r="601" spans="1:38" ht="13.5" customHeight="1">
      <c r="A601" s="7"/>
      <c r="B601" s="7"/>
      <c r="C601" s="7"/>
      <c r="D601" s="8"/>
      <c r="F601" s="9" t="str">
        <f>(Sheet1!T601)</f>
        <v/>
      </c>
      <c r="G601" t="str">
        <f>IF(OR(Sheet1!W601="Yes",Sheet1!U601="Yes"),"\\CMFP538\"&amp;Sheet1!Z601,"")</f>
        <v/>
      </c>
      <c r="H601" t="str">
        <f>IF(G601="","",Sheet1!Z601)</f>
        <v/>
      </c>
      <c r="I601" t="str">
        <f>IF(G601="","",Sheet1!Y601)</f>
        <v/>
      </c>
      <c r="J601" t="e">
        <f>(Sheet1!O601)</f>
        <v>#VALUE!</v>
      </c>
      <c r="K601" s="6" t="e">
        <f>(Sheet1!P601)</f>
        <v>#VALUE!</v>
      </c>
      <c r="L601" s="6" t="e">
        <f>IF(Sheet1!N601="No","No",IF(Sheet1!N601="","No","Yes"))</f>
        <v>#VALUE!</v>
      </c>
      <c r="M601" t="e">
        <f>(Sheet1!Q601)</f>
        <v>#VALUE!</v>
      </c>
      <c r="N601" s="6" t="str">
        <f>IF(Sheet1!E601=FALSE,"",Sheet1!F601&amp;Sheet1!E601)</f>
        <v/>
      </c>
      <c r="O601" t="str">
        <f ca="1">(Sheet1!AB601)</f>
        <v>DC4MDB02</v>
      </c>
      <c r="P601" t="e">
        <f>(Sheet1!R601)</f>
        <v>#VALUE!</v>
      </c>
      <c r="Q601" t="e">
        <f>Sheet3!D601</f>
        <v>#VALUE!</v>
      </c>
      <c r="R601" t="e">
        <f>Sheet3!E601</f>
        <v>#VALUE!</v>
      </c>
      <c r="S601" t="str">
        <f t="shared" si="36"/>
        <v/>
      </c>
      <c r="T601" t="str">
        <f>IF(ISERROR(Sheet1!X601),"",Sheet1!X601)</f>
        <v/>
      </c>
      <c r="U601" t="e">
        <f>IF(Sheet1!M601="Councillors",5120,IF(Sheet1!M601="Information Technology Services Dept.",1024,IF(Sheet1!M601="City Clerk and Solicitor Dept",1953,"No")))</f>
        <v>#VALUE!</v>
      </c>
      <c r="V601" s="5" t="s">
        <v>96</v>
      </c>
      <c r="W601" t="e">
        <f>IF(Sheet1!M601="Councillors",4608,IF(Sheet1!M601="Information Technology Services Dept.",921,IF(Sheet1!M601="City Clerk and Solicitor Dept",1855,"No")))</f>
        <v>#VALUE!</v>
      </c>
      <c r="X601" t="e">
        <f t="shared" si="37"/>
        <v>#VALUE!</v>
      </c>
      <c r="Y601" t="str">
        <f ca="1">IF(Sheet1!AB601="DC1MDB01","DC1",IF(Sheet1!AB601="DC1MDB02","DC1",IF(Sheet1!AB601="DC1MDB03","DC1",IF(Sheet1!AB601="DC1MDB04","DC1",IF(Sheet1!AB601="DC1MDB05","DC1",IF(Sheet1!AB601="DC1MDB06","DC1",IF(Sheet1!AB601="DC1MDB07","DC1",IF(Sheet1!AB601="DC1MDB08","DC1",IF(Sheet1!AB601="DC1MDB09","DC1",IF(Sheet1!AB601="DC1MDB10","DC1",IF(Sheet1!AB601="DC4MDB01","DC4",IF(Sheet1!AB601="DC4MDB02","DC4",IF(Sheet1!AB601="DC4MDB03","DC4",IF(Sheet1!AB601="DC4MDB04","DC4",IF(Sheet1!AB601="DC4MDB05","DC4",IF(Sheet1!AB601="DC4MDB06","DC4",IF(Sheet1!AB601="DC4MDB07","DC4",IF(Sheet1!AB601="DC4MDB08","DC4",IF(Sheet1!AB601="DC4MDB09","DC4",IF(Sheet1!AB601="DC4MDB10","DC4","$False"))))))))))))))))))))</f>
        <v>DC4</v>
      </c>
      <c r="Z601" t="s">
        <v>35</v>
      </c>
      <c r="AA601" t="e">
        <f t="shared" si="38"/>
        <v>#VALUE!</v>
      </c>
      <c r="AB601" t="e">
        <f t="shared" si="39"/>
        <v>#VALUE!</v>
      </c>
      <c r="AC601" t="s">
        <v>11</v>
      </c>
      <c r="AD601" t="s">
        <v>12</v>
      </c>
      <c r="AE601" t="s">
        <v>13</v>
      </c>
      <c r="AF601" t="s">
        <v>14</v>
      </c>
      <c r="AG601" t="s">
        <v>5</v>
      </c>
      <c r="AH601" t="s">
        <v>15</v>
      </c>
      <c r="AI601" t="s">
        <v>16</v>
      </c>
      <c r="AJ601" t="s">
        <v>17</v>
      </c>
      <c r="AK601" t="s">
        <v>18</v>
      </c>
      <c r="AL601" t="s">
        <v>19</v>
      </c>
    </row>
    <row r="602" spans="1:38" ht="13.5" customHeight="1">
      <c r="A602" s="7"/>
      <c r="B602" s="7"/>
      <c r="C602" s="7"/>
      <c r="D602" s="8"/>
      <c r="F602" s="9" t="str">
        <f>(Sheet1!T602)</f>
        <v/>
      </c>
      <c r="G602" t="str">
        <f>IF(OR(Sheet1!W602="Yes",Sheet1!U602="Yes"),"\\CMFP538\"&amp;Sheet1!Z602,"")</f>
        <v/>
      </c>
      <c r="H602" t="str">
        <f>IF(G602="","",Sheet1!Z602)</f>
        <v/>
      </c>
      <c r="I602" t="str">
        <f>IF(G602="","",Sheet1!Y602)</f>
        <v/>
      </c>
      <c r="J602" t="e">
        <f>(Sheet1!O602)</f>
        <v>#VALUE!</v>
      </c>
      <c r="K602" s="6" t="e">
        <f>(Sheet1!P602)</f>
        <v>#VALUE!</v>
      </c>
      <c r="L602" s="6" t="e">
        <f>IF(Sheet1!N602="No","No",IF(Sheet1!N602="","No","Yes"))</f>
        <v>#VALUE!</v>
      </c>
      <c r="M602" t="e">
        <f>(Sheet1!Q602)</f>
        <v>#VALUE!</v>
      </c>
      <c r="N602" s="6" t="str">
        <f>IF(Sheet1!E602=FALSE,"",Sheet1!F602&amp;Sheet1!E602)</f>
        <v/>
      </c>
      <c r="O602" t="str">
        <f ca="1">(Sheet1!AB602)</f>
        <v>DC4MDB07</v>
      </c>
      <c r="P602" t="e">
        <f>(Sheet1!R602)</f>
        <v>#VALUE!</v>
      </c>
      <c r="Q602" t="e">
        <f>Sheet3!D602</f>
        <v>#VALUE!</v>
      </c>
      <c r="R602" t="e">
        <f>Sheet3!E602</f>
        <v>#VALUE!</v>
      </c>
      <c r="S602" t="str">
        <f t="shared" si="36"/>
        <v/>
      </c>
      <c r="T602" t="str">
        <f>IF(ISERROR(Sheet1!X602),"",Sheet1!X602)</f>
        <v/>
      </c>
      <c r="U602" t="e">
        <f>IF(Sheet1!M602="Councillors",5120,IF(Sheet1!M602="Information Technology Services Dept.",1024,IF(Sheet1!M602="City Clerk and Solicitor Dept",1953,"No")))</f>
        <v>#VALUE!</v>
      </c>
      <c r="V602" s="5" t="s">
        <v>96</v>
      </c>
      <c r="W602" t="e">
        <f>IF(Sheet1!M602="Councillors",4608,IF(Sheet1!M602="Information Technology Services Dept.",921,IF(Sheet1!M602="City Clerk and Solicitor Dept",1855,"No")))</f>
        <v>#VALUE!</v>
      </c>
      <c r="X602" t="e">
        <f t="shared" si="37"/>
        <v>#VALUE!</v>
      </c>
      <c r="Y602" t="str">
        <f ca="1">IF(Sheet1!AB602="DC1MDB01","DC1",IF(Sheet1!AB602="DC1MDB02","DC1",IF(Sheet1!AB602="DC1MDB03","DC1",IF(Sheet1!AB602="DC1MDB04","DC1",IF(Sheet1!AB602="DC1MDB05","DC1",IF(Sheet1!AB602="DC1MDB06","DC1",IF(Sheet1!AB602="DC1MDB07","DC1",IF(Sheet1!AB602="DC1MDB08","DC1",IF(Sheet1!AB602="DC1MDB09","DC1",IF(Sheet1!AB602="DC1MDB10","DC1",IF(Sheet1!AB602="DC4MDB01","DC4",IF(Sheet1!AB602="DC4MDB02","DC4",IF(Sheet1!AB602="DC4MDB03","DC4",IF(Sheet1!AB602="DC4MDB04","DC4",IF(Sheet1!AB602="DC4MDB05","DC4",IF(Sheet1!AB602="DC4MDB06","DC4",IF(Sheet1!AB602="DC4MDB07","DC4",IF(Sheet1!AB602="DC4MDB08","DC4",IF(Sheet1!AB602="DC4MDB09","DC4",IF(Sheet1!AB602="DC4MDB10","DC4","$False"))))))))))))))))))))</f>
        <v>DC4</v>
      </c>
      <c r="Z602" t="s">
        <v>35</v>
      </c>
      <c r="AA602" t="e">
        <f t="shared" si="38"/>
        <v>#VALUE!</v>
      </c>
      <c r="AB602" t="e">
        <f t="shared" si="39"/>
        <v>#VALUE!</v>
      </c>
      <c r="AC602" t="s">
        <v>11</v>
      </c>
      <c r="AD602" t="s">
        <v>12</v>
      </c>
      <c r="AE602" t="s">
        <v>13</v>
      </c>
      <c r="AF602" t="s">
        <v>14</v>
      </c>
      <c r="AG602" t="s">
        <v>5</v>
      </c>
      <c r="AH602" t="s">
        <v>15</v>
      </c>
      <c r="AI602" t="s">
        <v>16</v>
      </c>
      <c r="AJ602" t="s">
        <v>17</v>
      </c>
      <c r="AK602" t="s">
        <v>18</v>
      </c>
      <c r="AL602" t="s">
        <v>19</v>
      </c>
    </row>
    <row r="603" spans="1:38" ht="13.5" customHeight="1">
      <c r="A603" s="7"/>
      <c r="B603" s="7"/>
      <c r="C603" s="7"/>
      <c r="D603" s="8"/>
      <c r="F603" s="9" t="str">
        <f>(Sheet1!T603)</f>
        <v/>
      </c>
      <c r="G603" t="str">
        <f>IF(OR(Sheet1!W603="Yes",Sheet1!U603="Yes"),"\\CMFP538\"&amp;Sheet1!Z603,"")</f>
        <v/>
      </c>
      <c r="H603" t="str">
        <f>IF(G603="","",Sheet1!Z603)</f>
        <v/>
      </c>
      <c r="I603" t="str">
        <f>IF(G603="","",Sheet1!Y603)</f>
        <v/>
      </c>
      <c r="J603" t="e">
        <f>(Sheet1!O603)</f>
        <v>#VALUE!</v>
      </c>
      <c r="K603" s="6" t="e">
        <f>(Sheet1!P603)</f>
        <v>#VALUE!</v>
      </c>
      <c r="L603" s="6" t="e">
        <f>IF(Sheet1!N603="No","No",IF(Sheet1!N603="","No","Yes"))</f>
        <v>#VALUE!</v>
      </c>
      <c r="M603" t="e">
        <f>(Sheet1!Q603)</f>
        <v>#VALUE!</v>
      </c>
      <c r="N603" s="6" t="str">
        <f>IF(Sheet1!E603=FALSE,"",Sheet1!F603&amp;Sheet1!E603)</f>
        <v/>
      </c>
      <c r="O603" t="str">
        <f ca="1">(Sheet1!AB603)</f>
        <v>DC4MDB04</v>
      </c>
      <c r="P603" t="e">
        <f>(Sheet1!R603)</f>
        <v>#VALUE!</v>
      </c>
      <c r="Q603" t="e">
        <f>Sheet3!D603</f>
        <v>#VALUE!</v>
      </c>
      <c r="R603" t="e">
        <f>Sheet3!E603</f>
        <v>#VALUE!</v>
      </c>
      <c r="S603" t="str">
        <f t="shared" si="36"/>
        <v/>
      </c>
      <c r="T603" t="str">
        <f>IF(ISERROR(Sheet1!X603),"",Sheet1!X603)</f>
        <v/>
      </c>
      <c r="U603" t="e">
        <f>IF(Sheet1!M603="Councillors",5120,IF(Sheet1!M603="Information Technology Services Dept.",1024,IF(Sheet1!M603="City Clerk and Solicitor Dept",1953,"No")))</f>
        <v>#VALUE!</v>
      </c>
      <c r="V603" s="5" t="s">
        <v>96</v>
      </c>
      <c r="W603" t="e">
        <f>IF(Sheet1!M603="Councillors",4608,IF(Sheet1!M603="Information Technology Services Dept.",921,IF(Sheet1!M603="City Clerk and Solicitor Dept",1855,"No")))</f>
        <v>#VALUE!</v>
      </c>
      <c r="X603" t="e">
        <f t="shared" si="37"/>
        <v>#VALUE!</v>
      </c>
      <c r="Y603" t="str">
        <f ca="1">IF(Sheet1!AB603="DC1MDB01","DC1",IF(Sheet1!AB603="DC1MDB02","DC1",IF(Sheet1!AB603="DC1MDB03","DC1",IF(Sheet1!AB603="DC1MDB04","DC1",IF(Sheet1!AB603="DC1MDB05","DC1",IF(Sheet1!AB603="DC1MDB06","DC1",IF(Sheet1!AB603="DC1MDB07","DC1",IF(Sheet1!AB603="DC1MDB08","DC1",IF(Sheet1!AB603="DC1MDB09","DC1",IF(Sheet1!AB603="DC1MDB10","DC1",IF(Sheet1!AB603="DC4MDB01","DC4",IF(Sheet1!AB603="DC4MDB02","DC4",IF(Sheet1!AB603="DC4MDB03","DC4",IF(Sheet1!AB603="DC4MDB04","DC4",IF(Sheet1!AB603="DC4MDB05","DC4",IF(Sheet1!AB603="DC4MDB06","DC4",IF(Sheet1!AB603="DC4MDB07","DC4",IF(Sheet1!AB603="DC4MDB08","DC4",IF(Sheet1!AB603="DC4MDB09","DC4",IF(Sheet1!AB603="DC4MDB10","DC4","$False"))))))))))))))))))))</f>
        <v>DC4</v>
      </c>
      <c r="Z603" t="s">
        <v>35</v>
      </c>
      <c r="AA603" t="e">
        <f t="shared" si="38"/>
        <v>#VALUE!</v>
      </c>
      <c r="AB603" t="e">
        <f t="shared" si="39"/>
        <v>#VALUE!</v>
      </c>
      <c r="AC603" t="s">
        <v>11</v>
      </c>
      <c r="AD603" t="s">
        <v>12</v>
      </c>
      <c r="AE603" t="s">
        <v>13</v>
      </c>
      <c r="AF603" t="s">
        <v>14</v>
      </c>
      <c r="AG603" t="s">
        <v>5</v>
      </c>
      <c r="AH603" t="s">
        <v>15</v>
      </c>
      <c r="AI603" t="s">
        <v>16</v>
      </c>
      <c r="AJ603" t="s">
        <v>17</v>
      </c>
      <c r="AK603" t="s">
        <v>18</v>
      </c>
      <c r="AL603" t="s">
        <v>19</v>
      </c>
    </row>
    <row r="604" spans="1:38" ht="13.5" customHeight="1">
      <c r="A604" s="7"/>
      <c r="B604" s="7"/>
      <c r="C604" s="7"/>
      <c r="D604" s="8"/>
      <c r="F604" s="9" t="str">
        <f>(Sheet1!T604)</f>
        <v/>
      </c>
      <c r="G604" t="str">
        <f>IF(OR(Sheet1!W604="Yes",Sheet1!U604="Yes"),"\\CMFP538\"&amp;Sheet1!Z604,"")</f>
        <v/>
      </c>
      <c r="H604" t="str">
        <f>IF(G604="","",Sheet1!Z604)</f>
        <v/>
      </c>
      <c r="I604" t="str">
        <f>IF(G604="","",Sheet1!Y604)</f>
        <v/>
      </c>
      <c r="J604" t="e">
        <f>(Sheet1!O604)</f>
        <v>#VALUE!</v>
      </c>
      <c r="K604" s="6" t="e">
        <f>(Sheet1!P604)</f>
        <v>#VALUE!</v>
      </c>
      <c r="L604" s="6" t="e">
        <f>IF(Sheet1!N604="No","No",IF(Sheet1!N604="","No","Yes"))</f>
        <v>#VALUE!</v>
      </c>
      <c r="M604" t="e">
        <f>(Sheet1!Q604)</f>
        <v>#VALUE!</v>
      </c>
      <c r="N604" s="6" t="str">
        <f>IF(Sheet1!E604=FALSE,"",Sheet1!F604&amp;Sheet1!E604)</f>
        <v/>
      </c>
      <c r="O604" t="str">
        <f ca="1">(Sheet1!AB604)</f>
        <v>DC4MDB07</v>
      </c>
      <c r="P604" t="e">
        <f>(Sheet1!R604)</f>
        <v>#VALUE!</v>
      </c>
      <c r="Q604" t="e">
        <f>Sheet3!D604</f>
        <v>#VALUE!</v>
      </c>
      <c r="R604" t="e">
        <f>Sheet3!E604</f>
        <v>#VALUE!</v>
      </c>
      <c r="S604" t="str">
        <f t="shared" si="36"/>
        <v/>
      </c>
      <c r="T604" t="str">
        <f>IF(ISERROR(Sheet1!X604),"",Sheet1!X604)</f>
        <v/>
      </c>
      <c r="U604" t="e">
        <f>IF(Sheet1!M604="Councillors",5120,IF(Sheet1!M604="Information Technology Services Dept.",1024,IF(Sheet1!M604="City Clerk and Solicitor Dept",1953,"No")))</f>
        <v>#VALUE!</v>
      </c>
      <c r="V604" s="5" t="s">
        <v>96</v>
      </c>
      <c r="W604" t="e">
        <f>IF(Sheet1!M604="Councillors",4608,IF(Sheet1!M604="Information Technology Services Dept.",921,IF(Sheet1!M604="City Clerk and Solicitor Dept",1855,"No")))</f>
        <v>#VALUE!</v>
      </c>
      <c r="X604" t="e">
        <f t="shared" si="37"/>
        <v>#VALUE!</v>
      </c>
      <c r="Y604" t="str">
        <f ca="1">IF(Sheet1!AB604="DC1MDB01","DC1",IF(Sheet1!AB604="DC1MDB02","DC1",IF(Sheet1!AB604="DC1MDB03","DC1",IF(Sheet1!AB604="DC1MDB04","DC1",IF(Sheet1!AB604="DC1MDB05","DC1",IF(Sheet1!AB604="DC1MDB06","DC1",IF(Sheet1!AB604="DC1MDB07","DC1",IF(Sheet1!AB604="DC1MDB08","DC1",IF(Sheet1!AB604="DC1MDB09","DC1",IF(Sheet1!AB604="DC1MDB10","DC1",IF(Sheet1!AB604="DC4MDB01","DC4",IF(Sheet1!AB604="DC4MDB02","DC4",IF(Sheet1!AB604="DC4MDB03","DC4",IF(Sheet1!AB604="DC4MDB04","DC4",IF(Sheet1!AB604="DC4MDB05","DC4",IF(Sheet1!AB604="DC4MDB06","DC4",IF(Sheet1!AB604="DC4MDB07","DC4",IF(Sheet1!AB604="DC4MDB08","DC4",IF(Sheet1!AB604="DC4MDB09","DC4",IF(Sheet1!AB604="DC4MDB10","DC4","$False"))))))))))))))))))))</f>
        <v>DC4</v>
      </c>
      <c r="Z604" t="s">
        <v>35</v>
      </c>
      <c r="AA604" t="e">
        <f t="shared" si="38"/>
        <v>#VALUE!</v>
      </c>
      <c r="AB604" t="e">
        <f t="shared" si="39"/>
        <v>#VALUE!</v>
      </c>
      <c r="AC604" t="s">
        <v>11</v>
      </c>
      <c r="AD604" t="s">
        <v>12</v>
      </c>
      <c r="AE604" t="s">
        <v>13</v>
      </c>
      <c r="AF604" t="s">
        <v>14</v>
      </c>
      <c r="AG604" t="s">
        <v>5</v>
      </c>
      <c r="AH604" t="s">
        <v>15</v>
      </c>
      <c r="AI604" t="s">
        <v>16</v>
      </c>
      <c r="AJ604" t="s">
        <v>17</v>
      </c>
      <c r="AK604" t="s">
        <v>18</v>
      </c>
      <c r="AL604" t="s">
        <v>19</v>
      </c>
    </row>
    <row r="605" spans="1:38" ht="13.5" customHeight="1">
      <c r="A605" s="7"/>
      <c r="B605" s="7"/>
      <c r="C605" s="7"/>
      <c r="D605" s="8"/>
      <c r="F605" s="9" t="str">
        <f>(Sheet1!T605)</f>
        <v/>
      </c>
      <c r="G605" t="str">
        <f>IF(OR(Sheet1!W605="Yes",Sheet1!U605="Yes"),"\\CMFP538\"&amp;Sheet1!Z605,"")</f>
        <v/>
      </c>
      <c r="H605" t="str">
        <f>IF(G605="","",Sheet1!Z605)</f>
        <v/>
      </c>
      <c r="I605" t="str">
        <f>IF(G605="","",Sheet1!Y605)</f>
        <v/>
      </c>
      <c r="J605" t="e">
        <f>(Sheet1!O605)</f>
        <v>#VALUE!</v>
      </c>
      <c r="K605" s="6" t="e">
        <f>(Sheet1!P605)</f>
        <v>#VALUE!</v>
      </c>
      <c r="L605" s="6" t="e">
        <f>IF(Sheet1!N605="No","No",IF(Sheet1!N605="","No","Yes"))</f>
        <v>#VALUE!</v>
      </c>
      <c r="M605" t="e">
        <f>(Sheet1!Q605)</f>
        <v>#VALUE!</v>
      </c>
      <c r="N605" s="6" t="str">
        <f>IF(Sheet1!E605=FALSE,"",Sheet1!F605&amp;Sheet1!E605)</f>
        <v/>
      </c>
      <c r="O605" t="str">
        <f ca="1">(Sheet1!AB605)</f>
        <v>DC1MDB02</v>
      </c>
      <c r="P605" t="e">
        <f>(Sheet1!R605)</f>
        <v>#VALUE!</v>
      </c>
      <c r="Q605" t="e">
        <f>Sheet3!D605</f>
        <v>#VALUE!</v>
      </c>
      <c r="R605" t="e">
        <f>Sheet3!E605</f>
        <v>#VALUE!</v>
      </c>
      <c r="S605" t="str">
        <f t="shared" si="36"/>
        <v/>
      </c>
      <c r="T605" t="str">
        <f>IF(ISERROR(Sheet1!X605),"",Sheet1!X605)</f>
        <v/>
      </c>
      <c r="U605" t="e">
        <f>IF(Sheet1!M605="Councillors",5120,IF(Sheet1!M605="Information Technology Services Dept.",1024,IF(Sheet1!M605="City Clerk and Solicitor Dept",1953,"No")))</f>
        <v>#VALUE!</v>
      </c>
      <c r="V605" s="5" t="s">
        <v>96</v>
      </c>
      <c r="W605" t="e">
        <f>IF(Sheet1!M605="Councillors",4608,IF(Sheet1!M605="Information Technology Services Dept.",921,IF(Sheet1!M605="City Clerk and Solicitor Dept",1855,"No")))</f>
        <v>#VALUE!</v>
      </c>
      <c r="X605" t="e">
        <f t="shared" si="37"/>
        <v>#VALUE!</v>
      </c>
      <c r="Y605" t="str">
        <f ca="1">IF(Sheet1!AB605="DC1MDB01","DC1",IF(Sheet1!AB605="DC1MDB02","DC1",IF(Sheet1!AB605="DC1MDB03","DC1",IF(Sheet1!AB605="DC1MDB04","DC1",IF(Sheet1!AB605="DC1MDB05","DC1",IF(Sheet1!AB605="DC1MDB06","DC1",IF(Sheet1!AB605="DC1MDB07","DC1",IF(Sheet1!AB605="DC1MDB08","DC1",IF(Sheet1!AB605="DC1MDB09","DC1",IF(Sheet1!AB605="DC1MDB10","DC1",IF(Sheet1!AB605="DC4MDB01","DC4",IF(Sheet1!AB605="DC4MDB02","DC4",IF(Sheet1!AB605="DC4MDB03","DC4",IF(Sheet1!AB605="DC4MDB04","DC4",IF(Sheet1!AB605="DC4MDB05","DC4",IF(Sheet1!AB605="DC4MDB06","DC4",IF(Sheet1!AB605="DC4MDB07","DC4",IF(Sheet1!AB605="DC4MDB08","DC4",IF(Sheet1!AB605="DC4MDB09","DC4",IF(Sheet1!AB605="DC4MDB10","DC4","$False"))))))))))))))))))))</f>
        <v>DC1</v>
      </c>
      <c r="Z605" t="s">
        <v>35</v>
      </c>
      <c r="AA605" t="e">
        <f t="shared" si="38"/>
        <v>#VALUE!</v>
      </c>
      <c r="AB605" t="e">
        <f t="shared" si="39"/>
        <v>#VALUE!</v>
      </c>
      <c r="AC605" t="s">
        <v>11</v>
      </c>
      <c r="AD605" t="s">
        <v>12</v>
      </c>
      <c r="AE605" t="s">
        <v>13</v>
      </c>
      <c r="AF605" t="s">
        <v>14</v>
      </c>
      <c r="AG605" t="s">
        <v>5</v>
      </c>
      <c r="AH605" t="s">
        <v>15</v>
      </c>
      <c r="AI605" t="s">
        <v>16</v>
      </c>
      <c r="AJ605" t="s">
        <v>17</v>
      </c>
      <c r="AK605" t="s">
        <v>18</v>
      </c>
      <c r="AL605" t="s">
        <v>19</v>
      </c>
    </row>
    <row r="606" spans="1:38" ht="13.5" customHeight="1">
      <c r="A606" s="7"/>
      <c r="B606" s="7"/>
      <c r="C606" s="7"/>
      <c r="D606" s="8"/>
      <c r="F606" s="9" t="str">
        <f>(Sheet1!T606)</f>
        <v/>
      </c>
      <c r="G606" t="str">
        <f>IF(OR(Sheet1!W606="Yes",Sheet1!U606="Yes"),"\\CMFP538\"&amp;Sheet1!Z606,"")</f>
        <v/>
      </c>
      <c r="H606" t="str">
        <f>IF(G606="","",Sheet1!Z606)</f>
        <v/>
      </c>
      <c r="I606" t="str">
        <f>IF(G606="","",Sheet1!Y606)</f>
        <v/>
      </c>
      <c r="J606" t="e">
        <f>(Sheet1!O606)</f>
        <v>#VALUE!</v>
      </c>
      <c r="K606" s="6" t="e">
        <f>(Sheet1!P606)</f>
        <v>#VALUE!</v>
      </c>
      <c r="L606" s="6" t="e">
        <f>IF(Sheet1!N606="No","No",IF(Sheet1!N606="","No","Yes"))</f>
        <v>#VALUE!</v>
      </c>
      <c r="M606" t="e">
        <f>(Sheet1!Q606)</f>
        <v>#VALUE!</v>
      </c>
      <c r="N606" s="6" t="str">
        <f>IF(Sheet1!E606=FALSE,"",Sheet1!F606&amp;Sheet1!E606)</f>
        <v/>
      </c>
      <c r="O606" t="str">
        <f ca="1">(Sheet1!AB606)</f>
        <v>DC1MDB08</v>
      </c>
      <c r="P606" t="e">
        <f>(Sheet1!R606)</f>
        <v>#VALUE!</v>
      </c>
      <c r="Q606" t="e">
        <f>Sheet3!D606</f>
        <v>#VALUE!</v>
      </c>
      <c r="R606" t="e">
        <f>Sheet3!E606</f>
        <v>#VALUE!</v>
      </c>
      <c r="S606" t="str">
        <f t="shared" si="36"/>
        <v/>
      </c>
      <c r="T606" t="str">
        <f>IF(ISERROR(Sheet1!X606),"",Sheet1!X606)</f>
        <v/>
      </c>
      <c r="U606" t="e">
        <f>IF(Sheet1!M606="Councillors",5120,IF(Sheet1!M606="Information Technology Services Dept.",1024,IF(Sheet1!M606="City Clerk and Solicitor Dept",1953,"No")))</f>
        <v>#VALUE!</v>
      </c>
      <c r="V606" s="5" t="s">
        <v>96</v>
      </c>
      <c r="W606" t="e">
        <f>IF(Sheet1!M606="Councillors",4608,IF(Sheet1!M606="Information Technology Services Dept.",921,IF(Sheet1!M606="City Clerk and Solicitor Dept",1855,"No")))</f>
        <v>#VALUE!</v>
      </c>
      <c r="X606" t="e">
        <f t="shared" si="37"/>
        <v>#VALUE!</v>
      </c>
      <c r="Y606" t="str">
        <f ca="1">IF(Sheet1!AB606="DC1MDB01","DC1",IF(Sheet1!AB606="DC1MDB02","DC1",IF(Sheet1!AB606="DC1MDB03","DC1",IF(Sheet1!AB606="DC1MDB04","DC1",IF(Sheet1!AB606="DC1MDB05","DC1",IF(Sheet1!AB606="DC1MDB06","DC1",IF(Sheet1!AB606="DC1MDB07","DC1",IF(Sheet1!AB606="DC1MDB08","DC1",IF(Sheet1!AB606="DC1MDB09","DC1",IF(Sheet1!AB606="DC1MDB10","DC1",IF(Sheet1!AB606="DC4MDB01","DC4",IF(Sheet1!AB606="DC4MDB02","DC4",IF(Sheet1!AB606="DC4MDB03","DC4",IF(Sheet1!AB606="DC4MDB04","DC4",IF(Sheet1!AB606="DC4MDB05","DC4",IF(Sheet1!AB606="DC4MDB06","DC4",IF(Sheet1!AB606="DC4MDB07","DC4",IF(Sheet1!AB606="DC4MDB08","DC4",IF(Sheet1!AB606="DC4MDB09","DC4",IF(Sheet1!AB606="DC4MDB10","DC4","$False"))))))))))))))))))))</f>
        <v>DC1</v>
      </c>
      <c r="Z606" t="s">
        <v>35</v>
      </c>
      <c r="AA606" t="e">
        <f t="shared" si="38"/>
        <v>#VALUE!</v>
      </c>
      <c r="AB606" t="e">
        <f t="shared" si="39"/>
        <v>#VALUE!</v>
      </c>
      <c r="AC606" t="s">
        <v>11</v>
      </c>
      <c r="AD606" t="s">
        <v>12</v>
      </c>
      <c r="AE606" t="s">
        <v>13</v>
      </c>
      <c r="AF606" t="s">
        <v>14</v>
      </c>
      <c r="AG606" t="s">
        <v>5</v>
      </c>
      <c r="AH606" t="s">
        <v>15</v>
      </c>
      <c r="AI606" t="s">
        <v>16</v>
      </c>
      <c r="AJ606" t="s">
        <v>17</v>
      </c>
      <c r="AK606" t="s">
        <v>18</v>
      </c>
      <c r="AL606" t="s">
        <v>19</v>
      </c>
    </row>
    <row r="607" spans="1:38" ht="13.5" customHeight="1">
      <c r="A607" s="7"/>
      <c r="B607" s="7"/>
      <c r="C607" s="7"/>
      <c r="D607" s="8"/>
      <c r="F607" s="9" t="str">
        <f>(Sheet1!T607)</f>
        <v/>
      </c>
      <c r="G607" t="str">
        <f>IF(OR(Sheet1!W607="Yes",Sheet1!U607="Yes"),"\\CMFP538\"&amp;Sheet1!Z607,"")</f>
        <v/>
      </c>
      <c r="H607" t="str">
        <f>IF(G607="","",Sheet1!Z607)</f>
        <v/>
      </c>
      <c r="I607" t="str">
        <f>IF(G607="","",Sheet1!Y607)</f>
        <v/>
      </c>
      <c r="J607" t="e">
        <f>(Sheet1!O607)</f>
        <v>#VALUE!</v>
      </c>
      <c r="K607" s="6" t="e">
        <f>(Sheet1!P607)</f>
        <v>#VALUE!</v>
      </c>
      <c r="L607" s="6" t="e">
        <f>IF(Sheet1!N607="No","No",IF(Sheet1!N607="","No","Yes"))</f>
        <v>#VALUE!</v>
      </c>
      <c r="M607" t="e">
        <f>(Sheet1!Q607)</f>
        <v>#VALUE!</v>
      </c>
      <c r="N607" s="6" t="str">
        <f>IF(Sheet1!E607=FALSE,"",Sheet1!F607&amp;Sheet1!E607)</f>
        <v/>
      </c>
      <c r="O607" t="str">
        <f ca="1">(Sheet1!AB607)</f>
        <v>DC1MDB04</v>
      </c>
      <c r="P607" t="e">
        <f>(Sheet1!R607)</f>
        <v>#VALUE!</v>
      </c>
      <c r="Q607" t="e">
        <f>Sheet3!D607</f>
        <v>#VALUE!</v>
      </c>
      <c r="R607" t="e">
        <f>Sheet3!E607</f>
        <v>#VALUE!</v>
      </c>
      <c r="S607" t="str">
        <f t="shared" si="36"/>
        <v/>
      </c>
      <c r="T607" t="str">
        <f>IF(ISERROR(Sheet1!X607),"",Sheet1!X607)</f>
        <v/>
      </c>
      <c r="U607" t="e">
        <f>IF(Sheet1!M607="Councillors",5120,IF(Sheet1!M607="Information Technology Services Dept.",1024,IF(Sheet1!M607="City Clerk and Solicitor Dept",1953,"No")))</f>
        <v>#VALUE!</v>
      </c>
      <c r="V607" s="5" t="s">
        <v>96</v>
      </c>
      <c r="W607" t="e">
        <f>IF(Sheet1!M607="Councillors",4608,IF(Sheet1!M607="Information Technology Services Dept.",921,IF(Sheet1!M607="City Clerk and Solicitor Dept",1855,"No")))</f>
        <v>#VALUE!</v>
      </c>
      <c r="X607" t="e">
        <f t="shared" si="37"/>
        <v>#VALUE!</v>
      </c>
      <c r="Y607" t="str">
        <f ca="1">IF(Sheet1!AB607="DC1MDB01","DC1",IF(Sheet1!AB607="DC1MDB02","DC1",IF(Sheet1!AB607="DC1MDB03","DC1",IF(Sheet1!AB607="DC1MDB04","DC1",IF(Sheet1!AB607="DC1MDB05","DC1",IF(Sheet1!AB607="DC1MDB06","DC1",IF(Sheet1!AB607="DC1MDB07","DC1",IF(Sheet1!AB607="DC1MDB08","DC1",IF(Sheet1!AB607="DC1MDB09","DC1",IF(Sheet1!AB607="DC1MDB10","DC1",IF(Sheet1!AB607="DC4MDB01","DC4",IF(Sheet1!AB607="DC4MDB02","DC4",IF(Sheet1!AB607="DC4MDB03","DC4",IF(Sheet1!AB607="DC4MDB04","DC4",IF(Sheet1!AB607="DC4MDB05","DC4",IF(Sheet1!AB607="DC4MDB06","DC4",IF(Sheet1!AB607="DC4MDB07","DC4",IF(Sheet1!AB607="DC4MDB08","DC4",IF(Sheet1!AB607="DC4MDB09","DC4",IF(Sheet1!AB607="DC4MDB10","DC4","$False"))))))))))))))))))))</f>
        <v>DC1</v>
      </c>
      <c r="Z607" t="s">
        <v>35</v>
      </c>
      <c r="AA607" t="e">
        <f t="shared" si="38"/>
        <v>#VALUE!</v>
      </c>
      <c r="AB607" t="e">
        <f t="shared" si="39"/>
        <v>#VALUE!</v>
      </c>
      <c r="AC607" t="s">
        <v>11</v>
      </c>
      <c r="AD607" t="s">
        <v>12</v>
      </c>
      <c r="AE607" t="s">
        <v>13</v>
      </c>
      <c r="AF607" t="s">
        <v>14</v>
      </c>
      <c r="AG607" t="s">
        <v>5</v>
      </c>
      <c r="AH607" t="s">
        <v>15</v>
      </c>
      <c r="AI607" t="s">
        <v>16</v>
      </c>
      <c r="AJ607" t="s">
        <v>17</v>
      </c>
      <c r="AK607" t="s">
        <v>18</v>
      </c>
      <c r="AL607" t="s">
        <v>19</v>
      </c>
    </row>
    <row r="608" spans="1:38" ht="13.5" customHeight="1">
      <c r="A608" s="7"/>
      <c r="B608" s="7"/>
      <c r="C608" s="7"/>
      <c r="D608" s="8"/>
      <c r="F608" s="9" t="str">
        <f>(Sheet1!T608)</f>
        <v/>
      </c>
      <c r="G608" t="str">
        <f>IF(OR(Sheet1!W608="Yes",Sheet1!U608="Yes"),"\\CMFP538\"&amp;Sheet1!Z608,"")</f>
        <v/>
      </c>
      <c r="H608" t="str">
        <f>IF(G608="","",Sheet1!Z608)</f>
        <v/>
      </c>
      <c r="I608" t="str">
        <f>IF(G608="","",Sheet1!Y608)</f>
        <v/>
      </c>
      <c r="J608" t="e">
        <f>(Sheet1!O608)</f>
        <v>#VALUE!</v>
      </c>
      <c r="K608" s="6" t="e">
        <f>(Sheet1!P608)</f>
        <v>#VALUE!</v>
      </c>
      <c r="L608" s="6" t="e">
        <f>IF(Sheet1!N608="No","No",IF(Sheet1!N608="","No","Yes"))</f>
        <v>#VALUE!</v>
      </c>
      <c r="M608" t="e">
        <f>(Sheet1!Q608)</f>
        <v>#VALUE!</v>
      </c>
      <c r="N608" s="6" t="str">
        <f>IF(Sheet1!E608=FALSE,"",Sheet1!F608&amp;Sheet1!E608)</f>
        <v/>
      </c>
      <c r="O608" t="str">
        <f ca="1">(Sheet1!AB608)</f>
        <v>DC4MDB08</v>
      </c>
      <c r="P608" t="e">
        <f>(Sheet1!R608)</f>
        <v>#VALUE!</v>
      </c>
      <c r="Q608" t="e">
        <f>Sheet3!D608</f>
        <v>#VALUE!</v>
      </c>
      <c r="R608" t="e">
        <f>Sheet3!E608</f>
        <v>#VALUE!</v>
      </c>
      <c r="S608" t="str">
        <f t="shared" si="36"/>
        <v/>
      </c>
      <c r="T608" t="str">
        <f>IF(ISERROR(Sheet1!X608),"",Sheet1!X608)</f>
        <v/>
      </c>
      <c r="U608" t="e">
        <f>IF(Sheet1!M608="Councillors",5120,IF(Sheet1!M608="Information Technology Services Dept.",1024,IF(Sheet1!M608="City Clerk and Solicitor Dept",1953,"No")))</f>
        <v>#VALUE!</v>
      </c>
      <c r="V608" s="5" t="s">
        <v>96</v>
      </c>
      <c r="W608" t="e">
        <f>IF(Sheet1!M608="Councillors",4608,IF(Sheet1!M608="Information Technology Services Dept.",921,IF(Sheet1!M608="City Clerk and Solicitor Dept",1855,"No")))</f>
        <v>#VALUE!</v>
      </c>
      <c r="X608" t="e">
        <f t="shared" si="37"/>
        <v>#VALUE!</v>
      </c>
      <c r="Y608" t="str">
        <f ca="1">IF(Sheet1!AB608="DC1MDB01","DC1",IF(Sheet1!AB608="DC1MDB02","DC1",IF(Sheet1!AB608="DC1MDB03","DC1",IF(Sheet1!AB608="DC1MDB04","DC1",IF(Sheet1!AB608="DC1MDB05","DC1",IF(Sheet1!AB608="DC1MDB06","DC1",IF(Sheet1!AB608="DC1MDB07","DC1",IF(Sheet1!AB608="DC1MDB08","DC1",IF(Sheet1!AB608="DC1MDB09","DC1",IF(Sheet1!AB608="DC1MDB10","DC1",IF(Sheet1!AB608="DC4MDB01","DC4",IF(Sheet1!AB608="DC4MDB02","DC4",IF(Sheet1!AB608="DC4MDB03","DC4",IF(Sheet1!AB608="DC4MDB04","DC4",IF(Sheet1!AB608="DC4MDB05","DC4",IF(Sheet1!AB608="DC4MDB06","DC4",IF(Sheet1!AB608="DC4MDB07","DC4",IF(Sheet1!AB608="DC4MDB08","DC4",IF(Sheet1!AB608="DC4MDB09","DC4",IF(Sheet1!AB608="DC4MDB10","DC4","$False"))))))))))))))))))))</f>
        <v>DC4</v>
      </c>
      <c r="Z608" t="s">
        <v>35</v>
      </c>
      <c r="AA608" t="e">
        <f t="shared" si="38"/>
        <v>#VALUE!</v>
      </c>
      <c r="AB608" t="e">
        <f t="shared" si="39"/>
        <v>#VALUE!</v>
      </c>
      <c r="AC608" t="s">
        <v>11</v>
      </c>
      <c r="AD608" t="s">
        <v>12</v>
      </c>
      <c r="AE608" t="s">
        <v>13</v>
      </c>
      <c r="AF608" t="s">
        <v>14</v>
      </c>
      <c r="AG608" t="s">
        <v>5</v>
      </c>
      <c r="AH608" t="s">
        <v>15</v>
      </c>
      <c r="AI608" t="s">
        <v>16</v>
      </c>
      <c r="AJ608" t="s">
        <v>17</v>
      </c>
      <c r="AK608" t="s">
        <v>18</v>
      </c>
      <c r="AL608" t="s">
        <v>19</v>
      </c>
    </row>
    <row r="609" spans="1:38" ht="13.5" customHeight="1">
      <c r="A609" s="7"/>
      <c r="B609" s="7"/>
      <c r="C609" s="7"/>
      <c r="D609" s="8"/>
      <c r="F609" s="9" t="str">
        <f>(Sheet1!T609)</f>
        <v/>
      </c>
      <c r="G609" t="str">
        <f>IF(OR(Sheet1!W609="Yes",Sheet1!U609="Yes"),"\\CMFP538\"&amp;Sheet1!Z609,"")</f>
        <v/>
      </c>
      <c r="H609" t="str">
        <f>IF(G609="","",Sheet1!Z609)</f>
        <v/>
      </c>
      <c r="I609" t="str">
        <f>IF(G609="","",Sheet1!Y609)</f>
        <v/>
      </c>
      <c r="J609" t="e">
        <f>(Sheet1!O609)</f>
        <v>#VALUE!</v>
      </c>
      <c r="K609" s="6" t="e">
        <f>(Sheet1!P609)</f>
        <v>#VALUE!</v>
      </c>
      <c r="L609" s="6" t="e">
        <f>IF(Sheet1!N609="No","No",IF(Sheet1!N609="","No","Yes"))</f>
        <v>#VALUE!</v>
      </c>
      <c r="M609" t="e">
        <f>(Sheet1!Q609)</f>
        <v>#VALUE!</v>
      </c>
      <c r="N609" s="6" t="str">
        <f>IF(Sheet1!E609=FALSE,"",Sheet1!F609&amp;Sheet1!E609)</f>
        <v/>
      </c>
      <c r="O609" t="str">
        <f ca="1">(Sheet1!AB609)</f>
        <v>DC1MDB10</v>
      </c>
      <c r="P609" t="e">
        <f>(Sheet1!R609)</f>
        <v>#VALUE!</v>
      </c>
      <c r="Q609" t="e">
        <f>Sheet3!D609</f>
        <v>#VALUE!</v>
      </c>
      <c r="R609" t="e">
        <f>Sheet3!E609</f>
        <v>#VALUE!</v>
      </c>
      <c r="S609" t="str">
        <f t="shared" si="36"/>
        <v/>
      </c>
      <c r="T609" t="str">
        <f>IF(ISERROR(Sheet1!X609),"",Sheet1!X609)</f>
        <v/>
      </c>
      <c r="U609" t="e">
        <f>IF(Sheet1!M609="Councillors",5120,IF(Sheet1!M609="Information Technology Services Dept.",1024,IF(Sheet1!M609="City Clerk and Solicitor Dept",1953,"No")))</f>
        <v>#VALUE!</v>
      </c>
      <c r="V609" s="5" t="s">
        <v>96</v>
      </c>
      <c r="W609" t="e">
        <f>IF(Sheet1!M609="Councillors",4608,IF(Sheet1!M609="Information Technology Services Dept.",921,IF(Sheet1!M609="City Clerk and Solicitor Dept",1855,"No")))</f>
        <v>#VALUE!</v>
      </c>
      <c r="X609" t="e">
        <f t="shared" si="37"/>
        <v>#VALUE!</v>
      </c>
      <c r="Y609" t="str">
        <f ca="1">IF(Sheet1!AB609="DC1MDB01","DC1",IF(Sheet1!AB609="DC1MDB02","DC1",IF(Sheet1!AB609="DC1MDB03","DC1",IF(Sheet1!AB609="DC1MDB04","DC1",IF(Sheet1!AB609="DC1MDB05","DC1",IF(Sheet1!AB609="DC1MDB06","DC1",IF(Sheet1!AB609="DC1MDB07","DC1",IF(Sheet1!AB609="DC1MDB08","DC1",IF(Sheet1!AB609="DC1MDB09","DC1",IF(Sheet1!AB609="DC1MDB10","DC1",IF(Sheet1!AB609="DC4MDB01","DC4",IF(Sheet1!AB609="DC4MDB02","DC4",IF(Sheet1!AB609="DC4MDB03","DC4",IF(Sheet1!AB609="DC4MDB04","DC4",IF(Sheet1!AB609="DC4MDB05","DC4",IF(Sheet1!AB609="DC4MDB06","DC4",IF(Sheet1!AB609="DC4MDB07","DC4",IF(Sheet1!AB609="DC4MDB08","DC4",IF(Sheet1!AB609="DC4MDB09","DC4",IF(Sheet1!AB609="DC4MDB10","DC4","$False"))))))))))))))))))))</f>
        <v>DC1</v>
      </c>
      <c r="Z609" t="s">
        <v>35</v>
      </c>
      <c r="AA609" t="e">
        <f t="shared" si="38"/>
        <v>#VALUE!</v>
      </c>
      <c r="AB609" t="e">
        <f t="shared" si="39"/>
        <v>#VALUE!</v>
      </c>
      <c r="AC609" t="s">
        <v>11</v>
      </c>
      <c r="AD609" t="s">
        <v>12</v>
      </c>
      <c r="AE609" t="s">
        <v>13</v>
      </c>
      <c r="AF609" t="s">
        <v>14</v>
      </c>
      <c r="AG609" t="s">
        <v>5</v>
      </c>
      <c r="AH609" t="s">
        <v>15</v>
      </c>
      <c r="AI609" t="s">
        <v>16</v>
      </c>
      <c r="AJ609" t="s">
        <v>17</v>
      </c>
      <c r="AK609" t="s">
        <v>18</v>
      </c>
      <c r="AL609" t="s">
        <v>19</v>
      </c>
    </row>
    <row r="610" spans="1:38" ht="13.5" customHeight="1">
      <c r="A610" s="7"/>
      <c r="B610" s="7"/>
      <c r="C610" s="7"/>
      <c r="D610" s="8"/>
      <c r="F610" s="9" t="str">
        <f>(Sheet1!T610)</f>
        <v/>
      </c>
      <c r="G610" t="str">
        <f>IF(OR(Sheet1!W610="Yes",Sheet1!U610="Yes"),"\\CMFP538\"&amp;Sheet1!Z610,"")</f>
        <v/>
      </c>
      <c r="H610" t="str">
        <f>IF(G610="","",Sheet1!Z610)</f>
        <v/>
      </c>
      <c r="I610" t="str">
        <f>IF(G610="","",Sheet1!Y610)</f>
        <v/>
      </c>
      <c r="J610" t="e">
        <f>(Sheet1!O610)</f>
        <v>#VALUE!</v>
      </c>
      <c r="K610" s="6" t="e">
        <f>(Sheet1!P610)</f>
        <v>#VALUE!</v>
      </c>
      <c r="L610" s="6" t="e">
        <f>IF(Sheet1!N610="No","No",IF(Sheet1!N610="","No","Yes"))</f>
        <v>#VALUE!</v>
      </c>
      <c r="M610" t="e">
        <f>(Sheet1!Q610)</f>
        <v>#VALUE!</v>
      </c>
      <c r="N610" s="6" t="str">
        <f>IF(Sheet1!E610=FALSE,"",Sheet1!F610&amp;Sheet1!E610)</f>
        <v/>
      </c>
      <c r="O610" t="str">
        <f ca="1">(Sheet1!AB610)</f>
        <v>DC4MDB06</v>
      </c>
      <c r="P610" t="e">
        <f>(Sheet1!R610)</f>
        <v>#VALUE!</v>
      </c>
      <c r="Q610" t="e">
        <f>Sheet3!D610</f>
        <v>#VALUE!</v>
      </c>
      <c r="R610" t="e">
        <f>Sheet3!E610</f>
        <v>#VALUE!</v>
      </c>
      <c r="S610" t="str">
        <f t="shared" si="36"/>
        <v/>
      </c>
      <c r="T610" t="str">
        <f>IF(ISERROR(Sheet1!X610),"",Sheet1!X610)</f>
        <v/>
      </c>
      <c r="U610" t="e">
        <f>IF(Sheet1!M610="Councillors",5120,IF(Sheet1!M610="Information Technology Services Dept.",1024,IF(Sheet1!M610="City Clerk and Solicitor Dept",1953,"No")))</f>
        <v>#VALUE!</v>
      </c>
      <c r="V610" s="5" t="s">
        <v>96</v>
      </c>
      <c r="W610" t="e">
        <f>IF(Sheet1!M610="Councillors",4608,IF(Sheet1!M610="Information Technology Services Dept.",921,IF(Sheet1!M610="City Clerk and Solicitor Dept",1855,"No")))</f>
        <v>#VALUE!</v>
      </c>
      <c r="X610" t="e">
        <f t="shared" si="37"/>
        <v>#VALUE!</v>
      </c>
      <c r="Y610" t="str">
        <f ca="1">IF(Sheet1!AB610="DC1MDB01","DC1",IF(Sheet1!AB610="DC1MDB02","DC1",IF(Sheet1!AB610="DC1MDB03","DC1",IF(Sheet1!AB610="DC1MDB04","DC1",IF(Sheet1!AB610="DC1MDB05","DC1",IF(Sheet1!AB610="DC1MDB06","DC1",IF(Sheet1!AB610="DC1MDB07","DC1",IF(Sheet1!AB610="DC1MDB08","DC1",IF(Sheet1!AB610="DC1MDB09","DC1",IF(Sheet1!AB610="DC1MDB10","DC1",IF(Sheet1!AB610="DC4MDB01","DC4",IF(Sheet1!AB610="DC4MDB02","DC4",IF(Sheet1!AB610="DC4MDB03","DC4",IF(Sheet1!AB610="DC4MDB04","DC4",IF(Sheet1!AB610="DC4MDB05","DC4",IF(Sheet1!AB610="DC4MDB06","DC4",IF(Sheet1!AB610="DC4MDB07","DC4",IF(Sheet1!AB610="DC4MDB08","DC4",IF(Sheet1!AB610="DC4MDB09","DC4",IF(Sheet1!AB610="DC4MDB10","DC4","$False"))))))))))))))))))))</f>
        <v>DC4</v>
      </c>
      <c r="Z610" t="s">
        <v>35</v>
      </c>
      <c r="AA610" t="e">
        <f t="shared" si="38"/>
        <v>#VALUE!</v>
      </c>
      <c r="AB610" t="e">
        <f t="shared" si="39"/>
        <v>#VALUE!</v>
      </c>
      <c r="AC610" t="s">
        <v>11</v>
      </c>
      <c r="AD610" t="s">
        <v>12</v>
      </c>
      <c r="AE610" t="s">
        <v>13</v>
      </c>
      <c r="AF610" t="s">
        <v>14</v>
      </c>
      <c r="AG610" t="s">
        <v>5</v>
      </c>
      <c r="AH610" t="s">
        <v>15</v>
      </c>
      <c r="AI610" t="s">
        <v>16</v>
      </c>
      <c r="AJ610" t="s">
        <v>17</v>
      </c>
      <c r="AK610" t="s">
        <v>18</v>
      </c>
      <c r="AL610" t="s">
        <v>19</v>
      </c>
    </row>
    <row r="611" spans="1:38" ht="13.5" customHeight="1">
      <c r="A611" s="7"/>
      <c r="B611" s="7"/>
      <c r="C611" s="7"/>
      <c r="D611" s="8"/>
      <c r="F611" s="9" t="str">
        <f>(Sheet1!T611)</f>
        <v/>
      </c>
      <c r="G611" t="str">
        <f>IF(OR(Sheet1!W611="Yes",Sheet1!U611="Yes"),"\\CMFP538\"&amp;Sheet1!Z611,"")</f>
        <v/>
      </c>
      <c r="H611" t="str">
        <f>IF(G611="","",Sheet1!Z611)</f>
        <v/>
      </c>
      <c r="I611" t="str">
        <f>IF(G611="","",Sheet1!Y611)</f>
        <v/>
      </c>
      <c r="J611" t="e">
        <f>(Sheet1!O611)</f>
        <v>#VALUE!</v>
      </c>
      <c r="K611" s="6" t="e">
        <f>(Sheet1!P611)</f>
        <v>#VALUE!</v>
      </c>
      <c r="L611" s="6" t="e">
        <f>IF(Sheet1!N611="No","No",IF(Sheet1!N611="","No","Yes"))</f>
        <v>#VALUE!</v>
      </c>
      <c r="M611" t="e">
        <f>(Sheet1!Q611)</f>
        <v>#VALUE!</v>
      </c>
      <c r="N611" s="6" t="str">
        <f>IF(Sheet1!E611=FALSE,"",Sheet1!F611&amp;Sheet1!E611)</f>
        <v/>
      </c>
      <c r="O611" t="str">
        <f ca="1">(Sheet1!AB611)</f>
        <v>DC4MDB06</v>
      </c>
      <c r="P611" t="e">
        <f>(Sheet1!R611)</f>
        <v>#VALUE!</v>
      </c>
      <c r="Q611" t="e">
        <f>Sheet3!D611</f>
        <v>#VALUE!</v>
      </c>
      <c r="R611" t="e">
        <f>Sheet3!E611</f>
        <v>#VALUE!</v>
      </c>
      <c r="S611" t="str">
        <f t="shared" si="36"/>
        <v/>
      </c>
      <c r="T611" t="str">
        <f>IF(ISERROR(Sheet1!X611),"",Sheet1!X611)</f>
        <v/>
      </c>
      <c r="U611" t="e">
        <f>IF(Sheet1!M611="Councillors",5120,IF(Sheet1!M611="Information Technology Services Dept.",1024,IF(Sheet1!M611="City Clerk and Solicitor Dept",1953,"No")))</f>
        <v>#VALUE!</v>
      </c>
      <c r="V611" s="5" t="s">
        <v>96</v>
      </c>
      <c r="W611" t="e">
        <f>IF(Sheet1!M611="Councillors",4608,IF(Sheet1!M611="Information Technology Services Dept.",921,IF(Sheet1!M611="City Clerk and Solicitor Dept",1855,"No")))</f>
        <v>#VALUE!</v>
      </c>
      <c r="X611" t="e">
        <f t="shared" si="37"/>
        <v>#VALUE!</v>
      </c>
      <c r="Y611" t="str">
        <f ca="1">IF(Sheet1!AB611="DC1MDB01","DC1",IF(Sheet1!AB611="DC1MDB02","DC1",IF(Sheet1!AB611="DC1MDB03","DC1",IF(Sheet1!AB611="DC1MDB04","DC1",IF(Sheet1!AB611="DC1MDB05","DC1",IF(Sheet1!AB611="DC1MDB06","DC1",IF(Sheet1!AB611="DC1MDB07","DC1",IF(Sheet1!AB611="DC1MDB08","DC1",IF(Sheet1!AB611="DC1MDB09","DC1",IF(Sheet1!AB611="DC1MDB10","DC1",IF(Sheet1!AB611="DC4MDB01","DC4",IF(Sheet1!AB611="DC4MDB02","DC4",IF(Sheet1!AB611="DC4MDB03","DC4",IF(Sheet1!AB611="DC4MDB04","DC4",IF(Sheet1!AB611="DC4MDB05","DC4",IF(Sheet1!AB611="DC4MDB06","DC4",IF(Sheet1!AB611="DC4MDB07","DC4",IF(Sheet1!AB611="DC4MDB08","DC4",IF(Sheet1!AB611="DC4MDB09","DC4",IF(Sheet1!AB611="DC4MDB10","DC4","$False"))))))))))))))))))))</f>
        <v>DC4</v>
      </c>
      <c r="Z611" t="s">
        <v>35</v>
      </c>
      <c r="AA611" t="e">
        <f t="shared" si="38"/>
        <v>#VALUE!</v>
      </c>
      <c r="AB611" t="e">
        <f t="shared" si="39"/>
        <v>#VALUE!</v>
      </c>
      <c r="AC611" t="s">
        <v>11</v>
      </c>
      <c r="AD611" t="s">
        <v>12</v>
      </c>
      <c r="AE611" t="s">
        <v>13</v>
      </c>
      <c r="AF611" t="s">
        <v>14</v>
      </c>
      <c r="AG611" t="s">
        <v>5</v>
      </c>
      <c r="AH611" t="s">
        <v>15</v>
      </c>
      <c r="AI611" t="s">
        <v>16</v>
      </c>
      <c r="AJ611" t="s">
        <v>17</v>
      </c>
      <c r="AK611" t="s">
        <v>18</v>
      </c>
      <c r="AL611" t="s">
        <v>19</v>
      </c>
    </row>
    <row r="612" spans="1:38" ht="13.5" customHeight="1">
      <c r="A612" s="7"/>
      <c r="B612" s="7"/>
      <c r="C612" s="7"/>
      <c r="D612" s="8"/>
      <c r="F612" s="9" t="str">
        <f>(Sheet1!T612)</f>
        <v/>
      </c>
      <c r="G612" t="str">
        <f>IF(OR(Sheet1!W612="Yes",Sheet1!U612="Yes"),"\\CMFP538\"&amp;Sheet1!Z612,"")</f>
        <v/>
      </c>
      <c r="H612" t="str">
        <f>IF(G612="","",Sheet1!Z612)</f>
        <v/>
      </c>
      <c r="I612" t="str">
        <f>IF(G612="","",Sheet1!Y612)</f>
        <v/>
      </c>
      <c r="J612" t="e">
        <f>(Sheet1!O612)</f>
        <v>#VALUE!</v>
      </c>
      <c r="K612" s="6" t="e">
        <f>(Sheet1!P612)</f>
        <v>#VALUE!</v>
      </c>
      <c r="L612" s="6" t="e">
        <f>IF(Sheet1!N612="No","No",IF(Sheet1!N612="","No","Yes"))</f>
        <v>#VALUE!</v>
      </c>
      <c r="M612" t="e">
        <f>(Sheet1!Q612)</f>
        <v>#VALUE!</v>
      </c>
      <c r="N612" s="6" t="str">
        <f>IF(Sheet1!E612=FALSE,"",Sheet1!F612&amp;Sheet1!E612)</f>
        <v/>
      </c>
      <c r="O612" t="str">
        <f ca="1">(Sheet1!AB612)</f>
        <v>DC1MDB04</v>
      </c>
      <c r="P612" t="e">
        <f>(Sheet1!R612)</f>
        <v>#VALUE!</v>
      </c>
      <c r="Q612" t="e">
        <f>Sheet3!D612</f>
        <v>#VALUE!</v>
      </c>
      <c r="R612" t="e">
        <f>Sheet3!E612</f>
        <v>#VALUE!</v>
      </c>
      <c r="S612" t="str">
        <f t="shared" si="36"/>
        <v/>
      </c>
      <c r="T612" t="str">
        <f>IF(ISERROR(Sheet1!X612),"",Sheet1!X612)</f>
        <v/>
      </c>
      <c r="U612" t="e">
        <f>IF(Sheet1!M612="Councillors",5120,IF(Sheet1!M612="Information Technology Services Dept.",1024,IF(Sheet1!M612="City Clerk and Solicitor Dept",1953,"No")))</f>
        <v>#VALUE!</v>
      </c>
      <c r="V612" s="5" t="s">
        <v>96</v>
      </c>
      <c r="W612" t="e">
        <f>IF(Sheet1!M612="Councillors",4608,IF(Sheet1!M612="Information Technology Services Dept.",921,IF(Sheet1!M612="City Clerk and Solicitor Dept",1855,"No")))</f>
        <v>#VALUE!</v>
      </c>
      <c r="X612" t="e">
        <f t="shared" si="37"/>
        <v>#VALUE!</v>
      </c>
      <c r="Y612" t="str">
        <f ca="1">IF(Sheet1!AB612="DC1MDB01","DC1",IF(Sheet1!AB612="DC1MDB02","DC1",IF(Sheet1!AB612="DC1MDB03","DC1",IF(Sheet1!AB612="DC1MDB04","DC1",IF(Sheet1!AB612="DC1MDB05","DC1",IF(Sheet1!AB612="DC1MDB06","DC1",IF(Sheet1!AB612="DC1MDB07","DC1",IF(Sheet1!AB612="DC1MDB08","DC1",IF(Sheet1!AB612="DC1MDB09","DC1",IF(Sheet1!AB612="DC1MDB10","DC1",IF(Sheet1!AB612="DC4MDB01","DC4",IF(Sheet1!AB612="DC4MDB02","DC4",IF(Sheet1!AB612="DC4MDB03","DC4",IF(Sheet1!AB612="DC4MDB04","DC4",IF(Sheet1!AB612="DC4MDB05","DC4",IF(Sheet1!AB612="DC4MDB06","DC4",IF(Sheet1!AB612="DC4MDB07","DC4",IF(Sheet1!AB612="DC4MDB08","DC4",IF(Sheet1!AB612="DC4MDB09","DC4",IF(Sheet1!AB612="DC4MDB10","DC4","$False"))))))))))))))))))))</f>
        <v>DC1</v>
      </c>
      <c r="Z612" t="s">
        <v>35</v>
      </c>
      <c r="AA612" t="e">
        <f t="shared" si="38"/>
        <v>#VALUE!</v>
      </c>
      <c r="AB612" t="e">
        <f t="shared" si="39"/>
        <v>#VALUE!</v>
      </c>
      <c r="AC612" t="s">
        <v>11</v>
      </c>
      <c r="AD612" t="s">
        <v>12</v>
      </c>
      <c r="AE612" t="s">
        <v>13</v>
      </c>
      <c r="AF612" t="s">
        <v>14</v>
      </c>
      <c r="AG612" t="s">
        <v>5</v>
      </c>
      <c r="AH612" t="s">
        <v>15</v>
      </c>
      <c r="AI612" t="s">
        <v>16</v>
      </c>
      <c r="AJ612" t="s">
        <v>17</v>
      </c>
      <c r="AK612" t="s">
        <v>18</v>
      </c>
      <c r="AL612" t="s">
        <v>19</v>
      </c>
    </row>
    <row r="613" spans="1:38" ht="13.5" customHeight="1">
      <c r="A613" s="7"/>
      <c r="B613" s="7"/>
      <c r="C613" s="7"/>
      <c r="D613" s="8"/>
      <c r="F613" s="9" t="str">
        <f>(Sheet1!T613)</f>
        <v/>
      </c>
      <c r="G613" t="str">
        <f>IF(OR(Sheet1!W613="Yes",Sheet1!U613="Yes"),"\\CMFP538\"&amp;Sheet1!Z613,"")</f>
        <v/>
      </c>
      <c r="H613" t="str">
        <f>IF(G613="","",Sheet1!Z613)</f>
        <v/>
      </c>
      <c r="I613" t="str">
        <f>IF(G613="","",Sheet1!Y613)</f>
        <v/>
      </c>
      <c r="J613" t="e">
        <f>(Sheet1!O613)</f>
        <v>#VALUE!</v>
      </c>
      <c r="K613" s="6" t="e">
        <f>(Sheet1!P613)</f>
        <v>#VALUE!</v>
      </c>
      <c r="L613" s="6" t="e">
        <f>IF(Sheet1!N613="No","No",IF(Sheet1!N613="","No","Yes"))</f>
        <v>#VALUE!</v>
      </c>
      <c r="M613" t="e">
        <f>(Sheet1!Q613)</f>
        <v>#VALUE!</v>
      </c>
      <c r="N613" s="6" t="str">
        <f>IF(Sheet1!E613=FALSE,"",Sheet1!F613&amp;Sheet1!E613)</f>
        <v/>
      </c>
      <c r="O613" t="str">
        <f ca="1">(Sheet1!AB613)</f>
        <v>DC4MDB06</v>
      </c>
      <c r="P613" t="e">
        <f>(Sheet1!R613)</f>
        <v>#VALUE!</v>
      </c>
      <c r="Q613" t="e">
        <f>Sheet3!D613</f>
        <v>#VALUE!</v>
      </c>
      <c r="R613" t="e">
        <f>Sheet3!E613</f>
        <v>#VALUE!</v>
      </c>
      <c r="S613" t="str">
        <f t="shared" si="36"/>
        <v/>
      </c>
      <c r="T613" t="str">
        <f>IF(ISERROR(Sheet1!X613),"",Sheet1!X613)</f>
        <v/>
      </c>
      <c r="U613" t="e">
        <f>IF(Sheet1!M613="Councillors",5120,IF(Sheet1!M613="Information Technology Services Dept.",1024,IF(Sheet1!M613="City Clerk and Solicitor Dept",1953,"No")))</f>
        <v>#VALUE!</v>
      </c>
      <c r="V613" s="5" t="s">
        <v>96</v>
      </c>
      <c r="W613" t="e">
        <f>IF(Sheet1!M613="Councillors",4608,IF(Sheet1!M613="Information Technology Services Dept.",921,IF(Sheet1!M613="City Clerk and Solicitor Dept",1855,"No")))</f>
        <v>#VALUE!</v>
      </c>
      <c r="X613" t="e">
        <f t="shared" si="37"/>
        <v>#VALUE!</v>
      </c>
      <c r="Y613" t="str">
        <f ca="1">IF(Sheet1!AB613="DC1MDB01","DC1",IF(Sheet1!AB613="DC1MDB02","DC1",IF(Sheet1!AB613="DC1MDB03","DC1",IF(Sheet1!AB613="DC1MDB04","DC1",IF(Sheet1!AB613="DC1MDB05","DC1",IF(Sheet1!AB613="DC1MDB06","DC1",IF(Sheet1!AB613="DC1MDB07","DC1",IF(Sheet1!AB613="DC1MDB08","DC1",IF(Sheet1!AB613="DC1MDB09","DC1",IF(Sheet1!AB613="DC1MDB10","DC1",IF(Sheet1!AB613="DC4MDB01","DC4",IF(Sheet1!AB613="DC4MDB02","DC4",IF(Sheet1!AB613="DC4MDB03","DC4",IF(Sheet1!AB613="DC4MDB04","DC4",IF(Sheet1!AB613="DC4MDB05","DC4",IF(Sheet1!AB613="DC4MDB06","DC4",IF(Sheet1!AB613="DC4MDB07","DC4",IF(Sheet1!AB613="DC4MDB08","DC4",IF(Sheet1!AB613="DC4MDB09","DC4",IF(Sheet1!AB613="DC4MDB10","DC4","$False"))))))))))))))))))))</f>
        <v>DC4</v>
      </c>
      <c r="Z613" t="s">
        <v>35</v>
      </c>
      <c r="AA613" t="e">
        <f t="shared" si="38"/>
        <v>#VALUE!</v>
      </c>
      <c r="AB613" t="e">
        <f t="shared" si="39"/>
        <v>#VALUE!</v>
      </c>
      <c r="AC613" t="s">
        <v>11</v>
      </c>
      <c r="AD613" t="s">
        <v>12</v>
      </c>
      <c r="AE613" t="s">
        <v>13</v>
      </c>
      <c r="AF613" t="s">
        <v>14</v>
      </c>
      <c r="AG613" t="s">
        <v>5</v>
      </c>
      <c r="AH613" t="s">
        <v>15</v>
      </c>
      <c r="AI613" t="s">
        <v>16</v>
      </c>
      <c r="AJ613" t="s">
        <v>17</v>
      </c>
      <c r="AK613" t="s">
        <v>18</v>
      </c>
      <c r="AL613" t="s">
        <v>19</v>
      </c>
    </row>
    <row r="614" spans="1:38" ht="13.5" customHeight="1">
      <c r="A614" s="7"/>
      <c r="B614" s="7"/>
      <c r="C614" s="7"/>
      <c r="D614" s="8"/>
      <c r="F614" s="9" t="str">
        <f>(Sheet1!T614)</f>
        <v/>
      </c>
      <c r="G614" t="str">
        <f>IF(OR(Sheet1!W614="Yes",Sheet1!U614="Yes"),"\\CMFP538\"&amp;Sheet1!Z614,"")</f>
        <v/>
      </c>
      <c r="H614" t="str">
        <f>IF(G614="","",Sheet1!Z614)</f>
        <v/>
      </c>
      <c r="I614" t="str">
        <f>IF(G614="","",Sheet1!Y614)</f>
        <v/>
      </c>
      <c r="J614" t="e">
        <f>(Sheet1!O614)</f>
        <v>#VALUE!</v>
      </c>
      <c r="K614" s="6" t="e">
        <f>(Sheet1!P614)</f>
        <v>#VALUE!</v>
      </c>
      <c r="L614" s="6" t="e">
        <f>IF(Sheet1!N614="No","No",IF(Sheet1!N614="","No","Yes"))</f>
        <v>#VALUE!</v>
      </c>
      <c r="M614" t="e">
        <f>(Sheet1!Q614)</f>
        <v>#VALUE!</v>
      </c>
      <c r="N614" s="6" t="str">
        <f>IF(Sheet1!E614=FALSE,"",Sheet1!F614&amp;Sheet1!E614)</f>
        <v/>
      </c>
      <c r="O614" t="str">
        <f ca="1">(Sheet1!AB614)</f>
        <v>DC4MDB09</v>
      </c>
      <c r="P614" t="e">
        <f>(Sheet1!R614)</f>
        <v>#VALUE!</v>
      </c>
      <c r="Q614" t="e">
        <f>Sheet3!D614</f>
        <v>#VALUE!</v>
      </c>
      <c r="R614" t="e">
        <f>Sheet3!E614</f>
        <v>#VALUE!</v>
      </c>
      <c r="S614" t="str">
        <f t="shared" si="36"/>
        <v/>
      </c>
      <c r="T614" t="str">
        <f>IF(ISERROR(Sheet1!X614),"",Sheet1!X614)</f>
        <v/>
      </c>
      <c r="U614" t="e">
        <f>IF(Sheet1!M614="Councillors",5120,IF(Sheet1!M614="Information Technology Services Dept.",1024,IF(Sheet1!M614="City Clerk and Solicitor Dept",1953,"No")))</f>
        <v>#VALUE!</v>
      </c>
      <c r="V614" s="5" t="s">
        <v>96</v>
      </c>
      <c r="W614" t="e">
        <f>IF(Sheet1!M614="Councillors",4608,IF(Sheet1!M614="Information Technology Services Dept.",921,IF(Sheet1!M614="City Clerk and Solicitor Dept",1855,"No")))</f>
        <v>#VALUE!</v>
      </c>
      <c r="X614" t="e">
        <f t="shared" si="37"/>
        <v>#VALUE!</v>
      </c>
      <c r="Y614" t="str">
        <f ca="1">IF(Sheet1!AB614="DC1MDB01","DC1",IF(Sheet1!AB614="DC1MDB02","DC1",IF(Sheet1!AB614="DC1MDB03","DC1",IF(Sheet1!AB614="DC1MDB04","DC1",IF(Sheet1!AB614="DC1MDB05","DC1",IF(Sheet1!AB614="DC1MDB06","DC1",IF(Sheet1!AB614="DC1MDB07","DC1",IF(Sheet1!AB614="DC1MDB08","DC1",IF(Sheet1!AB614="DC1MDB09","DC1",IF(Sheet1!AB614="DC1MDB10","DC1",IF(Sheet1!AB614="DC4MDB01","DC4",IF(Sheet1!AB614="DC4MDB02","DC4",IF(Sheet1!AB614="DC4MDB03","DC4",IF(Sheet1!AB614="DC4MDB04","DC4",IF(Sheet1!AB614="DC4MDB05","DC4",IF(Sheet1!AB614="DC4MDB06","DC4",IF(Sheet1!AB614="DC4MDB07","DC4",IF(Sheet1!AB614="DC4MDB08","DC4",IF(Sheet1!AB614="DC4MDB09","DC4",IF(Sheet1!AB614="DC4MDB10","DC4","$False"))))))))))))))))))))</f>
        <v>DC4</v>
      </c>
      <c r="Z614" t="s">
        <v>35</v>
      </c>
      <c r="AA614" t="e">
        <f t="shared" si="38"/>
        <v>#VALUE!</v>
      </c>
      <c r="AB614" t="e">
        <f t="shared" si="39"/>
        <v>#VALUE!</v>
      </c>
      <c r="AC614" t="s">
        <v>11</v>
      </c>
      <c r="AD614" t="s">
        <v>12</v>
      </c>
      <c r="AE614" t="s">
        <v>13</v>
      </c>
      <c r="AF614" t="s">
        <v>14</v>
      </c>
      <c r="AG614" t="s">
        <v>5</v>
      </c>
      <c r="AH614" t="s">
        <v>15</v>
      </c>
      <c r="AI614" t="s">
        <v>16</v>
      </c>
      <c r="AJ614" t="s">
        <v>17</v>
      </c>
      <c r="AK614" t="s">
        <v>18</v>
      </c>
      <c r="AL614" t="s">
        <v>19</v>
      </c>
    </row>
    <row r="615" spans="1:38" ht="13.5" customHeight="1">
      <c r="A615" s="7"/>
      <c r="B615" s="7"/>
      <c r="C615" s="7"/>
      <c r="D615" s="8"/>
      <c r="F615" s="9" t="str">
        <f>(Sheet1!T615)</f>
        <v/>
      </c>
      <c r="G615" t="str">
        <f>IF(OR(Sheet1!W615="Yes",Sheet1!U615="Yes"),"\\CMFP538\"&amp;Sheet1!Z615,"")</f>
        <v/>
      </c>
      <c r="H615" t="str">
        <f>IF(G615="","",Sheet1!Z615)</f>
        <v/>
      </c>
      <c r="I615" t="str">
        <f>IF(G615="","",Sheet1!Y615)</f>
        <v/>
      </c>
      <c r="J615" t="e">
        <f>(Sheet1!O615)</f>
        <v>#VALUE!</v>
      </c>
      <c r="K615" s="6" t="e">
        <f>(Sheet1!P615)</f>
        <v>#VALUE!</v>
      </c>
      <c r="L615" s="6" t="e">
        <f>IF(Sheet1!N615="No","No",IF(Sheet1!N615="","No","Yes"))</f>
        <v>#VALUE!</v>
      </c>
      <c r="M615" t="e">
        <f>(Sheet1!Q615)</f>
        <v>#VALUE!</v>
      </c>
      <c r="N615" s="6" t="str">
        <f>IF(Sheet1!E615=FALSE,"",Sheet1!F615&amp;Sheet1!E615)</f>
        <v/>
      </c>
      <c r="O615" t="str">
        <f ca="1">(Sheet1!AB615)</f>
        <v>DC4MDB05</v>
      </c>
      <c r="P615" t="e">
        <f>(Sheet1!R615)</f>
        <v>#VALUE!</v>
      </c>
      <c r="Q615" t="e">
        <f>Sheet3!D615</f>
        <v>#VALUE!</v>
      </c>
      <c r="R615" t="e">
        <f>Sheet3!E615</f>
        <v>#VALUE!</v>
      </c>
      <c r="S615" t="str">
        <f t="shared" si="36"/>
        <v/>
      </c>
      <c r="T615" t="str">
        <f>IF(ISERROR(Sheet1!X615),"",Sheet1!X615)</f>
        <v/>
      </c>
      <c r="U615" t="e">
        <f>IF(Sheet1!M615="Councillors",5120,IF(Sheet1!M615="Information Technology Services Dept.",1024,IF(Sheet1!M615="City Clerk and Solicitor Dept",1953,"No")))</f>
        <v>#VALUE!</v>
      </c>
      <c r="V615" s="5" t="s">
        <v>96</v>
      </c>
      <c r="W615" t="e">
        <f>IF(Sheet1!M615="Councillors",4608,IF(Sheet1!M615="Information Technology Services Dept.",921,IF(Sheet1!M615="City Clerk and Solicitor Dept",1855,"No")))</f>
        <v>#VALUE!</v>
      </c>
      <c r="X615" t="e">
        <f t="shared" si="37"/>
        <v>#VALUE!</v>
      </c>
      <c r="Y615" t="str">
        <f ca="1">IF(Sheet1!AB615="DC1MDB01","DC1",IF(Sheet1!AB615="DC1MDB02","DC1",IF(Sheet1!AB615="DC1MDB03","DC1",IF(Sheet1!AB615="DC1MDB04","DC1",IF(Sheet1!AB615="DC1MDB05","DC1",IF(Sheet1!AB615="DC1MDB06","DC1",IF(Sheet1!AB615="DC1MDB07","DC1",IF(Sheet1!AB615="DC1MDB08","DC1",IF(Sheet1!AB615="DC1MDB09","DC1",IF(Sheet1!AB615="DC1MDB10","DC1",IF(Sheet1!AB615="DC4MDB01","DC4",IF(Sheet1!AB615="DC4MDB02","DC4",IF(Sheet1!AB615="DC4MDB03","DC4",IF(Sheet1!AB615="DC4MDB04","DC4",IF(Sheet1!AB615="DC4MDB05","DC4",IF(Sheet1!AB615="DC4MDB06","DC4",IF(Sheet1!AB615="DC4MDB07","DC4",IF(Sheet1!AB615="DC4MDB08","DC4",IF(Sheet1!AB615="DC4MDB09","DC4",IF(Sheet1!AB615="DC4MDB10","DC4","$False"))))))))))))))))))))</f>
        <v>DC4</v>
      </c>
      <c r="Z615" t="s">
        <v>35</v>
      </c>
      <c r="AA615" t="e">
        <f t="shared" si="38"/>
        <v>#VALUE!</v>
      </c>
      <c r="AB615" t="e">
        <f t="shared" si="39"/>
        <v>#VALUE!</v>
      </c>
      <c r="AC615" t="s">
        <v>11</v>
      </c>
      <c r="AD615" t="s">
        <v>12</v>
      </c>
      <c r="AE615" t="s">
        <v>13</v>
      </c>
      <c r="AF615" t="s">
        <v>14</v>
      </c>
      <c r="AG615" t="s">
        <v>5</v>
      </c>
      <c r="AH615" t="s">
        <v>15</v>
      </c>
      <c r="AI615" t="s">
        <v>16</v>
      </c>
      <c r="AJ615" t="s">
        <v>17</v>
      </c>
      <c r="AK615" t="s">
        <v>18</v>
      </c>
      <c r="AL615" t="s">
        <v>19</v>
      </c>
    </row>
    <row r="616" spans="1:38" ht="13.5" customHeight="1">
      <c r="A616" s="7"/>
      <c r="B616" s="7"/>
      <c r="C616" s="7"/>
      <c r="D616" s="8"/>
      <c r="F616" s="9" t="str">
        <f>(Sheet1!T616)</f>
        <v/>
      </c>
      <c r="G616" t="str">
        <f>IF(OR(Sheet1!W616="Yes",Sheet1!U616="Yes"),"\\CMFP538\"&amp;Sheet1!Z616,"")</f>
        <v/>
      </c>
      <c r="H616" t="str">
        <f>IF(G616="","",Sheet1!Z616)</f>
        <v/>
      </c>
      <c r="I616" t="str">
        <f>IF(G616="","",Sheet1!Y616)</f>
        <v/>
      </c>
      <c r="J616" t="e">
        <f>(Sheet1!O616)</f>
        <v>#VALUE!</v>
      </c>
      <c r="K616" s="6" t="e">
        <f>(Sheet1!P616)</f>
        <v>#VALUE!</v>
      </c>
      <c r="L616" s="6" t="e">
        <f>IF(Sheet1!N616="No","No",IF(Sheet1!N616="","No","Yes"))</f>
        <v>#VALUE!</v>
      </c>
      <c r="M616" t="e">
        <f>(Sheet1!Q616)</f>
        <v>#VALUE!</v>
      </c>
      <c r="N616" s="6" t="str">
        <f>IF(Sheet1!E616=FALSE,"",Sheet1!F616&amp;Sheet1!E616)</f>
        <v/>
      </c>
      <c r="O616" t="str">
        <f ca="1">(Sheet1!AB616)</f>
        <v>DC1MDB10</v>
      </c>
      <c r="P616" t="e">
        <f>(Sheet1!R616)</f>
        <v>#VALUE!</v>
      </c>
      <c r="Q616" t="e">
        <f>Sheet3!D616</f>
        <v>#VALUE!</v>
      </c>
      <c r="R616" t="e">
        <f>Sheet3!E616</f>
        <v>#VALUE!</v>
      </c>
      <c r="S616" t="str">
        <f t="shared" si="36"/>
        <v/>
      </c>
      <c r="T616" t="str">
        <f>IF(ISERROR(Sheet1!X616),"",Sheet1!X616)</f>
        <v/>
      </c>
      <c r="U616" t="e">
        <f>IF(Sheet1!M616="Councillors",5120,IF(Sheet1!M616="Information Technology Services Dept.",1024,IF(Sheet1!M616="City Clerk and Solicitor Dept",1953,"No")))</f>
        <v>#VALUE!</v>
      </c>
      <c r="V616" s="5" t="s">
        <v>96</v>
      </c>
      <c r="W616" t="e">
        <f>IF(Sheet1!M616="Councillors",4608,IF(Sheet1!M616="Information Technology Services Dept.",921,IF(Sheet1!M616="City Clerk and Solicitor Dept",1855,"No")))</f>
        <v>#VALUE!</v>
      </c>
      <c r="X616" t="e">
        <f t="shared" si="37"/>
        <v>#VALUE!</v>
      </c>
      <c r="Y616" t="str">
        <f ca="1">IF(Sheet1!AB616="DC1MDB01","DC1",IF(Sheet1!AB616="DC1MDB02","DC1",IF(Sheet1!AB616="DC1MDB03","DC1",IF(Sheet1!AB616="DC1MDB04","DC1",IF(Sheet1!AB616="DC1MDB05","DC1",IF(Sheet1!AB616="DC1MDB06","DC1",IF(Sheet1!AB616="DC1MDB07","DC1",IF(Sheet1!AB616="DC1MDB08","DC1",IF(Sheet1!AB616="DC1MDB09","DC1",IF(Sheet1!AB616="DC1MDB10","DC1",IF(Sheet1!AB616="DC4MDB01","DC4",IF(Sheet1!AB616="DC4MDB02","DC4",IF(Sheet1!AB616="DC4MDB03","DC4",IF(Sheet1!AB616="DC4MDB04","DC4",IF(Sheet1!AB616="DC4MDB05","DC4",IF(Sheet1!AB616="DC4MDB06","DC4",IF(Sheet1!AB616="DC4MDB07","DC4",IF(Sheet1!AB616="DC4MDB08","DC4",IF(Sheet1!AB616="DC4MDB09","DC4",IF(Sheet1!AB616="DC4MDB10","DC4","$False"))))))))))))))))))))</f>
        <v>DC1</v>
      </c>
      <c r="Z616" t="s">
        <v>35</v>
      </c>
      <c r="AA616" t="e">
        <f t="shared" si="38"/>
        <v>#VALUE!</v>
      </c>
      <c r="AB616" t="e">
        <f t="shared" si="39"/>
        <v>#VALUE!</v>
      </c>
      <c r="AC616" t="s">
        <v>11</v>
      </c>
      <c r="AD616" t="s">
        <v>12</v>
      </c>
      <c r="AE616" t="s">
        <v>13</v>
      </c>
      <c r="AF616" t="s">
        <v>14</v>
      </c>
      <c r="AG616" t="s">
        <v>5</v>
      </c>
      <c r="AH616" t="s">
        <v>15</v>
      </c>
      <c r="AI616" t="s">
        <v>16</v>
      </c>
      <c r="AJ616" t="s">
        <v>17</v>
      </c>
      <c r="AK616" t="s">
        <v>18</v>
      </c>
      <c r="AL616" t="s">
        <v>19</v>
      </c>
    </row>
    <row r="617" spans="1:38" ht="13.5" customHeight="1">
      <c r="A617" s="7"/>
      <c r="B617" s="7"/>
      <c r="C617" s="7"/>
      <c r="D617" s="8"/>
      <c r="F617" s="9" t="str">
        <f>(Sheet1!T617)</f>
        <v/>
      </c>
      <c r="G617" t="str">
        <f>IF(OR(Sheet1!W617="Yes",Sheet1!U617="Yes"),"\\CMFP538\"&amp;Sheet1!Z617,"")</f>
        <v/>
      </c>
      <c r="H617" t="str">
        <f>IF(G617="","",Sheet1!Z617)</f>
        <v/>
      </c>
      <c r="I617" t="str">
        <f>IF(G617="","",Sheet1!Y617)</f>
        <v/>
      </c>
      <c r="J617" t="e">
        <f>(Sheet1!O617)</f>
        <v>#VALUE!</v>
      </c>
      <c r="K617" s="6" t="e">
        <f>(Sheet1!P617)</f>
        <v>#VALUE!</v>
      </c>
      <c r="L617" s="6" t="e">
        <f>IF(Sheet1!N617="No","No",IF(Sheet1!N617="","No","Yes"))</f>
        <v>#VALUE!</v>
      </c>
      <c r="M617" t="e">
        <f>(Sheet1!Q617)</f>
        <v>#VALUE!</v>
      </c>
      <c r="N617" s="6" t="str">
        <f>IF(Sheet1!E617=FALSE,"",Sheet1!F617&amp;Sheet1!E617)</f>
        <v/>
      </c>
      <c r="O617" t="str">
        <f ca="1">(Sheet1!AB617)</f>
        <v>DC4MDB05</v>
      </c>
      <c r="P617" t="e">
        <f>(Sheet1!R617)</f>
        <v>#VALUE!</v>
      </c>
      <c r="Q617" t="e">
        <f>Sheet3!D617</f>
        <v>#VALUE!</v>
      </c>
      <c r="R617" t="e">
        <f>Sheet3!E617</f>
        <v>#VALUE!</v>
      </c>
      <c r="S617" t="str">
        <f t="shared" si="36"/>
        <v/>
      </c>
      <c r="T617" t="str">
        <f>IF(ISERROR(Sheet1!X617),"",Sheet1!X617)</f>
        <v/>
      </c>
      <c r="U617" t="e">
        <f>IF(Sheet1!M617="Councillors",5120,IF(Sheet1!M617="Information Technology Services Dept.",1024,IF(Sheet1!M617="City Clerk and Solicitor Dept",1953,"No")))</f>
        <v>#VALUE!</v>
      </c>
      <c r="V617" s="5" t="s">
        <v>96</v>
      </c>
      <c r="W617" t="e">
        <f>IF(Sheet1!M617="Councillors",4608,IF(Sheet1!M617="Information Technology Services Dept.",921,IF(Sheet1!M617="City Clerk and Solicitor Dept",1855,"No")))</f>
        <v>#VALUE!</v>
      </c>
      <c r="X617" t="e">
        <f t="shared" si="37"/>
        <v>#VALUE!</v>
      </c>
      <c r="Y617" t="str">
        <f ca="1">IF(Sheet1!AB617="DC1MDB01","DC1",IF(Sheet1!AB617="DC1MDB02","DC1",IF(Sheet1!AB617="DC1MDB03","DC1",IF(Sheet1!AB617="DC1MDB04","DC1",IF(Sheet1!AB617="DC1MDB05","DC1",IF(Sheet1!AB617="DC1MDB06","DC1",IF(Sheet1!AB617="DC1MDB07","DC1",IF(Sheet1!AB617="DC1MDB08","DC1",IF(Sheet1!AB617="DC1MDB09","DC1",IF(Sheet1!AB617="DC1MDB10","DC1",IF(Sheet1!AB617="DC4MDB01","DC4",IF(Sheet1!AB617="DC4MDB02","DC4",IF(Sheet1!AB617="DC4MDB03","DC4",IF(Sheet1!AB617="DC4MDB04","DC4",IF(Sheet1!AB617="DC4MDB05","DC4",IF(Sheet1!AB617="DC4MDB06","DC4",IF(Sheet1!AB617="DC4MDB07","DC4",IF(Sheet1!AB617="DC4MDB08","DC4",IF(Sheet1!AB617="DC4MDB09","DC4",IF(Sheet1!AB617="DC4MDB10","DC4","$False"))))))))))))))))))))</f>
        <v>DC4</v>
      </c>
      <c r="Z617" t="s">
        <v>35</v>
      </c>
      <c r="AA617" t="e">
        <f t="shared" si="38"/>
        <v>#VALUE!</v>
      </c>
      <c r="AB617" t="e">
        <f t="shared" si="39"/>
        <v>#VALUE!</v>
      </c>
      <c r="AC617" t="s">
        <v>11</v>
      </c>
      <c r="AD617" t="s">
        <v>12</v>
      </c>
      <c r="AE617" t="s">
        <v>13</v>
      </c>
      <c r="AF617" t="s">
        <v>14</v>
      </c>
      <c r="AG617" t="s">
        <v>5</v>
      </c>
      <c r="AH617" t="s">
        <v>15</v>
      </c>
      <c r="AI617" t="s">
        <v>16</v>
      </c>
      <c r="AJ617" t="s">
        <v>17</v>
      </c>
      <c r="AK617" t="s">
        <v>18</v>
      </c>
      <c r="AL617" t="s">
        <v>19</v>
      </c>
    </row>
    <row r="618" spans="1:38" ht="13.5" customHeight="1">
      <c r="A618" s="7"/>
      <c r="B618" s="7"/>
      <c r="C618" s="7"/>
      <c r="D618" s="8"/>
      <c r="F618" s="9" t="str">
        <f>(Sheet1!T618)</f>
        <v/>
      </c>
      <c r="G618" t="str">
        <f>IF(OR(Sheet1!W618="Yes",Sheet1!U618="Yes"),"\\CMFP538\"&amp;Sheet1!Z618,"")</f>
        <v/>
      </c>
      <c r="H618" t="str">
        <f>IF(G618="","",Sheet1!Z618)</f>
        <v/>
      </c>
      <c r="I618" t="str">
        <f>IF(G618="","",Sheet1!Y618)</f>
        <v/>
      </c>
      <c r="J618" t="e">
        <f>(Sheet1!O618)</f>
        <v>#VALUE!</v>
      </c>
      <c r="K618" s="6" t="e">
        <f>(Sheet1!P618)</f>
        <v>#VALUE!</v>
      </c>
      <c r="L618" s="6" t="e">
        <f>IF(Sheet1!N618="No","No",IF(Sheet1!N618="","No","Yes"))</f>
        <v>#VALUE!</v>
      </c>
      <c r="M618" t="e">
        <f>(Sheet1!Q618)</f>
        <v>#VALUE!</v>
      </c>
      <c r="N618" s="6" t="str">
        <f>IF(Sheet1!E618=FALSE,"",Sheet1!F618&amp;Sheet1!E618)</f>
        <v/>
      </c>
      <c r="O618" t="str">
        <f ca="1">(Sheet1!AB618)</f>
        <v>DC4MDB04</v>
      </c>
      <c r="P618" t="e">
        <f>(Sheet1!R618)</f>
        <v>#VALUE!</v>
      </c>
      <c r="Q618" t="e">
        <f>Sheet3!D618</f>
        <v>#VALUE!</v>
      </c>
      <c r="R618" t="e">
        <f>Sheet3!E618</f>
        <v>#VALUE!</v>
      </c>
      <c r="S618" t="str">
        <f t="shared" si="36"/>
        <v/>
      </c>
      <c r="T618" t="str">
        <f>IF(ISERROR(Sheet1!X618),"",Sheet1!X618)</f>
        <v/>
      </c>
      <c r="U618" t="e">
        <f>IF(Sheet1!M618="Councillors",5120,IF(Sheet1!M618="Information Technology Services Dept.",1024,IF(Sheet1!M618="City Clerk and Solicitor Dept",1953,"No")))</f>
        <v>#VALUE!</v>
      </c>
      <c r="V618" s="5" t="s">
        <v>96</v>
      </c>
      <c r="W618" t="e">
        <f>IF(Sheet1!M618="Councillors",4608,IF(Sheet1!M618="Information Technology Services Dept.",921,IF(Sheet1!M618="City Clerk and Solicitor Dept",1855,"No")))</f>
        <v>#VALUE!</v>
      </c>
      <c r="X618" t="e">
        <f t="shared" si="37"/>
        <v>#VALUE!</v>
      </c>
      <c r="Y618" t="str">
        <f ca="1">IF(Sheet1!AB618="DC1MDB01","DC1",IF(Sheet1!AB618="DC1MDB02","DC1",IF(Sheet1!AB618="DC1MDB03","DC1",IF(Sheet1!AB618="DC1MDB04","DC1",IF(Sheet1!AB618="DC1MDB05","DC1",IF(Sheet1!AB618="DC1MDB06","DC1",IF(Sheet1!AB618="DC1MDB07","DC1",IF(Sheet1!AB618="DC1MDB08","DC1",IF(Sheet1!AB618="DC1MDB09","DC1",IF(Sheet1!AB618="DC1MDB10","DC1",IF(Sheet1!AB618="DC4MDB01","DC4",IF(Sheet1!AB618="DC4MDB02","DC4",IF(Sheet1!AB618="DC4MDB03","DC4",IF(Sheet1!AB618="DC4MDB04","DC4",IF(Sheet1!AB618="DC4MDB05","DC4",IF(Sheet1!AB618="DC4MDB06","DC4",IF(Sheet1!AB618="DC4MDB07","DC4",IF(Sheet1!AB618="DC4MDB08","DC4",IF(Sheet1!AB618="DC4MDB09","DC4",IF(Sheet1!AB618="DC4MDB10","DC4","$False"))))))))))))))))))))</f>
        <v>DC4</v>
      </c>
      <c r="Z618" t="s">
        <v>35</v>
      </c>
      <c r="AA618" t="e">
        <f t="shared" si="38"/>
        <v>#VALUE!</v>
      </c>
      <c r="AB618" t="e">
        <f t="shared" si="39"/>
        <v>#VALUE!</v>
      </c>
      <c r="AC618" t="s">
        <v>11</v>
      </c>
      <c r="AD618" t="s">
        <v>12</v>
      </c>
      <c r="AE618" t="s">
        <v>13</v>
      </c>
      <c r="AF618" t="s">
        <v>14</v>
      </c>
      <c r="AG618" t="s">
        <v>5</v>
      </c>
      <c r="AH618" t="s">
        <v>15</v>
      </c>
      <c r="AI618" t="s">
        <v>16</v>
      </c>
      <c r="AJ618" t="s">
        <v>17</v>
      </c>
      <c r="AK618" t="s">
        <v>18</v>
      </c>
      <c r="AL618" t="s">
        <v>19</v>
      </c>
    </row>
    <row r="619" spans="1:38" ht="13.5" customHeight="1">
      <c r="A619" s="7"/>
      <c r="B619" s="7"/>
      <c r="C619" s="7"/>
      <c r="D619" s="8"/>
      <c r="F619" s="9" t="str">
        <f>(Sheet1!T619)</f>
        <v/>
      </c>
      <c r="G619" t="str">
        <f>IF(OR(Sheet1!W619="Yes",Sheet1!U619="Yes"),"\\CMFP538\"&amp;Sheet1!Z619,"")</f>
        <v/>
      </c>
      <c r="H619" t="str">
        <f>IF(G619="","",Sheet1!Z619)</f>
        <v/>
      </c>
      <c r="I619" t="str">
        <f>IF(G619="","",Sheet1!Y619)</f>
        <v/>
      </c>
      <c r="J619" t="e">
        <f>(Sheet1!O619)</f>
        <v>#VALUE!</v>
      </c>
      <c r="K619" s="6" t="e">
        <f>(Sheet1!P619)</f>
        <v>#VALUE!</v>
      </c>
      <c r="L619" s="6" t="e">
        <f>IF(Sheet1!N619="No","No",IF(Sheet1!N619="","No","Yes"))</f>
        <v>#VALUE!</v>
      </c>
      <c r="M619" t="e">
        <f>(Sheet1!Q619)</f>
        <v>#VALUE!</v>
      </c>
      <c r="N619" s="6" t="str">
        <f>IF(Sheet1!E619=FALSE,"",Sheet1!F619&amp;Sheet1!E619)</f>
        <v/>
      </c>
      <c r="O619" t="str">
        <f ca="1">(Sheet1!AB619)</f>
        <v>DC1MDB01</v>
      </c>
      <c r="P619" t="e">
        <f>(Sheet1!R619)</f>
        <v>#VALUE!</v>
      </c>
      <c r="Q619" t="e">
        <f>Sheet3!D619</f>
        <v>#VALUE!</v>
      </c>
      <c r="R619" t="e">
        <f>Sheet3!E619</f>
        <v>#VALUE!</v>
      </c>
      <c r="S619" t="str">
        <f t="shared" si="36"/>
        <v/>
      </c>
      <c r="T619" t="str">
        <f>IF(ISERROR(Sheet1!X619),"",Sheet1!X619)</f>
        <v/>
      </c>
      <c r="U619" t="e">
        <f>IF(Sheet1!M619="Councillors",5120,IF(Sheet1!M619="Information Technology Services Dept.",1024,IF(Sheet1!M619="City Clerk and Solicitor Dept",1953,"No")))</f>
        <v>#VALUE!</v>
      </c>
      <c r="V619" s="5" t="s">
        <v>96</v>
      </c>
      <c r="W619" t="e">
        <f>IF(Sheet1!M619="Councillors",4608,IF(Sheet1!M619="Information Technology Services Dept.",921,IF(Sheet1!M619="City Clerk and Solicitor Dept",1855,"No")))</f>
        <v>#VALUE!</v>
      </c>
      <c r="X619" t="e">
        <f t="shared" si="37"/>
        <v>#VALUE!</v>
      </c>
      <c r="Y619" t="str">
        <f ca="1">IF(Sheet1!AB619="DC1MDB01","DC1",IF(Sheet1!AB619="DC1MDB02","DC1",IF(Sheet1!AB619="DC1MDB03","DC1",IF(Sheet1!AB619="DC1MDB04","DC1",IF(Sheet1!AB619="DC1MDB05","DC1",IF(Sheet1!AB619="DC1MDB06","DC1",IF(Sheet1!AB619="DC1MDB07","DC1",IF(Sheet1!AB619="DC1MDB08","DC1",IF(Sheet1!AB619="DC1MDB09","DC1",IF(Sheet1!AB619="DC1MDB10","DC1",IF(Sheet1!AB619="DC4MDB01","DC4",IF(Sheet1!AB619="DC4MDB02","DC4",IF(Sheet1!AB619="DC4MDB03","DC4",IF(Sheet1!AB619="DC4MDB04","DC4",IF(Sheet1!AB619="DC4MDB05","DC4",IF(Sheet1!AB619="DC4MDB06","DC4",IF(Sheet1!AB619="DC4MDB07","DC4",IF(Sheet1!AB619="DC4MDB08","DC4",IF(Sheet1!AB619="DC4MDB09","DC4",IF(Sheet1!AB619="DC4MDB10","DC4","$False"))))))))))))))))))))</f>
        <v>DC1</v>
      </c>
      <c r="Z619" t="s">
        <v>35</v>
      </c>
      <c r="AA619" t="e">
        <f t="shared" si="38"/>
        <v>#VALUE!</v>
      </c>
      <c r="AB619" t="e">
        <f t="shared" si="39"/>
        <v>#VALUE!</v>
      </c>
      <c r="AC619" t="s">
        <v>11</v>
      </c>
      <c r="AD619" t="s">
        <v>12</v>
      </c>
      <c r="AE619" t="s">
        <v>13</v>
      </c>
      <c r="AF619" t="s">
        <v>14</v>
      </c>
      <c r="AG619" t="s">
        <v>5</v>
      </c>
      <c r="AH619" t="s">
        <v>15</v>
      </c>
      <c r="AI619" t="s">
        <v>16</v>
      </c>
      <c r="AJ619" t="s">
        <v>17</v>
      </c>
      <c r="AK619" t="s">
        <v>18</v>
      </c>
      <c r="AL619" t="s">
        <v>19</v>
      </c>
    </row>
    <row r="620" spans="1:38" ht="13.5" customHeight="1">
      <c r="A620" s="7"/>
      <c r="B620" s="7"/>
      <c r="C620" s="7"/>
      <c r="D620" s="8"/>
      <c r="F620" s="9" t="str">
        <f>(Sheet1!T620)</f>
        <v/>
      </c>
      <c r="G620" t="str">
        <f>IF(OR(Sheet1!W620="Yes",Sheet1!U620="Yes"),"\\CMFP538\"&amp;Sheet1!Z620,"")</f>
        <v/>
      </c>
      <c r="H620" t="str">
        <f>IF(G620="","",Sheet1!Z620)</f>
        <v/>
      </c>
      <c r="I620" t="str">
        <f>IF(G620="","",Sheet1!Y620)</f>
        <v/>
      </c>
      <c r="J620" t="e">
        <f>(Sheet1!O620)</f>
        <v>#VALUE!</v>
      </c>
      <c r="K620" s="6" t="e">
        <f>(Sheet1!P620)</f>
        <v>#VALUE!</v>
      </c>
      <c r="L620" s="6" t="e">
        <f>IF(Sheet1!N620="No","No",IF(Sheet1!N620="","No","Yes"))</f>
        <v>#VALUE!</v>
      </c>
      <c r="M620" t="e">
        <f>(Sheet1!Q620)</f>
        <v>#VALUE!</v>
      </c>
      <c r="N620" s="6" t="str">
        <f>IF(Sheet1!E620=FALSE,"",Sheet1!F620&amp;Sheet1!E620)</f>
        <v/>
      </c>
      <c r="O620" t="str">
        <f ca="1">(Sheet1!AB620)</f>
        <v>DC4MDB04</v>
      </c>
      <c r="P620" t="e">
        <f>(Sheet1!R620)</f>
        <v>#VALUE!</v>
      </c>
      <c r="Q620" t="e">
        <f>Sheet3!D620</f>
        <v>#VALUE!</v>
      </c>
      <c r="R620" t="e">
        <f>Sheet3!E620</f>
        <v>#VALUE!</v>
      </c>
      <c r="S620" t="str">
        <f t="shared" si="36"/>
        <v/>
      </c>
      <c r="T620" t="str">
        <f>IF(ISERROR(Sheet1!X620),"",Sheet1!X620)</f>
        <v/>
      </c>
      <c r="U620" t="e">
        <f>IF(Sheet1!M620="Councillors",5120,IF(Sheet1!M620="Information Technology Services Dept.",1024,IF(Sheet1!M620="City Clerk and Solicitor Dept",1953,"No")))</f>
        <v>#VALUE!</v>
      </c>
      <c r="V620" s="5" t="s">
        <v>96</v>
      </c>
      <c r="W620" t="e">
        <f>IF(Sheet1!M620="Councillors",4608,IF(Sheet1!M620="Information Technology Services Dept.",921,IF(Sheet1!M620="City Clerk and Solicitor Dept",1855,"No")))</f>
        <v>#VALUE!</v>
      </c>
      <c r="X620" t="e">
        <f t="shared" si="37"/>
        <v>#VALUE!</v>
      </c>
      <c r="Y620" t="str">
        <f ca="1">IF(Sheet1!AB620="DC1MDB01","DC1",IF(Sheet1!AB620="DC1MDB02","DC1",IF(Sheet1!AB620="DC1MDB03","DC1",IF(Sheet1!AB620="DC1MDB04","DC1",IF(Sheet1!AB620="DC1MDB05","DC1",IF(Sheet1!AB620="DC1MDB06","DC1",IF(Sheet1!AB620="DC1MDB07","DC1",IF(Sheet1!AB620="DC1MDB08","DC1",IF(Sheet1!AB620="DC1MDB09","DC1",IF(Sheet1!AB620="DC1MDB10","DC1",IF(Sheet1!AB620="DC4MDB01","DC4",IF(Sheet1!AB620="DC4MDB02","DC4",IF(Sheet1!AB620="DC4MDB03","DC4",IF(Sheet1!AB620="DC4MDB04","DC4",IF(Sheet1!AB620="DC4MDB05","DC4",IF(Sheet1!AB620="DC4MDB06","DC4",IF(Sheet1!AB620="DC4MDB07","DC4",IF(Sheet1!AB620="DC4MDB08","DC4",IF(Sheet1!AB620="DC4MDB09","DC4",IF(Sheet1!AB620="DC4MDB10","DC4","$False"))))))))))))))))))))</f>
        <v>DC4</v>
      </c>
      <c r="Z620" t="s">
        <v>35</v>
      </c>
      <c r="AA620" t="e">
        <f t="shared" si="38"/>
        <v>#VALUE!</v>
      </c>
      <c r="AB620" t="e">
        <f t="shared" si="39"/>
        <v>#VALUE!</v>
      </c>
      <c r="AC620" t="s">
        <v>11</v>
      </c>
      <c r="AD620" t="s">
        <v>12</v>
      </c>
      <c r="AE620" t="s">
        <v>13</v>
      </c>
      <c r="AF620" t="s">
        <v>14</v>
      </c>
      <c r="AG620" t="s">
        <v>5</v>
      </c>
      <c r="AH620" t="s">
        <v>15</v>
      </c>
      <c r="AI620" t="s">
        <v>16</v>
      </c>
      <c r="AJ620" t="s">
        <v>17</v>
      </c>
      <c r="AK620" t="s">
        <v>18</v>
      </c>
      <c r="AL620" t="s">
        <v>19</v>
      </c>
    </row>
    <row r="621" spans="1:38" ht="13.5" customHeight="1">
      <c r="A621" s="7"/>
      <c r="B621" s="7"/>
      <c r="C621" s="7"/>
      <c r="D621" s="8"/>
      <c r="F621" s="9" t="str">
        <f>(Sheet1!T621)</f>
        <v/>
      </c>
      <c r="G621" t="str">
        <f>IF(OR(Sheet1!W621="Yes",Sheet1!U621="Yes"),"\\CMFP538\"&amp;Sheet1!Z621,"")</f>
        <v/>
      </c>
      <c r="H621" t="str">
        <f>IF(G621="","",Sheet1!Z621)</f>
        <v/>
      </c>
      <c r="I621" t="str">
        <f>IF(G621="","",Sheet1!Y621)</f>
        <v/>
      </c>
      <c r="J621" t="e">
        <f>(Sheet1!O621)</f>
        <v>#VALUE!</v>
      </c>
      <c r="K621" s="6" t="e">
        <f>(Sheet1!P621)</f>
        <v>#VALUE!</v>
      </c>
      <c r="L621" s="6" t="e">
        <f>IF(Sheet1!N621="No","No",IF(Sheet1!N621="","No","Yes"))</f>
        <v>#VALUE!</v>
      </c>
      <c r="M621" t="e">
        <f>(Sheet1!Q621)</f>
        <v>#VALUE!</v>
      </c>
      <c r="N621" s="6" t="str">
        <f>IF(Sheet1!E621=FALSE,"",Sheet1!F621&amp;Sheet1!E621)</f>
        <v/>
      </c>
      <c r="O621" t="str">
        <f ca="1">(Sheet1!AB621)</f>
        <v>DC4MDB02</v>
      </c>
      <c r="P621" t="e">
        <f>(Sheet1!R621)</f>
        <v>#VALUE!</v>
      </c>
      <c r="Q621" t="e">
        <f>Sheet3!D621</f>
        <v>#VALUE!</v>
      </c>
      <c r="R621" t="e">
        <f>Sheet3!E621</f>
        <v>#VALUE!</v>
      </c>
      <c r="S621" t="str">
        <f t="shared" si="36"/>
        <v/>
      </c>
      <c r="T621" t="str">
        <f>IF(ISERROR(Sheet1!X621),"",Sheet1!X621)</f>
        <v/>
      </c>
      <c r="U621" t="e">
        <f>IF(Sheet1!M621="Councillors",5120,IF(Sheet1!M621="Information Technology Services Dept.",1024,IF(Sheet1!M621="City Clerk and Solicitor Dept",1953,"No")))</f>
        <v>#VALUE!</v>
      </c>
      <c r="V621" s="5" t="s">
        <v>96</v>
      </c>
      <c r="W621" t="e">
        <f>IF(Sheet1!M621="Councillors",4608,IF(Sheet1!M621="Information Technology Services Dept.",921,IF(Sheet1!M621="City Clerk and Solicitor Dept",1855,"No")))</f>
        <v>#VALUE!</v>
      </c>
      <c r="X621" t="e">
        <f t="shared" si="37"/>
        <v>#VALUE!</v>
      </c>
      <c r="Y621" t="str">
        <f ca="1">IF(Sheet1!AB621="DC1MDB01","DC1",IF(Sheet1!AB621="DC1MDB02","DC1",IF(Sheet1!AB621="DC1MDB03","DC1",IF(Sheet1!AB621="DC1MDB04","DC1",IF(Sheet1!AB621="DC1MDB05","DC1",IF(Sheet1!AB621="DC1MDB06","DC1",IF(Sheet1!AB621="DC1MDB07","DC1",IF(Sheet1!AB621="DC1MDB08","DC1",IF(Sheet1!AB621="DC1MDB09","DC1",IF(Sheet1!AB621="DC1MDB10","DC1",IF(Sheet1!AB621="DC4MDB01","DC4",IF(Sheet1!AB621="DC4MDB02","DC4",IF(Sheet1!AB621="DC4MDB03","DC4",IF(Sheet1!AB621="DC4MDB04","DC4",IF(Sheet1!AB621="DC4MDB05","DC4",IF(Sheet1!AB621="DC4MDB06","DC4",IF(Sheet1!AB621="DC4MDB07","DC4",IF(Sheet1!AB621="DC4MDB08","DC4",IF(Sheet1!AB621="DC4MDB09","DC4",IF(Sheet1!AB621="DC4MDB10","DC4","$False"))))))))))))))))))))</f>
        <v>DC4</v>
      </c>
      <c r="Z621" t="s">
        <v>35</v>
      </c>
      <c r="AA621" t="e">
        <f t="shared" si="38"/>
        <v>#VALUE!</v>
      </c>
      <c r="AB621" t="e">
        <f t="shared" si="39"/>
        <v>#VALUE!</v>
      </c>
      <c r="AC621" t="s">
        <v>11</v>
      </c>
      <c r="AD621" t="s">
        <v>12</v>
      </c>
      <c r="AE621" t="s">
        <v>13</v>
      </c>
      <c r="AF621" t="s">
        <v>14</v>
      </c>
      <c r="AG621" t="s">
        <v>5</v>
      </c>
      <c r="AH621" t="s">
        <v>15</v>
      </c>
      <c r="AI621" t="s">
        <v>16</v>
      </c>
      <c r="AJ621" t="s">
        <v>17</v>
      </c>
      <c r="AK621" t="s">
        <v>18</v>
      </c>
      <c r="AL621" t="s">
        <v>19</v>
      </c>
    </row>
    <row r="622" spans="1:38" ht="13.5" customHeight="1">
      <c r="A622" s="7"/>
      <c r="B622" s="7"/>
      <c r="C622" s="7"/>
      <c r="D622" s="8"/>
      <c r="F622" s="9" t="str">
        <f>(Sheet1!T622)</f>
        <v/>
      </c>
      <c r="G622" t="str">
        <f>IF(OR(Sheet1!W622="Yes",Sheet1!U622="Yes"),"\\CMFP538\"&amp;Sheet1!Z622,"")</f>
        <v/>
      </c>
      <c r="H622" t="str">
        <f>IF(G622="","",Sheet1!Z622)</f>
        <v/>
      </c>
      <c r="I622" t="str">
        <f>IF(G622="","",Sheet1!Y622)</f>
        <v/>
      </c>
      <c r="J622" t="e">
        <f>(Sheet1!O622)</f>
        <v>#VALUE!</v>
      </c>
      <c r="K622" s="6" t="e">
        <f>(Sheet1!P622)</f>
        <v>#VALUE!</v>
      </c>
      <c r="L622" s="6" t="e">
        <f>IF(Sheet1!N622="No","No",IF(Sheet1!N622="","No","Yes"))</f>
        <v>#VALUE!</v>
      </c>
      <c r="M622" t="e">
        <f>(Sheet1!Q622)</f>
        <v>#VALUE!</v>
      </c>
      <c r="N622" s="6" t="str">
        <f>IF(Sheet1!E622=FALSE,"",Sheet1!F622&amp;Sheet1!E622)</f>
        <v/>
      </c>
      <c r="O622" t="str">
        <f ca="1">(Sheet1!AB622)</f>
        <v>DC4MDB07</v>
      </c>
      <c r="P622" t="e">
        <f>(Sheet1!R622)</f>
        <v>#VALUE!</v>
      </c>
      <c r="Q622" t="e">
        <f>Sheet3!D622</f>
        <v>#VALUE!</v>
      </c>
      <c r="R622" t="e">
        <f>Sheet3!E622</f>
        <v>#VALUE!</v>
      </c>
      <c r="S622" t="str">
        <f t="shared" si="36"/>
        <v/>
      </c>
      <c r="T622" t="str">
        <f>IF(ISERROR(Sheet1!X622),"",Sheet1!X622)</f>
        <v/>
      </c>
      <c r="U622" t="e">
        <f>IF(Sheet1!M622="Councillors",5120,IF(Sheet1!M622="Information Technology Services Dept.",1024,IF(Sheet1!M622="City Clerk and Solicitor Dept",1953,"No")))</f>
        <v>#VALUE!</v>
      </c>
      <c r="V622" s="5" t="s">
        <v>96</v>
      </c>
      <c r="W622" t="e">
        <f>IF(Sheet1!M622="Councillors",4608,IF(Sheet1!M622="Information Technology Services Dept.",921,IF(Sheet1!M622="City Clerk and Solicitor Dept",1855,"No")))</f>
        <v>#VALUE!</v>
      </c>
      <c r="X622" t="e">
        <f t="shared" si="37"/>
        <v>#VALUE!</v>
      </c>
      <c r="Y622" t="str">
        <f ca="1">IF(Sheet1!AB622="DC1MDB01","DC1",IF(Sheet1!AB622="DC1MDB02","DC1",IF(Sheet1!AB622="DC1MDB03","DC1",IF(Sheet1!AB622="DC1MDB04","DC1",IF(Sheet1!AB622="DC1MDB05","DC1",IF(Sheet1!AB622="DC1MDB06","DC1",IF(Sheet1!AB622="DC1MDB07","DC1",IF(Sheet1!AB622="DC1MDB08","DC1",IF(Sheet1!AB622="DC1MDB09","DC1",IF(Sheet1!AB622="DC1MDB10","DC1",IF(Sheet1!AB622="DC4MDB01","DC4",IF(Sheet1!AB622="DC4MDB02","DC4",IF(Sheet1!AB622="DC4MDB03","DC4",IF(Sheet1!AB622="DC4MDB04","DC4",IF(Sheet1!AB622="DC4MDB05","DC4",IF(Sheet1!AB622="DC4MDB06","DC4",IF(Sheet1!AB622="DC4MDB07","DC4",IF(Sheet1!AB622="DC4MDB08","DC4",IF(Sheet1!AB622="DC4MDB09","DC4",IF(Sheet1!AB622="DC4MDB10","DC4","$False"))))))))))))))))))))</f>
        <v>DC4</v>
      </c>
      <c r="Z622" t="s">
        <v>35</v>
      </c>
      <c r="AA622" t="e">
        <f t="shared" si="38"/>
        <v>#VALUE!</v>
      </c>
      <c r="AB622" t="e">
        <f t="shared" si="39"/>
        <v>#VALUE!</v>
      </c>
      <c r="AC622" t="s">
        <v>11</v>
      </c>
      <c r="AD622" t="s">
        <v>12</v>
      </c>
      <c r="AE622" t="s">
        <v>13</v>
      </c>
      <c r="AF622" t="s">
        <v>14</v>
      </c>
      <c r="AG622" t="s">
        <v>5</v>
      </c>
      <c r="AH622" t="s">
        <v>15</v>
      </c>
      <c r="AI622" t="s">
        <v>16</v>
      </c>
      <c r="AJ622" t="s">
        <v>17</v>
      </c>
      <c r="AK622" t="s">
        <v>18</v>
      </c>
      <c r="AL622" t="s">
        <v>19</v>
      </c>
    </row>
    <row r="623" spans="1:38" ht="13.5" customHeight="1">
      <c r="A623" s="7"/>
      <c r="B623" s="7"/>
      <c r="C623" s="7"/>
      <c r="D623" s="8"/>
      <c r="F623" s="9" t="str">
        <f>(Sheet1!T623)</f>
        <v/>
      </c>
      <c r="G623" t="str">
        <f>IF(OR(Sheet1!W623="Yes",Sheet1!U623="Yes"),"\\CMFP538\"&amp;Sheet1!Z623,"")</f>
        <v/>
      </c>
      <c r="H623" t="str">
        <f>IF(G623="","",Sheet1!Z623)</f>
        <v/>
      </c>
      <c r="I623" t="str">
        <f>IF(G623="","",Sheet1!Y623)</f>
        <v/>
      </c>
      <c r="J623" t="e">
        <f>(Sheet1!O623)</f>
        <v>#VALUE!</v>
      </c>
      <c r="K623" s="6" t="e">
        <f>(Sheet1!P623)</f>
        <v>#VALUE!</v>
      </c>
      <c r="L623" s="6" t="e">
        <f>IF(Sheet1!N623="No","No",IF(Sheet1!N623="","No","Yes"))</f>
        <v>#VALUE!</v>
      </c>
      <c r="M623" t="e">
        <f>(Sheet1!Q623)</f>
        <v>#VALUE!</v>
      </c>
      <c r="N623" s="6" t="str">
        <f>IF(Sheet1!E623=FALSE,"",Sheet1!F623&amp;Sheet1!E623)</f>
        <v/>
      </c>
      <c r="O623" t="str">
        <f ca="1">(Sheet1!AB623)</f>
        <v>DC4MDB04</v>
      </c>
      <c r="P623" t="e">
        <f>(Sheet1!R623)</f>
        <v>#VALUE!</v>
      </c>
      <c r="Q623" t="e">
        <f>Sheet3!D623</f>
        <v>#VALUE!</v>
      </c>
      <c r="R623" t="e">
        <f>Sheet3!E623</f>
        <v>#VALUE!</v>
      </c>
      <c r="S623" t="str">
        <f t="shared" si="36"/>
        <v/>
      </c>
      <c r="T623" t="str">
        <f>IF(ISERROR(Sheet1!X623),"",Sheet1!X623)</f>
        <v/>
      </c>
      <c r="U623" t="e">
        <f>IF(Sheet1!M623="Councillors",5120,IF(Sheet1!M623="Information Technology Services Dept.",1024,IF(Sheet1!M623="City Clerk and Solicitor Dept",1953,"No")))</f>
        <v>#VALUE!</v>
      </c>
      <c r="V623" s="5" t="s">
        <v>96</v>
      </c>
      <c r="W623" t="e">
        <f>IF(Sheet1!M623="Councillors",4608,IF(Sheet1!M623="Information Technology Services Dept.",921,IF(Sheet1!M623="City Clerk and Solicitor Dept",1855,"No")))</f>
        <v>#VALUE!</v>
      </c>
      <c r="X623" t="e">
        <f t="shared" si="37"/>
        <v>#VALUE!</v>
      </c>
      <c r="Y623" t="str">
        <f ca="1">IF(Sheet1!AB623="DC1MDB01","DC1",IF(Sheet1!AB623="DC1MDB02","DC1",IF(Sheet1!AB623="DC1MDB03","DC1",IF(Sheet1!AB623="DC1MDB04","DC1",IF(Sheet1!AB623="DC1MDB05","DC1",IF(Sheet1!AB623="DC1MDB06","DC1",IF(Sheet1!AB623="DC1MDB07","DC1",IF(Sheet1!AB623="DC1MDB08","DC1",IF(Sheet1!AB623="DC1MDB09","DC1",IF(Sheet1!AB623="DC1MDB10","DC1",IF(Sheet1!AB623="DC4MDB01","DC4",IF(Sheet1!AB623="DC4MDB02","DC4",IF(Sheet1!AB623="DC4MDB03","DC4",IF(Sheet1!AB623="DC4MDB04","DC4",IF(Sheet1!AB623="DC4MDB05","DC4",IF(Sheet1!AB623="DC4MDB06","DC4",IF(Sheet1!AB623="DC4MDB07","DC4",IF(Sheet1!AB623="DC4MDB08","DC4",IF(Sheet1!AB623="DC4MDB09","DC4",IF(Sheet1!AB623="DC4MDB10","DC4","$False"))))))))))))))))))))</f>
        <v>DC4</v>
      </c>
      <c r="Z623" t="s">
        <v>35</v>
      </c>
      <c r="AA623" t="e">
        <f t="shared" si="38"/>
        <v>#VALUE!</v>
      </c>
      <c r="AB623" t="e">
        <f t="shared" si="39"/>
        <v>#VALUE!</v>
      </c>
      <c r="AC623" t="s">
        <v>11</v>
      </c>
      <c r="AD623" t="s">
        <v>12</v>
      </c>
      <c r="AE623" t="s">
        <v>13</v>
      </c>
      <c r="AF623" t="s">
        <v>14</v>
      </c>
      <c r="AG623" t="s">
        <v>5</v>
      </c>
      <c r="AH623" t="s">
        <v>15</v>
      </c>
      <c r="AI623" t="s">
        <v>16</v>
      </c>
      <c r="AJ623" t="s">
        <v>17</v>
      </c>
      <c r="AK623" t="s">
        <v>18</v>
      </c>
      <c r="AL623" t="s">
        <v>19</v>
      </c>
    </row>
    <row r="624" spans="1:38" ht="13.5" customHeight="1">
      <c r="A624" s="7"/>
      <c r="B624" s="7"/>
      <c r="C624" s="7"/>
      <c r="D624" s="8"/>
      <c r="F624" s="9" t="str">
        <f>(Sheet1!T624)</f>
        <v/>
      </c>
      <c r="G624" t="str">
        <f>IF(OR(Sheet1!W624="Yes",Sheet1!U624="Yes"),"\\CMFP538\"&amp;Sheet1!Z624,"")</f>
        <v/>
      </c>
      <c r="H624" t="str">
        <f>IF(G624="","",Sheet1!Z624)</f>
        <v/>
      </c>
      <c r="I624" t="str">
        <f>IF(G624="","",Sheet1!Y624)</f>
        <v/>
      </c>
      <c r="J624" t="e">
        <f>(Sheet1!O624)</f>
        <v>#VALUE!</v>
      </c>
      <c r="K624" s="6" t="e">
        <f>(Sheet1!P624)</f>
        <v>#VALUE!</v>
      </c>
      <c r="L624" s="6" t="e">
        <f>IF(Sheet1!N624="No","No",IF(Sheet1!N624="","No","Yes"))</f>
        <v>#VALUE!</v>
      </c>
      <c r="M624" t="e">
        <f>(Sheet1!Q624)</f>
        <v>#VALUE!</v>
      </c>
      <c r="N624" s="6" t="str">
        <f>IF(Sheet1!E624=FALSE,"",Sheet1!F624&amp;Sheet1!E624)</f>
        <v/>
      </c>
      <c r="O624" t="str">
        <f ca="1">(Sheet1!AB624)</f>
        <v>DC4MDB08</v>
      </c>
      <c r="P624" t="e">
        <f>(Sheet1!R624)</f>
        <v>#VALUE!</v>
      </c>
      <c r="Q624" t="e">
        <f>Sheet3!D624</f>
        <v>#VALUE!</v>
      </c>
      <c r="R624" t="e">
        <f>Sheet3!E624</f>
        <v>#VALUE!</v>
      </c>
      <c r="S624" t="str">
        <f t="shared" si="36"/>
        <v/>
      </c>
      <c r="T624" t="str">
        <f>IF(ISERROR(Sheet1!X624),"",Sheet1!X624)</f>
        <v/>
      </c>
      <c r="U624" t="e">
        <f>IF(Sheet1!M624="Councillors",5120,IF(Sheet1!M624="Information Technology Services Dept.",1024,IF(Sheet1!M624="City Clerk and Solicitor Dept",1953,"No")))</f>
        <v>#VALUE!</v>
      </c>
      <c r="V624" s="5" t="s">
        <v>96</v>
      </c>
      <c r="W624" t="e">
        <f>IF(Sheet1!M624="Councillors",4608,IF(Sheet1!M624="Information Technology Services Dept.",921,IF(Sheet1!M624="City Clerk and Solicitor Dept",1855,"No")))</f>
        <v>#VALUE!</v>
      </c>
      <c r="X624" t="e">
        <f t="shared" si="37"/>
        <v>#VALUE!</v>
      </c>
      <c r="Y624" t="str">
        <f ca="1">IF(Sheet1!AB624="DC1MDB01","DC1",IF(Sheet1!AB624="DC1MDB02","DC1",IF(Sheet1!AB624="DC1MDB03","DC1",IF(Sheet1!AB624="DC1MDB04","DC1",IF(Sheet1!AB624="DC1MDB05","DC1",IF(Sheet1!AB624="DC1MDB06","DC1",IF(Sheet1!AB624="DC1MDB07","DC1",IF(Sheet1!AB624="DC1MDB08","DC1",IF(Sheet1!AB624="DC1MDB09","DC1",IF(Sheet1!AB624="DC1MDB10","DC1",IF(Sheet1!AB624="DC4MDB01","DC4",IF(Sheet1!AB624="DC4MDB02","DC4",IF(Sheet1!AB624="DC4MDB03","DC4",IF(Sheet1!AB624="DC4MDB04","DC4",IF(Sheet1!AB624="DC4MDB05","DC4",IF(Sheet1!AB624="DC4MDB06","DC4",IF(Sheet1!AB624="DC4MDB07","DC4",IF(Sheet1!AB624="DC4MDB08","DC4",IF(Sheet1!AB624="DC4MDB09","DC4",IF(Sheet1!AB624="DC4MDB10","DC4","$False"))))))))))))))))))))</f>
        <v>DC4</v>
      </c>
      <c r="Z624" t="s">
        <v>35</v>
      </c>
      <c r="AA624" t="e">
        <f t="shared" si="38"/>
        <v>#VALUE!</v>
      </c>
      <c r="AB624" t="e">
        <f t="shared" si="39"/>
        <v>#VALUE!</v>
      </c>
      <c r="AC624" t="s">
        <v>11</v>
      </c>
      <c r="AD624" t="s">
        <v>12</v>
      </c>
      <c r="AE624" t="s">
        <v>13</v>
      </c>
      <c r="AF624" t="s">
        <v>14</v>
      </c>
      <c r="AG624" t="s">
        <v>5</v>
      </c>
      <c r="AH624" t="s">
        <v>15</v>
      </c>
      <c r="AI624" t="s">
        <v>16</v>
      </c>
      <c r="AJ624" t="s">
        <v>17</v>
      </c>
      <c r="AK624" t="s">
        <v>18</v>
      </c>
      <c r="AL624" t="s">
        <v>19</v>
      </c>
    </row>
    <row r="625" spans="1:38" ht="13.5" customHeight="1">
      <c r="A625" s="7"/>
      <c r="B625" s="7"/>
      <c r="C625" s="7"/>
      <c r="D625" s="8"/>
      <c r="F625" s="9" t="str">
        <f>(Sheet1!T625)</f>
        <v/>
      </c>
      <c r="G625" t="str">
        <f>IF(OR(Sheet1!W625="Yes",Sheet1!U625="Yes"),"\\CMFP538\"&amp;Sheet1!Z625,"")</f>
        <v/>
      </c>
      <c r="H625" t="str">
        <f>IF(G625="","",Sheet1!Z625)</f>
        <v/>
      </c>
      <c r="I625" t="str">
        <f>IF(G625="","",Sheet1!Y625)</f>
        <v/>
      </c>
      <c r="J625" t="e">
        <f>(Sheet1!O625)</f>
        <v>#VALUE!</v>
      </c>
      <c r="K625" s="6" t="e">
        <f>(Sheet1!P625)</f>
        <v>#VALUE!</v>
      </c>
      <c r="L625" s="6" t="e">
        <f>IF(Sheet1!N625="No","No",IF(Sheet1!N625="","No","Yes"))</f>
        <v>#VALUE!</v>
      </c>
      <c r="M625" t="e">
        <f>(Sheet1!Q625)</f>
        <v>#VALUE!</v>
      </c>
      <c r="N625" s="6" t="str">
        <f>IF(Sheet1!E625=FALSE,"",Sheet1!F625&amp;Sheet1!E625)</f>
        <v/>
      </c>
      <c r="O625" t="str">
        <f ca="1">(Sheet1!AB625)</f>
        <v>DC1MDB07</v>
      </c>
      <c r="P625" t="e">
        <f>(Sheet1!R625)</f>
        <v>#VALUE!</v>
      </c>
      <c r="Q625" t="e">
        <f>Sheet3!D625</f>
        <v>#VALUE!</v>
      </c>
      <c r="R625" t="e">
        <f>Sheet3!E625</f>
        <v>#VALUE!</v>
      </c>
      <c r="S625" t="str">
        <f t="shared" si="36"/>
        <v/>
      </c>
      <c r="T625" t="str">
        <f>IF(ISERROR(Sheet1!X625),"",Sheet1!X625)</f>
        <v/>
      </c>
      <c r="U625" t="e">
        <f>IF(Sheet1!M625="Councillors",5120,IF(Sheet1!M625="Information Technology Services Dept.",1024,IF(Sheet1!M625="City Clerk and Solicitor Dept",1953,"No")))</f>
        <v>#VALUE!</v>
      </c>
      <c r="V625" s="5" t="s">
        <v>96</v>
      </c>
      <c r="W625" t="e">
        <f>IF(Sheet1!M625="Councillors",4608,IF(Sheet1!M625="Information Technology Services Dept.",921,IF(Sheet1!M625="City Clerk and Solicitor Dept",1855,"No")))</f>
        <v>#VALUE!</v>
      </c>
      <c r="X625" t="e">
        <f t="shared" si="37"/>
        <v>#VALUE!</v>
      </c>
      <c r="Y625" t="str">
        <f ca="1">IF(Sheet1!AB625="DC1MDB01","DC1",IF(Sheet1!AB625="DC1MDB02","DC1",IF(Sheet1!AB625="DC1MDB03","DC1",IF(Sheet1!AB625="DC1MDB04","DC1",IF(Sheet1!AB625="DC1MDB05","DC1",IF(Sheet1!AB625="DC1MDB06","DC1",IF(Sheet1!AB625="DC1MDB07","DC1",IF(Sheet1!AB625="DC1MDB08","DC1",IF(Sheet1!AB625="DC1MDB09","DC1",IF(Sheet1!AB625="DC1MDB10","DC1",IF(Sheet1!AB625="DC4MDB01","DC4",IF(Sheet1!AB625="DC4MDB02","DC4",IF(Sheet1!AB625="DC4MDB03","DC4",IF(Sheet1!AB625="DC4MDB04","DC4",IF(Sheet1!AB625="DC4MDB05","DC4",IF(Sheet1!AB625="DC4MDB06","DC4",IF(Sheet1!AB625="DC4MDB07","DC4",IF(Sheet1!AB625="DC4MDB08","DC4",IF(Sheet1!AB625="DC4MDB09","DC4",IF(Sheet1!AB625="DC4MDB10","DC4","$False"))))))))))))))))))))</f>
        <v>DC1</v>
      </c>
      <c r="Z625" t="s">
        <v>35</v>
      </c>
      <c r="AA625" t="e">
        <f t="shared" si="38"/>
        <v>#VALUE!</v>
      </c>
      <c r="AB625" t="e">
        <f t="shared" si="39"/>
        <v>#VALUE!</v>
      </c>
      <c r="AC625" t="s">
        <v>11</v>
      </c>
      <c r="AD625" t="s">
        <v>12</v>
      </c>
      <c r="AE625" t="s">
        <v>13</v>
      </c>
      <c r="AF625" t="s">
        <v>14</v>
      </c>
      <c r="AG625" t="s">
        <v>5</v>
      </c>
      <c r="AH625" t="s">
        <v>15</v>
      </c>
      <c r="AI625" t="s">
        <v>16</v>
      </c>
      <c r="AJ625" t="s">
        <v>17</v>
      </c>
      <c r="AK625" t="s">
        <v>18</v>
      </c>
      <c r="AL625" t="s">
        <v>19</v>
      </c>
    </row>
    <row r="626" spans="1:38" ht="13.5" customHeight="1">
      <c r="A626" s="7"/>
      <c r="B626" s="7"/>
      <c r="C626" s="7"/>
      <c r="D626" s="8"/>
      <c r="F626" s="9" t="str">
        <f>(Sheet1!T626)</f>
        <v/>
      </c>
      <c r="G626" t="str">
        <f>IF(OR(Sheet1!W626="Yes",Sheet1!U626="Yes"),"\\CMFP538\"&amp;Sheet1!Z626,"")</f>
        <v/>
      </c>
      <c r="H626" t="str">
        <f>IF(G626="","",Sheet1!Z626)</f>
        <v/>
      </c>
      <c r="I626" t="str">
        <f>IF(G626="","",Sheet1!Y626)</f>
        <v/>
      </c>
      <c r="J626" t="e">
        <f>(Sheet1!O626)</f>
        <v>#VALUE!</v>
      </c>
      <c r="K626" s="6" t="e">
        <f>(Sheet1!P626)</f>
        <v>#VALUE!</v>
      </c>
      <c r="L626" s="6" t="e">
        <f>IF(Sheet1!N626="No","No",IF(Sheet1!N626="","No","Yes"))</f>
        <v>#VALUE!</v>
      </c>
      <c r="M626" t="e">
        <f>(Sheet1!Q626)</f>
        <v>#VALUE!</v>
      </c>
      <c r="N626" s="6" t="str">
        <f>IF(Sheet1!E626=FALSE,"",Sheet1!F626&amp;Sheet1!E626)</f>
        <v/>
      </c>
      <c r="O626" t="str">
        <f ca="1">(Sheet1!AB626)</f>
        <v>DC1MDB07</v>
      </c>
      <c r="P626" t="e">
        <f>(Sheet1!R626)</f>
        <v>#VALUE!</v>
      </c>
      <c r="Q626" t="e">
        <f>Sheet3!D626</f>
        <v>#VALUE!</v>
      </c>
      <c r="R626" t="e">
        <f>Sheet3!E626</f>
        <v>#VALUE!</v>
      </c>
      <c r="S626" t="str">
        <f t="shared" si="36"/>
        <v/>
      </c>
      <c r="T626" t="str">
        <f>IF(ISERROR(Sheet1!X626),"",Sheet1!X626)</f>
        <v/>
      </c>
      <c r="U626" t="e">
        <f>IF(Sheet1!M626="Councillors",5120,IF(Sheet1!M626="Information Technology Services Dept.",1024,IF(Sheet1!M626="City Clerk and Solicitor Dept",1953,"No")))</f>
        <v>#VALUE!</v>
      </c>
      <c r="V626" s="5" t="s">
        <v>96</v>
      </c>
      <c r="W626" t="e">
        <f>IF(Sheet1!M626="Councillors",4608,IF(Sheet1!M626="Information Technology Services Dept.",921,IF(Sheet1!M626="City Clerk and Solicitor Dept",1855,"No")))</f>
        <v>#VALUE!</v>
      </c>
      <c r="X626" t="e">
        <f t="shared" si="37"/>
        <v>#VALUE!</v>
      </c>
      <c r="Y626" t="str">
        <f ca="1">IF(Sheet1!AB626="DC1MDB01","DC1",IF(Sheet1!AB626="DC1MDB02","DC1",IF(Sheet1!AB626="DC1MDB03","DC1",IF(Sheet1!AB626="DC1MDB04","DC1",IF(Sheet1!AB626="DC1MDB05","DC1",IF(Sheet1!AB626="DC1MDB06","DC1",IF(Sheet1!AB626="DC1MDB07","DC1",IF(Sheet1!AB626="DC1MDB08","DC1",IF(Sheet1!AB626="DC1MDB09","DC1",IF(Sheet1!AB626="DC1MDB10","DC1",IF(Sheet1!AB626="DC4MDB01","DC4",IF(Sheet1!AB626="DC4MDB02","DC4",IF(Sheet1!AB626="DC4MDB03","DC4",IF(Sheet1!AB626="DC4MDB04","DC4",IF(Sheet1!AB626="DC4MDB05","DC4",IF(Sheet1!AB626="DC4MDB06","DC4",IF(Sheet1!AB626="DC4MDB07","DC4",IF(Sheet1!AB626="DC4MDB08","DC4",IF(Sheet1!AB626="DC4MDB09","DC4",IF(Sheet1!AB626="DC4MDB10","DC4","$False"))))))))))))))))))))</f>
        <v>DC1</v>
      </c>
      <c r="Z626" t="s">
        <v>35</v>
      </c>
      <c r="AA626" t="e">
        <f t="shared" si="38"/>
        <v>#VALUE!</v>
      </c>
      <c r="AB626" t="e">
        <f t="shared" si="39"/>
        <v>#VALUE!</v>
      </c>
      <c r="AC626" t="s">
        <v>11</v>
      </c>
      <c r="AD626" t="s">
        <v>12</v>
      </c>
      <c r="AE626" t="s">
        <v>13</v>
      </c>
      <c r="AF626" t="s">
        <v>14</v>
      </c>
      <c r="AG626" t="s">
        <v>5</v>
      </c>
      <c r="AH626" t="s">
        <v>15</v>
      </c>
      <c r="AI626" t="s">
        <v>16</v>
      </c>
      <c r="AJ626" t="s">
        <v>17</v>
      </c>
      <c r="AK626" t="s">
        <v>18</v>
      </c>
      <c r="AL626" t="s">
        <v>19</v>
      </c>
    </row>
    <row r="627" spans="1:38" ht="13.5" customHeight="1">
      <c r="A627" s="7"/>
      <c r="B627" s="7"/>
      <c r="C627" s="7"/>
      <c r="D627" s="8"/>
      <c r="F627" s="9" t="str">
        <f>(Sheet1!T627)</f>
        <v/>
      </c>
      <c r="G627" t="str">
        <f>IF(OR(Sheet1!W627="Yes",Sheet1!U627="Yes"),"\\CMFP538\"&amp;Sheet1!Z627,"")</f>
        <v/>
      </c>
      <c r="H627" t="str">
        <f>IF(G627="","",Sheet1!Z627)</f>
        <v/>
      </c>
      <c r="I627" t="str">
        <f>IF(G627="","",Sheet1!Y627)</f>
        <v/>
      </c>
      <c r="J627" t="e">
        <f>(Sheet1!O627)</f>
        <v>#VALUE!</v>
      </c>
      <c r="K627" s="6" t="e">
        <f>(Sheet1!P627)</f>
        <v>#VALUE!</v>
      </c>
      <c r="L627" s="6" t="e">
        <f>IF(Sheet1!N627="No","No",IF(Sheet1!N627="","No","Yes"))</f>
        <v>#VALUE!</v>
      </c>
      <c r="M627" t="e">
        <f>(Sheet1!Q627)</f>
        <v>#VALUE!</v>
      </c>
      <c r="N627" s="6" t="str">
        <f>IF(Sheet1!E627=FALSE,"",Sheet1!F627&amp;Sheet1!E627)</f>
        <v/>
      </c>
      <c r="O627" t="str">
        <f ca="1">(Sheet1!AB627)</f>
        <v>DC1MDB03</v>
      </c>
      <c r="P627" t="e">
        <f>(Sheet1!R627)</f>
        <v>#VALUE!</v>
      </c>
      <c r="Q627" t="e">
        <f>Sheet3!D627</f>
        <v>#VALUE!</v>
      </c>
      <c r="R627" t="e">
        <f>Sheet3!E627</f>
        <v>#VALUE!</v>
      </c>
      <c r="S627" t="str">
        <f t="shared" si="36"/>
        <v/>
      </c>
      <c r="T627" t="str">
        <f>IF(ISERROR(Sheet1!X627),"",Sheet1!X627)</f>
        <v/>
      </c>
      <c r="U627" t="e">
        <f>IF(Sheet1!M627="Councillors",5120,IF(Sheet1!M627="Information Technology Services Dept.",1024,IF(Sheet1!M627="City Clerk and Solicitor Dept",1953,"No")))</f>
        <v>#VALUE!</v>
      </c>
      <c r="V627" s="5" t="s">
        <v>96</v>
      </c>
      <c r="W627" t="e">
        <f>IF(Sheet1!M627="Councillors",4608,IF(Sheet1!M627="Information Technology Services Dept.",921,IF(Sheet1!M627="City Clerk and Solicitor Dept",1855,"No")))</f>
        <v>#VALUE!</v>
      </c>
      <c r="X627" t="e">
        <f t="shared" si="37"/>
        <v>#VALUE!</v>
      </c>
      <c r="Y627" t="str">
        <f ca="1">IF(Sheet1!AB627="DC1MDB01","DC1",IF(Sheet1!AB627="DC1MDB02","DC1",IF(Sheet1!AB627="DC1MDB03","DC1",IF(Sheet1!AB627="DC1MDB04","DC1",IF(Sheet1!AB627="DC1MDB05","DC1",IF(Sheet1!AB627="DC1MDB06","DC1",IF(Sheet1!AB627="DC1MDB07","DC1",IF(Sheet1!AB627="DC1MDB08","DC1",IF(Sheet1!AB627="DC1MDB09","DC1",IF(Sheet1!AB627="DC1MDB10","DC1",IF(Sheet1!AB627="DC4MDB01","DC4",IF(Sheet1!AB627="DC4MDB02","DC4",IF(Sheet1!AB627="DC4MDB03","DC4",IF(Sheet1!AB627="DC4MDB04","DC4",IF(Sheet1!AB627="DC4MDB05","DC4",IF(Sheet1!AB627="DC4MDB06","DC4",IF(Sheet1!AB627="DC4MDB07","DC4",IF(Sheet1!AB627="DC4MDB08","DC4",IF(Sheet1!AB627="DC4MDB09","DC4",IF(Sheet1!AB627="DC4MDB10","DC4","$False"))))))))))))))))))))</f>
        <v>DC1</v>
      </c>
      <c r="Z627" t="s">
        <v>35</v>
      </c>
      <c r="AA627" t="e">
        <f t="shared" si="38"/>
        <v>#VALUE!</v>
      </c>
      <c r="AB627" t="e">
        <f t="shared" si="39"/>
        <v>#VALUE!</v>
      </c>
      <c r="AC627" t="s">
        <v>11</v>
      </c>
      <c r="AD627" t="s">
        <v>12</v>
      </c>
      <c r="AE627" t="s">
        <v>13</v>
      </c>
      <c r="AF627" t="s">
        <v>14</v>
      </c>
      <c r="AG627" t="s">
        <v>5</v>
      </c>
      <c r="AH627" t="s">
        <v>15</v>
      </c>
      <c r="AI627" t="s">
        <v>16</v>
      </c>
      <c r="AJ627" t="s">
        <v>17</v>
      </c>
      <c r="AK627" t="s">
        <v>18</v>
      </c>
      <c r="AL627" t="s">
        <v>19</v>
      </c>
    </row>
    <row r="628" spans="1:38" ht="13.5" customHeight="1">
      <c r="A628" s="7"/>
      <c r="B628" s="7"/>
      <c r="C628" s="7"/>
      <c r="D628" s="8"/>
      <c r="F628" s="9" t="str">
        <f>(Sheet1!T628)</f>
        <v/>
      </c>
      <c r="G628" t="str">
        <f>IF(OR(Sheet1!W628="Yes",Sheet1!U628="Yes"),"\\CMFP538\"&amp;Sheet1!Z628,"")</f>
        <v/>
      </c>
      <c r="H628" t="str">
        <f>IF(G628="","",Sheet1!Z628)</f>
        <v/>
      </c>
      <c r="I628" t="str">
        <f>IF(G628="","",Sheet1!Y628)</f>
        <v/>
      </c>
      <c r="J628" t="e">
        <f>(Sheet1!O628)</f>
        <v>#VALUE!</v>
      </c>
      <c r="K628" s="6" t="e">
        <f>(Sheet1!P628)</f>
        <v>#VALUE!</v>
      </c>
      <c r="L628" s="6" t="e">
        <f>IF(Sheet1!N628="No","No",IF(Sheet1!N628="","No","Yes"))</f>
        <v>#VALUE!</v>
      </c>
      <c r="M628" t="e">
        <f>(Sheet1!Q628)</f>
        <v>#VALUE!</v>
      </c>
      <c r="N628" s="6" t="str">
        <f>IF(Sheet1!E628=FALSE,"",Sheet1!F628&amp;Sheet1!E628)</f>
        <v/>
      </c>
      <c r="O628" t="str">
        <f ca="1">(Sheet1!AB628)</f>
        <v>DC1MDB05</v>
      </c>
      <c r="P628" t="e">
        <f>(Sheet1!R628)</f>
        <v>#VALUE!</v>
      </c>
      <c r="Q628" t="e">
        <f>Sheet3!D628</f>
        <v>#VALUE!</v>
      </c>
      <c r="R628" t="e">
        <f>Sheet3!E628</f>
        <v>#VALUE!</v>
      </c>
      <c r="S628" t="str">
        <f t="shared" si="36"/>
        <v/>
      </c>
      <c r="T628" t="str">
        <f>IF(ISERROR(Sheet1!X628),"",Sheet1!X628)</f>
        <v/>
      </c>
      <c r="U628" t="e">
        <f>IF(Sheet1!M628="Councillors",5120,IF(Sheet1!M628="Information Technology Services Dept.",1024,IF(Sheet1!M628="City Clerk and Solicitor Dept",1953,"No")))</f>
        <v>#VALUE!</v>
      </c>
      <c r="V628" s="5" t="s">
        <v>96</v>
      </c>
      <c r="W628" t="e">
        <f>IF(Sheet1!M628="Councillors",4608,IF(Sheet1!M628="Information Technology Services Dept.",921,IF(Sheet1!M628="City Clerk and Solicitor Dept",1855,"No")))</f>
        <v>#VALUE!</v>
      </c>
      <c r="X628" t="e">
        <f t="shared" si="37"/>
        <v>#VALUE!</v>
      </c>
      <c r="Y628" t="str">
        <f ca="1">IF(Sheet1!AB628="DC1MDB01","DC1",IF(Sheet1!AB628="DC1MDB02","DC1",IF(Sheet1!AB628="DC1MDB03","DC1",IF(Sheet1!AB628="DC1MDB04","DC1",IF(Sheet1!AB628="DC1MDB05","DC1",IF(Sheet1!AB628="DC1MDB06","DC1",IF(Sheet1!AB628="DC1MDB07","DC1",IF(Sheet1!AB628="DC1MDB08","DC1",IF(Sheet1!AB628="DC1MDB09","DC1",IF(Sheet1!AB628="DC1MDB10","DC1",IF(Sheet1!AB628="DC4MDB01","DC4",IF(Sheet1!AB628="DC4MDB02","DC4",IF(Sheet1!AB628="DC4MDB03","DC4",IF(Sheet1!AB628="DC4MDB04","DC4",IF(Sheet1!AB628="DC4MDB05","DC4",IF(Sheet1!AB628="DC4MDB06","DC4",IF(Sheet1!AB628="DC4MDB07","DC4",IF(Sheet1!AB628="DC4MDB08","DC4",IF(Sheet1!AB628="DC4MDB09","DC4",IF(Sheet1!AB628="DC4MDB10","DC4","$False"))))))))))))))))))))</f>
        <v>DC1</v>
      </c>
      <c r="Z628" t="s">
        <v>35</v>
      </c>
      <c r="AA628" t="e">
        <f t="shared" si="38"/>
        <v>#VALUE!</v>
      </c>
      <c r="AB628" t="e">
        <f t="shared" si="39"/>
        <v>#VALUE!</v>
      </c>
      <c r="AC628" t="s">
        <v>11</v>
      </c>
      <c r="AD628" t="s">
        <v>12</v>
      </c>
      <c r="AE628" t="s">
        <v>13</v>
      </c>
      <c r="AF628" t="s">
        <v>14</v>
      </c>
      <c r="AG628" t="s">
        <v>5</v>
      </c>
      <c r="AH628" t="s">
        <v>15</v>
      </c>
      <c r="AI628" t="s">
        <v>16</v>
      </c>
      <c r="AJ628" t="s">
        <v>17</v>
      </c>
      <c r="AK628" t="s">
        <v>18</v>
      </c>
      <c r="AL628" t="s">
        <v>19</v>
      </c>
    </row>
    <row r="629" spans="1:38" ht="13.5" customHeight="1">
      <c r="A629" s="7"/>
      <c r="B629" s="7"/>
      <c r="C629" s="7"/>
      <c r="D629" s="8"/>
      <c r="F629" s="9" t="str">
        <f>(Sheet1!T629)</f>
        <v/>
      </c>
      <c r="G629" t="str">
        <f>IF(OR(Sheet1!W629="Yes",Sheet1!U629="Yes"),"\\CMFP538\"&amp;Sheet1!Z629,"")</f>
        <v/>
      </c>
      <c r="H629" t="str">
        <f>IF(G629="","",Sheet1!Z629)</f>
        <v/>
      </c>
      <c r="I629" t="str">
        <f>IF(G629="","",Sheet1!Y629)</f>
        <v/>
      </c>
      <c r="J629" t="e">
        <f>(Sheet1!O629)</f>
        <v>#VALUE!</v>
      </c>
      <c r="K629" s="6" t="e">
        <f>(Sheet1!P629)</f>
        <v>#VALUE!</v>
      </c>
      <c r="L629" s="6" t="e">
        <f>IF(Sheet1!N629="No","No",IF(Sheet1!N629="","No","Yes"))</f>
        <v>#VALUE!</v>
      </c>
      <c r="M629" t="e">
        <f>(Sheet1!Q629)</f>
        <v>#VALUE!</v>
      </c>
      <c r="N629" s="6" t="str">
        <f>IF(Sheet1!E629=FALSE,"",Sheet1!F629&amp;Sheet1!E629)</f>
        <v/>
      </c>
      <c r="O629" t="str">
        <f ca="1">(Sheet1!AB629)</f>
        <v>DC4MDB07</v>
      </c>
      <c r="P629" t="e">
        <f>(Sheet1!R629)</f>
        <v>#VALUE!</v>
      </c>
      <c r="Q629" t="e">
        <f>Sheet3!D629</f>
        <v>#VALUE!</v>
      </c>
      <c r="R629" t="e">
        <f>Sheet3!E629</f>
        <v>#VALUE!</v>
      </c>
      <c r="S629" t="str">
        <f t="shared" si="36"/>
        <v/>
      </c>
      <c r="T629" t="str">
        <f>IF(ISERROR(Sheet1!X629),"",Sheet1!X629)</f>
        <v/>
      </c>
      <c r="U629" t="e">
        <f>IF(Sheet1!M629="Councillors",5120,IF(Sheet1!M629="Information Technology Services Dept.",1024,IF(Sheet1!M629="City Clerk and Solicitor Dept",1953,"No")))</f>
        <v>#VALUE!</v>
      </c>
      <c r="V629" s="5" t="s">
        <v>96</v>
      </c>
      <c r="W629" t="e">
        <f>IF(Sheet1!M629="Councillors",4608,IF(Sheet1!M629="Information Technology Services Dept.",921,IF(Sheet1!M629="City Clerk and Solicitor Dept",1855,"No")))</f>
        <v>#VALUE!</v>
      </c>
      <c r="X629" t="e">
        <f t="shared" si="37"/>
        <v>#VALUE!</v>
      </c>
      <c r="Y629" t="str">
        <f ca="1">IF(Sheet1!AB629="DC1MDB01","DC1",IF(Sheet1!AB629="DC1MDB02","DC1",IF(Sheet1!AB629="DC1MDB03","DC1",IF(Sheet1!AB629="DC1MDB04","DC1",IF(Sheet1!AB629="DC1MDB05","DC1",IF(Sheet1!AB629="DC1MDB06","DC1",IF(Sheet1!AB629="DC1MDB07","DC1",IF(Sheet1!AB629="DC1MDB08","DC1",IF(Sheet1!AB629="DC1MDB09","DC1",IF(Sheet1!AB629="DC1MDB10","DC1",IF(Sheet1!AB629="DC4MDB01","DC4",IF(Sheet1!AB629="DC4MDB02","DC4",IF(Sheet1!AB629="DC4MDB03","DC4",IF(Sheet1!AB629="DC4MDB04","DC4",IF(Sheet1!AB629="DC4MDB05","DC4",IF(Sheet1!AB629="DC4MDB06","DC4",IF(Sheet1!AB629="DC4MDB07","DC4",IF(Sheet1!AB629="DC4MDB08","DC4",IF(Sheet1!AB629="DC4MDB09","DC4",IF(Sheet1!AB629="DC4MDB10","DC4","$False"))))))))))))))))))))</f>
        <v>DC4</v>
      </c>
      <c r="Z629" t="s">
        <v>35</v>
      </c>
      <c r="AA629" t="e">
        <f t="shared" si="38"/>
        <v>#VALUE!</v>
      </c>
      <c r="AB629" t="e">
        <f t="shared" si="39"/>
        <v>#VALUE!</v>
      </c>
      <c r="AC629" t="s">
        <v>11</v>
      </c>
      <c r="AD629" t="s">
        <v>12</v>
      </c>
      <c r="AE629" t="s">
        <v>13</v>
      </c>
      <c r="AF629" t="s">
        <v>14</v>
      </c>
      <c r="AG629" t="s">
        <v>5</v>
      </c>
      <c r="AH629" t="s">
        <v>15</v>
      </c>
      <c r="AI629" t="s">
        <v>16</v>
      </c>
      <c r="AJ629" t="s">
        <v>17</v>
      </c>
      <c r="AK629" t="s">
        <v>18</v>
      </c>
      <c r="AL629" t="s">
        <v>19</v>
      </c>
    </row>
    <row r="630" spans="1:38" ht="13.5" customHeight="1">
      <c r="A630" s="7"/>
      <c r="B630" s="7"/>
      <c r="C630" s="7"/>
      <c r="D630" s="8"/>
      <c r="F630" s="9" t="str">
        <f>(Sheet1!T630)</f>
        <v/>
      </c>
      <c r="G630" t="str">
        <f>IF(OR(Sheet1!W630="Yes",Sheet1!U630="Yes"),"\\CMFP538\"&amp;Sheet1!Z630,"")</f>
        <v/>
      </c>
      <c r="H630" t="str">
        <f>IF(G630="","",Sheet1!Z630)</f>
        <v/>
      </c>
      <c r="I630" t="str">
        <f>IF(G630="","",Sheet1!Y630)</f>
        <v/>
      </c>
      <c r="J630" t="e">
        <f>(Sheet1!O630)</f>
        <v>#VALUE!</v>
      </c>
      <c r="K630" s="6" t="e">
        <f>(Sheet1!P630)</f>
        <v>#VALUE!</v>
      </c>
      <c r="L630" s="6" t="e">
        <f>IF(Sheet1!N630="No","No",IF(Sheet1!N630="","No","Yes"))</f>
        <v>#VALUE!</v>
      </c>
      <c r="M630" t="e">
        <f>(Sheet1!Q630)</f>
        <v>#VALUE!</v>
      </c>
      <c r="N630" s="6" t="str">
        <f>IF(Sheet1!E630=FALSE,"",Sheet1!F630&amp;Sheet1!E630)</f>
        <v/>
      </c>
      <c r="O630" t="str">
        <f ca="1">(Sheet1!AB630)</f>
        <v>DC1MDB07</v>
      </c>
      <c r="P630" t="e">
        <f>(Sheet1!R630)</f>
        <v>#VALUE!</v>
      </c>
      <c r="Q630" t="e">
        <f>Sheet3!D630</f>
        <v>#VALUE!</v>
      </c>
      <c r="R630" t="e">
        <f>Sheet3!E630</f>
        <v>#VALUE!</v>
      </c>
      <c r="S630" t="str">
        <f t="shared" si="36"/>
        <v/>
      </c>
      <c r="T630" t="str">
        <f>IF(ISERROR(Sheet1!X630),"",Sheet1!X630)</f>
        <v/>
      </c>
      <c r="U630" t="e">
        <f>IF(Sheet1!M630="Councillors",5120,IF(Sheet1!M630="Information Technology Services Dept.",1024,IF(Sheet1!M630="City Clerk and Solicitor Dept",1953,"No")))</f>
        <v>#VALUE!</v>
      </c>
      <c r="V630" s="5" t="s">
        <v>96</v>
      </c>
      <c r="W630" t="e">
        <f>IF(Sheet1!M630="Councillors",4608,IF(Sheet1!M630="Information Technology Services Dept.",921,IF(Sheet1!M630="City Clerk and Solicitor Dept",1855,"No")))</f>
        <v>#VALUE!</v>
      </c>
      <c r="X630" t="e">
        <f t="shared" si="37"/>
        <v>#VALUE!</v>
      </c>
      <c r="Y630" t="str">
        <f ca="1">IF(Sheet1!AB630="DC1MDB01","DC1",IF(Sheet1!AB630="DC1MDB02","DC1",IF(Sheet1!AB630="DC1MDB03","DC1",IF(Sheet1!AB630="DC1MDB04","DC1",IF(Sheet1!AB630="DC1MDB05","DC1",IF(Sheet1!AB630="DC1MDB06","DC1",IF(Sheet1!AB630="DC1MDB07","DC1",IF(Sheet1!AB630="DC1MDB08","DC1",IF(Sheet1!AB630="DC1MDB09","DC1",IF(Sheet1!AB630="DC1MDB10","DC1",IF(Sheet1!AB630="DC4MDB01","DC4",IF(Sheet1!AB630="DC4MDB02","DC4",IF(Sheet1!AB630="DC4MDB03","DC4",IF(Sheet1!AB630="DC4MDB04","DC4",IF(Sheet1!AB630="DC4MDB05","DC4",IF(Sheet1!AB630="DC4MDB06","DC4",IF(Sheet1!AB630="DC4MDB07","DC4",IF(Sheet1!AB630="DC4MDB08","DC4",IF(Sheet1!AB630="DC4MDB09","DC4",IF(Sheet1!AB630="DC4MDB10","DC4","$False"))))))))))))))))))))</f>
        <v>DC1</v>
      </c>
      <c r="Z630" t="s">
        <v>35</v>
      </c>
      <c r="AA630" t="e">
        <f t="shared" si="38"/>
        <v>#VALUE!</v>
      </c>
      <c r="AB630" t="e">
        <f t="shared" si="39"/>
        <v>#VALUE!</v>
      </c>
      <c r="AC630" t="s">
        <v>11</v>
      </c>
      <c r="AD630" t="s">
        <v>12</v>
      </c>
      <c r="AE630" t="s">
        <v>13</v>
      </c>
      <c r="AF630" t="s">
        <v>14</v>
      </c>
      <c r="AG630" t="s">
        <v>5</v>
      </c>
      <c r="AH630" t="s">
        <v>15</v>
      </c>
      <c r="AI630" t="s">
        <v>16</v>
      </c>
      <c r="AJ630" t="s">
        <v>17</v>
      </c>
      <c r="AK630" t="s">
        <v>18</v>
      </c>
      <c r="AL630" t="s">
        <v>19</v>
      </c>
    </row>
    <row r="631" spans="1:38" ht="13.5" customHeight="1">
      <c r="A631" s="7"/>
      <c r="B631" s="7"/>
      <c r="C631" s="7"/>
      <c r="D631" s="8"/>
      <c r="F631" s="9" t="str">
        <f>(Sheet1!T631)</f>
        <v/>
      </c>
      <c r="G631" t="str">
        <f>IF(OR(Sheet1!W631="Yes",Sheet1!U631="Yes"),"\\CMFP538\"&amp;Sheet1!Z631,"")</f>
        <v/>
      </c>
      <c r="H631" t="str">
        <f>IF(G631="","",Sheet1!Z631)</f>
        <v/>
      </c>
      <c r="I631" t="str">
        <f>IF(G631="","",Sheet1!Y631)</f>
        <v/>
      </c>
      <c r="J631" t="e">
        <f>(Sheet1!O631)</f>
        <v>#VALUE!</v>
      </c>
      <c r="K631" s="6" t="e">
        <f>(Sheet1!P631)</f>
        <v>#VALUE!</v>
      </c>
      <c r="L631" s="6" t="e">
        <f>IF(Sheet1!N631="No","No",IF(Sheet1!N631="","No","Yes"))</f>
        <v>#VALUE!</v>
      </c>
      <c r="M631" t="e">
        <f>(Sheet1!Q631)</f>
        <v>#VALUE!</v>
      </c>
      <c r="N631" s="6" t="str">
        <f>IF(Sheet1!E631=FALSE,"",Sheet1!F631&amp;Sheet1!E631)</f>
        <v/>
      </c>
      <c r="O631" t="str">
        <f ca="1">(Sheet1!AB631)</f>
        <v>DC4MDB02</v>
      </c>
      <c r="P631" t="e">
        <f>(Sheet1!R631)</f>
        <v>#VALUE!</v>
      </c>
      <c r="Q631" t="e">
        <f>Sheet3!D631</f>
        <v>#VALUE!</v>
      </c>
      <c r="R631" t="e">
        <f>Sheet3!E631</f>
        <v>#VALUE!</v>
      </c>
      <c r="S631" t="str">
        <f t="shared" si="36"/>
        <v/>
      </c>
      <c r="T631" t="str">
        <f>IF(ISERROR(Sheet1!X631),"",Sheet1!X631)</f>
        <v/>
      </c>
      <c r="U631" t="e">
        <f>IF(Sheet1!M631="Councillors",5120,IF(Sheet1!M631="Information Technology Services Dept.",1024,IF(Sheet1!M631="City Clerk and Solicitor Dept",1953,"No")))</f>
        <v>#VALUE!</v>
      </c>
      <c r="V631" s="5" t="s">
        <v>96</v>
      </c>
      <c r="W631" t="e">
        <f>IF(Sheet1!M631="Councillors",4608,IF(Sheet1!M631="Information Technology Services Dept.",921,IF(Sheet1!M631="City Clerk and Solicitor Dept",1855,"No")))</f>
        <v>#VALUE!</v>
      </c>
      <c r="X631" t="e">
        <f t="shared" si="37"/>
        <v>#VALUE!</v>
      </c>
      <c r="Y631" t="str">
        <f ca="1">IF(Sheet1!AB631="DC1MDB01","DC1",IF(Sheet1!AB631="DC1MDB02","DC1",IF(Sheet1!AB631="DC1MDB03","DC1",IF(Sheet1!AB631="DC1MDB04","DC1",IF(Sheet1!AB631="DC1MDB05","DC1",IF(Sheet1!AB631="DC1MDB06","DC1",IF(Sheet1!AB631="DC1MDB07","DC1",IF(Sheet1!AB631="DC1MDB08","DC1",IF(Sheet1!AB631="DC1MDB09","DC1",IF(Sheet1!AB631="DC1MDB10","DC1",IF(Sheet1!AB631="DC4MDB01","DC4",IF(Sheet1!AB631="DC4MDB02","DC4",IF(Sheet1!AB631="DC4MDB03","DC4",IF(Sheet1!AB631="DC4MDB04","DC4",IF(Sheet1!AB631="DC4MDB05","DC4",IF(Sheet1!AB631="DC4MDB06","DC4",IF(Sheet1!AB631="DC4MDB07","DC4",IF(Sheet1!AB631="DC4MDB08","DC4",IF(Sheet1!AB631="DC4MDB09","DC4",IF(Sheet1!AB631="DC4MDB10","DC4","$False"))))))))))))))))))))</f>
        <v>DC4</v>
      </c>
      <c r="Z631" t="s">
        <v>35</v>
      </c>
      <c r="AA631" t="e">
        <f t="shared" si="38"/>
        <v>#VALUE!</v>
      </c>
      <c r="AB631" t="e">
        <f t="shared" si="39"/>
        <v>#VALUE!</v>
      </c>
      <c r="AC631" t="s">
        <v>11</v>
      </c>
      <c r="AD631" t="s">
        <v>12</v>
      </c>
      <c r="AE631" t="s">
        <v>13</v>
      </c>
      <c r="AF631" t="s">
        <v>14</v>
      </c>
      <c r="AG631" t="s">
        <v>5</v>
      </c>
      <c r="AH631" t="s">
        <v>15</v>
      </c>
      <c r="AI631" t="s">
        <v>16</v>
      </c>
      <c r="AJ631" t="s">
        <v>17</v>
      </c>
      <c r="AK631" t="s">
        <v>18</v>
      </c>
      <c r="AL631" t="s">
        <v>19</v>
      </c>
    </row>
    <row r="632" spans="1:38" ht="13.5" customHeight="1">
      <c r="A632" s="7"/>
      <c r="B632" s="7"/>
      <c r="C632" s="7"/>
      <c r="D632" s="8"/>
      <c r="F632" s="9" t="str">
        <f>(Sheet1!T632)</f>
        <v/>
      </c>
      <c r="G632" t="str">
        <f>IF(OR(Sheet1!W632="Yes",Sheet1!U632="Yes"),"\\CMFP538\"&amp;Sheet1!Z632,"")</f>
        <v/>
      </c>
      <c r="H632" t="str">
        <f>IF(G632="","",Sheet1!Z632)</f>
        <v/>
      </c>
      <c r="I632" t="str">
        <f>IF(G632="","",Sheet1!Y632)</f>
        <v/>
      </c>
      <c r="J632" t="e">
        <f>(Sheet1!O632)</f>
        <v>#VALUE!</v>
      </c>
      <c r="K632" s="6" t="e">
        <f>(Sheet1!P632)</f>
        <v>#VALUE!</v>
      </c>
      <c r="L632" s="6" t="e">
        <f>IF(Sheet1!N632="No","No",IF(Sheet1!N632="","No","Yes"))</f>
        <v>#VALUE!</v>
      </c>
      <c r="M632" t="e">
        <f>(Sheet1!Q632)</f>
        <v>#VALUE!</v>
      </c>
      <c r="N632" s="6" t="str">
        <f>IF(Sheet1!E632=FALSE,"",Sheet1!F632&amp;Sheet1!E632)</f>
        <v/>
      </c>
      <c r="O632" t="str">
        <f ca="1">(Sheet1!AB632)</f>
        <v>DC4MDB01</v>
      </c>
      <c r="P632" t="e">
        <f>(Sheet1!R632)</f>
        <v>#VALUE!</v>
      </c>
      <c r="Q632" t="e">
        <f>Sheet3!D632</f>
        <v>#VALUE!</v>
      </c>
      <c r="R632" t="e">
        <f>Sheet3!E632</f>
        <v>#VALUE!</v>
      </c>
      <c r="S632" t="str">
        <f t="shared" si="36"/>
        <v/>
      </c>
      <c r="T632" t="str">
        <f>IF(ISERROR(Sheet1!X632),"",Sheet1!X632)</f>
        <v/>
      </c>
      <c r="U632" t="e">
        <f>IF(Sheet1!M632="Councillors",5120,IF(Sheet1!M632="Information Technology Services Dept.",1024,IF(Sheet1!M632="City Clerk and Solicitor Dept",1953,"No")))</f>
        <v>#VALUE!</v>
      </c>
      <c r="V632" s="5" t="s">
        <v>96</v>
      </c>
      <c r="W632" t="e">
        <f>IF(Sheet1!M632="Councillors",4608,IF(Sheet1!M632="Information Technology Services Dept.",921,IF(Sheet1!M632="City Clerk and Solicitor Dept",1855,"No")))</f>
        <v>#VALUE!</v>
      </c>
      <c r="X632" t="e">
        <f t="shared" si="37"/>
        <v>#VALUE!</v>
      </c>
      <c r="Y632" t="str">
        <f ca="1">IF(Sheet1!AB632="DC1MDB01","DC1",IF(Sheet1!AB632="DC1MDB02","DC1",IF(Sheet1!AB632="DC1MDB03","DC1",IF(Sheet1!AB632="DC1MDB04","DC1",IF(Sheet1!AB632="DC1MDB05","DC1",IF(Sheet1!AB632="DC1MDB06","DC1",IF(Sheet1!AB632="DC1MDB07","DC1",IF(Sheet1!AB632="DC1MDB08","DC1",IF(Sheet1!AB632="DC1MDB09","DC1",IF(Sheet1!AB632="DC1MDB10","DC1",IF(Sheet1!AB632="DC4MDB01","DC4",IF(Sheet1!AB632="DC4MDB02","DC4",IF(Sheet1!AB632="DC4MDB03","DC4",IF(Sheet1!AB632="DC4MDB04","DC4",IF(Sheet1!AB632="DC4MDB05","DC4",IF(Sheet1!AB632="DC4MDB06","DC4",IF(Sheet1!AB632="DC4MDB07","DC4",IF(Sheet1!AB632="DC4MDB08","DC4",IF(Sheet1!AB632="DC4MDB09","DC4",IF(Sheet1!AB632="DC4MDB10","DC4","$False"))))))))))))))))))))</f>
        <v>DC4</v>
      </c>
      <c r="Z632" t="s">
        <v>35</v>
      </c>
      <c r="AA632" t="e">
        <f t="shared" si="38"/>
        <v>#VALUE!</v>
      </c>
      <c r="AB632" t="e">
        <f t="shared" si="39"/>
        <v>#VALUE!</v>
      </c>
      <c r="AC632" t="s">
        <v>11</v>
      </c>
      <c r="AD632" t="s">
        <v>12</v>
      </c>
      <c r="AE632" t="s">
        <v>13</v>
      </c>
      <c r="AF632" t="s">
        <v>14</v>
      </c>
      <c r="AG632" t="s">
        <v>5</v>
      </c>
      <c r="AH632" t="s">
        <v>15</v>
      </c>
      <c r="AI632" t="s">
        <v>16</v>
      </c>
      <c r="AJ632" t="s">
        <v>17</v>
      </c>
      <c r="AK632" t="s">
        <v>18</v>
      </c>
      <c r="AL632" t="s">
        <v>19</v>
      </c>
    </row>
    <row r="633" spans="1:38" ht="13.5" customHeight="1">
      <c r="A633" s="7"/>
      <c r="B633" s="7"/>
      <c r="C633" s="7"/>
      <c r="D633" s="8"/>
      <c r="F633" s="9" t="str">
        <f>(Sheet1!T633)</f>
        <v/>
      </c>
      <c r="G633" t="str">
        <f>IF(OR(Sheet1!W633="Yes",Sheet1!U633="Yes"),"\\CMFP538\"&amp;Sheet1!Z633,"")</f>
        <v/>
      </c>
      <c r="H633" t="str">
        <f>IF(G633="","",Sheet1!Z633)</f>
        <v/>
      </c>
      <c r="I633" t="str">
        <f>IF(G633="","",Sheet1!Y633)</f>
        <v/>
      </c>
      <c r="J633" t="e">
        <f>(Sheet1!O633)</f>
        <v>#VALUE!</v>
      </c>
      <c r="K633" s="6" t="e">
        <f>(Sheet1!P633)</f>
        <v>#VALUE!</v>
      </c>
      <c r="L633" s="6" t="e">
        <f>IF(Sheet1!N633="No","No",IF(Sheet1!N633="","No","Yes"))</f>
        <v>#VALUE!</v>
      </c>
      <c r="M633" t="e">
        <f>(Sheet1!Q633)</f>
        <v>#VALUE!</v>
      </c>
      <c r="N633" s="6" t="str">
        <f>IF(Sheet1!E633=FALSE,"",Sheet1!F633&amp;Sheet1!E633)</f>
        <v/>
      </c>
      <c r="O633" t="str">
        <f ca="1">(Sheet1!AB633)</f>
        <v>DC4MDB06</v>
      </c>
      <c r="P633" t="e">
        <f>(Sheet1!R633)</f>
        <v>#VALUE!</v>
      </c>
      <c r="Q633" t="e">
        <f>Sheet3!D633</f>
        <v>#VALUE!</v>
      </c>
      <c r="R633" t="e">
        <f>Sheet3!E633</f>
        <v>#VALUE!</v>
      </c>
      <c r="S633" t="str">
        <f t="shared" si="36"/>
        <v/>
      </c>
      <c r="T633" t="str">
        <f>IF(ISERROR(Sheet1!X633),"",Sheet1!X633)</f>
        <v/>
      </c>
      <c r="U633" t="e">
        <f>IF(Sheet1!M633="Councillors",5120,IF(Sheet1!M633="Information Technology Services Dept.",1024,IF(Sheet1!M633="City Clerk and Solicitor Dept",1953,"No")))</f>
        <v>#VALUE!</v>
      </c>
      <c r="V633" s="5" t="s">
        <v>96</v>
      </c>
      <c r="W633" t="e">
        <f>IF(Sheet1!M633="Councillors",4608,IF(Sheet1!M633="Information Technology Services Dept.",921,IF(Sheet1!M633="City Clerk and Solicitor Dept",1855,"No")))</f>
        <v>#VALUE!</v>
      </c>
      <c r="X633" t="e">
        <f t="shared" si="37"/>
        <v>#VALUE!</v>
      </c>
      <c r="Y633" t="str">
        <f ca="1">IF(Sheet1!AB633="DC1MDB01","DC1",IF(Sheet1!AB633="DC1MDB02","DC1",IF(Sheet1!AB633="DC1MDB03","DC1",IF(Sheet1!AB633="DC1MDB04","DC1",IF(Sheet1!AB633="DC1MDB05","DC1",IF(Sheet1!AB633="DC1MDB06","DC1",IF(Sheet1!AB633="DC1MDB07","DC1",IF(Sheet1!AB633="DC1MDB08","DC1",IF(Sheet1!AB633="DC1MDB09","DC1",IF(Sheet1!AB633="DC1MDB10","DC1",IF(Sheet1!AB633="DC4MDB01","DC4",IF(Sheet1!AB633="DC4MDB02","DC4",IF(Sheet1!AB633="DC4MDB03","DC4",IF(Sheet1!AB633="DC4MDB04","DC4",IF(Sheet1!AB633="DC4MDB05","DC4",IF(Sheet1!AB633="DC4MDB06","DC4",IF(Sheet1!AB633="DC4MDB07","DC4",IF(Sheet1!AB633="DC4MDB08","DC4",IF(Sheet1!AB633="DC4MDB09","DC4",IF(Sheet1!AB633="DC4MDB10","DC4","$False"))))))))))))))))))))</f>
        <v>DC4</v>
      </c>
      <c r="Z633" t="s">
        <v>35</v>
      </c>
      <c r="AA633" t="e">
        <f t="shared" si="38"/>
        <v>#VALUE!</v>
      </c>
      <c r="AB633" t="e">
        <f t="shared" si="39"/>
        <v>#VALUE!</v>
      </c>
      <c r="AC633" t="s">
        <v>11</v>
      </c>
      <c r="AD633" t="s">
        <v>12</v>
      </c>
      <c r="AE633" t="s">
        <v>13</v>
      </c>
      <c r="AF633" t="s">
        <v>14</v>
      </c>
      <c r="AG633" t="s">
        <v>5</v>
      </c>
      <c r="AH633" t="s">
        <v>15</v>
      </c>
      <c r="AI633" t="s">
        <v>16</v>
      </c>
      <c r="AJ633" t="s">
        <v>17</v>
      </c>
      <c r="AK633" t="s">
        <v>18</v>
      </c>
      <c r="AL633" t="s">
        <v>19</v>
      </c>
    </row>
    <row r="634" spans="1:38" ht="13.5" customHeight="1">
      <c r="A634" s="7"/>
      <c r="B634" s="7"/>
      <c r="C634" s="7"/>
      <c r="D634" s="8"/>
      <c r="F634" s="9" t="str">
        <f>(Sheet1!T634)</f>
        <v/>
      </c>
      <c r="G634" t="str">
        <f>IF(OR(Sheet1!W634="Yes",Sheet1!U634="Yes"),"\\CMFP538\"&amp;Sheet1!Z634,"")</f>
        <v/>
      </c>
      <c r="H634" t="str">
        <f>IF(G634="","",Sheet1!Z634)</f>
        <v/>
      </c>
      <c r="I634" t="str">
        <f>IF(G634="","",Sheet1!Y634)</f>
        <v/>
      </c>
      <c r="J634" t="e">
        <f>(Sheet1!O634)</f>
        <v>#VALUE!</v>
      </c>
      <c r="K634" s="6" t="e">
        <f>(Sheet1!P634)</f>
        <v>#VALUE!</v>
      </c>
      <c r="L634" s="6" t="e">
        <f>IF(Sheet1!N634="No","No",IF(Sheet1!N634="","No","Yes"))</f>
        <v>#VALUE!</v>
      </c>
      <c r="M634" t="e">
        <f>(Sheet1!Q634)</f>
        <v>#VALUE!</v>
      </c>
      <c r="N634" s="6" t="str">
        <f>IF(Sheet1!E634=FALSE,"",Sheet1!F634&amp;Sheet1!E634)</f>
        <v/>
      </c>
      <c r="O634" t="str">
        <f ca="1">(Sheet1!AB634)</f>
        <v>DC1MDB08</v>
      </c>
      <c r="P634" t="e">
        <f>(Sheet1!R634)</f>
        <v>#VALUE!</v>
      </c>
      <c r="Q634" t="e">
        <f>Sheet3!D634</f>
        <v>#VALUE!</v>
      </c>
      <c r="R634" t="e">
        <f>Sheet3!E634</f>
        <v>#VALUE!</v>
      </c>
      <c r="S634" t="str">
        <f t="shared" si="36"/>
        <v/>
      </c>
      <c r="T634" t="str">
        <f>IF(ISERROR(Sheet1!X634),"",Sheet1!X634)</f>
        <v/>
      </c>
      <c r="U634" t="e">
        <f>IF(Sheet1!M634="Councillors",5120,IF(Sheet1!M634="Information Technology Services Dept.",1024,IF(Sheet1!M634="City Clerk and Solicitor Dept",1953,"No")))</f>
        <v>#VALUE!</v>
      </c>
      <c r="V634" s="5" t="s">
        <v>96</v>
      </c>
      <c r="W634" t="e">
        <f>IF(Sheet1!M634="Councillors",4608,IF(Sheet1!M634="Information Technology Services Dept.",921,IF(Sheet1!M634="City Clerk and Solicitor Dept",1855,"No")))</f>
        <v>#VALUE!</v>
      </c>
      <c r="X634" t="e">
        <f t="shared" si="37"/>
        <v>#VALUE!</v>
      </c>
      <c r="Y634" t="str">
        <f ca="1">IF(Sheet1!AB634="DC1MDB01","DC1",IF(Sheet1!AB634="DC1MDB02","DC1",IF(Sheet1!AB634="DC1MDB03","DC1",IF(Sheet1!AB634="DC1MDB04","DC1",IF(Sheet1!AB634="DC1MDB05","DC1",IF(Sheet1!AB634="DC1MDB06","DC1",IF(Sheet1!AB634="DC1MDB07","DC1",IF(Sheet1!AB634="DC1MDB08","DC1",IF(Sheet1!AB634="DC1MDB09","DC1",IF(Sheet1!AB634="DC1MDB10","DC1",IF(Sheet1!AB634="DC4MDB01","DC4",IF(Sheet1!AB634="DC4MDB02","DC4",IF(Sheet1!AB634="DC4MDB03","DC4",IF(Sheet1!AB634="DC4MDB04","DC4",IF(Sheet1!AB634="DC4MDB05","DC4",IF(Sheet1!AB634="DC4MDB06","DC4",IF(Sheet1!AB634="DC4MDB07","DC4",IF(Sheet1!AB634="DC4MDB08","DC4",IF(Sheet1!AB634="DC4MDB09","DC4",IF(Sheet1!AB634="DC4MDB10","DC4","$False"))))))))))))))))))))</f>
        <v>DC1</v>
      </c>
      <c r="Z634" t="s">
        <v>35</v>
      </c>
      <c r="AA634" t="e">
        <f t="shared" si="38"/>
        <v>#VALUE!</v>
      </c>
      <c r="AB634" t="e">
        <f t="shared" si="39"/>
        <v>#VALUE!</v>
      </c>
      <c r="AC634" t="s">
        <v>11</v>
      </c>
      <c r="AD634" t="s">
        <v>12</v>
      </c>
      <c r="AE634" t="s">
        <v>13</v>
      </c>
      <c r="AF634" t="s">
        <v>14</v>
      </c>
      <c r="AG634" t="s">
        <v>5</v>
      </c>
      <c r="AH634" t="s">
        <v>15</v>
      </c>
      <c r="AI634" t="s">
        <v>16</v>
      </c>
      <c r="AJ634" t="s">
        <v>17</v>
      </c>
      <c r="AK634" t="s">
        <v>18</v>
      </c>
      <c r="AL634" t="s">
        <v>19</v>
      </c>
    </row>
    <row r="635" spans="1:38" ht="13.5" customHeight="1">
      <c r="A635" s="7"/>
      <c r="B635" s="7"/>
      <c r="C635" s="7"/>
      <c r="D635" s="8"/>
      <c r="F635" s="9" t="str">
        <f>(Sheet1!T635)</f>
        <v/>
      </c>
      <c r="G635" t="str">
        <f>IF(OR(Sheet1!W635="Yes",Sheet1!U635="Yes"),"\\CMFP538\"&amp;Sheet1!Z635,"")</f>
        <v/>
      </c>
      <c r="H635" t="str">
        <f>IF(G635="","",Sheet1!Z635)</f>
        <v/>
      </c>
      <c r="I635" t="str">
        <f>IF(G635="","",Sheet1!Y635)</f>
        <v/>
      </c>
      <c r="J635" t="e">
        <f>(Sheet1!O635)</f>
        <v>#VALUE!</v>
      </c>
      <c r="K635" s="6" t="e">
        <f>(Sheet1!P635)</f>
        <v>#VALUE!</v>
      </c>
      <c r="L635" s="6" t="e">
        <f>IF(Sheet1!N635="No","No",IF(Sheet1!N635="","No","Yes"))</f>
        <v>#VALUE!</v>
      </c>
      <c r="M635" t="e">
        <f>(Sheet1!Q635)</f>
        <v>#VALUE!</v>
      </c>
      <c r="N635" s="6" t="str">
        <f>IF(Sheet1!E635=FALSE,"",Sheet1!F635&amp;Sheet1!E635)</f>
        <v/>
      </c>
      <c r="O635" t="str">
        <f ca="1">(Sheet1!AB635)</f>
        <v>DC4MDB08</v>
      </c>
      <c r="P635" t="e">
        <f>(Sheet1!R635)</f>
        <v>#VALUE!</v>
      </c>
      <c r="Q635" t="e">
        <f>Sheet3!D635</f>
        <v>#VALUE!</v>
      </c>
      <c r="R635" t="e">
        <f>Sheet3!E635</f>
        <v>#VALUE!</v>
      </c>
      <c r="S635" t="str">
        <f t="shared" si="36"/>
        <v/>
      </c>
      <c r="T635" t="str">
        <f>IF(ISERROR(Sheet1!X635),"",Sheet1!X635)</f>
        <v/>
      </c>
      <c r="U635" t="e">
        <f>IF(Sheet1!M635="Councillors",5120,IF(Sheet1!M635="Information Technology Services Dept.",1024,IF(Sheet1!M635="City Clerk and Solicitor Dept",1953,"No")))</f>
        <v>#VALUE!</v>
      </c>
      <c r="V635" s="5" t="s">
        <v>96</v>
      </c>
      <c r="W635" t="e">
        <f>IF(Sheet1!M635="Councillors",4608,IF(Sheet1!M635="Information Technology Services Dept.",921,IF(Sheet1!M635="City Clerk and Solicitor Dept",1855,"No")))</f>
        <v>#VALUE!</v>
      </c>
      <c r="X635" t="e">
        <f t="shared" si="37"/>
        <v>#VALUE!</v>
      </c>
      <c r="Y635" t="str">
        <f ca="1">IF(Sheet1!AB635="DC1MDB01","DC1",IF(Sheet1!AB635="DC1MDB02","DC1",IF(Sheet1!AB635="DC1MDB03","DC1",IF(Sheet1!AB635="DC1MDB04","DC1",IF(Sheet1!AB635="DC1MDB05","DC1",IF(Sheet1!AB635="DC1MDB06","DC1",IF(Sheet1!AB635="DC1MDB07","DC1",IF(Sheet1!AB635="DC1MDB08","DC1",IF(Sheet1!AB635="DC1MDB09","DC1",IF(Sheet1!AB635="DC1MDB10","DC1",IF(Sheet1!AB635="DC4MDB01","DC4",IF(Sheet1!AB635="DC4MDB02","DC4",IF(Sheet1!AB635="DC4MDB03","DC4",IF(Sheet1!AB635="DC4MDB04","DC4",IF(Sheet1!AB635="DC4MDB05","DC4",IF(Sheet1!AB635="DC4MDB06","DC4",IF(Sheet1!AB635="DC4MDB07","DC4",IF(Sheet1!AB635="DC4MDB08","DC4",IF(Sheet1!AB635="DC4MDB09","DC4",IF(Sheet1!AB635="DC4MDB10","DC4","$False"))))))))))))))))))))</f>
        <v>DC4</v>
      </c>
      <c r="Z635" t="s">
        <v>35</v>
      </c>
      <c r="AA635" t="e">
        <f t="shared" si="38"/>
        <v>#VALUE!</v>
      </c>
      <c r="AB635" t="e">
        <f t="shared" si="39"/>
        <v>#VALUE!</v>
      </c>
      <c r="AC635" t="s">
        <v>11</v>
      </c>
      <c r="AD635" t="s">
        <v>12</v>
      </c>
      <c r="AE635" t="s">
        <v>13</v>
      </c>
      <c r="AF635" t="s">
        <v>14</v>
      </c>
      <c r="AG635" t="s">
        <v>5</v>
      </c>
      <c r="AH635" t="s">
        <v>15</v>
      </c>
      <c r="AI635" t="s">
        <v>16</v>
      </c>
      <c r="AJ635" t="s">
        <v>17</v>
      </c>
      <c r="AK635" t="s">
        <v>18</v>
      </c>
      <c r="AL635" t="s">
        <v>19</v>
      </c>
    </row>
    <row r="636" spans="1:38" ht="13.5" customHeight="1">
      <c r="A636" s="7"/>
      <c r="B636" s="7"/>
      <c r="C636" s="7"/>
      <c r="D636" s="8"/>
      <c r="F636" s="9" t="str">
        <f>(Sheet1!T636)</f>
        <v/>
      </c>
      <c r="G636" t="str">
        <f>IF(OR(Sheet1!W636="Yes",Sheet1!U636="Yes"),"\\CMFP538\"&amp;Sheet1!Z636,"")</f>
        <v/>
      </c>
      <c r="H636" t="str">
        <f>IF(G636="","",Sheet1!Z636)</f>
        <v/>
      </c>
      <c r="I636" t="str">
        <f>IF(G636="","",Sheet1!Y636)</f>
        <v/>
      </c>
      <c r="J636" t="e">
        <f>(Sheet1!O636)</f>
        <v>#VALUE!</v>
      </c>
      <c r="K636" s="6" t="e">
        <f>(Sheet1!P636)</f>
        <v>#VALUE!</v>
      </c>
      <c r="L636" s="6" t="e">
        <f>IF(Sheet1!N636="No","No",IF(Sheet1!N636="","No","Yes"))</f>
        <v>#VALUE!</v>
      </c>
      <c r="M636" t="e">
        <f>(Sheet1!Q636)</f>
        <v>#VALUE!</v>
      </c>
      <c r="N636" s="6" t="str">
        <f>IF(Sheet1!E636=FALSE,"",Sheet1!F636&amp;Sheet1!E636)</f>
        <v/>
      </c>
      <c r="O636" t="str">
        <f ca="1">(Sheet1!AB636)</f>
        <v>DC4MDB10</v>
      </c>
      <c r="P636" t="e">
        <f>(Sheet1!R636)</f>
        <v>#VALUE!</v>
      </c>
      <c r="Q636" t="e">
        <f>Sheet3!D636</f>
        <v>#VALUE!</v>
      </c>
      <c r="R636" t="e">
        <f>Sheet3!E636</f>
        <v>#VALUE!</v>
      </c>
      <c r="S636" t="str">
        <f t="shared" si="36"/>
        <v/>
      </c>
      <c r="T636" t="str">
        <f>IF(ISERROR(Sheet1!X636),"",Sheet1!X636)</f>
        <v/>
      </c>
      <c r="U636" t="e">
        <f>IF(Sheet1!M636="Councillors",5120,IF(Sheet1!M636="Information Technology Services Dept.",1024,IF(Sheet1!M636="City Clerk and Solicitor Dept",1953,"No")))</f>
        <v>#VALUE!</v>
      </c>
      <c r="V636" s="5" t="s">
        <v>96</v>
      </c>
      <c r="W636" t="e">
        <f>IF(Sheet1!M636="Councillors",4608,IF(Sheet1!M636="Information Technology Services Dept.",921,IF(Sheet1!M636="City Clerk and Solicitor Dept",1855,"No")))</f>
        <v>#VALUE!</v>
      </c>
      <c r="X636" t="e">
        <f t="shared" si="37"/>
        <v>#VALUE!</v>
      </c>
      <c r="Y636" t="str">
        <f ca="1">IF(Sheet1!AB636="DC1MDB01","DC1",IF(Sheet1!AB636="DC1MDB02","DC1",IF(Sheet1!AB636="DC1MDB03","DC1",IF(Sheet1!AB636="DC1MDB04","DC1",IF(Sheet1!AB636="DC1MDB05","DC1",IF(Sheet1!AB636="DC1MDB06","DC1",IF(Sheet1!AB636="DC1MDB07","DC1",IF(Sheet1!AB636="DC1MDB08","DC1",IF(Sheet1!AB636="DC1MDB09","DC1",IF(Sheet1!AB636="DC1MDB10","DC1",IF(Sheet1!AB636="DC4MDB01","DC4",IF(Sheet1!AB636="DC4MDB02","DC4",IF(Sheet1!AB636="DC4MDB03","DC4",IF(Sheet1!AB636="DC4MDB04","DC4",IF(Sheet1!AB636="DC4MDB05","DC4",IF(Sheet1!AB636="DC4MDB06","DC4",IF(Sheet1!AB636="DC4MDB07","DC4",IF(Sheet1!AB636="DC4MDB08","DC4",IF(Sheet1!AB636="DC4MDB09","DC4",IF(Sheet1!AB636="DC4MDB10","DC4","$False"))))))))))))))))))))</f>
        <v>DC4</v>
      </c>
      <c r="Z636" t="s">
        <v>35</v>
      </c>
      <c r="AA636" t="e">
        <f t="shared" si="38"/>
        <v>#VALUE!</v>
      </c>
      <c r="AB636" t="e">
        <f t="shared" si="39"/>
        <v>#VALUE!</v>
      </c>
      <c r="AC636" t="s">
        <v>11</v>
      </c>
      <c r="AD636" t="s">
        <v>12</v>
      </c>
      <c r="AE636" t="s">
        <v>13</v>
      </c>
      <c r="AF636" t="s">
        <v>14</v>
      </c>
      <c r="AG636" t="s">
        <v>5</v>
      </c>
      <c r="AH636" t="s">
        <v>15</v>
      </c>
      <c r="AI636" t="s">
        <v>16</v>
      </c>
      <c r="AJ636" t="s">
        <v>17</v>
      </c>
      <c r="AK636" t="s">
        <v>18</v>
      </c>
      <c r="AL636" t="s">
        <v>19</v>
      </c>
    </row>
    <row r="637" spans="1:38" ht="13.5" customHeight="1">
      <c r="A637" s="7"/>
      <c r="B637" s="7"/>
      <c r="C637" s="7"/>
      <c r="D637" s="8"/>
      <c r="F637" s="9" t="str">
        <f>(Sheet1!T637)</f>
        <v/>
      </c>
      <c r="G637" t="str">
        <f>IF(OR(Sheet1!W637="Yes",Sheet1!U637="Yes"),"\\CMFP538\"&amp;Sheet1!Z637,"")</f>
        <v/>
      </c>
      <c r="H637" t="str">
        <f>IF(G637="","",Sheet1!Z637)</f>
        <v/>
      </c>
      <c r="I637" t="str">
        <f>IF(G637="","",Sheet1!Y637)</f>
        <v/>
      </c>
      <c r="J637" t="e">
        <f>(Sheet1!O637)</f>
        <v>#VALUE!</v>
      </c>
      <c r="K637" s="6" t="e">
        <f>(Sheet1!P637)</f>
        <v>#VALUE!</v>
      </c>
      <c r="L637" s="6" t="e">
        <f>IF(Sheet1!N637="No","No",IF(Sheet1!N637="","No","Yes"))</f>
        <v>#VALUE!</v>
      </c>
      <c r="M637" t="e">
        <f>(Sheet1!Q637)</f>
        <v>#VALUE!</v>
      </c>
      <c r="N637" s="6" t="str">
        <f>IF(Sheet1!E637=FALSE,"",Sheet1!F637&amp;Sheet1!E637)</f>
        <v/>
      </c>
      <c r="O637" t="str">
        <f ca="1">(Sheet1!AB637)</f>
        <v>DC4MDB04</v>
      </c>
      <c r="P637" t="e">
        <f>(Sheet1!R637)</f>
        <v>#VALUE!</v>
      </c>
      <c r="Q637" t="e">
        <f>Sheet3!D637</f>
        <v>#VALUE!</v>
      </c>
      <c r="R637" t="e">
        <f>Sheet3!E637</f>
        <v>#VALUE!</v>
      </c>
      <c r="S637" t="str">
        <f t="shared" si="36"/>
        <v/>
      </c>
      <c r="T637" t="str">
        <f>IF(ISERROR(Sheet1!X637),"",Sheet1!X637)</f>
        <v/>
      </c>
      <c r="U637" t="e">
        <f>IF(Sheet1!M637="Councillors",5120,IF(Sheet1!M637="Information Technology Services Dept.",1024,IF(Sheet1!M637="City Clerk and Solicitor Dept",1953,"No")))</f>
        <v>#VALUE!</v>
      </c>
      <c r="V637" s="5" t="s">
        <v>96</v>
      </c>
      <c r="W637" t="e">
        <f>IF(Sheet1!M637="Councillors",4608,IF(Sheet1!M637="Information Technology Services Dept.",921,IF(Sheet1!M637="City Clerk and Solicitor Dept",1855,"No")))</f>
        <v>#VALUE!</v>
      </c>
      <c r="X637" t="e">
        <f t="shared" si="37"/>
        <v>#VALUE!</v>
      </c>
      <c r="Y637" t="str">
        <f ca="1">IF(Sheet1!AB637="DC1MDB01","DC1",IF(Sheet1!AB637="DC1MDB02","DC1",IF(Sheet1!AB637="DC1MDB03","DC1",IF(Sheet1!AB637="DC1MDB04","DC1",IF(Sheet1!AB637="DC1MDB05","DC1",IF(Sheet1!AB637="DC1MDB06","DC1",IF(Sheet1!AB637="DC1MDB07","DC1",IF(Sheet1!AB637="DC1MDB08","DC1",IF(Sheet1!AB637="DC1MDB09","DC1",IF(Sheet1!AB637="DC1MDB10","DC1",IF(Sheet1!AB637="DC4MDB01","DC4",IF(Sheet1!AB637="DC4MDB02","DC4",IF(Sheet1!AB637="DC4MDB03","DC4",IF(Sheet1!AB637="DC4MDB04","DC4",IF(Sheet1!AB637="DC4MDB05","DC4",IF(Sheet1!AB637="DC4MDB06","DC4",IF(Sheet1!AB637="DC4MDB07","DC4",IF(Sheet1!AB637="DC4MDB08","DC4",IF(Sheet1!AB637="DC4MDB09","DC4",IF(Sheet1!AB637="DC4MDB10","DC4","$False"))))))))))))))))))))</f>
        <v>DC4</v>
      </c>
      <c r="Z637" t="s">
        <v>35</v>
      </c>
      <c r="AA637" t="e">
        <f t="shared" si="38"/>
        <v>#VALUE!</v>
      </c>
      <c r="AB637" t="e">
        <f t="shared" si="39"/>
        <v>#VALUE!</v>
      </c>
      <c r="AC637" t="s">
        <v>11</v>
      </c>
      <c r="AD637" t="s">
        <v>12</v>
      </c>
      <c r="AE637" t="s">
        <v>13</v>
      </c>
      <c r="AF637" t="s">
        <v>14</v>
      </c>
      <c r="AG637" t="s">
        <v>5</v>
      </c>
      <c r="AH637" t="s">
        <v>15</v>
      </c>
      <c r="AI637" t="s">
        <v>16</v>
      </c>
      <c r="AJ637" t="s">
        <v>17</v>
      </c>
      <c r="AK637" t="s">
        <v>18</v>
      </c>
      <c r="AL637" t="s">
        <v>19</v>
      </c>
    </row>
    <row r="638" spans="1:38" ht="13.5" customHeight="1">
      <c r="A638" s="7"/>
      <c r="B638" s="7"/>
      <c r="C638" s="7"/>
      <c r="D638" s="8"/>
      <c r="F638" s="9" t="str">
        <f>(Sheet1!T638)</f>
        <v/>
      </c>
      <c r="G638" t="str">
        <f>IF(OR(Sheet1!W638="Yes",Sheet1!U638="Yes"),"\\CMFP538\"&amp;Sheet1!Z638,"")</f>
        <v/>
      </c>
      <c r="H638" t="str">
        <f>IF(G638="","",Sheet1!Z638)</f>
        <v/>
      </c>
      <c r="I638" t="str">
        <f>IF(G638="","",Sheet1!Y638)</f>
        <v/>
      </c>
      <c r="J638" t="e">
        <f>(Sheet1!O638)</f>
        <v>#VALUE!</v>
      </c>
      <c r="K638" s="6" t="e">
        <f>(Sheet1!P638)</f>
        <v>#VALUE!</v>
      </c>
      <c r="L638" s="6" t="e">
        <f>IF(Sheet1!N638="No","No",IF(Sheet1!N638="","No","Yes"))</f>
        <v>#VALUE!</v>
      </c>
      <c r="M638" t="e">
        <f>(Sheet1!Q638)</f>
        <v>#VALUE!</v>
      </c>
      <c r="N638" s="6" t="str">
        <f>IF(Sheet1!E638=FALSE,"",Sheet1!F638&amp;Sheet1!E638)</f>
        <v/>
      </c>
      <c r="O638" t="str">
        <f ca="1">(Sheet1!AB638)</f>
        <v>DC4MDB10</v>
      </c>
      <c r="P638" t="e">
        <f>(Sheet1!R638)</f>
        <v>#VALUE!</v>
      </c>
      <c r="Q638" t="e">
        <f>Sheet3!D638</f>
        <v>#VALUE!</v>
      </c>
      <c r="R638" t="e">
        <f>Sheet3!E638</f>
        <v>#VALUE!</v>
      </c>
      <c r="S638" t="str">
        <f t="shared" si="36"/>
        <v/>
      </c>
      <c r="T638" t="str">
        <f>IF(ISERROR(Sheet1!X638),"",Sheet1!X638)</f>
        <v/>
      </c>
      <c r="U638" t="e">
        <f>IF(Sheet1!M638="Councillors",5120,IF(Sheet1!M638="Information Technology Services Dept.",1024,IF(Sheet1!M638="City Clerk and Solicitor Dept",1953,"No")))</f>
        <v>#VALUE!</v>
      </c>
      <c r="V638" s="5" t="s">
        <v>96</v>
      </c>
      <c r="W638" t="e">
        <f>IF(Sheet1!M638="Councillors",4608,IF(Sheet1!M638="Information Technology Services Dept.",921,IF(Sheet1!M638="City Clerk and Solicitor Dept",1855,"No")))</f>
        <v>#VALUE!</v>
      </c>
      <c r="X638" t="e">
        <f t="shared" si="37"/>
        <v>#VALUE!</v>
      </c>
      <c r="Y638" t="str">
        <f ca="1">IF(Sheet1!AB638="DC1MDB01","DC1",IF(Sheet1!AB638="DC1MDB02","DC1",IF(Sheet1!AB638="DC1MDB03","DC1",IF(Sheet1!AB638="DC1MDB04","DC1",IF(Sheet1!AB638="DC1MDB05","DC1",IF(Sheet1!AB638="DC1MDB06","DC1",IF(Sheet1!AB638="DC1MDB07","DC1",IF(Sheet1!AB638="DC1MDB08","DC1",IF(Sheet1!AB638="DC1MDB09","DC1",IF(Sheet1!AB638="DC1MDB10","DC1",IF(Sheet1!AB638="DC4MDB01","DC4",IF(Sheet1!AB638="DC4MDB02","DC4",IF(Sheet1!AB638="DC4MDB03","DC4",IF(Sheet1!AB638="DC4MDB04","DC4",IF(Sheet1!AB638="DC4MDB05","DC4",IF(Sheet1!AB638="DC4MDB06","DC4",IF(Sheet1!AB638="DC4MDB07","DC4",IF(Sheet1!AB638="DC4MDB08","DC4",IF(Sheet1!AB638="DC4MDB09","DC4",IF(Sheet1!AB638="DC4MDB10","DC4","$False"))))))))))))))))))))</f>
        <v>DC4</v>
      </c>
      <c r="Z638" t="s">
        <v>35</v>
      </c>
      <c r="AA638" t="e">
        <f t="shared" si="38"/>
        <v>#VALUE!</v>
      </c>
      <c r="AB638" t="e">
        <f t="shared" si="39"/>
        <v>#VALUE!</v>
      </c>
      <c r="AC638" t="s">
        <v>11</v>
      </c>
      <c r="AD638" t="s">
        <v>12</v>
      </c>
      <c r="AE638" t="s">
        <v>13</v>
      </c>
      <c r="AF638" t="s">
        <v>14</v>
      </c>
      <c r="AG638" t="s">
        <v>5</v>
      </c>
      <c r="AH638" t="s">
        <v>15</v>
      </c>
      <c r="AI638" t="s">
        <v>16</v>
      </c>
      <c r="AJ638" t="s">
        <v>17</v>
      </c>
      <c r="AK638" t="s">
        <v>18</v>
      </c>
      <c r="AL638" t="s">
        <v>19</v>
      </c>
    </row>
    <row r="639" spans="1:38" ht="13.5" customHeight="1">
      <c r="A639" s="7"/>
      <c r="B639" s="7"/>
      <c r="C639" s="7"/>
      <c r="D639" s="8"/>
      <c r="F639" s="9" t="str">
        <f>(Sheet1!T639)</f>
        <v/>
      </c>
      <c r="G639" t="str">
        <f>IF(OR(Sheet1!W639="Yes",Sheet1!U639="Yes"),"\\CMFP538\"&amp;Sheet1!Z639,"")</f>
        <v/>
      </c>
      <c r="H639" t="str">
        <f>IF(G639="","",Sheet1!Z639)</f>
        <v/>
      </c>
      <c r="I639" t="str">
        <f>IF(G639="","",Sheet1!Y639)</f>
        <v/>
      </c>
      <c r="J639" t="e">
        <f>(Sheet1!O639)</f>
        <v>#VALUE!</v>
      </c>
      <c r="K639" s="6" t="e">
        <f>(Sheet1!P639)</f>
        <v>#VALUE!</v>
      </c>
      <c r="L639" s="6" t="e">
        <f>IF(Sheet1!N639="No","No",IF(Sheet1!N639="","No","Yes"))</f>
        <v>#VALUE!</v>
      </c>
      <c r="M639" t="e">
        <f>(Sheet1!Q639)</f>
        <v>#VALUE!</v>
      </c>
      <c r="N639" s="6" t="str">
        <f>IF(Sheet1!E639=FALSE,"",Sheet1!F639&amp;Sheet1!E639)</f>
        <v/>
      </c>
      <c r="O639" t="str">
        <f ca="1">(Sheet1!AB639)</f>
        <v>DC1MDB06</v>
      </c>
      <c r="P639" t="e">
        <f>(Sheet1!R639)</f>
        <v>#VALUE!</v>
      </c>
      <c r="Q639" t="e">
        <f>Sheet3!D639</f>
        <v>#VALUE!</v>
      </c>
      <c r="R639" t="e">
        <f>Sheet3!E639</f>
        <v>#VALUE!</v>
      </c>
      <c r="S639" t="str">
        <f t="shared" si="36"/>
        <v/>
      </c>
      <c r="T639" t="str">
        <f>IF(ISERROR(Sheet1!X639),"",Sheet1!X639)</f>
        <v/>
      </c>
      <c r="U639" t="e">
        <f>IF(Sheet1!M639="Councillors",5120,IF(Sheet1!M639="Information Technology Services Dept.",1024,IF(Sheet1!M639="City Clerk and Solicitor Dept",1953,"No")))</f>
        <v>#VALUE!</v>
      </c>
      <c r="V639" s="5" t="s">
        <v>96</v>
      </c>
      <c r="W639" t="e">
        <f>IF(Sheet1!M639="Councillors",4608,IF(Sheet1!M639="Information Technology Services Dept.",921,IF(Sheet1!M639="City Clerk and Solicitor Dept",1855,"No")))</f>
        <v>#VALUE!</v>
      </c>
      <c r="X639" t="e">
        <f t="shared" si="37"/>
        <v>#VALUE!</v>
      </c>
      <c r="Y639" t="str">
        <f ca="1">IF(Sheet1!AB639="DC1MDB01","DC1",IF(Sheet1!AB639="DC1MDB02","DC1",IF(Sheet1!AB639="DC1MDB03","DC1",IF(Sheet1!AB639="DC1MDB04","DC1",IF(Sheet1!AB639="DC1MDB05","DC1",IF(Sheet1!AB639="DC1MDB06","DC1",IF(Sheet1!AB639="DC1MDB07","DC1",IF(Sheet1!AB639="DC1MDB08","DC1",IF(Sheet1!AB639="DC1MDB09","DC1",IF(Sheet1!AB639="DC1MDB10","DC1",IF(Sheet1!AB639="DC4MDB01","DC4",IF(Sheet1!AB639="DC4MDB02","DC4",IF(Sheet1!AB639="DC4MDB03","DC4",IF(Sheet1!AB639="DC4MDB04","DC4",IF(Sheet1!AB639="DC4MDB05","DC4",IF(Sheet1!AB639="DC4MDB06","DC4",IF(Sheet1!AB639="DC4MDB07","DC4",IF(Sheet1!AB639="DC4MDB08","DC4",IF(Sheet1!AB639="DC4MDB09","DC4",IF(Sheet1!AB639="DC4MDB10","DC4","$False"))))))))))))))))))))</f>
        <v>DC1</v>
      </c>
      <c r="Z639" t="s">
        <v>35</v>
      </c>
      <c r="AA639" t="e">
        <f t="shared" si="38"/>
        <v>#VALUE!</v>
      </c>
      <c r="AB639" t="e">
        <f t="shared" si="39"/>
        <v>#VALUE!</v>
      </c>
      <c r="AC639" t="s">
        <v>11</v>
      </c>
      <c r="AD639" t="s">
        <v>12</v>
      </c>
      <c r="AE639" t="s">
        <v>13</v>
      </c>
      <c r="AF639" t="s">
        <v>14</v>
      </c>
      <c r="AG639" t="s">
        <v>5</v>
      </c>
      <c r="AH639" t="s">
        <v>15</v>
      </c>
      <c r="AI639" t="s">
        <v>16</v>
      </c>
      <c r="AJ639" t="s">
        <v>17</v>
      </c>
      <c r="AK639" t="s">
        <v>18</v>
      </c>
      <c r="AL639" t="s">
        <v>19</v>
      </c>
    </row>
    <row r="640" spans="1:38" ht="13.5" customHeight="1">
      <c r="A640" s="7"/>
      <c r="B640" s="7"/>
      <c r="C640" s="7"/>
      <c r="D640" s="8"/>
      <c r="F640" s="9" t="str">
        <f>(Sheet1!T640)</f>
        <v/>
      </c>
      <c r="G640" t="str">
        <f>IF(OR(Sheet1!W640="Yes",Sheet1!U640="Yes"),"\\CMFP538\"&amp;Sheet1!Z640,"")</f>
        <v/>
      </c>
      <c r="H640" t="str">
        <f>IF(G640="","",Sheet1!Z640)</f>
        <v/>
      </c>
      <c r="I640" t="str">
        <f>IF(G640="","",Sheet1!Y640)</f>
        <v/>
      </c>
      <c r="J640" t="e">
        <f>(Sheet1!O640)</f>
        <v>#VALUE!</v>
      </c>
      <c r="K640" s="6" t="e">
        <f>(Sheet1!P640)</f>
        <v>#VALUE!</v>
      </c>
      <c r="L640" s="6" t="e">
        <f>IF(Sheet1!N640="No","No",IF(Sheet1!N640="","No","Yes"))</f>
        <v>#VALUE!</v>
      </c>
      <c r="M640" t="e">
        <f>(Sheet1!Q640)</f>
        <v>#VALUE!</v>
      </c>
      <c r="N640" s="6" t="str">
        <f>IF(Sheet1!E640=FALSE,"",Sheet1!F640&amp;Sheet1!E640)</f>
        <v/>
      </c>
      <c r="O640" t="str">
        <f ca="1">(Sheet1!AB640)</f>
        <v>DC1MDB10</v>
      </c>
      <c r="P640" t="e">
        <f>(Sheet1!R640)</f>
        <v>#VALUE!</v>
      </c>
      <c r="Q640" t="e">
        <f>Sheet3!D640</f>
        <v>#VALUE!</v>
      </c>
      <c r="R640" t="e">
        <f>Sheet3!E640</f>
        <v>#VALUE!</v>
      </c>
      <c r="S640" t="str">
        <f t="shared" si="36"/>
        <v/>
      </c>
      <c r="T640" t="str">
        <f>IF(ISERROR(Sheet1!X640),"",Sheet1!X640)</f>
        <v/>
      </c>
      <c r="U640" t="e">
        <f>IF(Sheet1!M640="Councillors",5120,IF(Sheet1!M640="Information Technology Services Dept.",1024,IF(Sheet1!M640="City Clerk and Solicitor Dept",1953,"No")))</f>
        <v>#VALUE!</v>
      </c>
      <c r="V640" s="5" t="s">
        <v>96</v>
      </c>
      <c r="W640" t="e">
        <f>IF(Sheet1!M640="Councillors",4608,IF(Sheet1!M640="Information Technology Services Dept.",921,IF(Sheet1!M640="City Clerk and Solicitor Dept",1855,"No")))</f>
        <v>#VALUE!</v>
      </c>
      <c r="X640" t="e">
        <f t="shared" si="37"/>
        <v>#VALUE!</v>
      </c>
      <c r="Y640" t="str">
        <f ca="1">IF(Sheet1!AB640="DC1MDB01","DC1",IF(Sheet1!AB640="DC1MDB02","DC1",IF(Sheet1!AB640="DC1MDB03","DC1",IF(Sheet1!AB640="DC1MDB04","DC1",IF(Sheet1!AB640="DC1MDB05","DC1",IF(Sheet1!AB640="DC1MDB06","DC1",IF(Sheet1!AB640="DC1MDB07","DC1",IF(Sheet1!AB640="DC1MDB08","DC1",IF(Sheet1!AB640="DC1MDB09","DC1",IF(Sheet1!AB640="DC1MDB10","DC1",IF(Sheet1!AB640="DC4MDB01","DC4",IF(Sheet1!AB640="DC4MDB02","DC4",IF(Sheet1!AB640="DC4MDB03","DC4",IF(Sheet1!AB640="DC4MDB04","DC4",IF(Sheet1!AB640="DC4MDB05","DC4",IF(Sheet1!AB640="DC4MDB06","DC4",IF(Sheet1!AB640="DC4MDB07","DC4",IF(Sheet1!AB640="DC4MDB08","DC4",IF(Sheet1!AB640="DC4MDB09","DC4",IF(Sheet1!AB640="DC4MDB10","DC4","$False"))))))))))))))))))))</f>
        <v>DC1</v>
      </c>
      <c r="Z640" t="s">
        <v>35</v>
      </c>
      <c r="AA640" t="e">
        <f t="shared" si="38"/>
        <v>#VALUE!</v>
      </c>
      <c r="AB640" t="e">
        <f t="shared" si="39"/>
        <v>#VALUE!</v>
      </c>
      <c r="AC640" t="s">
        <v>11</v>
      </c>
      <c r="AD640" t="s">
        <v>12</v>
      </c>
      <c r="AE640" t="s">
        <v>13</v>
      </c>
      <c r="AF640" t="s">
        <v>14</v>
      </c>
      <c r="AG640" t="s">
        <v>5</v>
      </c>
      <c r="AH640" t="s">
        <v>15</v>
      </c>
      <c r="AI640" t="s">
        <v>16</v>
      </c>
      <c r="AJ640" t="s">
        <v>17</v>
      </c>
      <c r="AK640" t="s">
        <v>18</v>
      </c>
      <c r="AL640" t="s">
        <v>19</v>
      </c>
    </row>
    <row r="641" spans="1:38" ht="13.5" customHeight="1">
      <c r="A641" s="7"/>
      <c r="B641" s="7"/>
      <c r="C641" s="7"/>
      <c r="D641" s="8"/>
      <c r="F641" s="9" t="str">
        <f>(Sheet1!T641)</f>
        <v/>
      </c>
      <c r="G641" t="str">
        <f>IF(OR(Sheet1!W641="Yes",Sheet1!U641="Yes"),"\\CMFP538\"&amp;Sheet1!Z641,"")</f>
        <v/>
      </c>
      <c r="H641" t="str">
        <f>IF(G641="","",Sheet1!Z641)</f>
        <v/>
      </c>
      <c r="I641" t="str">
        <f>IF(G641="","",Sheet1!Y641)</f>
        <v/>
      </c>
      <c r="J641" t="e">
        <f>(Sheet1!O641)</f>
        <v>#VALUE!</v>
      </c>
      <c r="K641" s="6" t="e">
        <f>(Sheet1!P641)</f>
        <v>#VALUE!</v>
      </c>
      <c r="L641" s="6" t="e">
        <f>IF(Sheet1!N641="No","No",IF(Sheet1!N641="","No","Yes"))</f>
        <v>#VALUE!</v>
      </c>
      <c r="M641" t="e">
        <f>(Sheet1!Q641)</f>
        <v>#VALUE!</v>
      </c>
      <c r="N641" s="6" t="str">
        <f>IF(Sheet1!E641=FALSE,"",Sheet1!F641&amp;Sheet1!E641)</f>
        <v/>
      </c>
      <c r="O641" t="str">
        <f ca="1">(Sheet1!AB641)</f>
        <v>DC4MDB05</v>
      </c>
      <c r="P641" t="e">
        <f>(Sheet1!R641)</f>
        <v>#VALUE!</v>
      </c>
      <c r="Q641" t="e">
        <f>Sheet3!D641</f>
        <v>#VALUE!</v>
      </c>
      <c r="R641" t="e">
        <f>Sheet3!E641</f>
        <v>#VALUE!</v>
      </c>
      <c r="S641" t="str">
        <f t="shared" si="36"/>
        <v/>
      </c>
      <c r="T641" t="str">
        <f>IF(ISERROR(Sheet1!X641),"",Sheet1!X641)</f>
        <v/>
      </c>
      <c r="U641" t="e">
        <f>IF(Sheet1!M641="Councillors",5120,IF(Sheet1!M641="Information Technology Services Dept.",1024,IF(Sheet1!M641="City Clerk and Solicitor Dept",1953,"No")))</f>
        <v>#VALUE!</v>
      </c>
      <c r="V641" s="5" t="s">
        <v>96</v>
      </c>
      <c r="W641" t="e">
        <f>IF(Sheet1!M641="Councillors",4608,IF(Sheet1!M641="Information Technology Services Dept.",921,IF(Sheet1!M641="City Clerk and Solicitor Dept",1855,"No")))</f>
        <v>#VALUE!</v>
      </c>
      <c r="X641" t="e">
        <f t="shared" si="37"/>
        <v>#VALUE!</v>
      </c>
      <c r="Y641" t="str">
        <f ca="1">IF(Sheet1!AB641="DC1MDB01","DC1",IF(Sheet1!AB641="DC1MDB02","DC1",IF(Sheet1!AB641="DC1MDB03","DC1",IF(Sheet1!AB641="DC1MDB04","DC1",IF(Sheet1!AB641="DC1MDB05","DC1",IF(Sheet1!AB641="DC1MDB06","DC1",IF(Sheet1!AB641="DC1MDB07","DC1",IF(Sheet1!AB641="DC1MDB08","DC1",IF(Sheet1!AB641="DC1MDB09","DC1",IF(Sheet1!AB641="DC1MDB10","DC1",IF(Sheet1!AB641="DC4MDB01","DC4",IF(Sheet1!AB641="DC4MDB02","DC4",IF(Sheet1!AB641="DC4MDB03","DC4",IF(Sheet1!AB641="DC4MDB04","DC4",IF(Sheet1!AB641="DC4MDB05","DC4",IF(Sheet1!AB641="DC4MDB06","DC4",IF(Sheet1!AB641="DC4MDB07","DC4",IF(Sheet1!AB641="DC4MDB08","DC4",IF(Sheet1!AB641="DC4MDB09","DC4",IF(Sheet1!AB641="DC4MDB10","DC4","$False"))))))))))))))))))))</f>
        <v>DC4</v>
      </c>
      <c r="Z641" t="s">
        <v>35</v>
      </c>
      <c r="AA641" t="e">
        <f t="shared" si="38"/>
        <v>#VALUE!</v>
      </c>
      <c r="AB641" t="e">
        <f t="shared" si="39"/>
        <v>#VALUE!</v>
      </c>
      <c r="AC641" t="s">
        <v>11</v>
      </c>
      <c r="AD641" t="s">
        <v>12</v>
      </c>
      <c r="AE641" t="s">
        <v>13</v>
      </c>
      <c r="AF641" t="s">
        <v>14</v>
      </c>
      <c r="AG641" t="s">
        <v>5</v>
      </c>
      <c r="AH641" t="s">
        <v>15</v>
      </c>
      <c r="AI641" t="s">
        <v>16</v>
      </c>
      <c r="AJ641" t="s">
        <v>17</v>
      </c>
      <c r="AK641" t="s">
        <v>18</v>
      </c>
      <c r="AL641" t="s">
        <v>19</v>
      </c>
    </row>
    <row r="642" spans="1:38" ht="13.5" customHeight="1">
      <c r="A642" s="7"/>
      <c r="B642" s="7"/>
      <c r="C642" s="7"/>
      <c r="D642" s="8"/>
      <c r="F642" s="9" t="str">
        <f>(Sheet1!T642)</f>
        <v/>
      </c>
      <c r="G642" t="str">
        <f>IF(OR(Sheet1!W642="Yes",Sheet1!U642="Yes"),"\\CMFP538\"&amp;Sheet1!Z642,"")</f>
        <v/>
      </c>
      <c r="H642" t="str">
        <f>IF(G642="","",Sheet1!Z642)</f>
        <v/>
      </c>
      <c r="I642" t="str">
        <f>IF(G642="","",Sheet1!Y642)</f>
        <v/>
      </c>
      <c r="J642" t="e">
        <f>(Sheet1!O642)</f>
        <v>#VALUE!</v>
      </c>
      <c r="K642" s="6" t="e">
        <f>(Sheet1!P642)</f>
        <v>#VALUE!</v>
      </c>
      <c r="L642" s="6" t="e">
        <f>IF(Sheet1!N642="No","No",IF(Sheet1!N642="","No","Yes"))</f>
        <v>#VALUE!</v>
      </c>
      <c r="M642" t="e">
        <f>(Sheet1!Q642)</f>
        <v>#VALUE!</v>
      </c>
      <c r="N642" s="6" t="str">
        <f>IF(Sheet1!E642=FALSE,"",Sheet1!F642&amp;Sheet1!E642)</f>
        <v/>
      </c>
      <c r="O642" t="str">
        <f ca="1">(Sheet1!AB642)</f>
        <v>DC4MDB06</v>
      </c>
      <c r="P642" t="e">
        <f>(Sheet1!R642)</f>
        <v>#VALUE!</v>
      </c>
      <c r="Q642" t="e">
        <f>Sheet3!D642</f>
        <v>#VALUE!</v>
      </c>
      <c r="R642" t="e">
        <f>Sheet3!E642</f>
        <v>#VALUE!</v>
      </c>
      <c r="S642" t="str">
        <f t="shared" si="36"/>
        <v/>
      </c>
      <c r="T642" t="str">
        <f>IF(ISERROR(Sheet1!X642),"",Sheet1!X642)</f>
        <v/>
      </c>
      <c r="U642" t="e">
        <f>IF(Sheet1!M642="Councillors",5120,IF(Sheet1!M642="Information Technology Services Dept.",1024,IF(Sheet1!M642="City Clerk and Solicitor Dept",1953,"No")))</f>
        <v>#VALUE!</v>
      </c>
      <c r="V642" s="5" t="s">
        <v>96</v>
      </c>
      <c r="W642" t="e">
        <f>IF(Sheet1!M642="Councillors",4608,IF(Sheet1!M642="Information Technology Services Dept.",921,IF(Sheet1!M642="City Clerk and Solicitor Dept",1855,"No")))</f>
        <v>#VALUE!</v>
      </c>
      <c r="X642" t="e">
        <f t="shared" si="37"/>
        <v>#VALUE!</v>
      </c>
      <c r="Y642" t="str">
        <f ca="1">IF(Sheet1!AB642="DC1MDB01","DC1",IF(Sheet1!AB642="DC1MDB02","DC1",IF(Sheet1!AB642="DC1MDB03","DC1",IF(Sheet1!AB642="DC1MDB04","DC1",IF(Sheet1!AB642="DC1MDB05","DC1",IF(Sheet1!AB642="DC1MDB06","DC1",IF(Sheet1!AB642="DC1MDB07","DC1",IF(Sheet1!AB642="DC1MDB08","DC1",IF(Sheet1!AB642="DC1MDB09","DC1",IF(Sheet1!AB642="DC1MDB10","DC1",IF(Sheet1!AB642="DC4MDB01","DC4",IF(Sheet1!AB642="DC4MDB02","DC4",IF(Sheet1!AB642="DC4MDB03","DC4",IF(Sheet1!AB642="DC4MDB04","DC4",IF(Sheet1!AB642="DC4MDB05","DC4",IF(Sheet1!AB642="DC4MDB06","DC4",IF(Sheet1!AB642="DC4MDB07","DC4",IF(Sheet1!AB642="DC4MDB08","DC4",IF(Sheet1!AB642="DC4MDB09","DC4",IF(Sheet1!AB642="DC4MDB10","DC4","$False"))))))))))))))))))))</f>
        <v>DC4</v>
      </c>
      <c r="Z642" t="s">
        <v>35</v>
      </c>
      <c r="AA642" t="e">
        <f t="shared" si="38"/>
        <v>#VALUE!</v>
      </c>
      <c r="AB642" t="e">
        <f t="shared" si="39"/>
        <v>#VALUE!</v>
      </c>
      <c r="AC642" t="s">
        <v>11</v>
      </c>
      <c r="AD642" t="s">
        <v>12</v>
      </c>
      <c r="AE642" t="s">
        <v>13</v>
      </c>
      <c r="AF642" t="s">
        <v>14</v>
      </c>
      <c r="AG642" t="s">
        <v>5</v>
      </c>
      <c r="AH642" t="s">
        <v>15</v>
      </c>
      <c r="AI642" t="s">
        <v>16</v>
      </c>
      <c r="AJ642" t="s">
        <v>17</v>
      </c>
      <c r="AK642" t="s">
        <v>18</v>
      </c>
      <c r="AL642" t="s">
        <v>19</v>
      </c>
    </row>
    <row r="643" spans="1:38" ht="13.5" customHeight="1">
      <c r="A643" s="7"/>
      <c r="B643" s="7"/>
      <c r="C643" s="7"/>
      <c r="D643" s="8"/>
      <c r="F643" s="9" t="str">
        <f>(Sheet1!T643)</f>
        <v/>
      </c>
      <c r="G643" t="str">
        <f>IF(OR(Sheet1!W643="Yes",Sheet1!U643="Yes"),"\\CMFP538\"&amp;Sheet1!Z643,"")</f>
        <v/>
      </c>
      <c r="H643" t="str">
        <f>IF(G643="","",Sheet1!Z643)</f>
        <v/>
      </c>
      <c r="I643" t="str">
        <f>IF(G643="","",Sheet1!Y643)</f>
        <v/>
      </c>
      <c r="J643" t="e">
        <f>(Sheet1!O643)</f>
        <v>#VALUE!</v>
      </c>
      <c r="K643" s="6" t="e">
        <f>(Sheet1!P643)</f>
        <v>#VALUE!</v>
      </c>
      <c r="L643" s="6" t="e">
        <f>IF(Sheet1!N643="No","No",IF(Sheet1!N643="","No","Yes"))</f>
        <v>#VALUE!</v>
      </c>
      <c r="M643" t="e">
        <f>(Sheet1!Q643)</f>
        <v>#VALUE!</v>
      </c>
      <c r="N643" s="6" t="str">
        <f>IF(Sheet1!E643=FALSE,"",Sheet1!F643&amp;Sheet1!E643)</f>
        <v/>
      </c>
      <c r="O643" t="str">
        <f ca="1">(Sheet1!AB643)</f>
        <v>DC4MDB10</v>
      </c>
      <c r="P643" t="e">
        <f>(Sheet1!R643)</f>
        <v>#VALUE!</v>
      </c>
      <c r="Q643" t="e">
        <f>Sheet3!D643</f>
        <v>#VALUE!</v>
      </c>
      <c r="R643" t="e">
        <f>Sheet3!E643</f>
        <v>#VALUE!</v>
      </c>
      <c r="S643" t="str">
        <f t="shared" ref="S643:S706" si="40">IF(G643="","","\\CMFP538\e$\USR\"&amp;K643)</f>
        <v/>
      </c>
      <c r="T643" t="str">
        <f>IF(ISERROR(Sheet1!X643),"",Sheet1!X643)</f>
        <v/>
      </c>
      <c r="U643" t="e">
        <f>IF(Sheet1!M643="Councillors",5120,IF(Sheet1!M643="Information Technology Services Dept.",1024,IF(Sheet1!M643="City Clerk and Solicitor Dept",1953,"No")))</f>
        <v>#VALUE!</v>
      </c>
      <c r="V643" s="5" t="s">
        <v>96</v>
      </c>
      <c r="W643" t="e">
        <f>IF(Sheet1!M643="Councillors",4608,IF(Sheet1!M643="Information Technology Services Dept.",921,IF(Sheet1!M643="City Clerk and Solicitor Dept",1855,"No")))</f>
        <v>#VALUE!</v>
      </c>
      <c r="X643" t="e">
        <f t="shared" ref="X643:X706" si="41">IF(W643&gt;="0","Yes","No")</f>
        <v>#VALUE!</v>
      </c>
      <c r="Y643" t="str">
        <f ca="1">IF(Sheet1!AB643="DC1MDB01","DC1",IF(Sheet1!AB643="DC1MDB02","DC1",IF(Sheet1!AB643="DC1MDB03","DC1",IF(Sheet1!AB643="DC1MDB04","DC1",IF(Sheet1!AB643="DC1MDB05","DC1",IF(Sheet1!AB643="DC1MDB06","DC1",IF(Sheet1!AB643="DC1MDB07","DC1",IF(Sheet1!AB643="DC1MDB08","DC1",IF(Sheet1!AB643="DC1MDB09","DC1",IF(Sheet1!AB643="DC1MDB10","DC1",IF(Sheet1!AB643="DC4MDB01","DC4",IF(Sheet1!AB643="DC4MDB02","DC4",IF(Sheet1!AB643="DC4MDB03","DC4",IF(Sheet1!AB643="DC4MDB04","DC4",IF(Sheet1!AB643="DC4MDB05","DC4",IF(Sheet1!AB643="DC4MDB06","DC4",IF(Sheet1!AB643="DC4MDB07","DC4",IF(Sheet1!AB643="DC4MDB08","DC4",IF(Sheet1!AB643="DC4MDB09","DC4",IF(Sheet1!AB643="DC4MDB10","DC4","$False"))))))))))))))))))))</f>
        <v>DC4</v>
      </c>
      <c r="Z643" t="s">
        <v>35</v>
      </c>
      <c r="AA643" t="e">
        <f t="shared" ref="AA643:AA706" si="42">IF(U643=5120,"5GB",IF(U643=1024,"1GB",IF(U643=1953,"2GB","512MB")))</f>
        <v>#VALUE!</v>
      </c>
      <c r="AB643" t="e">
        <f t="shared" ref="AB643:AB706" si="43">IF(M643="","","\&gt;C2C ArchiveOne Email Auto delete "&amp;Y643)</f>
        <v>#VALUE!</v>
      </c>
      <c r="AC643" t="s">
        <v>11</v>
      </c>
      <c r="AD643" t="s">
        <v>12</v>
      </c>
      <c r="AE643" t="s">
        <v>13</v>
      </c>
      <c r="AF643" t="s">
        <v>14</v>
      </c>
      <c r="AG643" t="s">
        <v>5</v>
      </c>
      <c r="AH643" t="s">
        <v>15</v>
      </c>
      <c r="AI643" t="s">
        <v>16</v>
      </c>
      <c r="AJ643" t="s">
        <v>17</v>
      </c>
      <c r="AK643" t="s">
        <v>18</v>
      </c>
      <c r="AL643" t="s">
        <v>19</v>
      </c>
    </row>
    <row r="644" spans="1:38" ht="13.5" customHeight="1">
      <c r="A644" s="7"/>
      <c r="B644" s="7"/>
      <c r="C644" s="7"/>
      <c r="D644" s="8"/>
      <c r="F644" s="9" t="str">
        <f>(Sheet1!T644)</f>
        <v/>
      </c>
      <c r="G644" t="str">
        <f>IF(OR(Sheet1!W644="Yes",Sheet1!U644="Yes"),"\\CMFP538\"&amp;Sheet1!Z644,"")</f>
        <v/>
      </c>
      <c r="H644" t="str">
        <f>IF(G644="","",Sheet1!Z644)</f>
        <v/>
      </c>
      <c r="I644" t="str">
        <f>IF(G644="","",Sheet1!Y644)</f>
        <v/>
      </c>
      <c r="J644" t="e">
        <f>(Sheet1!O644)</f>
        <v>#VALUE!</v>
      </c>
      <c r="K644" s="6" t="e">
        <f>(Sheet1!P644)</f>
        <v>#VALUE!</v>
      </c>
      <c r="L644" s="6" t="e">
        <f>IF(Sheet1!N644="No","No",IF(Sheet1!N644="","No","Yes"))</f>
        <v>#VALUE!</v>
      </c>
      <c r="M644" t="e">
        <f>(Sheet1!Q644)</f>
        <v>#VALUE!</v>
      </c>
      <c r="N644" s="6" t="str">
        <f>IF(Sheet1!E644=FALSE,"",Sheet1!F644&amp;Sheet1!E644)</f>
        <v/>
      </c>
      <c r="O644" t="str">
        <f ca="1">(Sheet1!AB644)</f>
        <v>DC4MDB01</v>
      </c>
      <c r="P644" t="e">
        <f>(Sheet1!R644)</f>
        <v>#VALUE!</v>
      </c>
      <c r="Q644" t="e">
        <f>Sheet3!D644</f>
        <v>#VALUE!</v>
      </c>
      <c r="R644" t="e">
        <f>Sheet3!E644</f>
        <v>#VALUE!</v>
      </c>
      <c r="S644" t="str">
        <f t="shared" si="40"/>
        <v/>
      </c>
      <c r="T644" t="str">
        <f>IF(ISERROR(Sheet1!X644),"",Sheet1!X644)</f>
        <v/>
      </c>
      <c r="U644" t="e">
        <f>IF(Sheet1!M644="Councillors",5120,IF(Sheet1!M644="Information Technology Services Dept.",1024,IF(Sheet1!M644="City Clerk and Solicitor Dept",1953,"No")))</f>
        <v>#VALUE!</v>
      </c>
      <c r="V644" s="5" t="s">
        <v>96</v>
      </c>
      <c r="W644" t="e">
        <f>IF(Sheet1!M644="Councillors",4608,IF(Sheet1!M644="Information Technology Services Dept.",921,IF(Sheet1!M644="City Clerk and Solicitor Dept",1855,"No")))</f>
        <v>#VALUE!</v>
      </c>
      <c r="X644" t="e">
        <f t="shared" si="41"/>
        <v>#VALUE!</v>
      </c>
      <c r="Y644" t="str">
        <f ca="1">IF(Sheet1!AB644="DC1MDB01","DC1",IF(Sheet1!AB644="DC1MDB02","DC1",IF(Sheet1!AB644="DC1MDB03","DC1",IF(Sheet1!AB644="DC1MDB04","DC1",IF(Sheet1!AB644="DC1MDB05","DC1",IF(Sheet1!AB644="DC1MDB06","DC1",IF(Sheet1!AB644="DC1MDB07","DC1",IF(Sheet1!AB644="DC1MDB08","DC1",IF(Sheet1!AB644="DC1MDB09","DC1",IF(Sheet1!AB644="DC1MDB10","DC1",IF(Sheet1!AB644="DC4MDB01","DC4",IF(Sheet1!AB644="DC4MDB02","DC4",IF(Sheet1!AB644="DC4MDB03","DC4",IF(Sheet1!AB644="DC4MDB04","DC4",IF(Sheet1!AB644="DC4MDB05","DC4",IF(Sheet1!AB644="DC4MDB06","DC4",IF(Sheet1!AB644="DC4MDB07","DC4",IF(Sheet1!AB644="DC4MDB08","DC4",IF(Sheet1!AB644="DC4MDB09","DC4",IF(Sheet1!AB644="DC4MDB10","DC4","$False"))))))))))))))))))))</f>
        <v>DC4</v>
      </c>
      <c r="Z644" t="s">
        <v>35</v>
      </c>
      <c r="AA644" t="e">
        <f t="shared" si="42"/>
        <v>#VALUE!</v>
      </c>
      <c r="AB644" t="e">
        <f t="shared" si="43"/>
        <v>#VALUE!</v>
      </c>
      <c r="AC644" t="s">
        <v>11</v>
      </c>
      <c r="AD644" t="s">
        <v>12</v>
      </c>
      <c r="AE644" t="s">
        <v>13</v>
      </c>
      <c r="AF644" t="s">
        <v>14</v>
      </c>
      <c r="AG644" t="s">
        <v>5</v>
      </c>
      <c r="AH644" t="s">
        <v>15</v>
      </c>
      <c r="AI644" t="s">
        <v>16</v>
      </c>
      <c r="AJ644" t="s">
        <v>17</v>
      </c>
      <c r="AK644" t="s">
        <v>18</v>
      </c>
      <c r="AL644" t="s">
        <v>19</v>
      </c>
    </row>
    <row r="645" spans="1:38" ht="13.5" customHeight="1">
      <c r="A645" s="7"/>
      <c r="B645" s="7"/>
      <c r="C645" s="7"/>
      <c r="D645" s="8"/>
      <c r="F645" s="9" t="str">
        <f>(Sheet1!T645)</f>
        <v/>
      </c>
      <c r="G645" t="str">
        <f>IF(OR(Sheet1!W645="Yes",Sheet1!U645="Yes"),"\\CMFP538\"&amp;Sheet1!Z645,"")</f>
        <v/>
      </c>
      <c r="H645" t="str">
        <f>IF(G645="","",Sheet1!Z645)</f>
        <v/>
      </c>
      <c r="I645" t="str">
        <f>IF(G645="","",Sheet1!Y645)</f>
        <v/>
      </c>
      <c r="J645" t="e">
        <f>(Sheet1!O645)</f>
        <v>#VALUE!</v>
      </c>
      <c r="K645" s="6" t="e">
        <f>(Sheet1!P645)</f>
        <v>#VALUE!</v>
      </c>
      <c r="L645" s="6" t="e">
        <f>IF(Sheet1!N645="No","No",IF(Sheet1!N645="","No","Yes"))</f>
        <v>#VALUE!</v>
      </c>
      <c r="M645" t="e">
        <f>(Sheet1!Q645)</f>
        <v>#VALUE!</v>
      </c>
      <c r="N645" s="6" t="str">
        <f>IF(Sheet1!E645=FALSE,"",Sheet1!F645&amp;Sheet1!E645)</f>
        <v/>
      </c>
      <c r="O645" t="str">
        <f ca="1">(Sheet1!AB645)</f>
        <v>DC1MDB03</v>
      </c>
      <c r="P645" t="e">
        <f>(Sheet1!R645)</f>
        <v>#VALUE!</v>
      </c>
      <c r="Q645" t="e">
        <f>Sheet3!D645</f>
        <v>#VALUE!</v>
      </c>
      <c r="R645" t="e">
        <f>Sheet3!E645</f>
        <v>#VALUE!</v>
      </c>
      <c r="S645" t="str">
        <f t="shared" si="40"/>
        <v/>
      </c>
      <c r="T645" t="str">
        <f>IF(ISERROR(Sheet1!X645),"",Sheet1!X645)</f>
        <v/>
      </c>
      <c r="U645" t="e">
        <f>IF(Sheet1!M645="Councillors",5120,IF(Sheet1!M645="Information Technology Services Dept.",1024,IF(Sheet1!M645="City Clerk and Solicitor Dept",1953,"No")))</f>
        <v>#VALUE!</v>
      </c>
      <c r="V645" s="5" t="s">
        <v>96</v>
      </c>
      <c r="W645" t="e">
        <f>IF(Sheet1!M645="Councillors",4608,IF(Sheet1!M645="Information Technology Services Dept.",921,IF(Sheet1!M645="City Clerk and Solicitor Dept",1855,"No")))</f>
        <v>#VALUE!</v>
      </c>
      <c r="X645" t="e">
        <f t="shared" si="41"/>
        <v>#VALUE!</v>
      </c>
      <c r="Y645" t="str">
        <f ca="1">IF(Sheet1!AB645="DC1MDB01","DC1",IF(Sheet1!AB645="DC1MDB02","DC1",IF(Sheet1!AB645="DC1MDB03","DC1",IF(Sheet1!AB645="DC1MDB04","DC1",IF(Sheet1!AB645="DC1MDB05","DC1",IF(Sheet1!AB645="DC1MDB06","DC1",IF(Sheet1!AB645="DC1MDB07","DC1",IF(Sheet1!AB645="DC1MDB08","DC1",IF(Sheet1!AB645="DC1MDB09","DC1",IF(Sheet1!AB645="DC1MDB10","DC1",IF(Sheet1!AB645="DC4MDB01","DC4",IF(Sheet1!AB645="DC4MDB02","DC4",IF(Sheet1!AB645="DC4MDB03","DC4",IF(Sheet1!AB645="DC4MDB04","DC4",IF(Sheet1!AB645="DC4MDB05","DC4",IF(Sheet1!AB645="DC4MDB06","DC4",IF(Sheet1!AB645="DC4MDB07","DC4",IF(Sheet1!AB645="DC4MDB08","DC4",IF(Sheet1!AB645="DC4MDB09","DC4",IF(Sheet1!AB645="DC4MDB10","DC4","$False"))))))))))))))))))))</f>
        <v>DC1</v>
      </c>
      <c r="Z645" t="s">
        <v>35</v>
      </c>
      <c r="AA645" t="e">
        <f t="shared" si="42"/>
        <v>#VALUE!</v>
      </c>
      <c r="AB645" t="e">
        <f t="shared" si="43"/>
        <v>#VALUE!</v>
      </c>
      <c r="AC645" t="s">
        <v>11</v>
      </c>
      <c r="AD645" t="s">
        <v>12</v>
      </c>
      <c r="AE645" t="s">
        <v>13</v>
      </c>
      <c r="AF645" t="s">
        <v>14</v>
      </c>
      <c r="AG645" t="s">
        <v>5</v>
      </c>
      <c r="AH645" t="s">
        <v>15</v>
      </c>
      <c r="AI645" t="s">
        <v>16</v>
      </c>
      <c r="AJ645" t="s">
        <v>17</v>
      </c>
      <c r="AK645" t="s">
        <v>18</v>
      </c>
      <c r="AL645" t="s">
        <v>19</v>
      </c>
    </row>
    <row r="646" spans="1:38" ht="13.5" customHeight="1">
      <c r="A646" s="7"/>
      <c r="B646" s="7"/>
      <c r="C646" s="7"/>
      <c r="D646" s="8"/>
      <c r="F646" s="9" t="str">
        <f>(Sheet1!T646)</f>
        <v/>
      </c>
      <c r="G646" t="str">
        <f>IF(OR(Sheet1!W646="Yes",Sheet1!U646="Yes"),"\\CMFP538\"&amp;Sheet1!Z646,"")</f>
        <v/>
      </c>
      <c r="H646" t="str">
        <f>IF(G646="","",Sheet1!Z646)</f>
        <v/>
      </c>
      <c r="I646" t="str">
        <f>IF(G646="","",Sheet1!Y646)</f>
        <v/>
      </c>
      <c r="J646" t="e">
        <f>(Sheet1!O646)</f>
        <v>#VALUE!</v>
      </c>
      <c r="K646" s="6" t="e">
        <f>(Sheet1!P646)</f>
        <v>#VALUE!</v>
      </c>
      <c r="L646" s="6" t="e">
        <f>IF(Sheet1!N646="No","No",IF(Sheet1!N646="","No","Yes"))</f>
        <v>#VALUE!</v>
      </c>
      <c r="M646" t="e">
        <f>(Sheet1!Q646)</f>
        <v>#VALUE!</v>
      </c>
      <c r="N646" s="6" t="str">
        <f>IF(Sheet1!E646=FALSE,"",Sheet1!F646&amp;Sheet1!E646)</f>
        <v/>
      </c>
      <c r="O646" t="str">
        <f ca="1">(Sheet1!AB646)</f>
        <v>DC4MDB01</v>
      </c>
      <c r="P646" t="e">
        <f>(Sheet1!R646)</f>
        <v>#VALUE!</v>
      </c>
      <c r="Q646" t="e">
        <f>Sheet3!D646</f>
        <v>#VALUE!</v>
      </c>
      <c r="R646" t="e">
        <f>Sheet3!E646</f>
        <v>#VALUE!</v>
      </c>
      <c r="S646" t="str">
        <f t="shared" si="40"/>
        <v/>
      </c>
      <c r="T646" t="str">
        <f>IF(ISERROR(Sheet1!X646),"",Sheet1!X646)</f>
        <v/>
      </c>
      <c r="U646" t="e">
        <f>IF(Sheet1!M646="Councillors",5120,IF(Sheet1!M646="Information Technology Services Dept.",1024,IF(Sheet1!M646="City Clerk and Solicitor Dept",1953,"No")))</f>
        <v>#VALUE!</v>
      </c>
      <c r="V646" s="5" t="s">
        <v>96</v>
      </c>
      <c r="W646" t="e">
        <f>IF(Sheet1!M646="Councillors",4608,IF(Sheet1!M646="Information Technology Services Dept.",921,IF(Sheet1!M646="City Clerk and Solicitor Dept",1855,"No")))</f>
        <v>#VALUE!</v>
      </c>
      <c r="X646" t="e">
        <f t="shared" si="41"/>
        <v>#VALUE!</v>
      </c>
      <c r="Y646" t="str">
        <f ca="1">IF(Sheet1!AB646="DC1MDB01","DC1",IF(Sheet1!AB646="DC1MDB02","DC1",IF(Sheet1!AB646="DC1MDB03","DC1",IF(Sheet1!AB646="DC1MDB04","DC1",IF(Sheet1!AB646="DC1MDB05","DC1",IF(Sheet1!AB646="DC1MDB06","DC1",IF(Sheet1!AB646="DC1MDB07","DC1",IF(Sheet1!AB646="DC1MDB08","DC1",IF(Sheet1!AB646="DC1MDB09","DC1",IF(Sheet1!AB646="DC1MDB10","DC1",IF(Sheet1!AB646="DC4MDB01","DC4",IF(Sheet1!AB646="DC4MDB02","DC4",IF(Sheet1!AB646="DC4MDB03","DC4",IF(Sheet1!AB646="DC4MDB04","DC4",IF(Sheet1!AB646="DC4MDB05","DC4",IF(Sheet1!AB646="DC4MDB06","DC4",IF(Sheet1!AB646="DC4MDB07","DC4",IF(Sheet1!AB646="DC4MDB08","DC4",IF(Sheet1!AB646="DC4MDB09","DC4",IF(Sheet1!AB646="DC4MDB10","DC4","$False"))))))))))))))))))))</f>
        <v>DC4</v>
      </c>
      <c r="Z646" t="s">
        <v>35</v>
      </c>
      <c r="AA646" t="e">
        <f t="shared" si="42"/>
        <v>#VALUE!</v>
      </c>
      <c r="AB646" t="e">
        <f t="shared" si="43"/>
        <v>#VALUE!</v>
      </c>
      <c r="AC646" t="s">
        <v>11</v>
      </c>
      <c r="AD646" t="s">
        <v>12</v>
      </c>
      <c r="AE646" t="s">
        <v>13</v>
      </c>
      <c r="AF646" t="s">
        <v>14</v>
      </c>
      <c r="AG646" t="s">
        <v>5</v>
      </c>
      <c r="AH646" t="s">
        <v>15</v>
      </c>
      <c r="AI646" t="s">
        <v>16</v>
      </c>
      <c r="AJ646" t="s">
        <v>17</v>
      </c>
      <c r="AK646" t="s">
        <v>18</v>
      </c>
      <c r="AL646" t="s">
        <v>19</v>
      </c>
    </row>
    <row r="647" spans="1:38" ht="13.5" customHeight="1">
      <c r="A647" s="7"/>
      <c r="B647" s="7"/>
      <c r="C647" s="7"/>
      <c r="D647" s="8"/>
      <c r="F647" s="9" t="str">
        <f>(Sheet1!T647)</f>
        <v/>
      </c>
      <c r="G647" t="str">
        <f>IF(OR(Sheet1!W647="Yes",Sheet1!U647="Yes"),"\\CMFP538\"&amp;Sheet1!Z647,"")</f>
        <v/>
      </c>
      <c r="H647" t="str">
        <f>IF(G647="","",Sheet1!Z647)</f>
        <v/>
      </c>
      <c r="I647" t="str">
        <f>IF(G647="","",Sheet1!Y647)</f>
        <v/>
      </c>
      <c r="J647" t="e">
        <f>(Sheet1!O647)</f>
        <v>#VALUE!</v>
      </c>
      <c r="K647" s="6" t="e">
        <f>(Sheet1!P647)</f>
        <v>#VALUE!</v>
      </c>
      <c r="L647" s="6" t="e">
        <f>IF(Sheet1!N647="No","No",IF(Sheet1!N647="","No","Yes"))</f>
        <v>#VALUE!</v>
      </c>
      <c r="M647" t="e">
        <f>(Sheet1!Q647)</f>
        <v>#VALUE!</v>
      </c>
      <c r="N647" s="6" t="str">
        <f>IF(Sheet1!E647=FALSE,"",Sheet1!F647&amp;Sheet1!E647)</f>
        <v/>
      </c>
      <c r="O647" t="str">
        <f ca="1">(Sheet1!AB647)</f>
        <v>DC1MDB03</v>
      </c>
      <c r="P647" t="e">
        <f>(Sheet1!R647)</f>
        <v>#VALUE!</v>
      </c>
      <c r="Q647" t="e">
        <f>Sheet3!D647</f>
        <v>#VALUE!</v>
      </c>
      <c r="R647" t="e">
        <f>Sheet3!E647</f>
        <v>#VALUE!</v>
      </c>
      <c r="S647" t="str">
        <f t="shared" si="40"/>
        <v/>
      </c>
      <c r="T647" t="str">
        <f>IF(ISERROR(Sheet1!X647),"",Sheet1!X647)</f>
        <v/>
      </c>
      <c r="U647" t="e">
        <f>IF(Sheet1!M647="Councillors",5120,IF(Sheet1!M647="Information Technology Services Dept.",1024,IF(Sheet1!M647="City Clerk and Solicitor Dept",1953,"No")))</f>
        <v>#VALUE!</v>
      </c>
      <c r="V647" s="5" t="s">
        <v>96</v>
      </c>
      <c r="W647" t="e">
        <f>IF(Sheet1!M647="Councillors",4608,IF(Sheet1!M647="Information Technology Services Dept.",921,IF(Sheet1!M647="City Clerk and Solicitor Dept",1855,"No")))</f>
        <v>#VALUE!</v>
      </c>
      <c r="X647" t="e">
        <f t="shared" si="41"/>
        <v>#VALUE!</v>
      </c>
      <c r="Y647" t="str">
        <f ca="1">IF(Sheet1!AB647="DC1MDB01","DC1",IF(Sheet1!AB647="DC1MDB02","DC1",IF(Sheet1!AB647="DC1MDB03","DC1",IF(Sheet1!AB647="DC1MDB04","DC1",IF(Sheet1!AB647="DC1MDB05","DC1",IF(Sheet1!AB647="DC1MDB06","DC1",IF(Sheet1!AB647="DC1MDB07","DC1",IF(Sheet1!AB647="DC1MDB08","DC1",IF(Sheet1!AB647="DC1MDB09","DC1",IF(Sheet1!AB647="DC1MDB10","DC1",IF(Sheet1!AB647="DC4MDB01","DC4",IF(Sheet1!AB647="DC4MDB02","DC4",IF(Sheet1!AB647="DC4MDB03","DC4",IF(Sheet1!AB647="DC4MDB04","DC4",IF(Sheet1!AB647="DC4MDB05","DC4",IF(Sheet1!AB647="DC4MDB06","DC4",IF(Sheet1!AB647="DC4MDB07","DC4",IF(Sheet1!AB647="DC4MDB08","DC4",IF(Sheet1!AB647="DC4MDB09","DC4",IF(Sheet1!AB647="DC4MDB10","DC4","$False"))))))))))))))))))))</f>
        <v>DC1</v>
      </c>
      <c r="Z647" t="s">
        <v>35</v>
      </c>
      <c r="AA647" t="e">
        <f t="shared" si="42"/>
        <v>#VALUE!</v>
      </c>
      <c r="AB647" t="e">
        <f t="shared" si="43"/>
        <v>#VALUE!</v>
      </c>
      <c r="AC647" t="s">
        <v>11</v>
      </c>
      <c r="AD647" t="s">
        <v>12</v>
      </c>
      <c r="AE647" t="s">
        <v>13</v>
      </c>
      <c r="AF647" t="s">
        <v>14</v>
      </c>
      <c r="AG647" t="s">
        <v>5</v>
      </c>
      <c r="AH647" t="s">
        <v>15</v>
      </c>
      <c r="AI647" t="s">
        <v>16</v>
      </c>
      <c r="AJ647" t="s">
        <v>17</v>
      </c>
      <c r="AK647" t="s">
        <v>18</v>
      </c>
      <c r="AL647" t="s">
        <v>19</v>
      </c>
    </row>
    <row r="648" spans="1:38" ht="13.5" customHeight="1">
      <c r="A648" s="7"/>
      <c r="B648" s="7"/>
      <c r="C648" s="7"/>
      <c r="D648" s="8"/>
      <c r="F648" s="9" t="str">
        <f>(Sheet1!T648)</f>
        <v/>
      </c>
      <c r="G648" t="str">
        <f>IF(OR(Sheet1!W648="Yes",Sheet1!U648="Yes"),"\\CMFP538\"&amp;Sheet1!Z648,"")</f>
        <v/>
      </c>
      <c r="H648" t="str">
        <f>IF(G648="","",Sheet1!Z648)</f>
        <v/>
      </c>
      <c r="I648" t="str">
        <f>IF(G648="","",Sheet1!Y648)</f>
        <v/>
      </c>
      <c r="J648" t="e">
        <f>(Sheet1!O648)</f>
        <v>#VALUE!</v>
      </c>
      <c r="K648" s="6" t="e">
        <f>(Sheet1!P648)</f>
        <v>#VALUE!</v>
      </c>
      <c r="L648" s="6" t="e">
        <f>IF(Sheet1!N648="No","No",IF(Sheet1!N648="","No","Yes"))</f>
        <v>#VALUE!</v>
      </c>
      <c r="M648" t="e">
        <f>(Sheet1!Q648)</f>
        <v>#VALUE!</v>
      </c>
      <c r="N648" s="6" t="str">
        <f>IF(Sheet1!E648=FALSE,"",Sheet1!F648&amp;Sheet1!E648)</f>
        <v/>
      </c>
      <c r="O648" t="str">
        <f ca="1">(Sheet1!AB648)</f>
        <v>DC4MDB04</v>
      </c>
      <c r="P648" t="e">
        <f>(Sheet1!R648)</f>
        <v>#VALUE!</v>
      </c>
      <c r="Q648" t="e">
        <f>Sheet3!D648</f>
        <v>#VALUE!</v>
      </c>
      <c r="R648" t="e">
        <f>Sheet3!E648</f>
        <v>#VALUE!</v>
      </c>
      <c r="S648" t="str">
        <f t="shared" si="40"/>
        <v/>
      </c>
      <c r="T648" t="str">
        <f>IF(ISERROR(Sheet1!X648),"",Sheet1!X648)</f>
        <v/>
      </c>
      <c r="U648" t="e">
        <f>IF(Sheet1!M648="Councillors",5120,IF(Sheet1!M648="Information Technology Services Dept.",1024,IF(Sheet1!M648="City Clerk and Solicitor Dept",1953,"No")))</f>
        <v>#VALUE!</v>
      </c>
      <c r="V648" s="5" t="s">
        <v>96</v>
      </c>
      <c r="W648" t="e">
        <f>IF(Sheet1!M648="Councillors",4608,IF(Sheet1!M648="Information Technology Services Dept.",921,IF(Sheet1!M648="City Clerk and Solicitor Dept",1855,"No")))</f>
        <v>#VALUE!</v>
      </c>
      <c r="X648" t="e">
        <f t="shared" si="41"/>
        <v>#VALUE!</v>
      </c>
      <c r="Y648" t="str">
        <f ca="1">IF(Sheet1!AB648="DC1MDB01","DC1",IF(Sheet1!AB648="DC1MDB02","DC1",IF(Sheet1!AB648="DC1MDB03","DC1",IF(Sheet1!AB648="DC1MDB04","DC1",IF(Sheet1!AB648="DC1MDB05","DC1",IF(Sheet1!AB648="DC1MDB06","DC1",IF(Sheet1!AB648="DC1MDB07","DC1",IF(Sheet1!AB648="DC1MDB08","DC1",IF(Sheet1!AB648="DC1MDB09","DC1",IF(Sheet1!AB648="DC1MDB10","DC1",IF(Sheet1!AB648="DC4MDB01","DC4",IF(Sheet1!AB648="DC4MDB02","DC4",IF(Sheet1!AB648="DC4MDB03","DC4",IF(Sheet1!AB648="DC4MDB04","DC4",IF(Sheet1!AB648="DC4MDB05","DC4",IF(Sheet1!AB648="DC4MDB06","DC4",IF(Sheet1!AB648="DC4MDB07","DC4",IF(Sheet1!AB648="DC4MDB08","DC4",IF(Sheet1!AB648="DC4MDB09","DC4",IF(Sheet1!AB648="DC4MDB10","DC4","$False"))))))))))))))))))))</f>
        <v>DC4</v>
      </c>
      <c r="Z648" t="s">
        <v>35</v>
      </c>
      <c r="AA648" t="e">
        <f t="shared" si="42"/>
        <v>#VALUE!</v>
      </c>
      <c r="AB648" t="e">
        <f t="shared" si="43"/>
        <v>#VALUE!</v>
      </c>
      <c r="AC648" t="s">
        <v>11</v>
      </c>
      <c r="AD648" t="s">
        <v>12</v>
      </c>
      <c r="AE648" t="s">
        <v>13</v>
      </c>
      <c r="AF648" t="s">
        <v>14</v>
      </c>
      <c r="AG648" t="s">
        <v>5</v>
      </c>
      <c r="AH648" t="s">
        <v>15</v>
      </c>
      <c r="AI648" t="s">
        <v>16</v>
      </c>
      <c r="AJ648" t="s">
        <v>17</v>
      </c>
      <c r="AK648" t="s">
        <v>18</v>
      </c>
      <c r="AL648" t="s">
        <v>19</v>
      </c>
    </row>
    <row r="649" spans="1:38" ht="13.5" customHeight="1">
      <c r="A649" s="7"/>
      <c r="B649" s="7"/>
      <c r="C649" s="7"/>
      <c r="D649" s="8"/>
      <c r="F649" s="9" t="str">
        <f>(Sheet1!T649)</f>
        <v/>
      </c>
      <c r="G649" t="str">
        <f>IF(OR(Sheet1!W649="Yes",Sheet1!U649="Yes"),"\\CMFP538\"&amp;Sheet1!Z649,"")</f>
        <v/>
      </c>
      <c r="H649" t="str">
        <f>IF(G649="","",Sheet1!Z649)</f>
        <v/>
      </c>
      <c r="I649" t="str">
        <f>IF(G649="","",Sheet1!Y649)</f>
        <v/>
      </c>
      <c r="J649" t="e">
        <f>(Sheet1!O649)</f>
        <v>#VALUE!</v>
      </c>
      <c r="K649" s="6" t="e">
        <f>(Sheet1!P649)</f>
        <v>#VALUE!</v>
      </c>
      <c r="L649" s="6" t="e">
        <f>IF(Sheet1!N649="No","No",IF(Sheet1!N649="","No","Yes"))</f>
        <v>#VALUE!</v>
      </c>
      <c r="M649" t="e">
        <f>(Sheet1!Q649)</f>
        <v>#VALUE!</v>
      </c>
      <c r="N649" s="6" t="str">
        <f>IF(Sheet1!E649=FALSE,"",Sheet1!F649&amp;Sheet1!E649)</f>
        <v/>
      </c>
      <c r="O649" t="str">
        <f ca="1">(Sheet1!AB649)</f>
        <v>DC4MDB09</v>
      </c>
      <c r="P649" t="e">
        <f>(Sheet1!R649)</f>
        <v>#VALUE!</v>
      </c>
      <c r="Q649" t="e">
        <f>Sheet3!D649</f>
        <v>#VALUE!</v>
      </c>
      <c r="R649" t="e">
        <f>Sheet3!E649</f>
        <v>#VALUE!</v>
      </c>
      <c r="S649" t="str">
        <f t="shared" si="40"/>
        <v/>
      </c>
      <c r="T649" t="str">
        <f>IF(ISERROR(Sheet1!X649),"",Sheet1!X649)</f>
        <v/>
      </c>
      <c r="U649" t="e">
        <f>IF(Sheet1!M649="Councillors",5120,IF(Sheet1!M649="Information Technology Services Dept.",1024,IF(Sheet1!M649="City Clerk and Solicitor Dept",1953,"No")))</f>
        <v>#VALUE!</v>
      </c>
      <c r="V649" s="5" t="s">
        <v>96</v>
      </c>
      <c r="W649" t="e">
        <f>IF(Sheet1!M649="Councillors",4608,IF(Sheet1!M649="Information Technology Services Dept.",921,IF(Sheet1!M649="City Clerk and Solicitor Dept",1855,"No")))</f>
        <v>#VALUE!</v>
      </c>
      <c r="X649" t="e">
        <f t="shared" si="41"/>
        <v>#VALUE!</v>
      </c>
      <c r="Y649" t="str">
        <f ca="1">IF(Sheet1!AB649="DC1MDB01","DC1",IF(Sheet1!AB649="DC1MDB02","DC1",IF(Sheet1!AB649="DC1MDB03","DC1",IF(Sheet1!AB649="DC1MDB04","DC1",IF(Sheet1!AB649="DC1MDB05","DC1",IF(Sheet1!AB649="DC1MDB06","DC1",IF(Sheet1!AB649="DC1MDB07","DC1",IF(Sheet1!AB649="DC1MDB08","DC1",IF(Sheet1!AB649="DC1MDB09","DC1",IF(Sheet1!AB649="DC1MDB10","DC1",IF(Sheet1!AB649="DC4MDB01","DC4",IF(Sheet1!AB649="DC4MDB02","DC4",IF(Sheet1!AB649="DC4MDB03","DC4",IF(Sheet1!AB649="DC4MDB04","DC4",IF(Sheet1!AB649="DC4MDB05","DC4",IF(Sheet1!AB649="DC4MDB06","DC4",IF(Sheet1!AB649="DC4MDB07","DC4",IF(Sheet1!AB649="DC4MDB08","DC4",IF(Sheet1!AB649="DC4MDB09","DC4",IF(Sheet1!AB649="DC4MDB10","DC4","$False"))))))))))))))))))))</f>
        <v>DC4</v>
      </c>
      <c r="Z649" t="s">
        <v>35</v>
      </c>
      <c r="AA649" t="e">
        <f t="shared" si="42"/>
        <v>#VALUE!</v>
      </c>
      <c r="AB649" t="e">
        <f t="shared" si="43"/>
        <v>#VALUE!</v>
      </c>
      <c r="AC649" t="s">
        <v>11</v>
      </c>
      <c r="AD649" t="s">
        <v>12</v>
      </c>
      <c r="AE649" t="s">
        <v>13</v>
      </c>
      <c r="AF649" t="s">
        <v>14</v>
      </c>
      <c r="AG649" t="s">
        <v>5</v>
      </c>
      <c r="AH649" t="s">
        <v>15</v>
      </c>
      <c r="AI649" t="s">
        <v>16</v>
      </c>
      <c r="AJ649" t="s">
        <v>17</v>
      </c>
      <c r="AK649" t="s">
        <v>18</v>
      </c>
      <c r="AL649" t="s">
        <v>19</v>
      </c>
    </row>
    <row r="650" spans="1:38" ht="13.5" customHeight="1">
      <c r="A650" s="7"/>
      <c r="B650" s="7"/>
      <c r="C650" s="7"/>
      <c r="D650" s="8"/>
      <c r="F650" s="9" t="str">
        <f>(Sheet1!T650)</f>
        <v/>
      </c>
      <c r="G650" t="str">
        <f>IF(OR(Sheet1!W650="Yes",Sheet1!U650="Yes"),"\\CMFP538\"&amp;Sheet1!Z650,"")</f>
        <v/>
      </c>
      <c r="H650" t="str">
        <f>IF(G650="","",Sheet1!Z650)</f>
        <v/>
      </c>
      <c r="I650" t="str">
        <f>IF(G650="","",Sheet1!Y650)</f>
        <v/>
      </c>
      <c r="J650" t="e">
        <f>(Sheet1!O650)</f>
        <v>#VALUE!</v>
      </c>
      <c r="K650" s="6" t="e">
        <f>(Sheet1!P650)</f>
        <v>#VALUE!</v>
      </c>
      <c r="L650" s="6" t="e">
        <f>IF(Sheet1!N650="No","No",IF(Sheet1!N650="","No","Yes"))</f>
        <v>#VALUE!</v>
      </c>
      <c r="M650" t="e">
        <f>(Sheet1!Q650)</f>
        <v>#VALUE!</v>
      </c>
      <c r="N650" s="6" t="str">
        <f>IF(Sheet1!E650=FALSE,"",Sheet1!F650&amp;Sheet1!E650)</f>
        <v/>
      </c>
      <c r="O650" t="str">
        <f ca="1">(Sheet1!AB650)</f>
        <v>DC4MDB05</v>
      </c>
      <c r="P650" t="e">
        <f>(Sheet1!R650)</f>
        <v>#VALUE!</v>
      </c>
      <c r="Q650" t="e">
        <f>Sheet3!D650</f>
        <v>#VALUE!</v>
      </c>
      <c r="R650" t="e">
        <f>Sheet3!E650</f>
        <v>#VALUE!</v>
      </c>
      <c r="S650" t="str">
        <f t="shared" si="40"/>
        <v/>
      </c>
      <c r="T650" t="str">
        <f>IF(ISERROR(Sheet1!X650),"",Sheet1!X650)</f>
        <v/>
      </c>
      <c r="U650" t="e">
        <f>IF(Sheet1!M650="Councillors",5120,IF(Sheet1!M650="Information Technology Services Dept.",1024,IF(Sheet1!M650="City Clerk and Solicitor Dept",1953,"No")))</f>
        <v>#VALUE!</v>
      </c>
      <c r="V650" s="5" t="s">
        <v>96</v>
      </c>
      <c r="W650" t="e">
        <f>IF(Sheet1!M650="Councillors",4608,IF(Sheet1!M650="Information Technology Services Dept.",921,IF(Sheet1!M650="City Clerk and Solicitor Dept",1855,"No")))</f>
        <v>#VALUE!</v>
      </c>
      <c r="X650" t="e">
        <f t="shared" si="41"/>
        <v>#VALUE!</v>
      </c>
      <c r="Y650" t="str">
        <f ca="1">IF(Sheet1!AB650="DC1MDB01","DC1",IF(Sheet1!AB650="DC1MDB02","DC1",IF(Sheet1!AB650="DC1MDB03","DC1",IF(Sheet1!AB650="DC1MDB04","DC1",IF(Sheet1!AB650="DC1MDB05","DC1",IF(Sheet1!AB650="DC1MDB06","DC1",IF(Sheet1!AB650="DC1MDB07","DC1",IF(Sheet1!AB650="DC1MDB08","DC1",IF(Sheet1!AB650="DC1MDB09","DC1",IF(Sheet1!AB650="DC1MDB10","DC1",IF(Sheet1!AB650="DC4MDB01","DC4",IF(Sheet1!AB650="DC4MDB02","DC4",IF(Sheet1!AB650="DC4MDB03","DC4",IF(Sheet1!AB650="DC4MDB04","DC4",IF(Sheet1!AB650="DC4MDB05","DC4",IF(Sheet1!AB650="DC4MDB06","DC4",IF(Sheet1!AB650="DC4MDB07","DC4",IF(Sheet1!AB650="DC4MDB08","DC4",IF(Sheet1!AB650="DC4MDB09","DC4",IF(Sheet1!AB650="DC4MDB10","DC4","$False"))))))))))))))))))))</f>
        <v>DC4</v>
      </c>
      <c r="Z650" t="s">
        <v>35</v>
      </c>
      <c r="AA650" t="e">
        <f t="shared" si="42"/>
        <v>#VALUE!</v>
      </c>
      <c r="AB650" t="e">
        <f t="shared" si="43"/>
        <v>#VALUE!</v>
      </c>
      <c r="AC650" t="s">
        <v>11</v>
      </c>
      <c r="AD650" t="s">
        <v>12</v>
      </c>
      <c r="AE650" t="s">
        <v>13</v>
      </c>
      <c r="AF650" t="s">
        <v>14</v>
      </c>
      <c r="AG650" t="s">
        <v>5</v>
      </c>
      <c r="AH650" t="s">
        <v>15</v>
      </c>
      <c r="AI650" t="s">
        <v>16</v>
      </c>
      <c r="AJ650" t="s">
        <v>17</v>
      </c>
      <c r="AK650" t="s">
        <v>18</v>
      </c>
      <c r="AL650" t="s">
        <v>19</v>
      </c>
    </row>
    <row r="651" spans="1:38" ht="13.5" customHeight="1">
      <c r="A651" s="7"/>
      <c r="B651" s="7"/>
      <c r="C651" s="7"/>
      <c r="D651" s="8"/>
      <c r="F651" s="9" t="str">
        <f>(Sheet1!T651)</f>
        <v/>
      </c>
      <c r="G651" t="str">
        <f>IF(OR(Sheet1!W651="Yes",Sheet1!U651="Yes"),"\\CMFP538\"&amp;Sheet1!Z651,"")</f>
        <v/>
      </c>
      <c r="H651" t="str">
        <f>IF(G651="","",Sheet1!Z651)</f>
        <v/>
      </c>
      <c r="I651" t="str">
        <f>IF(G651="","",Sheet1!Y651)</f>
        <v/>
      </c>
      <c r="J651" t="e">
        <f>(Sheet1!O651)</f>
        <v>#VALUE!</v>
      </c>
      <c r="K651" s="6" t="e">
        <f>(Sheet1!P651)</f>
        <v>#VALUE!</v>
      </c>
      <c r="L651" s="6" t="e">
        <f>IF(Sheet1!N651="No","No",IF(Sheet1!N651="","No","Yes"))</f>
        <v>#VALUE!</v>
      </c>
      <c r="M651" t="e">
        <f>(Sheet1!Q651)</f>
        <v>#VALUE!</v>
      </c>
      <c r="N651" s="6" t="str">
        <f>IF(Sheet1!E651=FALSE,"",Sheet1!F651&amp;Sheet1!E651)</f>
        <v/>
      </c>
      <c r="O651" t="str">
        <f ca="1">(Sheet1!AB651)</f>
        <v>DC1MDB08</v>
      </c>
      <c r="P651" t="e">
        <f>(Sheet1!R651)</f>
        <v>#VALUE!</v>
      </c>
      <c r="Q651" t="e">
        <f>Sheet3!D651</f>
        <v>#VALUE!</v>
      </c>
      <c r="R651" t="e">
        <f>Sheet3!E651</f>
        <v>#VALUE!</v>
      </c>
      <c r="S651" t="str">
        <f t="shared" si="40"/>
        <v/>
      </c>
      <c r="T651" t="str">
        <f>IF(ISERROR(Sheet1!X651),"",Sheet1!X651)</f>
        <v/>
      </c>
      <c r="U651" t="e">
        <f>IF(Sheet1!M651="Councillors",5120,IF(Sheet1!M651="Information Technology Services Dept.",1024,IF(Sheet1!M651="City Clerk and Solicitor Dept",1953,"No")))</f>
        <v>#VALUE!</v>
      </c>
      <c r="V651" s="5" t="s">
        <v>96</v>
      </c>
      <c r="W651" t="e">
        <f>IF(Sheet1!M651="Councillors",4608,IF(Sheet1!M651="Information Technology Services Dept.",921,IF(Sheet1!M651="City Clerk and Solicitor Dept",1855,"No")))</f>
        <v>#VALUE!</v>
      </c>
      <c r="X651" t="e">
        <f t="shared" si="41"/>
        <v>#VALUE!</v>
      </c>
      <c r="Y651" t="str">
        <f ca="1">IF(Sheet1!AB651="DC1MDB01","DC1",IF(Sheet1!AB651="DC1MDB02","DC1",IF(Sheet1!AB651="DC1MDB03","DC1",IF(Sheet1!AB651="DC1MDB04","DC1",IF(Sheet1!AB651="DC1MDB05","DC1",IF(Sheet1!AB651="DC1MDB06","DC1",IF(Sheet1!AB651="DC1MDB07","DC1",IF(Sheet1!AB651="DC1MDB08","DC1",IF(Sheet1!AB651="DC1MDB09","DC1",IF(Sheet1!AB651="DC1MDB10","DC1",IF(Sheet1!AB651="DC4MDB01","DC4",IF(Sheet1!AB651="DC4MDB02","DC4",IF(Sheet1!AB651="DC4MDB03","DC4",IF(Sheet1!AB651="DC4MDB04","DC4",IF(Sheet1!AB651="DC4MDB05","DC4",IF(Sheet1!AB651="DC4MDB06","DC4",IF(Sheet1!AB651="DC4MDB07","DC4",IF(Sheet1!AB651="DC4MDB08","DC4",IF(Sheet1!AB651="DC4MDB09","DC4",IF(Sheet1!AB651="DC4MDB10","DC4","$False"))))))))))))))))))))</f>
        <v>DC1</v>
      </c>
      <c r="Z651" t="s">
        <v>35</v>
      </c>
      <c r="AA651" t="e">
        <f t="shared" si="42"/>
        <v>#VALUE!</v>
      </c>
      <c r="AB651" t="e">
        <f t="shared" si="43"/>
        <v>#VALUE!</v>
      </c>
      <c r="AC651" t="s">
        <v>11</v>
      </c>
      <c r="AD651" t="s">
        <v>12</v>
      </c>
      <c r="AE651" t="s">
        <v>13</v>
      </c>
      <c r="AF651" t="s">
        <v>14</v>
      </c>
      <c r="AG651" t="s">
        <v>5</v>
      </c>
      <c r="AH651" t="s">
        <v>15</v>
      </c>
      <c r="AI651" t="s">
        <v>16</v>
      </c>
      <c r="AJ651" t="s">
        <v>17</v>
      </c>
      <c r="AK651" t="s">
        <v>18</v>
      </c>
      <c r="AL651" t="s">
        <v>19</v>
      </c>
    </row>
    <row r="652" spans="1:38" ht="13.5" customHeight="1">
      <c r="A652" s="7"/>
      <c r="B652" s="7"/>
      <c r="C652" s="7"/>
      <c r="D652" s="8"/>
      <c r="F652" s="9" t="str">
        <f>(Sheet1!T652)</f>
        <v/>
      </c>
      <c r="G652" t="str">
        <f>IF(OR(Sheet1!W652="Yes",Sheet1!U652="Yes"),"\\CMFP538\"&amp;Sheet1!Z652,"")</f>
        <v/>
      </c>
      <c r="H652" t="str">
        <f>IF(G652="","",Sheet1!Z652)</f>
        <v/>
      </c>
      <c r="I652" t="str">
        <f>IF(G652="","",Sheet1!Y652)</f>
        <v/>
      </c>
      <c r="J652" t="e">
        <f>(Sheet1!O652)</f>
        <v>#VALUE!</v>
      </c>
      <c r="K652" s="6" t="e">
        <f>(Sheet1!P652)</f>
        <v>#VALUE!</v>
      </c>
      <c r="L652" s="6" t="e">
        <f>IF(Sheet1!N652="No","No",IF(Sheet1!N652="","No","Yes"))</f>
        <v>#VALUE!</v>
      </c>
      <c r="M652" t="e">
        <f>(Sheet1!Q652)</f>
        <v>#VALUE!</v>
      </c>
      <c r="N652" s="6" t="str">
        <f>IF(Sheet1!E652=FALSE,"",Sheet1!F652&amp;Sheet1!E652)</f>
        <v/>
      </c>
      <c r="O652" t="str">
        <f ca="1">(Sheet1!AB652)</f>
        <v>DC1MDB10</v>
      </c>
      <c r="P652" t="e">
        <f>(Sheet1!R652)</f>
        <v>#VALUE!</v>
      </c>
      <c r="Q652" t="e">
        <f>Sheet3!D652</f>
        <v>#VALUE!</v>
      </c>
      <c r="R652" t="e">
        <f>Sheet3!E652</f>
        <v>#VALUE!</v>
      </c>
      <c r="S652" t="str">
        <f t="shared" si="40"/>
        <v/>
      </c>
      <c r="T652" t="str">
        <f>IF(ISERROR(Sheet1!X652),"",Sheet1!X652)</f>
        <v/>
      </c>
      <c r="U652" t="e">
        <f>IF(Sheet1!M652="Councillors",5120,IF(Sheet1!M652="Information Technology Services Dept.",1024,IF(Sheet1!M652="City Clerk and Solicitor Dept",1953,"No")))</f>
        <v>#VALUE!</v>
      </c>
      <c r="V652" s="5" t="s">
        <v>96</v>
      </c>
      <c r="W652" t="e">
        <f>IF(Sheet1!M652="Councillors",4608,IF(Sheet1!M652="Information Technology Services Dept.",921,IF(Sheet1!M652="City Clerk and Solicitor Dept",1855,"No")))</f>
        <v>#VALUE!</v>
      </c>
      <c r="X652" t="e">
        <f t="shared" si="41"/>
        <v>#VALUE!</v>
      </c>
      <c r="Y652" t="str">
        <f ca="1">IF(Sheet1!AB652="DC1MDB01","DC1",IF(Sheet1!AB652="DC1MDB02","DC1",IF(Sheet1!AB652="DC1MDB03","DC1",IF(Sheet1!AB652="DC1MDB04","DC1",IF(Sheet1!AB652="DC1MDB05","DC1",IF(Sheet1!AB652="DC1MDB06","DC1",IF(Sheet1!AB652="DC1MDB07","DC1",IF(Sheet1!AB652="DC1MDB08","DC1",IF(Sheet1!AB652="DC1MDB09","DC1",IF(Sheet1!AB652="DC1MDB10","DC1",IF(Sheet1!AB652="DC4MDB01","DC4",IF(Sheet1!AB652="DC4MDB02","DC4",IF(Sheet1!AB652="DC4MDB03","DC4",IF(Sheet1!AB652="DC4MDB04","DC4",IF(Sheet1!AB652="DC4MDB05","DC4",IF(Sheet1!AB652="DC4MDB06","DC4",IF(Sheet1!AB652="DC4MDB07","DC4",IF(Sheet1!AB652="DC4MDB08","DC4",IF(Sheet1!AB652="DC4MDB09","DC4",IF(Sheet1!AB652="DC4MDB10","DC4","$False"))))))))))))))))))))</f>
        <v>DC1</v>
      </c>
      <c r="Z652" t="s">
        <v>35</v>
      </c>
      <c r="AA652" t="e">
        <f t="shared" si="42"/>
        <v>#VALUE!</v>
      </c>
      <c r="AB652" t="e">
        <f t="shared" si="43"/>
        <v>#VALUE!</v>
      </c>
      <c r="AC652" t="s">
        <v>11</v>
      </c>
      <c r="AD652" t="s">
        <v>12</v>
      </c>
      <c r="AE652" t="s">
        <v>13</v>
      </c>
      <c r="AF652" t="s">
        <v>14</v>
      </c>
      <c r="AG652" t="s">
        <v>5</v>
      </c>
      <c r="AH652" t="s">
        <v>15</v>
      </c>
      <c r="AI652" t="s">
        <v>16</v>
      </c>
      <c r="AJ652" t="s">
        <v>17</v>
      </c>
      <c r="AK652" t="s">
        <v>18</v>
      </c>
      <c r="AL652" t="s">
        <v>19</v>
      </c>
    </row>
    <row r="653" spans="1:38" ht="13.5" customHeight="1">
      <c r="A653" s="7"/>
      <c r="B653" s="7"/>
      <c r="C653" s="7"/>
      <c r="D653" s="8"/>
      <c r="F653" s="9" t="str">
        <f>(Sheet1!T653)</f>
        <v/>
      </c>
      <c r="G653" t="str">
        <f>IF(OR(Sheet1!W653="Yes",Sheet1!U653="Yes"),"\\CMFP538\"&amp;Sheet1!Z653,"")</f>
        <v/>
      </c>
      <c r="H653" t="str">
        <f>IF(G653="","",Sheet1!Z653)</f>
        <v/>
      </c>
      <c r="I653" t="str">
        <f>IF(G653="","",Sheet1!Y653)</f>
        <v/>
      </c>
      <c r="J653" t="e">
        <f>(Sheet1!O653)</f>
        <v>#VALUE!</v>
      </c>
      <c r="K653" s="6" t="e">
        <f>(Sheet1!P653)</f>
        <v>#VALUE!</v>
      </c>
      <c r="L653" s="6" t="e">
        <f>IF(Sheet1!N653="No","No",IF(Sheet1!N653="","No","Yes"))</f>
        <v>#VALUE!</v>
      </c>
      <c r="M653" t="e">
        <f>(Sheet1!Q653)</f>
        <v>#VALUE!</v>
      </c>
      <c r="N653" s="6" t="str">
        <f>IF(Sheet1!E653=FALSE,"",Sheet1!F653&amp;Sheet1!E653)</f>
        <v/>
      </c>
      <c r="O653" t="str">
        <f ca="1">(Sheet1!AB653)</f>
        <v>DC1MDB08</v>
      </c>
      <c r="P653" t="e">
        <f>(Sheet1!R653)</f>
        <v>#VALUE!</v>
      </c>
      <c r="Q653" t="e">
        <f>Sheet3!D653</f>
        <v>#VALUE!</v>
      </c>
      <c r="R653" t="e">
        <f>Sheet3!E653</f>
        <v>#VALUE!</v>
      </c>
      <c r="S653" t="str">
        <f t="shared" si="40"/>
        <v/>
      </c>
      <c r="T653" t="str">
        <f>IF(ISERROR(Sheet1!X653),"",Sheet1!X653)</f>
        <v/>
      </c>
      <c r="U653" t="e">
        <f>IF(Sheet1!M653="Councillors",5120,IF(Sheet1!M653="Information Technology Services Dept.",1024,IF(Sheet1!M653="City Clerk and Solicitor Dept",1953,"No")))</f>
        <v>#VALUE!</v>
      </c>
      <c r="V653" s="5" t="s">
        <v>96</v>
      </c>
      <c r="W653" t="e">
        <f>IF(Sheet1!M653="Councillors",4608,IF(Sheet1!M653="Information Technology Services Dept.",921,IF(Sheet1!M653="City Clerk and Solicitor Dept",1855,"No")))</f>
        <v>#VALUE!</v>
      </c>
      <c r="X653" t="e">
        <f t="shared" si="41"/>
        <v>#VALUE!</v>
      </c>
      <c r="Y653" t="str">
        <f ca="1">IF(Sheet1!AB653="DC1MDB01","DC1",IF(Sheet1!AB653="DC1MDB02","DC1",IF(Sheet1!AB653="DC1MDB03","DC1",IF(Sheet1!AB653="DC1MDB04","DC1",IF(Sheet1!AB653="DC1MDB05","DC1",IF(Sheet1!AB653="DC1MDB06","DC1",IF(Sheet1!AB653="DC1MDB07","DC1",IF(Sheet1!AB653="DC1MDB08","DC1",IF(Sheet1!AB653="DC1MDB09","DC1",IF(Sheet1!AB653="DC1MDB10","DC1",IF(Sheet1!AB653="DC4MDB01","DC4",IF(Sheet1!AB653="DC4MDB02","DC4",IF(Sheet1!AB653="DC4MDB03","DC4",IF(Sheet1!AB653="DC4MDB04","DC4",IF(Sheet1!AB653="DC4MDB05","DC4",IF(Sheet1!AB653="DC4MDB06","DC4",IF(Sheet1!AB653="DC4MDB07","DC4",IF(Sheet1!AB653="DC4MDB08","DC4",IF(Sheet1!AB653="DC4MDB09","DC4",IF(Sheet1!AB653="DC4MDB10","DC4","$False"))))))))))))))))))))</f>
        <v>DC1</v>
      </c>
      <c r="Z653" t="s">
        <v>35</v>
      </c>
      <c r="AA653" t="e">
        <f t="shared" si="42"/>
        <v>#VALUE!</v>
      </c>
      <c r="AB653" t="e">
        <f t="shared" si="43"/>
        <v>#VALUE!</v>
      </c>
      <c r="AC653" t="s">
        <v>11</v>
      </c>
      <c r="AD653" t="s">
        <v>12</v>
      </c>
      <c r="AE653" t="s">
        <v>13</v>
      </c>
      <c r="AF653" t="s">
        <v>14</v>
      </c>
      <c r="AG653" t="s">
        <v>5</v>
      </c>
      <c r="AH653" t="s">
        <v>15</v>
      </c>
      <c r="AI653" t="s">
        <v>16</v>
      </c>
      <c r="AJ653" t="s">
        <v>17</v>
      </c>
      <c r="AK653" t="s">
        <v>18</v>
      </c>
      <c r="AL653" t="s">
        <v>19</v>
      </c>
    </row>
    <row r="654" spans="1:38" ht="13.5" customHeight="1">
      <c r="A654" s="7"/>
      <c r="B654" s="7"/>
      <c r="C654" s="7"/>
      <c r="D654" s="8"/>
      <c r="F654" s="9" t="str">
        <f>(Sheet1!T654)</f>
        <v/>
      </c>
      <c r="G654" t="str">
        <f>IF(OR(Sheet1!W654="Yes",Sheet1!U654="Yes"),"\\CMFP538\"&amp;Sheet1!Z654,"")</f>
        <v/>
      </c>
      <c r="H654" t="str">
        <f>IF(G654="","",Sheet1!Z654)</f>
        <v/>
      </c>
      <c r="I654" t="str">
        <f>IF(G654="","",Sheet1!Y654)</f>
        <v/>
      </c>
      <c r="J654" t="e">
        <f>(Sheet1!O654)</f>
        <v>#VALUE!</v>
      </c>
      <c r="K654" s="6" t="e">
        <f>(Sheet1!P654)</f>
        <v>#VALUE!</v>
      </c>
      <c r="L654" s="6" t="e">
        <f>IF(Sheet1!N654="No","No",IF(Sheet1!N654="","No","Yes"))</f>
        <v>#VALUE!</v>
      </c>
      <c r="M654" t="e">
        <f>(Sheet1!Q654)</f>
        <v>#VALUE!</v>
      </c>
      <c r="N654" s="6" t="str">
        <f>IF(Sheet1!E654=FALSE,"",Sheet1!F654&amp;Sheet1!E654)</f>
        <v/>
      </c>
      <c r="O654" t="str">
        <f ca="1">(Sheet1!AB654)</f>
        <v>DC4MDB08</v>
      </c>
      <c r="P654" t="e">
        <f>(Sheet1!R654)</f>
        <v>#VALUE!</v>
      </c>
      <c r="Q654" t="e">
        <f>Sheet3!D654</f>
        <v>#VALUE!</v>
      </c>
      <c r="R654" t="e">
        <f>Sheet3!E654</f>
        <v>#VALUE!</v>
      </c>
      <c r="S654" t="str">
        <f t="shared" si="40"/>
        <v/>
      </c>
      <c r="T654" t="str">
        <f>IF(ISERROR(Sheet1!X654),"",Sheet1!X654)</f>
        <v/>
      </c>
      <c r="U654" t="e">
        <f>IF(Sheet1!M654="Councillors",5120,IF(Sheet1!M654="Information Technology Services Dept.",1024,IF(Sheet1!M654="City Clerk and Solicitor Dept",1953,"No")))</f>
        <v>#VALUE!</v>
      </c>
      <c r="V654" s="5" t="s">
        <v>96</v>
      </c>
      <c r="W654" t="e">
        <f>IF(Sheet1!M654="Councillors",4608,IF(Sheet1!M654="Information Technology Services Dept.",921,IF(Sheet1!M654="City Clerk and Solicitor Dept",1855,"No")))</f>
        <v>#VALUE!</v>
      </c>
      <c r="X654" t="e">
        <f t="shared" si="41"/>
        <v>#VALUE!</v>
      </c>
      <c r="Y654" t="str">
        <f ca="1">IF(Sheet1!AB654="DC1MDB01","DC1",IF(Sheet1!AB654="DC1MDB02","DC1",IF(Sheet1!AB654="DC1MDB03","DC1",IF(Sheet1!AB654="DC1MDB04","DC1",IF(Sheet1!AB654="DC1MDB05","DC1",IF(Sheet1!AB654="DC1MDB06","DC1",IF(Sheet1!AB654="DC1MDB07","DC1",IF(Sheet1!AB654="DC1MDB08","DC1",IF(Sheet1!AB654="DC1MDB09","DC1",IF(Sheet1!AB654="DC1MDB10","DC1",IF(Sheet1!AB654="DC4MDB01","DC4",IF(Sheet1!AB654="DC4MDB02","DC4",IF(Sheet1!AB654="DC4MDB03","DC4",IF(Sheet1!AB654="DC4MDB04","DC4",IF(Sheet1!AB654="DC4MDB05","DC4",IF(Sheet1!AB654="DC4MDB06","DC4",IF(Sheet1!AB654="DC4MDB07","DC4",IF(Sheet1!AB654="DC4MDB08","DC4",IF(Sheet1!AB654="DC4MDB09","DC4",IF(Sheet1!AB654="DC4MDB10","DC4","$False"))))))))))))))))))))</f>
        <v>DC4</v>
      </c>
      <c r="Z654" t="s">
        <v>35</v>
      </c>
      <c r="AA654" t="e">
        <f t="shared" si="42"/>
        <v>#VALUE!</v>
      </c>
      <c r="AB654" t="e">
        <f t="shared" si="43"/>
        <v>#VALUE!</v>
      </c>
      <c r="AC654" t="s">
        <v>11</v>
      </c>
      <c r="AD654" t="s">
        <v>12</v>
      </c>
      <c r="AE654" t="s">
        <v>13</v>
      </c>
      <c r="AF654" t="s">
        <v>14</v>
      </c>
      <c r="AG654" t="s">
        <v>5</v>
      </c>
      <c r="AH654" t="s">
        <v>15</v>
      </c>
      <c r="AI654" t="s">
        <v>16</v>
      </c>
      <c r="AJ654" t="s">
        <v>17</v>
      </c>
      <c r="AK654" t="s">
        <v>18</v>
      </c>
      <c r="AL654" t="s">
        <v>19</v>
      </c>
    </row>
    <row r="655" spans="1:38" ht="13.5" customHeight="1">
      <c r="A655" s="7"/>
      <c r="B655" s="7"/>
      <c r="C655" s="7"/>
      <c r="D655" s="8"/>
      <c r="F655" s="9" t="str">
        <f>(Sheet1!T655)</f>
        <v/>
      </c>
      <c r="G655" t="str">
        <f>IF(OR(Sheet1!W655="Yes",Sheet1!U655="Yes"),"\\CMFP538\"&amp;Sheet1!Z655,"")</f>
        <v/>
      </c>
      <c r="H655" t="str">
        <f>IF(G655="","",Sheet1!Z655)</f>
        <v/>
      </c>
      <c r="I655" t="str">
        <f>IF(G655="","",Sheet1!Y655)</f>
        <v/>
      </c>
      <c r="J655" t="e">
        <f>(Sheet1!O655)</f>
        <v>#VALUE!</v>
      </c>
      <c r="K655" s="6" t="e">
        <f>(Sheet1!P655)</f>
        <v>#VALUE!</v>
      </c>
      <c r="L655" s="6" t="e">
        <f>IF(Sheet1!N655="No","No",IF(Sheet1!N655="","No","Yes"))</f>
        <v>#VALUE!</v>
      </c>
      <c r="M655" t="e">
        <f>(Sheet1!Q655)</f>
        <v>#VALUE!</v>
      </c>
      <c r="N655" s="6" t="str">
        <f>IF(Sheet1!E655=FALSE,"",Sheet1!F655&amp;Sheet1!E655)</f>
        <v/>
      </c>
      <c r="O655" t="str">
        <f ca="1">(Sheet1!AB655)</f>
        <v>DC4MDB10</v>
      </c>
      <c r="P655" t="e">
        <f>(Sheet1!R655)</f>
        <v>#VALUE!</v>
      </c>
      <c r="Q655" t="e">
        <f>Sheet3!D655</f>
        <v>#VALUE!</v>
      </c>
      <c r="R655" t="e">
        <f>Sheet3!E655</f>
        <v>#VALUE!</v>
      </c>
      <c r="S655" t="str">
        <f t="shared" si="40"/>
        <v/>
      </c>
      <c r="T655" t="str">
        <f>IF(ISERROR(Sheet1!X655),"",Sheet1!X655)</f>
        <v/>
      </c>
      <c r="U655" t="e">
        <f>IF(Sheet1!M655="Councillors",5120,IF(Sheet1!M655="Information Technology Services Dept.",1024,IF(Sheet1!M655="City Clerk and Solicitor Dept",1953,"No")))</f>
        <v>#VALUE!</v>
      </c>
      <c r="V655" s="5" t="s">
        <v>96</v>
      </c>
      <c r="W655" t="e">
        <f>IF(Sheet1!M655="Councillors",4608,IF(Sheet1!M655="Information Technology Services Dept.",921,IF(Sheet1!M655="City Clerk and Solicitor Dept",1855,"No")))</f>
        <v>#VALUE!</v>
      </c>
      <c r="X655" t="e">
        <f t="shared" si="41"/>
        <v>#VALUE!</v>
      </c>
      <c r="Y655" t="str">
        <f ca="1">IF(Sheet1!AB655="DC1MDB01","DC1",IF(Sheet1!AB655="DC1MDB02","DC1",IF(Sheet1!AB655="DC1MDB03","DC1",IF(Sheet1!AB655="DC1MDB04","DC1",IF(Sheet1!AB655="DC1MDB05","DC1",IF(Sheet1!AB655="DC1MDB06","DC1",IF(Sheet1!AB655="DC1MDB07","DC1",IF(Sheet1!AB655="DC1MDB08","DC1",IF(Sheet1!AB655="DC1MDB09","DC1",IF(Sheet1!AB655="DC1MDB10","DC1",IF(Sheet1!AB655="DC4MDB01","DC4",IF(Sheet1!AB655="DC4MDB02","DC4",IF(Sheet1!AB655="DC4MDB03","DC4",IF(Sheet1!AB655="DC4MDB04","DC4",IF(Sheet1!AB655="DC4MDB05","DC4",IF(Sheet1!AB655="DC4MDB06","DC4",IF(Sheet1!AB655="DC4MDB07","DC4",IF(Sheet1!AB655="DC4MDB08","DC4",IF(Sheet1!AB655="DC4MDB09","DC4",IF(Sheet1!AB655="DC4MDB10","DC4","$False"))))))))))))))))))))</f>
        <v>DC4</v>
      </c>
      <c r="Z655" t="s">
        <v>35</v>
      </c>
      <c r="AA655" t="e">
        <f t="shared" si="42"/>
        <v>#VALUE!</v>
      </c>
      <c r="AB655" t="e">
        <f t="shared" si="43"/>
        <v>#VALUE!</v>
      </c>
      <c r="AC655" t="s">
        <v>11</v>
      </c>
      <c r="AD655" t="s">
        <v>12</v>
      </c>
      <c r="AE655" t="s">
        <v>13</v>
      </c>
      <c r="AF655" t="s">
        <v>14</v>
      </c>
      <c r="AG655" t="s">
        <v>5</v>
      </c>
      <c r="AH655" t="s">
        <v>15</v>
      </c>
      <c r="AI655" t="s">
        <v>16</v>
      </c>
      <c r="AJ655" t="s">
        <v>17</v>
      </c>
      <c r="AK655" t="s">
        <v>18</v>
      </c>
      <c r="AL655" t="s">
        <v>19</v>
      </c>
    </row>
    <row r="656" spans="1:38" ht="13.5" customHeight="1">
      <c r="A656" s="7"/>
      <c r="B656" s="7"/>
      <c r="C656" s="7"/>
      <c r="D656" s="8"/>
      <c r="F656" s="9" t="str">
        <f>(Sheet1!T656)</f>
        <v/>
      </c>
      <c r="G656" t="str">
        <f>IF(OR(Sheet1!W656="Yes",Sheet1!U656="Yes"),"\\CMFP538\"&amp;Sheet1!Z656,"")</f>
        <v/>
      </c>
      <c r="H656" t="str">
        <f>IF(G656="","",Sheet1!Z656)</f>
        <v/>
      </c>
      <c r="I656" t="str">
        <f>IF(G656="","",Sheet1!Y656)</f>
        <v/>
      </c>
      <c r="J656" t="e">
        <f>(Sheet1!O656)</f>
        <v>#VALUE!</v>
      </c>
      <c r="K656" s="6" t="e">
        <f>(Sheet1!P656)</f>
        <v>#VALUE!</v>
      </c>
      <c r="L656" s="6" t="e">
        <f>IF(Sheet1!N656="No","No",IF(Sheet1!N656="","No","Yes"))</f>
        <v>#VALUE!</v>
      </c>
      <c r="M656" t="e">
        <f>(Sheet1!Q656)</f>
        <v>#VALUE!</v>
      </c>
      <c r="N656" s="6" t="str">
        <f>IF(Sheet1!E656=FALSE,"",Sheet1!F656&amp;Sheet1!E656)</f>
        <v/>
      </c>
      <c r="O656" t="str">
        <f ca="1">(Sheet1!AB656)</f>
        <v>DC4MDB02</v>
      </c>
      <c r="P656" t="e">
        <f>(Sheet1!R656)</f>
        <v>#VALUE!</v>
      </c>
      <c r="Q656" t="e">
        <f>Sheet3!D656</f>
        <v>#VALUE!</v>
      </c>
      <c r="R656" t="e">
        <f>Sheet3!E656</f>
        <v>#VALUE!</v>
      </c>
      <c r="S656" t="str">
        <f t="shared" si="40"/>
        <v/>
      </c>
      <c r="T656" t="str">
        <f>IF(ISERROR(Sheet1!X656),"",Sheet1!X656)</f>
        <v/>
      </c>
      <c r="U656" t="e">
        <f>IF(Sheet1!M656="Councillors",5120,IF(Sheet1!M656="Information Technology Services Dept.",1024,IF(Sheet1!M656="City Clerk and Solicitor Dept",1953,"No")))</f>
        <v>#VALUE!</v>
      </c>
      <c r="V656" s="5" t="s">
        <v>96</v>
      </c>
      <c r="W656" t="e">
        <f>IF(Sheet1!M656="Councillors",4608,IF(Sheet1!M656="Information Technology Services Dept.",921,IF(Sheet1!M656="City Clerk and Solicitor Dept",1855,"No")))</f>
        <v>#VALUE!</v>
      </c>
      <c r="X656" t="e">
        <f t="shared" si="41"/>
        <v>#VALUE!</v>
      </c>
      <c r="Y656" t="str">
        <f ca="1">IF(Sheet1!AB656="DC1MDB01","DC1",IF(Sheet1!AB656="DC1MDB02","DC1",IF(Sheet1!AB656="DC1MDB03","DC1",IF(Sheet1!AB656="DC1MDB04","DC1",IF(Sheet1!AB656="DC1MDB05","DC1",IF(Sheet1!AB656="DC1MDB06","DC1",IF(Sheet1!AB656="DC1MDB07","DC1",IF(Sheet1!AB656="DC1MDB08","DC1",IF(Sheet1!AB656="DC1MDB09","DC1",IF(Sheet1!AB656="DC1MDB10","DC1",IF(Sheet1!AB656="DC4MDB01","DC4",IF(Sheet1!AB656="DC4MDB02","DC4",IF(Sheet1!AB656="DC4MDB03","DC4",IF(Sheet1!AB656="DC4MDB04","DC4",IF(Sheet1!AB656="DC4MDB05","DC4",IF(Sheet1!AB656="DC4MDB06","DC4",IF(Sheet1!AB656="DC4MDB07","DC4",IF(Sheet1!AB656="DC4MDB08","DC4",IF(Sheet1!AB656="DC4MDB09","DC4",IF(Sheet1!AB656="DC4MDB10","DC4","$False"))))))))))))))))))))</f>
        <v>DC4</v>
      </c>
      <c r="Z656" t="s">
        <v>35</v>
      </c>
      <c r="AA656" t="e">
        <f t="shared" si="42"/>
        <v>#VALUE!</v>
      </c>
      <c r="AB656" t="e">
        <f t="shared" si="43"/>
        <v>#VALUE!</v>
      </c>
      <c r="AC656" t="s">
        <v>11</v>
      </c>
      <c r="AD656" t="s">
        <v>12</v>
      </c>
      <c r="AE656" t="s">
        <v>13</v>
      </c>
      <c r="AF656" t="s">
        <v>14</v>
      </c>
      <c r="AG656" t="s">
        <v>5</v>
      </c>
      <c r="AH656" t="s">
        <v>15</v>
      </c>
      <c r="AI656" t="s">
        <v>16</v>
      </c>
      <c r="AJ656" t="s">
        <v>17</v>
      </c>
      <c r="AK656" t="s">
        <v>18</v>
      </c>
      <c r="AL656" t="s">
        <v>19</v>
      </c>
    </row>
    <row r="657" spans="1:38" ht="13.5" customHeight="1">
      <c r="A657" s="7"/>
      <c r="B657" s="7"/>
      <c r="C657" s="7"/>
      <c r="D657" s="8"/>
      <c r="F657" s="9" t="str">
        <f>(Sheet1!T657)</f>
        <v/>
      </c>
      <c r="G657" t="str">
        <f>IF(OR(Sheet1!W657="Yes",Sheet1!U657="Yes"),"\\CMFP538\"&amp;Sheet1!Z657,"")</f>
        <v/>
      </c>
      <c r="H657" t="str">
        <f>IF(G657="","",Sheet1!Z657)</f>
        <v/>
      </c>
      <c r="I657" t="str">
        <f>IF(G657="","",Sheet1!Y657)</f>
        <v/>
      </c>
      <c r="J657" t="e">
        <f>(Sheet1!O657)</f>
        <v>#VALUE!</v>
      </c>
      <c r="K657" s="6" t="e">
        <f>(Sheet1!P657)</f>
        <v>#VALUE!</v>
      </c>
      <c r="L657" s="6" t="e">
        <f>IF(Sheet1!N657="No","No",IF(Sheet1!N657="","No","Yes"))</f>
        <v>#VALUE!</v>
      </c>
      <c r="M657" t="e">
        <f>(Sheet1!Q657)</f>
        <v>#VALUE!</v>
      </c>
      <c r="N657" s="6" t="str">
        <f>IF(Sheet1!E657=FALSE,"",Sheet1!F657&amp;Sheet1!E657)</f>
        <v/>
      </c>
      <c r="O657" t="str">
        <f ca="1">(Sheet1!AB657)</f>
        <v>DC1MDB03</v>
      </c>
      <c r="P657" t="e">
        <f>(Sheet1!R657)</f>
        <v>#VALUE!</v>
      </c>
      <c r="Q657" t="e">
        <f>Sheet3!D657</f>
        <v>#VALUE!</v>
      </c>
      <c r="R657" t="e">
        <f>Sheet3!E657</f>
        <v>#VALUE!</v>
      </c>
      <c r="S657" t="str">
        <f t="shared" si="40"/>
        <v/>
      </c>
      <c r="T657" t="str">
        <f>IF(ISERROR(Sheet1!X657),"",Sheet1!X657)</f>
        <v/>
      </c>
      <c r="U657" t="e">
        <f>IF(Sheet1!M657="Councillors",5120,IF(Sheet1!M657="Information Technology Services Dept.",1024,IF(Sheet1!M657="City Clerk and Solicitor Dept",1953,"No")))</f>
        <v>#VALUE!</v>
      </c>
      <c r="V657" s="5" t="s">
        <v>96</v>
      </c>
      <c r="W657" t="e">
        <f>IF(Sheet1!M657="Councillors",4608,IF(Sheet1!M657="Information Technology Services Dept.",921,IF(Sheet1!M657="City Clerk and Solicitor Dept",1855,"No")))</f>
        <v>#VALUE!</v>
      </c>
      <c r="X657" t="e">
        <f t="shared" si="41"/>
        <v>#VALUE!</v>
      </c>
      <c r="Y657" t="str">
        <f ca="1">IF(Sheet1!AB657="DC1MDB01","DC1",IF(Sheet1!AB657="DC1MDB02","DC1",IF(Sheet1!AB657="DC1MDB03","DC1",IF(Sheet1!AB657="DC1MDB04","DC1",IF(Sheet1!AB657="DC1MDB05","DC1",IF(Sheet1!AB657="DC1MDB06","DC1",IF(Sheet1!AB657="DC1MDB07","DC1",IF(Sheet1!AB657="DC1MDB08","DC1",IF(Sheet1!AB657="DC1MDB09","DC1",IF(Sheet1!AB657="DC1MDB10","DC1",IF(Sheet1!AB657="DC4MDB01","DC4",IF(Sheet1!AB657="DC4MDB02","DC4",IF(Sheet1!AB657="DC4MDB03","DC4",IF(Sheet1!AB657="DC4MDB04","DC4",IF(Sheet1!AB657="DC4MDB05","DC4",IF(Sheet1!AB657="DC4MDB06","DC4",IF(Sheet1!AB657="DC4MDB07","DC4",IF(Sheet1!AB657="DC4MDB08","DC4",IF(Sheet1!AB657="DC4MDB09","DC4",IF(Sheet1!AB657="DC4MDB10","DC4","$False"))))))))))))))))))))</f>
        <v>DC1</v>
      </c>
      <c r="Z657" t="s">
        <v>35</v>
      </c>
      <c r="AA657" t="e">
        <f t="shared" si="42"/>
        <v>#VALUE!</v>
      </c>
      <c r="AB657" t="e">
        <f t="shared" si="43"/>
        <v>#VALUE!</v>
      </c>
      <c r="AC657" t="s">
        <v>11</v>
      </c>
      <c r="AD657" t="s">
        <v>12</v>
      </c>
      <c r="AE657" t="s">
        <v>13</v>
      </c>
      <c r="AF657" t="s">
        <v>14</v>
      </c>
      <c r="AG657" t="s">
        <v>5</v>
      </c>
      <c r="AH657" t="s">
        <v>15</v>
      </c>
      <c r="AI657" t="s">
        <v>16</v>
      </c>
      <c r="AJ657" t="s">
        <v>17</v>
      </c>
      <c r="AK657" t="s">
        <v>18</v>
      </c>
      <c r="AL657" t="s">
        <v>19</v>
      </c>
    </row>
    <row r="658" spans="1:38" ht="13.5" customHeight="1">
      <c r="A658" s="7"/>
      <c r="B658" s="7"/>
      <c r="C658" s="7"/>
      <c r="D658" s="8"/>
      <c r="F658" s="9" t="str">
        <f>(Sheet1!T658)</f>
        <v/>
      </c>
      <c r="G658" t="str">
        <f>IF(OR(Sheet1!W658="Yes",Sheet1!U658="Yes"),"\\CMFP538\"&amp;Sheet1!Z658,"")</f>
        <v/>
      </c>
      <c r="H658" t="str">
        <f>IF(G658="","",Sheet1!Z658)</f>
        <v/>
      </c>
      <c r="I658" t="str">
        <f>IF(G658="","",Sheet1!Y658)</f>
        <v/>
      </c>
      <c r="J658" t="e">
        <f>(Sheet1!O658)</f>
        <v>#VALUE!</v>
      </c>
      <c r="K658" s="6" t="e">
        <f>(Sheet1!P658)</f>
        <v>#VALUE!</v>
      </c>
      <c r="L658" s="6" t="e">
        <f>IF(Sheet1!N658="No","No",IF(Sheet1!N658="","No","Yes"))</f>
        <v>#VALUE!</v>
      </c>
      <c r="M658" t="e">
        <f>(Sheet1!Q658)</f>
        <v>#VALUE!</v>
      </c>
      <c r="N658" s="6" t="str">
        <f>IF(Sheet1!E658=FALSE,"",Sheet1!F658&amp;Sheet1!E658)</f>
        <v/>
      </c>
      <c r="O658" t="str">
        <f ca="1">(Sheet1!AB658)</f>
        <v>DC4MDB10</v>
      </c>
      <c r="P658" t="e">
        <f>(Sheet1!R658)</f>
        <v>#VALUE!</v>
      </c>
      <c r="Q658" t="e">
        <f>Sheet3!D658</f>
        <v>#VALUE!</v>
      </c>
      <c r="R658" t="e">
        <f>Sheet3!E658</f>
        <v>#VALUE!</v>
      </c>
      <c r="S658" t="str">
        <f t="shared" si="40"/>
        <v/>
      </c>
      <c r="T658" t="str">
        <f>IF(ISERROR(Sheet1!X658),"",Sheet1!X658)</f>
        <v/>
      </c>
      <c r="U658" t="e">
        <f>IF(Sheet1!M658="Councillors",5120,IF(Sheet1!M658="Information Technology Services Dept.",1024,IF(Sheet1!M658="City Clerk and Solicitor Dept",1953,"No")))</f>
        <v>#VALUE!</v>
      </c>
      <c r="V658" s="5" t="s">
        <v>96</v>
      </c>
      <c r="W658" t="e">
        <f>IF(Sheet1!M658="Councillors",4608,IF(Sheet1!M658="Information Technology Services Dept.",921,IF(Sheet1!M658="City Clerk and Solicitor Dept",1855,"No")))</f>
        <v>#VALUE!</v>
      </c>
      <c r="X658" t="e">
        <f t="shared" si="41"/>
        <v>#VALUE!</v>
      </c>
      <c r="Y658" t="str">
        <f ca="1">IF(Sheet1!AB658="DC1MDB01","DC1",IF(Sheet1!AB658="DC1MDB02","DC1",IF(Sheet1!AB658="DC1MDB03","DC1",IF(Sheet1!AB658="DC1MDB04","DC1",IF(Sheet1!AB658="DC1MDB05","DC1",IF(Sheet1!AB658="DC1MDB06","DC1",IF(Sheet1!AB658="DC1MDB07","DC1",IF(Sheet1!AB658="DC1MDB08","DC1",IF(Sheet1!AB658="DC1MDB09","DC1",IF(Sheet1!AB658="DC1MDB10","DC1",IF(Sheet1!AB658="DC4MDB01","DC4",IF(Sheet1!AB658="DC4MDB02","DC4",IF(Sheet1!AB658="DC4MDB03","DC4",IF(Sheet1!AB658="DC4MDB04","DC4",IF(Sheet1!AB658="DC4MDB05","DC4",IF(Sheet1!AB658="DC4MDB06","DC4",IF(Sheet1!AB658="DC4MDB07","DC4",IF(Sheet1!AB658="DC4MDB08","DC4",IF(Sheet1!AB658="DC4MDB09","DC4",IF(Sheet1!AB658="DC4MDB10","DC4","$False"))))))))))))))))))))</f>
        <v>DC4</v>
      </c>
      <c r="Z658" t="s">
        <v>35</v>
      </c>
      <c r="AA658" t="e">
        <f t="shared" si="42"/>
        <v>#VALUE!</v>
      </c>
      <c r="AB658" t="e">
        <f t="shared" si="43"/>
        <v>#VALUE!</v>
      </c>
      <c r="AC658" t="s">
        <v>11</v>
      </c>
      <c r="AD658" t="s">
        <v>12</v>
      </c>
      <c r="AE658" t="s">
        <v>13</v>
      </c>
      <c r="AF658" t="s">
        <v>14</v>
      </c>
      <c r="AG658" t="s">
        <v>5</v>
      </c>
      <c r="AH658" t="s">
        <v>15</v>
      </c>
      <c r="AI658" t="s">
        <v>16</v>
      </c>
      <c r="AJ658" t="s">
        <v>17</v>
      </c>
      <c r="AK658" t="s">
        <v>18</v>
      </c>
      <c r="AL658" t="s">
        <v>19</v>
      </c>
    </row>
    <row r="659" spans="1:38" ht="13.5" customHeight="1">
      <c r="A659" s="7"/>
      <c r="B659" s="7"/>
      <c r="C659" s="7"/>
      <c r="D659" s="8"/>
      <c r="F659" s="9" t="str">
        <f>(Sheet1!T659)</f>
        <v/>
      </c>
      <c r="G659" t="str">
        <f>IF(OR(Sheet1!W659="Yes",Sheet1!U659="Yes"),"\\CMFP538\"&amp;Sheet1!Z659,"")</f>
        <v/>
      </c>
      <c r="H659" t="str">
        <f>IF(G659="","",Sheet1!Z659)</f>
        <v/>
      </c>
      <c r="I659" t="str">
        <f>IF(G659="","",Sheet1!Y659)</f>
        <v/>
      </c>
      <c r="J659" t="e">
        <f>(Sheet1!O659)</f>
        <v>#VALUE!</v>
      </c>
      <c r="K659" s="6" t="e">
        <f>(Sheet1!P659)</f>
        <v>#VALUE!</v>
      </c>
      <c r="L659" s="6" t="e">
        <f>IF(Sheet1!N659="No","No",IF(Sheet1!N659="","No","Yes"))</f>
        <v>#VALUE!</v>
      </c>
      <c r="M659" t="e">
        <f>(Sheet1!Q659)</f>
        <v>#VALUE!</v>
      </c>
      <c r="N659" s="6" t="str">
        <f>IF(Sheet1!E659=FALSE,"",Sheet1!F659&amp;Sheet1!E659)</f>
        <v/>
      </c>
      <c r="O659" t="str">
        <f ca="1">(Sheet1!AB659)</f>
        <v>DC1MDB08</v>
      </c>
      <c r="P659" t="e">
        <f>(Sheet1!R659)</f>
        <v>#VALUE!</v>
      </c>
      <c r="Q659" t="e">
        <f>Sheet3!D659</f>
        <v>#VALUE!</v>
      </c>
      <c r="R659" t="e">
        <f>Sheet3!E659</f>
        <v>#VALUE!</v>
      </c>
      <c r="S659" t="str">
        <f t="shared" si="40"/>
        <v/>
      </c>
      <c r="T659" t="str">
        <f>IF(ISERROR(Sheet1!X659),"",Sheet1!X659)</f>
        <v/>
      </c>
      <c r="U659" t="e">
        <f>IF(Sheet1!M659="Councillors",5120,IF(Sheet1!M659="Information Technology Services Dept.",1024,IF(Sheet1!M659="City Clerk and Solicitor Dept",1953,"No")))</f>
        <v>#VALUE!</v>
      </c>
      <c r="V659" s="5" t="s">
        <v>96</v>
      </c>
      <c r="W659" t="e">
        <f>IF(Sheet1!M659="Councillors",4608,IF(Sheet1!M659="Information Technology Services Dept.",921,IF(Sheet1!M659="City Clerk and Solicitor Dept",1855,"No")))</f>
        <v>#VALUE!</v>
      </c>
      <c r="X659" t="e">
        <f t="shared" si="41"/>
        <v>#VALUE!</v>
      </c>
      <c r="Y659" t="str">
        <f ca="1">IF(Sheet1!AB659="DC1MDB01","DC1",IF(Sheet1!AB659="DC1MDB02","DC1",IF(Sheet1!AB659="DC1MDB03","DC1",IF(Sheet1!AB659="DC1MDB04","DC1",IF(Sheet1!AB659="DC1MDB05","DC1",IF(Sheet1!AB659="DC1MDB06","DC1",IF(Sheet1!AB659="DC1MDB07","DC1",IF(Sheet1!AB659="DC1MDB08","DC1",IF(Sheet1!AB659="DC1MDB09","DC1",IF(Sheet1!AB659="DC1MDB10","DC1",IF(Sheet1!AB659="DC4MDB01","DC4",IF(Sheet1!AB659="DC4MDB02","DC4",IF(Sheet1!AB659="DC4MDB03","DC4",IF(Sheet1!AB659="DC4MDB04","DC4",IF(Sheet1!AB659="DC4MDB05","DC4",IF(Sheet1!AB659="DC4MDB06","DC4",IF(Sheet1!AB659="DC4MDB07","DC4",IF(Sheet1!AB659="DC4MDB08","DC4",IF(Sheet1!AB659="DC4MDB09","DC4",IF(Sheet1!AB659="DC4MDB10","DC4","$False"))))))))))))))))))))</f>
        <v>DC1</v>
      </c>
      <c r="Z659" t="s">
        <v>35</v>
      </c>
      <c r="AA659" t="e">
        <f t="shared" si="42"/>
        <v>#VALUE!</v>
      </c>
      <c r="AB659" t="e">
        <f t="shared" si="43"/>
        <v>#VALUE!</v>
      </c>
      <c r="AC659" t="s">
        <v>11</v>
      </c>
      <c r="AD659" t="s">
        <v>12</v>
      </c>
      <c r="AE659" t="s">
        <v>13</v>
      </c>
      <c r="AF659" t="s">
        <v>14</v>
      </c>
      <c r="AG659" t="s">
        <v>5</v>
      </c>
      <c r="AH659" t="s">
        <v>15</v>
      </c>
      <c r="AI659" t="s">
        <v>16</v>
      </c>
      <c r="AJ659" t="s">
        <v>17</v>
      </c>
      <c r="AK659" t="s">
        <v>18</v>
      </c>
      <c r="AL659" t="s">
        <v>19</v>
      </c>
    </row>
    <row r="660" spans="1:38" ht="13.5" customHeight="1">
      <c r="A660" s="7"/>
      <c r="B660" s="7"/>
      <c r="C660" s="7"/>
      <c r="D660" s="8"/>
      <c r="F660" s="9" t="str">
        <f>(Sheet1!T660)</f>
        <v/>
      </c>
      <c r="G660" t="str">
        <f>IF(OR(Sheet1!W660="Yes",Sheet1!U660="Yes"),"\\CMFP538\"&amp;Sheet1!Z660,"")</f>
        <v/>
      </c>
      <c r="H660" t="str">
        <f>IF(G660="","",Sheet1!Z660)</f>
        <v/>
      </c>
      <c r="I660" t="str">
        <f>IF(G660="","",Sheet1!Y660)</f>
        <v/>
      </c>
      <c r="J660" t="e">
        <f>(Sheet1!O660)</f>
        <v>#VALUE!</v>
      </c>
      <c r="K660" s="6" t="e">
        <f>(Sheet1!P660)</f>
        <v>#VALUE!</v>
      </c>
      <c r="L660" s="6" t="e">
        <f>IF(Sheet1!N660="No","No",IF(Sheet1!N660="","No","Yes"))</f>
        <v>#VALUE!</v>
      </c>
      <c r="M660" t="e">
        <f>(Sheet1!Q660)</f>
        <v>#VALUE!</v>
      </c>
      <c r="N660" s="6" t="str">
        <f>IF(Sheet1!E660=FALSE,"",Sheet1!F660&amp;Sheet1!E660)</f>
        <v/>
      </c>
      <c r="O660" t="str">
        <f ca="1">(Sheet1!AB660)</f>
        <v>DC1MDB05</v>
      </c>
      <c r="P660" t="e">
        <f>(Sheet1!R660)</f>
        <v>#VALUE!</v>
      </c>
      <c r="Q660" t="e">
        <f>Sheet3!D660</f>
        <v>#VALUE!</v>
      </c>
      <c r="R660" t="e">
        <f>Sheet3!E660</f>
        <v>#VALUE!</v>
      </c>
      <c r="S660" t="str">
        <f t="shared" si="40"/>
        <v/>
      </c>
      <c r="T660" t="str">
        <f>IF(ISERROR(Sheet1!X660),"",Sheet1!X660)</f>
        <v/>
      </c>
      <c r="U660" t="e">
        <f>IF(Sheet1!M660="Councillors",5120,IF(Sheet1!M660="Information Technology Services Dept.",1024,IF(Sheet1!M660="City Clerk and Solicitor Dept",1953,"No")))</f>
        <v>#VALUE!</v>
      </c>
      <c r="V660" s="5" t="s">
        <v>96</v>
      </c>
      <c r="W660" t="e">
        <f>IF(Sheet1!M660="Councillors",4608,IF(Sheet1!M660="Information Technology Services Dept.",921,IF(Sheet1!M660="City Clerk and Solicitor Dept",1855,"No")))</f>
        <v>#VALUE!</v>
      </c>
      <c r="X660" t="e">
        <f t="shared" si="41"/>
        <v>#VALUE!</v>
      </c>
      <c r="Y660" t="str">
        <f ca="1">IF(Sheet1!AB660="DC1MDB01","DC1",IF(Sheet1!AB660="DC1MDB02","DC1",IF(Sheet1!AB660="DC1MDB03","DC1",IF(Sheet1!AB660="DC1MDB04","DC1",IF(Sheet1!AB660="DC1MDB05","DC1",IF(Sheet1!AB660="DC1MDB06","DC1",IF(Sheet1!AB660="DC1MDB07","DC1",IF(Sheet1!AB660="DC1MDB08","DC1",IF(Sheet1!AB660="DC1MDB09","DC1",IF(Sheet1!AB660="DC1MDB10","DC1",IF(Sheet1!AB660="DC4MDB01","DC4",IF(Sheet1!AB660="DC4MDB02","DC4",IF(Sheet1!AB660="DC4MDB03","DC4",IF(Sheet1!AB660="DC4MDB04","DC4",IF(Sheet1!AB660="DC4MDB05","DC4",IF(Sheet1!AB660="DC4MDB06","DC4",IF(Sheet1!AB660="DC4MDB07","DC4",IF(Sheet1!AB660="DC4MDB08","DC4",IF(Sheet1!AB660="DC4MDB09","DC4",IF(Sheet1!AB660="DC4MDB10","DC4","$False"))))))))))))))))))))</f>
        <v>DC1</v>
      </c>
      <c r="Z660" t="s">
        <v>35</v>
      </c>
      <c r="AA660" t="e">
        <f t="shared" si="42"/>
        <v>#VALUE!</v>
      </c>
      <c r="AB660" t="e">
        <f t="shared" si="43"/>
        <v>#VALUE!</v>
      </c>
      <c r="AC660" t="s">
        <v>11</v>
      </c>
      <c r="AD660" t="s">
        <v>12</v>
      </c>
      <c r="AE660" t="s">
        <v>13</v>
      </c>
      <c r="AF660" t="s">
        <v>14</v>
      </c>
      <c r="AG660" t="s">
        <v>5</v>
      </c>
      <c r="AH660" t="s">
        <v>15</v>
      </c>
      <c r="AI660" t="s">
        <v>16</v>
      </c>
      <c r="AJ660" t="s">
        <v>17</v>
      </c>
      <c r="AK660" t="s">
        <v>18</v>
      </c>
      <c r="AL660" t="s">
        <v>19</v>
      </c>
    </row>
    <row r="661" spans="1:38" ht="13.5" customHeight="1">
      <c r="A661" s="7"/>
      <c r="B661" s="7"/>
      <c r="C661" s="7"/>
      <c r="D661" s="8"/>
      <c r="F661" s="9" t="str">
        <f>(Sheet1!T661)</f>
        <v/>
      </c>
      <c r="G661" t="str">
        <f>IF(OR(Sheet1!W661="Yes",Sheet1!U661="Yes"),"\\CMFP538\"&amp;Sheet1!Z661,"")</f>
        <v/>
      </c>
      <c r="H661" t="str">
        <f>IF(G661="","",Sheet1!Z661)</f>
        <v/>
      </c>
      <c r="I661" t="str">
        <f>IF(G661="","",Sheet1!Y661)</f>
        <v/>
      </c>
      <c r="J661" t="e">
        <f>(Sheet1!O661)</f>
        <v>#VALUE!</v>
      </c>
      <c r="K661" s="6" t="e">
        <f>(Sheet1!P661)</f>
        <v>#VALUE!</v>
      </c>
      <c r="L661" s="6" t="e">
        <f>IF(Sheet1!N661="No","No",IF(Sheet1!N661="","No","Yes"))</f>
        <v>#VALUE!</v>
      </c>
      <c r="M661" t="e">
        <f>(Sheet1!Q661)</f>
        <v>#VALUE!</v>
      </c>
      <c r="N661" s="6" t="str">
        <f>IF(Sheet1!E661=FALSE,"",Sheet1!F661&amp;Sheet1!E661)</f>
        <v/>
      </c>
      <c r="O661" t="str">
        <f ca="1">(Sheet1!AB661)</f>
        <v>DC1MDB06</v>
      </c>
      <c r="P661" t="e">
        <f>(Sheet1!R661)</f>
        <v>#VALUE!</v>
      </c>
      <c r="Q661" t="e">
        <f>Sheet3!D661</f>
        <v>#VALUE!</v>
      </c>
      <c r="R661" t="e">
        <f>Sheet3!E661</f>
        <v>#VALUE!</v>
      </c>
      <c r="S661" t="str">
        <f t="shared" si="40"/>
        <v/>
      </c>
      <c r="T661" t="str">
        <f>IF(ISERROR(Sheet1!X661),"",Sheet1!X661)</f>
        <v/>
      </c>
      <c r="U661" t="e">
        <f>IF(Sheet1!M661="Councillors",5120,IF(Sheet1!M661="Information Technology Services Dept.",1024,IF(Sheet1!M661="City Clerk and Solicitor Dept",1953,"No")))</f>
        <v>#VALUE!</v>
      </c>
      <c r="V661" s="5" t="s">
        <v>96</v>
      </c>
      <c r="W661" t="e">
        <f>IF(Sheet1!M661="Councillors",4608,IF(Sheet1!M661="Information Technology Services Dept.",921,IF(Sheet1!M661="City Clerk and Solicitor Dept",1855,"No")))</f>
        <v>#VALUE!</v>
      </c>
      <c r="X661" t="e">
        <f t="shared" si="41"/>
        <v>#VALUE!</v>
      </c>
      <c r="Y661" t="str">
        <f ca="1">IF(Sheet1!AB661="DC1MDB01","DC1",IF(Sheet1!AB661="DC1MDB02","DC1",IF(Sheet1!AB661="DC1MDB03","DC1",IF(Sheet1!AB661="DC1MDB04","DC1",IF(Sheet1!AB661="DC1MDB05","DC1",IF(Sheet1!AB661="DC1MDB06","DC1",IF(Sheet1!AB661="DC1MDB07","DC1",IF(Sheet1!AB661="DC1MDB08","DC1",IF(Sheet1!AB661="DC1MDB09","DC1",IF(Sheet1!AB661="DC1MDB10","DC1",IF(Sheet1!AB661="DC4MDB01","DC4",IF(Sheet1!AB661="DC4MDB02","DC4",IF(Sheet1!AB661="DC4MDB03","DC4",IF(Sheet1!AB661="DC4MDB04","DC4",IF(Sheet1!AB661="DC4MDB05","DC4",IF(Sheet1!AB661="DC4MDB06","DC4",IF(Sheet1!AB661="DC4MDB07","DC4",IF(Sheet1!AB661="DC4MDB08","DC4",IF(Sheet1!AB661="DC4MDB09","DC4",IF(Sheet1!AB661="DC4MDB10","DC4","$False"))))))))))))))))))))</f>
        <v>DC1</v>
      </c>
      <c r="Z661" t="s">
        <v>35</v>
      </c>
      <c r="AA661" t="e">
        <f t="shared" si="42"/>
        <v>#VALUE!</v>
      </c>
      <c r="AB661" t="e">
        <f t="shared" si="43"/>
        <v>#VALUE!</v>
      </c>
      <c r="AC661" t="s">
        <v>11</v>
      </c>
      <c r="AD661" t="s">
        <v>12</v>
      </c>
      <c r="AE661" t="s">
        <v>13</v>
      </c>
      <c r="AF661" t="s">
        <v>14</v>
      </c>
      <c r="AG661" t="s">
        <v>5</v>
      </c>
      <c r="AH661" t="s">
        <v>15</v>
      </c>
      <c r="AI661" t="s">
        <v>16</v>
      </c>
      <c r="AJ661" t="s">
        <v>17</v>
      </c>
      <c r="AK661" t="s">
        <v>18</v>
      </c>
      <c r="AL661" t="s">
        <v>19</v>
      </c>
    </row>
    <row r="662" spans="1:38" ht="13.5" customHeight="1">
      <c r="A662" s="7"/>
      <c r="B662" s="7"/>
      <c r="C662" s="7"/>
      <c r="D662" s="8"/>
      <c r="F662" s="9" t="str">
        <f>(Sheet1!T662)</f>
        <v/>
      </c>
      <c r="G662" t="str">
        <f>IF(OR(Sheet1!W662="Yes",Sheet1!U662="Yes"),"\\CMFP538\"&amp;Sheet1!Z662,"")</f>
        <v/>
      </c>
      <c r="H662" t="str">
        <f>IF(G662="","",Sheet1!Z662)</f>
        <v/>
      </c>
      <c r="I662" t="str">
        <f>IF(G662="","",Sheet1!Y662)</f>
        <v/>
      </c>
      <c r="J662" t="e">
        <f>(Sheet1!O662)</f>
        <v>#VALUE!</v>
      </c>
      <c r="K662" s="6" t="e">
        <f>(Sheet1!P662)</f>
        <v>#VALUE!</v>
      </c>
      <c r="L662" s="6" t="e">
        <f>IF(Sheet1!N662="No","No",IF(Sheet1!N662="","No","Yes"))</f>
        <v>#VALUE!</v>
      </c>
      <c r="M662" t="e">
        <f>(Sheet1!Q662)</f>
        <v>#VALUE!</v>
      </c>
      <c r="N662" s="6" t="str">
        <f>IF(Sheet1!E662=FALSE,"",Sheet1!F662&amp;Sheet1!E662)</f>
        <v/>
      </c>
      <c r="O662" t="str">
        <f ca="1">(Sheet1!AB662)</f>
        <v>DC1MDB01</v>
      </c>
      <c r="P662" t="e">
        <f>(Sheet1!R662)</f>
        <v>#VALUE!</v>
      </c>
      <c r="Q662" t="e">
        <f>Sheet3!D662</f>
        <v>#VALUE!</v>
      </c>
      <c r="R662" t="e">
        <f>Sheet3!E662</f>
        <v>#VALUE!</v>
      </c>
      <c r="S662" t="str">
        <f t="shared" si="40"/>
        <v/>
      </c>
      <c r="T662" t="str">
        <f>IF(ISERROR(Sheet1!X662),"",Sheet1!X662)</f>
        <v/>
      </c>
      <c r="U662" t="e">
        <f>IF(Sheet1!M662="Councillors",5120,IF(Sheet1!M662="Information Technology Services Dept.",1024,IF(Sheet1!M662="City Clerk and Solicitor Dept",1953,"No")))</f>
        <v>#VALUE!</v>
      </c>
      <c r="V662" s="5" t="s">
        <v>96</v>
      </c>
      <c r="W662" t="e">
        <f>IF(Sheet1!M662="Councillors",4608,IF(Sheet1!M662="Information Technology Services Dept.",921,IF(Sheet1!M662="City Clerk and Solicitor Dept",1855,"No")))</f>
        <v>#VALUE!</v>
      </c>
      <c r="X662" t="e">
        <f t="shared" si="41"/>
        <v>#VALUE!</v>
      </c>
      <c r="Y662" t="str">
        <f ca="1">IF(Sheet1!AB662="DC1MDB01","DC1",IF(Sheet1!AB662="DC1MDB02","DC1",IF(Sheet1!AB662="DC1MDB03","DC1",IF(Sheet1!AB662="DC1MDB04","DC1",IF(Sheet1!AB662="DC1MDB05","DC1",IF(Sheet1!AB662="DC1MDB06","DC1",IF(Sheet1!AB662="DC1MDB07","DC1",IF(Sheet1!AB662="DC1MDB08","DC1",IF(Sheet1!AB662="DC1MDB09","DC1",IF(Sheet1!AB662="DC1MDB10","DC1",IF(Sheet1!AB662="DC4MDB01","DC4",IF(Sheet1!AB662="DC4MDB02","DC4",IF(Sheet1!AB662="DC4MDB03","DC4",IF(Sheet1!AB662="DC4MDB04","DC4",IF(Sheet1!AB662="DC4MDB05","DC4",IF(Sheet1!AB662="DC4MDB06","DC4",IF(Sheet1!AB662="DC4MDB07","DC4",IF(Sheet1!AB662="DC4MDB08","DC4",IF(Sheet1!AB662="DC4MDB09","DC4",IF(Sheet1!AB662="DC4MDB10","DC4","$False"))))))))))))))))))))</f>
        <v>DC1</v>
      </c>
      <c r="Z662" t="s">
        <v>35</v>
      </c>
      <c r="AA662" t="e">
        <f t="shared" si="42"/>
        <v>#VALUE!</v>
      </c>
      <c r="AB662" t="e">
        <f t="shared" si="43"/>
        <v>#VALUE!</v>
      </c>
      <c r="AC662" t="s">
        <v>11</v>
      </c>
      <c r="AD662" t="s">
        <v>12</v>
      </c>
      <c r="AE662" t="s">
        <v>13</v>
      </c>
      <c r="AF662" t="s">
        <v>14</v>
      </c>
      <c r="AG662" t="s">
        <v>5</v>
      </c>
      <c r="AH662" t="s">
        <v>15</v>
      </c>
      <c r="AI662" t="s">
        <v>16</v>
      </c>
      <c r="AJ662" t="s">
        <v>17</v>
      </c>
      <c r="AK662" t="s">
        <v>18</v>
      </c>
      <c r="AL662" t="s">
        <v>19</v>
      </c>
    </row>
    <row r="663" spans="1:38" ht="13.5" customHeight="1">
      <c r="A663" s="7"/>
      <c r="B663" s="7"/>
      <c r="C663" s="7"/>
      <c r="D663" s="8"/>
      <c r="F663" s="9" t="str">
        <f>(Sheet1!T663)</f>
        <v/>
      </c>
      <c r="G663" t="str">
        <f>IF(OR(Sheet1!W663="Yes",Sheet1!U663="Yes"),"\\CMFP538\"&amp;Sheet1!Z663,"")</f>
        <v/>
      </c>
      <c r="H663" t="str">
        <f>IF(G663="","",Sheet1!Z663)</f>
        <v/>
      </c>
      <c r="I663" t="str">
        <f>IF(G663="","",Sheet1!Y663)</f>
        <v/>
      </c>
      <c r="J663" t="e">
        <f>(Sheet1!O663)</f>
        <v>#VALUE!</v>
      </c>
      <c r="K663" s="6" t="e">
        <f>(Sheet1!P663)</f>
        <v>#VALUE!</v>
      </c>
      <c r="L663" s="6" t="e">
        <f>IF(Sheet1!N663="No","No",IF(Sheet1!N663="","No","Yes"))</f>
        <v>#VALUE!</v>
      </c>
      <c r="M663" t="e">
        <f>(Sheet1!Q663)</f>
        <v>#VALUE!</v>
      </c>
      <c r="N663" s="6" t="str">
        <f>IF(Sheet1!E663=FALSE,"",Sheet1!F663&amp;Sheet1!E663)</f>
        <v/>
      </c>
      <c r="O663" t="str">
        <f ca="1">(Sheet1!AB663)</f>
        <v>DC4MDB04</v>
      </c>
      <c r="P663" t="e">
        <f>(Sheet1!R663)</f>
        <v>#VALUE!</v>
      </c>
      <c r="Q663" t="e">
        <f>Sheet3!D663</f>
        <v>#VALUE!</v>
      </c>
      <c r="R663" t="e">
        <f>Sheet3!E663</f>
        <v>#VALUE!</v>
      </c>
      <c r="S663" t="str">
        <f t="shared" si="40"/>
        <v/>
      </c>
      <c r="T663" t="str">
        <f>IF(ISERROR(Sheet1!X663),"",Sheet1!X663)</f>
        <v/>
      </c>
      <c r="U663" t="e">
        <f>IF(Sheet1!M663="Councillors",5120,IF(Sheet1!M663="Information Technology Services Dept.",1024,IF(Sheet1!M663="City Clerk and Solicitor Dept",1953,"No")))</f>
        <v>#VALUE!</v>
      </c>
      <c r="V663" s="5" t="s">
        <v>96</v>
      </c>
      <c r="W663" t="e">
        <f>IF(Sheet1!M663="Councillors",4608,IF(Sheet1!M663="Information Technology Services Dept.",921,IF(Sheet1!M663="City Clerk and Solicitor Dept",1855,"No")))</f>
        <v>#VALUE!</v>
      </c>
      <c r="X663" t="e">
        <f t="shared" si="41"/>
        <v>#VALUE!</v>
      </c>
      <c r="Y663" t="str">
        <f ca="1">IF(Sheet1!AB663="DC1MDB01","DC1",IF(Sheet1!AB663="DC1MDB02","DC1",IF(Sheet1!AB663="DC1MDB03","DC1",IF(Sheet1!AB663="DC1MDB04","DC1",IF(Sheet1!AB663="DC1MDB05","DC1",IF(Sheet1!AB663="DC1MDB06","DC1",IF(Sheet1!AB663="DC1MDB07","DC1",IF(Sheet1!AB663="DC1MDB08","DC1",IF(Sheet1!AB663="DC1MDB09","DC1",IF(Sheet1!AB663="DC1MDB10","DC1",IF(Sheet1!AB663="DC4MDB01","DC4",IF(Sheet1!AB663="DC4MDB02","DC4",IF(Sheet1!AB663="DC4MDB03","DC4",IF(Sheet1!AB663="DC4MDB04","DC4",IF(Sheet1!AB663="DC4MDB05","DC4",IF(Sheet1!AB663="DC4MDB06","DC4",IF(Sheet1!AB663="DC4MDB07","DC4",IF(Sheet1!AB663="DC4MDB08","DC4",IF(Sheet1!AB663="DC4MDB09","DC4",IF(Sheet1!AB663="DC4MDB10","DC4","$False"))))))))))))))))))))</f>
        <v>DC4</v>
      </c>
      <c r="Z663" t="s">
        <v>35</v>
      </c>
      <c r="AA663" t="e">
        <f t="shared" si="42"/>
        <v>#VALUE!</v>
      </c>
      <c r="AB663" t="e">
        <f t="shared" si="43"/>
        <v>#VALUE!</v>
      </c>
      <c r="AC663" t="s">
        <v>11</v>
      </c>
      <c r="AD663" t="s">
        <v>12</v>
      </c>
      <c r="AE663" t="s">
        <v>13</v>
      </c>
      <c r="AF663" t="s">
        <v>14</v>
      </c>
      <c r="AG663" t="s">
        <v>5</v>
      </c>
      <c r="AH663" t="s">
        <v>15</v>
      </c>
      <c r="AI663" t="s">
        <v>16</v>
      </c>
      <c r="AJ663" t="s">
        <v>17</v>
      </c>
      <c r="AK663" t="s">
        <v>18</v>
      </c>
      <c r="AL663" t="s">
        <v>19</v>
      </c>
    </row>
    <row r="664" spans="1:38" ht="13.5" customHeight="1">
      <c r="A664" s="7"/>
      <c r="B664" s="7"/>
      <c r="C664" s="7"/>
      <c r="D664" s="8"/>
      <c r="F664" s="9" t="str">
        <f>(Sheet1!T664)</f>
        <v/>
      </c>
      <c r="G664" t="str">
        <f>IF(OR(Sheet1!W664="Yes",Sheet1!U664="Yes"),"\\CMFP538\"&amp;Sheet1!Z664,"")</f>
        <v/>
      </c>
      <c r="H664" t="str">
        <f>IF(G664="","",Sheet1!Z664)</f>
        <v/>
      </c>
      <c r="I664" t="str">
        <f>IF(G664="","",Sheet1!Y664)</f>
        <v/>
      </c>
      <c r="J664" t="e">
        <f>(Sheet1!O664)</f>
        <v>#VALUE!</v>
      </c>
      <c r="K664" s="6" t="e">
        <f>(Sheet1!P664)</f>
        <v>#VALUE!</v>
      </c>
      <c r="L664" s="6" t="e">
        <f>IF(Sheet1!N664="No","No",IF(Sheet1!N664="","No","Yes"))</f>
        <v>#VALUE!</v>
      </c>
      <c r="M664" t="e">
        <f>(Sheet1!Q664)</f>
        <v>#VALUE!</v>
      </c>
      <c r="N664" s="6" t="str">
        <f>IF(Sheet1!E664=FALSE,"",Sheet1!F664&amp;Sheet1!E664)</f>
        <v/>
      </c>
      <c r="O664" t="str">
        <f ca="1">(Sheet1!AB664)</f>
        <v>DC4MDB02</v>
      </c>
      <c r="P664" t="e">
        <f>(Sheet1!R664)</f>
        <v>#VALUE!</v>
      </c>
      <c r="Q664" t="e">
        <f>Sheet3!D664</f>
        <v>#VALUE!</v>
      </c>
      <c r="R664" t="e">
        <f>Sheet3!E664</f>
        <v>#VALUE!</v>
      </c>
      <c r="S664" t="str">
        <f t="shared" si="40"/>
        <v/>
      </c>
      <c r="T664" t="str">
        <f>IF(ISERROR(Sheet1!X664),"",Sheet1!X664)</f>
        <v/>
      </c>
      <c r="U664" t="e">
        <f>IF(Sheet1!M664="Councillors",5120,IF(Sheet1!M664="Information Technology Services Dept.",1024,IF(Sheet1!M664="City Clerk and Solicitor Dept",1953,"No")))</f>
        <v>#VALUE!</v>
      </c>
      <c r="V664" s="5" t="s">
        <v>96</v>
      </c>
      <c r="W664" t="e">
        <f>IF(Sheet1!M664="Councillors",4608,IF(Sheet1!M664="Information Technology Services Dept.",921,IF(Sheet1!M664="City Clerk and Solicitor Dept",1855,"No")))</f>
        <v>#VALUE!</v>
      </c>
      <c r="X664" t="e">
        <f t="shared" si="41"/>
        <v>#VALUE!</v>
      </c>
      <c r="Y664" t="str">
        <f ca="1">IF(Sheet1!AB664="DC1MDB01","DC1",IF(Sheet1!AB664="DC1MDB02","DC1",IF(Sheet1!AB664="DC1MDB03","DC1",IF(Sheet1!AB664="DC1MDB04","DC1",IF(Sheet1!AB664="DC1MDB05","DC1",IF(Sheet1!AB664="DC1MDB06","DC1",IF(Sheet1!AB664="DC1MDB07","DC1",IF(Sheet1!AB664="DC1MDB08","DC1",IF(Sheet1!AB664="DC1MDB09","DC1",IF(Sheet1!AB664="DC1MDB10","DC1",IF(Sheet1!AB664="DC4MDB01","DC4",IF(Sheet1!AB664="DC4MDB02","DC4",IF(Sheet1!AB664="DC4MDB03","DC4",IF(Sheet1!AB664="DC4MDB04","DC4",IF(Sheet1!AB664="DC4MDB05","DC4",IF(Sheet1!AB664="DC4MDB06","DC4",IF(Sheet1!AB664="DC4MDB07","DC4",IF(Sheet1!AB664="DC4MDB08","DC4",IF(Sheet1!AB664="DC4MDB09","DC4",IF(Sheet1!AB664="DC4MDB10","DC4","$False"))))))))))))))))))))</f>
        <v>DC4</v>
      </c>
      <c r="Z664" t="s">
        <v>35</v>
      </c>
      <c r="AA664" t="e">
        <f t="shared" si="42"/>
        <v>#VALUE!</v>
      </c>
      <c r="AB664" t="e">
        <f t="shared" si="43"/>
        <v>#VALUE!</v>
      </c>
      <c r="AC664" t="s">
        <v>11</v>
      </c>
      <c r="AD664" t="s">
        <v>12</v>
      </c>
      <c r="AE664" t="s">
        <v>13</v>
      </c>
      <c r="AF664" t="s">
        <v>14</v>
      </c>
      <c r="AG664" t="s">
        <v>5</v>
      </c>
      <c r="AH664" t="s">
        <v>15</v>
      </c>
      <c r="AI664" t="s">
        <v>16</v>
      </c>
      <c r="AJ664" t="s">
        <v>17</v>
      </c>
      <c r="AK664" t="s">
        <v>18</v>
      </c>
      <c r="AL664" t="s">
        <v>19</v>
      </c>
    </row>
    <row r="665" spans="1:38" ht="13.5" customHeight="1">
      <c r="A665" s="7"/>
      <c r="B665" s="7"/>
      <c r="C665" s="7"/>
      <c r="D665" s="8"/>
      <c r="F665" s="9" t="str">
        <f>(Sheet1!T665)</f>
        <v/>
      </c>
      <c r="G665" t="str">
        <f>IF(OR(Sheet1!W665="Yes",Sheet1!U665="Yes"),"\\CMFP538\"&amp;Sheet1!Z665,"")</f>
        <v/>
      </c>
      <c r="H665" t="str">
        <f>IF(G665="","",Sheet1!Z665)</f>
        <v/>
      </c>
      <c r="I665" t="str">
        <f>IF(G665="","",Sheet1!Y665)</f>
        <v/>
      </c>
      <c r="J665" t="e">
        <f>(Sheet1!O665)</f>
        <v>#VALUE!</v>
      </c>
      <c r="K665" s="6" t="e">
        <f>(Sheet1!P665)</f>
        <v>#VALUE!</v>
      </c>
      <c r="L665" s="6" t="e">
        <f>IF(Sheet1!N665="No","No",IF(Sheet1!N665="","No","Yes"))</f>
        <v>#VALUE!</v>
      </c>
      <c r="M665" t="e">
        <f>(Sheet1!Q665)</f>
        <v>#VALUE!</v>
      </c>
      <c r="N665" s="6" t="str">
        <f>IF(Sheet1!E665=FALSE,"",Sheet1!F665&amp;Sheet1!E665)</f>
        <v/>
      </c>
      <c r="O665" t="str">
        <f ca="1">(Sheet1!AB665)</f>
        <v>DC1MDB04</v>
      </c>
      <c r="P665" t="e">
        <f>(Sheet1!R665)</f>
        <v>#VALUE!</v>
      </c>
      <c r="Q665" t="e">
        <f>Sheet3!D665</f>
        <v>#VALUE!</v>
      </c>
      <c r="R665" t="e">
        <f>Sheet3!E665</f>
        <v>#VALUE!</v>
      </c>
      <c r="S665" t="str">
        <f t="shared" si="40"/>
        <v/>
      </c>
      <c r="T665" t="str">
        <f>IF(ISERROR(Sheet1!X665),"",Sheet1!X665)</f>
        <v/>
      </c>
      <c r="U665" t="e">
        <f>IF(Sheet1!M665="Councillors",5120,IF(Sheet1!M665="Information Technology Services Dept.",1024,IF(Sheet1!M665="City Clerk and Solicitor Dept",1953,"No")))</f>
        <v>#VALUE!</v>
      </c>
      <c r="V665" s="5" t="s">
        <v>96</v>
      </c>
      <c r="W665" t="e">
        <f>IF(Sheet1!M665="Councillors",4608,IF(Sheet1!M665="Information Technology Services Dept.",921,IF(Sheet1!M665="City Clerk and Solicitor Dept",1855,"No")))</f>
        <v>#VALUE!</v>
      </c>
      <c r="X665" t="e">
        <f t="shared" si="41"/>
        <v>#VALUE!</v>
      </c>
      <c r="Y665" t="str">
        <f ca="1">IF(Sheet1!AB665="DC1MDB01","DC1",IF(Sheet1!AB665="DC1MDB02","DC1",IF(Sheet1!AB665="DC1MDB03","DC1",IF(Sheet1!AB665="DC1MDB04","DC1",IF(Sheet1!AB665="DC1MDB05","DC1",IF(Sheet1!AB665="DC1MDB06","DC1",IF(Sheet1!AB665="DC1MDB07","DC1",IF(Sheet1!AB665="DC1MDB08","DC1",IF(Sheet1!AB665="DC1MDB09","DC1",IF(Sheet1!AB665="DC1MDB10","DC1",IF(Sheet1!AB665="DC4MDB01","DC4",IF(Sheet1!AB665="DC4MDB02","DC4",IF(Sheet1!AB665="DC4MDB03","DC4",IF(Sheet1!AB665="DC4MDB04","DC4",IF(Sheet1!AB665="DC4MDB05","DC4",IF(Sheet1!AB665="DC4MDB06","DC4",IF(Sheet1!AB665="DC4MDB07","DC4",IF(Sheet1!AB665="DC4MDB08","DC4",IF(Sheet1!AB665="DC4MDB09","DC4",IF(Sheet1!AB665="DC4MDB10","DC4","$False"))))))))))))))))))))</f>
        <v>DC1</v>
      </c>
      <c r="Z665" t="s">
        <v>35</v>
      </c>
      <c r="AA665" t="e">
        <f t="shared" si="42"/>
        <v>#VALUE!</v>
      </c>
      <c r="AB665" t="e">
        <f t="shared" si="43"/>
        <v>#VALUE!</v>
      </c>
      <c r="AC665" t="s">
        <v>11</v>
      </c>
      <c r="AD665" t="s">
        <v>12</v>
      </c>
      <c r="AE665" t="s">
        <v>13</v>
      </c>
      <c r="AF665" t="s">
        <v>14</v>
      </c>
      <c r="AG665" t="s">
        <v>5</v>
      </c>
      <c r="AH665" t="s">
        <v>15</v>
      </c>
      <c r="AI665" t="s">
        <v>16</v>
      </c>
      <c r="AJ665" t="s">
        <v>17</v>
      </c>
      <c r="AK665" t="s">
        <v>18</v>
      </c>
      <c r="AL665" t="s">
        <v>19</v>
      </c>
    </row>
    <row r="666" spans="1:38" ht="13.5" customHeight="1">
      <c r="A666" s="7"/>
      <c r="B666" s="7"/>
      <c r="C666" s="7"/>
      <c r="D666" s="8"/>
      <c r="F666" s="9" t="str">
        <f>(Sheet1!T666)</f>
        <v/>
      </c>
      <c r="G666" t="str">
        <f>IF(OR(Sheet1!W666="Yes",Sheet1!U666="Yes"),"\\CMFP538\"&amp;Sheet1!Z666,"")</f>
        <v/>
      </c>
      <c r="H666" t="str">
        <f>IF(G666="","",Sheet1!Z666)</f>
        <v/>
      </c>
      <c r="I666" t="str">
        <f>IF(G666="","",Sheet1!Y666)</f>
        <v/>
      </c>
      <c r="J666" t="e">
        <f>(Sheet1!O666)</f>
        <v>#VALUE!</v>
      </c>
      <c r="K666" s="6" t="e">
        <f>(Sheet1!P666)</f>
        <v>#VALUE!</v>
      </c>
      <c r="L666" s="6" t="e">
        <f>IF(Sheet1!N666="No","No",IF(Sheet1!N666="","No","Yes"))</f>
        <v>#VALUE!</v>
      </c>
      <c r="M666" t="e">
        <f>(Sheet1!Q666)</f>
        <v>#VALUE!</v>
      </c>
      <c r="N666" s="6" t="str">
        <f>IF(Sheet1!E666=FALSE,"",Sheet1!F666&amp;Sheet1!E666)</f>
        <v/>
      </c>
      <c r="O666" t="str">
        <f ca="1">(Sheet1!AB666)</f>
        <v>DC1MDB10</v>
      </c>
      <c r="P666" t="e">
        <f>(Sheet1!R666)</f>
        <v>#VALUE!</v>
      </c>
      <c r="Q666" t="e">
        <f>Sheet3!D666</f>
        <v>#VALUE!</v>
      </c>
      <c r="R666" t="e">
        <f>Sheet3!E666</f>
        <v>#VALUE!</v>
      </c>
      <c r="S666" t="str">
        <f t="shared" si="40"/>
        <v/>
      </c>
      <c r="T666" t="str">
        <f>IF(ISERROR(Sheet1!X666),"",Sheet1!X666)</f>
        <v/>
      </c>
      <c r="U666" t="e">
        <f>IF(Sheet1!M666="Councillors",5120,IF(Sheet1!M666="Information Technology Services Dept.",1024,IF(Sheet1!M666="City Clerk and Solicitor Dept",1953,"No")))</f>
        <v>#VALUE!</v>
      </c>
      <c r="V666" s="5" t="s">
        <v>96</v>
      </c>
      <c r="W666" t="e">
        <f>IF(Sheet1!M666="Councillors",4608,IF(Sheet1!M666="Information Technology Services Dept.",921,IF(Sheet1!M666="City Clerk and Solicitor Dept",1855,"No")))</f>
        <v>#VALUE!</v>
      </c>
      <c r="X666" t="e">
        <f t="shared" si="41"/>
        <v>#VALUE!</v>
      </c>
      <c r="Y666" t="str">
        <f ca="1">IF(Sheet1!AB666="DC1MDB01","DC1",IF(Sheet1!AB666="DC1MDB02","DC1",IF(Sheet1!AB666="DC1MDB03","DC1",IF(Sheet1!AB666="DC1MDB04","DC1",IF(Sheet1!AB666="DC1MDB05","DC1",IF(Sheet1!AB666="DC1MDB06","DC1",IF(Sheet1!AB666="DC1MDB07","DC1",IF(Sheet1!AB666="DC1MDB08","DC1",IF(Sheet1!AB666="DC1MDB09","DC1",IF(Sheet1!AB666="DC1MDB10","DC1",IF(Sheet1!AB666="DC4MDB01","DC4",IF(Sheet1!AB666="DC4MDB02","DC4",IF(Sheet1!AB666="DC4MDB03","DC4",IF(Sheet1!AB666="DC4MDB04","DC4",IF(Sheet1!AB666="DC4MDB05","DC4",IF(Sheet1!AB666="DC4MDB06","DC4",IF(Sheet1!AB666="DC4MDB07","DC4",IF(Sheet1!AB666="DC4MDB08","DC4",IF(Sheet1!AB666="DC4MDB09","DC4",IF(Sheet1!AB666="DC4MDB10","DC4","$False"))))))))))))))))))))</f>
        <v>DC1</v>
      </c>
      <c r="Z666" t="s">
        <v>35</v>
      </c>
      <c r="AA666" t="e">
        <f t="shared" si="42"/>
        <v>#VALUE!</v>
      </c>
      <c r="AB666" t="e">
        <f t="shared" si="43"/>
        <v>#VALUE!</v>
      </c>
      <c r="AC666" t="s">
        <v>11</v>
      </c>
      <c r="AD666" t="s">
        <v>12</v>
      </c>
      <c r="AE666" t="s">
        <v>13</v>
      </c>
      <c r="AF666" t="s">
        <v>14</v>
      </c>
      <c r="AG666" t="s">
        <v>5</v>
      </c>
      <c r="AH666" t="s">
        <v>15</v>
      </c>
      <c r="AI666" t="s">
        <v>16</v>
      </c>
      <c r="AJ666" t="s">
        <v>17</v>
      </c>
      <c r="AK666" t="s">
        <v>18</v>
      </c>
      <c r="AL666" t="s">
        <v>19</v>
      </c>
    </row>
    <row r="667" spans="1:38" ht="13.5" customHeight="1">
      <c r="A667" s="7"/>
      <c r="B667" s="7"/>
      <c r="C667" s="7"/>
      <c r="D667" s="8"/>
      <c r="F667" s="9" t="str">
        <f>(Sheet1!T667)</f>
        <v/>
      </c>
      <c r="G667" t="str">
        <f>IF(OR(Sheet1!W667="Yes",Sheet1!U667="Yes"),"\\CMFP538\"&amp;Sheet1!Z667,"")</f>
        <v/>
      </c>
      <c r="H667" t="str">
        <f>IF(G667="","",Sheet1!Z667)</f>
        <v/>
      </c>
      <c r="I667" t="str">
        <f>IF(G667="","",Sheet1!Y667)</f>
        <v/>
      </c>
      <c r="J667" t="e">
        <f>(Sheet1!O667)</f>
        <v>#VALUE!</v>
      </c>
      <c r="K667" s="6" t="e">
        <f>(Sheet1!P667)</f>
        <v>#VALUE!</v>
      </c>
      <c r="L667" s="6" t="e">
        <f>IF(Sheet1!N667="No","No",IF(Sheet1!N667="","No","Yes"))</f>
        <v>#VALUE!</v>
      </c>
      <c r="M667" t="e">
        <f>(Sheet1!Q667)</f>
        <v>#VALUE!</v>
      </c>
      <c r="N667" s="6" t="str">
        <f>IF(Sheet1!E667=FALSE,"",Sheet1!F667&amp;Sheet1!E667)</f>
        <v/>
      </c>
      <c r="O667" t="str">
        <f ca="1">(Sheet1!AB667)</f>
        <v>DC1MDB03</v>
      </c>
      <c r="P667" t="e">
        <f>(Sheet1!R667)</f>
        <v>#VALUE!</v>
      </c>
      <c r="Q667" t="e">
        <f>Sheet3!D667</f>
        <v>#VALUE!</v>
      </c>
      <c r="R667" t="e">
        <f>Sheet3!E667</f>
        <v>#VALUE!</v>
      </c>
      <c r="S667" t="str">
        <f t="shared" si="40"/>
        <v/>
      </c>
      <c r="T667" t="str">
        <f>IF(ISERROR(Sheet1!X667),"",Sheet1!X667)</f>
        <v/>
      </c>
      <c r="U667" t="e">
        <f>IF(Sheet1!M667="Councillors",5120,IF(Sheet1!M667="Information Technology Services Dept.",1024,IF(Sheet1!M667="City Clerk and Solicitor Dept",1953,"No")))</f>
        <v>#VALUE!</v>
      </c>
      <c r="V667" s="5" t="s">
        <v>96</v>
      </c>
      <c r="W667" t="e">
        <f>IF(Sheet1!M667="Councillors",4608,IF(Sheet1!M667="Information Technology Services Dept.",921,IF(Sheet1!M667="City Clerk and Solicitor Dept",1855,"No")))</f>
        <v>#VALUE!</v>
      </c>
      <c r="X667" t="e">
        <f t="shared" si="41"/>
        <v>#VALUE!</v>
      </c>
      <c r="Y667" t="str">
        <f ca="1">IF(Sheet1!AB667="DC1MDB01","DC1",IF(Sheet1!AB667="DC1MDB02","DC1",IF(Sheet1!AB667="DC1MDB03","DC1",IF(Sheet1!AB667="DC1MDB04","DC1",IF(Sheet1!AB667="DC1MDB05","DC1",IF(Sheet1!AB667="DC1MDB06","DC1",IF(Sheet1!AB667="DC1MDB07","DC1",IF(Sheet1!AB667="DC1MDB08","DC1",IF(Sheet1!AB667="DC1MDB09","DC1",IF(Sheet1!AB667="DC1MDB10","DC1",IF(Sheet1!AB667="DC4MDB01","DC4",IF(Sheet1!AB667="DC4MDB02","DC4",IF(Sheet1!AB667="DC4MDB03","DC4",IF(Sheet1!AB667="DC4MDB04","DC4",IF(Sheet1!AB667="DC4MDB05","DC4",IF(Sheet1!AB667="DC4MDB06","DC4",IF(Sheet1!AB667="DC4MDB07","DC4",IF(Sheet1!AB667="DC4MDB08","DC4",IF(Sheet1!AB667="DC4MDB09","DC4",IF(Sheet1!AB667="DC4MDB10","DC4","$False"))))))))))))))))))))</f>
        <v>DC1</v>
      </c>
      <c r="Z667" t="s">
        <v>35</v>
      </c>
      <c r="AA667" t="e">
        <f t="shared" si="42"/>
        <v>#VALUE!</v>
      </c>
      <c r="AB667" t="e">
        <f t="shared" si="43"/>
        <v>#VALUE!</v>
      </c>
      <c r="AC667" t="s">
        <v>11</v>
      </c>
      <c r="AD667" t="s">
        <v>12</v>
      </c>
      <c r="AE667" t="s">
        <v>13</v>
      </c>
      <c r="AF667" t="s">
        <v>14</v>
      </c>
      <c r="AG667" t="s">
        <v>5</v>
      </c>
      <c r="AH667" t="s">
        <v>15</v>
      </c>
      <c r="AI667" t="s">
        <v>16</v>
      </c>
      <c r="AJ667" t="s">
        <v>17</v>
      </c>
      <c r="AK667" t="s">
        <v>18</v>
      </c>
      <c r="AL667" t="s">
        <v>19</v>
      </c>
    </row>
    <row r="668" spans="1:38" ht="13.5" customHeight="1">
      <c r="A668" s="7"/>
      <c r="B668" s="7"/>
      <c r="C668" s="7"/>
      <c r="D668" s="8"/>
      <c r="F668" s="9" t="str">
        <f>(Sheet1!T668)</f>
        <v/>
      </c>
      <c r="G668" t="str">
        <f>IF(OR(Sheet1!W668="Yes",Sheet1!U668="Yes"),"\\CMFP538\"&amp;Sheet1!Z668,"")</f>
        <v/>
      </c>
      <c r="H668" t="str">
        <f>IF(G668="","",Sheet1!Z668)</f>
        <v/>
      </c>
      <c r="I668" t="str">
        <f>IF(G668="","",Sheet1!Y668)</f>
        <v/>
      </c>
      <c r="J668" t="e">
        <f>(Sheet1!O668)</f>
        <v>#VALUE!</v>
      </c>
      <c r="K668" s="6" t="e">
        <f>(Sheet1!P668)</f>
        <v>#VALUE!</v>
      </c>
      <c r="L668" s="6" t="e">
        <f>IF(Sheet1!N668="No","No",IF(Sheet1!N668="","No","Yes"))</f>
        <v>#VALUE!</v>
      </c>
      <c r="M668" t="e">
        <f>(Sheet1!Q668)</f>
        <v>#VALUE!</v>
      </c>
      <c r="N668" s="6" t="str">
        <f>IF(Sheet1!E668=FALSE,"",Sheet1!F668&amp;Sheet1!E668)</f>
        <v/>
      </c>
      <c r="O668" t="str">
        <f ca="1">(Sheet1!AB668)</f>
        <v>DC4MDB04</v>
      </c>
      <c r="P668" t="e">
        <f>(Sheet1!R668)</f>
        <v>#VALUE!</v>
      </c>
      <c r="Q668" t="e">
        <f>Sheet3!D668</f>
        <v>#VALUE!</v>
      </c>
      <c r="R668" t="e">
        <f>Sheet3!E668</f>
        <v>#VALUE!</v>
      </c>
      <c r="S668" t="str">
        <f t="shared" si="40"/>
        <v/>
      </c>
      <c r="T668" t="str">
        <f>IF(ISERROR(Sheet1!X668),"",Sheet1!X668)</f>
        <v/>
      </c>
      <c r="U668" t="e">
        <f>IF(Sheet1!M668="Councillors",5120,IF(Sheet1!M668="Information Technology Services Dept.",1024,IF(Sheet1!M668="City Clerk and Solicitor Dept",1953,"No")))</f>
        <v>#VALUE!</v>
      </c>
      <c r="V668" s="5" t="s">
        <v>96</v>
      </c>
      <c r="W668" t="e">
        <f>IF(Sheet1!M668="Councillors",4608,IF(Sheet1!M668="Information Technology Services Dept.",921,IF(Sheet1!M668="City Clerk and Solicitor Dept",1855,"No")))</f>
        <v>#VALUE!</v>
      </c>
      <c r="X668" t="e">
        <f t="shared" si="41"/>
        <v>#VALUE!</v>
      </c>
      <c r="Y668" t="str">
        <f ca="1">IF(Sheet1!AB668="DC1MDB01","DC1",IF(Sheet1!AB668="DC1MDB02","DC1",IF(Sheet1!AB668="DC1MDB03","DC1",IF(Sheet1!AB668="DC1MDB04","DC1",IF(Sheet1!AB668="DC1MDB05","DC1",IF(Sheet1!AB668="DC1MDB06","DC1",IF(Sheet1!AB668="DC1MDB07","DC1",IF(Sheet1!AB668="DC1MDB08","DC1",IF(Sheet1!AB668="DC1MDB09","DC1",IF(Sheet1!AB668="DC1MDB10","DC1",IF(Sheet1!AB668="DC4MDB01","DC4",IF(Sheet1!AB668="DC4MDB02","DC4",IF(Sheet1!AB668="DC4MDB03","DC4",IF(Sheet1!AB668="DC4MDB04","DC4",IF(Sheet1!AB668="DC4MDB05","DC4",IF(Sheet1!AB668="DC4MDB06","DC4",IF(Sheet1!AB668="DC4MDB07","DC4",IF(Sheet1!AB668="DC4MDB08","DC4",IF(Sheet1!AB668="DC4MDB09","DC4",IF(Sheet1!AB668="DC4MDB10","DC4","$False"))))))))))))))))))))</f>
        <v>DC4</v>
      </c>
      <c r="Z668" t="s">
        <v>35</v>
      </c>
      <c r="AA668" t="e">
        <f t="shared" si="42"/>
        <v>#VALUE!</v>
      </c>
      <c r="AB668" t="e">
        <f t="shared" si="43"/>
        <v>#VALUE!</v>
      </c>
      <c r="AC668" t="s">
        <v>11</v>
      </c>
      <c r="AD668" t="s">
        <v>12</v>
      </c>
      <c r="AE668" t="s">
        <v>13</v>
      </c>
      <c r="AF668" t="s">
        <v>14</v>
      </c>
      <c r="AG668" t="s">
        <v>5</v>
      </c>
      <c r="AH668" t="s">
        <v>15</v>
      </c>
      <c r="AI668" t="s">
        <v>16</v>
      </c>
      <c r="AJ668" t="s">
        <v>17</v>
      </c>
      <c r="AK668" t="s">
        <v>18</v>
      </c>
      <c r="AL668" t="s">
        <v>19</v>
      </c>
    </row>
    <row r="669" spans="1:38" ht="13.5" customHeight="1">
      <c r="A669" s="7"/>
      <c r="B669" s="7"/>
      <c r="C669" s="7"/>
      <c r="D669" s="8"/>
      <c r="F669" s="9" t="str">
        <f>(Sheet1!T669)</f>
        <v/>
      </c>
      <c r="G669" t="str">
        <f>IF(OR(Sheet1!W669="Yes",Sheet1!U669="Yes"),"\\CMFP538\"&amp;Sheet1!Z669,"")</f>
        <v/>
      </c>
      <c r="H669" t="str">
        <f>IF(G669="","",Sheet1!Z669)</f>
        <v/>
      </c>
      <c r="I669" t="str">
        <f>IF(G669="","",Sheet1!Y669)</f>
        <v/>
      </c>
      <c r="J669" t="e">
        <f>(Sheet1!O669)</f>
        <v>#VALUE!</v>
      </c>
      <c r="K669" s="6" t="e">
        <f>(Sheet1!P669)</f>
        <v>#VALUE!</v>
      </c>
      <c r="L669" s="6" t="e">
        <f>IF(Sheet1!N669="No","No",IF(Sheet1!N669="","No","Yes"))</f>
        <v>#VALUE!</v>
      </c>
      <c r="M669" t="e">
        <f>(Sheet1!Q669)</f>
        <v>#VALUE!</v>
      </c>
      <c r="N669" s="6" t="str">
        <f>IF(Sheet1!E669=FALSE,"",Sheet1!F669&amp;Sheet1!E669)</f>
        <v/>
      </c>
      <c r="O669" t="str">
        <f ca="1">(Sheet1!AB669)</f>
        <v>DC1MDB04</v>
      </c>
      <c r="P669" t="e">
        <f>(Sheet1!R669)</f>
        <v>#VALUE!</v>
      </c>
      <c r="Q669" t="e">
        <f>Sheet3!D669</f>
        <v>#VALUE!</v>
      </c>
      <c r="R669" t="e">
        <f>Sheet3!E669</f>
        <v>#VALUE!</v>
      </c>
      <c r="S669" t="str">
        <f t="shared" si="40"/>
        <v/>
      </c>
      <c r="T669" t="str">
        <f>IF(ISERROR(Sheet1!X669),"",Sheet1!X669)</f>
        <v/>
      </c>
      <c r="U669" t="e">
        <f>IF(Sheet1!M669="Councillors",5120,IF(Sheet1!M669="Information Technology Services Dept.",1024,IF(Sheet1!M669="City Clerk and Solicitor Dept",1953,"No")))</f>
        <v>#VALUE!</v>
      </c>
      <c r="V669" s="5" t="s">
        <v>96</v>
      </c>
      <c r="W669" t="e">
        <f>IF(Sheet1!M669="Councillors",4608,IF(Sheet1!M669="Information Technology Services Dept.",921,IF(Sheet1!M669="City Clerk and Solicitor Dept",1855,"No")))</f>
        <v>#VALUE!</v>
      </c>
      <c r="X669" t="e">
        <f t="shared" si="41"/>
        <v>#VALUE!</v>
      </c>
      <c r="Y669" t="str">
        <f ca="1">IF(Sheet1!AB669="DC1MDB01","DC1",IF(Sheet1!AB669="DC1MDB02","DC1",IF(Sheet1!AB669="DC1MDB03","DC1",IF(Sheet1!AB669="DC1MDB04","DC1",IF(Sheet1!AB669="DC1MDB05","DC1",IF(Sheet1!AB669="DC1MDB06","DC1",IF(Sheet1!AB669="DC1MDB07","DC1",IF(Sheet1!AB669="DC1MDB08","DC1",IF(Sheet1!AB669="DC1MDB09","DC1",IF(Sheet1!AB669="DC1MDB10","DC1",IF(Sheet1!AB669="DC4MDB01","DC4",IF(Sheet1!AB669="DC4MDB02","DC4",IF(Sheet1!AB669="DC4MDB03","DC4",IF(Sheet1!AB669="DC4MDB04","DC4",IF(Sheet1!AB669="DC4MDB05","DC4",IF(Sheet1!AB669="DC4MDB06","DC4",IF(Sheet1!AB669="DC4MDB07","DC4",IF(Sheet1!AB669="DC4MDB08","DC4",IF(Sheet1!AB669="DC4MDB09","DC4",IF(Sheet1!AB669="DC4MDB10","DC4","$False"))))))))))))))))))))</f>
        <v>DC1</v>
      </c>
      <c r="Z669" t="s">
        <v>35</v>
      </c>
      <c r="AA669" t="e">
        <f t="shared" si="42"/>
        <v>#VALUE!</v>
      </c>
      <c r="AB669" t="e">
        <f t="shared" si="43"/>
        <v>#VALUE!</v>
      </c>
      <c r="AC669" t="s">
        <v>11</v>
      </c>
      <c r="AD669" t="s">
        <v>12</v>
      </c>
      <c r="AE669" t="s">
        <v>13</v>
      </c>
      <c r="AF669" t="s">
        <v>14</v>
      </c>
      <c r="AG669" t="s">
        <v>5</v>
      </c>
      <c r="AH669" t="s">
        <v>15</v>
      </c>
      <c r="AI669" t="s">
        <v>16</v>
      </c>
      <c r="AJ669" t="s">
        <v>17</v>
      </c>
      <c r="AK669" t="s">
        <v>18</v>
      </c>
      <c r="AL669" t="s">
        <v>19</v>
      </c>
    </row>
    <row r="670" spans="1:38" ht="13.5" customHeight="1">
      <c r="A670" s="7"/>
      <c r="B670" s="7"/>
      <c r="C670" s="7"/>
      <c r="D670" s="8"/>
      <c r="F670" s="9" t="str">
        <f>(Sheet1!T670)</f>
        <v/>
      </c>
      <c r="G670" t="str">
        <f>IF(OR(Sheet1!W670="Yes",Sheet1!U670="Yes"),"\\CMFP538\"&amp;Sheet1!Z670,"")</f>
        <v/>
      </c>
      <c r="H670" t="str">
        <f>IF(G670="","",Sheet1!Z670)</f>
        <v/>
      </c>
      <c r="I670" t="str">
        <f>IF(G670="","",Sheet1!Y670)</f>
        <v/>
      </c>
      <c r="J670" t="e">
        <f>(Sheet1!O670)</f>
        <v>#VALUE!</v>
      </c>
      <c r="K670" s="6" t="e">
        <f>(Sheet1!P670)</f>
        <v>#VALUE!</v>
      </c>
      <c r="L670" s="6" t="e">
        <f>IF(Sheet1!N670="No","No",IF(Sheet1!N670="","No","Yes"))</f>
        <v>#VALUE!</v>
      </c>
      <c r="M670" t="e">
        <f>(Sheet1!Q670)</f>
        <v>#VALUE!</v>
      </c>
      <c r="N670" s="6" t="str">
        <f>IF(Sheet1!E670=FALSE,"",Sheet1!F670&amp;Sheet1!E670)</f>
        <v/>
      </c>
      <c r="O670" t="str">
        <f ca="1">(Sheet1!AB670)</f>
        <v>DC1MDB10</v>
      </c>
      <c r="P670" t="e">
        <f>(Sheet1!R670)</f>
        <v>#VALUE!</v>
      </c>
      <c r="Q670" t="e">
        <f>Sheet3!D670</f>
        <v>#VALUE!</v>
      </c>
      <c r="R670" t="e">
        <f>Sheet3!E670</f>
        <v>#VALUE!</v>
      </c>
      <c r="S670" t="str">
        <f t="shared" si="40"/>
        <v/>
      </c>
      <c r="T670" t="str">
        <f>IF(ISERROR(Sheet1!X670),"",Sheet1!X670)</f>
        <v/>
      </c>
      <c r="U670" t="e">
        <f>IF(Sheet1!M670="Councillors",5120,IF(Sheet1!M670="Information Technology Services Dept.",1024,IF(Sheet1!M670="City Clerk and Solicitor Dept",1953,"No")))</f>
        <v>#VALUE!</v>
      </c>
      <c r="V670" s="5" t="s">
        <v>96</v>
      </c>
      <c r="W670" t="e">
        <f>IF(Sheet1!M670="Councillors",4608,IF(Sheet1!M670="Information Technology Services Dept.",921,IF(Sheet1!M670="City Clerk and Solicitor Dept",1855,"No")))</f>
        <v>#VALUE!</v>
      </c>
      <c r="X670" t="e">
        <f t="shared" si="41"/>
        <v>#VALUE!</v>
      </c>
      <c r="Y670" t="str">
        <f ca="1">IF(Sheet1!AB670="DC1MDB01","DC1",IF(Sheet1!AB670="DC1MDB02","DC1",IF(Sheet1!AB670="DC1MDB03","DC1",IF(Sheet1!AB670="DC1MDB04","DC1",IF(Sheet1!AB670="DC1MDB05","DC1",IF(Sheet1!AB670="DC1MDB06","DC1",IF(Sheet1!AB670="DC1MDB07","DC1",IF(Sheet1!AB670="DC1MDB08","DC1",IF(Sheet1!AB670="DC1MDB09","DC1",IF(Sheet1!AB670="DC1MDB10","DC1",IF(Sheet1!AB670="DC4MDB01","DC4",IF(Sheet1!AB670="DC4MDB02","DC4",IF(Sheet1!AB670="DC4MDB03","DC4",IF(Sheet1!AB670="DC4MDB04","DC4",IF(Sheet1!AB670="DC4MDB05","DC4",IF(Sheet1!AB670="DC4MDB06","DC4",IF(Sheet1!AB670="DC4MDB07","DC4",IF(Sheet1!AB670="DC4MDB08","DC4",IF(Sheet1!AB670="DC4MDB09","DC4",IF(Sheet1!AB670="DC4MDB10","DC4","$False"))))))))))))))))))))</f>
        <v>DC1</v>
      </c>
      <c r="Z670" t="s">
        <v>35</v>
      </c>
      <c r="AA670" t="e">
        <f t="shared" si="42"/>
        <v>#VALUE!</v>
      </c>
      <c r="AB670" t="e">
        <f t="shared" si="43"/>
        <v>#VALUE!</v>
      </c>
      <c r="AC670" t="s">
        <v>11</v>
      </c>
      <c r="AD670" t="s">
        <v>12</v>
      </c>
      <c r="AE670" t="s">
        <v>13</v>
      </c>
      <c r="AF670" t="s">
        <v>14</v>
      </c>
      <c r="AG670" t="s">
        <v>5</v>
      </c>
      <c r="AH670" t="s">
        <v>15</v>
      </c>
      <c r="AI670" t="s">
        <v>16</v>
      </c>
      <c r="AJ670" t="s">
        <v>17</v>
      </c>
      <c r="AK670" t="s">
        <v>18</v>
      </c>
      <c r="AL670" t="s">
        <v>19</v>
      </c>
    </row>
    <row r="671" spans="1:38" ht="13.5" customHeight="1">
      <c r="A671" s="7"/>
      <c r="B671" s="7"/>
      <c r="C671" s="7"/>
      <c r="D671" s="8"/>
      <c r="F671" s="9" t="str">
        <f>(Sheet1!T671)</f>
        <v/>
      </c>
      <c r="G671" t="str">
        <f>IF(OR(Sheet1!W671="Yes",Sheet1!U671="Yes"),"\\CMFP538\"&amp;Sheet1!Z671,"")</f>
        <v/>
      </c>
      <c r="H671" t="str">
        <f>IF(G671="","",Sheet1!Z671)</f>
        <v/>
      </c>
      <c r="I671" t="str">
        <f>IF(G671="","",Sheet1!Y671)</f>
        <v/>
      </c>
      <c r="J671" t="e">
        <f>(Sheet1!O671)</f>
        <v>#VALUE!</v>
      </c>
      <c r="K671" s="6" t="e">
        <f>(Sheet1!P671)</f>
        <v>#VALUE!</v>
      </c>
      <c r="L671" s="6" t="e">
        <f>IF(Sheet1!N671="No","No",IF(Sheet1!N671="","No","Yes"))</f>
        <v>#VALUE!</v>
      </c>
      <c r="M671" t="e">
        <f>(Sheet1!Q671)</f>
        <v>#VALUE!</v>
      </c>
      <c r="N671" s="6" t="str">
        <f>IF(Sheet1!E671=FALSE,"",Sheet1!F671&amp;Sheet1!E671)</f>
        <v/>
      </c>
      <c r="O671" t="str">
        <f ca="1">(Sheet1!AB671)</f>
        <v>DC4MDB06</v>
      </c>
      <c r="P671" t="e">
        <f>(Sheet1!R671)</f>
        <v>#VALUE!</v>
      </c>
      <c r="Q671" t="e">
        <f>Sheet3!D671</f>
        <v>#VALUE!</v>
      </c>
      <c r="R671" t="e">
        <f>Sheet3!E671</f>
        <v>#VALUE!</v>
      </c>
      <c r="S671" t="str">
        <f t="shared" si="40"/>
        <v/>
      </c>
      <c r="T671" t="str">
        <f>IF(ISERROR(Sheet1!X671),"",Sheet1!X671)</f>
        <v/>
      </c>
      <c r="U671" t="e">
        <f>IF(Sheet1!M671="Councillors",5120,IF(Sheet1!M671="Information Technology Services Dept.",1024,IF(Sheet1!M671="City Clerk and Solicitor Dept",1953,"No")))</f>
        <v>#VALUE!</v>
      </c>
      <c r="V671" s="5" t="s">
        <v>96</v>
      </c>
      <c r="W671" t="e">
        <f>IF(Sheet1!M671="Councillors",4608,IF(Sheet1!M671="Information Technology Services Dept.",921,IF(Sheet1!M671="City Clerk and Solicitor Dept",1855,"No")))</f>
        <v>#VALUE!</v>
      </c>
      <c r="X671" t="e">
        <f t="shared" si="41"/>
        <v>#VALUE!</v>
      </c>
      <c r="Y671" t="str">
        <f ca="1">IF(Sheet1!AB671="DC1MDB01","DC1",IF(Sheet1!AB671="DC1MDB02","DC1",IF(Sheet1!AB671="DC1MDB03","DC1",IF(Sheet1!AB671="DC1MDB04","DC1",IF(Sheet1!AB671="DC1MDB05","DC1",IF(Sheet1!AB671="DC1MDB06","DC1",IF(Sheet1!AB671="DC1MDB07","DC1",IF(Sheet1!AB671="DC1MDB08","DC1",IF(Sheet1!AB671="DC1MDB09","DC1",IF(Sheet1!AB671="DC1MDB10","DC1",IF(Sheet1!AB671="DC4MDB01","DC4",IF(Sheet1!AB671="DC4MDB02","DC4",IF(Sheet1!AB671="DC4MDB03","DC4",IF(Sheet1!AB671="DC4MDB04","DC4",IF(Sheet1!AB671="DC4MDB05","DC4",IF(Sheet1!AB671="DC4MDB06","DC4",IF(Sheet1!AB671="DC4MDB07","DC4",IF(Sheet1!AB671="DC4MDB08","DC4",IF(Sheet1!AB671="DC4MDB09","DC4",IF(Sheet1!AB671="DC4MDB10","DC4","$False"))))))))))))))))))))</f>
        <v>DC4</v>
      </c>
      <c r="Z671" t="s">
        <v>35</v>
      </c>
      <c r="AA671" t="e">
        <f t="shared" si="42"/>
        <v>#VALUE!</v>
      </c>
      <c r="AB671" t="e">
        <f t="shared" si="43"/>
        <v>#VALUE!</v>
      </c>
      <c r="AC671" t="s">
        <v>11</v>
      </c>
      <c r="AD671" t="s">
        <v>12</v>
      </c>
      <c r="AE671" t="s">
        <v>13</v>
      </c>
      <c r="AF671" t="s">
        <v>14</v>
      </c>
      <c r="AG671" t="s">
        <v>5</v>
      </c>
      <c r="AH671" t="s">
        <v>15</v>
      </c>
      <c r="AI671" t="s">
        <v>16</v>
      </c>
      <c r="AJ671" t="s">
        <v>17</v>
      </c>
      <c r="AK671" t="s">
        <v>18</v>
      </c>
      <c r="AL671" t="s">
        <v>19</v>
      </c>
    </row>
    <row r="672" spans="1:38" ht="13.5" customHeight="1">
      <c r="A672" s="7"/>
      <c r="B672" s="7"/>
      <c r="C672" s="7"/>
      <c r="D672" s="8"/>
      <c r="F672" s="9" t="str">
        <f>(Sheet1!T672)</f>
        <v/>
      </c>
      <c r="G672" t="str">
        <f>IF(OR(Sheet1!W672="Yes",Sheet1!U672="Yes"),"\\CMFP538\"&amp;Sheet1!Z672,"")</f>
        <v/>
      </c>
      <c r="H672" t="str">
        <f>IF(G672="","",Sheet1!Z672)</f>
        <v/>
      </c>
      <c r="I672" t="str">
        <f>IF(G672="","",Sheet1!Y672)</f>
        <v/>
      </c>
      <c r="J672" t="e">
        <f>(Sheet1!O672)</f>
        <v>#VALUE!</v>
      </c>
      <c r="K672" s="6" t="e">
        <f>(Sheet1!P672)</f>
        <v>#VALUE!</v>
      </c>
      <c r="L672" s="6" t="e">
        <f>IF(Sheet1!N672="No","No",IF(Sheet1!N672="","No","Yes"))</f>
        <v>#VALUE!</v>
      </c>
      <c r="M672" t="e">
        <f>(Sheet1!Q672)</f>
        <v>#VALUE!</v>
      </c>
      <c r="N672" s="6" t="str">
        <f>IF(Sheet1!E672=FALSE,"",Sheet1!F672&amp;Sheet1!E672)</f>
        <v/>
      </c>
      <c r="O672" t="str">
        <f ca="1">(Sheet1!AB672)</f>
        <v>DC4MDB01</v>
      </c>
      <c r="P672" t="e">
        <f>(Sheet1!R672)</f>
        <v>#VALUE!</v>
      </c>
      <c r="Q672" t="e">
        <f>Sheet3!D672</f>
        <v>#VALUE!</v>
      </c>
      <c r="R672" t="e">
        <f>Sheet3!E672</f>
        <v>#VALUE!</v>
      </c>
      <c r="S672" t="str">
        <f t="shared" si="40"/>
        <v/>
      </c>
      <c r="T672" t="str">
        <f>IF(ISERROR(Sheet1!X672),"",Sheet1!X672)</f>
        <v/>
      </c>
      <c r="U672" t="e">
        <f>IF(Sheet1!M672="Councillors",5120,IF(Sheet1!M672="Information Technology Services Dept.",1024,IF(Sheet1!M672="City Clerk and Solicitor Dept",1953,"No")))</f>
        <v>#VALUE!</v>
      </c>
      <c r="V672" s="5" t="s">
        <v>96</v>
      </c>
      <c r="W672" t="e">
        <f>IF(Sheet1!M672="Councillors",4608,IF(Sheet1!M672="Information Technology Services Dept.",921,IF(Sheet1!M672="City Clerk and Solicitor Dept",1855,"No")))</f>
        <v>#VALUE!</v>
      </c>
      <c r="X672" t="e">
        <f t="shared" si="41"/>
        <v>#VALUE!</v>
      </c>
      <c r="Y672" t="str">
        <f ca="1">IF(Sheet1!AB672="DC1MDB01","DC1",IF(Sheet1!AB672="DC1MDB02","DC1",IF(Sheet1!AB672="DC1MDB03","DC1",IF(Sheet1!AB672="DC1MDB04","DC1",IF(Sheet1!AB672="DC1MDB05","DC1",IF(Sheet1!AB672="DC1MDB06","DC1",IF(Sheet1!AB672="DC1MDB07","DC1",IF(Sheet1!AB672="DC1MDB08","DC1",IF(Sheet1!AB672="DC1MDB09","DC1",IF(Sheet1!AB672="DC1MDB10","DC1",IF(Sheet1!AB672="DC4MDB01","DC4",IF(Sheet1!AB672="DC4MDB02","DC4",IF(Sheet1!AB672="DC4MDB03","DC4",IF(Sheet1!AB672="DC4MDB04","DC4",IF(Sheet1!AB672="DC4MDB05","DC4",IF(Sheet1!AB672="DC4MDB06","DC4",IF(Sheet1!AB672="DC4MDB07","DC4",IF(Sheet1!AB672="DC4MDB08","DC4",IF(Sheet1!AB672="DC4MDB09","DC4",IF(Sheet1!AB672="DC4MDB10","DC4","$False"))))))))))))))))))))</f>
        <v>DC4</v>
      </c>
      <c r="Z672" t="s">
        <v>35</v>
      </c>
      <c r="AA672" t="e">
        <f t="shared" si="42"/>
        <v>#VALUE!</v>
      </c>
      <c r="AB672" t="e">
        <f t="shared" si="43"/>
        <v>#VALUE!</v>
      </c>
      <c r="AC672" t="s">
        <v>11</v>
      </c>
      <c r="AD672" t="s">
        <v>12</v>
      </c>
      <c r="AE672" t="s">
        <v>13</v>
      </c>
      <c r="AF672" t="s">
        <v>14</v>
      </c>
      <c r="AG672" t="s">
        <v>5</v>
      </c>
      <c r="AH672" t="s">
        <v>15</v>
      </c>
      <c r="AI672" t="s">
        <v>16</v>
      </c>
      <c r="AJ672" t="s">
        <v>17</v>
      </c>
      <c r="AK672" t="s">
        <v>18</v>
      </c>
      <c r="AL672" t="s">
        <v>19</v>
      </c>
    </row>
    <row r="673" spans="1:38" ht="13.5" customHeight="1">
      <c r="A673" s="7"/>
      <c r="B673" s="7"/>
      <c r="C673" s="7"/>
      <c r="D673" s="8"/>
      <c r="F673" s="9" t="str">
        <f>(Sheet1!T673)</f>
        <v/>
      </c>
      <c r="G673" t="str">
        <f>IF(OR(Sheet1!W673="Yes",Sheet1!U673="Yes"),"\\CMFP538\"&amp;Sheet1!Z673,"")</f>
        <v/>
      </c>
      <c r="H673" t="str">
        <f>IF(G673="","",Sheet1!Z673)</f>
        <v/>
      </c>
      <c r="I673" t="str">
        <f>IF(G673="","",Sheet1!Y673)</f>
        <v/>
      </c>
      <c r="J673" t="e">
        <f>(Sheet1!O673)</f>
        <v>#VALUE!</v>
      </c>
      <c r="K673" s="6" t="e">
        <f>(Sheet1!P673)</f>
        <v>#VALUE!</v>
      </c>
      <c r="L673" s="6" t="e">
        <f>IF(Sheet1!N673="No","No",IF(Sheet1!N673="","No","Yes"))</f>
        <v>#VALUE!</v>
      </c>
      <c r="M673" t="e">
        <f>(Sheet1!Q673)</f>
        <v>#VALUE!</v>
      </c>
      <c r="N673" s="6" t="str">
        <f>IF(Sheet1!E673=FALSE,"",Sheet1!F673&amp;Sheet1!E673)</f>
        <v/>
      </c>
      <c r="O673" t="str">
        <f ca="1">(Sheet1!AB673)</f>
        <v>DC1MDB08</v>
      </c>
      <c r="P673" t="e">
        <f>(Sheet1!R673)</f>
        <v>#VALUE!</v>
      </c>
      <c r="Q673" t="e">
        <f>Sheet3!D673</f>
        <v>#VALUE!</v>
      </c>
      <c r="R673" t="e">
        <f>Sheet3!E673</f>
        <v>#VALUE!</v>
      </c>
      <c r="S673" t="str">
        <f t="shared" si="40"/>
        <v/>
      </c>
      <c r="T673" t="str">
        <f>IF(ISERROR(Sheet1!X673),"",Sheet1!X673)</f>
        <v/>
      </c>
      <c r="U673" t="e">
        <f>IF(Sheet1!M673="Councillors",5120,IF(Sheet1!M673="Information Technology Services Dept.",1024,IF(Sheet1!M673="City Clerk and Solicitor Dept",1953,"No")))</f>
        <v>#VALUE!</v>
      </c>
      <c r="V673" s="5" t="s">
        <v>96</v>
      </c>
      <c r="W673" t="e">
        <f>IF(Sheet1!M673="Councillors",4608,IF(Sheet1!M673="Information Technology Services Dept.",921,IF(Sheet1!M673="City Clerk and Solicitor Dept",1855,"No")))</f>
        <v>#VALUE!</v>
      </c>
      <c r="X673" t="e">
        <f t="shared" si="41"/>
        <v>#VALUE!</v>
      </c>
      <c r="Y673" t="str">
        <f ca="1">IF(Sheet1!AB673="DC1MDB01","DC1",IF(Sheet1!AB673="DC1MDB02","DC1",IF(Sheet1!AB673="DC1MDB03","DC1",IF(Sheet1!AB673="DC1MDB04","DC1",IF(Sheet1!AB673="DC1MDB05","DC1",IF(Sheet1!AB673="DC1MDB06","DC1",IF(Sheet1!AB673="DC1MDB07","DC1",IF(Sheet1!AB673="DC1MDB08","DC1",IF(Sheet1!AB673="DC1MDB09","DC1",IF(Sheet1!AB673="DC1MDB10","DC1",IF(Sheet1!AB673="DC4MDB01","DC4",IF(Sheet1!AB673="DC4MDB02","DC4",IF(Sheet1!AB673="DC4MDB03","DC4",IF(Sheet1!AB673="DC4MDB04","DC4",IF(Sheet1!AB673="DC4MDB05","DC4",IF(Sheet1!AB673="DC4MDB06","DC4",IF(Sheet1!AB673="DC4MDB07","DC4",IF(Sheet1!AB673="DC4MDB08","DC4",IF(Sheet1!AB673="DC4MDB09","DC4",IF(Sheet1!AB673="DC4MDB10","DC4","$False"))))))))))))))))))))</f>
        <v>DC1</v>
      </c>
      <c r="Z673" t="s">
        <v>35</v>
      </c>
      <c r="AA673" t="e">
        <f t="shared" si="42"/>
        <v>#VALUE!</v>
      </c>
      <c r="AB673" t="e">
        <f t="shared" si="43"/>
        <v>#VALUE!</v>
      </c>
      <c r="AC673" t="s">
        <v>11</v>
      </c>
      <c r="AD673" t="s">
        <v>12</v>
      </c>
      <c r="AE673" t="s">
        <v>13</v>
      </c>
      <c r="AF673" t="s">
        <v>14</v>
      </c>
      <c r="AG673" t="s">
        <v>5</v>
      </c>
      <c r="AH673" t="s">
        <v>15</v>
      </c>
      <c r="AI673" t="s">
        <v>16</v>
      </c>
      <c r="AJ673" t="s">
        <v>17</v>
      </c>
      <c r="AK673" t="s">
        <v>18</v>
      </c>
      <c r="AL673" t="s">
        <v>19</v>
      </c>
    </row>
    <row r="674" spans="1:38" ht="13.5" customHeight="1">
      <c r="A674" s="7"/>
      <c r="B674" s="7"/>
      <c r="C674" s="7"/>
      <c r="D674" s="8"/>
      <c r="F674" s="9" t="str">
        <f>(Sheet1!T674)</f>
        <v/>
      </c>
      <c r="G674" t="str">
        <f>IF(OR(Sheet1!W674="Yes",Sheet1!U674="Yes"),"\\CMFP538\"&amp;Sheet1!Z674,"")</f>
        <v/>
      </c>
      <c r="H674" t="str">
        <f>IF(G674="","",Sheet1!Z674)</f>
        <v/>
      </c>
      <c r="I674" t="str">
        <f>IF(G674="","",Sheet1!Y674)</f>
        <v/>
      </c>
      <c r="J674" t="e">
        <f>(Sheet1!O674)</f>
        <v>#VALUE!</v>
      </c>
      <c r="K674" s="6" t="e">
        <f>(Sheet1!P674)</f>
        <v>#VALUE!</v>
      </c>
      <c r="L674" s="6" t="e">
        <f>IF(Sheet1!N674="No","No",IF(Sheet1!N674="","No","Yes"))</f>
        <v>#VALUE!</v>
      </c>
      <c r="M674" t="e">
        <f>(Sheet1!Q674)</f>
        <v>#VALUE!</v>
      </c>
      <c r="N674" s="6" t="str">
        <f>IF(Sheet1!E674=FALSE,"",Sheet1!F674&amp;Sheet1!E674)</f>
        <v/>
      </c>
      <c r="O674" t="str">
        <f ca="1">(Sheet1!AB674)</f>
        <v>DC1MDB01</v>
      </c>
      <c r="P674" t="e">
        <f>(Sheet1!R674)</f>
        <v>#VALUE!</v>
      </c>
      <c r="Q674" t="e">
        <f>Sheet3!D674</f>
        <v>#VALUE!</v>
      </c>
      <c r="R674" t="e">
        <f>Sheet3!E674</f>
        <v>#VALUE!</v>
      </c>
      <c r="S674" t="str">
        <f t="shared" si="40"/>
        <v/>
      </c>
      <c r="T674" t="str">
        <f>IF(ISERROR(Sheet1!X674),"",Sheet1!X674)</f>
        <v/>
      </c>
      <c r="U674" t="e">
        <f>IF(Sheet1!M674="Councillors",5120,IF(Sheet1!M674="Information Technology Services Dept.",1024,IF(Sheet1!M674="City Clerk and Solicitor Dept",1953,"No")))</f>
        <v>#VALUE!</v>
      </c>
      <c r="V674" s="5" t="s">
        <v>96</v>
      </c>
      <c r="W674" t="e">
        <f>IF(Sheet1!M674="Councillors",4608,IF(Sheet1!M674="Information Technology Services Dept.",921,IF(Sheet1!M674="City Clerk and Solicitor Dept",1855,"No")))</f>
        <v>#VALUE!</v>
      </c>
      <c r="X674" t="e">
        <f t="shared" si="41"/>
        <v>#VALUE!</v>
      </c>
      <c r="Y674" t="str">
        <f ca="1">IF(Sheet1!AB674="DC1MDB01","DC1",IF(Sheet1!AB674="DC1MDB02","DC1",IF(Sheet1!AB674="DC1MDB03","DC1",IF(Sheet1!AB674="DC1MDB04","DC1",IF(Sheet1!AB674="DC1MDB05","DC1",IF(Sheet1!AB674="DC1MDB06","DC1",IF(Sheet1!AB674="DC1MDB07","DC1",IF(Sheet1!AB674="DC1MDB08","DC1",IF(Sheet1!AB674="DC1MDB09","DC1",IF(Sheet1!AB674="DC1MDB10","DC1",IF(Sheet1!AB674="DC4MDB01","DC4",IF(Sheet1!AB674="DC4MDB02","DC4",IF(Sheet1!AB674="DC4MDB03","DC4",IF(Sheet1!AB674="DC4MDB04","DC4",IF(Sheet1!AB674="DC4MDB05","DC4",IF(Sheet1!AB674="DC4MDB06","DC4",IF(Sheet1!AB674="DC4MDB07","DC4",IF(Sheet1!AB674="DC4MDB08","DC4",IF(Sheet1!AB674="DC4MDB09","DC4",IF(Sheet1!AB674="DC4MDB10","DC4","$False"))))))))))))))))))))</f>
        <v>DC1</v>
      </c>
      <c r="Z674" t="s">
        <v>35</v>
      </c>
      <c r="AA674" t="e">
        <f t="shared" si="42"/>
        <v>#VALUE!</v>
      </c>
      <c r="AB674" t="e">
        <f t="shared" si="43"/>
        <v>#VALUE!</v>
      </c>
      <c r="AC674" t="s">
        <v>11</v>
      </c>
      <c r="AD674" t="s">
        <v>12</v>
      </c>
      <c r="AE674" t="s">
        <v>13</v>
      </c>
      <c r="AF674" t="s">
        <v>14</v>
      </c>
      <c r="AG674" t="s">
        <v>5</v>
      </c>
      <c r="AH674" t="s">
        <v>15</v>
      </c>
      <c r="AI674" t="s">
        <v>16</v>
      </c>
      <c r="AJ674" t="s">
        <v>17</v>
      </c>
      <c r="AK674" t="s">
        <v>18</v>
      </c>
      <c r="AL674" t="s">
        <v>19</v>
      </c>
    </row>
    <row r="675" spans="1:38" ht="13.5" customHeight="1">
      <c r="A675" s="7"/>
      <c r="B675" s="7"/>
      <c r="C675" s="7"/>
      <c r="D675" s="8"/>
      <c r="F675" s="9" t="str">
        <f>(Sheet1!T675)</f>
        <v/>
      </c>
      <c r="G675" t="str">
        <f>IF(OR(Sheet1!W675="Yes",Sheet1!U675="Yes"),"\\CMFP538\"&amp;Sheet1!Z675,"")</f>
        <v/>
      </c>
      <c r="H675" t="str">
        <f>IF(G675="","",Sheet1!Z675)</f>
        <v/>
      </c>
      <c r="I675" t="str">
        <f>IF(G675="","",Sheet1!Y675)</f>
        <v/>
      </c>
      <c r="J675" t="e">
        <f>(Sheet1!O675)</f>
        <v>#VALUE!</v>
      </c>
      <c r="K675" s="6" t="e">
        <f>(Sheet1!P675)</f>
        <v>#VALUE!</v>
      </c>
      <c r="L675" s="6" t="e">
        <f>IF(Sheet1!N675="No","No",IF(Sheet1!N675="","No","Yes"))</f>
        <v>#VALUE!</v>
      </c>
      <c r="M675" t="e">
        <f>(Sheet1!Q675)</f>
        <v>#VALUE!</v>
      </c>
      <c r="N675" s="6" t="str">
        <f>IF(Sheet1!E675=FALSE,"",Sheet1!F675&amp;Sheet1!E675)</f>
        <v/>
      </c>
      <c r="O675" t="str">
        <f ca="1">(Sheet1!AB675)</f>
        <v>DC1MDB07</v>
      </c>
      <c r="P675" t="e">
        <f>(Sheet1!R675)</f>
        <v>#VALUE!</v>
      </c>
      <c r="Q675" t="e">
        <f>Sheet3!D675</f>
        <v>#VALUE!</v>
      </c>
      <c r="R675" t="e">
        <f>Sheet3!E675</f>
        <v>#VALUE!</v>
      </c>
      <c r="S675" t="str">
        <f t="shared" si="40"/>
        <v/>
      </c>
      <c r="T675" t="str">
        <f>IF(ISERROR(Sheet1!X675),"",Sheet1!X675)</f>
        <v/>
      </c>
      <c r="U675" t="e">
        <f>IF(Sheet1!M675="Councillors",5120,IF(Sheet1!M675="Information Technology Services Dept.",1024,IF(Sheet1!M675="City Clerk and Solicitor Dept",1953,"No")))</f>
        <v>#VALUE!</v>
      </c>
      <c r="V675" s="5" t="s">
        <v>96</v>
      </c>
      <c r="W675" t="e">
        <f>IF(Sheet1!M675="Councillors",4608,IF(Sheet1!M675="Information Technology Services Dept.",921,IF(Sheet1!M675="City Clerk and Solicitor Dept",1855,"No")))</f>
        <v>#VALUE!</v>
      </c>
      <c r="X675" t="e">
        <f t="shared" si="41"/>
        <v>#VALUE!</v>
      </c>
      <c r="Y675" t="str">
        <f ca="1">IF(Sheet1!AB675="DC1MDB01","DC1",IF(Sheet1!AB675="DC1MDB02","DC1",IF(Sheet1!AB675="DC1MDB03","DC1",IF(Sheet1!AB675="DC1MDB04","DC1",IF(Sheet1!AB675="DC1MDB05","DC1",IF(Sheet1!AB675="DC1MDB06","DC1",IF(Sheet1!AB675="DC1MDB07","DC1",IF(Sheet1!AB675="DC1MDB08","DC1",IF(Sheet1!AB675="DC1MDB09","DC1",IF(Sheet1!AB675="DC1MDB10","DC1",IF(Sheet1!AB675="DC4MDB01","DC4",IF(Sheet1!AB675="DC4MDB02","DC4",IF(Sheet1!AB675="DC4MDB03","DC4",IF(Sheet1!AB675="DC4MDB04","DC4",IF(Sheet1!AB675="DC4MDB05","DC4",IF(Sheet1!AB675="DC4MDB06","DC4",IF(Sheet1!AB675="DC4MDB07","DC4",IF(Sheet1!AB675="DC4MDB08","DC4",IF(Sheet1!AB675="DC4MDB09","DC4",IF(Sheet1!AB675="DC4MDB10","DC4","$False"))))))))))))))))))))</f>
        <v>DC1</v>
      </c>
      <c r="Z675" t="s">
        <v>35</v>
      </c>
      <c r="AA675" t="e">
        <f t="shared" si="42"/>
        <v>#VALUE!</v>
      </c>
      <c r="AB675" t="e">
        <f t="shared" si="43"/>
        <v>#VALUE!</v>
      </c>
      <c r="AC675" t="s">
        <v>11</v>
      </c>
      <c r="AD675" t="s">
        <v>12</v>
      </c>
      <c r="AE675" t="s">
        <v>13</v>
      </c>
      <c r="AF675" t="s">
        <v>14</v>
      </c>
      <c r="AG675" t="s">
        <v>5</v>
      </c>
      <c r="AH675" t="s">
        <v>15</v>
      </c>
      <c r="AI675" t="s">
        <v>16</v>
      </c>
      <c r="AJ675" t="s">
        <v>17</v>
      </c>
      <c r="AK675" t="s">
        <v>18</v>
      </c>
      <c r="AL675" t="s">
        <v>19</v>
      </c>
    </row>
    <row r="676" spans="1:38" ht="13.5" customHeight="1">
      <c r="A676" s="7"/>
      <c r="B676" s="7"/>
      <c r="C676" s="7"/>
      <c r="D676" s="8"/>
      <c r="F676" s="9" t="str">
        <f>(Sheet1!T676)</f>
        <v/>
      </c>
      <c r="G676" t="str">
        <f>IF(OR(Sheet1!W676="Yes",Sheet1!U676="Yes"),"\\CMFP538\"&amp;Sheet1!Z676,"")</f>
        <v/>
      </c>
      <c r="H676" t="str">
        <f>IF(G676="","",Sheet1!Z676)</f>
        <v/>
      </c>
      <c r="I676" t="str">
        <f>IF(G676="","",Sheet1!Y676)</f>
        <v/>
      </c>
      <c r="J676" t="e">
        <f>(Sheet1!O676)</f>
        <v>#VALUE!</v>
      </c>
      <c r="K676" s="6" t="e">
        <f>(Sheet1!P676)</f>
        <v>#VALUE!</v>
      </c>
      <c r="L676" s="6" t="e">
        <f>IF(Sheet1!N676="No","No",IF(Sheet1!N676="","No","Yes"))</f>
        <v>#VALUE!</v>
      </c>
      <c r="M676" t="e">
        <f>(Sheet1!Q676)</f>
        <v>#VALUE!</v>
      </c>
      <c r="N676" s="6" t="str">
        <f>IF(Sheet1!E676=FALSE,"",Sheet1!F676&amp;Sheet1!E676)</f>
        <v/>
      </c>
      <c r="O676" t="str">
        <f ca="1">(Sheet1!AB676)</f>
        <v>DC4MDB10</v>
      </c>
      <c r="P676" t="e">
        <f>(Sheet1!R676)</f>
        <v>#VALUE!</v>
      </c>
      <c r="Q676" t="e">
        <f>Sheet3!D676</f>
        <v>#VALUE!</v>
      </c>
      <c r="R676" t="e">
        <f>Sheet3!E676</f>
        <v>#VALUE!</v>
      </c>
      <c r="S676" t="str">
        <f t="shared" si="40"/>
        <v/>
      </c>
      <c r="T676" t="str">
        <f>IF(ISERROR(Sheet1!X676),"",Sheet1!X676)</f>
        <v/>
      </c>
      <c r="U676" t="e">
        <f>IF(Sheet1!M676="Councillors",5120,IF(Sheet1!M676="Information Technology Services Dept.",1024,IF(Sheet1!M676="City Clerk and Solicitor Dept",1953,"No")))</f>
        <v>#VALUE!</v>
      </c>
      <c r="V676" s="5" t="s">
        <v>96</v>
      </c>
      <c r="W676" t="e">
        <f>IF(Sheet1!M676="Councillors",4608,IF(Sheet1!M676="Information Technology Services Dept.",921,IF(Sheet1!M676="City Clerk and Solicitor Dept",1855,"No")))</f>
        <v>#VALUE!</v>
      </c>
      <c r="X676" t="e">
        <f t="shared" si="41"/>
        <v>#VALUE!</v>
      </c>
      <c r="Y676" t="str">
        <f ca="1">IF(Sheet1!AB676="DC1MDB01","DC1",IF(Sheet1!AB676="DC1MDB02","DC1",IF(Sheet1!AB676="DC1MDB03","DC1",IF(Sheet1!AB676="DC1MDB04","DC1",IF(Sheet1!AB676="DC1MDB05","DC1",IF(Sheet1!AB676="DC1MDB06","DC1",IF(Sheet1!AB676="DC1MDB07","DC1",IF(Sheet1!AB676="DC1MDB08","DC1",IF(Sheet1!AB676="DC1MDB09","DC1",IF(Sheet1!AB676="DC1MDB10","DC1",IF(Sheet1!AB676="DC4MDB01","DC4",IF(Sheet1!AB676="DC4MDB02","DC4",IF(Sheet1!AB676="DC4MDB03","DC4",IF(Sheet1!AB676="DC4MDB04","DC4",IF(Sheet1!AB676="DC4MDB05","DC4",IF(Sheet1!AB676="DC4MDB06","DC4",IF(Sheet1!AB676="DC4MDB07","DC4",IF(Sheet1!AB676="DC4MDB08","DC4",IF(Sheet1!AB676="DC4MDB09","DC4",IF(Sheet1!AB676="DC4MDB10","DC4","$False"))))))))))))))))))))</f>
        <v>DC4</v>
      </c>
      <c r="Z676" t="s">
        <v>35</v>
      </c>
      <c r="AA676" t="e">
        <f t="shared" si="42"/>
        <v>#VALUE!</v>
      </c>
      <c r="AB676" t="e">
        <f t="shared" si="43"/>
        <v>#VALUE!</v>
      </c>
      <c r="AC676" t="s">
        <v>11</v>
      </c>
      <c r="AD676" t="s">
        <v>12</v>
      </c>
      <c r="AE676" t="s">
        <v>13</v>
      </c>
      <c r="AF676" t="s">
        <v>14</v>
      </c>
      <c r="AG676" t="s">
        <v>5</v>
      </c>
      <c r="AH676" t="s">
        <v>15</v>
      </c>
      <c r="AI676" t="s">
        <v>16</v>
      </c>
      <c r="AJ676" t="s">
        <v>17</v>
      </c>
      <c r="AK676" t="s">
        <v>18</v>
      </c>
      <c r="AL676" t="s">
        <v>19</v>
      </c>
    </row>
    <row r="677" spans="1:38" ht="13.5" customHeight="1">
      <c r="A677" s="7"/>
      <c r="B677" s="7"/>
      <c r="C677" s="7"/>
      <c r="D677" s="8"/>
      <c r="F677" s="9" t="str">
        <f>(Sheet1!T677)</f>
        <v/>
      </c>
      <c r="G677" t="str">
        <f>IF(OR(Sheet1!W677="Yes",Sheet1!U677="Yes"),"\\CMFP538\"&amp;Sheet1!Z677,"")</f>
        <v/>
      </c>
      <c r="H677" t="str">
        <f>IF(G677="","",Sheet1!Z677)</f>
        <v/>
      </c>
      <c r="I677" t="str">
        <f>IF(G677="","",Sheet1!Y677)</f>
        <v/>
      </c>
      <c r="J677" t="e">
        <f>(Sheet1!O677)</f>
        <v>#VALUE!</v>
      </c>
      <c r="K677" s="6" t="e">
        <f>(Sheet1!P677)</f>
        <v>#VALUE!</v>
      </c>
      <c r="L677" s="6" t="e">
        <f>IF(Sheet1!N677="No","No",IF(Sheet1!N677="","No","Yes"))</f>
        <v>#VALUE!</v>
      </c>
      <c r="M677" t="e">
        <f>(Sheet1!Q677)</f>
        <v>#VALUE!</v>
      </c>
      <c r="N677" s="6" t="str">
        <f>IF(Sheet1!E677=FALSE,"",Sheet1!F677&amp;Sheet1!E677)</f>
        <v/>
      </c>
      <c r="O677" t="str">
        <f ca="1">(Sheet1!AB677)</f>
        <v>DC4MDB06</v>
      </c>
      <c r="P677" t="e">
        <f>(Sheet1!R677)</f>
        <v>#VALUE!</v>
      </c>
      <c r="Q677" t="e">
        <f>Sheet3!D677</f>
        <v>#VALUE!</v>
      </c>
      <c r="R677" t="e">
        <f>Sheet3!E677</f>
        <v>#VALUE!</v>
      </c>
      <c r="S677" t="str">
        <f t="shared" si="40"/>
        <v/>
      </c>
      <c r="T677" t="str">
        <f>IF(ISERROR(Sheet1!X677),"",Sheet1!X677)</f>
        <v/>
      </c>
      <c r="U677" t="e">
        <f>IF(Sheet1!M677="Councillors",5120,IF(Sheet1!M677="Information Technology Services Dept.",1024,IF(Sheet1!M677="City Clerk and Solicitor Dept",1953,"No")))</f>
        <v>#VALUE!</v>
      </c>
      <c r="V677" s="5" t="s">
        <v>96</v>
      </c>
      <c r="W677" t="e">
        <f>IF(Sheet1!M677="Councillors",4608,IF(Sheet1!M677="Information Technology Services Dept.",921,IF(Sheet1!M677="City Clerk and Solicitor Dept",1855,"No")))</f>
        <v>#VALUE!</v>
      </c>
      <c r="X677" t="e">
        <f t="shared" si="41"/>
        <v>#VALUE!</v>
      </c>
      <c r="Y677" t="str">
        <f ca="1">IF(Sheet1!AB677="DC1MDB01","DC1",IF(Sheet1!AB677="DC1MDB02","DC1",IF(Sheet1!AB677="DC1MDB03","DC1",IF(Sheet1!AB677="DC1MDB04","DC1",IF(Sheet1!AB677="DC1MDB05","DC1",IF(Sheet1!AB677="DC1MDB06","DC1",IF(Sheet1!AB677="DC1MDB07","DC1",IF(Sheet1!AB677="DC1MDB08","DC1",IF(Sheet1!AB677="DC1MDB09","DC1",IF(Sheet1!AB677="DC1MDB10","DC1",IF(Sheet1!AB677="DC4MDB01","DC4",IF(Sheet1!AB677="DC4MDB02","DC4",IF(Sheet1!AB677="DC4MDB03","DC4",IF(Sheet1!AB677="DC4MDB04","DC4",IF(Sheet1!AB677="DC4MDB05","DC4",IF(Sheet1!AB677="DC4MDB06","DC4",IF(Sheet1!AB677="DC4MDB07","DC4",IF(Sheet1!AB677="DC4MDB08","DC4",IF(Sheet1!AB677="DC4MDB09","DC4",IF(Sheet1!AB677="DC4MDB10","DC4","$False"))))))))))))))))))))</f>
        <v>DC4</v>
      </c>
      <c r="Z677" t="s">
        <v>35</v>
      </c>
      <c r="AA677" t="e">
        <f t="shared" si="42"/>
        <v>#VALUE!</v>
      </c>
      <c r="AB677" t="e">
        <f t="shared" si="43"/>
        <v>#VALUE!</v>
      </c>
      <c r="AC677" t="s">
        <v>11</v>
      </c>
      <c r="AD677" t="s">
        <v>12</v>
      </c>
      <c r="AE677" t="s">
        <v>13</v>
      </c>
      <c r="AF677" t="s">
        <v>14</v>
      </c>
      <c r="AG677" t="s">
        <v>5</v>
      </c>
      <c r="AH677" t="s">
        <v>15</v>
      </c>
      <c r="AI677" t="s">
        <v>16</v>
      </c>
      <c r="AJ677" t="s">
        <v>17</v>
      </c>
      <c r="AK677" t="s">
        <v>18</v>
      </c>
      <c r="AL677" t="s">
        <v>19</v>
      </c>
    </row>
    <row r="678" spans="1:38" ht="13.5" customHeight="1">
      <c r="A678" s="7"/>
      <c r="B678" s="7"/>
      <c r="C678" s="7"/>
      <c r="D678" s="8"/>
      <c r="F678" s="9" t="str">
        <f>(Sheet1!T678)</f>
        <v/>
      </c>
      <c r="G678" t="str">
        <f>IF(OR(Sheet1!W678="Yes",Sheet1!U678="Yes"),"\\CMFP538\"&amp;Sheet1!Z678,"")</f>
        <v/>
      </c>
      <c r="H678" t="str">
        <f>IF(G678="","",Sheet1!Z678)</f>
        <v/>
      </c>
      <c r="I678" t="str">
        <f>IF(G678="","",Sheet1!Y678)</f>
        <v/>
      </c>
      <c r="J678" t="e">
        <f>(Sheet1!O678)</f>
        <v>#VALUE!</v>
      </c>
      <c r="K678" s="6" t="e">
        <f>(Sheet1!P678)</f>
        <v>#VALUE!</v>
      </c>
      <c r="L678" s="6" t="e">
        <f>IF(Sheet1!N678="No","No",IF(Sheet1!N678="","No","Yes"))</f>
        <v>#VALUE!</v>
      </c>
      <c r="M678" t="e">
        <f>(Sheet1!Q678)</f>
        <v>#VALUE!</v>
      </c>
      <c r="N678" s="6" t="str">
        <f>IF(Sheet1!E678=FALSE,"",Sheet1!F678&amp;Sheet1!E678)</f>
        <v/>
      </c>
      <c r="O678" t="str">
        <f ca="1">(Sheet1!AB678)</f>
        <v>DC4MDB08</v>
      </c>
      <c r="P678" t="e">
        <f>(Sheet1!R678)</f>
        <v>#VALUE!</v>
      </c>
      <c r="Q678" t="e">
        <f>Sheet3!D678</f>
        <v>#VALUE!</v>
      </c>
      <c r="R678" t="e">
        <f>Sheet3!E678</f>
        <v>#VALUE!</v>
      </c>
      <c r="S678" t="str">
        <f t="shared" si="40"/>
        <v/>
      </c>
      <c r="T678" t="str">
        <f>IF(ISERROR(Sheet1!X678),"",Sheet1!X678)</f>
        <v/>
      </c>
      <c r="U678" t="e">
        <f>IF(Sheet1!M678="Councillors",5120,IF(Sheet1!M678="Information Technology Services Dept.",1024,IF(Sheet1!M678="City Clerk and Solicitor Dept",1953,"No")))</f>
        <v>#VALUE!</v>
      </c>
      <c r="V678" s="5" t="s">
        <v>96</v>
      </c>
      <c r="W678" t="e">
        <f>IF(Sheet1!M678="Councillors",4608,IF(Sheet1!M678="Information Technology Services Dept.",921,IF(Sheet1!M678="City Clerk and Solicitor Dept",1855,"No")))</f>
        <v>#VALUE!</v>
      </c>
      <c r="X678" t="e">
        <f t="shared" si="41"/>
        <v>#VALUE!</v>
      </c>
      <c r="Y678" t="str">
        <f ca="1">IF(Sheet1!AB678="DC1MDB01","DC1",IF(Sheet1!AB678="DC1MDB02","DC1",IF(Sheet1!AB678="DC1MDB03","DC1",IF(Sheet1!AB678="DC1MDB04","DC1",IF(Sheet1!AB678="DC1MDB05","DC1",IF(Sheet1!AB678="DC1MDB06","DC1",IF(Sheet1!AB678="DC1MDB07","DC1",IF(Sheet1!AB678="DC1MDB08","DC1",IF(Sheet1!AB678="DC1MDB09","DC1",IF(Sheet1!AB678="DC1MDB10","DC1",IF(Sheet1!AB678="DC4MDB01","DC4",IF(Sheet1!AB678="DC4MDB02","DC4",IF(Sheet1!AB678="DC4MDB03","DC4",IF(Sheet1!AB678="DC4MDB04","DC4",IF(Sheet1!AB678="DC4MDB05","DC4",IF(Sheet1!AB678="DC4MDB06","DC4",IF(Sheet1!AB678="DC4MDB07","DC4",IF(Sheet1!AB678="DC4MDB08","DC4",IF(Sheet1!AB678="DC4MDB09","DC4",IF(Sheet1!AB678="DC4MDB10","DC4","$False"))))))))))))))))))))</f>
        <v>DC4</v>
      </c>
      <c r="Z678" t="s">
        <v>35</v>
      </c>
      <c r="AA678" t="e">
        <f t="shared" si="42"/>
        <v>#VALUE!</v>
      </c>
      <c r="AB678" t="e">
        <f t="shared" si="43"/>
        <v>#VALUE!</v>
      </c>
      <c r="AC678" t="s">
        <v>11</v>
      </c>
      <c r="AD678" t="s">
        <v>12</v>
      </c>
      <c r="AE678" t="s">
        <v>13</v>
      </c>
      <c r="AF678" t="s">
        <v>14</v>
      </c>
      <c r="AG678" t="s">
        <v>5</v>
      </c>
      <c r="AH678" t="s">
        <v>15</v>
      </c>
      <c r="AI678" t="s">
        <v>16</v>
      </c>
      <c r="AJ678" t="s">
        <v>17</v>
      </c>
      <c r="AK678" t="s">
        <v>18</v>
      </c>
      <c r="AL678" t="s">
        <v>19</v>
      </c>
    </row>
    <row r="679" spans="1:38" ht="13.5" customHeight="1">
      <c r="A679" s="7"/>
      <c r="B679" s="7"/>
      <c r="C679" s="7"/>
      <c r="D679" s="8"/>
      <c r="F679" s="9" t="str">
        <f>(Sheet1!T679)</f>
        <v/>
      </c>
      <c r="G679" t="str">
        <f>IF(OR(Sheet1!W679="Yes",Sheet1!U679="Yes"),"\\CMFP538\"&amp;Sheet1!Z679,"")</f>
        <v/>
      </c>
      <c r="H679" t="str">
        <f>IF(G679="","",Sheet1!Z679)</f>
        <v/>
      </c>
      <c r="I679" t="str">
        <f>IF(G679="","",Sheet1!Y679)</f>
        <v/>
      </c>
      <c r="J679" t="e">
        <f>(Sheet1!O679)</f>
        <v>#VALUE!</v>
      </c>
      <c r="K679" s="6" t="e">
        <f>(Sheet1!P679)</f>
        <v>#VALUE!</v>
      </c>
      <c r="L679" s="6" t="e">
        <f>IF(Sheet1!N679="No","No",IF(Sheet1!N679="","No","Yes"))</f>
        <v>#VALUE!</v>
      </c>
      <c r="M679" t="e">
        <f>(Sheet1!Q679)</f>
        <v>#VALUE!</v>
      </c>
      <c r="N679" s="6" t="str">
        <f>IF(Sheet1!E679=FALSE,"",Sheet1!F679&amp;Sheet1!E679)</f>
        <v/>
      </c>
      <c r="O679" t="str">
        <f ca="1">(Sheet1!AB679)</f>
        <v>DC1MDB01</v>
      </c>
      <c r="P679" t="e">
        <f>(Sheet1!R679)</f>
        <v>#VALUE!</v>
      </c>
      <c r="Q679" t="e">
        <f>Sheet3!D679</f>
        <v>#VALUE!</v>
      </c>
      <c r="R679" t="e">
        <f>Sheet3!E679</f>
        <v>#VALUE!</v>
      </c>
      <c r="S679" t="str">
        <f t="shared" si="40"/>
        <v/>
      </c>
      <c r="T679" t="str">
        <f>IF(ISERROR(Sheet1!X679),"",Sheet1!X679)</f>
        <v/>
      </c>
      <c r="U679" t="e">
        <f>IF(Sheet1!M679="Councillors",5120,IF(Sheet1!M679="Information Technology Services Dept.",1024,IF(Sheet1!M679="City Clerk and Solicitor Dept",1953,"No")))</f>
        <v>#VALUE!</v>
      </c>
      <c r="V679" s="5" t="s">
        <v>96</v>
      </c>
      <c r="W679" t="e">
        <f>IF(Sheet1!M679="Councillors",4608,IF(Sheet1!M679="Information Technology Services Dept.",921,IF(Sheet1!M679="City Clerk and Solicitor Dept",1855,"No")))</f>
        <v>#VALUE!</v>
      </c>
      <c r="X679" t="e">
        <f t="shared" si="41"/>
        <v>#VALUE!</v>
      </c>
      <c r="Y679" t="str">
        <f ca="1">IF(Sheet1!AB679="DC1MDB01","DC1",IF(Sheet1!AB679="DC1MDB02","DC1",IF(Sheet1!AB679="DC1MDB03","DC1",IF(Sheet1!AB679="DC1MDB04","DC1",IF(Sheet1!AB679="DC1MDB05","DC1",IF(Sheet1!AB679="DC1MDB06","DC1",IF(Sheet1!AB679="DC1MDB07","DC1",IF(Sheet1!AB679="DC1MDB08","DC1",IF(Sheet1!AB679="DC1MDB09","DC1",IF(Sheet1!AB679="DC1MDB10","DC1",IF(Sheet1!AB679="DC4MDB01","DC4",IF(Sheet1!AB679="DC4MDB02","DC4",IF(Sheet1!AB679="DC4MDB03","DC4",IF(Sheet1!AB679="DC4MDB04","DC4",IF(Sheet1!AB679="DC4MDB05","DC4",IF(Sheet1!AB679="DC4MDB06","DC4",IF(Sheet1!AB679="DC4MDB07","DC4",IF(Sheet1!AB679="DC4MDB08","DC4",IF(Sheet1!AB679="DC4MDB09","DC4",IF(Sheet1!AB679="DC4MDB10","DC4","$False"))))))))))))))))))))</f>
        <v>DC1</v>
      </c>
      <c r="Z679" t="s">
        <v>35</v>
      </c>
      <c r="AA679" t="e">
        <f t="shared" si="42"/>
        <v>#VALUE!</v>
      </c>
      <c r="AB679" t="e">
        <f t="shared" si="43"/>
        <v>#VALUE!</v>
      </c>
      <c r="AC679" t="s">
        <v>11</v>
      </c>
      <c r="AD679" t="s">
        <v>12</v>
      </c>
      <c r="AE679" t="s">
        <v>13</v>
      </c>
      <c r="AF679" t="s">
        <v>14</v>
      </c>
      <c r="AG679" t="s">
        <v>5</v>
      </c>
      <c r="AH679" t="s">
        <v>15</v>
      </c>
      <c r="AI679" t="s">
        <v>16</v>
      </c>
      <c r="AJ679" t="s">
        <v>17</v>
      </c>
      <c r="AK679" t="s">
        <v>18</v>
      </c>
      <c r="AL679" t="s">
        <v>19</v>
      </c>
    </row>
    <row r="680" spans="1:38" ht="13.5" customHeight="1">
      <c r="A680" s="7"/>
      <c r="B680" s="7"/>
      <c r="C680" s="7"/>
      <c r="D680" s="8"/>
      <c r="F680" s="9" t="str">
        <f>(Sheet1!T680)</f>
        <v/>
      </c>
      <c r="G680" t="str">
        <f>IF(OR(Sheet1!W680="Yes",Sheet1!U680="Yes"),"\\CMFP538\"&amp;Sheet1!Z680,"")</f>
        <v/>
      </c>
      <c r="H680" t="str">
        <f>IF(G680="","",Sheet1!Z680)</f>
        <v/>
      </c>
      <c r="I680" t="str">
        <f>IF(G680="","",Sheet1!Y680)</f>
        <v/>
      </c>
      <c r="J680" t="e">
        <f>(Sheet1!O680)</f>
        <v>#VALUE!</v>
      </c>
      <c r="K680" s="6" t="e">
        <f>(Sheet1!P680)</f>
        <v>#VALUE!</v>
      </c>
      <c r="L680" s="6" t="e">
        <f>IF(Sheet1!N680="No","No",IF(Sheet1!N680="","No","Yes"))</f>
        <v>#VALUE!</v>
      </c>
      <c r="M680" t="e">
        <f>(Sheet1!Q680)</f>
        <v>#VALUE!</v>
      </c>
      <c r="N680" s="6" t="str">
        <f>IF(Sheet1!E680=FALSE,"",Sheet1!F680&amp;Sheet1!E680)</f>
        <v/>
      </c>
      <c r="O680" t="str">
        <f ca="1">(Sheet1!AB680)</f>
        <v>DC4MDB09</v>
      </c>
      <c r="P680" t="e">
        <f>(Sheet1!R680)</f>
        <v>#VALUE!</v>
      </c>
      <c r="Q680" t="e">
        <f>Sheet3!D680</f>
        <v>#VALUE!</v>
      </c>
      <c r="R680" t="e">
        <f>Sheet3!E680</f>
        <v>#VALUE!</v>
      </c>
      <c r="S680" t="str">
        <f t="shared" si="40"/>
        <v/>
      </c>
      <c r="T680" t="str">
        <f>IF(ISERROR(Sheet1!X680),"",Sheet1!X680)</f>
        <v/>
      </c>
      <c r="U680" t="e">
        <f>IF(Sheet1!M680="Councillors",5120,IF(Sheet1!M680="Information Technology Services Dept.",1024,IF(Sheet1!M680="City Clerk and Solicitor Dept",1953,"No")))</f>
        <v>#VALUE!</v>
      </c>
      <c r="V680" s="5" t="s">
        <v>96</v>
      </c>
      <c r="W680" t="e">
        <f>IF(Sheet1!M680="Councillors",4608,IF(Sheet1!M680="Information Technology Services Dept.",921,IF(Sheet1!M680="City Clerk and Solicitor Dept",1855,"No")))</f>
        <v>#VALUE!</v>
      </c>
      <c r="X680" t="e">
        <f t="shared" si="41"/>
        <v>#VALUE!</v>
      </c>
      <c r="Y680" t="str">
        <f ca="1">IF(Sheet1!AB680="DC1MDB01","DC1",IF(Sheet1!AB680="DC1MDB02","DC1",IF(Sheet1!AB680="DC1MDB03","DC1",IF(Sheet1!AB680="DC1MDB04","DC1",IF(Sheet1!AB680="DC1MDB05","DC1",IF(Sheet1!AB680="DC1MDB06","DC1",IF(Sheet1!AB680="DC1MDB07","DC1",IF(Sheet1!AB680="DC1MDB08","DC1",IF(Sheet1!AB680="DC1MDB09","DC1",IF(Sheet1!AB680="DC1MDB10","DC1",IF(Sheet1!AB680="DC4MDB01","DC4",IF(Sheet1!AB680="DC4MDB02","DC4",IF(Sheet1!AB680="DC4MDB03","DC4",IF(Sheet1!AB680="DC4MDB04","DC4",IF(Sheet1!AB680="DC4MDB05","DC4",IF(Sheet1!AB680="DC4MDB06","DC4",IF(Sheet1!AB680="DC4MDB07","DC4",IF(Sheet1!AB680="DC4MDB08","DC4",IF(Sheet1!AB680="DC4MDB09","DC4",IF(Sheet1!AB680="DC4MDB10","DC4","$False"))))))))))))))))))))</f>
        <v>DC4</v>
      </c>
      <c r="Z680" t="s">
        <v>35</v>
      </c>
      <c r="AA680" t="e">
        <f t="shared" si="42"/>
        <v>#VALUE!</v>
      </c>
      <c r="AB680" t="e">
        <f t="shared" si="43"/>
        <v>#VALUE!</v>
      </c>
      <c r="AC680" t="s">
        <v>11</v>
      </c>
      <c r="AD680" t="s">
        <v>12</v>
      </c>
      <c r="AE680" t="s">
        <v>13</v>
      </c>
      <c r="AF680" t="s">
        <v>14</v>
      </c>
      <c r="AG680" t="s">
        <v>5</v>
      </c>
      <c r="AH680" t="s">
        <v>15</v>
      </c>
      <c r="AI680" t="s">
        <v>16</v>
      </c>
      <c r="AJ680" t="s">
        <v>17</v>
      </c>
      <c r="AK680" t="s">
        <v>18</v>
      </c>
      <c r="AL680" t="s">
        <v>19</v>
      </c>
    </row>
    <row r="681" spans="1:38" ht="13.5" customHeight="1">
      <c r="A681" s="7"/>
      <c r="B681" s="7"/>
      <c r="C681" s="7"/>
      <c r="D681" s="8"/>
      <c r="F681" s="9" t="str">
        <f>(Sheet1!T681)</f>
        <v/>
      </c>
      <c r="G681" t="str">
        <f>IF(OR(Sheet1!W681="Yes",Sheet1!U681="Yes"),"\\CMFP538\"&amp;Sheet1!Z681,"")</f>
        <v/>
      </c>
      <c r="H681" t="str">
        <f>IF(G681="","",Sheet1!Z681)</f>
        <v/>
      </c>
      <c r="I681" t="str">
        <f>IF(G681="","",Sheet1!Y681)</f>
        <v/>
      </c>
      <c r="J681" t="e">
        <f>(Sheet1!O681)</f>
        <v>#VALUE!</v>
      </c>
      <c r="K681" s="6" t="e">
        <f>(Sheet1!P681)</f>
        <v>#VALUE!</v>
      </c>
      <c r="L681" s="6" t="e">
        <f>IF(Sheet1!N681="No","No",IF(Sheet1!N681="","No","Yes"))</f>
        <v>#VALUE!</v>
      </c>
      <c r="M681" t="e">
        <f>(Sheet1!Q681)</f>
        <v>#VALUE!</v>
      </c>
      <c r="N681" s="6" t="str">
        <f>IF(Sheet1!E681=FALSE,"",Sheet1!F681&amp;Sheet1!E681)</f>
        <v/>
      </c>
      <c r="O681" t="str">
        <f ca="1">(Sheet1!AB681)</f>
        <v>DC1MDB05</v>
      </c>
      <c r="P681" t="e">
        <f>(Sheet1!R681)</f>
        <v>#VALUE!</v>
      </c>
      <c r="Q681" t="e">
        <f>Sheet3!D681</f>
        <v>#VALUE!</v>
      </c>
      <c r="R681" t="e">
        <f>Sheet3!E681</f>
        <v>#VALUE!</v>
      </c>
      <c r="S681" t="str">
        <f t="shared" si="40"/>
        <v/>
      </c>
      <c r="T681" t="str">
        <f>IF(ISERROR(Sheet1!X681),"",Sheet1!X681)</f>
        <v/>
      </c>
      <c r="U681" t="e">
        <f>IF(Sheet1!M681="Councillors",5120,IF(Sheet1!M681="Information Technology Services Dept.",1024,IF(Sheet1!M681="City Clerk and Solicitor Dept",1953,"No")))</f>
        <v>#VALUE!</v>
      </c>
      <c r="V681" s="5" t="s">
        <v>96</v>
      </c>
      <c r="W681" t="e">
        <f>IF(Sheet1!M681="Councillors",4608,IF(Sheet1!M681="Information Technology Services Dept.",921,IF(Sheet1!M681="City Clerk and Solicitor Dept",1855,"No")))</f>
        <v>#VALUE!</v>
      </c>
      <c r="X681" t="e">
        <f t="shared" si="41"/>
        <v>#VALUE!</v>
      </c>
      <c r="Y681" t="str">
        <f ca="1">IF(Sheet1!AB681="DC1MDB01","DC1",IF(Sheet1!AB681="DC1MDB02","DC1",IF(Sheet1!AB681="DC1MDB03","DC1",IF(Sheet1!AB681="DC1MDB04","DC1",IF(Sheet1!AB681="DC1MDB05","DC1",IF(Sheet1!AB681="DC1MDB06","DC1",IF(Sheet1!AB681="DC1MDB07","DC1",IF(Sheet1!AB681="DC1MDB08","DC1",IF(Sheet1!AB681="DC1MDB09","DC1",IF(Sheet1!AB681="DC1MDB10","DC1",IF(Sheet1!AB681="DC4MDB01","DC4",IF(Sheet1!AB681="DC4MDB02","DC4",IF(Sheet1!AB681="DC4MDB03","DC4",IF(Sheet1!AB681="DC4MDB04","DC4",IF(Sheet1!AB681="DC4MDB05","DC4",IF(Sheet1!AB681="DC4MDB06","DC4",IF(Sheet1!AB681="DC4MDB07","DC4",IF(Sheet1!AB681="DC4MDB08","DC4",IF(Sheet1!AB681="DC4MDB09","DC4",IF(Sheet1!AB681="DC4MDB10","DC4","$False"))))))))))))))))))))</f>
        <v>DC1</v>
      </c>
      <c r="Z681" t="s">
        <v>35</v>
      </c>
      <c r="AA681" t="e">
        <f t="shared" si="42"/>
        <v>#VALUE!</v>
      </c>
      <c r="AB681" t="e">
        <f t="shared" si="43"/>
        <v>#VALUE!</v>
      </c>
      <c r="AC681" t="s">
        <v>11</v>
      </c>
      <c r="AD681" t="s">
        <v>12</v>
      </c>
      <c r="AE681" t="s">
        <v>13</v>
      </c>
      <c r="AF681" t="s">
        <v>14</v>
      </c>
      <c r="AG681" t="s">
        <v>5</v>
      </c>
      <c r="AH681" t="s">
        <v>15</v>
      </c>
      <c r="AI681" t="s">
        <v>16</v>
      </c>
      <c r="AJ681" t="s">
        <v>17</v>
      </c>
      <c r="AK681" t="s">
        <v>18</v>
      </c>
      <c r="AL681" t="s">
        <v>19</v>
      </c>
    </row>
    <row r="682" spans="1:38" ht="13.5" customHeight="1">
      <c r="A682" s="7"/>
      <c r="B682" s="7"/>
      <c r="C682" s="7"/>
      <c r="D682" s="8"/>
      <c r="F682" s="9" t="str">
        <f>(Sheet1!T682)</f>
        <v/>
      </c>
      <c r="G682" t="str">
        <f>IF(OR(Sheet1!W682="Yes",Sheet1!U682="Yes"),"\\CMFP538\"&amp;Sheet1!Z682,"")</f>
        <v/>
      </c>
      <c r="H682" t="str">
        <f>IF(G682="","",Sheet1!Z682)</f>
        <v/>
      </c>
      <c r="I682" t="str">
        <f>IF(G682="","",Sheet1!Y682)</f>
        <v/>
      </c>
      <c r="J682" t="e">
        <f>(Sheet1!O682)</f>
        <v>#VALUE!</v>
      </c>
      <c r="K682" s="6" t="e">
        <f>(Sheet1!P682)</f>
        <v>#VALUE!</v>
      </c>
      <c r="L682" s="6" t="e">
        <f>IF(Sheet1!N682="No","No",IF(Sheet1!N682="","No","Yes"))</f>
        <v>#VALUE!</v>
      </c>
      <c r="M682" t="e">
        <f>(Sheet1!Q682)</f>
        <v>#VALUE!</v>
      </c>
      <c r="N682" s="6" t="str">
        <f>IF(Sheet1!E682=FALSE,"",Sheet1!F682&amp;Sheet1!E682)</f>
        <v/>
      </c>
      <c r="O682" t="str">
        <f ca="1">(Sheet1!AB682)</f>
        <v>DC4MDB04</v>
      </c>
      <c r="P682" t="e">
        <f>(Sheet1!R682)</f>
        <v>#VALUE!</v>
      </c>
      <c r="Q682" t="e">
        <f>Sheet3!D682</f>
        <v>#VALUE!</v>
      </c>
      <c r="R682" t="e">
        <f>Sheet3!E682</f>
        <v>#VALUE!</v>
      </c>
      <c r="S682" t="str">
        <f t="shared" si="40"/>
        <v/>
      </c>
      <c r="T682" t="str">
        <f>IF(ISERROR(Sheet1!X682),"",Sheet1!X682)</f>
        <v/>
      </c>
      <c r="U682" t="e">
        <f>IF(Sheet1!M682="Councillors",5120,IF(Sheet1!M682="Information Technology Services Dept.",1024,IF(Sheet1!M682="City Clerk and Solicitor Dept",1953,"No")))</f>
        <v>#VALUE!</v>
      </c>
      <c r="V682" s="5" t="s">
        <v>96</v>
      </c>
      <c r="W682" t="e">
        <f>IF(Sheet1!M682="Councillors",4608,IF(Sheet1!M682="Information Technology Services Dept.",921,IF(Sheet1!M682="City Clerk and Solicitor Dept",1855,"No")))</f>
        <v>#VALUE!</v>
      </c>
      <c r="X682" t="e">
        <f t="shared" si="41"/>
        <v>#VALUE!</v>
      </c>
      <c r="Y682" t="str">
        <f ca="1">IF(Sheet1!AB682="DC1MDB01","DC1",IF(Sheet1!AB682="DC1MDB02","DC1",IF(Sheet1!AB682="DC1MDB03","DC1",IF(Sheet1!AB682="DC1MDB04","DC1",IF(Sheet1!AB682="DC1MDB05","DC1",IF(Sheet1!AB682="DC1MDB06","DC1",IF(Sheet1!AB682="DC1MDB07","DC1",IF(Sheet1!AB682="DC1MDB08","DC1",IF(Sheet1!AB682="DC1MDB09","DC1",IF(Sheet1!AB682="DC1MDB10","DC1",IF(Sheet1!AB682="DC4MDB01","DC4",IF(Sheet1!AB682="DC4MDB02","DC4",IF(Sheet1!AB682="DC4MDB03","DC4",IF(Sheet1!AB682="DC4MDB04","DC4",IF(Sheet1!AB682="DC4MDB05","DC4",IF(Sheet1!AB682="DC4MDB06","DC4",IF(Sheet1!AB682="DC4MDB07","DC4",IF(Sheet1!AB682="DC4MDB08","DC4",IF(Sheet1!AB682="DC4MDB09","DC4",IF(Sheet1!AB682="DC4MDB10","DC4","$False"))))))))))))))))))))</f>
        <v>DC4</v>
      </c>
      <c r="Z682" t="s">
        <v>35</v>
      </c>
      <c r="AA682" t="e">
        <f t="shared" si="42"/>
        <v>#VALUE!</v>
      </c>
      <c r="AB682" t="e">
        <f t="shared" si="43"/>
        <v>#VALUE!</v>
      </c>
      <c r="AC682" t="s">
        <v>11</v>
      </c>
      <c r="AD682" t="s">
        <v>12</v>
      </c>
      <c r="AE682" t="s">
        <v>13</v>
      </c>
      <c r="AF682" t="s">
        <v>14</v>
      </c>
      <c r="AG682" t="s">
        <v>5</v>
      </c>
      <c r="AH682" t="s">
        <v>15</v>
      </c>
      <c r="AI682" t="s">
        <v>16</v>
      </c>
      <c r="AJ682" t="s">
        <v>17</v>
      </c>
      <c r="AK682" t="s">
        <v>18</v>
      </c>
      <c r="AL682" t="s">
        <v>19</v>
      </c>
    </row>
    <row r="683" spans="1:38" ht="13.5" customHeight="1">
      <c r="A683" s="7"/>
      <c r="B683" s="7"/>
      <c r="C683" s="7"/>
      <c r="D683" s="8"/>
      <c r="F683" s="9" t="str">
        <f>(Sheet1!T683)</f>
        <v/>
      </c>
      <c r="G683" t="str">
        <f>IF(OR(Sheet1!W683="Yes",Sheet1!U683="Yes"),"\\CMFP538\"&amp;Sheet1!Z683,"")</f>
        <v/>
      </c>
      <c r="H683" t="str">
        <f>IF(G683="","",Sheet1!Z683)</f>
        <v/>
      </c>
      <c r="I683" t="str">
        <f>IF(G683="","",Sheet1!Y683)</f>
        <v/>
      </c>
      <c r="J683" t="e">
        <f>(Sheet1!O683)</f>
        <v>#VALUE!</v>
      </c>
      <c r="K683" s="6" t="e">
        <f>(Sheet1!P683)</f>
        <v>#VALUE!</v>
      </c>
      <c r="L683" s="6" t="e">
        <f>IF(Sheet1!N683="No","No",IF(Sheet1!N683="","No","Yes"))</f>
        <v>#VALUE!</v>
      </c>
      <c r="M683" t="e">
        <f>(Sheet1!Q683)</f>
        <v>#VALUE!</v>
      </c>
      <c r="N683" s="6" t="str">
        <f>IF(Sheet1!E683=FALSE,"",Sheet1!F683&amp;Sheet1!E683)</f>
        <v/>
      </c>
      <c r="O683" t="str">
        <f ca="1">(Sheet1!AB683)</f>
        <v>DC1MDB09</v>
      </c>
      <c r="P683" t="e">
        <f>(Sheet1!R683)</f>
        <v>#VALUE!</v>
      </c>
      <c r="Q683" t="e">
        <f>Sheet3!D683</f>
        <v>#VALUE!</v>
      </c>
      <c r="R683" t="e">
        <f>Sheet3!E683</f>
        <v>#VALUE!</v>
      </c>
      <c r="S683" t="str">
        <f t="shared" si="40"/>
        <v/>
      </c>
      <c r="T683" t="str">
        <f>IF(ISERROR(Sheet1!X683),"",Sheet1!X683)</f>
        <v/>
      </c>
      <c r="U683" t="e">
        <f>IF(Sheet1!M683="Councillors",5120,IF(Sheet1!M683="Information Technology Services Dept.",1024,IF(Sheet1!M683="City Clerk and Solicitor Dept",1953,"No")))</f>
        <v>#VALUE!</v>
      </c>
      <c r="V683" s="5" t="s">
        <v>96</v>
      </c>
      <c r="W683" t="e">
        <f>IF(Sheet1!M683="Councillors",4608,IF(Sheet1!M683="Information Technology Services Dept.",921,IF(Sheet1!M683="City Clerk and Solicitor Dept",1855,"No")))</f>
        <v>#VALUE!</v>
      </c>
      <c r="X683" t="e">
        <f t="shared" si="41"/>
        <v>#VALUE!</v>
      </c>
      <c r="Y683" t="str">
        <f ca="1">IF(Sheet1!AB683="DC1MDB01","DC1",IF(Sheet1!AB683="DC1MDB02","DC1",IF(Sheet1!AB683="DC1MDB03","DC1",IF(Sheet1!AB683="DC1MDB04","DC1",IF(Sheet1!AB683="DC1MDB05","DC1",IF(Sheet1!AB683="DC1MDB06","DC1",IF(Sheet1!AB683="DC1MDB07","DC1",IF(Sheet1!AB683="DC1MDB08","DC1",IF(Sheet1!AB683="DC1MDB09","DC1",IF(Sheet1!AB683="DC1MDB10","DC1",IF(Sheet1!AB683="DC4MDB01","DC4",IF(Sheet1!AB683="DC4MDB02","DC4",IF(Sheet1!AB683="DC4MDB03","DC4",IF(Sheet1!AB683="DC4MDB04","DC4",IF(Sheet1!AB683="DC4MDB05","DC4",IF(Sheet1!AB683="DC4MDB06","DC4",IF(Sheet1!AB683="DC4MDB07","DC4",IF(Sheet1!AB683="DC4MDB08","DC4",IF(Sheet1!AB683="DC4MDB09","DC4",IF(Sheet1!AB683="DC4MDB10","DC4","$False"))))))))))))))))))))</f>
        <v>DC1</v>
      </c>
      <c r="Z683" t="s">
        <v>35</v>
      </c>
      <c r="AA683" t="e">
        <f t="shared" si="42"/>
        <v>#VALUE!</v>
      </c>
      <c r="AB683" t="e">
        <f t="shared" si="43"/>
        <v>#VALUE!</v>
      </c>
      <c r="AC683" t="s">
        <v>11</v>
      </c>
      <c r="AD683" t="s">
        <v>12</v>
      </c>
      <c r="AE683" t="s">
        <v>13</v>
      </c>
      <c r="AF683" t="s">
        <v>14</v>
      </c>
      <c r="AG683" t="s">
        <v>5</v>
      </c>
      <c r="AH683" t="s">
        <v>15</v>
      </c>
      <c r="AI683" t="s">
        <v>16</v>
      </c>
      <c r="AJ683" t="s">
        <v>17</v>
      </c>
      <c r="AK683" t="s">
        <v>18</v>
      </c>
      <c r="AL683" t="s">
        <v>19</v>
      </c>
    </row>
    <row r="684" spans="1:38" ht="13.5" customHeight="1">
      <c r="A684" s="7"/>
      <c r="B684" s="7"/>
      <c r="C684" s="7"/>
      <c r="D684" s="8"/>
      <c r="F684" s="9" t="str">
        <f>(Sheet1!T684)</f>
        <v/>
      </c>
      <c r="G684" t="str">
        <f>IF(OR(Sheet1!W684="Yes",Sheet1!U684="Yes"),"\\CMFP538\"&amp;Sheet1!Z684,"")</f>
        <v/>
      </c>
      <c r="H684" t="str">
        <f>IF(G684="","",Sheet1!Z684)</f>
        <v/>
      </c>
      <c r="I684" t="str">
        <f>IF(G684="","",Sheet1!Y684)</f>
        <v/>
      </c>
      <c r="J684" t="e">
        <f>(Sheet1!O684)</f>
        <v>#VALUE!</v>
      </c>
      <c r="K684" s="6" t="e">
        <f>(Sheet1!P684)</f>
        <v>#VALUE!</v>
      </c>
      <c r="L684" s="6" t="e">
        <f>IF(Sheet1!N684="No","No",IF(Sheet1!N684="","No","Yes"))</f>
        <v>#VALUE!</v>
      </c>
      <c r="M684" t="e">
        <f>(Sheet1!Q684)</f>
        <v>#VALUE!</v>
      </c>
      <c r="N684" s="6" t="str">
        <f>IF(Sheet1!E684=FALSE,"",Sheet1!F684&amp;Sheet1!E684)</f>
        <v/>
      </c>
      <c r="O684" t="str">
        <f ca="1">(Sheet1!AB684)</f>
        <v>DC1MDB06</v>
      </c>
      <c r="P684" t="e">
        <f>(Sheet1!R684)</f>
        <v>#VALUE!</v>
      </c>
      <c r="Q684" t="e">
        <f>Sheet3!D684</f>
        <v>#VALUE!</v>
      </c>
      <c r="R684" t="e">
        <f>Sheet3!E684</f>
        <v>#VALUE!</v>
      </c>
      <c r="S684" t="str">
        <f t="shared" si="40"/>
        <v/>
      </c>
      <c r="T684" t="str">
        <f>IF(ISERROR(Sheet1!X684),"",Sheet1!X684)</f>
        <v/>
      </c>
      <c r="U684" t="e">
        <f>IF(Sheet1!M684="Councillors",5120,IF(Sheet1!M684="Information Technology Services Dept.",1024,IF(Sheet1!M684="City Clerk and Solicitor Dept",1953,"No")))</f>
        <v>#VALUE!</v>
      </c>
      <c r="V684" s="5" t="s">
        <v>96</v>
      </c>
      <c r="W684" t="e">
        <f>IF(Sheet1!M684="Councillors",4608,IF(Sheet1!M684="Information Technology Services Dept.",921,IF(Sheet1!M684="City Clerk and Solicitor Dept",1855,"No")))</f>
        <v>#VALUE!</v>
      </c>
      <c r="X684" t="e">
        <f t="shared" si="41"/>
        <v>#VALUE!</v>
      </c>
      <c r="Y684" t="str">
        <f ca="1">IF(Sheet1!AB684="DC1MDB01","DC1",IF(Sheet1!AB684="DC1MDB02","DC1",IF(Sheet1!AB684="DC1MDB03","DC1",IF(Sheet1!AB684="DC1MDB04","DC1",IF(Sheet1!AB684="DC1MDB05","DC1",IF(Sheet1!AB684="DC1MDB06","DC1",IF(Sheet1!AB684="DC1MDB07","DC1",IF(Sheet1!AB684="DC1MDB08","DC1",IF(Sheet1!AB684="DC1MDB09","DC1",IF(Sheet1!AB684="DC1MDB10","DC1",IF(Sheet1!AB684="DC4MDB01","DC4",IF(Sheet1!AB684="DC4MDB02","DC4",IF(Sheet1!AB684="DC4MDB03","DC4",IF(Sheet1!AB684="DC4MDB04","DC4",IF(Sheet1!AB684="DC4MDB05","DC4",IF(Sheet1!AB684="DC4MDB06","DC4",IF(Sheet1!AB684="DC4MDB07","DC4",IF(Sheet1!AB684="DC4MDB08","DC4",IF(Sheet1!AB684="DC4MDB09","DC4",IF(Sheet1!AB684="DC4MDB10","DC4","$False"))))))))))))))))))))</f>
        <v>DC1</v>
      </c>
      <c r="Z684" t="s">
        <v>35</v>
      </c>
      <c r="AA684" t="e">
        <f t="shared" si="42"/>
        <v>#VALUE!</v>
      </c>
      <c r="AB684" t="e">
        <f t="shared" si="43"/>
        <v>#VALUE!</v>
      </c>
      <c r="AC684" t="s">
        <v>11</v>
      </c>
      <c r="AD684" t="s">
        <v>12</v>
      </c>
      <c r="AE684" t="s">
        <v>13</v>
      </c>
      <c r="AF684" t="s">
        <v>14</v>
      </c>
      <c r="AG684" t="s">
        <v>5</v>
      </c>
      <c r="AH684" t="s">
        <v>15</v>
      </c>
      <c r="AI684" t="s">
        <v>16</v>
      </c>
      <c r="AJ684" t="s">
        <v>17</v>
      </c>
      <c r="AK684" t="s">
        <v>18</v>
      </c>
      <c r="AL684" t="s">
        <v>19</v>
      </c>
    </row>
    <row r="685" spans="1:38" ht="13.5" customHeight="1">
      <c r="A685" s="7"/>
      <c r="B685" s="7"/>
      <c r="C685" s="7"/>
      <c r="D685" s="8"/>
      <c r="F685" s="9" t="str">
        <f>(Sheet1!T685)</f>
        <v/>
      </c>
      <c r="G685" t="str">
        <f>IF(OR(Sheet1!W685="Yes",Sheet1!U685="Yes"),"\\CMFP538\"&amp;Sheet1!Z685,"")</f>
        <v/>
      </c>
      <c r="H685" t="str">
        <f>IF(G685="","",Sheet1!Z685)</f>
        <v/>
      </c>
      <c r="I685" t="str">
        <f>IF(G685="","",Sheet1!Y685)</f>
        <v/>
      </c>
      <c r="J685" t="e">
        <f>(Sheet1!O685)</f>
        <v>#VALUE!</v>
      </c>
      <c r="K685" s="6" t="e">
        <f>(Sheet1!P685)</f>
        <v>#VALUE!</v>
      </c>
      <c r="L685" s="6" t="e">
        <f>IF(Sheet1!N685="No","No",IF(Sheet1!N685="","No","Yes"))</f>
        <v>#VALUE!</v>
      </c>
      <c r="M685" t="e">
        <f>(Sheet1!Q685)</f>
        <v>#VALUE!</v>
      </c>
      <c r="N685" s="6" t="str">
        <f>IF(Sheet1!E685=FALSE,"",Sheet1!F685&amp;Sheet1!E685)</f>
        <v/>
      </c>
      <c r="O685" t="str">
        <f ca="1">(Sheet1!AB685)</f>
        <v>DC1MDB08</v>
      </c>
      <c r="P685" t="e">
        <f>(Sheet1!R685)</f>
        <v>#VALUE!</v>
      </c>
      <c r="Q685" t="e">
        <f>Sheet3!D685</f>
        <v>#VALUE!</v>
      </c>
      <c r="R685" t="e">
        <f>Sheet3!E685</f>
        <v>#VALUE!</v>
      </c>
      <c r="S685" t="str">
        <f t="shared" si="40"/>
        <v/>
      </c>
      <c r="T685" t="str">
        <f>IF(ISERROR(Sheet1!X685),"",Sheet1!X685)</f>
        <v/>
      </c>
      <c r="U685" t="e">
        <f>IF(Sheet1!M685="Councillors",5120,IF(Sheet1!M685="Information Technology Services Dept.",1024,IF(Sheet1!M685="City Clerk and Solicitor Dept",1953,"No")))</f>
        <v>#VALUE!</v>
      </c>
      <c r="V685" s="5" t="s">
        <v>96</v>
      </c>
      <c r="W685" t="e">
        <f>IF(Sheet1!M685="Councillors",4608,IF(Sheet1!M685="Information Technology Services Dept.",921,IF(Sheet1!M685="City Clerk and Solicitor Dept",1855,"No")))</f>
        <v>#VALUE!</v>
      </c>
      <c r="X685" t="e">
        <f t="shared" si="41"/>
        <v>#VALUE!</v>
      </c>
      <c r="Y685" t="str">
        <f ca="1">IF(Sheet1!AB685="DC1MDB01","DC1",IF(Sheet1!AB685="DC1MDB02","DC1",IF(Sheet1!AB685="DC1MDB03","DC1",IF(Sheet1!AB685="DC1MDB04","DC1",IF(Sheet1!AB685="DC1MDB05","DC1",IF(Sheet1!AB685="DC1MDB06","DC1",IF(Sheet1!AB685="DC1MDB07","DC1",IF(Sheet1!AB685="DC1MDB08","DC1",IF(Sheet1!AB685="DC1MDB09","DC1",IF(Sheet1!AB685="DC1MDB10","DC1",IF(Sheet1!AB685="DC4MDB01","DC4",IF(Sheet1!AB685="DC4MDB02","DC4",IF(Sheet1!AB685="DC4MDB03","DC4",IF(Sheet1!AB685="DC4MDB04","DC4",IF(Sheet1!AB685="DC4MDB05","DC4",IF(Sheet1!AB685="DC4MDB06","DC4",IF(Sheet1!AB685="DC4MDB07","DC4",IF(Sheet1!AB685="DC4MDB08","DC4",IF(Sheet1!AB685="DC4MDB09","DC4",IF(Sheet1!AB685="DC4MDB10","DC4","$False"))))))))))))))))))))</f>
        <v>DC1</v>
      </c>
      <c r="Z685" t="s">
        <v>35</v>
      </c>
      <c r="AA685" t="e">
        <f t="shared" si="42"/>
        <v>#VALUE!</v>
      </c>
      <c r="AB685" t="e">
        <f t="shared" si="43"/>
        <v>#VALUE!</v>
      </c>
      <c r="AC685" t="s">
        <v>11</v>
      </c>
      <c r="AD685" t="s">
        <v>12</v>
      </c>
      <c r="AE685" t="s">
        <v>13</v>
      </c>
      <c r="AF685" t="s">
        <v>14</v>
      </c>
      <c r="AG685" t="s">
        <v>5</v>
      </c>
      <c r="AH685" t="s">
        <v>15</v>
      </c>
      <c r="AI685" t="s">
        <v>16</v>
      </c>
      <c r="AJ685" t="s">
        <v>17</v>
      </c>
      <c r="AK685" t="s">
        <v>18</v>
      </c>
      <c r="AL685" t="s">
        <v>19</v>
      </c>
    </row>
    <row r="686" spans="1:38" ht="13.5" customHeight="1">
      <c r="A686" s="7"/>
      <c r="B686" s="7"/>
      <c r="C686" s="7"/>
      <c r="D686" s="8"/>
      <c r="F686" s="9" t="str">
        <f>(Sheet1!T686)</f>
        <v/>
      </c>
      <c r="G686" t="str">
        <f>IF(OR(Sheet1!W686="Yes",Sheet1!U686="Yes"),"\\CMFP538\"&amp;Sheet1!Z686,"")</f>
        <v/>
      </c>
      <c r="H686" t="str">
        <f>IF(G686="","",Sheet1!Z686)</f>
        <v/>
      </c>
      <c r="I686" t="str">
        <f>IF(G686="","",Sheet1!Y686)</f>
        <v/>
      </c>
      <c r="J686" t="e">
        <f>(Sheet1!O686)</f>
        <v>#VALUE!</v>
      </c>
      <c r="K686" s="6" t="e">
        <f>(Sheet1!P686)</f>
        <v>#VALUE!</v>
      </c>
      <c r="L686" s="6" t="e">
        <f>IF(Sheet1!N686="No","No",IF(Sheet1!N686="","No","Yes"))</f>
        <v>#VALUE!</v>
      </c>
      <c r="M686" t="e">
        <f>(Sheet1!Q686)</f>
        <v>#VALUE!</v>
      </c>
      <c r="N686" s="6" t="str">
        <f>IF(Sheet1!E686=FALSE,"",Sheet1!F686&amp;Sheet1!E686)</f>
        <v/>
      </c>
      <c r="O686" t="str">
        <f ca="1">(Sheet1!AB686)</f>
        <v>DC1MDB06</v>
      </c>
      <c r="P686" t="e">
        <f>(Sheet1!R686)</f>
        <v>#VALUE!</v>
      </c>
      <c r="Q686" t="e">
        <f>Sheet3!D686</f>
        <v>#VALUE!</v>
      </c>
      <c r="R686" t="e">
        <f>Sheet3!E686</f>
        <v>#VALUE!</v>
      </c>
      <c r="S686" t="str">
        <f t="shared" si="40"/>
        <v/>
      </c>
      <c r="T686" t="str">
        <f>IF(ISERROR(Sheet1!X686),"",Sheet1!X686)</f>
        <v/>
      </c>
      <c r="U686" t="e">
        <f>IF(Sheet1!M686="Councillors",5120,IF(Sheet1!M686="Information Technology Services Dept.",1024,IF(Sheet1!M686="City Clerk and Solicitor Dept",1953,"No")))</f>
        <v>#VALUE!</v>
      </c>
      <c r="V686" s="5" t="s">
        <v>96</v>
      </c>
      <c r="W686" t="e">
        <f>IF(Sheet1!M686="Councillors",4608,IF(Sheet1!M686="Information Technology Services Dept.",921,IF(Sheet1!M686="City Clerk and Solicitor Dept",1855,"No")))</f>
        <v>#VALUE!</v>
      </c>
      <c r="X686" t="e">
        <f t="shared" si="41"/>
        <v>#VALUE!</v>
      </c>
      <c r="Y686" t="str">
        <f ca="1">IF(Sheet1!AB686="DC1MDB01","DC1",IF(Sheet1!AB686="DC1MDB02","DC1",IF(Sheet1!AB686="DC1MDB03","DC1",IF(Sheet1!AB686="DC1MDB04","DC1",IF(Sheet1!AB686="DC1MDB05","DC1",IF(Sheet1!AB686="DC1MDB06","DC1",IF(Sheet1!AB686="DC1MDB07","DC1",IF(Sheet1!AB686="DC1MDB08","DC1",IF(Sheet1!AB686="DC1MDB09","DC1",IF(Sheet1!AB686="DC1MDB10","DC1",IF(Sheet1!AB686="DC4MDB01","DC4",IF(Sheet1!AB686="DC4MDB02","DC4",IF(Sheet1!AB686="DC4MDB03","DC4",IF(Sheet1!AB686="DC4MDB04","DC4",IF(Sheet1!AB686="DC4MDB05","DC4",IF(Sheet1!AB686="DC4MDB06","DC4",IF(Sheet1!AB686="DC4MDB07","DC4",IF(Sheet1!AB686="DC4MDB08","DC4",IF(Sheet1!AB686="DC4MDB09","DC4",IF(Sheet1!AB686="DC4MDB10","DC4","$False"))))))))))))))))))))</f>
        <v>DC1</v>
      </c>
      <c r="Z686" t="s">
        <v>35</v>
      </c>
      <c r="AA686" t="e">
        <f t="shared" si="42"/>
        <v>#VALUE!</v>
      </c>
      <c r="AB686" t="e">
        <f t="shared" si="43"/>
        <v>#VALUE!</v>
      </c>
      <c r="AC686" t="s">
        <v>11</v>
      </c>
      <c r="AD686" t="s">
        <v>12</v>
      </c>
      <c r="AE686" t="s">
        <v>13</v>
      </c>
      <c r="AF686" t="s">
        <v>14</v>
      </c>
      <c r="AG686" t="s">
        <v>5</v>
      </c>
      <c r="AH686" t="s">
        <v>15</v>
      </c>
      <c r="AI686" t="s">
        <v>16</v>
      </c>
      <c r="AJ686" t="s">
        <v>17</v>
      </c>
      <c r="AK686" t="s">
        <v>18</v>
      </c>
      <c r="AL686" t="s">
        <v>19</v>
      </c>
    </row>
    <row r="687" spans="1:38" ht="13.5" customHeight="1">
      <c r="A687" s="7"/>
      <c r="B687" s="7"/>
      <c r="C687" s="7"/>
      <c r="D687" s="8"/>
      <c r="F687" s="9" t="str">
        <f>(Sheet1!T687)</f>
        <v/>
      </c>
      <c r="G687" t="str">
        <f>IF(OR(Sheet1!W687="Yes",Sheet1!U687="Yes"),"\\CMFP538\"&amp;Sheet1!Z687,"")</f>
        <v/>
      </c>
      <c r="H687" t="str">
        <f>IF(G687="","",Sheet1!Z687)</f>
        <v/>
      </c>
      <c r="I687" t="str">
        <f>IF(G687="","",Sheet1!Y687)</f>
        <v/>
      </c>
      <c r="J687" t="e">
        <f>(Sheet1!O687)</f>
        <v>#VALUE!</v>
      </c>
      <c r="K687" s="6" t="e">
        <f>(Sheet1!P687)</f>
        <v>#VALUE!</v>
      </c>
      <c r="L687" s="6" t="e">
        <f>IF(Sheet1!N687="No","No",IF(Sheet1!N687="","No","Yes"))</f>
        <v>#VALUE!</v>
      </c>
      <c r="M687" t="e">
        <f>(Sheet1!Q687)</f>
        <v>#VALUE!</v>
      </c>
      <c r="N687" s="6" t="str">
        <f>IF(Sheet1!E687=FALSE,"",Sheet1!F687&amp;Sheet1!E687)</f>
        <v/>
      </c>
      <c r="O687" t="str">
        <f ca="1">(Sheet1!AB687)</f>
        <v>DC1MDB05</v>
      </c>
      <c r="P687" t="e">
        <f>(Sheet1!R687)</f>
        <v>#VALUE!</v>
      </c>
      <c r="Q687" t="e">
        <f>Sheet3!D687</f>
        <v>#VALUE!</v>
      </c>
      <c r="R687" t="e">
        <f>Sheet3!E687</f>
        <v>#VALUE!</v>
      </c>
      <c r="S687" t="str">
        <f t="shared" si="40"/>
        <v/>
      </c>
      <c r="T687" t="str">
        <f>IF(ISERROR(Sheet1!X687),"",Sheet1!X687)</f>
        <v/>
      </c>
      <c r="U687" t="e">
        <f>IF(Sheet1!M687="Councillors",5120,IF(Sheet1!M687="Information Technology Services Dept.",1024,IF(Sheet1!M687="City Clerk and Solicitor Dept",1953,"No")))</f>
        <v>#VALUE!</v>
      </c>
      <c r="V687" s="5" t="s">
        <v>96</v>
      </c>
      <c r="W687" t="e">
        <f>IF(Sheet1!M687="Councillors",4608,IF(Sheet1!M687="Information Technology Services Dept.",921,IF(Sheet1!M687="City Clerk and Solicitor Dept",1855,"No")))</f>
        <v>#VALUE!</v>
      </c>
      <c r="X687" t="e">
        <f t="shared" si="41"/>
        <v>#VALUE!</v>
      </c>
      <c r="Y687" t="str">
        <f ca="1">IF(Sheet1!AB687="DC1MDB01","DC1",IF(Sheet1!AB687="DC1MDB02","DC1",IF(Sheet1!AB687="DC1MDB03","DC1",IF(Sheet1!AB687="DC1MDB04","DC1",IF(Sheet1!AB687="DC1MDB05","DC1",IF(Sheet1!AB687="DC1MDB06","DC1",IF(Sheet1!AB687="DC1MDB07","DC1",IF(Sheet1!AB687="DC1MDB08","DC1",IF(Sheet1!AB687="DC1MDB09","DC1",IF(Sheet1!AB687="DC1MDB10","DC1",IF(Sheet1!AB687="DC4MDB01","DC4",IF(Sheet1!AB687="DC4MDB02","DC4",IF(Sheet1!AB687="DC4MDB03","DC4",IF(Sheet1!AB687="DC4MDB04","DC4",IF(Sheet1!AB687="DC4MDB05","DC4",IF(Sheet1!AB687="DC4MDB06","DC4",IF(Sheet1!AB687="DC4MDB07","DC4",IF(Sheet1!AB687="DC4MDB08","DC4",IF(Sheet1!AB687="DC4MDB09","DC4",IF(Sheet1!AB687="DC4MDB10","DC4","$False"))))))))))))))))))))</f>
        <v>DC1</v>
      </c>
      <c r="Z687" t="s">
        <v>35</v>
      </c>
      <c r="AA687" t="e">
        <f t="shared" si="42"/>
        <v>#VALUE!</v>
      </c>
      <c r="AB687" t="e">
        <f t="shared" si="43"/>
        <v>#VALUE!</v>
      </c>
      <c r="AC687" t="s">
        <v>11</v>
      </c>
      <c r="AD687" t="s">
        <v>12</v>
      </c>
      <c r="AE687" t="s">
        <v>13</v>
      </c>
      <c r="AF687" t="s">
        <v>14</v>
      </c>
      <c r="AG687" t="s">
        <v>5</v>
      </c>
      <c r="AH687" t="s">
        <v>15</v>
      </c>
      <c r="AI687" t="s">
        <v>16</v>
      </c>
      <c r="AJ687" t="s">
        <v>17</v>
      </c>
      <c r="AK687" t="s">
        <v>18</v>
      </c>
      <c r="AL687" t="s">
        <v>19</v>
      </c>
    </row>
    <row r="688" spans="1:38" ht="13.5" customHeight="1">
      <c r="A688" s="7"/>
      <c r="B688" s="7"/>
      <c r="C688" s="7"/>
      <c r="D688" s="8"/>
      <c r="F688" s="9" t="str">
        <f>(Sheet1!T688)</f>
        <v/>
      </c>
      <c r="G688" t="str">
        <f>IF(OR(Sheet1!W688="Yes",Sheet1!U688="Yes"),"\\CMFP538\"&amp;Sheet1!Z688,"")</f>
        <v/>
      </c>
      <c r="H688" t="str">
        <f>IF(G688="","",Sheet1!Z688)</f>
        <v/>
      </c>
      <c r="I688" t="str">
        <f>IF(G688="","",Sheet1!Y688)</f>
        <v/>
      </c>
      <c r="J688" t="e">
        <f>(Sheet1!O688)</f>
        <v>#VALUE!</v>
      </c>
      <c r="K688" s="6" t="e">
        <f>(Sheet1!P688)</f>
        <v>#VALUE!</v>
      </c>
      <c r="L688" s="6" t="e">
        <f>IF(Sheet1!N688="No","No",IF(Sheet1!N688="","No","Yes"))</f>
        <v>#VALUE!</v>
      </c>
      <c r="M688" t="e">
        <f>(Sheet1!Q688)</f>
        <v>#VALUE!</v>
      </c>
      <c r="N688" s="6" t="str">
        <f>IF(Sheet1!E688=FALSE,"",Sheet1!F688&amp;Sheet1!E688)</f>
        <v/>
      </c>
      <c r="O688" t="str">
        <f ca="1">(Sheet1!AB688)</f>
        <v>DC4MDB09</v>
      </c>
      <c r="P688" t="e">
        <f>(Sheet1!R688)</f>
        <v>#VALUE!</v>
      </c>
      <c r="Q688" t="e">
        <f>Sheet3!D688</f>
        <v>#VALUE!</v>
      </c>
      <c r="R688" t="e">
        <f>Sheet3!E688</f>
        <v>#VALUE!</v>
      </c>
      <c r="S688" t="str">
        <f t="shared" si="40"/>
        <v/>
      </c>
      <c r="T688" t="str">
        <f>IF(ISERROR(Sheet1!X688),"",Sheet1!X688)</f>
        <v/>
      </c>
      <c r="U688" t="e">
        <f>IF(Sheet1!M688="Councillors",5120,IF(Sheet1!M688="Information Technology Services Dept.",1024,IF(Sheet1!M688="City Clerk and Solicitor Dept",1953,"No")))</f>
        <v>#VALUE!</v>
      </c>
      <c r="V688" s="5" t="s">
        <v>96</v>
      </c>
      <c r="W688" t="e">
        <f>IF(Sheet1!M688="Councillors",4608,IF(Sheet1!M688="Information Technology Services Dept.",921,IF(Sheet1!M688="City Clerk and Solicitor Dept",1855,"No")))</f>
        <v>#VALUE!</v>
      </c>
      <c r="X688" t="e">
        <f t="shared" si="41"/>
        <v>#VALUE!</v>
      </c>
      <c r="Y688" t="str">
        <f ca="1">IF(Sheet1!AB688="DC1MDB01","DC1",IF(Sheet1!AB688="DC1MDB02","DC1",IF(Sheet1!AB688="DC1MDB03","DC1",IF(Sheet1!AB688="DC1MDB04","DC1",IF(Sheet1!AB688="DC1MDB05","DC1",IF(Sheet1!AB688="DC1MDB06","DC1",IF(Sheet1!AB688="DC1MDB07","DC1",IF(Sheet1!AB688="DC1MDB08","DC1",IF(Sheet1!AB688="DC1MDB09","DC1",IF(Sheet1!AB688="DC1MDB10","DC1",IF(Sheet1!AB688="DC4MDB01","DC4",IF(Sheet1!AB688="DC4MDB02","DC4",IF(Sheet1!AB688="DC4MDB03","DC4",IF(Sheet1!AB688="DC4MDB04","DC4",IF(Sheet1!AB688="DC4MDB05","DC4",IF(Sheet1!AB688="DC4MDB06","DC4",IF(Sheet1!AB688="DC4MDB07","DC4",IF(Sheet1!AB688="DC4MDB08","DC4",IF(Sheet1!AB688="DC4MDB09","DC4",IF(Sheet1!AB688="DC4MDB10","DC4","$False"))))))))))))))))))))</f>
        <v>DC4</v>
      </c>
      <c r="Z688" t="s">
        <v>35</v>
      </c>
      <c r="AA688" t="e">
        <f t="shared" si="42"/>
        <v>#VALUE!</v>
      </c>
      <c r="AB688" t="e">
        <f t="shared" si="43"/>
        <v>#VALUE!</v>
      </c>
      <c r="AC688" t="s">
        <v>11</v>
      </c>
      <c r="AD688" t="s">
        <v>12</v>
      </c>
      <c r="AE688" t="s">
        <v>13</v>
      </c>
      <c r="AF688" t="s">
        <v>14</v>
      </c>
      <c r="AG688" t="s">
        <v>5</v>
      </c>
      <c r="AH688" t="s">
        <v>15</v>
      </c>
      <c r="AI688" t="s">
        <v>16</v>
      </c>
      <c r="AJ688" t="s">
        <v>17</v>
      </c>
      <c r="AK688" t="s">
        <v>18</v>
      </c>
      <c r="AL688" t="s">
        <v>19</v>
      </c>
    </row>
    <row r="689" spans="1:38" ht="13.5" customHeight="1">
      <c r="A689" s="7"/>
      <c r="B689" s="7"/>
      <c r="C689" s="7"/>
      <c r="D689" s="8"/>
      <c r="F689" s="9" t="str">
        <f>(Sheet1!T689)</f>
        <v/>
      </c>
      <c r="G689" t="str">
        <f>IF(OR(Sheet1!W689="Yes",Sheet1!U689="Yes"),"\\CMFP538\"&amp;Sheet1!Z689,"")</f>
        <v/>
      </c>
      <c r="H689" t="str">
        <f>IF(G689="","",Sheet1!Z689)</f>
        <v/>
      </c>
      <c r="I689" t="str">
        <f>IF(G689="","",Sheet1!Y689)</f>
        <v/>
      </c>
      <c r="J689" t="e">
        <f>(Sheet1!O689)</f>
        <v>#VALUE!</v>
      </c>
      <c r="K689" s="6" t="e">
        <f>(Sheet1!P689)</f>
        <v>#VALUE!</v>
      </c>
      <c r="L689" s="6" t="e">
        <f>IF(Sheet1!N689="No","No",IF(Sheet1!N689="","No","Yes"))</f>
        <v>#VALUE!</v>
      </c>
      <c r="M689" t="e">
        <f>(Sheet1!Q689)</f>
        <v>#VALUE!</v>
      </c>
      <c r="N689" s="6" t="str">
        <f>IF(Sheet1!E689=FALSE,"",Sheet1!F689&amp;Sheet1!E689)</f>
        <v/>
      </c>
      <c r="O689" t="str">
        <f ca="1">(Sheet1!AB689)</f>
        <v>DC1MDB03</v>
      </c>
      <c r="P689" t="e">
        <f>(Sheet1!R689)</f>
        <v>#VALUE!</v>
      </c>
      <c r="Q689" t="e">
        <f>Sheet3!D689</f>
        <v>#VALUE!</v>
      </c>
      <c r="R689" t="e">
        <f>Sheet3!E689</f>
        <v>#VALUE!</v>
      </c>
      <c r="S689" t="str">
        <f t="shared" si="40"/>
        <v/>
      </c>
      <c r="T689" t="str">
        <f>IF(ISERROR(Sheet1!X689),"",Sheet1!X689)</f>
        <v/>
      </c>
      <c r="U689" t="e">
        <f>IF(Sheet1!M689="Councillors",5120,IF(Sheet1!M689="Information Technology Services Dept.",1024,IF(Sheet1!M689="City Clerk and Solicitor Dept",1953,"No")))</f>
        <v>#VALUE!</v>
      </c>
      <c r="V689" s="5" t="s">
        <v>96</v>
      </c>
      <c r="W689" t="e">
        <f>IF(Sheet1!M689="Councillors",4608,IF(Sheet1!M689="Information Technology Services Dept.",921,IF(Sheet1!M689="City Clerk and Solicitor Dept",1855,"No")))</f>
        <v>#VALUE!</v>
      </c>
      <c r="X689" t="e">
        <f t="shared" si="41"/>
        <v>#VALUE!</v>
      </c>
      <c r="Y689" t="str">
        <f ca="1">IF(Sheet1!AB689="DC1MDB01","DC1",IF(Sheet1!AB689="DC1MDB02","DC1",IF(Sheet1!AB689="DC1MDB03","DC1",IF(Sheet1!AB689="DC1MDB04","DC1",IF(Sheet1!AB689="DC1MDB05","DC1",IF(Sheet1!AB689="DC1MDB06","DC1",IF(Sheet1!AB689="DC1MDB07","DC1",IF(Sheet1!AB689="DC1MDB08","DC1",IF(Sheet1!AB689="DC1MDB09","DC1",IF(Sheet1!AB689="DC1MDB10","DC1",IF(Sheet1!AB689="DC4MDB01","DC4",IF(Sheet1!AB689="DC4MDB02","DC4",IF(Sheet1!AB689="DC4MDB03","DC4",IF(Sheet1!AB689="DC4MDB04","DC4",IF(Sheet1!AB689="DC4MDB05","DC4",IF(Sheet1!AB689="DC4MDB06","DC4",IF(Sheet1!AB689="DC4MDB07","DC4",IF(Sheet1!AB689="DC4MDB08","DC4",IF(Sheet1!AB689="DC4MDB09","DC4",IF(Sheet1!AB689="DC4MDB10","DC4","$False"))))))))))))))))))))</f>
        <v>DC1</v>
      </c>
      <c r="Z689" t="s">
        <v>35</v>
      </c>
      <c r="AA689" t="e">
        <f t="shared" si="42"/>
        <v>#VALUE!</v>
      </c>
      <c r="AB689" t="e">
        <f t="shared" si="43"/>
        <v>#VALUE!</v>
      </c>
      <c r="AC689" t="s">
        <v>11</v>
      </c>
      <c r="AD689" t="s">
        <v>12</v>
      </c>
      <c r="AE689" t="s">
        <v>13</v>
      </c>
      <c r="AF689" t="s">
        <v>14</v>
      </c>
      <c r="AG689" t="s">
        <v>5</v>
      </c>
      <c r="AH689" t="s">
        <v>15</v>
      </c>
      <c r="AI689" t="s">
        <v>16</v>
      </c>
      <c r="AJ689" t="s">
        <v>17</v>
      </c>
      <c r="AK689" t="s">
        <v>18</v>
      </c>
      <c r="AL689" t="s">
        <v>19</v>
      </c>
    </row>
    <row r="690" spans="1:38" ht="13.5" customHeight="1">
      <c r="A690" s="7"/>
      <c r="B690" s="7"/>
      <c r="C690" s="7"/>
      <c r="D690" s="8"/>
      <c r="F690" s="9" t="str">
        <f>(Sheet1!T690)</f>
        <v/>
      </c>
      <c r="G690" t="str">
        <f>IF(OR(Sheet1!W690="Yes",Sheet1!U690="Yes"),"\\CMFP538\"&amp;Sheet1!Z690,"")</f>
        <v/>
      </c>
      <c r="H690" t="str">
        <f>IF(G690="","",Sheet1!Z690)</f>
        <v/>
      </c>
      <c r="I690" t="str">
        <f>IF(G690="","",Sheet1!Y690)</f>
        <v/>
      </c>
      <c r="J690" t="e">
        <f>(Sheet1!O690)</f>
        <v>#VALUE!</v>
      </c>
      <c r="K690" s="6" t="e">
        <f>(Sheet1!P690)</f>
        <v>#VALUE!</v>
      </c>
      <c r="L690" s="6" t="e">
        <f>IF(Sheet1!N690="No","No",IF(Sheet1!N690="","No","Yes"))</f>
        <v>#VALUE!</v>
      </c>
      <c r="M690" t="e">
        <f>(Sheet1!Q690)</f>
        <v>#VALUE!</v>
      </c>
      <c r="N690" s="6" t="str">
        <f>IF(Sheet1!E690=FALSE,"",Sheet1!F690&amp;Sheet1!E690)</f>
        <v/>
      </c>
      <c r="O690" t="str">
        <f ca="1">(Sheet1!AB690)</f>
        <v>DC4MDB03</v>
      </c>
      <c r="P690" t="e">
        <f>(Sheet1!R690)</f>
        <v>#VALUE!</v>
      </c>
      <c r="Q690" t="e">
        <f>Sheet3!D690</f>
        <v>#VALUE!</v>
      </c>
      <c r="R690" t="e">
        <f>Sheet3!E690</f>
        <v>#VALUE!</v>
      </c>
      <c r="S690" t="str">
        <f t="shared" si="40"/>
        <v/>
      </c>
      <c r="T690" t="str">
        <f>IF(ISERROR(Sheet1!X690),"",Sheet1!X690)</f>
        <v/>
      </c>
      <c r="U690" t="e">
        <f>IF(Sheet1!M690="Councillors",5120,IF(Sheet1!M690="Information Technology Services Dept.",1024,IF(Sheet1!M690="City Clerk and Solicitor Dept",1953,"No")))</f>
        <v>#VALUE!</v>
      </c>
      <c r="V690" s="5" t="s">
        <v>96</v>
      </c>
      <c r="W690" t="e">
        <f>IF(Sheet1!M690="Councillors",4608,IF(Sheet1!M690="Information Technology Services Dept.",921,IF(Sheet1!M690="City Clerk and Solicitor Dept",1855,"No")))</f>
        <v>#VALUE!</v>
      </c>
      <c r="X690" t="e">
        <f t="shared" si="41"/>
        <v>#VALUE!</v>
      </c>
      <c r="Y690" t="str">
        <f ca="1">IF(Sheet1!AB690="DC1MDB01","DC1",IF(Sheet1!AB690="DC1MDB02","DC1",IF(Sheet1!AB690="DC1MDB03","DC1",IF(Sheet1!AB690="DC1MDB04","DC1",IF(Sheet1!AB690="DC1MDB05","DC1",IF(Sheet1!AB690="DC1MDB06","DC1",IF(Sheet1!AB690="DC1MDB07","DC1",IF(Sheet1!AB690="DC1MDB08","DC1",IF(Sheet1!AB690="DC1MDB09","DC1",IF(Sheet1!AB690="DC1MDB10","DC1",IF(Sheet1!AB690="DC4MDB01","DC4",IF(Sheet1!AB690="DC4MDB02","DC4",IF(Sheet1!AB690="DC4MDB03","DC4",IF(Sheet1!AB690="DC4MDB04","DC4",IF(Sheet1!AB690="DC4MDB05","DC4",IF(Sheet1!AB690="DC4MDB06","DC4",IF(Sheet1!AB690="DC4MDB07","DC4",IF(Sheet1!AB690="DC4MDB08","DC4",IF(Sheet1!AB690="DC4MDB09","DC4",IF(Sheet1!AB690="DC4MDB10","DC4","$False"))))))))))))))))))))</f>
        <v>DC4</v>
      </c>
      <c r="Z690" t="s">
        <v>35</v>
      </c>
      <c r="AA690" t="e">
        <f t="shared" si="42"/>
        <v>#VALUE!</v>
      </c>
      <c r="AB690" t="e">
        <f t="shared" si="43"/>
        <v>#VALUE!</v>
      </c>
      <c r="AC690" t="s">
        <v>11</v>
      </c>
      <c r="AD690" t="s">
        <v>12</v>
      </c>
      <c r="AE690" t="s">
        <v>13</v>
      </c>
      <c r="AF690" t="s">
        <v>14</v>
      </c>
      <c r="AG690" t="s">
        <v>5</v>
      </c>
      <c r="AH690" t="s">
        <v>15</v>
      </c>
      <c r="AI690" t="s">
        <v>16</v>
      </c>
      <c r="AJ690" t="s">
        <v>17</v>
      </c>
      <c r="AK690" t="s">
        <v>18</v>
      </c>
      <c r="AL690" t="s">
        <v>19</v>
      </c>
    </row>
    <row r="691" spans="1:38" ht="13.5" customHeight="1">
      <c r="A691" s="7"/>
      <c r="B691" s="7"/>
      <c r="C691" s="7"/>
      <c r="D691" s="8"/>
      <c r="F691" s="9" t="str">
        <f>(Sheet1!T691)</f>
        <v/>
      </c>
      <c r="G691" t="str">
        <f>IF(OR(Sheet1!W691="Yes",Sheet1!U691="Yes"),"\\CMFP538\"&amp;Sheet1!Z691,"")</f>
        <v/>
      </c>
      <c r="H691" t="str">
        <f>IF(G691="","",Sheet1!Z691)</f>
        <v/>
      </c>
      <c r="I691" t="str">
        <f>IF(G691="","",Sheet1!Y691)</f>
        <v/>
      </c>
      <c r="J691" t="e">
        <f>(Sheet1!O691)</f>
        <v>#VALUE!</v>
      </c>
      <c r="K691" s="6" t="e">
        <f>(Sheet1!P691)</f>
        <v>#VALUE!</v>
      </c>
      <c r="L691" s="6" t="e">
        <f>IF(Sheet1!N691="No","No",IF(Sheet1!N691="","No","Yes"))</f>
        <v>#VALUE!</v>
      </c>
      <c r="M691" t="e">
        <f>(Sheet1!Q691)</f>
        <v>#VALUE!</v>
      </c>
      <c r="N691" s="6" t="str">
        <f>IF(Sheet1!E691=FALSE,"",Sheet1!F691&amp;Sheet1!E691)</f>
        <v/>
      </c>
      <c r="O691" t="str">
        <f ca="1">(Sheet1!AB691)</f>
        <v>DC4MDB02</v>
      </c>
      <c r="P691" t="e">
        <f>(Sheet1!R691)</f>
        <v>#VALUE!</v>
      </c>
      <c r="Q691" t="e">
        <f>Sheet3!D691</f>
        <v>#VALUE!</v>
      </c>
      <c r="R691" t="e">
        <f>Sheet3!E691</f>
        <v>#VALUE!</v>
      </c>
      <c r="S691" t="str">
        <f t="shared" si="40"/>
        <v/>
      </c>
      <c r="T691" t="str">
        <f>IF(ISERROR(Sheet1!X691),"",Sheet1!X691)</f>
        <v/>
      </c>
      <c r="U691" t="e">
        <f>IF(Sheet1!M691="Councillors",5120,IF(Sheet1!M691="Information Technology Services Dept.",1024,IF(Sheet1!M691="City Clerk and Solicitor Dept",1953,"No")))</f>
        <v>#VALUE!</v>
      </c>
      <c r="V691" s="5" t="s">
        <v>96</v>
      </c>
      <c r="W691" t="e">
        <f>IF(Sheet1!M691="Councillors",4608,IF(Sheet1!M691="Information Technology Services Dept.",921,IF(Sheet1!M691="City Clerk and Solicitor Dept",1855,"No")))</f>
        <v>#VALUE!</v>
      </c>
      <c r="X691" t="e">
        <f t="shared" si="41"/>
        <v>#VALUE!</v>
      </c>
      <c r="Y691" t="str">
        <f ca="1">IF(Sheet1!AB691="DC1MDB01","DC1",IF(Sheet1!AB691="DC1MDB02","DC1",IF(Sheet1!AB691="DC1MDB03","DC1",IF(Sheet1!AB691="DC1MDB04","DC1",IF(Sheet1!AB691="DC1MDB05","DC1",IF(Sheet1!AB691="DC1MDB06","DC1",IF(Sheet1!AB691="DC1MDB07","DC1",IF(Sheet1!AB691="DC1MDB08","DC1",IF(Sheet1!AB691="DC1MDB09","DC1",IF(Sheet1!AB691="DC1MDB10","DC1",IF(Sheet1!AB691="DC4MDB01","DC4",IF(Sheet1!AB691="DC4MDB02","DC4",IF(Sheet1!AB691="DC4MDB03","DC4",IF(Sheet1!AB691="DC4MDB04","DC4",IF(Sheet1!AB691="DC4MDB05","DC4",IF(Sheet1!AB691="DC4MDB06","DC4",IF(Sheet1!AB691="DC4MDB07","DC4",IF(Sheet1!AB691="DC4MDB08","DC4",IF(Sheet1!AB691="DC4MDB09","DC4",IF(Sheet1!AB691="DC4MDB10","DC4","$False"))))))))))))))))))))</f>
        <v>DC4</v>
      </c>
      <c r="Z691" t="s">
        <v>35</v>
      </c>
      <c r="AA691" t="e">
        <f t="shared" si="42"/>
        <v>#VALUE!</v>
      </c>
      <c r="AB691" t="e">
        <f t="shared" si="43"/>
        <v>#VALUE!</v>
      </c>
      <c r="AC691" t="s">
        <v>11</v>
      </c>
      <c r="AD691" t="s">
        <v>12</v>
      </c>
      <c r="AE691" t="s">
        <v>13</v>
      </c>
      <c r="AF691" t="s">
        <v>14</v>
      </c>
      <c r="AG691" t="s">
        <v>5</v>
      </c>
      <c r="AH691" t="s">
        <v>15</v>
      </c>
      <c r="AI691" t="s">
        <v>16</v>
      </c>
      <c r="AJ691" t="s">
        <v>17</v>
      </c>
      <c r="AK691" t="s">
        <v>18</v>
      </c>
      <c r="AL691" t="s">
        <v>19</v>
      </c>
    </row>
    <row r="692" spans="1:38" ht="13.5" customHeight="1">
      <c r="A692" s="7"/>
      <c r="B692" s="7"/>
      <c r="C692" s="7"/>
      <c r="D692" s="8"/>
      <c r="F692" s="9" t="str">
        <f>(Sheet1!T692)</f>
        <v/>
      </c>
      <c r="G692" t="str">
        <f>IF(OR(Sheet1!W692="Yes",Sheet1!U692="Yes"),"\\CMFP538\"&amp;Sheet1!Z692,"")</f>
        <v/>
      </c>
      <c r="H692" t="str">
        <f>IF(G692="","",Sheet1!Z692)</f>
        <v/>
      </c>
      <c r="I692" t="str">
        <f>IF(G692="","",Sheet1!Y692)</f>
        <v/>
      </c>
      <c r="J692" t="e">
        <f>(Sheet1!O692)</f>
        <v>#VALUE!</v>
      </c>
      <c r="K692" s="6" t="e">
        <f>(Sheet1!P692)</f>
        <v>#VALUE!</v>
      </c>
      <c r="L692" s="6" t="e">
        <f>IF(Sheet1!N692="No","No",IF(Sheet1!N692="","No","Yes"))</f>
        <v>#VALUE!</v>
      </c>
      <c r="M692" t="e">
        <f>(Sheet1!Q692)</f>
        <v>#VALUE!</v>
      </c>
      <c r="N692" s="6" t="str">
        <f>IF(Sheet1!E692=FALSE,"",Sheet1!F692&amp;Sheet1!E692)</f>
        <v/>
      </c>
      <c r="O692" t="str">
        <f ca="1">(Sheet1!AB692)</f>
        <v>DC1MDB07</v>
      </c>
      <c r="P692" t="e">
        <f>(Sheet1!R692)</f>
        <v>#VALUE!</v>
      </c>
      <c r="Q692" t="e">
        <f>Sheet3!D692</f>
        <v>#VALUE!</v>
      </c>
      <c r="R692" t="e">
        <f>Sheet3!E692</f>
        <v>#VALUE!</v>
      </c>
      <c r="S692" t="str">
        <f t="shared" si="40"/>
        <v/>
      </c>
      <c r="T692" t="str">
        <f>IF(ISERROR(Sheet1!X692),"",Sheet1!X692)</f>
        <v/>
      </c>
      <c r="U692" t="e">
        <f>IF(Sheet1!M692="Councillors",5120,IF(Sheet1!M692="Information Technology Services Dept.",1024,IF(Sheet1!M692="City Clerk and Solicitor Dept",1953,"No")))</f>
        <v>#VALUE!</v>
      </c>
      <c r="V692" s="5" t="s">
        <v>96</v>
      </c>
      <c r="W692" t="e">
        <f>IF(Sheet1!M692="Councillors",4608,IF(Sheet1!M692="Information Technology Services Dept.",921,IF(Sheet1!M692="City Clerk and Solicitor Dept",1855,"No")))</f>
        <v>#VALUE!</v>
      </c>
      <c r="X692" t="e">
        <f t="shared" si="41"/>
        <v>#VALUE!</v>
      </c>
      <c r="Y692" t="str">
        <f ca="1">IF(Sheet1!AB692="DC1MDB01","DC1",IF(Sheet1!AB692="DC1MDB02","DC1",IF(Sheet1!AB692="DC1MDB03","DC1",IF(Sheet1!AB692="DC1MDB04","DC1",IF(Sheet1!AB692="DC1MDB05","DC1",IF(Sheet1!AB692="DC1MDB06","DC1",IF(Sheet1!AB692="DC1MDB07","DC1",IF(Sheet1!AB692="DC1MDB08","DC1",IF(Sheet1!AB692="DC1MDB09","DC1",IF(Sheet1!AB692="DC1MDB10","DC1",IF(Sheet1!AB692="DC4MDB01","DC4",IF(Sheet1!AB692="DC4MDB02","DC4",IF(Sheet1!AB692="DC4MDB03","DC4",IF(Sheet1!AB692="DC4MDB04","DC4",IF(Sheet1!AB692="DC4MDB05","DC4",IF(Sheet1!AB692="DC4MDB06","DC4",IF(Sheet1!AB692="DC4MDB07","DC4",IF(Sheet1!AB692="DC4MDB08","DC4",IF(Sheet1!AB692="DC4MDB09","DC4",IF(Sheet1!AB692="DC4MDB10","DC4","$False"))))))))))))))))))))</f>
        <v>DC1</v>
      </c>
      <c r="Z692" t="s">
        <v>35</v>
      </c>
      <c r="AA692" t="e">
        <f t="shared" si="42"/>
        <v>#VALUE!</v>
      </c>
      <c r="AB692" t="e">
        <f t="shared" si="43"/>
        <v>#VALUE!</v>
      </c>
      <c r="AC692" t="s">
        <v>11</v>
      </c>
      <c r="AD692" t="s">
        <v>12</v>
      </c>
      <c r="AE692" t="s">
        <v>13</v>
      </c>
      <c r="AF692" t="s">
        <v>14</v>
      </c>
      <c r="AG692" t="s">
        <v>5</v>
      </c>
      <c r="AH692" t="s">
        <v>15</v>
      </c>
      <c r="AI692" t="s">
        <v>16</v>
      </c>
      <c r="AJ692" t="s">
        <v>17</v>
      </c>
      <c r="AK692" t="s">
        <v>18</v>
      </c>
      <c r="AL692" t="s">
        <v>19</v>
      </c>
    </row>
    <row r="693" spans="1:38" ht="13.5" customHeight="1">
      <c r="A693" s="7"/>
      <c r="B693" s="7"/>
      <c r="C693" s="7"/>
      <c r="D693" s="8"/>
      <c r="F693" s="9" t="str">
        <f>(Sheet1!T693)</f>
        <v/>
      </c>
      <c r="G693" t="str">
        <f>IF(OR(Sheet1!W693="Yes",Sheet1!U693="Yes"),"\\CMFP538\"&amp;Sheet1!Z693,"")</f>
        <v/>
      </c>
      <c r="H693" t="str">
        <f>IF(G693="","",Sheet1!Z693)</f>
        <v/>
      </c>
      <c r="I693" t="str">
        <f>IF(G693="","",Sheet1!Y693)</f>
        <v/>
      </c>
      <c r="J693" t="e">
        <f>(Sheet1!O693)</f>
        <v>#VALUE!</v>
      </c>
      <c r="K693" s="6" t="e">
        <f>(Sheet1!P693)</f>
        <v>#VALUE!</v>
      </c>
      <c r="L693" s="6" t="e">
        <f>IF(Sheet1!N693="No","No",IF(Sheet1!N693="","No","Yes"))</f>
        <v>#VALUE!</v>
      </c>
      <c r="M693" t="e">
        <f>(Sheet1!Q693)</f>
        <v>#VALUE!</v>
      </c>
      <c r="N693" s="6" t="str">
        <f>IF(Sheet1!E693=FALSE,"",Sheet1!F693&amp;Sheet1!E693)</f>
        <v/>
      </c>
      <c r="O693" t="str">
        <f ca="1">(Sheet1!AB693)</f>
        <v>DC1MDB03</v>
      </c>
      <c r="P693" t="e">
        <f>(Sheet1!R693)</f>
        <v>#VALUE!</v>
      </c>
      <c r="Q693" t="e">
        <f>Sheet3!D693</f>
        <v>#VALUE!</v>
      </c>
      <c r="R693" t="e">
        <f>Sheet3!E693</f>
        <v>#VALUE!</v>
      </c>
      <c r="S693" t="str">
        <f t="shared" si="40"/>
        <v/>
      </c>
      <c r="T693" t="str">
        <f>IF(ISERROR(Sheet1!X693),"",Sheet1!X693)</f>
        <v/>
      </c>
      <c r="U693" t="e">
        <f>IF(Sheet1!M693="Councillors",5120,IF(Sheet1!M693="Information Technology Services Dept.",1024,IF(Sheet1!M693="City Clerk and Solicitor Dept",1953,"No")))</f>
        <v>#VALUE!</v>
      </c>
      <c r="V693" s="5" t="s">
        <v>96</v>
      </c>
      <c r="W693" t="e">
        <f>IF(Sheet1!M693="Councillors",4608,IF(Sheet1!M693="Information Technology Services Dept.",921,IF(Sheet1!M693="City Clerk and Solicitor Dept",1855,"No")))</f>
        <v>#VALUE!</v>
      </c>
      <c r="X693" t="e">
        <f t="shared" si="41"/>
        <v>#VALUE!</v>
      </c>
      <c r="Y693" t="str">
        <f ca="1">IF(Sheet1!AB693="DC1MDB01","DC1",IF(Sheet1!AB693="DC1MDB02","DC1",IF(Sheet1!AB693="DC1MDB03","DC1",IF(Sheet1!AB693="DC1MDB04","DC1",IF(Sheet1!AB693="DC1MDB05","DC1",IF(Sheet1!AB693="DC1MDB06","DC1",IF(Sheet1!AB693="DC1MDB07","DC1",IF(Sheet1!AB693="DC1MDB08","DC1",IF(Sheet1!AB693="DC1MDB09","DC1",IF(Sheet1!AB693="DC1MDB10","DC1",IF(Sheet1!AB693="DC4MDB01","DC4",IF(Sheet1!AB693="DC4MDB02","DC4",IF(Sheet1!AB693="DC4MDB03","DC4",IF(Sheet1!AB693="DC4MDB04","DC4",IF(Sheet1!AB693="DC4MDB05","DC4",IF(Sheet1!AB693="DC4MDB06","DC4",IF(Sheet1!AB693="DC4MDB07","DC4",IF(Sheet1!AB693="DC4MDB08","DC4",IF(Sheet1!AB693="DC4MDB09","DC4",IF(Sheet1!AB693="DC4MDB10","DC4","$False"))))))))))))))))))))</f>
        <v>DC1</v>
      </c>
      <c r="Z693" t="s">
        <v>35</v>
      </c>
      <c r="AA693" t="e">
        <f t="shared" si="42"/>
        <v>#VALUE!</v>
      </c>
      <c r="AB693" t="e">
        <f t="shared" si="43"/>
        <v>#VALUE!</v>
      </c>
      <c r="AC693" t="s">
        <v>11</v>
      </c>
      <c r="AD693" t="s">
        <v>12</v>
      </c>
      <c r="AE693" t="s">
        <v>13</v>
      </c>
      <c r="AF693" t="s">
        <v>14</v>
      </c>
      <c r="AG693" t="s">
        <v>5</v>
      </c>
      <c r="AH693" t="s">
        <v>15</v>
      </c>
      <c r="AI693" t="s">
        <v>16</v>
      </c>
      <c r="AJ693" t="s">
        <v>17</v>
      </c>
      <c r="AK693" t="s">
        <v>18</v>
      </c>
      <c r="AL693" t="s">
        <v>19</v>
      </c>
    </row>
    <row r="694" spans="1:38" ht="13.5" customHeight="1">
      <c r="A694" s="7"/>
      <c r="B694" s="7"/>
      <c r="C694" s="7"/>
      <c r="D694" s="8"/>
      <c r="F694" s="9" t="str">
        <f>(Sheet1!T694)</f>
        <v/>
      </c>
      <c r="G694" t="str">
        <f>IF(OR(Sheet1!W694="Yes",Sheet1!U694="Yes"),"\\CMFP538\"&amp;Sheet1!Z694,"")</f>
        <v/>
      </c>
      <c r="H694" t="str">
        <f>IF(G694="","",Sheet1!Z694)</f>
        <v/>
      </c>
      <c r="I694" t="str">
        <f>IF(G694="","",Sheet1!Y694)</f>
        <v/>
      </c>
      <c r="J694" t="e">
        <f>(Sheet1!O694)</f>
        <v>#VALUE!</v>
      </c>
      <c r="K694" s="6" t="e">
        <f>(Sheet1!P694)</f>
        <v>#VALUE!</v>
      </c>
      <c r="L694" s="6" t="e">
        <f>IF(Sheet1!N694="No","No",IF(Sheet1!N694="","No","Yes"))</f>
        <v>#VALUE!</v>
      </c>
      <c r="M694" t="e">
        <f>(Sheet1!Q694)</f>
        <v>#VALUE!</v>
      </c>
      <c r="N694" s="6" t="str">
        <f>IF(Sheet1!E694=FALSE,"",Sheet1!F694&amp;Sheet1!E694)</f>
        <v/>
      </c>
      <c r="O694" t="str">
        <f ca="1">(Sheet1!AB694)</f>
        <v>DC4MDB06</v>
      </c>
      <c r="P694" t="e">
        <f>(Sheet1!R694)</f>
        <v>#VALUE!</v>
      </c>
      <c r="Q694" t="e">
        <f>Sheet3!D694</f>
        <v>#VALUE!</v>
      </c>
      <c r="R694" t="e">
        <f>Sheet3!E694</f>
        <v>#VALUE!</v>
      </c>
      <c r="S694" t="str">
        <f t="shared" si="40"/>
        <v/>
      </c>
      <c r="T694" t="str">
        <f>IF(ISERROR(Sheet1!X694),"",Sheet1!X694)</f>
        <v/>
      </c>
      <c r="U694" t="e">
        <f>IF(Sheet1!M694="Councillors",5120,IF(Sheet1!M694="Information Technology Services Dept.",1024,IF(Sheet1!M694="City Clerk and Solicitor Dept",1953,"No")))</f>
        <v>#VALUE!</v>
      </c>
      <c r="V694" s="5" t="s">
        <v>96</v>
      </c>
      <c r="W694" t="e">
        <f>IF(Sheet1!M694="Councillors",4608,IF(Sheet1!M694="Information Technology Services Dept.",921,IF(Sheet1!M694="City Clerk and Solicitor Dept",1855,"No")))</f>
        <v>#VALUE!</v>
      </c>
      <c r="X694" t="e">
        <f t="shared" si="41"/>
        <v>#VALUE!</v>
      </c>
      <c r="Y694" t="str">
        <f ca="1">IF(Sheet1!AB694="DC1MDB01","DC1",IF(Sheet1!AB694="DC1MDB02","DC1",IF(Sheet1!AB694="DC1MDB03","DC1",IF(Sheet1!AB694="DC1MDB04","DC1",IF(Sheet1!AB694="DC1MDB05","DC1",IF(Sheet1!AB694="DC1MDB06","DC1",IF(Sheet1!AB694="DC1MDB07","DC1",IF(Sheet1!AB694="DC1MDB08","DC1",IF(Sheet1!AB694="DC1MDB09","DC1",IF(Sheet1!AB694="DC1MDB10","DC1",IF(Sheet1!AB694="DC4MDB01","DC4",IF(Sheet1!AB694="DC4MDB02","DC4",IF(Sheet1!AB694="DC4MDB03","DC4",IF(Sheet1!AB694="DC4MDB04","DC4",IF(Sheet1!AB694="DC4MDB05","DC4",IF(Sheet1!AB694="DC4MDB06","DC4",IF(Sheet1!AB694="DC4MDB07","DC4",IF(Sheet1!AB694="DC4MDB08","DC4",IF(Sheet1!AB694="DC4MDB09","DC4",IF(Sheet1!AB694="DC4MDB10","DC4","$False"))))))))))))))))))))</f>
        <v>DC4</v>
      </c>
      <c r="Z694" t="s">
        <v>35</v>
      </c>
      <c r="AA694" t="e">
        <f t="shared" si="42"/>
        <v>#VALUE!</v>
      </c>
      <c r="AB694" t="e">
        <f t="shared" si="43"/>
        <v>#VALUE!</v>
      </c>
      <c r="AC694" t="s">
        <v>11</v>
      </c>
      <c r="AD694" t="s">
        <v>12</v>
      </c>
      <c r="AE694" t="s">
        <v>13</v>
      </c>
      <c r="AF694" t="s">
        <v>14</v>
      </c>
      <c r="AG694" t="s">
        <v>5</v>
      </c>
      <c r="AH694" t="s">
        <v>15</v>
      </c>
      <c r="AI694" t="s">
        <v>16</v>
      </c>
      <c r="AJ694" t="s">
        <v>17</v>
      </c>
      <c r="AK694" t="s">
        <v>18</v>
      </c>
      <c r="AL694" t="s">
        <v>19</v>
      </c>
    </row>
    <row r="695" spans="1:38" ht="13.5" customHeight="1">
      <c r="A695" s="7"/>
      <c r="B695" s="7"/>
      <c r="C695" s="7"/>
      <c r="D695" s="8"/>
      <c r="F695" s="9" t="str">
        <f>(Sheet1!T695)</f>
        <v/>
      </c>
      <c r="G695" t="str">
        <f>IF(OR(Sheet1!W695="Yes",Sheet1!U695="Yes"),"\\CMFP538\"&amp;Sheet1!Z695,"")</f>
        <v/>
      </c>
      <c r="H695" t="str">
        <f>IF(G695="","",Sheet1!Z695)</f>
        <v/>
      </c>
      <c r="I695" t="str">
        <f>IF(G695="","",Sheet1!Y695)</f>
        <v/>
      </c>
      <c r="J695" t="e">
        <f>(Sheet1!O695)</f>
        <v>#VALUE!</v>
      </c>
      <c r="K695" s="6" t="e">
        <f>(Sheet1!P695)</f>
        <v>#VALUE!</v>
      </c>
      <c r="L695" s="6" t="e">
        <f>IF(Sheet1!N695="No","No",IF(Sheet1!N695="","No","Yes"))</f>
        <v>#VALUE!</v>
      </c>
      <c r="M695" t="e">
        <f>(Sheet1!Q695)</f>
        <v>#VALUE!</v>
      </c>
      <c r="N695" s="6" t="str">
        <f>IF(Sheet1!E695=FALSE,"",Sheet1!F695&amp;Sheet1!E695)</f>
        <v/>
      </c>
      <c r="O695" t="str">
        <f ca="1">(Sheet1!AB695)</f>
        <v>DC4MDB04</v>
      </c>
      <c r="P695" t="e">
        <f>(Sheet1!R695)</f>
        <v>#VALUE!</v>
      </c>
      <c r="Q695" t="e">
        <f>Sheet3!D695</f>
        <v>#VALUE!</v>
      </c>
      <c r="R695" t="e">
        <f>Sheet3!E695</f>
        <v>#VALUE!</v>
      </c>
      <c r="S695" t="str">
        <f t="shared" si="40"/>
        <v/>
      </c>
      <c r="T695" t="str">
        <f>IF(ISERROR(Sheet1!X695),"",Sheet1!X695)</f>
        <v/>
      </c>
      <c r="U695" t="e">
        <f>IF(Sheet1!M695="Councillors",5120,IF(Sheet1!M695="Information Technology Services Dept.",1024,IF(Sheet1!M695="City Clerk and Solicitor Dept",1953,"No")))</f>
        <v>#VALUE!</v>
      </c>
      <c r="V695" s="5" t="s">
        <v>96</v>
      </c>
      <c r="W695" t="e">
        <f>IF(Sheet1!M695="Councillors",4608,IF(Sheet1!M695="Information Technology Services Dept.",921,IF(Sheet1!M695="City Clerk and Solicitor Dept",1855,"No")))</f>
        <v>#VALUE!</v>
      </c>
      <c r="X695" t="e">
        <f t="shared" si="41"/>
        <v>#VALUE!</v>
      </c>
      <c r="Y695" t="str">
        <f ca="1">IF(Sheet1!AB695="DC1MDB01","DC1",IF(Sheet1!AB695="DC1MDB02","DC1",IF(Sheet1!AB695="DC1MDB03","DC1",IF(Sheet1!AB695="DC1MDB04","DC1",IF(Sheet1!AB695="DC1MDB05","DC1",IF(Sheet1!AB695="DC1MDB06","DC1",IF(Sheet1!AB695="DC1MDB07","DC1",IF(Sheet1!AB695="DC1MDB08","DC1",IF(Sheet1!AB695="DC1MDB09","DC1",IF(Sheet1!AB695="DC1MDB10","DC1",IF(Sheet1!AB695="DC4MDB01","DC4",IF(Sheet1!AB695="DC4MDB02","DC4",IF(Sheet1!AB695="DC4MDB03","DC4",IF(Sheet1!AB695="DC4MDB04","DC4",IF(Sheet1!AB695="DC4MDB05","DC4",IF(Sheet1!AB695="DC4MDB06","DC4",IF(Sheet1!AB695="DC4MDB07","DC4",IF(Sheet1!AB695="DC4MDB08","DC4",IF(Sheet1!AB695="DC4MDB09","DC4",IF(Sheet1!AB695="DC4MDB10","DC4","$False"))))))))))))))))))))</f>
        <v>DC4</v>
      </c>
      <c r="Z695" t="s">
        <v>35</v>
      </c>
      <c r="AA695" t="e">
        <f t="shared" si="42"/>
        <v>#VALUE!</v>
      </c>
      <c r="AB695" t="e">
        <f t="shared" si="43"/>
        <v>#VALUE!</v>
      </c>
      <c r="AC695" t="s">
        <v>11</v>
      </c>
      <c r="AD695" t="s">
        <v>12</v>
      </c>
      <c r="AE695" t="s">
        <v>13</v>
      </c>
      <c r="AF695" t="s">
        <v>14</v>
      </c>
      <c r="AG695" t="s">
        <v>5</v>
      </c>
      <c r="AH695" t="s">
        <v>15</v>
      </c>
      <c r="AI695" t="s">
        <v>16</v>
      </c>
      <c r="AJ695" t="s">
        <v>17</v>
      </c>
      <c r="AK695" t="s">
        <v>18</v>
      </c>
      <c r="AL695" t="s">
        <v>19</v>
      </c>
    </row>
    <row r="696" spans="1:38" ht="13.5" customHeight="1">
      <c r="A696" s="7"/>
      <c r="B696" s="7"/>
      <c r="C696" s="7"/>
      <c r="D696" s="8"/>
      <c r="F696" s="9" t="str">
        <f>(Sheet1!T696)</f>
        <v/>
      </c>
      <c r="G696" t="str">
        <f>IF(OR(Sheet1!W696="Yes",Sheet1!U696="Yes"),"\\CMFP538\"&amp;Sheet1!Z696,"")</f>
        <v/>
      </c>
      <c r="H696" t="str">
        <f>IF(G696="","",Sheet1!Z696)</f>
        <v/>
      </c>
      <c r="I696" t="str">
        <f>IF(G696="","",Sheet1!Y696)</f>
        <v/>
      </c>
      <c r="J696" t="e">
        <f>(Sheet1!O696)</f>
        <v>#VALUE!</v>
      </c>
      <c r="K696" s="6" t="e">
        <f>(Sheet1!P696)</f>
        <v>#VALUE!</v>
      </c>
      <c r="L696" s="6" t="e">
        <f>IF(Sheet1!N696="No","No",IF(Sheet1!N696="","No","Yes"))</f>
        <v>#VALUE!</v>
      </c>
      <c r="M696" t="e">
        <f>(Sheet1!Q696)</f>
        <v>#VALUE!</v>
      </c>
      <c r="N696" s="6" t="str">
        <f>IF(Sheet1!E696=FALSE,"",Sheet1!F696&amp;Sheet1!E696)</f>
        <v/>
      </c>
      <c r="O696" t="str">
        <f ca="1">(Sheet1!AB696)</f>
        <v>DC1MDB08</v>
      </c>
      <c r="P696" t="e">
        <f>(Sheet1!R696)</f>
        <v>#VALUE!</v>
      </c>
      <c r="Q696" t="e">
        <f>Sheet3!D696</f>
        <v>#VALUE!</v>
      </c>
      <c r="R696" t="e">
        <f>Sheet3!E696</f>
        <v>#VALUE!</v>
      </c>
      <c r="S696" t="str">
        <f t="shared" si="40"/>
        <v/>
      </c>
      <c r="T696" t="str">
        <f>IF(ISERROR(Sheet1!X696),"",Sheet1!X696)</f>
        <v/>
      </c>
      <c r="U696" t="e">
        <f>IF(Sheet1!M696="Councillors",5120,IF(Sheet1!M696="Information Technology Services Dept.",1024,IF(Sheet1!M696="City Clerk and Solicitor Dept",1953,"No")))</f>
        <v>#VALUE!</v>
      </c>
      <c r="V696" s="5" t="s">
        <v>96</v>
      </c>
      <c r="W696" t="e">
        <f>IF(Sheet1!M696="Councillors",4608,IF(Sheet1!M696="Information Technology Services Dept.",921,IF(Sheet1!M696="City Clerk and Solicitor Dept",1855,"No")))</f>
        <v>#VALUE!</v>
      </c>
      <c r="X696" t="e">
        <f t="shared" si="41"/>
        <v>#VALUE!</v>
      </c>
      <c r="Y696" t="str">
        <f ca="1">IF(Sheet1!AB696="DC1MDB01","DC1",IF(Sheet1!AB696="DC1MDB02","DC1",IF(Sheet1!AB696="DC1MDB03","DC1",IF(Sheet1!AB696="DC1MDB04","DC1",IF(Sheet1!AB696="DC1MDB05","DC1",IF(Sheet1!AB696="DC1MDB06","DC1",IF(Sheet1!AB696="DC1MDB07","DC1",IF(Sheet1!AB696="DC1MDB08","DC1",IF(Sheet1!AB696="DC1MDB09","DC1",IF(Sheet1!AB696="DC1MDB10","DC1",IF(Sheet1!AB696="DC4MDB01","DC4",IF(Sheet1!AB696="DC4MDB02","DC4",IF(Sheet1!AB696="DC4MDB03","DC4",IF(Sheet1!AB696="DC4MDB04","DC4",IF(Sheet1!AB696="DC4MDB05","DC4",IF(Sheet1!AB696="DC4MDB06","DC4",IF(Sheet1!AB696="DC4MDB07","DC4",IF(Sheet1!AB696="DC4MDB08","DC4",IF(Sheet1!AB696="DC4MDB09","DC4",IF(Sheet1!AB696="DC4MDB10","DC4","$False"))))))))))))))))))))</f>
        <v>DC1</v>
      </c>
      <c r="Z696" t="s">
        <v>35</v>
      </c>
      <c r="AA696" t="e">
        <f t="shared" si="42"/>
        <v>#VALUE!</v>
      </c>
      <c r="AB696" t="e">
        <f t="shared" si="43"/>
        <v>#VALUE!</v>
      </c>
      <c r="AC696" t="s">
        <v>11</v>
      </c>
      <c r="AD696" t="s">
        <v>12</v>
      </c>
      <c r="AE696" t="s">
        <v>13</v>
      </c>
      <c r="AF696" t="s">
        <v>14</v>
      </c>
      <c r="AG696" t="s">
        <v>5</v>
      </c>
      <c r="AH696" t="s">
        <v>15</v>
      </c>
      <c r="AI696" t="s">
        <v>16</v>
      </c>
      <c r="AJ696" t="s">
        <v>17</v>
      </c>
      <c r="AK696" t="s">
        <v>18</v>
      </c>
      <c r="AL696" t="s">
        <v>19</v>
      </c>
    </row>
    <row r="697" spans="1:38" ht="13.5" customHeight="1">
      <c r="A697" s="7"/>
      <c r="B697" s="7"/>
      <c r="C697" s="7"/>
      <c r="D697" s="8"/>
      <c r="F697" s="9" t="str">
        <f>(Sheet1!T697)</f>
        <v/>
      </c>
      <c r="G697" t="str">
        <f>IF(OR(Sheet1!W697="Yes",Sheet1!U697="Yes"),"\\CMFP538\"&amp;Sheet1!Z697,"")</f>
        <v/>
      </c>
      <c r="H697" t="str">
        <f>IF(G697="","",Sheet1!Z697)</f>
        <v/>
      </c>
      <c r="I697" t="str">
        <f>IF(G697="","",Sheet1!Y697)</f>
        <v/>
      </c>
      <c r="J697" t="e">
        <f>(Sheet1!O697)</f>
        <v>#VALUE!</v>
      </c>
      <c r="K697" s="6" t="e">
        <f>(Sheet1!P697)</f>
        <v>#VALUE!</v>
      </c>
      <c r="L697" s="6" t="e">
        <f>IF(Sheet1!N697="No","No",IF(Sheet1!N697="","No","Yes"))</f>
        <v>#VALUE!</v>
      </c>
      <c r="M697" t="e">
        <f>(Sheet1!Q697)</f>
        <v>#VALUE!</v>
      </c>
      <c r="N697" s="6" t="str">
        <f>IF(Sheet1!E697=FALSE,"",Sheet1!F697&amp;Sheet1!E697)</f>
        <v/>
      </c>
      <c r="O697" t="str">
        <f ca="1">(Sheet1!AB697)</f>
        <v>DC4MDB02</v>
      </c>
      <c r="P697" t="e">
        <f>(Sheet1!R697)</f>
        <v>#VALUE!</v>
      </c>
      <c r="Q697" t="e">
        <f>Sheet3!D697</f>
        <v>#VALUE!</v>
      </c>
      <c r="R697" t="e">
        <f>Sheet3!E697</f>
        <v>#VALUE!</v>
      </c>
      <c r="S697" t="str">
        <f t="shared" si="40"/>
        <v/>
      </c>
      <c r="T697" t="str">
        <f>IF(ISERROR(Sheet1!X697),"",Sheet1!X697)</f>
        <v/>
      </c>
      <c r="U697" t="e">
        <f>IF(Sheet1!M697="Councillors",5120,IF(Sheet1!M697="Information Technology Services Dept.",1024,IF(Sheet1!M697="City Clerk and Solicitor Dept",1953,"No")))</f>
        <v>#VALUE!</v>
      </c>
      <c r="V697" s="5" t="s">
        <v>96</v>
      </c>
      <c r="W697" t="e">
        <f>IF(Sheet1!M697="Councillors",4608,IF(Sheet1!M697="Information Technology Services Dept.",921,IF(Sheet1!M697="City Clerk and Solicitor Dept",1855,"No")))</f>
        <v>#VALUE!</v>
      </c>
      <c r="X697" t="e">
        <f t="shared" si="41"/>
        <v>#VALUE!</v>
      </c>
      <c r="Y697" t="str">
        <f ca="1">IF(Sheet1!AB697="DC1MDB01","DC1",IF(Sheet1!AB697="DC1MDB02","DC1",IF(Sheet1!AB697="DC1MDB03","DC1",IF(Sheet1!AB697="DC1MDB04","DC1",IF(Sheet1!AB697="DC1MDB05","DC1",IF(Sheet1!AB697="DC1MDB06","DC1",IF(Sheet1!AB697="DC1MDB07","DC1",IF(Sheet1!AB697="DC1MDB08","DC1",IF(Sheet1!AB697="DC1MDB09","DC1",IF(Sheet1!AB697="DC1MDB10","DC1",IF(Sheet1!AB697="DC4MDB01","DC4",IF(Sheet1!AB697="DC4MDB02","DC4",IF(Sheet1!AB697="DC4MDB03","DC4",IF(Sheet1!AB697="DC4MDB04","DC4",IF(Sheet1!AB697="DC4MDB05","DC4",IF(Sheet1!AB697="DC4MDB06","DC4",IF(Sheet1!AB697="DC4MDB07","DC4",IF(Sheet1!AB697="DC4MDB08","DC4",IF(Sheet1!AB697="DC4MDB09","DC4",IF(Sheet1!AB697="DC4MDB10","DC4","$False"))))))))))))))))))))</f>
        <v>DC4</v>
      </c>
      <c r="Z697" t="s">
        <v>35</v>
      </c>
      <c r="AA697" t="e">
        <f t="shared" si="42"/>
        <v>#VALUE!</v>
      </c>
      <c r="AB697" t="e">
        <f t="shared" si="43"/>
        <v>#VALUE!</v>
      </c>
      <c r="AC697" t="s">
        <v>11</v>
      </c>
      <c r="AD697" t="s">
        <v>12</v>
      </c>
      <c r="AE697" t="s">
        <v>13</v>
      </c>
      <c r="AF697" t="s">
        <v>14</v>
      </c>
      <c r="AG697" t="s">
        <v>5</v>
      </c>
      <c r="AH697" t="s">
        <v>15</v>
      </c>
      <c r="AI697" t="s">
        <v>16</v>
      </c>
      <c r="AJ697" t="s">
        <v>17</v>
      </c>
      <c r="AK697" t="s">
        <v>18</v>
      </c>
      <c r="AL697" t="s">
        <v>19</v>
      </c>
    </row>
    <row r="698" spans="1:38" ht="13.5" customHeight="1">
      <c r="A698" s="7"/>
      <c r="B698" s="7"/>
      <c r="C698" s="7"/>
      <c r="D698" s="8"/>
      <c r="F698" s="9" t="str">
        <f>(Sheet1!T698)</f>
        <v/>
      </c>
      <c r="G698" t="str">
        <f>IF(OR(Sheet1!W698="Yes",Sheet1!U698="Yes"),"\\CMFP538\"&amp;Sheet1!Z698,"")</f>
        <v/>
      </c>
      <c r="H698" t="str">
        <f>IF(G698="","",Sheet1!Z698)</f>
        <v/>
      </c>
      <c r="I698" t="str">
        <f>IF(G698="","",Sheet1!Y698)</f>
        <v/>
      </c>
      <c r="J698" t="e">
        <f>(Sheet1!O698)</f>
        <v>#VALUE!</v>
      </c>
      <c r="K698" s="6" t="e">
        <f>(Sheet1!P698)</f>
        <v>#VALUE!</v>
      </c>
      <c r="L698" s="6" t="e">
        <f>IF(Sheet1!N698="No","No",IF(Sheet1!N698="","No","Yes"))</f>
        <v>#VALUE!</v>
      </c>
      <c r="M698" t="e">
        <f>(Sheet1!Q698)</f>
        <v>#VALUE!</v>
      </c>
      <c r="N698" s="6" t="str">
        <f>IF(Sheet1!E698=FALSE,"",Sheet1!F698&amp;Sheet1!E698)</f>
        <v/>
      </c>
      <c r="O698" t="str">
        <f ca="1">(Sheet1!AB698)</f>
        <v>DC1MDB06</v>
      </c>
      <c r="P698" t="e">
        <f>(Sheet1!R698)</f>
        <v>#VALUE!</v>
      </c>
      <c r="Q698" t="e">
        <f>Sheet3!D698</f>
        <v>#VALUE!</v>
      </c>
      <c r="R698" t="e">
        <f>Sheet3!E698</f>
        <v>#VALUE!</v>
      </c>
      <c r="S698" t="str">
        <f t="shared" si="40"/>
        <v/>
      </c>
      <c r="T698" t="str">
        <f>IF(ISERROR(Sheet1!X698),"",Sheet1!X698)</f>
        <v/>
      </c>
      <c r="U698" t="e">
        <f>IF(Sheet1!M698="Councillors",5120,IF(Sheet1!M698="Information Technology Services Dept.",1024,IF(Sheet1!M698="City Clerk and Solicitor Dept",1953,"No")))</f>
        <v>#VALUE!</v>
      </c>
      <c r="V698" s="5" t="s">
        <v>96</v>
      </c>
      <c r="W698" t="e">
        <f>IF(Sheet1!M698="Councillors",4608,IF(Sheet1!M698="Information Technology Services Dept.",921,IF(Sheet1!M698="City Clerk and Solicitor Dept",1855,"No")))</f>
        <v>#VALUE!</v>
      </c>
      <c r="X698" t="e">
        <f t="shared" si="41"/>
        <v>#VALUE!</v>
      </c>
      <c r="Y698" t="str">
        <f ca="1">IF(Sheet1!AB698="DC1MDB01","DC1",IF(Sheet1!AB698="DC1MDB02","DC1",IF(Sheet1!AB698="DC1MDB03","DC1",IF(Sheet1!AB698="DC1MDB04","DC1",IF(Sheet1!AB698="DC1MDB05","DC1",IF(Sheet1!AB698="DC1MDB06","DC1",IF(Sheet1!AB698="DC1MDB07","DC1",IF(Sheet1!AB698="DC1MDB08","DC1",IF(Sheet1!AB698="DC1MDB09","DC1",IF(Sheet1!AB698="DC1MDB10","DC1",IF(Sheet1!AB698="DC4MDB01","DC4",IF(Sheet1!AB698="DC4MDB02","DC4",IF(Sheet1!AB698="DC4MDB03","DC4",IF(Sheet1!AB698="DC4MDB04","DC4",IF(Sheet1!AB698="DC4MDB05","DC4",IF(Sheet1!AB698="DC4MDB06","DC4",IF(Sheet1!AB698="DC4MDB07","DC4",IF(Sheet1!AB698="DC4MDB08","DC4",IF(Sheet1!AB698="DC4MDB09","DC4",IF(Sheet1!AB698="DC4MDB10","DC4","$False"))))))))))))))))))))</f>
        <v>DC1</v>
      </c>
      <c r="Z698" t="s">
        <v>35</v>
      </c>
      <c r="AA698" t="e">
        <f t="shared" si="42"/>
        <v>#VALUE!</v>
      </c>
      <c r="AB698" t="e">
        <f t="shared" si="43"/>
        <v>#VALUE!</v>
      </c>
      <c r="AC698" t="s">
        <v>11</v>
      </c>
      <c r="AD698" t="s">
        <v>12</v>
      </c>
      <c r="AE698" t="s">
        <v>13</v>
      </c>
      <c r="AF698" t="s">
        <v>14</v>
      </c>
      <c r="AG698" t="s">
        <v>5</v>
      </c>
      <c r="AH698" t="s">
        <v>15</v>
      </c>
      <c r="AI698" t="s">
        <v>16</v>
      </c>
      <c r="AJ698" t="s">
        <v>17</v>
      </c>
      <c r="AK698" t="s">
        <v>18</v>
      </c>
      <c r="AL698" t="s">
        <v>19</v>
      </c>
    </row>
    <row r="699" spans="1:38" ht="13.5" customHeight="1">
      <c r="A699" s="7"/>
      <c r="B699" s="7"/>
      <c r="C699" s="7"/>
      <c r="D699" s="8"/>
      <c r="F699" s="9" t="str">
        <f>(Sheet1!T699)</f>
        <v/>
      </c>
      <c r="G699" t="str">
        <f>IF(OR(Sheet1!W699="Yes",Sheet1!U699="Yes"),"\\CMFP538\"&amp;Sheet1!Z699,"")</f>
        <v/>
      </c>
      <c r="H699" t="str">
        <f>IF(G699="","",Sheet1!Z699)</f>
        <v/>
      </c>
      <c r="I699" t="str">
        <f>IF(G699="","",Sheet1!Y699)</f>
        <v/>
      </c>
      <c r="J699" t="e">
        <f>(Sheet1!O699)</f>
        <v>#VALUE!</v>
      </c>
      <c r="K699" s="6" t="e">
        <f>(Sheet1!P699)</f>
        <v>#VALUE!</v>
      </c>
      <c r="L699" s="6" t="e">
        <f>IF(Sheet1!N699="No","No",IF(Sheet1!N699="","No","Yes"))</f>
        <v>#VALUE!</v>
      </c>
      <c r="M699" t="e">
        <f>(Sheet1!Q699)</f>
        <v>#VALUE!</v>
      </c>
      <c r="N699" s="6" t="str">
        <f>IF(Sheet1!E699=FALSE,"",Sheet1!F699&amp;Sheet1!E699)</f>
        <v/>
      </c>
      <c r="O699" t="str">
        <f ca="1">(Sheet1!AB699)</f>
        <v>DC1MDB01</v>
      </c>
      <c r="P699" t="e">
        <f>(Sheet1!R699)</f>
        <v>#VALUE!</v>
      </c>
      <c r="Q699" t="e">
        <f>Sheet3!D699</f>
        <v>#VALUE!</v>
      </c>
      <c r="R699" t="e">
        <f>Sheet3!E699</f>
        <v>#VALUE!</v>
      </c>
      <c r="S699" t="str">
        <f t="shared" si="40"/>
        <v/>
      </c>
      <c r="T699" t="str">
        <f>IF(ISERROR(Sheet1!X699),"",Sheet1!X699)</f>
        <v/>
      </c>
      <c r="U699" t="e">
        <f>IF(Sheet1!M699="Councillors",5120,IF(Sheet1!M699="Information Technology Services Dept.",1024,IF(Sheet1!M699="City Clerk and Solicitor Dept",1953,"No")))</f>
        <v>#VALUE!</v>
      </c>
      <c r="V699" s="5" t="s">
        <v>96</v>
      </c>
      <c r="W699" t="e">
        <f>IF(Sheet1!M699="Councillors",4608,IF(Sheet1!M699="Information Technology Services Dept.",921,IF(Sheet1!M699="City Clerk and Solicitor Dept",1855,"No")))</f>
        <v>#VALUE!</v>
      </c>
      <c r="X699" t="e">
        <f t="shared" si="41"/>
        <v>#VALUE!</v>
      </c>
      <c r="Y699" t="str">
        <f ca="1">IF(Sheet1!AB699="DC1MDB01","DC1",IF(Sheet1!AB699="DC1MDB02","DC1",IF(Sheet1!AB699="DC1MDB03","DC1",IF(Sheet1!AB699="DC1MDB04","DC1",IF(Sheet1!AB699="DC1MDB05","DC1",IF(Sheet1!AB699="DC1MDB06","DC1",IF(Sheet1!AB699="DC1MDB07","DC1",IF(Sheet1!AB699="DC1MDB08","DC1",IF(Sheet1!AB699="DC1MDB09","DC1",IF(Sheet1!AB699="DC1MDB10","DC1",IF(Sheet1!AB699="DC4MDB01","DC4",IF(Sheet1!AB699="DC4MDB02","DC4",IF(Sheet1!AB699="DC4MDB03","DC4",IF(Sheet1!AB699="DC4MDB04","DC4",IF(Sheet1!AB699="DC4MDB05","DC4",IF(Sheet1!AB699="DC4MDB06","DC4",IF(Sheet1!AB699="DC4MDB07","DC4",IF(Sheet1!AB699="DC4MDB08","DC4",IF(Sheet1!AB699="DC4MDB09","DC4",IF(Sheet1!AB699="DC4MDB10","DC4","$False"))))))))))))))))))))</f>
        <v>DC1</v>
      </c>
      <c r="Z699" t="s">
        <v>35</v>
      </c>
      <c r="AA699" t="e">
        <f t="shared" si="42"/>
        <v>#VALUE!</v>
      </c>
      <c r="AB699" t="e">
        <f t="shared" si="43"/>
        <v>#VALUE!</v>
      </c>
      <c r="AC699" t="s">
        <v>11</v>
      </c>
      <c r="AD699" t="s">
        <v>12</v>
      </c>
      <c r="AE699" t="s">
        <v>13</v>
      </c>
      <c r="AF699" t="s">
        <v>14</v>
      </c>
      <c r="AG699" t="s">
        <v>5</v>
      </c>
      <c r="AH699" t="s">
        <v>15</v>
      </c>
      <c r="AI699" t="s">
        <v>16</v>
      </c>
      <c r="AJ699" t="s">
        <v>17</v>
      </c>
      <c r="AK699" t="s">
        <v>18</v>
      </c>
      <c r="AL699" t="s">
        <v>19</v>
      </c>
    </row>
    <row r="700" spans="1:38" ht="13.5" customHeight="1">
      <c r="A700" s="7"/>
      <c r="B700" s="7"/>
      <c r="C700" s="7"/>
      <c r="D700" s="8"/>
      <c r="F700" s="9" t="str">
        <f>(Sheet1!T700)</f>
        <v/>
      </c>
      <c r="G700" t="str">
        <f>IF(OR(Sheet1!W700="Yes",Sheet1!U700="Yes"),"\\CMFP538\"&amp;Sheet1!Z700,"")</f>
        <v/>
      </c>
      <c r="H700" t="str">
        <f>IF(G700="","",Sheet1!Z700)</f>
        <v/>
      </c>
      <c r="I700" t="str">
        <f>IF(G700="","",Sheet1!Y700)</f>
        <v/>
      </c>
      <c r="J700" t="e">
        <f>(Sheet1!O700)</f>
        <v>#VALUE!</v>
      </c>
      <c r="K700" s="6" t="e">
        <f>(Sheet1!P700)</f>
        <v>#VALUE!</v>
      </c>
      <c r="L700" s="6" t="e">
        <f>IF(Sheet1!N700="No","No",IF(Sheet1!N700="","No","Yes"))</f>
        <v>#VALUE!</v>
      </c>
      <c r="M700" t="e">
        <f>(Sheet1!Q700)</f>
        <v>#VALUE!</v>
      </c>
      <c r="N700" s="6" t="str">
        <f>IF(Sheet1!E700=FALSE,"",Sheet1!F700&amp;Sheet1!E700)</f>
        <v/>
      </c>
      <c r="O700" t="str">
        <f ca="1">(Sheet1!AB700)</f>
        <v>DC1MDB09</v>
      </c>
      <c r="P700" t="e">
        <f>(Sheet1!R700)</f>
        <v>#VALUE!</v>
      </c>
      <c r="Q700" t="e">
        <f>Sheet3!D700</f>
        <v>#VALUE!</v>
      </c>
      <c r="R700" t="e">
        <f>Sheet3!E700</f>
        <v>#VALUE!</v>
      </c>
      <c r="S700" t="str">
        <f t="shared" si="40"/>
        <v/>
      </c>
      <c r="T700" t="str">
        <f>IF(ISERROR(Sheet1!X700),"",Sheet1!X700)</f>
        <v/>
      </c>
      <c r="U700" t="e">
        <f>IF(Sheet1!M700="Councillors",5120,IF(Sheet1!M700="Information Technology Services Dept.",1024,IF(Sheet1!M700="City Clerk and Solicitor Dept",1953,"No")))</f>
        <v>#VALUE!</v>
      </c>
      <c r="V700" s="5" t="s">
        <v>96</v>
      </c>
      <c r="W700" t="e">
        <f>IF(Sheet1!M700="Councillors",4608,IF(Sheet1!M700="Information Technology Services Dept.",921,IF(Sheet1!M700="City Clerk and Solicitor Dept",1855,"No")))</f>
        <v>#VALUE!</v>
      </c>
      <c r="X700" t="e">
        <f t="shared" si="41"/>
        <v>#VALUE!</v>
      </c>
      <c r="Y700" t="str">
        <f ca="1">IF(Sheet1!AB700="DC1MDB01","DC1",IF(Sheet1!AB700="DC1MDB02","DC1",IF(Sheet1!AB700="DC1MDB03","DC1",IF(Sheet1!AB700="DC1MDB04","DC1",IF(Sheet1!AB700="DC1MDB05","DC1",IF(Sheet1!AB700="DC1MDB06","DC1",IF(Sheet1!AB700="DC1MDB07","DC1",IF(Sheet1!AB700="DC1MDB08","DC1",IF(Sheet1!AB700="DC1MDB09","DC1",IF(Sheet1!AB700="DC1MDB10","DC1",IF(Sheet1!AB700="DC4MDB01","DC4",IF(Sheet1!AB700="DC4MDB02","DC4",IF(Sheet1!AB700="DC4MDB03","DC4",IF(Sheet1!AB700="DC4MDB04","DC4",IF(Sheet1!AB700="DC4MDB05","DC4",IF(Sheet1!AB700="DC4MDB06","DC4",IF(Sheet1!AB700="DC4MDB07","DC4",IF(Sheet1!AB700="DC4MDB08","DC4",IF(Sheet1!AB700="DC4MDB09","DC4",IF(Sheet1!AB700="DC4MDB10","DC4","$False"))))))))))))))))))))</f>
        <v>DC1</v>
      </c>
      <c r="Z700" t="s">
        <v>35</v>
      </c>
      <c r="AA700" t="e">
        <f t="shared" si="42"/>
        <v>#VALUE!</v>
      </c>
      <c r="AB700" t="e">
        <f t="shared" si="43"/>
        <v>#VALUE!</v>
      </c>
      <c r="AC700" t="s">
        <v>11</v>
      </c>
      <c r="AD700" t="s">
        <v>12</v>
      </c>
      <c r="AE700" t="s">
        <v>13</v>
      </c>
      <c r="AF700" t="s">
        <v>14</v>
      </c>
      <c r="AG700" t="s">
        <v>5</v>
      </c>
      <c r="AH700" t="s">
        <v>15</v>
      </c>
      <c r="AI700" t="s">
        <v>16</v>
      </c>
      <c r="AJ700" t="s">
        <v>17</v>
      </c>
      <c r="AK700" t="s">
        <v>18</v>
      </c>
      <c r="AL700" t="s">
        <v>19</v>
      </c>
    </row>
    <row r="701" spans="1:38" ht="13.5" customHeight="1">
      <c r="A701" s="7"/>
      <c r="B701" s="7"/>
      <c r="C701" s="7"/>
      <c r="D701" s="8"/>
      <c r="F701" s="9" t="str">
        <f>(Sheet1!T701)</f>
        <v/>
      </c>
      <c r="G701" t="str">
        <f>IF(OR(Sheet1!W701="Yes",Sheet1!U701="Yes"),"\\CMFP538\"&amp;Sheet1!Z701,"")</f>
        <v/>
      </c>
      <c r="H701" t="str">
        <f>IF(G701="","",Sheet1!Z701)</f>
        <v/>
      </c>
      <c r="I701" t="str">
        <f>IF(G701="","",Sheet1!Y701)</f>
        <v/>
      </c>
      <c r="J701" t="e">
        <f>(Sheet1!O701)</f>
        <v>#VALUE!</v>
      </c>
      <c r="K701" s="6" t="e">
        <f>(Sheet1!P701)</f>
        <v>#VALUE!</v>
      </c>
      <c r="L701" s="6" t="e">
        <f>IF(Sheet1!N701="No","No",IF(Sheet1!N701="","No","Yes"))</f>
        <v>#VALUE!</v>
      </c>
      <c r="M701" t="e">
        <f>(Sheet1!Q701)</f>
        <v>#VALUE!</v>
      </c>
      <c r="N701" s="6" t="str">
        <f>IF(Sheet1!E701=FALSE,"",Sheet1!F701&amp;Sheet1!E701)</f>
        <v/>
      </c>
      <c r="O701" t="str">
        <f ca="1">(Sheet1!AB701)</f>
        <v>DC1MDB10</v>
      </c>
      <c r="P701" t="e">
        <f>(Sheet1!R701)</f>
        <v>#VALUE!</v>
      </c>
      <c r="Q701" t="e">
        <f>Sheet3!D701</f>
        <v>#VALUE!</v>
      </c>
      <c r="R701" t="e">
        <f>Sheet3!E701</f>
        <v>#VALUE!</v>
      </c>
      <c r="S701" t="str">
        <f t="shared" si="40"/>
        <v/>
      </c>
      <c r="T701" t="str">
        <f>IF(ISERROR(Sheet1!X701),"",Sheet1!X701)</f>
        <v/>
      </c>
      <c r="U701" t="e">
        <f>IF(Sheet1!M701="Councillors",5120,IF(Sheet1!M701="Information Technology Services Dept.",1024,IF(Sheet1!M701="City Clerk and Solicitor Dept",1953,"No")))</f>
        <v>#VALUE!</v>
      </c>
      <c r="V701" s="5" t="s">
        <v>96</v>
      </c>
      <c r="W701" t="e">
        <f>IF(Sheet1!M701="Councillors",4608,IF(Sheet1!M701="Information Technology Services Dept.",921,IF(Sheet1!M701="City Clerk and Solicitor Dept",1855,"No")))</f>
        <v>#VALUE!</v>
      </c>
      <c r="X701" t="e">
        <f t="shared" si="41"/>
        <v>#VALUE!</v>
      </c>
      <c r="Y701" t="str">
        <f ca="1">IF(Sheet1!AB701="DC1MDB01","DC1",IF(Sheet1!AB701="DC1MDB02","DC1",IF(Sheet1!AB701="DC1MDB03","DC1",IF(Sheet1!AB701="DC1MDB04","DC1",IF(Sheet1!AB701="DC1MDB05","DC1",IF(Sheet1!AB701="DC1MDB06","DC1",IF(Sheet1!AB701="DC1MDB07","DC1",IF(Sheet1!AB701="DC1MDB08","DC1",IF(Sheet1!AB701="DC1MDB09","DC1",IF(Sheet1!AB701="DC1MDB10","DC1",IF(Sheet1!AB701="DC4MDB01","DC4",IF(Sheet1!AB701="DC4MDB02","DC4",IF(Sheet1!AB701="DC4MDB03","DC4",IF(Sheet1!AB701="DC4MDB04","DC4",IF(Sheet1!AB701="DC4MDB05","DC4",IF(Sheet1!AB701="DC4MDB06","DC4",IF(Sheet1!AB701="DC4MDB07","DC4",IF(Sheet1!AB701="DC4MDB08","DC4",IF(Sheet1!AB701="DC4MDB09","DC4",IF(Sheet1!AB701="DC4MDB10","DC4","$False"))))))))))))))))))))</f>
        <v>DC1</v>
      </c>
      <c r="Z701" t="s">
        <v>35</v>
      </c>
      <c r="AA701" t="e">
        <f t="shared" si="42"/>
        <v>#VALUE!</v>
      </c>
      <c r="AB701" t="e">
        <f t="shared" si="43"/>
        <v>#VALUE!</v>
      </c>
      <c r="AC701" t="s">
        <v>11</v>
      </c>
      <c r="AD701" t="s">
        <v>12</v>
      </c>
      <c r="AE701" t="s">
        <v>13</v>
      </c>
      <c r="AF701" t="s">
        <v>14</v>
      </c>
      <c r="AG701" t="s">
        <v>5</v>
      </c>
      <c r="AH701" t="s">
        <v>15</v>
      </c>
      <c r="AI701" t="s">
        <v>16</v>
      </c>
      <c r="AJ701" t="s">
        <v>17</v>
      </c>
      <c r="AK701" t="s">
        <v>18</v>
      </c>
      <c r="AL701" t="s">
        <v>19</v>
      </c>
    </row>
    <row r="702" spans="1:38" ht="13.5" customHeight="1">
      <c r="A702" s="7"/>
      <c r="B702" s="7"/>
      <c r="C702" s="7"/>
      <c r="D702" s="8"/>
      <c r="F702" s="9" t="str">
        <f>(Sheet1!T702)</f>
        <v/>
      </c>
      <c r="G702" t="str">
        <f>IF(OR(Sheet1!W702="Yes",Sheet1!U702="Yes"),"\\CMFP538\"&amp;Sheet1!Z702,"")</f>
        <v/>
      </c>
      <c r="H702" t="str">
        <f>IF(G702="","",Sheet1!Z702)</f>
        <v/>
      </c>
      <c r="I702" t="str">
        <f>IF(G702="","",Sheet1!Y702)</f>
        <v/>
      </c>
      <c r="J702" t="e">
        <f>(Sheet1!O702)</f>
        <v>#VALUE!</v>
      </c>
      <c r="K702" s="6" t="e">
        <f>(Sheet1!P702)</f>
        <v>#VALUE!</v>
      </c>
      <c r="L702" s="6" t="e">
        <f>IF(Sheet1!N702="No","No",IF(Sheet1!N702="","No","Yes"))</f>
        <v>#VALUE!</v>
      </c>
      <c r="M702" t="e">
        <f>(Sheet1!Q702)</f>
        <v>#VALUE!</v>
      </c>
      <c r="N702" s="6" t="str">
        <f>IF(Sheet1!E702=FALSE,"",Sheet1!F702&amp;Sheet1!E702)</f>
        <v/>
      </c>
      <c r="O702" t="str">
        <f ca="1">(Sheet1!AB702)</f>
        <v>DC4MDB01</v>
      </c>
      <c r="P702" t="e">
        <f>(Sheet1!R702)</f>
        <v>#VALUE!</v>
      </c>
      <c r="Q702" t="e">
        <f>Sheet3!D702</f>
        <v>#VALUE!</v>
      </c>
      <c r="R702" t="e">
        <f>Sheet3!E702</f>
        <v>#VALUE!</v>
      </c>
      <c r="S702" t="str">
        <f t="shared" si="40"/>
        <v/>
      </c>
      <c r="T702" t="str">
        <f>IF(ISERROR(Sheet1!X702),"",Sheet1!X702)</f>
        <v/>
      </c>
      <c r="U702" t="e">
        <f>IF(Sheet1!M702="Councillors",5120,IF(Sheet1!M702="Information Technology Services Dept.",1024,IF(Sheet1!M702="City Clerk and Solicitor Dept",1953,"No")))</f>
        <v>#VALUE!</v>
      </c>
      <c r="V702" s="5" t="s">
        <v>96</v>
      </c>
      <c r="W702" t="e">
        <f>IF(Sheet1!M702="Councillors",4608,IF(Sheet1!M702="Information Technology Services Dept.",921,IF(Sheet1!M702="City Clerk and Solicitor Dept",1855,"No")))</f>
        <v>#VALUE!</v>
      </c>
      <c r="X702" t="e">
        <f t="shared" si="41"/>
        <v>#VALUE!</v>
      </c>
      <c r="Y702" t="str">
        <f ca="1">IF(Sheet1!AB702="DC1MDB01","DC1",IF(Sheet1!AB702="DC1MDB02","DC1",IF(Sheet1!AB702="DC1MDB03","DC1",IF(Sheet1!AB702="DC1MDB04","DC1",IF(Sheet1!AB702="DC1MDB05","DC1",IF(Sheet1!AB702="DC1MDB06","DC1",IF(Sheet1!AB702="DC1MDB07","DC1",IF(Sheet1!AB702="DC1MDB08","DC1",IF(Sheet1!AB702="DC1MDB09","DC1",IF(Sheet1!AB702="DC1MDB10","DC1",IF(Sheet1!AB702="DC4MDB01","DC4",IF(Sheet1!AB702="DC4MDB02","DC4",IF(Sheet1!AB702="DC4MDB03","DC4",IF(Sheet1!AB702="DC4MDB04","DC4",IF(Sheet1!AB702="DC4MDB05","DC4",IF(Sheet1!AB702="DC4MDB06","DC4",IF(Sheet1!AB702="DC4MDB07","DC4",IF(Sheet1!AB702="DC4MDB08","DC4",IF(Sheet1!AB702="DC4MDB09","DC4",IF(Sheet1!AB702="DC4MDB10","DC4","$False"))))))))))))))))))))</f>
        <v>DC4</v>
      </c>
      <c r="Z702" t="s">
        <v>35</v>
      </c>
      <c r="AA702" t="e">
        <f t="shared" si="42"/>
        <v>#VALUE!</v>
      </c>
      <c r="AB702" t="e">
        <f t="shared" si="43"/>
        <v>#VALUE!</v>
      </c>
      <c r="AC702" t="s">
        <v>11</v>
      </c>
      <c r="AD702" t="s">
        <v>12</v>
      </c>
      <c r="AE702" t="s">
        <v>13</v>
      </c>
      <c r="AF702" t="s">
        <v>14</v>
      </c>
      <c r="AG702" t="s">
        <v>5</v>
      </c>
      <c r="AH702" t="s">
        <v>15</v>
      </c>
      <c r="AI702" t="s">
        <v>16</v>
      </c>
      <c r="AJ702" t="s">
        <v>17</v>
      </c>
      <c r="AK702" t="s">
        <v>18</v>
      </c>
      <c r="AL702" t="s">
        <v>19</v>
      </c>
    </row>
    <row r="703" spans="1:38" ht="13.5" customHeight="1">
      <c r="A703" s="7"/>
      <c r="B703" s="7"/>
      <c r="C703" s="7"/>
      <c r="D703" s="8"/>
      <c r="F703" s="9" t="str">
        <f>(Sheet1!T703)</f>
        <v/>
      </c>
      <c r="G703" t="str">
        <f>IF(OR(Sheet1!W703="Yes",Sheet1!U703="Yes"),"\\CMFP538\"&amp;Sheet1!Z703,"")</f>
        <v/>
      </c>
      <c r="H703" t="str">
        <f>IF(G703="","",Sheet1!Z703)</f>
        <v/>
      </c>
      <c r="I703" t="str">
        <f>IF(G703="","",Sheet1!Y703)</f>
        <v/>
      </c>
      <c r="J703" t="e">
        <f>(Sheet1!O703)</f>
        <v>#VALUE!</v>
      </c>
      <c r="K703" s="6" t="e">
        <f>(Sheet1!P703)</f>
        <v>#VALUE!</v>
      </c>
      <c r="L703" s="6" t="e">
        <f>IF(Sheet1!N703="No","No",IF(Sheet1!N703="","No","Yes"))</f>
        <v>#VALUE!</v>
      </c>
      <c r="M703" t="e">
        <f>(Sheet1!Q703)</f>
        <v>#VALUE!</v>
      </c>
      <c r="N703" s="6" t="str">
        <f>IF(Sheet1!E703=FALSE,"",Sheet1!F703&amp;Sheet1!E703)</f>
        <v/>
      </c>
      <c r="O703" t="str">
        <f ca="1">(Sheet1!AB703)</f>
        <v>DC1MDB01</v>
      </c>
      <c r="P703" t="e">
        <f>(Sheet1!R703)</f>
        <v>#VALUE!</v>
      </c>
      <c r="Q703" t="e">
        <f>Sheet3!D703</f>
        <v>#VALUE!</v>
      </c>
      <c r="R703" t="e">
        <f>Sheet3!E703</f>
        <v>#VALUE!</v>
      </c>
      <c r="S703" t="str">
        <f t="shared" si="40"/>
        <v/>
      </c>
      <c r="T703" t="str">
        <f>IF(ISERROR(Sheet1!X703),"",Sheet1!X703)</f>
        <v/>
      </c>
      <c r="U703" t="e">
        <f>IF(Sheet1!M703="Councillors",5120,IF(Sheet1!M703="Information Technology Services Dept.",1024,IF(Sheet1!M703="City Clerk and Solicitor Dept",1953,"No")))</f>
        <v>#VALUE!</v>
      </c>
      <c r="V703" s="5" t="s">
        <v>96</v>
      </c>
      <c r="W703" t="e">
        <f>IF(Sheet1!M703="Councillors",4608,IF(Sheet1!M703="Information Technology Services Dept.",921,IF(Sheet1!M703="City Clerk and Solicitor Dept",1855,"No")))</f>
        <v>#VALUE!</v>
      </c>
      <c r="X703" t="e">
        <f t="shared" si="41"/>
        <v>#VALUE!</v>
      </c>
      <c r="Y703" t="str">
        <f ca="1">IF(Sheet1!AB703="DC1MDB01","DC1",IF(Sheet1!AB703="DC1MDB02","DC1",IF(Sheet1!AB703="DC1MDB03","DC1",IF(Sheet1!AB703="DC1MDB04","DC1",IF(Sheet1!AB703="DC1MDB05","DC1",IF(Sheet1!AB703="DC1MDB06","DC1",IF(Sheet1!AB703="DC1MDB07","DC1",IF(Sheet1!AB703="DC1MDB08","DC1",IF(Sheet1!AB703="DC1MDB09","DC1",IF(Sheet1!AB703="DC1MDB10","DC1",IF(Sheet1!AB703="DC4MDB01","DC4",IF(Sheet1!AB703="DC4MDB02","DC4",IF(Sheet1!AB703="DC4MDB03","DC4",IF(Sheet1!AB703="DC4MDB04","DC4",IF(Sheet1!AB703="DC4MDB05","DC4",IF(Sheet1!AB703="DC4MDB06","DC4",IF(Sheet1!AB703="DC4MDB07","DC4",IF(Sheet1!AB703="DC4MDB08","DC4",IF(Sheet1!AB703="DC4MDB09","DC4",IF(Sheet1!AB703="DC4MDB10","DC4","$False"))))))))))))))))))))</f>
        <v>DC1</v>
      </c>
      <c r="Z703" t="s">
        <v>35</v>
      </c>
      <c r="AA703" t="e">
        <f t="shared" si="42"/>
        <v>#VALUE!</v>
      </c>
      <c r="AB703" t="e">
        <f t="shared" si="43"/>
        <v>#VALUE!</v>
      </c>
      <c r="AC703" t="s">
        <v>11</v>
      </c>
      <c r="AD703" t="s">
        <v>12</v>
      </c>
      <c r="AE703" t="s">
        <v>13</v>
      </c>
      <c r="AF703" t="s">
        <v>14</v>
      </c>
      <c r="AG703" t="s">
        <v>5</v>
      </c>
      <c r="AH703" t="s">
        <v>15</v>
      </c>
      <c r="AI703" t="s">
        <v>16</v>
      </c>
      <c r="AJ703" t="s">
        <v>17</v>
      </c>
      <c r="AK703" t="s">
        <v>18</v>
      </c>
      <c r="AL703" t="s">
        <v>19</v>
      </c>
    </row>
    <row r="704" spans="1:38" ht="13.5" customHeight="1">
      <c r="A704" s="7"/>
      <c r="B704" s="7"/>
      <c r="C704" s="7"/>
      <c r="D704" s="8"/>
      <c r="F704" s="9" t="str">
        <f>(Sheet1!T704)</f>
        <v/>
      </c>
      <c r="G704" t="str">
        <f>IF(OR(Sheet1!W704="Yes",Sheet1!U704="Yes"),"\\CMFP538\"&amp;Sheet1!Z704,"")</f>
        <v/>
      </c>
      <c r="H704" t="str">
        <f>IF(G704="","",Sheet1!Z704)</f>
        <v/>
      </c>
      <c r="I704" t="str">
        <f>IF(G704="","",Sheet1!Y704)</f>
        <v/>
      </c>
      <c r="J704" t="e">
        <f>(Sheet1!O704)</f>
        <v>#VALUE!</v>
      </c>
      <c r="K704" s="6" t="e">
        <f>(Sheet1!P704)</f>
        <v>#VALUE!</v>
      </c>
      <c r="L704" s="6" t="e">
        <f>IF(Sheet1!N704="No","No",IF(Sheet1!N704="","No","Yes"))</f>
        <v>#VALUE!</v>
      </c>
      <c r="M704" t="e">
        <f>(Sheet1!Q704)</f>
        <v>#VALUE!</v>
      </c>
      <c r="N704" s="6" t="str">
        <f>IF(Sheet1!E704=FALSE,"",Sheet1!F704&amp;Sheet1!E704)</f>
        <v/>
      </c>
      <c r="O704" t="str">
        <f ca="1">(Sheet1!AB704)</f>
        <v>DC1MDB10</v>
      </c>
      <c r="P704" t="e">
        <f>(Sheet1!R704)</f>
        <v>#VALUE!</v>
      </c>
      <c r="Q704" t="e">
        <f>Sheet3!D704</f>
        <v>#VALUE!</v>
      </c>
      <c r="R704" t="e">
        <f>Sheet3!E704</f>
        <v>#VALUE!</v>
      </c>
      <c r="S704" t="str">
        <f t="shared" si="40"/>
        <v/>
      </c>
      <c r="T704" t="str">
        <f>IF(ISERROR(Sheet1!X704),"",Sheet1!X704)</f>
        <v/>
      </c>
      <c r="U704" t="e">
        <f>IF(Sheet1!M704="Councillors",5120,IF(Sheet1!M704="Information Technology Services Dept.",1024,IF(Sheet1!M704="City Clerk and Solicitor Dept",1953,"No")))</f>
        <v>#VALUE!</v>
      </c>
      <c r="V704" s="5" t="s">
        <v>96</v>
      </c>
      <c r="W704" t="e">
        <f>IF(Sheet1!M704="Councillors",4608,IF(Sheet1!M704="Information Technology Services Dept.",921,IF(Sheet1!M704="City Clerk and Solicitor Dept",1855,"No")))</f>
        <v>#VALUE!</v>
      </c>
      <c r="X704" t="e">
        <f t="shared" si="41"/>
        <v>#VALUE!</v>
      </c>
      <c r="Y704" t="str">
        <f ca="1">IF(Sheet1!AB704="DC1MDB01","DC1",IF(Sheet1!AB704="DC1MDB02","DC1",IF(Sheet1!AB704="DC1MDB03","DC1",IF(Sheet1!AB704="DC1MDB04","DC1",IF(Sheet1!AB704="DC1MDB05","DC1",IF(Sheet1!AB704="DC1MDB06","DC1",IF(Sheet1!AB704="DC1MDB07","DC1",IF(Sheet1!AB704="DC1MDB08","DC1",IF(Sheet1!AB704="DC1MDB09","DC1",IF(Sheet1!AB704="DC1MDB10","DC1",IF(Sheet1!AB704="DC4MDB01","DC4",IF(Sheet1!AB704="DC4MDB02","DC4",IF(Sheet1!AB704="DC4MDB03","DC4",IF(Sheet1!AB704="DC4MDB04","DC4",IF(Sheet1!AB704="DC4MDB05","DC4",IF(Sheet1!AB704="DC4MDB06","DC4",IF(Sheet1!AB704="DC4MDB07","DC4",IF(Sheet1!AB704="DC4MDB08","DC4",IF(Sheet1!AB704="DC4MDB09","DC4",IF(Sheet1!AB704="DC4MDB10","DC4","$False"))))))))))))))))))))</f>
        <v>DC1</v>
      </c>
      <c r="Z704" t="s">
        <v>35</v>
      </c>
      <c r="AA704" t="e">
        <f t="shared" si="42"/>
        <v>#VALUE!</v>
      </c>
      <c r="AB704" t="e">
        <f t="shared" si="43"/>
        <v>#VALUE!</v>
      </c>
      <c r="AC704" t="s">
        <v>11</v>
      </c>
      <c r="AD704" t="s">
        <v>12</v>
      </c>
      <c r="AE704" t="s">
        <v>13</v>
      </c>
      <c r="AF704" t="s">
        <v>14</v>
      </c>
      <c r="AG704" t="s">
        <v>5</v>
      </c>
      <c r="AH704" t="s">
        <v>15</v>
      </c>
      <c r="AI704" t="s">
        <v>16</v>
      </c>
      <c r="AJ704" t="s">
        <v>17</v>
      </c>
      <c r="AK704" t="s">
        <v>18</v>
      </c>
      <c r="AL704" t="s">
        <v>19</v>
      </c>
    </row>
    <row r="705" spans="1:38" ht="13.5" customHeight="1">
      <c r="A705" s="7"/>
      <c r="B705" s="7"/>
      <c r="C705" s="7"/>
      <c r="D705" s="8"/>
      <c r="F705" s="9" t="str">
        <f>(Sheet1!T705)</f>
        <v/>
      </c>
      <c r="G705" t="str">
        <f>IF(OR(Sheet1!W705="Yes",Sheet1!U705="Yes"),"\\CMFP538\"&amp;Sheet1!Z705,"")</f>
        <v/>
      </c>
      <c r="H705" t="str">
        <f>IF(G705="","",Sheet1!Z705)</f>
        <v/>
      </c>
      <c r="I705" t="str">
        <f>IF(G705="","",Sheet1!Y705)</f>
        <v/>
      </c>
      <c r="J705" t="e">
        <f>(Sheet1!O705)</f>
        <v>#VALUE!</v>
      </c>
      <c r="K705" s="6" t="e">
        <f>(Sheet1!P705)</f>
        <v>#VALUE!</v>
      </c>
      <c r="L705" s="6" t="e">
        <f>IF(Sheet1!N705="No","No",IF(Sheet1!N705="","No","Yes"))</f>
        <v>#VALUE!</v>
      </c>
      <c r="M705" t="e">
        <f>(Sheet1!Q705)</f>
        <v>#VALUE!</v>
      </c>
      <c r="N705" s="6" t="str">
        <f>IF(Sheet1!E705=FALSE,"",Sheet1!F705&amp;Sheet1!E705)</f>
        <v/>
      </c>
      <c r="O705" t="str">
        <f ca="1">(Sheet1!AB705)</f>
        <v>DC1MDB03</v>
      </c>
      <c r="P705" t="e">
        <f>(Sheet1!R705)</f>
        <v>#VALUE!</v>
      </c>
      <c r="Q705" t="e">
        <f>Sheet3!D705</f>
        <v>#VALUE!</v>
      </c>
      <c r="R705" t="e">
        <f>Sheet3!E705</f>
        <v>#VALUE!</v>
      </c>
      <c r="S705" t="str">
        <f t="shared" si="40"/>
        <v/>
      </c>
      <c r="T705" t="str">
        <f>IF(ISERROR(Sheet1!X705),"",Sheet1!X705)</f>
        <v/>
      </c>
      <c r="U705" t="e">
        <f>IF(Sheet1!M705="Councillors",5120,IF(Sheet1!M705="Information Technology Services Dept.",1024,IF(Sheet1!M705="City Clerk and Solicitor Dept",1953,"No")))</f>
        <v>#VALUE!</v>
      </c>
      <c r="V705" s="5" t="s">
        <v>96</v>
      </c>
      <c r="W705" t="e">
        <f>IF(Sheet1!M705="Councillors",4608,IF(Sheet1!M705="Information Technology Services Dept.",921,IF(Sheet1!M705="City Clerk and Solicitor Dept",1855,"No")))</f>
        <v>#VALUE!</v>
      </c>
      <c r="X705" t="e">
        <f t="shared" si="41"/>
        <v>#VALUE!</v>
      </c>
      <c r="Y705" t="str">
        <f ca="1">IF(Sheet1!AB705="DC1MDB01","DC1",IF(Sheet1!AB705="DC1MDB02","DC1",IF(Sheet1!AB705="DC1MDB03","DC1",IF(Sheet1!AB705="DC1MDB04","DC1",IF(Sheet1!AB705="DC1MDB05","DC1",IF(Sheet1!AB705="DC1MDB06","DC1",IF(Sheet1!AB705="DC1MDB07","DC1",IF(Sheet1!AB705="DC1MDB08","DC1",IF(Sheet1!AB705="DC1MDB09","DC1",IF(Sheet1!AB705="DC1MDB10","DC1",IF(Sheet1!AB705="DC4MDB01","DC4",IF(Sheet1!AB705="DC4MDB02","DC4",IF(Sheet1!AB705="DC4MDB03","DC4",IF(Sheet1!AB705="DC4MDB04","DC4",IF(Sheet1!AB705="DC4MDB05","DC4",IF(Sheet1!AB705="DC4MDB06","DC4",IF(Sheet1!AB705="DC4MDB07","DC4",IF(Sheet1!AB705="DC4MDB08","DC4",IF(Sheet1!AB705="DC4MDB09","DC4",IF(Sheet1!AB705="DC4MDB10","DC4","$False"))))))))))))))))))))</f>
        <v>DC1</v>
      </c>
      <c r="Z705" t="s">
        <v>35</v>
      </c>
      <c r="AA705" t="e">
        <f t="shared" si="42"/>
        <v>#VALUE!</v>
      </c>
      <c r="AB705" t="e">
        <f t="shared" si="43"/>
        <v>#VALUE!</v>
      </c>
      <c r="AC705" t="s">
        <v>11</v>
      </c>
      <c r="AD705" t="s">
        <v>12</v>
      </c>
      <c r="AE705" t="s">
        <v>13</v>
      </c>
      <c r="AF705" t="s">
        <v>14</v>
      </c>
      <c r="AG705" t="s">
        <v>5</v>
      </c>
      <c r="AH705" t="s">
        <v>15</v>
      </c>
      <c r="AI705" t="s">
        <v>16</v>
      </c>
      <c r="AJ705" t="s">
        <v>17</v>
      </c>
      <c r="AK705" t="s">
        <v>18</v>
      </c>
      <c r="AL705" t="s">
        <v>19</v>
      </c>
    </row>
    <row r="706" spans="1:38" ht="13.5" customHeight="1">
      <c r="A706" s="7"/>
      <c r="B706" s="7"/>
      <c r="C706" s="7"/>
      <c r="D706" s="8"/>
      <c r="F706" s="9" t="str">
        <f>(Sheet1!T706)</f>
        <v/>
      </c>
      <c r="G706" t="str">
        <f>IF(OR(Sheet1!W706="Yes",Sheet1!U706="Yes"),"\\CMFP538\"&amp;Sheet1!Z706,"")</f>
        <v/>
      </c>
      <c r="H706" t="str">
        <f>IF(G706="","",Sheet1!Z706)</f>
        <v/>
      </c>
      <c r="I706" t="str">
        <f>IF(G706="","",Sheet1!Y706)</f>
        <v/>
      </c>
      <c r="J706" t="e">
        <f>(Sheet1!O706)</f>
        <v>#VALUE!</v>
      </c>
      <c r="K706" s="6" t="e">
        <f>(Sheet1!P706)</f>
        <v>#VALUE!</v>
      </c>
      <c r="L706" s="6" t="e">
        <f>IF(Sheet1!N706="No","No",IF(Sheet1!N706="","No","Yes"))</f>
        <v>#VALUE!</v>
      </c>
      <c r="M706" t="e">
        <f>(Sheet1!Q706)</f>
        <v>#VALUE!</v>
      </c>
      <c r="N706" s="6" t="str">
        <f>IF(Sheet1!E706=FALSE,"",Sheet1!F706&amp;Sheet1!E706)</f>
        <v/>
      </c>
      <c r="O706" t="str">
        <f ca="1">(Sheet1!AB706)</f>
        <v>DC1MDB07</v>
      </c>
      <c r="P706" t="e">
        <f>(Sheet1!R706)</f>
        <v>#VALUE!</v>
      </c>
      <c r="Q706" t="e">
        <f>Sheet3!D706</f>
        <v>#VALUE!</v>
      </c>
      <c r="R706" t="e">
        <f>Sheet3!E706</f>
        <v>#VALUE!</v>
      </c>
      <c r="S706" t="str">
        <f t="shared" si="40"/>
        <v/>
      </c>
      <c r="T706" t="str">
        <f>IF(ISERROR(Sheet1!X706),"",Sheet1!X706)</f>
        <v/>
      </c>
      <c r="U706" t="e">
        <f>IF(Sheet1!M706="Councillors",5120,IF(Sheet1!M706="Information Technology Services Dept.",1024,IF(Sheet1!M706="City Clerk and Solicitor Dept",1953,"No")))</f>
        <v>#VALUE!</v>
      </c>
      <c r="V706" s="5" t="s">
        <v>96</v>
      </c>
      <c r="W706" t="e">
        <f>IF(Sheet1!M706="Councillors",4608,IF(Sheet1!M706="Information Technology Services Dept.",921,IF(Sheet1!M706="City Clerk and Solicitor Dept",1855,"No")))</f>
        <v>#VALUE!</v>
      </c>
      <c r="X706" t="e">
        <f t="shared" si="41"/>
        <v>#VALUE!</v>
      </c>
      <c r="Y706" t="str">
        <f ca="1">IF(Sheet1!AB706="DC1MDB01","DC1",IF(Sheet1!AB706="DC1MDB02","DC1",IF(Sheet1!AB706="DC1MDB03","DC1",IF(Sheet1!AB706="DC1MDB04","DC1",IF(Sheet1!AB706="DC1MDB05","DC1",IF(Sheet1!AB706="DC1MDB06","DC1",IF(Sheet1!AB706="DC1MDB07","DC1",IF(Sheet1!AB706="DC1MDB08","DC1",IF(Sheet1!AB706="DC1MDB09","DC1",IF(Sheet1!AB706="DC1MDB10","DC1",IF(Sheet1!AB706="DC4MDB01","DC4",IF(Sheet1!AB706="DC4MDB02","DC4",IF(Sheet1!AB706="DC4MDB03","DC4",IF(Sheet1!AB706="DC4MDB04","DC4",IF(Sheet1!AB706="DC4MDB05","DC4",IF(Sheet1!AB706="DC4MDB06","DC4",IF(Sheet1!AB706="DC4MDB07","DC4",IF(Sheet1!AB706="DC4MDB08","DC4",IF(Sheet1!AB706="DC4MDB09","DC4",IF(Sheet1!AB706="DC4MDB10","DC4","$False"))))))))))))))))))))</f>
        <v>DC1</v>
      </c>
      <c r="Z706" t="s">
        <v>35</v>
      </c>
      <c r="AA706" t="e">
        <f t="shared" si="42"/>
        <v>#VALUE!</v>
      </c>
      <c r="AB706" t="e">
        <f t="shared" si="43"/>
        <v>#VALUE!</v>
      </c>
      <c r="AC706" t="s">
        <v>11</v>
      </c>
      <c r="AD706" t="s">
        <v>12</v>
      </c>
      <c r="AE706" t="s">
        <v>13</v>
      </c>
      <c r="AF706" t="s">
        <v>14</v>
      </c>
      <c r="AG706" t="s">
        <v>5</v>
      </c>
      <c r="AH706" t="s">
        <v>15</v>
      </c>
      <c r="AI706" t="s">
        <v>16</v>
      </c>
      <c r="AJ706" t="s">
        <v>17</v>
      </c>
      <c r="AK706" t="s">
        <v>18</v>
      </c>
      <c r="AL706" t="s">
        <v>19</v>
      </c>
    </row>
    <row r="707" spans="1:38" ht="13.5" customHeight="1">
      <c r="A707" s="7"/>
      <c r="B707" s="7"/>
      <c r="C707" s="7"/>
      <c r="D707" s="8"/>
      <c r="F707" s="9" t="str">
        <f>(Sheet1!T707)</f>
        <v/>
      </c>
      <c r="G707" t="str">
        <f>IF(OR(Sheet1!W707="Yes",Sheet1!U707="Yes"),"\\CMFP538\"&amp;Sheet1!Z707,"")</f>
        <v/>
      </c>
      <c r="H707" t="str">
        <f>IF(G707="","",Sheet1!Z707)</f>
        <v/>
      </c>
      <c r="I707" t="str">
        <f>IF(G707="","",Sheet1!Y707)</f>
        <v/>
      </c>
      <c r="J707" t="e">
        <f>(Sheet1!O707)</f>
        <v>#VALUE!</v>
      </c>
      <c r="K707" s="6" t="e">
        <f>(Sheet1!P707)</f>
        <v>#VALUE!</v>
      </c>
      <c r="L707" s="6" t="e">
        <f>IF(Sheet1!N707="No","No",IF(Sheet1!N707="","No","Yes"))</f>
        <v>#VALUE!</v>
      </c>
      <c r="M707" t="e">
        <f>(Sheet1!Q707)</f>
        <v>#VALUE!</v>
      </c>
      <c r="N707" s="6" t="str">
        <f>IF(Sheet1!E707=FALSE,"",Sheet1!F707&amp;Sheet1!E707)</f>
        <v/>
      </c>
      <c r="O707" t="str">
        <f ca="1">(Sheet1!AB707)</f>
        <v>DC4MDB05</v>
      </c>
      <c r="P707" t="e">
        <f>(Sheet1!R707)</f>
        <v>#VALUE!</v>
      </c>
      <c r="Q707" t="e">
        <f>Sheet3!D707</f>
        <v>#VALUE!</v>
      </c>
      <c r="R707" t="e">
        <f>Sheet3!E707</f>
        <v>#VALUE!</v>
      </c>
      <c r="S707" t="str">
        <f t="shared" ref="S707:S770" si="44">IF(G707="","","\\CMFP538\e$\USR\"&amp;K707)</f>
        <v/>
      </c>
      <c r="T707" t="str">
        <f>IF(ISERROR(Sheet1!X707),"",Sheet1!X707)</f>
        <v/>
      </c>
      <c r="U707" t="e">
        <f>IF(Sheet1!M707="Councillors",5120,IF(Sheet1!M707="Information Technology Services Dept.",1024,IF(Sheet1!M707="City Clerk and Solicitor Dept",1953,"No")))</f>
        <v>#VALUE!</v>
      </c>
      <c r="V707" s="5" t="s">
        <v>96</v>
      </c>
      <c r="W707" t="e">
        <f>IF(Sheet1!M707="Councillors",4608,IF(Sheet1!M707="Information Technology Services Dept.",921,IF(Sheet1!M707="City Clerk and Solicitor Dept",1855,"No")))</f>
        <v>#VALUE!</v>
      </c>
      <c r="X707" t="e">
        <f t="shared" ref="X707:X770" si="45">IF(W707&gt;="0","Yes","No")</f>
        <v>#VALUE!</v>
      </c>
      <c r="Y707" t="str">
        <f ca="1">IF(Sheet1!AB707="DC1MDB01","DC1",IF(Sheet1!AB707="DC1MDB02","DC1",IF(Sheet1!AB707="DC1MDB03","DC1",IF(Sheet1!AB707="DC1MDB04","DC1",IF(Sheet1!AB707="DC1MDB05","DC1",IF(Sheet1!AB707="DC1MDB06","DC1",IF(Sheet1!AB707="DC1MDB07","DC1",IF(Sheet1!AB707="DC1MDB08","DC1",IF(Sheet1!AB707="DC1MDB09","DC1",IF(Sheet1!AB707="DC1MDB10","DC1",IF(Sheet1!AB707="DC4MDB01","DC4",IF(Sheet1!AB707="DC4MDB02","DC4",IF(Sheet1!AB707="DC4MDB03","DC4",IF(Sheet1!AB707="DC4MDB04","DC4",IF(Sheet1!AB707="DC4MDB05","DC4",IF(Sheet1!AB707="DC4MDB06","DC4",IF(Sheet1!AB707="DC4MDB07","DC4",IF(Sheet1!AB707="DC4MDB08","DC4",IF(Sheet1!AB707="DC4MDB09","DC4",IF(Sheet1!AB707="DC4MDB10","DC4","$False"))))))))))))))))))))</f>
        <v>DC4</v>
      </c>
      <c r="Z707" t="s">
        <v>35</v>
      </c>
      <c r="AA707" t="e">
        <f t="shared" ref="AA707:AA770" si="46">IF(U707=5120,"5GB",IF(U707=1024,"1GB",IF(U707=1953,"2GB","512MB")))</f>
        <v>#VALUE!</v>
      </c>
      <c r="AB707" t="e">
        <f t="shared" ref="AB707:AB770" si="47">IF(M707="","","\&gt;C2C ArchiveOne Email Auto delete "&amp;Y707)</f>
        <v>#VALUE!</v>
      </c>
      <c r="AC707" t="s">
        <v>11</v>
      </c>
      <c r="AD707" t="s">
        <v>12</v>
      </c>
      <c r="AE707" t="s">
        <v>13</v>
      </c>
      <c r="AF707" t="s">
        <v>14</v>
      </c>
      <c r="AG707" t="s">
        <v>5</v>
      </c>
      <c r="AH707" t="s">
        <v>15</v>
      </c>
      <c r="AI707" t="s">
        <v>16</v>
      </c>
      <c r="AJ707" t="s">
        <v>17</v>
      </c>
      <c r="AK707" t="s">
        <v>18</v>
      </c>
      <c r="AL707" t="s">
        <v>19</v>
      </c>
    </row>
    <row r="708" spans="1:38" ht="13.5" customHeight="1">
      <c r="A708" s="7"/>
      <c r="B708" s="7"/>
      <c r="C708" s="7"/>
      <c r="D708" s="8"/>
      <c r="F708" s="9" t="str">
        <f>(Sheet1!T708)</f>
        <v/>
      </c>
      <c r="G708" t="str">
        <f>IF(OR(Sheet1!W708="Yes",Sheet1!U708="Yes"),"\\CMFP538\"&amp;Sheet1!Z708,"")</f>
        <v/>
      </c>
      <c r="H708" t="str">
        <f>IF(G708="","",Sheet1!Z708)</f>
        <v/>
      </c>
      <c r="I708" t="str">
        <f>IF(G708="","",Sheet1!Y708)</f>
        <v/>
      </c>
      <c r="J708" t="e">
        <f>(Sheet1!O708)</f>
        <v>#VALUE!</v>
      </c>
      <c r="K708" s="6" t="e">
        <f>(Sheet1!P708)</f>
        <v>#VALUE!</v>
      </c>
      <c r="L708" s="6" t="e">
        <f>IF(Sheet1!N708="No","No",IF(Sheet1!N708="","No","Yes"))</f>
        <v>#VALUE!</v>
      </c>
      <c r="M708" t="e">
        <f>(Sheet1!Q708)</f>
        <v>#VALUE!</v>
      </c>
      <c r="N708" s="6" t="str">
        <f>IF(Sheet1!E708=FALSE,"",Sheet1!F708&amp;Sheet1!E708)</f>
        <v/>
      </c>
      <c r="O708" t="str">
        <f ca="1">(Sheet1!AB708)</f>
        <v>DC1MDB07</v>
      </c>
      <c r="P708" t="e">
        <f>(Sheet1!R708)</f>
        <v>#VALUE!</v>
      </c>
      <c r="Q708" t="e">
        <f>Sheet3!D708</f>
        <v>#VALUE!</v>
      </c>
      <c r="R708" t="e">
        <f>Sheet3!E708</f>
        <v>#VALUE!</v>
      </c>
      <c r="S708" t="str">
        <f t="shared" si="44"/>
        <v/>
      </c>
      <c r="T708" t="str">
        <f>IF(ISERROR(Sheet1!X708),"",Sheet1!X708)</f>
        <v/>
      </c>
      <c r="U708" t="e">
        <f>IF(Sheet1!M708="Councillors",5120,IF(Sheet1!M708="Information Technology Services Dept.",1024,IF(Sheet1!M708="City Clerk and Solicitor Dept",1953,"No")))</f>
        <v>#VALUE!</v>
      </c>
      <c r="V708" s="5" t="s">
        <v>96</v>
      </c>
      <c r="W708" t="e">
        <f>IF(Sheet1!M708="Councillors",4608,IF(Sheet1!M708="Information Technology Services Dept.",921,IF(Sheet1!M708="City Clerk and Solicitor Dept",1855,"No")))</f>
        <v>#VALUE!</v>
      </c>
      <c r="X708" t="e">
        <f t="shared" si="45"/>
        <v>#VALUE!</v>
      </c>
      <c r="Y708" t="str">
        <f ca="1">IF(Sheet1!AB708="DC1MDB01","DC1",IF(Sheet1!AB708="DC1MDB02","DC1",IF(Sheet1!AB708="DC1MDB03","DC1",IF(Sheet1!AB708="DC1MDB04","DC1",IF(Sheet1!AB708="DC1MDB05","DC1",IF(Sheet1!AB708="DC1MDB06","DC1",IF(Sheet1!AB708="DC1MDB07","DC1",IF(Sheet1!AB708="DC1MDB08","DC1",IF(Sheet1!AB708="DC1MDB09","DC1",IF(Sheet1!AB708="DC1MDB10","DC1",IF(Sheet1!AB708="DC4MDB01","DC4",IF(Sheet1!AB708="DC4MDB02","DC4",IF(Sheet1!AB708="DC4MDB03","DC4",IF(Sheet1!AB708="DC4MDB04","DC4",IF(Sheet1!AB708="DC4MDB05","DC4",IF(Sheet1!AB708="DC4MDB06","DC4",IF(Sheet1!AB708="DC4MDB07","DC4",IF(Sheet1!AB708="DC4MDB08","DC4",IF(Sheet1!AB708="DC4MDB09","DC4",IF(Sheet1!AB708="DC4MDB10","DC4","$False"))))))))))))))))))))</f>
        <v>DC1</v>
      </c>
      <c r="Z708" t="s">
        <v>35</v>
      </c>
      <c r="AA708" t="e">
        <f t="shared" si="46"/>
        <v>#VALUE!</v>
      </c>
      <c r="AB708" t="e">
        <f t="shared" si="47"/>
        <v>#VALUE!</v>
      </c>
      <c r="AC708" t="s">
        <v>11</v>
      </c>
      <c r="AD708" t="s">
        <v>12</v>
      </c>
      <c r="AE708" t="s">
        <v>13</v>
      </c>
      <c r="AF708" t="s">
        <v>14</v>
      </c>
      <c r="AG708" t="s">
        <v>5</v>
      </c>
      <c r="AH708" t="s">
        <v>15</v>
      </c>
      <c r="AI708" t="s">
        <v>16</v>
      </c>
      <c r="AJ708" t="s">
        <v>17</v>
      </c>
      <c r="AK708" t="s">
        <v>18</v>
      </c>
      <c r="AL708" t="s">
        <v>19</v>
      </c>
    </row>
    <row r="709" spans="1:38" ht="13.5" customHeight="1">
      <c r="A709" s="7"/>
      <c r="B709" s="7"/>
      <c r="C709" s="7"/>
      <c r="D709" s="8"/>
      <c r="F709" s="9" t="str">
        <f>(Sheet1!T709)</f>
        <v/>
      </c>
      <c r="G709" t="str">
        <f>IF(OR(Sheet1!W709="Yes",Sheet1!U709="Yes"),"\\CMFP538\"&amp;Sheet1!Z709,"")</f>
        <v/>
      </c>
      <c r="H709" t="str">
        <f>IF(G709="","",Sheet1!Z709)</f>
        <v/>
      </c>
      <c r="I709" t="str">
        <f>IF(G709="","",Sheet1!Y709)</f>
        <v/>
      </c>
      <c r="J709" t="e">
        <f>(Sheet1!O709)</f>
        <v>#VALUE!</v>
      </c>
      <c r="K709" s="6" t="e">
        <f>(Sheet1!P709)</f>
        <v>#VALUE!</v>
      </c>
      <c r="L709" s="6" t="e">
        <f>IF(Sheet1!N709="No","No",IF(Sheet1!N709="","No","Yes"))</f>
        <v>#VALUE!</v>
      </c>
      <c r="M709" t="e">
        <f>(Sheet1!Q709)</f>
        <v>#VALUE!</v>
      </c>
      <c r="N709" s="6" t="str">
        <f>IF(Sheet1!E709=FALSE,"",Sheet1!F709&amp;Sheet1!E709)</f>
        <v/>
      </c>
      <c r="O709" t="str">
        <f ca="1">(Sheet1!AB709)</f>
        <v>DC4MDB06</v>
      </c>
      <c r="P709" t="e">
        <f>(Sheet1!R709)</f>
        <v>#VALUE!</v>
      </c>
      <c r="Q709" t="e">
        <f>Sheet3!D709</f>
        <v>#VALUE!</v>
      </c>
      <c r="R709" t="e">
        <f>Sheet3!E709</f>
        <v>#VALUE!</v>
      </c>
      <c r="S709" t="str">
        <f t="shared" si="44"/>
        <v/>
      </c>
      <c r="T709" t="str">
        <f>IF(ISERROR(Sheet1!X709),"",Sheet1!X709)</f>
        <v/>
      </c>
      <c r="U709" t="e">
        <f>IF(Sheet1!M709="Councillors",5120,IF(Sheet1!M709="Information Technology Services Dept.",1024,IF(Sheet1!M709="City Clerk and Solicitor Dept",1953,"No")))</f>
        <v>#VALUE!</v>
      </c>
      <c r="V709" s="5" t="s">
        <v>96</v>
      </c>
      <c r="W709" t="e">
        <f>IF(Sheet1!M709="Councillors",4608,IF(Sheet1!M709="Information Technology Services Dept.",921,IF(Sheet1!M709="City Clerk and Solicitor Dept",1855,"No")))</f>
        <v>#VALUE!</v>
      </c>
      <c r="X709" t="e">
        <f t="shared" si="45"/>
        <v>#VALUE!</v>
      </c>
      <c r="Y709" t="str">
        <f ca="1">IF(Sheet1!AB709="DC1MDB01","DC1",IF(Sheet1!AB709="DC1MDB02","DC1",IF(Sheet1!AB709="DC1MDB03","DC1",IF(Sheet1!AB709="DC1MDB04","DC1",IF(Sheet1!AB709="DC1MDB05","DC1",IF(Sheet1!AB709="DC1MDB06","DC1",IF(Sheet1!AB709="DC1MDB07","DC1",IF(Sheet1!AB709="DC1MDB08","DC1",IF(Sheet1!AB709="DC1MDB09","DC1",IF(Sheet1!AB709="DC1MDB10","DC1",IF(Sheet1!AB709="DC4MDB01","DC4",IF(Sheet1!AB709="DC4MDB02","DC4",IF(Sheet1!AB709="DC4MDB03","DC4",IF(Sheet1!AB709="DC4MDB04","DC4",IF(Sheet1!AB709="DC4MDB05","DC4",IF(Sheet1!AB709="DC4MDB06","DC4",IF(Sheet1!AB709="DC4MDB07","DC4",IF(Sheet1!AB709="DC4MDB08","DC4",IF(Sheet1!AB709="DC4MDB09","DC4",IF(Sheet1!AB709="DC4MDB10","DC4","$False"))))))))))))))))))))</f>
        <v>DC4</v>
      </c>
      <c r="Z709" t="s">
        <v>35</v>
      </c>
      <c r="AA709" t="e">
        <f t="shared" si="46"/>
        <v>#VALUE!</v>
      </c>
      <c r="AB709" t="e">
        <f t="shared" si="47"/>
        <v>#VALUE!</v>
      </c>
      <c r="AC709" t="s">
        <v>11</v>
      </c>
      <c r="AD709" t="s">
        <v>12</v>
      </c>
      <c r="AE709" t="s">
        <v>13</v>
      </c>
      <c r="AF709" t="s">
        <v>14</v>
      </c>
      <c r="AG709" t="s">
        <v>5</v>
      </c>
      <c r="AH709" t="s">
        <v>15</v>
      </c>
      <c r="AI709" t="s">
        <v>16</v>
      </c>
      <c r="AJ709" t="s">
        <v>17</v>
      </c>
      <c r="AK709" t="s">
        <v>18</v>
      </c>
      <c r="AL709" t="s">
        <v>19</v>
      </c>
    </row>
    <row r="710" spans="1:38" ht="13.5" customHeight="1">
      <c r="A710" s="7"/>
      <c r="B710" s="7"/>
      <c r="C710" s="7"/>
      <c r="D710" s="8"/>
      <c r="F710" s="9" t="str">
        <f>(Sheet1!T710)</f>
        <v/>
      </c>
      <c r="G710" t="str">
        <f>IF(OR(Sheet1!W710="Yes",Sheet1!U710="Yes"),"\\CMFP538\"&amp;Sheet1!Z710,"")</f>
        <v/>
      </c>
      <c r="H710" t="str">
        <f>IF(G710="","",Sheet1!Z710)</f>
        <v/>
      </c>
      <c r="I710" t="str">
        <f>IF(G710="","",Sheet1!Y710)</f>
        <v/>
      </c>
      <c r="J710" t="e">
        <f>(Sheet1!O710)</f>
        <v>#VALUE!</v>
      </c>
      <c r="K710" s="6" t="e">
        <f>(Sheet1!P710)</f>
        <v>#VALUE!</v>
      </c>
      <c r="L710" s="6" t="e">
        <f>IF(Sheet1!N710="No","No",IF(Sheet1!N710="","No","Yes"))</f>
        <v>#VALUE!</v>
      </c>
      <c r="M710" t="e">
        <f>(Sheet1!Q710)</f>
        <v>#VALUE!</v>
      </c>
      <c r="N710" s="6" t="str">
        <f>IF(Sheet1!E710=FALSE,"",Sheet1!F710&amp;Sheet1!E710)</f>
        <v/>
      </c>
      <c r="O710" t="str">
        <f ca="1">(Sheet1!AB710)</f>
        <v>DC4MDB04</v>
      </c>
      <c r="P710" t="e">
        <f>(Sheet1!R710)</f>
        <v>#VALUE!</v>
      </c>
      <c r="Q710" t="e">
        <f>Sheet3!D710</f>
        <v>#VALUE!</v>
      </c>
      <c r="R710" t="e">
        <f>Sheet3!E710</f>
        <v>#VALUE!</v>
      </c>
      <c r="S710" t="str">
        <f t="shared" si="44"/>
        <v/>
      </c>
      <c r="T710" t="str">
        <f>IF(ISERROR(Sheet1!X710),"",Sheet1!X710)</f>
        <v/>
      </c>
      <c r="U710" t="e">
        <f>IF(Sheet1!M710="Councillors",5120,IF(Sheet1!M710="Information Technology Services Dept.",1024,IF(Sheet1!M710="City Clerk and Solicitor Dept",1953,"No")))</f>
        <v>#VALUE!</v>
      </c>
      <c r="V710" s="5" t="s">
        <v>96</v>
      </c>
      <c r="W710" t="e">
        <f>IF(Sheet1!M710="Councillors",4608,IF(Sheet1!M710="Information Technology Services Dept.",921,IF(Sheet1!M710="City Clerk and Solicitor Dept",1855,"No")))</f>
        <v>#VALUE!</v>
      </c>
      <c r="X710" t="e">
        <f t="shared" si="45"/>
        <v>#VALUE!</v>
      </c>
      <c r="Y710" t="str">
        <f ca="1">IF(Sheet1!AB710="DC1MDB01","DC1",IF(Sheet1!AB710="DC1MDB02","DC1",IF(Sheet1!AB710="DC1MDB03","DC1",IF(Sheet1!AB710="DC1MDB04","DC1",IF(Sheet1!AB710="DC1MDB05","DC1",IF(Sheet1!AB710="DC1MDB06","DC1",IF(Sheet1!AB710="DC1MDB07","DC1",IF(Sheet1!AB710="DC1MDB08","DC1",IF(Sheet1!AB710="DC1MDB09","DC1",IF(Sheet1!AB710="DC1MDB10","DC1",IF(Sheet1!AB710="DC4MDB01","DC4",IF(Sheet1!AB710="DC4MDB02","DC4",IF(Sheet1!AB710="DC4MDB03","DC4",IF(Sheet1!AB710="DC4MDB04","DC4",IF(Sheet1!AB710="DC4MDB05","DC4",IF(Sheet1!AB710="DC4MDB06","DC4",IF(Sheet1!AB710="DC4MDB07","DC4",IF(Sheet1!AB710="DC4MDB08","DC4",IF(Sheet1!AB710="DC4MDB09","DC4",IF(Sheet1!AB710="DC4MDB10","DC4","$False"))))))))))))))))))))</f>
        <v>DC4</v>
      </c>
      <c r="Z710" t="s">
        <v>35</v>
      </c>
      <c r="AA710" t="e">
        <f t="shared" si="46"/>
        <v>#VALUE!</v>
      </c>
      <c r="AB710" t="e">
        <f t="shared" si="47"/>
        <v>#VALUE!</v>
      </c>
      <c r="AC710" t="s">
        <v>11</v>
      </c>
      <c r="AD710" t="s">
        <v>12</v>
      </c>
      <c r="AE710" t="s">
        <v>13</v>
      </c>
      <c r="AF710" t="s">
        <v>14</v>
      </c>
      <c r="AG710" t="s">
        <v>5</v>
      </c>
      <c r="AH710" t="s">
        <v>15</v>
      </c>
      <c r="AI710" t="s">
        <v>16</v>
      </c>
      <c r="AJ710" t="s">
        <v>17</v>
      </c>
      <c r="AK710" t="s">
        <v>18</v>
      </c>
      <c r="AL710" t="s">
        <v>19</v>
      </c>
    </row>
    <row r="711" spans="1:38" ht="13.5" customHeight="1">
      <c r="A711" s="7"/>
      <c r="B711" s="7"/>
      <c r="C711" s="7"/>
      <c r="D711" s="8"/>
      <c r="F711" s="9" t="str">
        <f>(Sheet1!T711)</f>
        <v/>
      </c>
      <c r="G711" t="str">
        <f>IF(OR(Sheet1!W711="Yes",Sheet1!U711="Yes"),"\\CMFP538\"&amp;Sheet1!Z711,"")</f>
        <v/>
      </c>
      <c r="H711" t="str">
        <f>IF(G711="","",Sheet1!Z711)</f>
        <v/>
      </c>
      <c r="I711" t="str">
        <f>IF(G711="","",Sheet1!Y711)</f>
        <v/>
      </c>
      <c r="J711" t="e">
        <f>(Sheet1!O711)</f>
        <v>#VALUE!</v>
      </c>
      <c r="K711" s="6" t="e">
        <f>(Sheet1!P711)</f>
        <v>#VALUE!</v>
      </c>
      <c r="L711" s="6" t="e">
        <f>IF(Sheet1!N711="No","No",IF(Sheet1!N711="","No","Yes"))</f>
        <v>#VALUE!</v>
      </c>
      <c r="M711" t="e">
        <f>(Sheet1!Q711)</f>
        <v>#VALUE!</v>
      </c>
      <c r="N711" s="6" t="str">
        <f>IF(Sheet1!E711=FALSE,"",Sheet1!F711&amp;Sheet1!E711)</f>
        <v/>
      </c>
      <c r="O711" t="str">
        <f ca="1">(Sheet1!AB711)</f>
        <v>DC1MDB08</v>
      </c>
      <c r="P711" t="e">
        <f>(Sheet1!R711)</f>
        <v>#VALUE!</v>
      </c>
      <c r="Q711" t="e">
        <f>Sheet3!D711</f>
        <v>#VALUE!</v>
      </c>
      <c r="R711" t="e">
        <f>Sheet3!E711</f>
        <v>#VALUE!</v>
      </c>
      <c r="S711" t="str">
        <f t="shared" si="44"/>
        <v/>
      </c>
      <c r="T711" t="str">
        <f>IF(ISERROR(Sheet1!X711),"",Sheet1!X711)</f>
        <v/>
      </c>
      <c r="U711" t="e">
        <f>IF(Sheet1!M711="Councillors",5120,IF(Sheet1!M711="Information Technology Services Dept.",1024,IF(Sheet1!M711="City Clerk and Solicitor Dept",1953,"No")))</f>
        <v>#VALUE!</v>
      </c>
      <c r="V711" s="5" t="s">
        <v>96</v>
      </c>
      <c r="W711" t="e">
        <f>IF(Sheet1!M711="Councillors",4608,IF(Sheet1!M711="Information Technology Services Dept.",921,IF(Sheet1!M711="City Clerk and Solicitor Dept",1855,"No")))</f>
        <v>#VALUE!</v>
      </c>
      <c r="X711" t="e">
        <f t="shared" si="45"/>
        <v>#VALUE!</v>
      </c>
      <c r="Y711" t="str">
        <f ca="1">IF(Sheet1!AB711="DC1MDB01","DC1",IF(Sheet1!AB711="DC1MDB02","DC1",IF(Sheet1!AB711="DC1MDB03","DC1",IF(Sheet1!AB711="DC1MDB04","DC1",IF(Sheet1!AB711="DC1MDB05","DC1",IF(Sheet1!AB711="DC1MDB06","DC1",IF(Sheet1!AB711="DC1MDB07","DC1",IF(Sheet1!AB711="DC1MDB08","DC1",IF(Sheet1!AB711="DC1MDB09","DC1",IF(Sheet1!AB711="DC1MDB10","DC1",IF(Sheet1!AB711="DC4MDB01","DC4",IF(Sheet1!AB711="DC4MDB02","DC4",IF(Sheet1!AB711="DC4MDB03","DC4",IF(Sheet1!AB711="DC4MDB04","DC4",IF(Sheet1!AB711="DC4MDB05","DC4",IF(Sheet1!AB711="DC4MDB06","DC4",IF(Sheet1!AB711="DC4MDB07","DC4",IF(Sheet1!AB711="DC4MDB08","DC4",IF(Sheet1!AB711="DC4MDB09","DC4",IF(Sheet1!AB711="DC4MDB10","DC4","$False"))))))))))))))))))))</f>
        <v>DC1</v>
      </c>
      <c r="Z711" t="s">
        <v>35</v>
      </c>
      <c r="AA711" t="e">
        <f t="shared" si="46"/>
        <v>#VALUE!</v>
      </c>
      <c r="AB711" t="e">
        <f t="shared" si="47"/>
        <v>#VALUE!</v>
      </c>
      <c r="AC711" t="s">
        <v>11</v>
      </c>
      <c r="AD711" t="s">
        <v>12</v>
      </c>
      <c r="AE711" t="s">
        <v>13</v>
      </c>
      <c r="AF711" t="s">
        <v>14</v>
      </c>
      <c r="AG711" t="s">
        <v>5</v>
      </c>
      <c r="AH711" t="s">
        <v>15</v>
      </c>
      <c r="AI711" t="s">
        <v>16</v>
      </c>
      <c r="AJ711" t="s">
        <v>17</v>
      </c>
      <c r="AK711" t="s">
        <v>18</v>
      </c>
      <c r="AL711" t="s">
        <v>19</v>
      </c>
    </row>
    <row r="712" spans="1:38" ht="13.5" customHeight="1">
      <c r="A712" s="7"/>
      <c r="B712" s="7"/>
      <c r="C712" s="7"/>
      <c r="D712" s="8"/>
      <c r="F712" s="9" t="str">
        <f>(Sheet1!T712)</f>
        <v/>
      </c>
      <c r="G712" t="str">
        <f>IF(OR(Sheet1!W712="Yes",Sheet1!U712="Yes"),"\\CMFP538\"&amp;Sheet1!Z712,"")</f>
        <v/>
      </c>
      <c r="H712" t="str">
        <f>IF(G712="","",Sheet1!Z712)</f>
        <v/>
      </c>
      <c r="I712" t="str">
        <f>IF(G712="","",Sheet1!Y712)</f>
        <v/>
      </c>
      <c r="J712" t="e">
        <f>(Sheet1!O712)</f>
        <v>#VALUE!</v>
      </c>
      <c r="K712" s="6" t="e">
        <f>(Sheet1!P712)</f>
        <v>#VALUE!</v>
      </c>
      <c r="L712" s="6" t="e">
        <f>IF(Sheet1!N712="No","No",IF(Sheet1!N712="","No","Yes"))</f>
        <v>#VALUE!</v>
      </c>
      <c r="M712" t="e">
        <f>(Sheet1!Q712)</f>
        <v>#VALUE!</v>
      </c>
      <c r="N712" s="6" t="str">
        <f>IF(Sheet1!E712=FALSE,"",Sheet1!F712&amp;Sheet1!E712)</f>
        <v/>
      </c>
      <c r="O712" t="str">
        <f ca="1">(Sheet1!AB712)</f>
        <v>DC1MDB03</v>
      </c>
      <c r="P712" t="e">
        <f>(Sheet1!R712)</f>
        <v>#VALUE!</v>
      </c>
      <c r="Q712" t="e">
        <f>Sheet3!D712</f>
        <v>#VALUE!</v>
      </c>
      <c r="R712" t="e">
        <f>Sheet3!E712</f>
        <v>#VALUE!</v>
      </c>
      <c r="S712" t="str">
        <f t="shared" si="44"/>
        <v/>
      </c>
      <c r="T712" t="str">
        <f>IF(ISERROR(Sheet1!X712),"",Sheet1!X712)</f>
        <v/>
      </c>
      <c r="U712" t="e">
        <f>IF(Sheet1!M712="Councillors",5120,IF(Sheet1!M712="Information Technology Services Dept.",1024,IF(Sheet1!M712="City Clerk and Solicitor Dept",1953,"No")))</f>
        <v>#VALUE!</v>
      </c>
      <c r="V712" s="5" t="s">
        <v>96</v>
      </c>
      <c r="W712" t="e">
        <f>IF(Sheet1!M712="Councillors",4608,IF(Sheet1!M712="Information Technology Services Dept.",921,IF(Sheet1!M712="City Clerk and Solicitor Dept",1855,"No")))</f>
        <v>#VALUE!</v>
      </c>
      <c r="X712" t="e">
        <f t="shared" si="45"/>
        <v>#VALUE!</v>
      </c>
      <c r="Y712" t="str">
        <f ca="1">IF(Sheet1!AB712="DC1MDB01","DC1",IF(Sheet1!AB712="DC1MDB02","DC1",IF(Sheet1!AB712="DC1MDB03","DC1",IF(Sheet1!AB712="DC1MDB04","DC1",IF(Sheet1!AB712="DC1MDB05","DC1",IF(Sheet1!AB712="DC1MDB06","DC1",IF(Sheet1!AB712="DC1MDB07","DC1",IF(Sheet1!AB712="DC1MDB08","DC1",IF(Sheet1!AB712="DC1MDB09","DC1",IF(Sheet1!AB712="DC1MDB10","DC1",IF(Sheet1!AB712="DC4MDB01","DC4",IF(Sheet1!AB712="DC4MDB02","DC4",IF(Sheet1!AB712="DC4MDB03","DC4",IF(Sheet1!AB712="DC4MDB04","DC4",IF(Sheet1!AB712="DC4MDB05","DC4",IF(Sheet1!AB712="DC4MDB06","DC4",IF(Sheet1!AB712="DC4MDB07","DC4",IF(Sheet1!AB712="DC4MDB08","DC4",IF(Sheet1!AB712="DC4MDB09","DC4",IF(Sheet1!AB712="DC4MDB10","DC4","$False"))))))))))))))))))))</f>
        <v>DC1</v>
      </c>
      <c r="Z712" t="s">
        <v>35</v>
      </c>
      <c r="AA712" t="e">
        <f t="shared" si="46"/>
        <v>#VALUE!</v>
      </c>
      <c r="AB712" t="e">
        <f t="shared" si="47"/>
        <v>#VALUE!</v>
      </c>
      <c r="AC712" t="s">
        <v>11</v>
      </c>
      <c r="AD712" t="s">
        <v>12</v>
      </c>
      <c r="AE712" t="s">
        <v>13</v>
      </c>
      <c r="AF712" t="s">
        <v>14</v>
      </c>
      <c r="AG712" t="s">
        <v>5</v>
      </c>
      <c r="AH712" t="s">
        <v>15</v>
      </c>
      <c r="AI712" t="s">
        <v>16</v>
      </c>
      <c r="AJ712" t="s">
        <v>17</v>
      </c>
      <c r="AK712" t="s">
        <v>18</v>
      </c>
      <c r="AL712" t="s">
        <v>19</v>
      </c>
    </row>
    <row r="713" spans="1:38" ht="13.5" customHeight="1">
      <c r="A713" s="7"/>
      <c r="B713" s="7"/>
      <c r="C713" s="7"/>
      <c r="D713" s="8"/>
      <c r="F713" s="9" t="str">
        <f>(Sheet1!T713)</f>
        <v/>
      </c>
      <c r="G713" t="str">
        <f>IF(OR(Sheet1!W713="Yes",Sheet1!U713="Yes"),"\\CMFP538\"&amp;Sheet1!Z713,"")</f>
        <v/>
      </c>
      <c r="H713" t="str">
        <f>IF(G713="","",Sheet1!Z713)</f>
        <v/>
      </c>
      <c r="I713" t="str">
        <f>IF(G713="","",Sheet1!Y713)</f>
        <v/>
      </c>
      <c r="J713" t="e">
        <f>(Sheet1!O713)</f>
        <v>#VALUE!</v>
      </c>
      <c r="K713" s="6" t="e">
        <f>(Sheet1!P713)</f>
        <v>#VALUE!</v>
      </c>
      <c r="L713" s="6" t="e">
        <f>IF(Sheet1!N713="No","No",IF(Sheet1!N713="","No","Yes"))</f>
        <v>#VALUE!</v>
      </c>
      <c r="M713" t="e">
        <f>(Sheet1!Q713)</f>
        <v>#VALUE!</v>
      </c>
      <c r="N713" s="6" t="str">
        <f>IF(Sheet1!E713=FALSE,"",Sheet1!F713&amp;Sheet1!E713)</f>
        <v/>
      </c>
      <c r="O713" t="str">
        <f ca="1">(Sheet1!AB713)</f>
        <v>DC4MDB08</v>
      </c>
      <c r="P713" t="e">
        <f>(Sheet1!R713)</f>
        <v>#VALUE!</v>
      </c>
      <c r="Q713" t="e">
        <f>Sheet3!D713</f>
        <v>#VALUE!</v>
      </c>
      <c r="R713" t="e">
        <f>Sheet3!E713</f>
        <v>#VALUE!</v>
      </c>
      <c r="S713" t="str">
        <f t="shared" si="44"/>
        <v/>
      </c>
      <c r="T713" t="str">
        <f>IF(ISERROR(Sheet1!X713),"",Sheet1!X713)</f>
        <v/>
      </c>
      <c r="U713" t="e">
        <f>IF(Sheet1!M713="Councillors",5120,IF(Sheet1!M713="Information Technology Services Dept.",1024,IF(Sheet1!M713="City Clerk and Solicitor Dept",1953,"No")))</f>
        <v>#VALUE!</v>
      </c>
      <c r="V713" s="5" t="s">
        <v>96</v>
      </c>
      <c r="W713" t="e">
        <f>IF(Sheet1!M713="Councillors",4608,IF(Sheet1!M713="Information Technology Services Dept.",921,IF(Sheet1!M713="City Clerk and Solicitor Dept",1855,"No")))</f>
        <v>#VALUE!</v>
      </c>
      <c r="X713" t="e">
        <f t="shared" si="45"/>
        <v>#VALUE!</v>
      </c>
      <c r="Y713" t="str">
        <f ca="1">IF(Sheet1!AB713="DC1MDB01","DC1",IF(Sheet1!AB713="DC1MDB02","DC1",IF(Sheet1!AB713="DC1MDB03","DC1",IF(Sheet1!AB713="DC1MDB04","DC1",IF(Sheet1!AB713="DC1MDB05","DC1",IF(Sheet1!AB713="DC1MDB06","DC1",IF(Sheet1!AB713="DC1MDB07","DC1",IF(Sheet1!AB713="DC1MDB08","DC1",IF(Sheet1!AB713="DC1MDB09","DC1",IF(Sheet1!AB713="DC1MDB10","DC1",IF(Sheet1!AB713="DC4MDB01","DC4",IF(Sheet1!AB713="DC4MDB02","DC4",IF(Sheet1!AB713="DC4MDB03","DC4",IF(Sheet1!AB713="DC4MDB04","DC4",IF(Sheet1!AB713="DC4MDB05","DC4",IF(Sheet1!AB713="DC4MDB06","DC4",IF(Sheet1!AB713="DC4MDB07","DC4",IF(Sheet1!AB713="DC4MDB08","DC4",IF(Sheet1!AB713="DC4MDB09","DC4",IF(Sheet1!AB713="DC4MDB10","DC4","$False"))))))))))))))))))))</f>
        <v>DC4</v>
      </c>
      <c r="Z713" t="s">
        <v>35</v>
      </c>
      <c r="AA713" t="e">
        <f t="shared" si="46"/>
        <v>#VALUE!</v>
      </c>
      <c r="AB713" t="e">
        <f t="shared" si="47"/>
        <v>#VALUE!</v>
      </c>
      <c r="AC713" t="s">
        <v>11</v>
      </c>
      <c r="AD713" t="s">
        <v>12</v>
      </c>
      <c r="AE713" t="s">
        <v>13</v>
      </c>
      <c r="AF713" t="s">
        <v>14</v>
      </c>
      <c r="AG713" t="s">
        <v>5</v>
      </c>
      <c r="AH713" t="s">
        <v>15</v>
      </c>
      <c r="AI713" t="s">
        <v>16</v>
      </c>
      <c r="AJ713" t="s">
        <v>17</v>
      </c>
      <c r="AK713" t="s">
        <v>18</v>
      </c>
      <c r="AL713" t="s">
        <v>19</v>
      </c>
    </row>
    <row r="714" spans="1:38" ht="13.5" customHeight="1">
      <c r="A714" s="7"/>
      <c r="B714" s="7"/>
      <c r="C714" s="7"/>
      <c r="D714" s="8"/>
      <c r="F714" s="9" t="str">
        <f>(Sheet1!T714)</f>
        <v/>
      </c>
      <c r="G714" t="str">
        <f>IF(OR(Sheet1!W714="Yes",Sheet1!U714="Yes"),"\\CMFP538\"&amp;Sheet1!Z714,"")</f>
        <v/>
      </c>
      <c r="H714" t="str">
        <f>IF(G714="","",Sheet1!Z714)</f>
        <v/>
      </c>
      <c r="I714" t="str">
        <f>IF(G714="","",Sheet1!Y714)</f>
        <v/>
      </c>
      <c r="J714" t="e">
        <f>(Sheet1!O714)</f>
        <v>#VALUE!</v>
      </c>
      <c r="K714" s="6" t="e">
        <f>(Sheet1!P714)</f>
        <v>#VALUE!</v>
      </c>
      <c r="L714" s="6" t="e">
        <f>IF(Sheet1!N714="No","No",IF(Sheet1!N714="","No","Yes"))</f>
        <v>#VALUE!</v>
      </c>
      <c r="M714" t="e">
        <f>(Sheet1!Q714)</f>
        <v>#VALUE!</v>
      </c>
      <c r="N714" s="6" t="str">
        <f>IF(Sheet1!E714=FALSE,"",Sheet1!F714&amp;Sheet1!E714)</f>
        <v/>
      </c>
      <c r="O714" t="str">
        <f ca="1">(Sheet1!AB714)</f>
        <v>DC4MDB04</v>
      </c>
      <c r="P714" t="e">
        <f>(Sheet1!R714)</f>
        <v>#VALUE!</v>
      </c>
      <c r="Q714" t="e">
        <f>Sheet3!D714</f>
        <v>#VALUE!</v>
      </c>
      <c r="R714" t="e">
        <f>Sheet3!E714</f>
        <v>#VALUE!</v>
      </c>
      <c r="S714" t="str">
        <f t="shared" si="44"/>
        <v/>
      </c>
      <c r="T714" t="str">
        <f>IF(ISERROR(Sheet1!X714),"",Sheet1!X714)</f>
        <v/>
      </c>
      <c r="U714" t="e">
        <f>IF(Sheet1!M714="Councillors",5120,IF(Sheet1!M714="Information Technology Services Dept.",1024,IF(Sheet1!M714="City Clerk and Solicitor Dept",1953,"No")))</f>
        <v>#VALUE!</v>
      </c>
      <c r="V714" s="5" t="s">
        <v>96</v>
      </c>
      <c r="W714" t="e">
        <f>IF(Sheet1!M714="Councillors",4608,IF(Sheet1!M714="Information Technology Services Dept.",921,IF(Sheet1!M714="City Clerk and Solicitor Dept",1855,"No")))</f>
        <v>#VALUE!</v>
      </c>
      <c r="X714" t="e">
        <f t="shared" si="45"/>
        <v>#VALUE!</v>
      </c>
      <c r="Y714" t="str">
        <f ca="1">IF(Sheet1!AB714="DC1MDB01","DC1",IF(Sheet1!AB714="DC1MDB02","DC1",IF(Sheet1!AB714="DC1MDB03","DC1",IF(Sheet1!AB714="DC1MDB04","DC1",IF(Sheet1!AB714="DC1MDB05","DC1",IF(Sheet1!AB714="DC1MDB06","DC1",IF(Sheet1!AB714="DC1MDB07","DC1",IF(Sheet1!AB714="DC1MDB08","DC1",IF(Sheet1!AB714="DC1MDB09","DC1",IF(Sheet1!AB714="DC1MDB10","DC1",IF(Sheet1!AB714="DC4MDB01","DC4",IF(Sheet1!AB714="DC4MDB02","DC4",IF(Sheet1!AB714="DC4MDB03","DC4",IF(Sheet1!AB714="DC4MDB04","DC4",IF(Sheet1!AB714="DC4MDB05","DC4",IF(Sheet1!AB714="DC4MDB06","DC4",IF(Sheet1!AB714="DC4MDB07","DC4",IF(Sheet1!AB714="DC4MDB08","DC4",IF(Sheet1!AB714="DC4MDB09","DC4",IF(Sheet1!AB714="DC4MDB10","DC4","$False"))))))))))))))))))))</f>
        <v>DC4</v>
      </c>
      <c r="Z714" t="s">
        <v>35</v>
      </c>
      <c r="AA714" t="e">
        <f t="shared" si="46"/>
        <v>#VALUE!</v>
      </c>
      <c r="AB714" t="e">
        <f t="shared" si="47"/>
        <v>#VALUE!</v>
      </c>
      <c r="AC714" t="s">
        <v>11</v>
      </c>
      <c r="AD714" t="s">
        <v>12</v>
      </c>
      <c r="AE714" t="s">
        <v>13</v>
      </c>
      <c r="AF714" t="s">
        <v>14</v>
      </c>
      <c r="AG714" t="s">
        <v>5</v>
      </c>
      <c r="AH714" t="s">
        <v>15</v>
      </c>
      <c r="AI714" t="s">
        <v>16</v>
      </c>
      <c r="AJ714" t="s">
        <v>17</v>
      </c>
      <c r="AK714" t="s">
        <v>18</v>
      </c>
      <c r="AL714" t="s">
        <v>19</v>
      </c>
    </row>
    <row r="715" spans="1:38" ht="13.5" customHeight="1">
      <c r="A715" s="7"/>
      <c r="B715" s="7"/>
      <c r="C715" s="7"/>
      <c r="D715" s="8"/>
      <c r="F715" s="9" t="str">
        <f>(Sheet1!T715)</f>
        <v/>
      </c>
      <c r="G715" t="str">
        <f>IF(OR(Sheet1!W715="Yes",Sheet1!U715="Yes"),"\\CMFP538\"&amp;Sheet1!Z715,"")</f>
        <v/>
      </c>
      <c r="H715" t="str">
        <f>IF(G715="","",Sheet1!Z715)</f>
        <v/>
      </c>
      <c r="I715" t="str">
        <f>IF(G715="","",Sheet1!Y715)</f>
        <v/>
      </c>
      <c r="J715" t="e">
        <f>(Sheet1!O715)</f>
        <v>#VALUE!</v>
      </c>
      <c r="K715" s="6" t="e">
        <f>(Sheet1!P715)</f>
        <v>#VALUE!</v>
      </c>
      <c r="L715" s="6" t="e">
        <f>IF(Sheet1!N715="No","No",IF(Sheet1!N715="","No","Yes"))</f>
        <v>#VALUE!</v>
      </c>
      <c r="M715" t="e">
        <f>(Sheet1!Q715)</f>
        <v>#VALUE!</v>
      </c>
      <c r="N715" s="6" t="str">
        <f>IF(Sheet1!E715=FALSE,"",Sheet1!F715&amp;Sheet1!E715)</f>
        <v/>
      </c>
      <c r="O715" t="str">
        <f ca="1">(Sheet1!AB715)</f>
        <v>DC1MDB05</v>
      </c>
      <c r="P715" t="e">
        <f>(Sheet1!R715)</f>
        <v>#VALUE!</v>
      </c>
      <c r="Q715" t="e">
        <f>Sheet3!D715</f>
        <v>#VALUE!</v>
      </c>
      <c r="R715" t="e">
        <f>Sheet3!E715</f>
        <v>#VALUE!</v>
      </c>
      <c r="S715" t="str">
        <f t="shared" si="44"/>
        <v/>
      </c>
      <c r="T715" t="str">
        <f>IF(ISERROR(Sheet1!X715),"",Sheet1!X715)</f>
        <v/>
      </c>
      <c r="U715" t="e">
        <f>IF(Sheet1!M715="Councillors",5120,IF(Sheet1!M715="Information Technology Services Dept.",1024,IF(Sheet1!M715="City Clerk and Solicitor Dept",1953,"No")))</f>
        <v>#VALUE!</v>
      </c>
      <c r="V715" s="5" t="s">
        <v>96</v>
      </c>
      <c r="W715" t="e">
        <f>IF(Sheet1!M715="Councillors",4608,IF(Sheet1!M715="Information Technology Services Dept.",921,IF(Sheet1!M715="City Clerk and Solicitor Dept",1855,"No")))</f>
        <v>#VALUE!</v>
      </c>
      <c r="X715" t="e">
        <f t="shared" si="45"/>
        <v>#VALUE!</v>
      </c>
      <c r="Y715" t="str">
        <f ca="1">IF(Sheet1!AB715="DC1MDB01","DC1",IF(Sheet1!AB715="DC1MDB02","DC1",IF(Sheet1!AB715="DC1MDB03","DC1",IF(Sheet1!AB715="DC1MDB04","DC1",IF(Sheet1!AB715="DC1MDB05","DC1",IF(Sheet1!AB715="DC1MDB06","DC1",IF(Sheet1!AB715="DC1MDB07","DC1",IF(Sheet1!AB715="DC1MDB08","DC1",IF(Sheet1!AB715="DC1MDB09","DC1",IF(Sheet1!AB715="DC1MDB10","DC1",IF(Sheet1!AB715="DC4MDB01","DC4",IF(Sheet1!AB715="DC4MDB02","DC4",IF(Sheet1!AB715="DC4MDB03","DC4",IF(Sheet1!AB715="DC4MDB04","DC4",IF(Sheet1!AB715="DC4MDB05","DC4",IF(Sheet1!AB715="DC4MDB06","DC4",IF(Sheet1!AB715="DC4MDB07","DC4",IF(Sheet1!AB715="DC4MDB08","DC4",IF(Sheet1!AB715="DC4MDB09","DC4",IF(Sheet1!AB715="DC4MDB10","DC4","$False"))))))))))))))))))))</f>
        <v>DC1</v>
      </c>
      <c r="Z715" t="s">
        <v>35</v>
      </c>
      <c r="AA715" t="e">
        <f t="shared" si="46"/>
        <v>#VALUE!</v>
      </c>
      <c r="AB715" t="e">
        <f t="shared" si="47"/>
        <v>#VALUE!</v>
      </c>
      <c r="AC715" t="s">
        <v>11</v>
      </c>
      <c r="AD715" t="s">
        <v>12</v>
      </c>
      <c r="AE715" t="s">
        <v>13</v>
      </c>
      <c r="AF715" t="s">
        <v>14</v>
      </c>
      <c r="AG715" t="s">
        <v>5</v>
      </c>
      <c r="AH715" t="s">
        <v>15</v>
      </c>
      <c r="AI715" t="s">
        <v>16</v>
      </c>
      <c r="AJ715" t="s">
        <v>17</v>
      </c>
      <c r="AK715" t="s">
        <v>18</v>
      </c>
      <c r="AL715" t="s">
        <v>19</v>
      </c>
    </row>
    <row r="716" spans="1:38" ht="13.5" customHeight="1">
      <c r="A716" s="7"/>
      <c r="B716" s="7"/>
      <c r="C716" s="7"/>
      <c r="D716" s="8"/>
      <c r="F716" s="9" t="str">
        <f>(Sheet1!T716)</f>
        <v/>
      </c>
      <c r="G716" t="str">
        <f>IF(OR(Sheet1!W716="Yes",Sheet1!U716="Yes"),"\\CMFP538\"&amp;Sheet1!Z716,"")</f>
        <v/>
      </c>
      <c r="H716" t="str">
        <f>IF(G716="","",Sheet1!Z716)</f>
        <v/>
      </c>
      <c r="I716" t="str">
        <f>IF(G716="","",Sheet1!Y716)</f>
        <v/>
      </c>
      <c r="J716" t="e">
        <f>(Sheet1!O716)</f>
        <v>#VALUE!</v>
      </c>
      <c r="K716" s="6" t="e">
        <f>(Sheet1!P716)</f>
        <v>#VALUE!</v>
      </c>
      <c r="L716" s="6" t="e">
        <f>IF(Sheet1!N716="No","No",IF(Sheet1!N716="","No","Yes"))</f>
        <v>#VALUE!</v>
      </c>
      <c r="M716" t="e">
        <f>(Sheet1!Q716)</f>
        <v>#VALUE!</v>
      </c>
      <c r="N716" s="6" t="str">
        <f>IF(Sheet1!E716=FALSE,"",Sheet1!F716&amp;Sheet1!E716)</f>
        <v/>
      </c>
      <c r="O716" t="str">
        <f ca="1">(Sheet1!AB716)</f>
        <v>DC4MDB06</v>
      </c>
      <c r="P716" t="e">
        <f>(Sheet1!R716)</f>
        <v>#VALUE!</v>
      </c>
      <c r="Q716" t="e">
        <f>Sheet3!D716</f>
        <v>#VALUE!</v>
      </c>
      <c r="R716" t="e">
        <f>Sheet3!E716</f>
        <v>#VALUE!</v>
      </c>
      <c r="S716" t="str">
        <f t="shared" si="44"/>
        <v/>
      </c>
      <c r="T716" t="str">
        <f>IF(ISERROR(Sheet1!X716),"",Sheet1!X716)</f>
        <v/>
      </c>
      <c r="U716" t="e">
        <f>IF(Sheet1!M716="Councillors",5120,IF(Sheet1!M716="Information Technology Services Dept.",1024,IF(Sheet1!M716="City Clerk and Solicitor Dept",1953,"No")))</f>
        <v>#VALUE!</v>
      </c>
      <c r="V716" s="5" t="s">
        <v>96</v>
      </c>
      <c r="W716" t="e">
        <f>IF(Sheet1!M716="Councillors",4608,IF(Sheet1!M716="Information Technology Services Dept.",921,IF(Sheet1!M716="City Clerk and Solicitor Dept",1855,"No")))</f>
        <v>#VALUE!</v>
      </c>
      <c r="X716" t="e">
        <f t="shared" si="45"/>
        <v>#VALUE!</v>
      </c>
      <c r="Y716" t="str">
        <f ca="1">IF(Sheet1!AB716="DC1MDB01","DC1",IF(Sheet1!AB716="DC1MDB02","DC1",IF(Sheet1!AB716="DC1MDB03","DC1",IF(Sheet1!AB716="DC1MDB04","DC1",IF(Sheet1!AB716="DC1MDB05","DC1",IF(Sheet1!AB716="DC1MDB06","DC1",IF(Sheet1!AB716="DC1MDB07","DC1",IF(Sheet1!AB716="DC1MDB08","DC1",IF(Sheet1!AB716="DC1MDB09","DC1",IF(Sheet1!AB716="DC1MDB10","DC1",IF(Sheet1!AB716="DC4MDB01","DC4",IF(Sheet1!AB716="DC4MDB02","DC4",IF(Sheet1!AB716="DC4MDB03","DC4",IF(Sheet1!AB716="DC4MDB04","DC4",IF(Sheet1!AB716="DC4MDB05","DC4",IF(Sheet1!AB716="DC4MDB06","DC4",IF(Sheet1!AB716="DC4MDB07","DC4",IF(Sheet1!AB716="DC4MDB08","DC4",IF(Sheet1!AB716="DC4MDB09","DC4",IF(Sheet1!AB716="DC4MDB10","DC4","$False"))))))))))))))))))))</f>
        <v>DC4</v>
      </c>
      <c r="Z716" t="s">
        <v>35</v>
      </c>
      <c r="AA716" t="e">
        <f t="shared" si="46"/>
        <v>#VALUE!</v>
      </c>
      <c r="AB716" t="e">
        <f t="shared" si="47"/>
        <v>#VALUE!</v>
      </c>
      <c r="AC716" t="s">
        <v>11</v>
      </c>
      <c r="AD716" t="s">
        <v>12</v>
      </c>
      <c r="AE716" t="s">
        <v>13</v>
      </c>
      <c r="AF716" t="s">
        <v>14</v>
      </c>
      <c r="AG716" t="s">
        <v>5</v>
      </c>
      <c r="AH716" t="s">
        <v>15</v>
      </c>
      <c r="AI716" t="s">
        <v>16</v>
      </c>
      <c r="AJ716" t="s">
        <v>17</v>
      </c>
      <c r="AK716" t="s">
        <v>18</v>
      </c>
      <c r="AL716" t="s">
        <v>19</v>
      </c>
    </row>
    <row r="717" spans="1:38" ht="13.5" customHeight="1">
      <c r="A717" s="7"/>
      <c r="B717" s="7"/>
      <c r="C717" s="7"/>
      <c r="D717" s="8"/>
      <c r="F717" s="9" t="str">
        <f>(Sheet1!T717)</f>
        <v/>
      </c>
      <c r="G717" t="str">
        <f>IF(OR(Sheet1!W717="Yes",Sheet1!U717="Yes"),"\\CMFP538\"&amp;Sheet1!Z717,"")</f>
        <v/>
      </c>
      <c r="H717" t="str">
        <f>IF(G717="","",Sheet1!Z717)</f>
        <v/>
      </c>
      <c r="I717" t="str">
        <f>IF(G717="","",Sheet1!Y717)</f>
        <v/>
      </c>
      <c r="J717" t="e">
        <f>(Sheet1!O717)</f>
        <v>#VALUE!</v>
      </c>
      <c r="K717" s="6" t="e">
        <f>(Sheet1!P717)</f>
        <v>#VALUE!</v>
      </c>
      <c r="L717" s="6" t="e">
        <f>IF(Sheet1!N717="No","No",IF(Sheet1!N717="","No","Yes"))</f>
        <v>#VALUE!</v>
      </c>
      <c r="M717" t="e">
        <f>(Sheet1!Q717)</f>
        <v>#VALUE!</v>
      </c>
      <c r="N717" s="6" t="str">
        <f>IF(Sheet1!E717=FALSE,"",Sheet1!F717&amp;Sheet1!E717)</f>
        <v/>
      </c>
      <c r="O717" t="str">
        <f ca="1">(Sheet1!AB717)</f>
        <v>DC4MDB09</v>
      </c>
      <c r="P717" t="e">
        <f>(Sheet1!R717)</f>
        <v>#VALUE!</v>
      </c>
      <c r="Q717" t="e">
        <f>Sheet3!D717</f>
        <v>#VALUE!</v>
      </c>
      <c r="R717" t="e">
        <f>Sheet3!E717</f>
        <v>#VALUE!</v>
      </c>
      <c r="S717" t="str">
        <f t="shared" si="44"/>
        <v/>
      </c>
      <c r="T717" t="str">
        <f>IF(ISERROR(Sheet1!X717),"",Sheet1!X717)</f>
        <v/>
      </c>
      <c r="U717" t="e">
        <f>IF(Sheet1!M717="Councillors",5120,IF(Sheet1!M717="Information Technology Services Dept.",1024,IF(Sheet1!M717="City Clerk and Solicitor Dept",1953,"No")))</f>
        <v>#VALUE!</v>
      </c>
      <c r="V717" s="5" t="s">
        <v>96</v>
      </c>
      <c r="W717" t="e">
        <f>IF(Sheet1!M717="Councillors",4608,IF(Sheet1!M717="Information Technology Services Dept.",921,IF(Sheet1!M717="City Clerk and Solicitor Dept",1855,"No")))</f>
        <v>#VALUE!</v>
      </c>
      <c r="X717" t="e">
        <f t="shared" si="45"/>
        <v>#VALUE!</v>
      </c>
      <c r="Y717" t="str">
        <f ca="1">IF(Sheet1!AB717="DC1MDB01","DC1",IF(Sheet1!AB717="DC1MDB02","DC1",IF(Sheet1!AB717="DC1MDB03","DC1",IF(Sheet1!AB717="DC1MDB04","DC1",IF(Sheet1!AB717="DC1MDB05","DC1",IF(Sheet1!AB717="DC1MDB06","DC1",IF(Sheet1!AB717="DC1MDB07","DC1",IF(Sheet1!AB717="DC1MDB08","DC1",IF(Sheet1!AB717="DC1MDB09","DC1",IF(Sheet1!AB717="DC1MDB10","DC1",IF(Sheet1!AB717="DC4MDB01","DC4",IF(Sheet1!AB717="DC4MDB02","DC4",IF(Sheet1!AB717="DC4MDB03","DC4",IF(Sheet1!AB717="DC4MDB04","DC4",IF(Sheet1!AB717="DC4MDB05","DC4",IF(Sheet1!AB717="DC4MDB06","DC4",IF(Sheet1!AB717="DC4MDB07","DC4",IF(Sheet1!AB717="DC4MDB08","DC4",IF(Sheet1!AB717="DC4MDB09","DC4",IF(Sheet1!AB717="DC4MDB10","DC4","$False"))))))))))))))))))))</f>
        <v>DC4</v>
      </c>
      <c r="Z717" t="s">
        <v>35</v>
      </c>
      <c r="AA717" t="e">
        <f t="shared" si="46"/>
        <v>#VALUE!</v>
      </c>
      <c r="AB717" t="e">
        <f t="shared" si="47"/>
        <v>#VALUE!</v>
      </c>
      <c r="AC717" t="s">
        <v>11</v>
      </c>
      <c r="AD717" t="s">
        <v>12</v>
      </c>
      <c r="AE717" t="s">
        <v>13</v>
      </c>
      <c r="AF717" t="s">
        <v>14</v>
      </c>
      <c r="AG717" t="s">
        <v>5</v>
      </c>
      <c r="AH717" t="s">
        <v>15</v>
      </c>
      <c r="AI717" t="s">
        <v>16</v>
      </c>
      <c r="AJ717" t="s">
        <v>17</v>
      </c>
      <c r="AK717" t="s">
        <v>18</v>
      </c>
      <c r="AL717" t="s">
        <v>19</v>
      </c>
    </row>
    <row r="718" spans="1:38" ht="13.5" customHeight="1">
      <c r="A718" s="7"/>
      <c r="B718" s="7"/>
      <c r="C718" s="7"/>
      <c r="D718" s="8"/>
      <c r="F718" s="9" t="str">
        <f>(Sheet1!T718)</f>
        <v/>
      </c>
      <c r="G718" t="str">
        <f>IF(OR(Sheet1!W718="Yes",Sheet1!U718="Yes"),"\\CMFP538\"&amp;Sheet1!Z718,"")</f>
        <v/>
      </c>
      <c r="H718" t="str">
        <f>IF(G718="","",Sheet1!Z718)</f>
        <v/>
      </c>
      <c r="I718" t="str">
        <f>IF(G718="","",Sheet1!Y718)</f>
        <v/>
      </c>
      <c r="J718" t="e">
        <f>(Sheet1!O718)</f>
        <v>#VALUE!</v>
      </c>
      <c r="K718" s="6" t="e">
        <f>(Sheet1!P718)</f>
        <v>#VALUE!</v>
      </c>
      <c r="L718" s="6" t="e">
        <f>IF(Sheet1!N718="No","No",IF(Sheet1!N718="","No","Yes"))</f>
        <v>#VALUE!</v>
      </c>
      <c r="M718" t="e">
        <f>(Sheet1!Q718)</f>
        <v>#VALUE!</v>
      </c>
      <c r="N718" s="6" t="str">
        <f>IF(Sheet1!E718=FALSE,"",Sheet1!F718&amp;Sheet1!E718)</f>
        <v/>
      </c>
      <c r="O718" t="str">
        <f ca="1">(Sheet1!AB718)</f>
        <v>DC1MDB06</v>
      </c>
      <c r="P718" t="e">
        <f>(Sheet1!R718)</f>
        <v>#VALUE!</v>
      </c>
      <c r="Q718" t="e">
        <f>Sheet3!D718</f>
        <v>#VALUE!</v>
      </c>
      <c r="R718" t="e">
        <f>Sheet3!E718</f>
        <v>#VALUE!</v>
      </c>
      <c r="S718" t="str">
        <f t="shared" si="44"/>
        <v/>
      </c>
      <c r="T718" t="str">
        <f>IF(ISERROR(Sheet1!X718),"",Sheet1!X718)</f>
        <v/>
      </c>
      <c r="U718" t="e">
        <f>IF(Sheet1!M718="Councillors",5120,IF(Sheet1!M718="Information Technology Services Dept.",1024,IF(Sheet1!M718="City Clerk and Solicitor Dept",1953,"No")))</f>
        <v>#VALUE!</v>
      </c>
      <c r="V718" s="5" t="s">
        <v>96</v>
      </c>
      <c r="W718" t="e">
        <f>IF(Sheet1!M718="Councillors",4608,IF(Sheet1!M718="Information Technology Services Dept.",921,IF(Sheet1!M718="City Clerk and Solicitor Dept",1855,"No")))</f>
        <v>#VALUE!</v>
      </c>
      <c r="X718" t="e">
        <f t="shared" si="45"/>
        <v>#VALUE!</v>
      </c>
      <c r="Y718" t="str">
        <f ca="1">IF(Sheet1!AB718="DC1MDB01","DC1",IF(Sheet1!AB718="DC1MDB02","DC1",IF(Sheet1!AB718="DC1MDB03","DC1",IF(Sheet1!AB718="DC1MDB04","DC1",IF(Sheet1!AB718="DC1MDB05","DC1",IF(Sheet1!AB718="DC1MDB06","DC1",IF(Sheet1!AB718="DC1MDB07","DC1",IF(Sheet1!AB718="DC1MDB08","DC1",IF(Sheet1!AB718="DC1MDB09","DC1",IF(Sheet1!AB718="DC1MDB10","DC1",IF(Sheet1!AB718="DC4MDB01","DC4",IF(Sheet1!AB718="DC4MDB02","DC4",IF(Sheet1!AB718="DC4MDB03","DC4",IF(Sheet1!AB718="DC4MDB04","DC4",IF(Sheet1!AB718="DC4MDB05","DC4",IF(Sheet1!AB718="DC4MDB06","DC4",IF(Sheet1!AB718="DC4MDB07","DC4",IF(Sheet1!AB718="DC4MDB08","DC4",IF(Sheet1!AB718="DC4MDB09","DC4",IF(Sheet1!AB718="DC4MDB10","DC4","$False"))))))))))))))))))))</f>
        <v>DC1</v>
      </c>
      <c r="Z718" t="s">
        <v>35</v>
      </c>
      <c r="AA718" t="e">
        <f t="shared" si="46"/>
        <v>#VALUE!</v>
      </c>
      <c r="AB718" t="e">
        <f t="shared" si="47"/>
        <v>#VALUE!</v>
      </c>
      <c r="AC718" t="s">
        <v>11</v>
      </c>
      <c r="AD718" t="s">
        <v>12</v>
      </c>
      <c r="AE718" t="s">
        <v>13</v>
      </c>
      <c r="AF718" t="s">
        <v>14</v>
      </c>
      <c r="AG718" t="s">
        <v>5</v>
      </c>
      <c r="AH718" t="s">
        <v>15</v>
      </c>
      <c r="AI718" t="s">
        <v>16</v>
      </c>
      <c r="AJ718" t="s">
        <v>17</v>
      </c>
      <c r="AK718" t="s">
        <v>18</v>
      </c>
      <c r="AL718" t="s">
        <v>19</v>
      </c>
    </row>
    <row r="719" spans="1:38" ht="13.5" customHeight="1">
      <c r="A719" s="7"/>
      <c r="B719" s="7"/>
      <c r="C719" s="7"/>
      <c r="D719" s="8"/>
      <c r="F719" s="9" t="str">
        <f>(Sheet1!T719)</f>
        <v/>
      </c>
      <c r="G719" t="str">
        <f>IF(OR(Sheet1!W719="Yes",Sheet1!U719="Yes"),"\\CMFP538\"&amp;Sheet1!Z719,"")</f>
        <v/>
      </c>
      <c r="H719" t="str">
        <f>IF(G719="","",Sheet1!Z719)</f>
        <v/>
      </c>
      <c r="I719" t="str">
        <f>IF(G719="","",Sheet1!Y719)</f>
        <v/>
      </c>
      <c r="J719" t="e">
        <f>(Sheet1!O719)</f>
        <v>#VALUE!</v>
      </c>
      <c r="K719" s="6" t="e">
        <f>(Sheet1!P719)</f>
        <v>#VALUE!</v>
      </c>
      <c r="L719" s="6" t="e">
        <f>IF(Sheet1!N719="No","No",IF(Sheet1!N719="","No","Yes"))</f>
        <v>#VALUE!</v>
      </c>
      <c r="M719" t="e">
        <f>(Sheet1!Q719)</f>
        <v>#VALUE!</v>
      </c>
      <c r="N719" s="6" t="str">
        <f>IF(Sheet1!E719=FALSE,"",Sheet1!F719&amp;Sheet1!E719)</f>
        <v/>
      </c>
      <c r="O719" t="str">
        <f ca="1">(Sheet1!AB719)</f>
        <v>DC4MDB07</v>
      </c>
      <c r="P719" t="e">
        <f>(Sheet1!R719)</f>
        <v>#VALUE!</v>
      </c>
      <c r="Q719" t="e">
        <f>Sheet3!D719</f>
        <v>#VALUE!</v>
      </c>
      <c r="R719" t="e">
        <f>Sheet3!E719</f>
        <v>#VALUE!</v>
      </c>
      <c r="S719" t="str">
        <f t="shared" si="44"/>
        <v/>
      </c>
      <c r="T719" t="str">
        <f>IF(ISERROR(Sheet1!X719),"",Sheet1!X719)</f>
        <v/>
      </c>
      <c r="U719" t="e">
        <f>IF(Sheet1!M719="Councillors",5120,IF(Sheet1!M719="Information Technology Services Dept.",1024,IF(Sheet1!M719="City Clerk and Solicitor Dept",1953,"No")))</f>
        <v>#VALUE!</v>
      </c>
      <c r="V719" s="5" t="s">
        <v>96</v>
      </c>
      <c r="W719" t="e">
        <f>IF(Sheet1!M719="Councillors",4608,IF(Sheet1!M719="Information Technology Services Dept.",921,IF(Sheet1!M719="City Clerk and Solicitor Dept",1855,"No")))</f>
        <v>#VALUE!</v>
      </c>
      <c r="X719" t="e">
        <f t="shared" si="45"/>
        <v>#VALUE!</v>
      </c>
      <c r="Y719" t="str">
        <f ca="1">IF(Sheet1!AB719="DC1MDB01","DC1",IF(Sheet1!AB719="DC1MDB02","DC1",IF(Sheet1!AB719="DC1MDB03","DC1",IF(Sheet1!AB719="DC1MDB04","DC1",IF(Sheet1!AB719="DC1MDB05","DC1",IF(Sheet1!AB719="DC1MDB06","DC1",IF(Sheet1!AB719="DC1MDB07","DC1",IF(Sheet1!AB719="DC1MDB08","DC1",IF(Sheet1!AB719="DC1MDB09","DC1",IF(Sheet1!AB719="DC1MDB10","DC1",IF(Sheet1!AB719="DC4MDB01","DC4",IF(Sheet1!AB719="DC4MDB02","DC4",IF(Sheet1!AB719="DC4MDB03","DC4",IF(Sheet1!AB719="DC4MDB04","DC4",IF(Sheet1!AB719="DC4MDB05","DC4",IF(Sheet1!AB719="DC4MDB06","DC4",IF(Sheet1!AB719="DC4MDB07","DC4",IF(Sheet1!AB719="DC4MDB08","DC4",IF(Sheet1!AB719="DC4MDB09","DC4",IF(Sheet1!AB719="DC4MDB10","DC4","$False"))))))))))))))))))))</f>
        <v>DC4</v>
      </c>
      <c r="Z719" t="s">
        <v>35</v>
      </c>
      <c r="AA719" t="e">
        <f t="shared" si="46"/>
        <v>#VALUE!</v>
      </c>
      <c r="AB719" t="e">
        <f t="shared" si="47"/>
        <v>#VALUE!</v>
      </c>
      <c r="AC719" t="s">
        <v>11</v>
      </c>
      <c r="AD719" t="s">
        <v>12</v>
      </c>
      <c r="AE719" t="s">
        <v>13</v>
      </c>
      <c r="AF719" t="s">
        <v>14</v>
      </c>
      <c r="AG719" t="s">
        <v>5</v>
      </c>
      <c r="AH719" t="s">
        <v>15</v>
      </c>
      <c r="AI719" t="s">
        <v>16</v>
      </c>
      <c r="AJ719" t="s">
        <v>17</v>
      </c>
      <c r="AK719" t="s">
        <v>18</v>
      </c>
      <c r="AL719" t="s">
        <v>19</v>
      </c>
    </row>
    <row r="720" spans="1:38" ht="13.5" customHeight="1">
      <c r="A720" s="7"/>
      <c r="B720" s="7"/>
      <c r="C720" s="7"/>
      <c r="D720" s="8"/>
      <c r="F720" s="9" t="str">
        <f>(Sheet1!T720)</f>
        <v/>
      </c>
      <c r="G720" t="str">
        <f>IF(OR(Sheet1!W720="Yes",Sheet1!U720="Yes"),"\\CMFP538\"&amp;Sheet1!Z720,"")</f>
        <v/>
      </c>
      <c r="H720" t="str">
        <f>IF(G720="","",Sheet1!Z720)</f>
        <v/>
      </c>
      <c r="I720" t="str">
        <f>IF(G720="","",Sheet1!Y720)</f>
        <v/>
      </c>
      <c r="J720" t="e">
        <f>(Sheet1!O720)</f>
        <v>#VALUE!</v>
      </c>
      <c r="K720" s="6" t="e">
        <f>(Sheet1!P720)</f>
        <v>#VALUE!</v>
      </c>
      <c r="L720" s="6" t="e">
        <f>IF(Sheet1!N720="No","No",IF(Sheet1!N720="","No","Yes"))</f>
        <v>#VALUE!</v>
      </c>
      <c r="M720" t="e">
        <f>(Sheet1!Q720)</f>
        <v>#VALUE!</v>
      </c>
      <c r="N720" s="6" t="str">
        <f>IF(Sheet1!E720=FALSE,"",Sheet1!F720&amp;Sheet1!E720)</f>
        <v/>
      </c>
      <c r="O720" t="str">
        <f ca="1">(Sheet1!AB720)</f>
        <v>DC1MDB08</v>
      </c>
      <c r="P720" t="e">
        <f>(Sheet1!R720)</f>
        <v>#VALUE!</v>
      </c>
      <c r="Q720" t="e">
        <f>Sheet3!D720</f>
        <v>#VALUE!</v>
      </c>
      <c r="R720" t="e">
        <f>Sheet3!E720</f>
        <v>#VALUE!</v>
      </c>
      <c r="S720" t="str">
        <f t="shared" si="44"/>
        <v/>
      </c>
      <c r="T720" t="str">
        <f>IF(ISERROR(Sheet1!X720),"",Sheet1!X720)</f>
        <v/>
      </c>
      <c r="U720" t="e">
        <f>IF(Sheet1!M720="Councillors",5120,IF(Sheet1!M720="Information Technology Services Dept.",1024,IF(Sheet1!M720="City Clerk and Solicitor Dept",1953,"No")))</f>
        <v>#VALUE!</v>
      </c>
      <c r="V720" s="5" t="s">
        <v>96</v>
      </c>
      <c r="W720" t="e">
        <f>IF(Sheet1!M720="Councillors",4608,IF(Sheet1!M720="Information Technology Services Dept.",921,IF(Sheet1!M720="City Clerk and Solicitor Dept",1855,"No")))</f>
        <v>#VALUE!</v>
      </c>
      <c r="X720" t="e">
        <f t="shared" si="45"/>
        <v>#VALUE!</v>
      </c>
      <c r="Y720" t="str">
        <f ca="1">IF(Sheet1!AB720="DC1MDB01","DC1",IF(Sheet1!AB720="DC1MDB02","DC1",IF(Sheet1!AB720="DC1MDB03","DC1",IF(Sheet1!AB720="DC1MDB04","DC1",IF(Sheet1!AB720="DC1MDB05","DC1",IF(Sheet1!AB720="DC1MDB06","DC1",IF(Sheet1!AB720="DC1MDB07","DC1",IF(Sheet1!AB720="DC1MDB08","DC1",IF(Sheet1!AB720="DC1MDB09","DC1",IF(Sheet1!AB720="DC1MDB10","DC1",IF(Sheet1!AB720="DC4MDB01","DC4",IF(Sheet1!AB720="DC4MDB02","DC4",IF(Sheet1!AB720="DC4MDB03","DC4",IF(Sheet1!AB720="DC4MDB04","DC4",IF(Sheet1!AB720="DC4MDB05","DC4",IF(Sheet1!AB720="DC4MDB06","DC4",IF(Sheet1!AB720="DC4MDB07","DC4",IF(Sheet1!AB720="DC4MDB08","DC4",IF(Sheet1!AB720="DC4MDB09","DC4",IF(Sheet1!AB720="DC4MDB10","DC4","$False"))))))))))))))))))))</f>
        <v>DC1</v>
      </c>
      <c r="Z720" t="s">
        <v>35</v>
      </c>
      <c r="AA720" t="e">
        <f t="shared" si="46"/>
        <v>#VALUE!</v>
      </c>
      <c r="AB720" t="e">
        <f t="shared" si="47"/>
        <v>#VALUE!</v>
      </c>
      <c r="AC720" t="s">
        <v>11</v>
      </c>
      <c r="AD720" t="s">
        <v>12</v>
      </c>
      <c r="AE720" t="s">
        <v>13</v>
      </c>
      <c r="AF720" t="s">
        <v>14</v>
      </c>
      <c r="AG720" t="s">
        <v>5</v>
      </c>
      <c r="AH720" t="s">
        <v>15</v>
      </c>
      <c r="AI720" t="s">
        <v>16</v>
      </c>
      <c r="AJ720" t="s">
        <v>17</v>
      </c>
      <c r="AK720" t="s">
        <v>18</v>
      </c>
      <c r="AL720" t="s">
        <v>19</v>
      </c>
    </row>
    <row r="721" spans="1:38" ht="13.5" customHeight="1">
      <c r="A721" s="7"/>
      <c r="B721" s="7"/>
      <c r="C721" s="7"/>
      <c r="D721" s="8"/>
      <c r="F721" s="9" t="str">
        <f>(Sheet1!T721)</f>
        <v/>
      </c>
      <c r="G721" t="str">
        <f>IF(OR(Sheet1!W721="Yes",Sheet1!U721="Yes"),"\\CMFP538\"&amp;Sheet1!Z721,"")</f>
        <v/>
      </c>
      <c r="H721" t="str">
        <f>IF(G721="","",Sheet1!Z721)</f>
        <v/>
      </c>
      <c r="I721" t="str">
        <f>IF(G721="","",Sheet1!Y721)</f>
        <v/>
      </c>
      <c r="J721" t="e">
        <f>(Sheet1!O721)</f>
        <v>#VALUE!</v>
      </c>
      <c r="K721" s="6" t="e">
        <f>(Sheet1!P721)</f>
        <v>#VALUE!</v>
      </c>
      <c r="L721" s="6" t="e">
        <f>IF(Sheet1!N721="No","No",IF(Sheet1!N721="","No","Yes"))</f>
        <v>#VALUE!</v>
      </c>
      <c r="M721" t="e">
        <f>(Sheet1!Q721)</f>
        <v>#VALUE!</v>
      </c>
      <c r="N721" s="6" t="str">
        <f>IF(Sheet1!E721=FALSE,"",Sheet1!F721&amp;Sheet1!E721)</f>
        <v/>
      </c>
      <c r="O721" t="str">
        <f ca="1">(Sheet1!AB721)</f>
        <v>DC4MDB02</v>
      </c>
      <c r="P721" t="e">
        <f>(Sheet1!R721)</f>
        <v>#VALUE!</v>
      </c>
      <c r="Q721" t="e">
        <f>Sheet3!D721</f>
        <v>#VALUE!</v>
      </c>
      <c r="R721" t="e">
        <f>Sheet3!E721</f>
        <v>#VALUE!</v>
      </c>
      <c r="S721" t="str">
        <f t="shared" si="44"/>
        <v/>
      </c>
      <c r="T721" t="str">
        <f>IF(ISERROR(Sheet1!X721),"",Sheet1!X721)</f>
        <v/>
      </c>
      <c r="U721" t="e">
        <f>IF(Sheet1!M721="Councillors",5120,IF(Sheet1!M721="Information Technology Services Dept.",1024,IF(Sheet1!M721="City Clerk and Solicitor Dept",1953,"No")))</f>
        <v>#VALUE!</v>
      </c>
      <c r="V721" s="5" t="s">
        <v>96</v>
      </c>
      <c r="W721" t="e">
        <f>IF(Sheet1!M721="Councillors",4608,IF(Sheet1!M721="Information Technology Services Dept.",921,IF(Sheet1!M721="City Clerk and Solicitor Dept",1855,"No")))</f>
        <v>#VALUE!</v>
      </c>
      <c r="X721" t="e">
        <f t="shared" si="45"/>
        <v>#VALUE!</v>
      </c>
      <c r="Y721" t="str">
        <f ca="1">IF(Sheet1!AB721="DC1MDB01","DC1",IF(Sheet1!AB721="DC1MDB02","DC1",IF(Sheet1!AB721="DC1MDB03","DC1",IF(Sheet1!AB721="DC1MDB04","DC1",IF(Sheet1!AB721="DC1MDB05","DC1",IF(Sheet1!AB721="DC1MDB06","DC1",IF(Sheet1!AB721="DC1MDB07","DC1",IF(Sheet1!AB721="DC1MDB08","DC1",IF(Sheet1!AB721="DC1MDB09","DC1",IF(Sheet1!AB721="DC1MDB10","DC1",IF(Sheet1!AB721="DC4MDB01","DC4",IF(Sheet1!AB721="DC4MDB02","DC4",IF(Sheet1!AB721="DC4MDB03","DC4",IF(Sheet1!AB721="DC4MDB04","DC4",IF(Sheet1!AB721="DC4MDB05","DC4",IF(Sheet1!AB721="DC4MDB06","DC4",IF(Sheet1!AB721="DC4MDB07","DC4",IF(Sheet1!AB721="DC4MDB08","DC4",IF(Sheet1!AB721="DC4MDB09","DC4",IF(Sheet1!AB721="DC4MDB10","DC4","$False"))))))))))))))))))))</f>
        <v>DC4</v>
      </c>
      <c r="Z721" t="s">
        <v>35</v>
      </c>
      <c r="AA721" t="e">
        <f t="shared" si="46"/>
        <v>#VALUE!</v>
      </c>
      <c r="AB721" t="e">
        <f t="shared" si="47"/>
        <v>#VALUE!</v>
      </c>
      <c r="AC721" t="s">
        <v>11</v>
      </c>
      <c r="AD721" t="s">
        <v>12</v>
      </c>
      <c r="AE721" t="s">
        <v>13</v>
      </c>
      <c r="AF721" t="s">
        <v>14</v>
      </c>
      <c r="AG721" t="s">
        <v>5</v>
      </c>
      <c r="AH721" t="s">
        <v>15</v>
      </c>
      <c r="AI721" t="s">
        <v>16</v>
      </c>
      <c r="AJ721" t="s">
        <v>17</v>
      </c>
      <c r="AK721" t="s">
        <v>18</v>
      </c>
      <c r="AL721" t="s">
        <v>19</v>
      </c>
    </row>
    <row r="722" spans="1:38" ht="13.5" customHeight="1">
      <c r="A722" s="7"/>
      <c r="B722" s="7"/>
      <c r="C722" s="7"/>
      <c r="D722" s="8"/>
      <c r="F722" s="9" t="str">
        <f>(Sheet1!T722)</f>
        <v/>
      </c>
      <c r="G722" t="str">
        <f>IF(OR(Sheet1!W722="Yes",Sheet1!U722="Yes"),"\\CMFP538\"&amp;Sheet1!Z722,"")</f>
        <v/>
      </c>
      <c r="H722" t="str">
        <f>IF(G722="","",Sheet1!Z722)</f>
        <v/>
      </c>
      <c r="I722" t="str">
        <f>IF(G722="","",Sheet1!Y722)</f>
        <v/>
      </c>
      <c r="J722" t="e">
        <f>(Sheet1!O722)</f>
        <v>#VALUE!</v>
      </c>
      <c r="K722" s="6" t="e">
        <f>(Sheet1!P722)</f>
        <v>#VALUE!</v>
      </c>
      <c r="L722" s="6" t="e">
        <f>IF(Sheet1!N722="No","No",IF(Sheet1!N722="","No","Yes"))</f>
        <v>#VALUE!</v>
      </c>
      <c r="M722" t="e">
        <f>(Sheet1!Q722)</f>
        <v>#VALUE!</v>
      </c>
      <c r="N722" s="6" t="str">
        <f>IF(Sheet1!E722=FALSE,"",Sheet1!F722&amp;Sheet1!E722)</f>
        <v/>
      </c>
      <c r="O722" t="str">
        <f ca="1">(Sheet1!AB722)</f>
        <v>DC4MDB02</v>
      </c>
      <c r="P722" t="e">
        <f>(Sheet1!R722)</f>
        <v>#VALUE!</v>
      </c>
      <c r="Q722" t="e">
        <f>Sheet3!D722</f>
        <v>#VALUE!</v>
      </c>
      <c r="R722" t="e">
        <f>Sheet3!E722</f>
        <v>#VALUE!</v>
      </c>
      <c r="S722" t="str">
        <f t="shared" si="44"/>
        <v/>
      </c>
      <c r="T722" t="str">
        <f>IF(ISERROR(Sheet1!X722),"",Sheet1!X722)</f>
        <v/>
      </c>
      <c r="U722" t="e">
        <f>IF(Sheet1!M722="Councillors",5120,IF(Sheet1!M722="Information Technology Services Dept.",1024,IF(Sheet1!M722="City Clerk and Solicitor Dept",1953,"No")))</f>
        <v>#VALUE!</v>
      </c>
      <c r="V722" s="5" t="s">
        <v>96</v>
      </c>
      <c r="W722" t="e">
        <f>IF(Sheet1!M722="Councillors",4608,IF(Sheet1!M722="Information Technology Services Dept.",921,IF(Sheet1!M722="City Clerk and Solicitor Dept",1855,"No")))</f>
        <v>#VALUE!</v>
      </c>
      <c r="X722" t="e">
        <f t="shared" si="45"/>
        <v>#VALUE!</v>
      </c>
      <c r="Y722" t="str">
        <f ca="1">IF(Sheet1!AB722="DC1MDB01","DC1",IF(Sheet1!AB722="DC1MDB02","DC1",IF(Sheet1!AB722="DC1MDB03","DC1",IF(Sheet1!AB722="DC1MDB04","DC1",IF(Sheet1!AB722="DC1MDB05","DC1",IF(Sheet1!AB722="DC1MDB06","DC1",IF(Sheet1!AB722="DC1MDB07","DC1",IF(Sheet1!AB722="DC1MDB08","DC1",IF(Sheet1!AB722="DC1MDB09","DC1",IF(Sheet1!AB722="DC1MDB10","DC1",IF(Sheet1!AB722="DC4MDB01","DC4",IF(Sheet1!AB722="DC4MDB02","DC4",IF(Sheet1!AB722="DC4MDB03","DC4",IF(Sheet1!AB722="DC4MDB04","DC4",IF(Sheet1!AB722="DC4MDB05","DC4",IF(Sheet1!AB722="DC4MDB06","DC4",IF(Sheet1!AB722="DC4MDB07","DC4",IF(Sheet1!AB722="DC4MDB08","DC4",IF(Sheet1!AB722="DC4MDB09","DC4",IF(Sheet1!AB722="DC4MDB10","DC4","$False"))))))))))))))))))))</f>
        <v>DC4</v>
      </c>
      <c r="Z722" t="s">
        <v>35</v>
      </c>
      <c r="AA722" t="e">
        <f t="shared" si="46"/>
        <v>#VALUE!</v>
      </c>
      <c r="AB722" t="e">
        <f t="shared" si="47"/>
        <v>#VALUE!</v>
      </c>
      <c r="AC722" t="s">
        <v>11</v>
      </c>
      <c r="AD722" t="s">
        <v>12</v>
      </c>
      <c r="AE722" t="s">
        <v>13</v>
      </c>
      <c r="AF722" t="s">
        <v>14</v>
      </c>
      <c r="AG722" t="s">
        <v>5</v>
      </c>
      <c r="AH722" t="s">
        <v>15</v>
      </c>
      <c r="AI722" t="s">
        <v>16</v>
      </c>
      <c r="AJ722" t="s">
        <v>17</v>
      </c>
      <c r="AK722" t="s">
        <v>18</v>
      </c>
      <c r="AL722" t="s">
        <v>19</v>
      </c>
    </row>
    <row r="723" spans="1:38" ht="13.5" customHeight="1">
      <c r="A723" s="7"/>
      <c r="B723" s="7"/>
      <c r="C723" s="7"/>
      <c r="D723" s="8"/>
      <c r="F723" s="9" t="str">
        <f>(Sheet1!T723)</f>
        <v/>
      </c>
      <c r="G723" t="str">
        <f>IF(OR(Sheet1!W723="Yes",Sheet1!U723="Yes"),"\\CMFP538\"&amp;Sheet1!Z723,"")</f>
        <v/>
      </c>
      <c r="H723" t="str">
        <f>IF(G723="","",Sheet1!Z723)</f>
        <v/>
      </c>
      <c r="I723" t="str">
        <f>IF(G723="","",Sheet1!Y723)</f>
        <v/>
      </c>
      <c r="J723" t="e">
        <f>(Sheet1!O723)</f>
        <v>#VALUE!</v>
      </c>
      <c r="K723" s="6" t="e">
        <f>(Sheet1!P723)</f>
        <v>#VALUE!</v>
      </c>
      <c r="L723" s="6" t="e">
        <f>IF(Sheet1!N723="No","No",IF(Sheet1!N723="","No","Yes"))</f>
        <v>#VALUE!</v>
      </c>
      <c r="M723" t="e">
        <f>(Sheet1!Q723)</f>
        <v>#VALUE!</v>
      </c>
      <c r="N723" s="6" t="str">
        <f>IF(Sheet1!E723=FALSE,"",Sheet1!F723&amp;Sheet1!E723)</f>
        <v/>
      </c>
      <c r="O723" t="str">
        <f ca="1">(Sheet1!AB723)</f>
        <v>DC4MDB03</v>
      </c>
      <c r="P723" t="e">
        <f>(Sheet1!R723)</f>
        <v>#VALUE!</v>
      </c>
      <c r="Q723" t="e">
        <f>Sheet3!D723</f>
        <v>#VALUE!</v>
      </c>
      <c r="R723" t="e">
        <f>Sheet3!E723</f>
        <v>#VALUE!</v>
      </c>
      <c r="S723" t="str">
        <f t="shared" si="44"/>
        <v/>
      </c>
      <c r="T723" t="str">
        <f>IF(ISERROR(Sheet1!X723),"",Sheet1!X723)</f>
        <v/>
      </c>
      <c r="U723" t="e">
        <f>IF(Sheet1!M723="Councillors",5120,IF(Sheet1!M723="Information Technology Services Dept.",1024,IF(Sheet1!M723="City Clerk and Solicitor Dept",1953,"No")))</f>
        <v>#VALUE!</v>
      </c>
      <c r="V723" s="5" t="s">
        <v>96</v>
      </c>
      <c r="W723" t="e">
        <f>IF(Sheet1!M723="Councillors",4608,IF(Sheet1!M723="Information Technology Services Dept.",921,IF(Sheet1!M723="City Clerk and Solicitor Dept",1855,"No")))</f>
        <v>#VALUE!</v>
      </c>
      <c r="X723" t="e">
        <f t="shared" si="45"/>
        <v>#VALUE!</v>
      </c>
      <c r="Y723" t="str">
        <f ca="1">IF(Sheet1!AB723="DC1MDB01","DC1",IF(Sheet1!AB723="DC1MDB02","DC1",IF(Sheet1!AB723="DC1MDB03","DC1",IF(Sheet1!AB723="DC1MDB04","DC1",IF(Sheet1!AB723="DC1MDB05","DC1",IF(Sheet1!AB723="DC1MDB06","DC1",IF(Sheet1!AB723="DC1MDB07","DC1",IF(Sheet1!AB723="DC1MDB08","DC1",IF(Sheet1!AB723="DC1MDB09","DC1",IF(Sheet1!AB723="DC1MDB10","DC1",IF(Sheet1!AB723="DC4MDB01","DC4",IF(Sheet1!AB723="DC4MDB02","DC4",IF(Sheet1!AB723="DC4MDB03","DC4",IF(Sheet1!AB723="DC4MDB04","DC4",IF(Sheet1!AB723="DC4MDB05","DC4",IF(Sheet1!AB723="DC4MDB06","DC4",IF(Sheet1!AB723="DC4MDB07","DC4",IF(Sheet1!AB723="DC4MDB08","DC4",IF(Sheet1!AB723="DC4MDB09","DC4",IF(Sheet1!AB723="DC4MDB10","DC4","$False"))))))))))))))))))))</f>
        <v>DC4</v>
      </c>
      <c r="Z723" t="s">
        <v>35</v>
      </c>
      <c r="AA723" t="e">
        <f t="shared" si="46"/>
        <v>#VALUE!</v>
      </c>
      <c r="AB723" t="e">
        <f t="shared" si="47"/>
        <v>#VALUE!</v>
      </c>
      <c r="AC723" t="s">
        <v>11</v>
      </c>
      <c r="AD723" t="s">
        <v>12</v>
      </c>
      <c r="AE723" t="s">
        <v>13</v>
      </c>
      <c r="AF723" t="s">
        <v>14</v>
      </c>
      <c r="AG723" t="s">
        <v>5</v>
      </c>
      <c r="AH723" t="s">
        <v>15</v>
      </c>
      <c r="AI723" t="s">
        <v>16</v>
      </c>
      <c r="AJ723" t="s">
        <v>17</v>
      </c>
      <c r="AK723" t="s">
        <v>18</v>
      </c>
      <c r="AL723" t="s">
        <v>19</v>
      </c>
    </row>
    <row r="724" spans="1:38" ht="13.5" customHeight="1">
      <c r="A724" s="7"/>
      <c r="B724" s="7"/>
      <c r="C724" s="7"/>
      <c r="D724" s="8"/>
      <c r="F724" s="9" t="str">
        <f>(Sheet1!T724)</f>
        <v/>
      </c>
      <c r="G724" t="str">
        <f>IF(OR(Sheet1!W724="Yes",Sheet1!U724="Yes"),"\\CMFP538\"&amp;Sheet1!Z724,"")</f>
        <v/>
      </c>
      <c r="H724" t="str">
        <f>IF(G724="","",Sheet1!Z724)</f>
        <v/>
      </c>
      <c r="I724" t="str">
        <f>IF(G724="","",Sheet1!Y724)</f>
        <v/>
      </c>
      <c r="J724" t="e">
        <f>(Sheet1!O724)</f>
        <v>#VALUE!</v>
      </c>
      <c r="K724" s="6" t="e">
        <f>(Sheet1!P724)</f>
        <v>#VALUE!</v>
      </c>
      <c r="L724" s="6" t="e">
        <f>IF(Sheet1!N724="No","No",IF(Sheet1!N724="","No","Yes"))</f>
        <v>#VALUE!</v>
      </c>
      <c r="M724" t="e">
        <f>(Sheet1!Q724)</f>
        <v>#VALUE!</v>
      </c>
      <c r="N724" s="6" t="str">
        <f>IF(Sheet1!E724=FALSE,"",Sheet1!F724&amp;Sheet1!E724)</f>
        <v/>
      </c>
      <c r="O724" t="str">
        <f ca="1">(Sheet1!AB724)</f>
        <v>DC1MDB10</v>
      </c>
      <c r="P724" t="e">
        <f>(Sheet1!R724)</f>
        <v>#VALUE!</v>
      </c>
      <c r="Q724" t="e">
        <f>Sheet3!D724</f>
        <v>#VALUE!</v>
      </c>
      <c r="R724" t="e">
        <f>Sheet3!E724</f>
        <v>#VALUE!</v>
      </c>
      <c r="S724" t="str">
        <f t="shared" si="44"/>
        <v/>
      </c>
      <c r="T724" t="str">
        <f>IF(ISERROR(Sheet1!X724),"",Sheet1!X724)</f>
        <v/>
      </c>
      <c r="U724" t="e">
        <f>IF(Sheet1!M724="Councillors",5120,IF(Sheet1!M724="Information Technology Services Dept.",1024,IF(Sheet1!M724="City Clerk and Solicitor Dept",1953,"No")))</f>
        <v>#VALUE!</v>
      </c>
      <c r="V724" s="5" t="s">
        <v>96</v>
      </c>
      <c r="W724" t="e">
        <f>IF(Sheet1!M724="Councillors",4608,IF(Sheet1!M724="Information Technology Services Dept.",921,IF(Sheet1!M724="City Clerk and Solicitor Dept",1855,"No")))</f>
        <v>#VALUE!</v>
      </c>
      <c r="X724" t="e">
        <f t="shared" si="45"/>
        <v>#VALUE!</v>
      </c>
      <c r="Y724" t="str">
        <f ca="1">IF(Sheet1!AB724="DC1MDB01","DC1",IF(Sheet1!AB724="DC1MDB02","DC1",IF(Sheet1!AB724="DC1MDB03","DC1",IF(Sheet1!AB724="DC1MDB04","DC1",IF(Sheet1!AB724="DC1MDB05","DC1",IF(Sheet1!AB724="DC1MDB06","DC1",IF(Sheet1!AB724="DC1MDB07","DC1",IF(Sheet1!AB724="DC1MDB08","DC1",IF(Sheet1!AB724="DC1MDB09","DC1",IF(Sheet1!AB724="DC1MDB10","DC1",IF(Sheet1!AB724="DC4MDB01","DC4",IF(Sheet1!AB724="DC4MDB02","DC4",IF(Sheet1!AB724="DC4MDB03","DC4",IF(Sheet1!AB724="DC4MDB04","DC4",IF(Sheet1!AB724="DC4MDB05","DC4",IF(Sheet1!AB724="DC4MDB06","DC4",IF(Sheet1!AB724="DC4MDB07","DC4",IF(Sheet1!AB724="DC4MDB08","DC4",IF(Sheet1!AB724="DC4MDB09","DC4",IF(Sheet1!AB724="DC4MDB10","DC4","$False"))))))))))))))))))))</f>
        <v>DC1</v>
      </c>
      <c r="Z724" t="s">
        <v>35</v>
      </c>
      <c r="AA724" t="e">
        <f t="shared" si="46"/>
        <v>#VALUE!</v>
      </c>
      <c r="AB724" t="e">
        <f t="shared" si="47"/>
        <v>#VALUE!</v>
      </c>
      <c r="AC724" t="s">
        <v>11</v>
      </c>
      <c r="AD724" t="s">
        <v>12</v>
      </c>
      <c r="AE724" t="s">
        <v>13</v>
      </c>
      <c r="AF724" t="s">
        <v>14</v>
      </c>
      <c r="AG724" t="s">
        <v>5</v>
      </c>
      <c r="AH724" t="s">
        <v>15</v>
      </c>
      <c r="AI724" t="s">
        <v>16</v>
      </c>
      <c r="AJ724" t="s">
        <v>17</v>
      </c>
      <c r="AK724" t="s">
        <v>18</v>
      </c>
      <c r="AL724" t="s">
        <v>19</v>
      </c>
    </row>
    <row r="725" spans="1:38" ht="13.5" customHeight="1">
      <c r="A725" s="7"/>
      <c r="B725" s="7"/>
      <c r="C725" s="7"/>
      <c r="D725" s="8"/>
      <c r="F725" s="9" t="str">
        <f>(Sheet1!T725)</f>
        <v/>
      </c>
      <c r="G725" t="str">
        <f>IF(OR(Sheet1!W725="Yes",Sheet1!U725="Yes"),"\\CMFP538\"&amp;Sheet1!Z725,"")</f>
        <v/>
      </c>
      <c r="H725" t="str">
        <f>IF(G725="","",Sheet1!Z725)</f>
        <v/>
      </c>
      <c r="I725" t="str">
        <f>IF(G725="","",Sheet1!Y725)</f>
        <v/>
      </c>
      <c r="J725" t="e">
        <f>(Sheet1!O725)</f>
        <v>#VALUE!</v>
      </c>
      <c r="K725" s="6" t="e">
        <f>(Sheet1!P725)</f>
        <v>#VALUE!</v>
      </c>
      <c r="L725" s="6" t="e">
        <f>IF(Sheet1!N725="No","No",IF(Sheet1!N725="","No","Yes"))</f>
        <v>#VALUE!</v>
      </c>
      <c r="M725" t="e">
        <f>(Sheet1!Q725)</f>
        <v>#VALUE!</v>
      </c>
      <c r="N725" s="6" t="str">
        <f>IF(Sheet1!E725=FALSE,"",Sheet1!F725&amp;Sheet1!E725)</f>
        <v/>
      </c>
      <c r="O725" t="str">
        <f ca="1">(Sheet1!AB725)</f>
        <v>DC4MDB04</v>
      </c>
      <c r="P725" t="e">
        <f>(Sheet1!R725)</f>
        <v>#VALUE!</v>
      </c>
      <c r="Q725" t="e">
        <f>Sheet3!D725</f>
        <v>#VALUE!</v>
      </c>
      <c r="R725" t="e">
        <f>Sheet3!E725</f>
        <v>#VALUE!</v>
      </c>
      <c r="S725" t="str">
        <f t="shared" si="44"/>
        <v/>
      </c>
      <c r="T725" t="str">
        <f>IF(ISERROR(Sheet1!X725),"",Sheet1!X725)</f>
        <v/>
      </c>
      <c r="U725" t="e">
        <f>IF(Sheet1!M725="Councillors",5120,IF(Sheet1!M725="Information Technology Services Dept.",1024,IF(Sheet1!M725="City Clerk and Solicitor Dept",1953,"No")))</f>
        <v>#VALUE!</v>
      </c>
      <c r="V725" s="5" t="s">
        <v>96</v>
      </c>
      <c r="W725" t="e">
        <f>IF(Sheet1!M725="Councillors",4608,IF(Sheet1!M725="Information Technology Services Dept.",921,IF(Sheet1!M725="City Clerk and Solicitor Dept",1855,"No")))</f>
        <v>#VALUE!</v>
      </c>
      <c r="X725" t="e">
        <f t="shared" si="45"/>
        <v>#VALUE!</v>
      </c>
      <c r="Y725" t="str">
        <f ca="1">IF(Sheet1!AB725="DC1MDB01","DC1",IF(Sheet1!AB725="DC1MDB02","DC1",IF(Sheet1!AB725="DC1MDB03","DC1",IF(Sheet1!AB725="DC1MDB04","DC1",IF(Sheet1!AB725="DC1MDB05","DC1",IF(Sheet1!AB725="DC1MDB06","DC1",IF(Sheet1!AB725="DC1MDB07","DC1",IF(Sheet1!AB725="DC1MDB08","DC1",IF(Sheet1!AB725="DC1MDB09","DC1",IF(Sheet1!AB725="DC1MDB10","DC1",IF(Sheet1!AB725="DC4MDB01","DC4",IF(Sheet1!AB725="DC4MDB02","DC4",IF(Sheet1!AB725="DC4MDB03","DC4",IF(Sheet1!AB725="DC4MDB04","DC4",IF(Sheet1!AB725="DC4MDB05","DC4",IF(Sheet1!AB725="DC4MDB06","DC4",IF(Sheet1!AB725="DC4MDB07","DC4",IF(Sheet1!AB725="DC4MDB08","DC4",IF(Sheet1!AB725="DC4MDB09","DC4",IF(Sheet1!AB725="DC4MDB10","DC4","$False"))))))))))))))))))))</f>
        <v>DC4</v>
      </c>
      <c r="Z725" t="s">
        <v>35</v>
      </c>
      <c r="AA725" t="e">
        <f t="shared" si="46"/>
        <v>#VALUE!</v>
      </c>
      <c r="AB725" t="e">
        <f t="shared" si="47"/>
        <v>#VALUE!</v>
      </c>
      <c r="AC725" t="s">
        <v>11</v>
      </c>
      <c r="AD725" t="s">
        <v>12</v>
      </c>
      <c r="AE725" t="s">
        <v>13</v>
      </c>
      <c r="AF725" t="s">
        <v>14</v>
      </c>
      <c r="AG725" t="s">
        <v>5</v>
      </c>
      <c r="AH725" t="s">
        <v>15</v>
      </c>
      <c r="AI725" t="s">
        <v>16</v>
      </c>
      <c r="AJ725" t="s">
        <v>17</v>
      </c>
      <c r="AK725" t="s">
        <v>18</v>
      </c>
      <c r="AL725" t="s">
        <v>19</v>
      </c>
    </row>
    <row r="726" spans="1:38" ht="13.5" customHeight="1">
      <c r="A726" s="7"/>
      <c r="B726" s="7"/>
      <c r="C726" s="7"/>
      <c r="D726" s="8"/>
      <c r="F726" s="9" t="str">
        <f>(Sheet1!T726)</f>
        <v/>
      </c>
      <c r="G726" t="str">
        <f>IF(OR(Sheet1!W726="Yes",Sheet1!U726="Yes"),"\\CMFP538\"&amp;Sheet1!Z726,"")</f>
        <v/>
      </c>
      <c r="H726" t="str">
        <f>IF(G726="","",Sheet1!Z726)</f>
        <v/>
      </c>
      <c r="I726" t="str">
        <f>IF(G726="","",Sheet1!Y726)</f>
        <v/>
      </c>
      <c r="J726" t="e">
        <f>(Sheet1!O726)</f>
        <v>#VALUE!</v>
      </c>
      <c r="K726" s="6" t="e">
        <f>(Sheet1!P726)</f>
        <v>#VALUE!</v>
      </c>
      <c r="L726" s="6" t="e">
        <f>IF(Sheet1!N726="No","No",IF(Sheet1!N726="","No","Yes"))</f>
        <v>#VALUE!</v>
      </c>
      <c r="M726" t="e">
        <f>(Sheet1!Q726)</f>
        <v>#VALUE!</v>
      </c>
      <c r="N726" s="6" t="str">
        <f>IF(Sheet1!E726=FALSE,"",Sheet1!F726&amp;Sheet1!E726)</f>
        <v/>
      </c>
      <c r="O726" t="str">
        <f ca="1">(Sheet1!AB726)</f>
        <v>DC1MDB04</v>
      </c>
      <c r="P726" t="e">
        <f>(Sheet1!R726)</f>
        <v>#VALUE!</v>
      </c>
      <c r="Q726" t="e">
        <f>Sheet3!D726</f>
        <v>#VALUE!</v>
      </c>
      <c r="R726" t="e">
        <f>Sheet3!E726</f>
        <v>#VALUE!</v>
      </c>
      <c r="S726" t="str">
        <f t="shared" si="44"/>
        <v/>
      </c>
      <c r="T726" t="str">
        <f>IF(ISERROR(Sheet1!X726),"",Sheet1!X726)</f>
        <v/>
      </c>
      <c r="U726" t="e">
        <f>IF(Sheet1!M726="Councillors",5120,IF(Sheet1!M726="Information Technology Services Dept.",1024,IF(Sheet1!M726="City Clerk and Solicitor Dept",1953,"No")))</f>
        <v>#VALUE!</v>
      </c>
      <c r="V726" s="5" t="s">
        <v>96</v>
      </c>
      <c r="W726" t="e">
        <f>IF(Sheet1!M726="Councillors",4608,IF(Sheet1!M726="Information Technology Services Dept.",921,IF(Sheet1!M726="City Clerk and Solicitor Dept",1855,"No")))</f>
        <v>#VALUE!</v>
      </c>
      <c r="X726" t="e">
        <f t="shared" si="45"/>
        <v>#VALUE!</v>
      </c>
      <c r="Y726" t="str">
        <f ca="1">IF(Sheet1!AB726="DC1MDB01","DC1",IF(Sheet1!AB726="DC1MDB02","DC1",IF(Sheet1!AB726="DC1MDB03","DC1",IF(Sheet1!AB726="DC1MDB04","DC1",IF(Sheet1!AB726="DC1MDB05","DC1",IF(Sheet1!AB726="DC1MDB06","DC1",IF(Sheet1!AB726="DC1MDB07","DC1",IF(Sheet1!AB726="DC1MDB08","DC1",IF(Sheet1!AB726="DC1MDB09","DC1",IF(Sheet1!AB726="DC1MDB10","DC1",IF(Sheet1!AB726="DC4MDB01","DC4",IF(Sheet1!AB726="DC4MDB02","DC4",IF(Sheet1!AB726="DC4MDB03","DC4",IF(Sheet1!AB726="DC4MDB04","DC4",IF(Sheet1!AB726="DC4MDB05","DC4",IF(Sheet1!AB726="DC4MDB06","DC4",IF(Sheet1!AB726="DC4MDB07","DC4",IF(Sheet1!AB726="DC4MDB08","DC4",IF(Sheet1!AB726="DC4MDB09","DC4",IF(Sheet1!AB726="DC4MDB10","DC4","$False"))))))))))))))))))))</f>
        <v>DC1</v>
      </c>
      <c r="Z726" t="s">
        <v>35</v>
      </c>
      <c r="AA726" t="e">
        <f t="shared" si="46"/>
        <v>#VALUE!</v>
      </c>
      <c r="AB726" t="e">
        <f t="shared" si="47"/>
        <v>#VALUE!</v>
      </c>
      <c r="AC726" t="s">
        <v>11</v>
      </c>
      <c r="AD726" t="s">
        <v>12</v>
      </c>
      <c r="AE726" t="s">
        <v>13</v>
      </c>
      <c r="AF726" t="s">
        <v>14</v>
      </c>
      <c r="AG726" t="s">
        <v>5</v>
      </c>
      <c r="AH726" t="s">
        <v>15</v>
      </c>
      <c r="AI726" t="s">
        <v>16</v>
      </c>
      <c r="AJ726" t="s">
        <v>17</v>
      </c>
      <c r="AK726" t="s">
        <v>18</v>
      </c>
      <c r="AL726" t="s">
        <v>19</v>
      </c>
    </row>
    <row r="727" spans="1:38" ht="13.5" customHeight="1">
      <c r="A727" s="7"/>
      <c r="B727" s="7"/>
      <c r="C727" s="7"/>
      <c r="D727" s="8"/>
      <c r="F727" s="9" t="str">
        <f>(Sheet1!T727)</f>
        <v/>
      </c>
      <c r="G727" t="str">
        <f>IF(OR(Sheet1!W727="Yes",Sheet1!U727="Yes"),"\\CMFP538\"&amp;Sheet1!Z727,"")</f>
        <v/>
      </c>
      <c r="H727" t="str">
        <f>IF(G727="","",Sheet1!Z727)</f>
        <v/>
      </c>
      <c r="I727" t="str">
        <f>IF(G727="","",Sheet1!Y727)</f>
        <v/>
      </c>
      <c r="J727" t="e">
        <f>(Sheet1!O727)</f>
        <v>#VALUE!</v>
      </c>
      <c r="K727" s="6" t="e">
        <f>(Sheet1!P727)</f>
        <v>#VALUE!</v>
      </c>
      <c r="L727" s="6" t="e">
        <f>IF(Sheet1!N727="No","No",IF(Sheet1!N727="","No","Yes"))</f>
        <v>#VALUE!</v>
      </c>
      <c r="M727" t="e">
        <f>(Sheet1!Q727)</f>
        <v>#VALUE!</v>
      </c>
      <c r="N727" s="6" t="str">
        <f>IF(Sheet1!E727=FALSE,"",Sheet1!F727&amp;Sheet1!E727)</f>
        <v/>
      </c>
      <c r="O727" t="str">
        <f ca="1">(Sheet1!AB727)</f>
        <v>DC4MDB02</v>
      </c>
      <c r="P727" t="e">
        <f>(Sheet1!R727)</f>
        <v>#VALUE!</v>
      </c>
      <c r="Q727" t="e">
        <f>Sheet3!D727</f>
        <v>#VALUE!</v>
      </c>
      <c r="R727" t="e">
        <f>Sheet3!E727</f>
        <v>#VALUE!</v>
      </c>
      <c r="S727" t="str">
        <f t="shared" si="44"/>
        <v/>
      </c>
      <c r="T727" t="str">
        <f>IF(ISERROR(Sheet1!X727),"",Sheet1!X727)</f>
        <v/>
      </c>
      <c r="U727" t="e">
        <f>IF(Sheet1!M727="Councillors",5120,IF(Sheet1!M727="Information Technology Services Dept.",1024,IF(Sheet1!M727="City Clerk and Solicitor Dept",1953,"No")))</f>
        <v>#VALUE!</v>
      </c>
      <c r="V727" s="5" t="s">
        <v>96</v>
      </c>
      <c r="W727" t="e">
        <f>IF(Sheet1!M727="Councillors",4608,IF(Sheet1!M727="Information Technology Services Dept.",921,IF(Sheet1!M727="City Clerk and Solicitor Dept",1855,"No")))</f>
        <v>#VALUE!</v>
      </c>
      <c r="X727" t="e">
        <f t="shared" si="45"/>
        <v>#VALUE!</v>
      </c>
      <c r="Y727" t="str">
        <f ca="1">IF(Sheet1!AB727="DC1MDB01","DC1",IF(Sheet1!AB727="DC1MDB02","DC1",IF(Sheet1!AB727="DC1MDB03","DC1",IF(Sheet1!AB727="DC1MDB04","DC1",IF(Sheet1!AB727="DC1MDB05","DC1",IF(Sheet1!AB727="DC1MDB06","DC1",IF(Sheet1!AB727="DC1MDB07","DC1",IF(Sheet1!AB727="DC1MDB08","DC1",IF(Sheet1!AB727="DC1MDB09","DC1",IF(Sheet1!AB727="DC1MDB10","DC1",IF(Sheet1!AB727="DC4MDB01","DC4",IF(Sheet1!AB727="DC4MDB02","DC4",IF(Sheet1!AB727="DC4MDB03","DC4",IF(Sheet1!AB727="DC4MDB04","DC4",IF(Sheet1!AB727="DC4MDB05","DC4",IF(Sheet1!AB727="DC4MDB06","DC4",IF(Sheet1!AB727="DC4MDB07","DC4",IF(Sheet1!AB727="DC4MDB08","DC4",IF(Sheet1!AB727="DC4MDB09","DC4",IF(Sheet1!AB727="DC4MDB10","DC4","$False"))))))))))))))))))))</f>
        <v>DC4</v>
      </c>
      <c r="Z727" t="s">
        <v>35</v>
      </c>
      <c r="AA727" t="e">
        <f t="shared" si="46"/>
        <v>#VALUE!</v>
      </c>
      <c r="AB727" t="e">
        <f t="shared" si="47"/>
        <v>#VALUE!</v>
      </c>
      <c r="AC727" t="s">
        <v>11</v>
      </c>
      <c r="AD727" t="s">
        <v>12</v>
      </c>
      <c r="AE727" t="s">
        <v>13</v>
      </c>
      <c r="AF727" t="s">
        <v>14</v>
      </c>
      <c r="AG727" t="s">
        <v>5</v>
      </c>
      <c r="AH727" t="s">
        <v>15</v>
      </c>
      <c r="AI727" t="s">
        <v>16</v>
      </c>
      <c r="AJ727" t="s">
        <v>17</v>
      </c>
      <c r="AK727" t="s">
        <v>18</v>
      </c>
      <c r="AL727" t="s">
        <v>19</v>
      </c>
    </row>
    <row r="728" spans="1:38" ht="13.5" customHeight="1">
      <c r="A728" s="7"/>
      <c r="B728" s="7"/>
      <c r="C728" s="7"/>
      <c r="D728" s="8"/>
      <c r="F728" s="9" t="str">
        <f>(Sheet1!T728)</f>
        <v/>
      </c>
      <c r="G728" t="str">
        <f>IF(OR(Sheet1!W728="Yes",Sheet1!U728="Yes"),"\\CMFP538\"&amp;Sheet1!Z728,"")</f>
        <v/>
      </c>
      <c r="H728" t="str">
        <f>IF(G728="","",Sheet1!Z728)</f>
        <v/>
      </c>
      <c r="I728" t="str">
        <f>IF(G728="","",Sheet1!Y728)</f>
        <v/>
      </c>
      <c r="J728" t="e">
        <f>(Sheet1!O728)</f>
        <v>#VALUE!</v>
      </c>
      <c r="K728" s="6" t="e">
        <f>(Sheet1!P728)</f>
        <v>#VALUE!</v>
      </c>
      <c r="L728" s="6" t="e">
        <f>IF(Sheet1!N728="No","No",IF(Sheet1!N728="","No","Yes"))</f>
        <v>#VALUE!</v>
      </c>
      <c r="M728" t="e">
        <f>(Sheet1!Q728)</f>
        <v>#VALUE!</v>
      </c>
      <c r="N728" s="6" t="str">
        <f>IF(Sheet1!E728=FALSE,"",Sheet1!F728&amp;Sheet1!E728)</f>
        <v/>
      </c>
      <c r="O728" t="str">
        <f ca="1">(Sheet1!AB728)</f>
        <v>DC1MDB02</v>
      </c>
      <c r="P728" t="e">
        <f>(Sheet1!R728)</f>
        <v>#VALUE!</v>
      </c>
      <c r="Q728" t="e">
        <f>Sheet3!D728</f>
        <v>#VALUE!</v>
      </c>
      <c r="R728" t="e">
        <f>Sheet3!E728</f>
        <v>#VALUE!</v>
      </c>
      <c r="S728" t="str">
        <f t="shared" si="44"/>
        <v/>
      </c>
      <c r="T728" t="str">
        <f>IF(ISERROR(Sheet1!X728),"",Sheet1!X728)</f>
        <v/>
      </c>
      <c r="U728" t="e">
        <f>IF(Sheet1!M728="Councillors",5120,IF(Sheet1!M728="Information Technology Services Dept.",1024,IF(Sheet1!M728="City Clerk and Solicitor Dept",1953,"No")))</f>
        <v>#VALUE!</v>
      </c>
      <c r="V728" s="5" t="s">
        <v>96</v>
      </c>
      <c r="W728" t="e">
        <f>IF(Sheet1!M728="Councillors",4608,IF(Sheet1!M728="Information Technology Services Dept.",921,IF(Sheet1!M728="City Clerk and Solicitor Dept",1855,"No")))</f>
        <v>#VALUE!</v>
      </c>
      <c r="X728" t="e">
        <f t="shared" si="45"/>
        <v>#VALUE!</v>
      </c>
      <c r="Y728" t="str">
        <f ca="1">IF(Sheet1!AB728="DC1MDB01","DC1",IF(Sheet1!AB728="DC1MDB02","DC1",IF(Sheet1!AB728="DC1MDB03","DC1",IF(Sheet1!AB728="DC1MDB04","DC1",IF(Sheet1!AB728="DC1MDB05","DC1",IF(Sheet1!AB728="DC1MDB06","DC1",IF(Sheet1!AB728="DC1MDB07","DC1",IF(Sheet1!AB728="DC1MDB08","DC1",IF(Sheet1!AB728="DC1MDB09","DC1",IF(Sheet1!AB728="DC1MDB10","DC1",IF(Sheet1!AB728="DC4MDB01","DC4",IF(Sheet1!AB728="DC4MDB02","DC4",IF(Sheet1!AB728="DC4MDB03","DC4",IF(Sheet1!AB728="DC4MDB04","DC4",IF(Sheet1!AB728="DC4MDB05","DC4",IF(Sheet1!AB728="DC4MDB06","DC4",IF(Sheet1!AB728="DC4MDB07","DC4",IF(Sheet1!AB728="DC4MDB08","DC4",IF(Sheet1!AB728="DC4MDB09","DC4",IF(Sheet1!AB728="DC4MDB10","DC4","$False"))))))))))))))))))))</f>
        <v>DC1</v>
      </c>
      <c r="Z728" t="s">
        <v>35</v>
      </c>
      <c r="AA728" t="e">
        <f t="shared" si="46"/>
        <v>#VALUE!</v>
      </c>
      <c r="AB728" t="e">
        <f t="shared" si="47"/>
        <v>#VALUE!</v>
      </c>
      <c r="AC728" t="s">
        <v>11</v>
      </c>
      <c r="AD728" t="s">
        <v>12</v>
      </c>
      <c r="AE728" t="s">
        <v>13</v>
      </c>
      <c r="AF728" t="s">
        <v>14</v>
      </c>
      <c r="AG728" t="s">
        <v>5</v>
      </c>
      <c r="AH728" t="s">
        <v>15</v>
      </c>
      <c r="AI728" t="s">
        <v>16</v>
      </c>
      <c r="AJ728" t="s">
        <v>17</v>
      </c>
      <c r="AK728" t="s">
        <v>18</v>
      </c>
      <c r="AL728" t="s">
        <v>19</v>
      </c>
    </row>
    <row r="729" spans="1:38" ht="13.5" customHeight="1">
      <c r="A729" s="7"/>
      <c r="B729" s="7"/>
      <c r="C729" s="7"/>
      <c r="D729" s="8"/>
      <c r="F729" s="9" t="str">
        <f>(Sheet1!T729)</f>
        <v/>
      </c>
      <c r="G729" t="str">
        <f>IF(OR(Sheet1!W729="Yes",Sheet1!U729="Yes"),"\\CMFP538\"&amp;Sheet1!Z729,"")</f>
        <v/>
      </c>
      <c r="H729" t="str">
        <f>IF(G729="","",Sheet1!Z729)</f>
        <v/>
      </c>
      <c r="I729" t="str">
        <f>IF(G729="","",Sheet1!Y729)</f>
        <v/>
      </c>
      <c r="J729" t="e">
        <f>(Sheet1!O729)</f>
        <v>#VALUE!</v>
      </c>
      <c r="K729" s="6" t="e">
        <f>(Sheet1!P729)</f>
        <v>#VALUE!</v>
      </c>
      <c r="L729" s="6" t="e">
        <f>IF(Sheet1!N729="No","No",IF(Sheet1!N729="","No","Yes"))</f>
        <v>#VALUE!</v>
      </c>
      <c r="M729" t="e">
        <f>(Sheet1!Q729)</f>
        <v>#VALUE!</v>
      </c>
      <c r="N729" s="6" t="str">
        <f>IF(Sheet1!E729=FALSE,"",Sheet1!F729&amp;Sheet1!E729)</f>
        <v/>
      </c>
      <c r="O729" t="str">
        <f ca="1">(Sheet1!AB729)</f>
        <v>DC1MDB05</v>
      </c>
      <c r="P729" t="e">
        <f>(Sheet1!R729)</f>
        <v>#VALUE!</v>
      </c>
      <c r="Q729" t="e">
        <f>Sheet3!D729</f>
        <v>#VALUE!</v>
      </c>
      <c r="R729" t="e">
        <f>Sheet3!E729</f>
        <v>#VALUE!</v>
      </c>
      <c r="S729" t="str">
        <f t="shared" si="44"/>
        <v/>
      </c>
      <c r="T729" t="str">
        <f>IF(ISERROR(Sheet1!X729),"",Sheet1!X729)</f>
        <v/>
      </c>
      <c r="U729" t="e">
        <f>IF(Sheet1!M729="Councillors",5120,IF(Sheet1!M729="Information Technology Services Dept.",1024,IF(Sheet1!M729="City Clerk and Solicitor Dept",1953,"No")))</f>
        <v>#VALUE!</v>
      </c>
      <c r="V729" s="5" t="s">
        <v>96</v>
      </c>
      <c r="W729" t="e">
        <f>IF(Sheet1!M729="Councillors",4608,IF(Sheet1!M729="Information Technology Services Dept.",921,IF(Sheet1!M729="City Clerk and Solicitor Dept",1855,"No")))</f>
        <v>#VALUE!</v>
      </c>
      <c r="X729" t="e">
        <f t="shared" si="45"/>
        <v>#VALUE!</v>
      </c>
      <c r="Y729" t="str">
        <f ca="1">IF(Sheet1!AB729="DC1MDB01","DC1",IF(Sheet1!AB729="DC1MDB02","DC1",IF(Sheet1!AB729="DC1MDB03","DC1",IF(Sheet1!AB729="DC1MDB04","DC1",IF(Sheet1!AB729="DC1MDB05","DC1",IF(Sheet1!AB729="DC1MDB06","DC1",IF(Sheet1!AB729="DC1MDB07","DC1",IF(Sheet1!AB729="DC1MDB08","DC1",IF(Sheet1!AB729="DC1MDB09","DC1",IF(Sheet1!AB729="DC1MDB10","DC1",IF(Sheet1!AB729="DC4MDB01","DC4",IF(Sheet1!AB729="DC4MDB02","DC4",IF(Sheet1!AB729="DC4MDB03","DC4",IF(Sheet1!AB729="DC4MDB04","DC4",IF(Sheet1!AB729="DC4MDB05","DC4",IF(Sheet1!AB729="DC4MDB06","DC4",IF(Sheet1!AB729="DC4MDB07","DC4",IF(Sheet1!AB729="DC4MDB08","DC4",IF(Sheet1!AB729="DC4MDB09","DC4",IF(Sheet1!AB729="DC4MDB10","DC4","$False"))))))))))))))))))))</f>
        <v>DC1</v>
      </c>
      <c r="Z729" t="s">
        <v>35</v>
      </c>
      <c r="AA729" t="e">
        <f t="shared" si="46"/>
        <v>#VALUE!</v>
      </c>
      <c r="AB729" t="e">
        <f t="shared" si="47"/>
        <v>#VALUE!</v>
      </c>
      <c r="AC729" t="s">
        <v>11</v>
      </c>
      <c r="AD729" t="s">
        <v>12</v>
      </c>
      <c r="AE729" t="s">
        <v>13</v>
      </c>
      <c r="AF729" t="s">
        <v>14</v>
      </c>
      <c r="AG729" t="s">
        <v>5</v>
      </c>
      <c r="AH729" t="s">
        <v>15</v>
      </c>
      <c r="AI729" t="s">
        <v>16</v>
      </c>
      <c r="AJ729" t="s">
        <v>17</v>
      </c>
      <c r="AK729" t="s">
        <v>18</v>
      </c>
      <c r="AL729" t="s">
        <v>19</v>
      </c>
    </row>
    <row r="730" spans="1:38" ht="13.5" customHeight="1">
      <c r="A730" s="7"/>
      <c r="B730" s="7"/>
      <c r="C730" s="7"/>
      <c r="D730" s="8"/>
      <c r="F730" s="9" t="str">
        <f>(Sheet1!T730)</f>
        <v/>
      </c>
      <c r="G730" t="str">
        <f>IF(OR(Sheet1!W730="Yes",Sheet1!U730="Yes"),"\\CMFP538\"&amp;Sheet1!Z730,"")</f>
        <v/>
      </c>
      <c r="H730" t="str">
        <f>IF(G730="","",Sheet1!Z730)</f>
        <v/>
      </c>
      <c r="I730" t="str">
        <f>IF(G730="","",Sheet1!Y730)</f>
        <v/>
      </c>
      <c r="J730" t="e">
        <f>(Sheet1!O730)</f>
        <v>#VALUE!</v>
      </c>
      <c r="K730" s="6" t="e">
        <f>(Sheet1!P730)</f>
        <v>#VALUE!</v>
      </c>
      <c r="L730" s="6" t="e">
        <f>IF(Sheet1!N730="No","No",IF(Sheet1!N730="","No","Yes"))</f>
        <v>#VALUE!</v>
      </c>
      <c r="M730" t="e">
        <f>(Sheet1!Q730)</f>
        <v>#VALUE!</v>
      </c>
      <c r="N730" s="6" t="str">
        <f>IF(Sheet1!E730=FALSE,"",Sheet1!F730&amp;Sheet1!E730)</f>
        <v/>
      </c>
      <c r="O730" t="str">
        <f ca="1">(Sheet1!AB730)</f>
        <v>DC4MDB07</v>
      </c>
      <c r="P730" t="e">
        <f>(Sheet1!R730)</f>
        <v>#VALUE!</v>
      </c>
      <c r="Q730" t="e">
        <f>Sheet3!D730</f>
        <v>#VALUE!</v>
      </c>
      <c r="R730" t="e">
        <f>Sheet3!E730</f>
        <v>#VALUE!</v>
      </c>
      <c r="S730" t="str">
        <f t="shared" si="44"/>
        <v/>
      </c>
      <c r="T730" t="str">
        <f>IF(ISERROR(Sheet1!X730),"",Sheet1!X730)</f>
        <v/>
      </c>
      <c r="U730" t="e">
        <f>IF(Sheet1!M730="Councillors",5120,IF(Sheet1!M730="Information Technology Services Dept.",1024,IF(Sheet1!M730="City Clerk and Solicitor Dept",1953,"No")))</f>
        <v>#VALUE!</v>
      </c>
      <c r="V730" s="5" t="s">
        <v>96</v>
      </c>
      <c r="W730" t="e">
        <f>IF(Sheet1!M730="Councillors",4608,IF(Sheet1!M730="Information Technology Services Dept.",921,IF(Sheet1!M730="City Clerk and Solicitor Dept",1855,"No")))</f>
        <v>#VALUE!</v>
      </c>
      <c r="X730" t="e">
        <f t="shared" si="45"/>
        <v>#VALUE!</v>
      </c>
      <c r="Y730" t="str">
        <f ca="1">IF(Sheet1!AB730="DC1MDB01","DC1",IF(Sheet1!AB730="DC1MDB02","DC1",IF(Sheet1!AB730="DC1MDB03","DC1",IF(Sheet1!AB730="DC1MDB04","DC1",IF(Sheet1!AB730="DC1MDB05","DC1",IF(Sheet1!AB730="DC1MDB06","DC1",IF(Sheet1!AB730="DC1MDB07","DC1",IF(Sheet1!AB730="DC1MDB08","DC1",IF(Sheet1!AB730="DC1MDB09","DC1",IF(Sheet1!AB730="DC1MDB10","DC1",IF(Sheet1!AB730="DC4MDB01","DC4",IF(Sheet1!AB730="DC4MDB02","DC4",IF(Sheet1!AB730="DC4MDB03","DC4",IF(Sheet1!AB730="DC4MDB04","DC4",IF(Sheet1!AB730="DC4MDB05","DC4",IF(Sheet1!AB730="DC4MDB06","DC4",IF(Sheet1!AB730="DC4MDB07","DC4",IF(Sheet1!AB730="DC4MDB08","DC4",IF(Sheet1!AB730="DC4MDB09","DC4",IF(Sheet1!AB730="DC4MDB10","DC4","$False"))))))))))))))))))))</f>
        <v>DC4</v>
      </c>
      <c r="Z730" t="s">
        <v>35</v>
      </c>
      <c r="AA730" t="e">
        <f t="shared" si="46"/>
        <v>#VALUE!</v>
      </c>
      <c r="AB730" t="e">
        <f t="shared" si="47"/>
        <v>#VALUE!</v>
      </c>
      <c r="AC730" t="s">
        <v>11</v>
      </c>
      <c r="AD730" t="s">
        <v>12</v>
      </c>
      <c r="AE730" t="s">
        <v>13</v>
      </c>
      <c r="AF730" t="s">
        <v>14</v>
      </c>
      <c r="AG730" t="s">
        <v>5</v>
      </c>
      <c r="AH730" t="s">
        <v>15</v>
      </c>
      <c r="AI730" t="s">
        <v>16</v>
      </c>
      <c r="AJ730" t="s">
        <v>17</v>
      </c>
      <c r="AK730" t="s">
        <v>18</v>
      </c>
      <c r="AL730" t="s">
        <v>19</v>
      </c>
    </row>
    <row r="731" spans="1:38" ht="13.5" customHeight="1">
      <c r="A731" s="7"/>
      <c r="B731" s="7"/>
      <c r="C731" s="7"/>
      <c r="D731" s="8"/>
      <c r="F731" s="9" t="str">
        <f>(Sheet1!T731)</f>
        <v/>
      </c>
      <c r="G731" t="str">
        <f>IF(OR(Sheet1!W731="Yes",Sheet1!U731="Yes"),"\\CMFP538\"&amp;Sheet1!Z731,"")</f>
        <v/>
      </c>
      <c r="H731" t="str">
        <f>IF(G731="","",Sheet1!Z731)</f>
        <v/>
      </c>
      <c r="I731" t="str">
        <f>IF(G731="","",Sheet1!Y731)</f>
        <v/>
      </c>
      <c r="J731" t="e">
        <f>(Sheet1!O731)</f>
        <v>#VALUE!</v>
      </c>
      <c r="K731" s="6" t="e">
        <f>(Sheet1!P731)</f>
        <v>#VALUE!</v>
      </c>
      <c r="L731" s="6" t="e">
        <f>IF(Sheet1!N731="No","No",IF(Sheet1!N731="","No","Yes"))</f>
        <v>#VALUE!</v>
      </c>
      <c r="M731" t="e">
        <f>(Sheet1!Q731)</f>
        <v>#VALUE!</v>
      </c>
      <c r="N731" s="6" t="str">
        <f>IF(Sheet1!E731=FALSE,"",Sheet1!F731&amp;Sheet1!E731)</f>
        <v/>
      </c>
      <c r="O731" t="str">
        <f ca="1">(Sheet1!AB731)</f>
        <v>DC1MDB08</v>
      </c>
      <c r="P731" t="e">
        <f>(Sheet1!R731)</f>
        <v>#VALUE!</v>
      </c>
      <c r="Q731" t="e">
        <f>Sheet3!D731</f>
        <v>#VALUE!</v>
      </c>
      <c r="R731" t="e">
        <f>Sheet3!E731</f>
        <v>#VALUE!</v>
      </c>
      <c r="S731" t="str">
        <f t="shared" si="44"/>
        <v/>
      </c>
      <c r="T731" t="str">
        <f>IF(ISERROR(Sheet1!X731),"",Sheet1!X731)</f>
        <v/>
      </c>
      <c r="U731" t="e">
        <f>IF(Sheet1!M731="Councillors",5120,IF(Sheet1!M731="Information Technology Services Dept.",1024,IF(Sheet1!M731="City Clerk and Solicitor Dept",1953,"No")))</f>
        <v>#VALUE!</v>
      </c>
      <c r="V731" s="5" t="s">
        <v>96</v>
      </c>
      <c r="W731" t="e">
        <f>IF(Sheet1!M731="Councillors",4608,IF(Sheet1!M731="Information Technology Services Dept.",921,IF(Sheet1!M731="City Clerk and Solicitor Dept",1855,"No")))</f>
        <v>#VALUE!</v>
      </c>
      <c r="X731" t="e">
        <f t="shared" si="45"/>
        <v>#VALUE!</v>
      </c>
      <c r="Y731" t="str">
        <f ca="1">IF(Sheet1!AB731="DC1MDB01","DC1",IF(Sheet1!AB731="DC1MDB02","DC1",IF(Sheet1!AB731="DC1MDB03","DC1",IF(Sheet1!AB731="DC1MDB04","DC1",IF(Sheet1!AB731="DC1MDB05","DC1",IF(Sheet1!AB731="DC1MDB06","DC1",IF(Sheet1!AB731="DC1MDB07","DC1",IF(Sheet1!AB731="DC1MDB08","DC1",IF(Sheet1!AB731="DC1MDB09","DC1",IF(Sheet1!AB731="DC1MDB10","DC1",IF(Sheet1!AB731="DC4MDB01","DC4",IF(Sheet1!AB731="DC4MDB02","DC4",IF(Sheet1!AB731="DC4MDB03","DC4",IF(Sheet1!AB731="DC4MDB04","DC4",IF(Sheet1!AB731="DC4MDB05","DC4",IF(Sheet1!AB731="DC4MDB06","DC4",IF(Sheet1!AB731="DC4MDB07","DC4",IF(Sheet1!AB731="DC4MDB08","DC4",IF(Sheet1!AB731="DC4MDB09","DC4",IF(Sheet1!AB731="DC4MDB10","DC4","$False"))))))))))))))))))))</f>
        <v>DC1</v>
      </c>
      <c r="Z731" t="s">
        <v>35</v>
      </c>
      <c r="AA731" t="e">
        <f t="shared" si="46"/>
        <v>#VALUE!</v>
      </c>
      <c r="AB731" t="e">
        <f t="shared" si="47"/>
        <v>#VALUE!</v>
      </c>
      <c r="AC731" t="s">
        <v>11</v>
      </c>
      <c r="AD731" t="s">
        <v>12</v>
      </c>
      <c r="AE731" t="s">
        <v>13</v>
      </c>
      <c r="AF731" t="s">
        <v>14</v>
      </c>
      <c r="AG731" t="s">
        <v>5</v>
      </c>
      <c r="AH731" t="s">
        <v>15</v>
      </c>
      <c r="AI731" t="s">
        <v>16</v>
      </c>
      <c r="AJ731" t="s">
        <v>17</v>
      </c>
      <c r="AK731" t="s">
        <v>18</v>
      </c>
      <c r="AL731" t="s">
        <v>19</v>
      </c>
    </row>
    <row r="732" spans="1:38" ht="13.5" customHeight="1">
      <c r="A732" s="7"/>
      <c r="B732" s="7"/>
      <c r="C732" s="7"/>
      <c r="D732" s="8"/>
      <c r="F732" s="9" t="str">
        <f>(Sheet1!T732)</f>
        <v/>
      </c>
      <c r="G732" t="str">
        <f>IF(OR(Sheet1!W732="Yes",Sheet1!U732="Yes"),"\\CMFP538\"&amp;Sheet1!Z732,"")</f>
        <v/>
      </c>
      <c r="H732" t="str">
        <f>IF(G732="","",Sheet1!Z732)</f>
        <v/>
      </c>
      <c r="I732" t="str">
        <f>IF(G732="","",Sheet1!Y732)</f>
        <v/>
      </c>
      <c r="J732" t="e">
        <f>(Sheet1!O732)</f>
        <v>#VALUE!</v>
      </c>
      <c r="K732" s="6" t="e">
        <f>(Sheet1!P732)</f>
        <v>#VALUE!</v>
      </c>
      <c r="L732" s="6" t="e">
        <f>IF(Sheet1!N732="No","No",IF(Sheet1!N732="","No","Yes"))</f>
        <v>#VALUE!</v>
      </c>
      <c r="M732" t="e">
        <f>(Sheet1!Q732)</f>
        <v>#VALUE!</v>
      </c>
      <c r="N732" s="6" t="str">
        <f>IF(Sheet1!E732=FALSE,"",Sheet1!F732&amp;Sheet1!E732)</f>
        <v/>
      </c>
      <c r="O732" t="str">
        <f ca="1">(Sheet1!AB732)</f>
        <v>DC1MDB05</v>
      </c>
      <c r="P732" t="e">
        <f>(Sheet1!R732)</f>
        <v>#VALUE!</v>
      </c>
      <c r="Q732" t="e">
        <f>Sheet3!D732</f>
        <v>#VALUE!</v>
      </c>
      <c r="R732" t="e">
        <f>Sheet3!E732</f>
        <v>#VALUE!</v>
      </c>
      <c r="S732" t="str">
        <f t="shared" si="44"/>
        <v/>
      </c>
      <c r="T732" t="str">
        <f>IF(ISERROR(Sheet1!X732),"",Sheet1!X732)</f>
        <v/>
      </c>
      <c r="U732" t="e">
        <f>IF(Sheet1!M732="Councillors",5120,IF(Sheet1!M732="Information Technology Services Dept.",1024,IF(Sheet1!M732="City Clerk and Solicitor Dept",1953,"No")))</f>
        <v>#VALUE!</v>
      </c>
      <c r="V732" s="5" t="s">
        <v>96</v>
      </c>
      <c r="W732" t="e">
        <f>IF(Sheet1!M732="Councillors",4608,IF(Sheet1!M732="Information Technology Services Dept.",921,IF(Sheet1!M732="City Clerk and Solicitor Dept",1855,"No")))</f>
        <v>#VALUE!</v>
      </c>
      <c r="X732" t="e">
        <f t="shared" si="45"/>
        <v>#VALUE!</v>
      </c>
      <c r="Y732" t="str">
        <f ca="1">IF(Sheet1!AB732="DC1MDB01","DC1",IF(Sheet1!AB732="DC1MDB02","DC1",IF(Sheet1!AB732="DC1MDB03","DC1",IF(Sheet1!AB732="DC1MDB04","DC1",IF(Sheet1!AB732="DC1MDB05","DC1",IF(Sheet1!AB732="DC1MDB06","DC1",IF(Sheet1!AB732="DC1MDB07","DC1",IF(Sheet1!AB732="DC1MDB08","DC1",IF(Sheet1!AB732="DC1MDB09","DC1",IF(Sheet1!AB732="DC1MDB10","DC1",IF(Sheet1!AB732="DC4MDB01","DC4",IF(Sheet1!AB732="DC4MDB02","DC4",IF(Sheet1!AB732="DC4MDB03","DC4",IF(Sheet1!AB732="DC4MDB04","DC4",IF(Sheet1!AB732="DC4MDB05","DC4",IF(Sheet1!AB732="DC4MDB06","DC4",IF(Sheet1!AB732="DC4MDB07","DC4",IF(Sheet1!AB732="DC4MDB08","DC4",IF(Sheet1!AB732="DC4MDB09","DC4",IF(Sheet1!AB732="DC4MDB10","DC4","$False"))))))))))))))))))))</f>
        <v>DC1</v>
      </c>
      <c r="Z732" t="s">
        <v>35</v>
      </c>
      <c r="AA732" t="e">
        <f t="shared" si="46"/>
        <v>#VALUE!</v>
      </c>
      <c r="AB732" t="e">
        <f t="shared" si="47"/>
        <v>#VALUE!</v>
      </c>
      <c r="AC732" t="s">
        <v>11</v>
      </c>
      <c r="AD732" t="s">
        <v>12</v>
      </c>
      <c r="AE732" t="s">
        <v>13</v>
      </c>
      <c r="AF732" t="s">
        <v>14</v>
      </c>
      <c r="AG732" t="s">
        <v>5</v>
      </c>
      <c r="AH732" t="s">
        <v>15</v>
      </c>
      <c r="AI732" t="s">
        <v>16</v>
      </c>
      <c r="AJ732" t="s">
        <v>17</v>
      </c>
      <c r="AK732" t="s">
        <v>18</v>
      </c>
      <c r="AL732" t="s">
        <v>19</v>
      </c>
    </row>
    <row r="733" spans="1:38" ht="13.5" customHeight="1">
      <c r="A733" s="7"/>
      <c r="B733" s="7"/>
      <c r="C733" s="7"/>
      <c r="D733" s="8"/>
      <c r="F733" s="9" t="str">
        <f>(Sheet1!T733)</f>
        <v/>
      </c>
      <c r="G733" t="str">
        <f>IF(OR(Sheet1!W733="Yes",Sheet1!U733="Yes"),"\\CMFP538\"&amp;Sheet1!Z733,"")</f>
        <v/>
      </c>
      <c r="H733" t="str">
        <f>IF(G733="","",Sheet1!Z733)</f>
        <v/>
      </c>
      <c r="I733" t="str">
        <f>IF(G733="","",Sheet1!Y733)</f>
        <v/>
      </c>
      <c r="J733" t="e">
        <f>(Sheet1!O733)</f>
        <v>#VALUE!</v>
      </c>
      <c r="K733" s="6" t="e">
        <f>(Sheet1!P733)</f>
        <v>#VALUE!</v>
      </c>
      <c r="L733" s="6" t="e">
        <f>IF(Sheet1!N733="No","No",IF(Sheet1!N733="","No","Yes"))</f>
        <v>#VALUE!</v>
      </c>
      <c r="M733" t="e">
        <f>(Sheet1!Q733)</f>
        <v>#VALUE!</v>
      </c>
      <c r="N733" s="6" t="str">
        <f>IF(Sheet1!E733=FALSE,"",Sheet1!F733&amp;Sheet1!E733)</f>
        <v/>
      </c>
      <c r="O733" t="str">
        <f ca="1">(Sheet1!AB733)</f>
        <v>DC1MDB01</v>
      </c>
      <c r="P733" t="e">
        <f>(Sheet1!R733)</f>
        <v>#VALUE!</v>
      </c>
      <c r="Q733" t="e">
        <f>Sheet3!D733</f>
        <v>#VALUE!</v>
      </c>
      <c r="R733" t="e">
        <f>Sheet3!E733</f>
        <v>#VALUE!</v>
      </c>
      <c r="S733" t="str">
        <f t="shared" si="44"/>
        <v/>
      </c>
      <c r="T733" t="str">
        <f>IF(ISERROR(Sheet1!X733),"",Sheet1!X733)</f>
        <v/>
      </c>
      <c r="U733" t="e">
        <f>IF(Sheet1!M733="Councillors",5120,IF(Sheet1!M733="Information Technology Services Dept.",1024,IF(Sheet1!M733="City Clerk and Solicitor Dept",1953,"No")))</f>
        <v>#VALUE!</v>
      </c>
      <c r="V733" s="5" t="s">
        <v>96</v>
      </c>
      <c r="W733" t="e">
        <f>IF(Sheet1!M733="Councillors",4608,IF(Sheet1!M733="Information Technology Services Dept.",921,IF(Sheet1!M733="City Clerk and Solicitor Dept",1855,"No")))</f>
        <v>#VALUE!</v>
      </c>
      <c r="X733" t="e">
        <f t="shared" si="45"/>
        <v>#VALUE!</v>
      </c>
      <c r="Y733" t="str">
        <f ca="1">IF(Sheet1!AB733="DC1MDB01","DC1",IF(Sheet1!AB733="DC1MDB02","DC1",IF(Sheet1!AB733="DC1MDB03","DC1",IF(Sheet1!AB733="DC1MDB04","DC1",IF(Sheet1!AB733="DC1MDB05","DC1",IF(Sheet1!AB733="DC1MDB06","DC1",IF(Sheet1!AB733="DC1MDB07","DC1",IF(Sheet1!AB733="DC1MDB08","DC1",IF(Sheet1!AB733="DC1MDB09","DC1",IF(Sheet1!AB733="DC1MDB10","DC1",IF(Sheet1!AB733="DC4MDB01","DC4",IF(Sheet1!AB733="DC4MDB02","DC4",IF(Sheet1!AB733="DC4MDB03","DC4",IF(Sheet1!AB733="DC4MDB04","DC4",IF(Sheet1!AB733="DC4MDB05","DC4",IF(Sheet1!AB733="DC4MDB06","DC4",IF(Sheet1!AB733="DC4MDB07","DC4",IF(Sheet1!AB733="DC4MDB08","DC4",IF(Sheet1!AB733="DC4MDB09","DC4",IF(Sheet1!AB733="DC4MDB10","DC4","$False"))))))))))))))))))))</f>
        <v>DC1</v>
      </c>
      <c r="Z733" t="s">
        <v>35</v>
      </c>
      <c r="AA733" t="e">
        <f t="shared" si="46"/>
        <v>#VALUE!</v>
      </c>
      <c r="AB733" t="e">
        <f t="shared" si="47"/>
        <v>#VALUE!</v>
      </c>
      <c r="AC733" t="s">
        <v>11</v>
      </c>
      <c r="AD733" t="s">
        <v>12</v>
      </c>
      <c r="AE733" t="s">
        <v>13</v>
      </c>
      <c r="AF733" t="s">
        <v>14</v>
      </c>
      <c r="AG733" t="s">
        <v>5</v>
      </c>
      <c r="AH733" t="s">
        <v>15</v>
      </c>
      <c r="AI733" t="s">
        <v>16</v>
      </c>
      <c r="AJ733" t="s">
        <v>17</v>
      </c>
      <c r="AK733" t="s">
        <v>18</v>
      </c>
      <c r="AL733" t="s">
        <v>19</v>
      </c>
    </row>
    <row r="734" spans="1:38" ht="13.5" customHeight="1">
      <c r="A734" s="7"/>
      <c r="B734" s="7"/>
      <c r="C734" s="7"/>
      <c r="D734" s="8"/>
      <c r="F734" s="9" t="str">
        <f>(Sheet1!T734)</f>
        <v/>
      </c>
      <c r="G734" t="str">
        <f>IF(OR(Sheet1!W734="Yes",Sheet1!U734="Yes"),"\\CMFP538\"&amp;Sheet1!Z734,"")</f>
        <v/>
      </c>
      <c r="H734" t="str">
        <f>IF(G734="","",Sheet1!Z734)</f>
        <v/>
      </c>
      <c r="I734" t="str">
        <f>IF(G734="","",Sheet1!Y734)</f>
        <v/>
      </c>
      <c r="J734" t="e">
        <f>(Sheet1!O734)</f>
        <v>#VALUE!</v>
      </c>
      <c r="K734" s="6" t="e">
        <f>(Sheet1!P734)</f>
        <v>#VALUE!</v>
      </c>
      <c r="L734" s="6" t="e">
        <f>IF(Sheet1!N734="No","No",IF(Sheet1!N734="","No","Yes"))</f>
        <v>#VALUE!</v>
      </c>
      <c r="M734" t="e">
        <f>(Sheet1!Q734)</f>
        <v>#VALUE!</v>
      </c>
      <c r="N734" s="6" t="str">
        <f>IF(Sheet1!E734=FALSE,"",Sheet1!F734&amp;Sheet1!E734)</f>
        <v/>
      </c>
      <c r="O734" t="str">
        <f ca="1">(Sheet1!AB734)</f>
        <v>DC1MDB01</v>
      </c>
      <c r="P734" t="e">
        <f>(Sheet1!R734)</f>
        <v>#VALUE!</v>
      </c>
      <c r="Q734" t="e">
        <f>Sheet3!D734</f>
        <v>#VALUE!</v>
      </c>
      <c r="R734" t="e">
        <f>Sheet3!E734</f>
        <v>#VALUE!</v>
      </c>
      <c r="S734" t="str">
        <f t="shared" si="44"/>
        <v/>
      </c>
      <c r="T734" t="str">
        <f>IF(ISERROR(Sheet1!X734),"",Sheet1!X734)</f>
        <v/>
      </c>
      <c r="U734" t="e">
        <f>IF(Sheet1!M734="Councillors",5120,IF(Sheet1!M734="Information Technology Services Dept.",1024,IF(Sheet1!M734="City Clerk and Solicitor Dept",1953,"No")))</f>
        <v>#VALUE!</v>
      </c>
      <c r="V734" s="5" t="s">
        <v>96</v>
      </c>
      <c r="W734" t="e">
        <f>IF(Sheet1!M734="Councillors",4608,IF(Sheet1!M734="Information Technology Services Dept.",921,IF(Sheet1!M734="City Clerk and Solicitor Dept",1855,"No")))</f>
        <v>#VALUE!</v>
      </c>
      <c r="X734" t="e">
        <f t="shared" si="45"/>
        <v>#VALUE!</v>
      </c>
      <c r="Y734" t="str">
        <f ca="1">IF(Sheet1!AB734="DC1MDB01","DC1",IF(Sheet1!AB734="DC1MDB02","DC1",IF(Sheet1!AB734="DC1MDB03","DC1",IF(Sheet1!AB734="DC1MDB04","DC1",IF(Sheet1!AB734="DC1MDB05","DC1",IF(Sheet1!AB734="DC1MDB06","DC1",IF(Sheet1!AB734="DC1MDB07","DC1",IF(Sheet1!AB734="DC1MDB08","DC1",IF(Sheet1!AB734="DC1MDB09","DC1",IF(Sheet1!AB734="DC1MDB10","DC1",IF(Sheet1!AB734="DC4MDB01","DC4",IF(Sheet1!AB734="DC4MDB02","DC4",IF(Sheet1!AB734="DC4MDB03","DC4",IF(Sheet1!AB734="DC4MDB04","DC4",IF(Sheet1!AB734="DC4MDB05","DC4",IF(Sheet1!AB734="DC4MDB06","DC4",IF(Sheet1!AB734="DC4MDB07","DC4",IF(Sheet1!AB734="DC4MDB08","DC4",IF(Sheet1!AB734="DC4MDB09","DC4",IF(Sheet1!AB734="DC4MDB10","DC4","$False"))))))))))))))))))))</f>
        <v>DC1</v>
      </c>
      <c r="Z734" t="s">
        <v>35</v>
      </c>
      <c r="AA734" t="e">
        <f t="shared" si="46"/>
        <v>#VALUE!</v>
      </c>
      <c r="AB734" t="e">
        <f t="shared" si="47"/>
        <v>#VALUE!</v>
      </c>
      <c r="AC734" t="s">
        <v>11</v>
      </c>
      <c r="AD734" t="s">
        <v>12</v>
      </c>
      <c r="AE734" t="s">
        <v>13</v>
      </c>
      <c r="AF734" t="s">
        <v>14</v>
      </c>
      <c r="AG734" t="s">
        <v>5</v>
      </c>
      <c r="AH734" t="s">
        <v>15</v>
      </c>
      <c r="AI734" t="s">
        <v>16</v>
      </c>
      <c r="AJ734" t="s">
        <v>17</v>
      </c>
      <c r="AK734" t="s">
        <v>18</v>
      </c>
      <c r="AL734" t="s">
        <v>19</v>
      </c>
    </row>
    <row r="735" spans="1:38" ht="13.5" customHeight="1">
      <c r="A735" s="7"/>
      <c r="B735" s="7"/>
      <c r="C735" s="7"/>
      <c r="D735" s="8"/>
      <c r="F735" s="9" t="str">
        <f>(Sheet1!T735)</f>
        <v/>
      </c>
      <c r="G735" t="str">
        <f>IF(OR(Sheet1!W735="Yes",Sheet1!U735="Yes"),"\\CMFP538\"&amp;Sheet1!Z735,"")</f>
        <v/>
      </c>
      <c r="H735" t="str">
        <f>IF(G735="","",Sheet1!Z735)</f>
        <v/>
      </c>
      <c r="I735" t="str">
        <f>IF(G735="","",Sheet1!Y735)</f>
        <v/>
      </c>
      <c r="J735" t="e">
        <f>(Sheet1!O735)</f>
        <v>#VALUE!</v>
      </c>
      <c r="K735" s="6" t="e">
        <f>(Sheet1!P735)</f>
        <v>#VALUE!</v>
      </c>
      <c r="L735" s="6" t="e">
        <f>IF(Sheet1!N735="No","No",IF(Sheet1!N735="","No","Yes"))</f>
        <v>#VALUE!</v>
      </c>
      <c r="M735" t="e">
        <f>(Sheet1!Q735)</f>
        <v>#VALUE!</v>
      </c>
      <c r="N735" s="6" t="str">
        <f>IF(Sheet1!E735=FALSE,"",Sheet1!F735&amp;Sheet1!E735)</f>
        <v/>
      </c>
      <c r="O735" t="str">
        <f ca="1">(Sheet1!AB735)</f>
        <v>DC1MDB02</v>
      </c>
      <c r="P735" t="e">
        <f>(Sheet1!R735)</f>
        <v>#VALUE!</v>
      </c>
      <c r="Q735" t="e">
        <f>Sheet3!D735</f>
        <v>#VALUE!</v>
      </c>
      <c r="R735" t="e">
        <f>Sheet3!E735</f>
        <v>#VALUE!</v>
      </c>
      <c r="S735" t="str">
        <f t="shared" si="44"/>
        <v/>
      </c>
      <c r="T735" t="str">
        <f>IF(ISERROR(Sheet1!X735),"",Sheet1!X735)</f>
        <v/>
      </c>
      <c r="U735" t="e">
        <f>IF(Sheet1!M735="Councillors",5120,IF(Sheet1!M735="Information Technology Services Dept.",1024,IF(Sheet1!M735="City Clerk and Solicitor Dept",1953,"No")))</f>
        <v>#VALUE!</v>
      </c>
      <c r="V735" s="5" t="s">
        <v>96</v>
      </c>
      <c r="W735" t="e">
        <f>IF(Sheet1!M735="Councillors",4608,IF(Sheet1!M735="Information Technology Services Dept.",921,IF(Sheet1!M735="City Clerk and Solicitor Dept",1855,"No")))</f>
        <v>#VALUE!</v>
      </c>
      <c r="X735" t="e">
        <f t="shared" si="45"/>
        <v>#VALUE!</v>
      </c>
      <c r="Y735" t="str">
        <f ca="1">IF(Sheet1!AB735="DC1MDB01","DC1",IF(Sheet1!AB735="DC1MDB02","DC1",IF(Sheet1!AB735="DC1MDB03","DC1",IF(Sheet1!AB735="DC1MDB04","DC1",IF(Sheet1!AB735="DC1MDB05","DC1",IF(Sheet1!AB735="DC1MDB06","DC1",IF(Sheet1!AB735="DC1MDB07","DC1",IF(Sheet1!AB735="DC1MDB08","DC1",IF(Sheet1!AB735="DC1MDB09","DC1",IF(Sheet1!AB735="DC1MDB10","DC1",IF(Sheet1!AB735="DC4MDB01","DC4",IF(Sheet1!AB735="DC4MDB02","DC4",IF(Sheet1!AB735="DC4MDB03","DC4",IF(Sheet1!AB735="DC4MDB04","DC4",IF(Sheet1!AB735="DC4MDB05","DC4",IF(Sheet1!AB735="DC4MDB06","DC4",IF(Sheet1!AB735="DC4MDB07","DC4",IF(Sheet1!AB735="DC4MDB08","DC4",IF(Sheet1!AB735="DC4MDB09","DC4",IF(Sheet1!AB735="DC4MDB10","DC4","$False"))))))))))))))))))))</f>
        <v>DC1</v>
      </c>
      <c r="Z735" t="s">
        <v>35</v>
      </c>
      <c r="AA735" t="e">
        <f t="shared" si="46"/>
        <v>#VALUE!</v>
      </c>
      <c r="AB735" t="e">
        <f t="shared" si="47"/>
        <v>#VALUE!</v>
      </c>
      <c r="AC735" t="s">
        <v>11</v>
      </c>
      <c r="AD735" t="s">
        <v>12</v>
      </c>
      <c r="AE735" t="s">
        <v>13</v>
      </c>
      <c r="AF735" t="s">
        <v>14</v>
      </c>
      <c r="AG735" t="s">
        <v>5</v>
      </c>
      <c r="AH735" t="s">
        <v>15</v>
      </c>
      <c r="AI735" t="s">
        <v>16</v>
      </c>
      <c r="AJ735" t="s">
        <v>17</v>
      </c>
      <c r="AK735" t="s">
        <v>18</v>
      </c>
      <c r="AL735" t="s">
        <v>19</v>
      </c>
    </row>
    <row r="736" spans="1:38" ht="13.5" customHeight="1">
      <c r="A736" s="7"/>
      <c r="B736" s="7"/>
      <c r="C736" s="7"/>
      <c r="D736" s="8"/>
      <c r="F736" s="9" t="str">
        <f>(Sheet1!T736)</f>
        <v/>
      </c>
      <c r="G736" t="str">
        <f>IF(OR(Sheet1!W736="Yes",Sheet1!U736="Yes"),"\\CMFP538\"&amp;Sheet1!Z736,"")</f>
        <v/>
      </c>
      <c r="H736" t="str">
        <f>IF(G736="","",Sheet1!Z736)</f>
        <v/>
      </c>
      <c r="I736" t="str">
        <f>IF(G736="","",Sheet1!Y736)</f>
        <v/>
      </c>
      <c r="J736" t="e">
        <f>(Sheet1!O736)</f>
        <v>#VALUE!</v>
      </c>
      <c r="K736" s="6" t="e">
        <f>(Sheet1!P736)</f>
        <v>#VALUE!</v>
      </c>
      <c r="L736" s="6" t="e">
        <f>IF(Sheet1!N736="No","No",IF(Sheet1!N736="","No","Yes"))</f>
        <v>#VALUE!</v>
      </c>
      <c r="M736" t="e">
        <f>(Sheet1!Q736)</f>
        <v>#VALUE!</v>
      </c>
      <c r="N736" s="6" t="str">
        <f>IF(Sheet1!E736=FALSE,"",Sheet1!F736&amp;Sheet1!E736)</f>
        <v/>
      </c>
      <c r="O736" t="str">
        <f ca="1">(Sheet1!AB736)</f>
        <v>DC1MDB01</v>
      </c>
      <c r="P736" t="e">
        <f>(Sheet1!R736)</f>
        <v>#VALUE!</v>
      </c>
      <c r="Q736" t="e">
        <f>Sheet3!D736</f>
        <v>#VALUE!</v>
      </c>
      <c r="R736" t="e">
        <f>Sheet3!E736</f>
        <v>#VALUE!</v>
      </c>
      <c r="S736" t="str">
        <f t="shared" si="44"/>
        <v/>
      </c>
      <c r="T736" t="str">
        <f>IF(ISERROR(Sheet1!X736),"",Sheet1!X736)</f>
        <v/>
      </c>
      <c r="U736" t="e">
        <f>IF(Sheet1!M736="Councillors",5120,IF(Sheet1!M736="Information Technology Services Dept.",1024,IF(Sheet1!M736="City Clerk and Solicitor Dept",1953,"No")))</f>
        <v>#VALUE!</v>
      </c>
      <c r="V736" s="5" t="s">
        <v>96</v>
      </c>
      <c r="W736" t="e">
        <f>IF(Sheet1!M736="Councillors",4608,IF(Sheet1!M736="Information Technology Services Dept.",921,IF(Sheet1!M736="City Clerk and Solicitor Dept",1855,"No")))</f>
        <v>#VALUE!</v>
      </c>
      <c r="X736" t="e">
        <f t="shared" si="45"/>
        <v>#VALUE!</v>
      </c>
      <c r="Y736" t="str">
        <f ca="1">IF(Sheet1!AB736="DC1MDB01","DC1",IF(Sheet1!AB736="DC1MDB02","DC1",IF(Sheet1!AB736="DC1MDB03","DC1",IF(Sheet1!AB736="DC1MDB04","DC1",IF(Sheet1!AB736="DC1MDB05","DC1",IF(Sheet1!AB736="DC1MDB06","DC1",IF(Sheet1!AB736="DC1MDB07","DC1",IF(Sheet1!AB736="DC1MDB08","DC1",IF(Sheet1!AB736="DC1MDB09","DC1",IF(Sheet1!AB736="DC1MDB10","DC1",IF(Sheet1!AB736="DC4MDB01","DC4",IF(Sheet1!AB736="DC4MDB02","DC4",IF(Sheet1!AB736="DC4MDB03","DC4",IF(Sheet1!AB736="DC4MDB04","DC4",IF(Sheet1!AB736="DC4MDB05","DC4",IF(Sheet1!AB736="DC4MDB06","DC4",IF(Sheet1!AB736="DC4MDB07","DC4",IF(Sheet1!AB736="DC4MDB08","DC4",IF(Sheet1!AB736="DC4MDB09","DC4",IF(Sheet1!AB736="DC4MDB10","DC4","$False"))))))))))))))))))))</f>
        <v>DC1</v>
      </c>
      <c r="Z736" t="s">
        <v>35</v>
      </c>
      <c r="AA736" t="e">
        <f t="shared" si="46"/>
        <v>#VALUE!</v>
      </c>
      <c r="AB736" t="e">
        <f t="shared" si="47"/>
        <v>#VALUE!</v>
      </c>
      <c r="AC736" t="s">
        <v>11</v>
      </c>
      <c r="AD736" t="s">
        <v>12</v>
      </c>
      <c r="AE736" t="s">
        <v>13</v>
      </c>
      <c r="AF736" t="s">
        <v>14</v>
      </c>
      <c r="AG736" t="s">
        <v>5</v>
      </c>
      <c r="AH736" t="s">
        <v>15</v>
      </c>
      <c r="AI736" t="s">
        <v>16</v>
      </c>
      <c r="AJ736" t="s">
        <v>17</v>
      </c>
      <c r="AK736" t="s">
        <v>18</v>
      </c>
      <c r="AL736" t="s">
        <v>19</v>
      </c>
    </row>
    <row r="737" spans="1:38" ht="13.5" customHeight="1">
      <c r="A737" s="7"/>
      <c r="B737" s="7"/>
      <c r="C737" s="7"/>
      <c r="D737" s="8"/>
      <c r="F737" s="9" t="str">
        <f>(Sheet1!T737)</f>
        <v/>
      </c>
      <c r="G737" t="str">
        <f>IF(OR(Sheet1!W737="Yes",Sheet1!U737="Yes"),"\\CMFP538\"&amp;Sheet1!Z737,"")</f>
        <v/>
      </c>
      <c r="H737" t="str">
        <f>IF(G737="","",Sheet1!Z737)</f>
        <v/>
      </c>
      <c r="I737" t="str">
        <f>IF(G737="","",Sheet1!Y737)</f>
        <v/>
      </c>
      <c r="J737" t="e">
        <f>(Sheet1!O737)</f>
        <v>#VALUE!</v>
      </c>
      <c r="K737" s="6" t="e">
        <f>(Sheet1!P737)</f>
        <v>#VALUE!</v>
      </c>
      <c r="L737" s="6" t="e">
        <f>IF(Sheet1!N737="No","No",IF(Sheet1!N737="","No","Yes"))</f>
        <v>#VALUE!</v>
      </c>
      <c r="M737" t="e">
        <f>(Sheet1!Q737)</f>
        <v>#VALUE!</v>
      </c>
      <c r="N737" s="6" t="str">
        <f>IF(Sheet1!E737=FALSE,"",Sheet1!F737&amp;Sheet1!E737)</f>
        <v/>
      </c>
      <c r="O737" t="str">
        <f ca="1">(Sheet1!AB737)</f>
        <v>DC4MDB05</v>
      </c>
      <c r="P737" t="e">
        <f>(Sheet1!R737)</f>
        <v>#VALUE!</v>
      </c>
      <c r="Q737" t="e">
        <f>Sheet3!D737</f>
        <v>#VALUE!</v>
      </c>
      <c r="R737" t="e">
        <f>Sheet3!E737</f>
        <v>#VALUE!</v>
      </c>
      <c r="S737" t="str">
        <f t="shared" si="44"/>
        <v/>
      </c>
      <c r="T737" t="str">
        <f>IF(ISERROR(Sheet1!X737),"",Sheet1!X737)</f>
        <v/>
      </c>
      <c r="U737" t="e">
        <f>IF(Sheet1!M737="Councillors",5120,IF(Sheet1!M737="Information Technology Services Dept.",1024,IF(Sheet1!M737="City Clerk and Solicitor Dept",1953,"No")))</f>
        <v>#VALUE!</v>
      </c>
      <c r="V737" s="5" t="s">
        <v>96</v>
      </c>
      <c r="W737" t="e">
        <f>IF(Sheet1!M737="Councillors",4608,IF(Sheet1!M737="Information Technology Services Dept.",921,IF(Sheet1!M737="City Clerk and Solicitor Dept",1855,"No")))</f>
        <v>#VALUE!</v>
      </c>
      <c r="X737" t="e">
        <f t="shared" si="45"/>
        <v>#VALUE!</v>
      </c>
      <c r="Y737" t="str">
        <f ca="1">IF(Sheet1!AB737="DC1MDB01","DC1",IF(Sheet1!AB737="DC1MDB02","DC1",IF(Sheet1!AB737="DC1MDB03","DC1",IF(Sheet1!AB737="DC1MDB04","DC1",IF(Sheet1!AB737="DC1MDB05","DC1",IF(Sheet1!AB737="DC1MDB06","DC1",IF(Sheet1!AB737="DC1MDB07","DC1",IF(Sheet1!AB737="DC1MDB08","DC1",IF(Sheet1!AB737="DC1MDB09","DC1",IF(Sheet1!AB737="DC1MDB10","DC1",IF(Sheet1!AB737="DC4MDB01","DC4",IF(Sheet1!AB737="DC4MDB02","DC4",IF(Sheet1!AB737="DC4MDB03","DC4",IF(Sheet1!AB737="DC4MDB04","DC4",IF(Sheet1!AB737="DC4MDB05","DC4",IF(Sheet1!AB737="DC4MDB06","DC4",IF(Sheet1!AB737="DC4MDB07","DC4",IF(Sheet1!AB737="DC4MDB08","DC4",IF(Sheet1!AB737="DC4MDB09","DC4",IF(Sheet1!AB737="DC4MDB10","DC4","$False"))))))))))))))))))))</f>
        <v>DC4</v>
      </c>
      <c r="Z737" t="s">
        <v>35</v>
      </c>
      <c r="AA737" t="e">
        <f t="shared" si="46"/>
        <v>#VALUE!</v>
      </c>
      <c r="AB737" t="e">
        <f t="shared" si="47"/>
        <v>#VALUE!</v>
      </c>
      <c r="AC737" t="s">
        <v>11</v>
      </c>
      <c r="AD737" t="s">
        <v>12</v>
      </c>
      <c r="AE737" t="s">
        <v>13</v>
      </c>
      <c r="AF737" t="s">
        <v>14</v>
      </c>
      <c r="AG737" t="s">
        <v>5</v>
      </c>
      <c r="AH737" t="s">
        <v>15</v>
      </c>
      <c r="AI737" t="s">
        <v>16</v>
      </c>
      <c r="AJ737" t="s">
        <v>17</v>
      </c>
      <c r="AK737" t="s">
        <v>18</v>
      </c>
      <c r="AL737" t="s">
        <v>19</v>
      </c>
    </row>
    <row r="738" spans="1:38" ht="13.5" customHeight="1">
      <c r="A738" s="7"/>
      <c r="B738" s="7"/>
      <c r="C738" s="7"/>
      <c r="D738" s="8"/>
      <c r="F738" s="9" t="str">
        <f>(Sheet1!T738)</f>
        <v/>
      </c>
      <c r="G738" t="str">
        <f>IF(OR(Sheet1!W738="Yes",Sheet1!U738="Yes"),"\\CMFP538\"&amp;Sheet1!Z738,"")</f>
        <v/>
      </c>
      <c r="H738" t="str">
        <f>IF(G738="","",Sheet1!Z738)</f>
        <v/>
      </c>
      <c r="I738" t="str">
        <f>IF(G738="","",Sheet1!Y738)</f>
        <v/>
      </c>
      <c r="J738" t="e">
        <f>(Sheet1!O738)</f>
        <v>#VALUE!</v>
      </c>
      <c r="K738" s="6" t="e">
        <f>(Sheet1!P738)</f>
        <v>#VALUE!</v>
      </c>
      <c r="L738" s="6" t="e">
        <f>IF(Sheet1!N738="No","No",IF(Sheet1!N738="","No","Yes"))</f>
        <v>#VALUE!</v>
      </c>
      <c r="M738" t="e">
        <f>(Sheet1!Q738)</f>
        <v>#VALUE!</v>
      </c>
      <c r="N738" s="6" t="str">
        <f>IF(Sheet1!E738=FALSE,"",Sheet1!F738&amp;Sheet1!E738)</f>
        <v/>
      </c>
      <c r="O738" t="str">
        <f ca="1">(Sheet1!AB738)</f>
        <v>DC1MDB02</v>
      </c>
      <c r="P738" t="e">
        <f>(Sheet1!R738)</f>
        <v>#VALUE!</v>
      </c>
      <c r="Q738" t="e">
        <f>Sheet3!D738</f>
        <v>#VALUE!</v>
      </c>
      <c r="R738" t="e">
        <f>Sheet3!E738</f>
        <v>#VALUE!</v>
      </c>
      <c r="S738" t="str">
        <f t="shared" si="44"/>
        <v/>
      </c>
      <c r="T738" t="str">
        <f>IF(ISERROR(Sheet1!X738),"",Sheet1!X738)</f>
        <v/>
      </c>
      <c r="U738" t="e">
        <f>IF(Sheet1!M738="Councillors",5120,IF(Sheet1!M738="Information Technology Services Dept.",1024,IF(Sheet1!M738="City Clerk and Solicitor Dept",1953,"No")))</f>
        <v>#VALUE!</v>
      </c>
      <c r="V738" s="5" t="s">
        <v>96</v>
      </c>
      <c r="W738" t="e">
        <f>IF(Sheet1!M738="Councillors",4608,IF(Sheet1!M738="Information Technology Services Dept.",921,IF(Sheet1!M738="City Clerk and Solicitor Dept",1855,"No")))</f>
        <v>#VALUE!</v>
      </c>
      <c r="X738" t="e">
        <f t="shared" si="45"/>
        <v>#VALUE!</v>
      </c>
      <c r="Y738" t="str">
        <f ca="1">IF(Sheet1!AB738="DC1MDB01","DC1",IF(Sheet1!AB738="DC1MDB02","DC1",IF(Sheet1!AB738="DC1MDB03","DC1",IF(Sheet1!AB738="DC1MDB04","DC1",IF(Sheet1!AB738="DC1MDB05","DC1",IF(Sheet1!AB738="DC1MDB06","DC1",IF(Sheet1!AB738="DC1MDB07","DC1",IF(Sheet1!AB738="DC1MDB08","DC1",IF(Sheet1!AB738="DC1MDB09","DC1",IF(Sheet1!AB738="DC1MDB10","DC1",IF(Sheet1!AB738="DC4MDB01","DC4",IF(Sheet1!AB738="DC4MDB02","DC4",IF(Sheet1!AB738="DC4MDB03","DC4",IF(Sheet1!AB738="DC4MDB04","DC4",IF(Sheet1!AB738="DC4MDB05","DC4",IF(Sheet1!AB738="DC4MDB06","DC4",IF(Sheet1!AB738="DC4MDB07","DC4",IF(Sheet1!AB738="DC4MDB08","DC4",IF(Sheet1!AB738="DC4MDB09","DC4",IF(Sheet1!AB738="DC4MDB10","DC4","$False"))))))))))))))))))))</f>
        <v>DC1</v>
      </c>
      <c r="Z738" t="s">
        <v>35</v>
      </c>
      <c r="AA738" t="e">
        <f t="shared" si="46"/>
        <v>#VALUE!</v>
      </c>
      <c r="AB738" t="e">
        <f t="shared" si="47"/>
        <v>#VALUE!</v>
      </c>
      <c r="AC738" t="s">
        <v>11</v>
      </c>
      <c r="AD738" t="s">
        <v>12</v>
      </c>
      <c r="AE738" t="s">
        <v>13</v>
      </c>
      <c r="AF738" t="s">
        <v>14</v>
      </c>
      <c r="AG738" t="s">
        <v>5</v>
      </c>
      <c r="AH738" t="s">
        <v>15</v>
      </c>
      <c r="AI738" t="s">
        <v>16</v>
      </c>
      <c r="AJ738" t="s">
        <v>17</v>
      </c>
      <c r="AK738" t="s">
        <v>18</v>
      </c>
      <c r="AL738" t="s">
        <v>19</v>
      </c>
    </row>
    <row r="739" spans="1:38" ht="13.5" customHeight="1">
      <c r="A739" s="7"/>
      <c r="B739" s="7"/>
      <c r="C739" s="7"/>
      <c r="D739" s="8"/>
      <c r="F739" s="9" t="str">
        <f>(Sheet1!T739)</f>
        <v/>
      </c>
      <c r="G739" t="str">
        <f>IF(OR(Sheet1!W739="Yes",Sheet1!U739="Yes"),"\\CMFP538\"&amp;Sheet1!Z739,"")</f>
        <v/>
      </c>
      <c r="H739" t="str">
        <f>IF(G739="","",Sheet1!Z739)</f>
        <v/>
      </c>
      <c r="I739" t="str">
        <f>IF(G739="","",Sheet1!Y739)</f>
        <v/>
      </c>
      <c r="J739" t="e">
        <f>(Sheet1!O739)</f>
        <v>#VALUE!</v>
      </c>
      <c r="K739" s="6" t="e">
        <f>(Sheet1!P739)</f>
        <v>#VALUE!</v>
      </c>
      <c r="L739" s="6" t="e">
        <f>IF(Sheet1!N739="No","No",IF(Sheet1!N739="","No","Yes"))</f>
        <v>#VALUE!</v>
      </c>
      <c r="M739" t="e">
        <f>(Sheet1!Q739)</f>
        <v>#VALUE!</v>
      </c>
      <c r="N739" s="6" t="str">
        <f>IF(Sheet1!E739=FALSE,"",Sheet1!F739&amp;Sheet1!E739)</f>
        <v/>
      </c>
      <c r="O739" t="str">
        <f ca="1">(Sheet1!AB739)</f>
        <v>DC1MDB03</v>
      </c>
      <c r="P739" t="e">
        <f>(Sheet1!R739)</f>
        <v>#VALUE!</v>
      </c>
      <c r="Q739" t="e">
        <f>Sheet3!D739</f>
        <v>#VALUE!</v>
      </c>
      <c r="R739" t="e">
        <f>Sheet3!E739</f>
        <v>#VALUE!</v>
      </c>
      <c r="S739" t="str">
        <f t="shared" si="44"/>
        <v/>
      </c>
      <c r="T739" t="str">
        <f>IF(ISERROR(Sheet1!X739),"",Sheet1!X739)</f>
        <v/>
      </c>
      <c r="U739" t="e">
        <f>IF(Sheet1!M739="Councillors",5120,IF(Sheet1!M739="Information Technology Services Dept.",1024,IF(Sheet1!M739="City Clerk and Solicitor Dept",1953,"No")))</f>
        <v>#VALUE!</v>
      </c>
      <c r="V739" s="5" t="s">
        <v>96</v>
      </c>
      <c r="W739" t="e">
        <f>IF(Sheet1!M739="Councillors",4608,IF(Sheet1!M739="Information Technology Services Dept.",921,IF(Sheet1!M739="City Clerk and Solicitor Dept",1855,"No")))</f>
        <v>#VALUE!</v>
      </c>
      <c r="X739" t="e">
        <f t="shared" si="45"/>
        <v>#VALUE!</v>
      </c>
      <c r="Y739" t="str">
        <f ca="1">IF(Sheet1!AB739="DC1MDB01","DC1",IF(Sheet1!AB739="DC1MDB02","DC1",IF(Sheet1!AB739="DC1MDB03","DC1",IF(Sheet1!AB739="DC1MDB04","DC1",IF(Sheet1!AB739="DC1MDB05","DC1",IF(Sheet1!AB739="DC1MDB06","DC1",IF(Sheet1!AB739="DC1MDB07","DC1",IF(Sheet1!AB739="DC1MDB08","DC1",IF(Sheet1!AB739="DC1MDB09","DC1",IF(Sheet1!AB739="DC1MDB10","DC1",IF(Sheet1!AB739="DC4MDB01","DC4",IF(Sheet1!AB739="DC4MDB02","DC4",IF(Sheet1!AB739="DC4MDB03","DC4",IF(Sheet1!AB739="DC4MDB04","DC4",IF(Sheet1!AB739="DC4MDB05","DC4",IF(Sheet1!AB739="DC4MDB06","DC4",IF(Sheet1!AB739="DC4MDB07","DC4",IF(Sheet1!AB739="DC4MDB08","DC4",IF(Sheet1!AB739="DC4MDB09","DC4",IF(Sheet1!AB739="DC4MDB10","DC4","$False"))))))))))))))))))))</f>
        <v>DC1</v>
      </c>
      <c r="Z739" t="s">
        <v>35</v>
      </c>
      <c r="AA739" t="e">
        <f t="shared" si="46"/>
        <v>#VALUE!</v>
      </c>
      <c r="AB739" t="e">
        <f t="shared" si="47"/>
        <v>#VALUE!</v>
      </c>
      <c r="AC739" t="s">
        <v>11</v>
      </c>
      <c r="AD739" t="s">
        <v>12</v>
      </c>
      <c r="AE739" t="s">
        <v>13</v>
      </c>
      <c r="AF739" t="s">
        <v>14</v>
      </c>
      <c r="AG739" t="s">
        <v>5</v>
      </c>
      <c r="AH739" t="s">
        <v>15</v>
      </c>
      <c r="AI739" t="s">
        <v>16</v>
      </c>
      <c r="AJ739" t="s">
        <v>17</v>
      </c>
      <c r="AK739" t="s">
        <v>18</v>
      </c>
      <c r="AL739" t="s">
        <v>19</v>
      </c>
    </row>
    <row r="740" spans="1:38" ht="13.5" customHeight="1">
      <c r="A740" s="7"/>
      <c r="B740" s="7"/>
      <c r="C740" s="7"/>
      <c r="D740" s="8"/>
      <c r="F740" s="9" t="str">
        <f>(Sheet1!T740)</f>
        <v/>
      </c>
      <c r="G740" t="str">
        <f>IF(OR(Sheet1!W740="Yes",Sheet1!U740="Yes"),"\\CMFP538\"&amp;Sheet1!Z740,"")</f>
        <v/>
      </c>
      <c r="H740" t="str">
        <f>IF(G740="","",Sheet1!Z740)</f>
        <v/>
      </c>
      <c r="I740" t="str">
        <f>IF(G740="","",Sheet1!Y740)</f>
        <v/>
      </c>
      <c r="J740" t="e">
        <f>(Sheet1!O740)</f>
        <v>#VALUE!</v>
      </c>
      <c r="K740" s="6" t="e">
        <f>(Sheet1!P740)</f>
        <v>#VALUE!</v>
      </c>
      <c r="L740" s="6" t="e">
        <f>IF(Sheet1!N740="No","No",IF(Sheet1!N740="","No","Yes"))</f>
        <v>#VALUE!</v>
      </c>
      <c r="M740" t="e">
        <f>(Sheet1!Q740)</f>
        <v>#VALUE!</v>
      </c>
      <c r="N740" s="6" t="str">
        <f>IF(Sheet1!E740=FALSE,"",Sheet1!F740&amp;Sheet1!E740)</f>
        <v/>
      </c>
      <c r="O740" t="str">
        <f ca="1">(Sheet1!AB740)</f>
        <v>DC1MDB09</v>
      </c>
      <c r="P740" t="e">
        <f>(Sheet1!R740)</f>
        <v>#VALUE!</v>
      </c>
      <c r="Q740" t="e">
        <f>Sheet3!D740</f>
        <v>#VALUE!</v>
      </c>
      <c r="R740" t="e">
        <f>Sheet3!E740</f>
        <v>#VALUE!</v>
      </c>
      <c r="S740" t="str">
        <f t="shared" si="44"/>
        <v/>
      </c>
      <c r="T740" t="str">
        <f>IF(ISERROR(Sheet1!X740),"",Sheet1!X740)</f>
        <v/>
      </c>
      <c r="U740" t="e">
        <f>IF(Sheet1!M740="Councillors",5120,IF(Sheet1!M740="Information Technology Services Dept.",1024,IF(Sheet1!M740="City Clerk and Solicitor Dept",1953,"No")))</f>
        <v>#VALUE!</v>
      </c>
      <c r="V740" s="5" t="s">
        <v>96</v>
      </c>
      <c r="W740" t="e">
        <f>IF(Sheet1!M740="Councillors",4608,IF(Sheet1!M740="Information Technology Services Dept.",921,IF(Sheet1!M740="City Clerk and Solicitor Dept",1855,"No")))</f>
        <v>#VALUE!</v>
      </c>
      <c r="X740" t="e">
        <f t="shared" si="45"/>
        <v>#VALUE!</v>
      </c>
      <c r="Y740" t="str">
        <f ca="1">IF(Sheet1!AB740="DC1MDB01","DC1",IF(Sheet1!AB740="DC1MDB02","DC1",IF(Sheet1!AB740="DC1MDB03","DC1",IF(Sheet1!AB740="DC1MDB04","DC1",IF(Sheet1!AB740="DC1MDB05","DC1",IF(Sheet1!AB740="DC1MDB06","DC1",IF(Sheet1!AB740="DC1MDB07","DC1",IF(Sheet1!AB740="DC1MDB08","DC1",IF(Sheet1!AB740="DC1MDB09","DC1",IF(Sheet1!AB740="DC1MDB10","DC1",IF(Sheet1!AB740="DC4MDB01","DC4",IF(Sheet1!AB740="DC4MDB02","DC4",IF(Sheet1!AB740="DC4MDB03","DC4",IF(Sheet1!AB740="DC4MDB04","DC4",IF(Sheet1!AB740="DC4MDB05","DC4",IF(Sheet1!AB740="DC4MDB06","DC4",IF(Sheet1!AB740="DC4MDB07","DC4",IF(Sheet1!AB740="DC4MDB08","DC4",IF(Sheet1!AB740="DC4MDB09","DC4",IF(Sheet1!AB740="DC4MDB10","DC4","$False"))))))))))))))))))))</f>
        <v>DC1</v>
      </c>
      <c r="Z740" t="s">
        <v>35</v>
      </c>
      <c r="AA740" t="e">
        <f t="shared" si="46"/>
        <v>#VALUE!</v>
      </c>
      <c r="AB740" t="e">
        <f t="shared" si="47"/>
        <v>#VALUE!</v>
      </c>
      <c r="AC740" t="s">
        <v>11</v>
      </c>
      <c r="AD740" t="s">
        <v>12</v>
      </c>
      <c r="AE740" t="s">
        <v>13</v>
      </c>
      <c r="AF740" t="s">
        <v>14</v>
      </c>
      <c r="AG740" t="s">
        <v>5</v>
      </c>
      <c r="AH740" t="s">
        <v>15</v>
      </c>
      <c r="AI740" t="s">
        <v>16</v>
      </c>
      <c r="AJ740" t="s">
        <v>17</v>
      </c>
      <c r="AK740" t="s">
        <v>18</v>
      </c>
      <c r="AL740" t="s">
        <v>19</v>
      </c>
    </row>
    <row r="741" spans="1:38" ht="13.5" customHeight="1">
      <c r="A741" s="7"/>
      <c r="B741" s="7"/>
      <c r="C741" s="7"/>
      <c r="D741" s="8"/>
      <c r="F741" s="9" t="str">
        <f>(Sheet1!T741)</f>
        <v/>
      </c>
      <c r="G741" t="str">
        <f>IF(OR(Sheet1!W741="Yes",Sheet1!U741="Yes"),"\\CMFP538\"&amp;Sheet1!Z741,"")</f>
        <v/>
      </c>
      <c r="H741" t="str">
        <f>IF(G741="","",Sheet1!Z741)</f>
        <v/>
      </c>
      <c r="I741" t="str">
        <f>IF(G741="","",Sheet1!Y741)</f>
        <v/>
      </c>
      <c r="J741" t="e">
        <f>(Sheet1!O741)</f>
        <v>#VALUE!</v>
      </c>
      <c r="K741" s="6" t="e">
        <f>(Sheet1!P741)</f>
        <v>#VALUE!</v>
      </c>
      <c r="L741" s="6" t="e">
        <f>IF(Sheet1!N741="No","No",IF(Sheet1!N741="","No","Yes"))</f>
        <v>#VALUE!</v>
      </c>
      <c r="M741" t="e">
        <f>(Sheet1!Q741)</f>
        <v>#VALUE!</v>
      </c>
      <c r="N741" s="6" t="str">
        <f>IF(Sheet1!E741=FALSE,"",Sheet1!F741&amp;Sheet1!E741)</f>
        <v/>
      </c>
      <c r="O741" t="str">
        <f ca="1">(Sheet1!AB741)</f>
        <v>DC4MDB05</v>
      </c>
      <c r="P741" t="e">
        <f>(Sheet1!R741)</f>
        <v>#VALUE!</v>
      </c>
      <c r="Q741" t="e">
        <f>Sheet3!D741</f>
        <v>#VALUE!</v>
      </c>
      <c r="R741" t="e">
        <f>Sheet3!E741</f>
        <v>#VALUE!</v>
      </c>
      <c r="S741" t="str">
        <f t="shared" si="44"/>
        <v/>
      </c>
      <c r="T741" t="str">
        <f>IF(ISERROR(Sheet1!X741),"",Sheet1!X741)</f>
        <v/>
      </c>
      <c r="U741" t="e">
        <f>IF(Sheet1!M741="Councillors",5120,IF(Sheet1!M741="Information Technology Services Dept.",1024,IF(Sheet1!M741="City Clerk and Solicitor Dept",1953,"No")))</f>
        <v>#VALUE!</v>
      </c>
      <c r="V741" s="5" t="s">
        <v>96</v>
      </c>
      <c r="W741" t="e">
        <f>IF(Sheet1!M741="Councillors",4608,IF(Sheet1!M741="Information Technology Services Dept.",921,IF(Sheet1!M741="City Clerk and Solicitor Dept",1855,"No")))</f>
        <v>#VALUE!</v>
      </c>
      <c r="X741" t="e">
        <f t="shared" si="45"/>
        <v>#VALUE!</v>
      </c>
      <c r="Y741" t="str">
        <f ca="1">IF(Sheet1!AB741="DC1MDB01","DC1",IF(Sheet1!AB741="DC1MDB02","DC1",IF(Sheet1!AB741="DC1MDB03","DC1",IF(Sheet1!AB741="DC1MDB04","DC1",IF(Sheet1!AB741="DC1MDB05","DC1",IF(Sheet1!AB741="DC1MDB06","DC1",IF(Sheet1!AB741="DC1MDB07","DC1",IF(Sheet1!AB741="DC1MDB08","DC1",IF(Sheet1!AB741="DC1MDB09","DC1",IF(Sheet1!AB741="DC1MDB10","DC1",IF(Sheet1!AB741="DC4MDB01","DC4",IF(Sheet1!AB741="DC4MDB02","DC4",IF(Sheet1!AB741="DC4MDB03","DC4",IF(Sheet1!AB741="DC4MDB04","DC4",IF(Sheet1!AB741="DC4MDB05","DC4",IF(Sheet1!AB741="DC4MDB06","DC4",IF(Sheet1!AB741="DC4MDB07","DC4",IF(Sheet1!AB741="DC4MDB08","DC4",IF(Sheet1!AB741="DC4MDB09","DC4",IF(Sheet1!AB741="DC4MDB10","DC4","$False"))))))))))))))))))))</f>
        <v>DC4</v>
      </c>
      <c r="Z741" t="s">
        <v>35</v>
      </c>
      <c r="AA741" t="e">
        <f t="shared" si="46"/>
        <v>#VALUE!</v>
      </c>
      <c r="AB741" t="e">
        <f t="shared" si="47"/>
        <v>#VALUE!</v>
      </c>
      <c r="AC741" t="s">
        <v>11</v>
      </c>
      <c r="AD741" t="s">
        <v>12</v>
      </c>
      <c r="AE741" t="s">
        <v>13</v>
      </c>
      <c r="AF741" t="s">
        <v>14</v>
      </c>
      <c r="AG741" t="s">
        <v>5</v>
      </c>
      <c r="AH741" t="s">
        <v>15</v>
      </c>
      <c r="AI741" t="s">
        <v>16</v>
      </c>
      <c r="AJ741" t="s">
        <v>17</v>
      </c>
      <c r="AK741" t="s">
        <v>18</v>
      </c>
      <c r="AL741" t="s">
        <v>19</v>
      </c>
    </row>
    <row r="742" spans="1:38" ht="13.5" customHeight="1">
      <c r="A742" s="7"/>
      <c r="B742" s="7"/>
      <c r="C742" s="7"/>
      <c r="D742" s="8"/>
      <c r="F742" s="9" t="str">
        <f>(Sheet1!T742)</f>
        <v/>
      </c>
      <c r="G742" t="str">
        <f>IF(OR(Sheet1!W742="Yes",Sheet1!U742="Yes"),"\\CMFP538\"&amp;Sheet1!Z742,"")</f>
        <v/>
      </c>
      <c r="H742" t="str">
        <f>IF(G742="","",Sheet1!Z742)</f>
        <v/>
      </c>
      <c r="I742" t="str">
        <f>IF(G742="","",Sheet1!Y742)</f>
        <v/>
      </c>
      <c r="J742" t="e">
        <f>(Sheet1!O742)</f>
        <v>#VALUE!</v>
      </c>
      <c r="K742" s="6" t="e">
        <f>(Sheet1!P742)</f>
        <v>#VALUE!</v>
      </c>
      <c r="L742" s="6" t="e">
        <f>IF(Sheet1!N742="No","No",IF(Sheet1!N742="","No","Yes"))</f>
        <v>#VALUE!</v>
      </c>
      <c r="M742" t="e">
        <f>(Sheet1!Q742)</f>
        <v>#VALUE!</v>
      </c>
      <c r="N742" s="6" t="str">
        <f>IF(Sheet1!E742=FALSE,"",Sheet1!F742&amp;Sheet1!E742)</f>
        <v/>
      </c>
      <c r="O742" t="str">
        <f ca="1">(Sheet1!AB742)</f>
        <v>DC4MDB07</v>
      </c>
      <c r="P742" t="e">
        <f>(Sheet1!R742)</f>
        <v>#VALUE!</v>
      </c>
      <c r="Q742" t="e">
        <f>Sheet3!D742</f>
        <v>#VALUE!</v>
      </c>
      <c r="R742" t="e">
        <f>Sheet3!E742</f>
        <v>#VALUE!</v>
      </c>
      <c r="S742" t="str">
        <f t="shared" si="44"/>
        <v/>
      </c>
      <c r="T742" t="str">
        <f>IF(ISERROR(Sheet1!X742),"",Sheet1!X742)</f>
        <v/>
      </c>
      <c r="U742" t="e">
        <f>IF(Sheet1!M742="Councillors",5120,IF(Sheet1!M742="Information Technology Services Dept.",1024,IF(Sheet1!M742="City Clerk and Solicitor Dept",1953,"No")))</f>
        <v>#VALUE!</v>
      </c>
      <c r="V742" s="5" t="s">
        <v>96</v>
      </c>
      <c r="W742" t="e">
        <f>IF(Sheet1!M742="Councillors",4608,IF(Sheet1!M742="Information Technology Services Dept.",921,IF(Sheet1!M742="City Clerk and Solicitor Dept",1855,"No")))</f>
        <v>#VALUE!</v>
      </c>
      <c r="X742" t="e">
        <f t="shared" si="45"/>
        <v>#VALUE!</v>
      </c>
      <c r="Y742" t="str">
        <f ca="1">IF(Sheet1!AB742="DC1MDB01","DC1",IF(Sheet1!AB742="DC1MDB02","DC1",IF(Sheet1!AB742="DC1MDB03","DC1",IF(Sheet1!AB742="DC1MDB04","DC1",IF(Sheet1!AB742="DC1MDB05","DC1",IF(Sheet1!AB742="DC1MDB06","DC1",IF(Sheet1!AB742="DC1MDB07","DC1",IF(Sheet1!AB742="DC1MDB08","DC1",IF(Sheet1!AB742="DC1MDB09","DC1",IF(Sheet1!AB742="DC1MDB10","DC1",IF(Sheet1!AB742="DC4MDB01","DC4",IF(Sheet1!AB742="DC4MDB02","DC4",IF(Sheet1!AB742="DC4MDB03","DC4",IF(Sheet1!AB742="DC4MDB04","DC4",IF(Sheet1!AB742="DC4MDB05","DC4",IF(Sheet1!AB742="DC4MDB06","DC4",IF(Sheet1!AB742="DC4MDB07","DC4",IF(Sheet1!AB742="DC4MDB08","DC4",IF(Sheet1!AB742="DC4MDB09","DC4",IF(Sheet1!AB742="DC4MDB10","DC4","$False"))))))))))))))))))))</f>
        <v>DC4</v>
      </c>
      <c r="Z742" t="s">
        <v>35</v>
      </c>
      <c r="AA742" t="e">
        <f t="shared" si="46"/>
        <v>#VALUE!</v>
      </c>
      <c r="AB742" t="e">
        <f t="shared" si="47"/>
        <v>#VALUE!</v>
      </c>
      <c r="AC742" t="s">
        <v>11</v>
      </c>
      <c r="AD742" t="s">
        <v>12</v>
      </c>
      <c r="AE742" t="s">
        <v>13</v>
      </c>
      <c r="AF742" t="s">
        <v>14</v>
      </c>
      <c r="AG742" t="s">
        <v>5</v>
      </c>
      <c r="AH742" t="s">
        <v>15</v>
      </c>
      <c r="AI742" t="s">
        <v>16</v>
      </c>
      <c r="AJ742" t="s">
        <v>17</v>
      </c>
      <c r="AK742" t="s">
        <v>18</v>
      </c>
      <c r="AL742" t="s">
        <v>19</v>
      </c>
    </row>
    <row r="743" spans="1:38" ht="13.5" customHeight="1">
      <c r="A743" s="7"/>
      <c r="B743" s="7"/>
      <c r="C743" s="7"/>
      <c r="D743" s="8"/>
      <c r="F743" s="9" t="str">
        <f>(Sheet1!T743)</f>
        <v/>
      </c>
      <c r="G743" t="str">
        <f>IF(OR(Sheet1!W743="Yes",Sheet1!U743="Yes"),"\\CMFP538\"&amp;Sheet1!Z743,"")</f>
        <v/>
      </c>
      <c r="H743" t="str">
        <f>IF(G743="","",Sheet1!Z743)</f>
        <v/>
      </c>
      <c r="I743" t="str">
        <f>IF(G743="","",Sheet1!Y743)</f>
        <v/>
      </c>
      <c r="J743" t="e">
        <f>(Sheet1!O743)</f>
        <v>#VALUE!</v>
      </c>
      <c r="K743" s="6" t="e">
        <f>(Sheet1!P743)</f>
        <v>#VALUE!</v>
      </c>
      <c r="L743" s="6" t="e">
        <f>IF(Sheet1!N743="No","No",IF(Sheet1!N743="","No","Yes"))</f>
        <v>#VALUE!</v>
      </c>
      <c r="M743" t="e">
        <f>(Sheet1!Q743)</f>
        <v>#VALUE!</v>
      </c>
      <c r="N743" s="6" t="str">
        <f>IF(Sheet1!E743=FALSE,"",Sheet1!F743&amp;Sheet1!E743)</f>
        <v/>
      </c>
      <c r="O743" t="str">
        <f ca="1">(Sheet1!AB743)</f>
        <v>DC1MDB10</v>
      </c>
      <c r="P743" t="e">
        <f>(Sheet1!R743)</f>
        <v>#VALUE!</v>
      </c>
      <c r="Q743" t="e">
        <f>Sheet3!D743</f>
        <v>#VALUE!</v>
      </c>
      <c r="R743" t="e">
        <f>Sheet3!E743</f>
        <v>#VALUE!</v>
      </c>
      <c r="S743" t="str">
        <f t="shared" si="44"/>
        <v/>
      </c>
      <c r="T743" t="str">
        <f>IF(ISERROR(Sheet1!X743),"",Sheet1!X743)</f>
        <v/>
      </c>
      <c r="U743" t="e">
        <f>IF(Sheet1!M743="Councillors",5120,IF(Sheet1!M743="Information Technology Services Dept.",1024,IF(Sheet1!M743="City Clerk and Solicitor Dept",1953,"No")))</f>
        <v>#VALUE!</v>
      </c>
      <c r="V743" s="5" t="s">
        <v>96</v>
      </c>
      <c r="W743" t="e">
        <f>IF(Sheet1!M743="Councillors",4608,IF(Sheet1!M743="Information Technology Services Dept.",921,IF(Sheet1!M743="City Clerk and Solicitor Dept",1855,"No")))</f>
        <v>#VALUE!</v>
      </c>
      <c r="X743" t="e">
        <f t="shared" si="45"/>
        <v>#VALUE!</v>
      </c>
      <c r="Y743" t="str">
        <f ca="1">IF(Sheet1!AB743="DC1MDB01","DC1",IF(Sheet1!AB743="DC1MDB02","DC1",IF(Sheet1!AB743="DC1MDB03","DC1",IF(Sheet1!AB743="DC1MDB04","DC1",IF(Sheet1!AB743="DC1MDB05","DC1",IF(Sheet1!AB743="DC1MDB06","DC1",IF(Sheet1!AB743="DC1MDB07","DC1",IF(Sheet1!AB743="DC1MDB08","DC1",IF(Sheet1!AB743="DC1MDB09","DC1",IF(Sheet1!AB743="DC1MDB10","DC1",IF(Sheet1!AB743="DC4MDB01","DC4",IF(Sheet1!AB743="DC4MDB02","DC4",IF(Sheet1!AB743="DC4MDB03","DC4",IF(Sheet1!AB743="DC4MDB04","DC4",IF(Sheet1!AB743="DC4MDB05","DC4",IF(Sheet1!AB743="DC4MDB06","DC4",IF(Sheet1!AB743="DC4MDB07","DC4",IF(Sheet1!AB743="DC4MDB08","DC4",IF(Sheet1!AB743="DC4MDB09","DC4",IF(Sheet1!AB743="DC4MDB10","DC4","$False"))))))))))))))))))))</f>
        <v>DC1</v>
      </c>
      <c r="Z743" t="s">
        <v>35</v>
      </c>
      <c r="AA743" t="e">
        <f t="shared" si="46"/>
        <v>#VALUE!</v>
      </c>
      <c r="AB743" t="e">
        <f t="shared" si="47"/>
        <v>#VALUE!</v>
      </c>
      <c r="AC743" t="s">
        <v>11</v>
      </c>
      <c r="AD743" t="s">
        <v>12</v>
      </c>
      <c r="AE743" t="s">
        <v>13</v>
      </c>
      <c r="AF743" t="s">
        <v>14</v>
      </c>
      <c r="AG743" t="s">
        <v>5</v>
      </c>
      <c r="AH743" t="s">
        <v>15</v>
      </c>
      <c r="AI743" t="s">
        <v>16</v>
      </c>
      <c r="AJ743" t="s">
        <v>17</v>
      </c>
      <c r="AK743" t="s">
        <v>18</v>
      </c>
      <c r="AL743" t="s">
        <v>19</v>
      </c>
    </row>
    <row r="744" spans="1:38" ht="13.5" customHeight="1">
      <c r="A744" s="7"/>
      <c r="B744" s="7"/>
      <c r="C744" s="7"/>
      <c r="D744" s="8"/>
      <c r="F744" s="9" t="str">
        <f>(Sheet1!T744)</f>
        <v/>
      </c>
      <c r="G744" t="str">
        <f>IF(OR(Sheet1!W744="Yes",Sheet1!U744="Yes"),"\\CMFP538\"&amp;Sheet1!Z744,"")</f>
        <v/>
      </c>
      <c r="H744" t="str">
        <f>IF(G744="","",Sheet1!Z744)</f>
        <v/>
      </c>
      <c r="I744" t="str">
        <f>IF(G744="","",Sheet1!Y744)</f>
        <v/>
      </c>
      <c r="J744" t="e">
        <f>(Sheet1!O744)</f>
        <v>#VALUE!</v>
      </c>
      <c r="K744" s="6" t="e">
        <f>(Sheet1!P744)</f>
        <v>#VALUE!</v>
      </c>
      <c r="L744" s="6" t="e">
        <f>IF(Sheet1!N744="No","No",IF(Sheet1!N744="","No","Yes"))</f>
        <v>#VALUE!</v>
      </c>
      <c r="M744" t="e">
        <f>(Sheet1!Q744)</f>
        <v>#VALUE!</v>
      </c>
      <c r="N744" s="6" t="str">
        <f>IF(Sheet1!E744=FALSE,"",Sheet1!F744&amp;Sheet1!E744)</f>
        <v/>
      </c>
      <c r="O744" t="str">
        <f ca="1">(Sheet1!AB744)</f>
        <v>DC4MDB05</v>
      </c>
      <c r="P744" t="e">
        <f>(Sheet1!R744)</f>
        <v>#VALUE!</v>
      </c>
      <c r="Q744" t="e">
        <f>Sheet3!D744</f>
        <v>#VALUE!</v>
      </c>
      <c r="R744" t="e">
        <f>Sheet3!E744</f>
        <v>#VALUE!</v>
      </c>
      <c r="S744" t="str">
        <f t="shared" si="44"/>
        <v/>
      </c>
      <c r="T744" t="str">
        <f>IF(ISERROR(Sheet1!X744),"",Sheet1!X744)</f>
        <v/>
      </c>
      <c r="U744" t="e">
        <f>IF(Sheet1!M744="Councillors",5120,IF(Sheet1!M744="Information Technology Services Dept.",1024,IF(Sheet1!M744="City Clerk and Solicitor Dept",1953,"No")))</f>
        <v>#VALUE!</v>
      </c>
      <c r="V744" s="5" t="s">
        <v>96</v>
      </c>
      <c r="W744" t="e">
        <f>IF(Sheet1!M744="Councillors",4608,IF(Sheet1!M744="Information Technology Services Dept.",921,IF(Sheet1!M744="City Clerk and Solicitor Dept",1855,"No")))</f>
        <v>#VALUE!</v>
      </c>
      <c r="X744" t="e">
        <f t="shared" si="45"/>
        <v>#VALUE!</v>
      </c>
      <c r="Y744" t="str">
        <f ca="1">IF(Sheet1!AB744="DC1MDB01","DC1",IF(Sheet1!AB744="DC1MDB02","DC1",IF(Sheet1!AB744="DC1MDB03","DC1",IF(Sheet1!AB744="DC1MDB04","DC1",IF(Sheet1!AB744="DC1MDB05","DC1",IF(Sheet1!AB744="DC1MDB06","DC1",IF(Sheet1!AB744="DC1MDB07","DC1",IF(Sheet1!AB744="DC1MDB08","DC1",IF(Sheet1!AB744="DC1MDB09","DC1",IF(Sheet1!AB744="DC1MDB10","DC1",IF(Sheet1!AB744="DC4MDB01","DC4",IF(Sheet1!AB744="DC4MDB02","DC4",IF(Sheet1!AB744="DC4MDB03","DC4",IF(Sheet1!AB744="DC4MDB04","DC4",IF(Sheet1!AB744="DC4MDB05","DC4",IF(Sheet1!AB744="DC4MDB06","DC4",IF(Sheet1!AB744="DC4MDB07","DC4",IF(Sheet1!AB744="DC4MDB08","DC4",IF(Sheet1!AB744="DC4MDB09","DC4",IF(Sheet1!AB744="DC4MDB10","DC4","$False"))))))))))))))))))))</f>
        <v>DC4</v>
      </c>
      <c r="Z744" t="s">
        <v>35</v>
      </c>
      <c r="AA744" t="e">
        <f t="shared" si="46"/>
        <v>#VALUE!</v>
      </c>
      <c r="AB744" t="e">
        <f t="shared" si="47"/>
        <v>#VALUE!</v>
      </c>
      <c r="AC744" t="s">
        <v>11</v>
      </c>
      <c r="AD744" t="s">
        <v>12</v>
      </c>
      <c r="AE744" t="s">
        <v>13</v>
      </c>
      <c r="AF744" t="s">
        <v>14</v>
      </c>
      <c r="AG744" t="s">
        <v>5</v>
      </c>
      <c r="AH744" t="s">
        <v>15</v>
      </c>
      <c r="AI744" t="s">
        <v>16</v>
      </c>
      <c r="AJ744" t="s">
        <v>17</v>
      </c>
      <c r="AK744" t="s">
        <v>18</v>
      </c>
      <c r="AL744" t="s">
        <v>19</v>
      </c>
    </row>
    <row r="745" spans="1:38" ht="13.5" customHeight="1">
      <c r="A745" s="7"/>
      <c r="B745" s="7"/>
      <c r="C745" s="7"/>
      <c r="D745" s="8"/>
      <c r="F745" s="9" t="str">
        <f>(Sheet1!T745)</f>
        <v/>
      </c>
      <c r="G745" t="str">
        <f>IF(OR(Sheet1!W745="Yes",Sheet1!U745="Yes"),"\\CMFP538\"&amp;Sheet1!Z745,"")</f>
        <v/>
      </c>
      <c r="H745" t="str">
        <f>IF(G745="","",Sheet1!Z745)</f>
        <v/>
      </c>
      <c r="I745" t="str">
        <f>IF(G745="","",Sheet1!Y745)</f>
        <v/>
      </c>
      <c r="J745" t="e">
        <f>(Sheet1!O745)</f>
        <v>#VALUE!</v>
      </c>
      <c r="K745" s="6" t="e">
        <f>(Sheet1!P745)</f>
        <v>#VALUE!</v>
      </c>
      <c r="L745" s="6" t="e">
        <f>IF(Sheet1!N745="No","No",IF(Sheet1!N745="","No","Yes"))</f>
        <v>#VALUE!</v>
      </c>
      <c r="M745" t="e">
        <f>(Sheet1!Q745)</f>
        <v>#VALUE!</v>
      </c>
      <c r="N745" s="6" t="str">
        <f>IF(Sheet1!E745=FALSE,"",Sheet1!F745&amp;Sheet1!E745)</f>
        <v/>
      </c>
      <c r="O745" t="str">
        <f ca="1">(Sheet1!AB745)</f>
        <v>DC1MDB05</v>
      </c>
      <c r="P745" t="e">
        <f>(Sheet1!R745)</f>
        <v>#VALUE!</v>
      </c>
      <c r="Q745" t="e">
        <f>Sheet3!D745</f>
        <v>#VALUE!</v>
      </c>
      <c r="R745" t="e">
        <f>Sheet3!E745</f>
        <v>#VALUE!</v>
      </c>
      <c r="S745" t="str">
        <f t="shared" si="44"/>
        <v/>
      </c>
      <c r="T745" t="str">
        <f>IF(ISERROR(Sheet1!X745),"",Sheet1!X745)</f>
        <v/>
      </c>
      <c r="U745" t="e">
        <f>IF(Sheet1!M745="Councillors",5120,IF(Sheet1!M745="Information Technology Services Dept.",1024,IF(Sheet1!M745="City Clerk and Solicitor Dept",1953,"No")))</f>
        <v>#VALUE!</v>
      </c>
      <c r="V745" s="5" t="s">
        <v>96</v>
      </c>
      <c r="W745" t="e">
        <f>IF(Sheet1!M745="Councillors",4608,IF(Sheet1!M745="Information Technology Services Dept.",921,IF(Sheet1!M745="City Clerk and Solicitor Dept",1855,"No")))</f>
        <v>#VALUE!</v>
      </c>
      <c r="X745" t="e">
        <f t="shared" si="45"/>
        <v>#VALUE!</v>
      </c>
      <c r="Y745" t="str">
        <f ca="1">IF(Sheet1!AB745="DC1MDB01","DC1",IF(Sheet1!AB745="DC1MDB02","DC1",IF(Sheet1!AB745="DC1MDB03","DC1",IF(Sheet1!AB745="DC1MDB04","DC1",IF(Sheet1!AB745="DC1MDB05","DC1",IF(Sheet1!AB745="DC1MDB06","DC1",IF(Sheet1!AB745="DC1MDB07","DC1",IF(Sheet1!AB745="DC1MDB08","DC1",IF(Sheet1!AB745="DC1MDB09","DC1",IF(Sheet1!AB745="DC1MDB10","DC1",IF(Sheet1!AB745="DC4MDB01","DC4",IF(Sheet1!AB745="DC4MDB02","DC4",IF(Sheet1!AB745="DC4MDB03","DC4",IF(Sheet1!AB745="DC4MDB04","DC4",IF(Sheet1!AB745="DC4MDB05","DC4",IF(Sheet1!AB745="DC4MDB06","DC4",IF(Sheet1!AB745="DC4MDB07","DC4",IF(Sheet1!AB745="DC4MDB08","DC4",IF(Sheet1!AB745="DC4MDB09","DC4",IF(Sheet1!AB745="DC4MDB10","DC4","$False"))))))))))))))))))))</f>
        <v>DC1</v>
      </c>
      <c r="Z745" t="s">
        <v>35</v>
      </c>
      <c r="AA745" t="e">
        <f t="shared" si="46"/>
        <v>#VALUE!</v>
      </c>
      <c r="AB745" t="e">
        <f t="shared" si="47"/>
        <v>#VALUE!</v>
      </c>
      <c r="AC745" t="s">
        <v>11</v>
      </c>
      <c r="AD745" t="s">
        <v>12</v>
      </c>
      <c r="AE745" t="s">
        <v>13</v>
      </c>
      <c r="AF745" t="s">
        <v>14</v>
      </c>
      <c r="AG745" t="s">
        <v>5</v>
      </c>
      <c r="AH745" t="s">
        <v>15</v>
      </c>
      <c r="AI745" t="s">
        <v>16</v>
      </c>
      <c r="AJ745" t="s">
        <v>17</v>
      </c>
      <c r="AK745" t="s">
        <v>18</v>
      </c>
      <c r="AL745" t="s">
        <v>19</v>
      </c>
    </row>
    <row r="746" spans="1:38" ht="13.5" customHeight="1">
      <c r="A746" s="7"/>
      <c r="B746" s="7"/>
      <c r="C746" s="7"/>
      <c r="D746" s="8"/>
      <c r="F746" s="9" t="str">
        <f>(Sheet1!T746)</f>
        <v/>
      </c>
      <c r="G746" t="str">
        <f>IF(OR(Sheet1!W746="Yes",Sheet1!U746="Yes"),"\\CMFP538\"&amp;Sheet1!Z746,"")</f>
        <v/>
      </c>
      <c r="H746" t="str">
        <f>IF(G746="","",Sheet1!Z746)</f>
        <v/>
      </c>
      <c r="I746" t="str">
        <f>IF(G746="","",Sheet1!Y746)</f>
        <v/>
      </c>
      <c r="J746" t="e">
        <f>(Sheet1!O746)</f>
        <v>#VALUE!</v>
      </c>
      <c r="K746" s="6" t="e">
        <f>(Sheet1!P746)</f>
        <v>#VALUE!</v>
      </c>
      <c r="L746" s="6" t="e">
        <f>IF(Sheet1!N746="No","No",IF(Sheet1!N746="","No","Yes"))</f>
        <v>#VALUE!</v>
      </c>
      <c r="M746" t="e">
        <f>(Sheet1!Q746)</f>
        <v>#VALUE!</v>
      </c>
      <c r="N746" s="6" t="str">
        <f>IF(Sheet1!E746=FALSE,"",Sheet1!F746&amp;Sheet1!E746)</f>
        <v/>
      </c>
      <c r="O746" t="str">
        <f ca="1">(Sheet1!AB746)</f>
        <v>DC4MDB10</v>
      </c>
      <c r="P746" t="e">
        <f>(Sheet1!R746)</f>
        <v>#VALUE!</v>
      </c>
      <c r="Q746" t="e">
        <f>Sheet3!D746</f>
        <v>#VALUE!</v>
      </c>
      <c r="R746" t="e">
        <f>Sheet3!E746</f>
        <v>#VALUE!</v>
      </c>
      <c r="S746" t="str">
        <f t="shared" si="44"/>
        <v/>
      </c>
      <c r="T746" t="str">
        <f>IF(ISERROR(Sheet1!X746),"",Sheet1!X746)</f>
        <v/>
      </c>
      <c r="U746" t="e">
        <f>IF(Sheet1!M746="Councillors",5120,IF(Sheet1!M746="Information Technology Services Dept.",1024,IF(Sheet1!M746="City Clerk and Solicitor Dept",1953,"No")))</f>
        <v>#VALUE!</v>
      </c>
      <c r="V746" s="5" t="s">
        <v>96</v>
      </c>
      <c r="W746" t="e">
        <f>IF(Sheet1!M746="Councillors",4608,IF(Sheet1!M746="Information Technology Services Dept.",921,IF(Sheet1!M746="City Clerk and Solicitor Dept",1855,"No")))</f>
        <v>#VALUE!</v>
      </c>
      <c r="X746" t="e">
        <f t="shared" si="45"/>
        <v>#VALUE!</v>
      </c>
      <c r="Y746" t="str">
        <f ca="1">IF(Sheet1!AB746="DC1MDB01","DC1",IF(Sheet1!AB746="DC1MDB02","DC1",IF(Sheet1!AB746="DC1MDB03","DC1",IF(Sheet1!AB746="DC1MDB04","DC1",IF(Sheet1!AB746="DC1MDB05","DC1",IF(Sheet1!AB746="DC1MDB06","DC1",IF(Sheet1!AB746="DC1MDB07","DC1",IF(Sheet1!AB746="DC1MDB08","DC1",IF(Sheet1!AB746="DC1MDB09","DC1",IF(Sheet1!AB746="DC1MDB10","DC1",IF(Sheet1!AB746="DC4MDB01","DC4",IF(Sheet1!AB746="DC4MDB02","DC4",IF(Sheet1!AB746="DC4MDB03","DC4",IF(Sheet1!AB746="DC4MDB04","DC4",IF(Sheet1!AB746="DC4MDB05","DC4",IF(Sheet1!AB746="DC4MDB06","DC4",IF(Sheet1!AB746="DC4MDB07","DC4",IF(Sheet1!AB746="DC4MDB08","DC4",IF(Sheet1!AB746="DC4MDB09","DC4",IF(Sheet1!AB746="DC4MDB10","DC4","$False"))))))))))))))))))))</f>
        <v>DC4</v>
      </c>
      <c r="Z746" t="s">
        <v>35</v>
      </c>
      <c r="AA746" t="e">
        <f t="shared" si="46"/>
        <v>#VALUE!</v>
      </c>
      <c r="AB746" t="e">
        <f t="shared" si="47"/>
        <v>#VALUE!</v>
      </c>
      <c r="AC746" t="s">
        <v>11</v>
      </c>
      <c r="AD746" t="s">
        <v>12</v>
      </c>
      <c r="AE746" t="s">
        <v>13</v>
      </c>
      <c r="AF746" t="s">
        <v>14</v>
      </c>
      <c r="AG746" t="s">
        <v>5</v>
      </c>
      <c r="AH746" t="s">
        <v>15</v>
      </c>
      <c r="AI746" t="s">
        <v>16</v>
      </c>
      <c r="AJ746" t="s">
        <v>17</v>
      </c>
      <c r="AK746" t="s">
        <v>18</v>
      </c>
      <c r="AL746" t="s">
        <v>19</v>
      </c>
    </row>
    <row r="747" spans="1:38" ht="13.5" customHeight="1">
      <c r="A747" s="7"/>
      <c r="B747" s="7"/>
      <c r="C747" s="7"/>
      <c r="D747" s="8"/>
      <c r="F747" s="9" t="str">
        <f>(Sheet1!T747)</f>
        <v/>
      </c>
      <c r="G747" t="str">
        <f>IF(OR(Sheet1!W747="Yes",Sheet1!U747="Yes"),"\\CMFP538\"&amp;Sheet1!Z747,"")</f>
        <v/>
      </c>
      <c r="H747" t="str">
        <f>IF(G747="","",Sheet1!Z747)</f>
        <v/>
      </c>
      <c r="I747" t="str">
        <f>IF(G747="","",Sheet1!Y747)</f>
        <v/>
      </c>
      <c r="J747" t="e">
        <f>(Sheet1!O747)</f>
        <v>#VALUE!</v>
      </c>
      <c r="K747" s="6" t="e">
        <f>(Sheet1!P747)</f>
        <v>#VALUE!</v>
      </c>
      <c r="L747" s="6" t="e">
        <f>IF(Sheet1!N747="No","No",IF(Sheet1!N747="","No","Yes"))</f>
        <v>#VALUE!</v>
      </c>
      <c r="M747" t="e">
        <f>(Sheet1!Q747)</f>
        <v>#VALUE!</v>
      </c>
      <c r="N747" s="6" t="str">
        <f>IF(Sheet1!E747=FALSE,"",Sheet1!F747&amp;Sheet1!E747)</f>
        <v/>
      </c>
      <c r="O747" t="str">
        <f ca="1">(Sheet1!AB747)</f>
        <v>DC4MDB09</v>
      </c>
      <c r="P747" t="e">
        <f>(Sheet1!R747)</f>
        <v>#VALUE!</v>
      </c>
      <c r="Q747" t="e">
        <f>Sheet3!D747</f>
        <v>#VALUE!</v>
      </c>
      <c r="R747" t="e">
        <f>Sheet3!E747</f>
        <v>#VALUE!</v>
      </c>
      <c r="S747" t="str">
        <f t="shared" si="44"/>
        <v/>
      </c>
      <c r="T747" t="str">
        <f>IF(ISERROR(Sheet1!X747),"",Sheet1!X747)</f>
        <v/>
      </c>
      <c r="U747" t="e">
        <f>IF(Sheet1!M747="Councillors",5120,IF(Sheet1!M747="Information Technology Services Dept.",1024,IF(Sheet1!M747="City Clerk and Solicitor Dept",1953,"No")))</f>
        <v>#VALUE!</v>
      </c>
      <c r="V747" s="5" t="s">
        <v>96</v>
      </c>
      <c r="W747" t="e">
        <f>IF(Sheet1!M747="Councillors",4608,IF(Sheet1!M747="Information Technology Services Dept.",921,IF(Sheet1!M747="City Clerk and Solicitor Dept",1855,"No")))</f>
        <v>#VALUE!</v>
      </c>
      <c r="X747" t="e">
        <f t="shared" si="45"/>
        <v>#VALUE!</v>
      </c>
      <c r="Y747" t="str">
        <f ca="1">IF(Sheet1!AB747="DC1MDB01","DC1",IF(Sheet1!AB747="DC1MDB02","DC1",IF(Sheet1!AB747="DC1MDB03","DC1",IF(Sheet1!AB747="DC1MDB04","DC1",IF(Sheet1!AB747="DC1MDB05","DC1",IF(Sheet1!AB747="DC1MDB06","DC1",IF(Sheet1!AB747="DC1MDB07","DC1",IF(Sheet1!AB747="DC1MDB08","DC1",IF(Sheet1!AB747="DC1MDB09","DC1",IF(Sheet1!AB747="DC1MDB10","DC1",IF(Sheet1!AB747="DC4MDB01","DC4",IF(Sheet1!AB747="DC4MDB02","DC4",IF(Sheet1!AB747="DC4MDB03","DC4",IF(Sheet1!AB747="DC4MDB04","DC4",IF(Sheet1!AB747="DC4MDB05","DC4",IF(Sheet1!AB747="DC4MDB06","DC4",IF(Sheet1!AB747="DC4MDB07","DC4",IF(Sheet1!AB747="DC4MDB08","DC4",IF(Sheet1!AB747="DC4MDB09","DC4",IF(Sheet1!AB747="DC4MDB10","DC4","$False"))))))))))))))))))))</f>
        <v>DC4</v>
      </c>
      <c r="Z747" t="s">
        <v>35</v>
      </c>
      <c r="AA747" t="e">
        <f t="shared" si="46"/>
        <v>#VALUE!</v>
      </c>
      <c r="AB747" t="e">
        <f t="shared" si="47"/>
        <v>#VALUE!</v>
      </c>
      <c r="AC747" t="s">
        <v>11</v>
      </c>
      <c r="AD747" t="s">
        <v>12</v>
      </c>
      <c r="AE747" t="s">
        <v>13</v>
      </c>
      <c r="AF747" t="s">
        <v>14</v>
      </c>
      <c r="AG747" t="s">
        <v>5</v>
      </c>
      <c r="AH747" t="s">
        <v>15</v>
      </c>
      <c r="AI747" t="s">
        <v>16</v>
      </c>
      <c r="AJ747" t="s">
        <v>17</v>
      </c>
      <c r="AK747" t="s">
        <v>18</v>
      </c>
      <c r="AL747" t="s">
        <v>19</v>
      </c>
    </row>
    <row r="748" spans="1:38" ht="13.5" customHeight="1">
      <c r="A748" s="7"/>
      <c r="B748" s="7"/>
      <c r="C748" s="7"/>
      <c r="D748" s="8"/>
      <c r="F748" s="9" t="str">
        <f>(Sheet1!T748)</f>
        <v/>
      </c>
      <c r="G748" t="str">
        <f>IF(OR(Sheet1!W748="Yes",Sheet1!U748="Yes"),"\\CMFP538\"&amp;Sheet1!Z748,"")</f>
        <v/>
      </c>
      <c r="H748" t="str">
        <f>IF(G748="","",Sheet1!Z748)</f>
        <v/>
      </c>
      <c r="I748" t="str">
        <f>IF(G748="","",Sheet1!Y748)</f>
        <v/>
      </c>
      <c r="J748" t="e">
        <f>(Sheet1!O748)</f>
        <v>#VALUE!</v>
      </c>
      <c r="K748" s="6" t="e">
        <f>(Sheet1!P748)</f>
        <v>#VALUE!</v>
      </c>
      <c r="L748" s="6" t="e">
        <f>IF(Sheet1!N748="No","No",IF(Sheet1!N748="","No","Yes"))</f>
        <v>#VALUE!</v>
      </c>
      <c r="M748" t="e">
        <f>(Sheet1!Q748)</f>
        <v>#VALUE!</v>
      </c>
      <c r="N748" s="6" t="str">
        <f>IF(Sheet1!E748=FALSE,"",Sheet1!F748&amp;Sheet1!E748)</f>
        <v/>
      </c>
      <c r="O748" t="str">
        <f ca="1">(Sheet1!AB748)</f>
        <v>DC4MDB04</v>
      </c>
      <c r="P748" t="e">
        <f>(Sheet1!R748)</f>
        <v>#VALUE!</v>
      </c>
      <c r="Q748" t="e">
        <f>Sheet3!D748</f>
        <v>#VALUE!</v>
      </c>
      <c r="R748" t="e">
        <f>Sheet3!E748</f>
        <v>#VALUE!</v>
      </c>
      <c r="S748" t="str">
        <f t="shared" si="44"/>
        <v/>
      </c>
      <c r="T748" t="str">
        <f>IF(ISERROR(Sheet1!X748),"",Sheet1!X748)</f>
        <v/>
      </c>
      <c r="U748" t="e">
        <f>IF(Sheet1!M748="Councillors",5120,IF(Sheet1!M748="Information Technology Services Dept.",1024,IF(Sheet1!M748="City Clerk and Solicitor Dept",1953,"No")))</f>
        <v>#VALUE!</v>
      </c>
      <c r="V748" s="5" t="s">
        <v>96</v>
      </c>
      <c r="W748" t="e">
        <f>IF(Sheet1!M748="Councillors",4608,IF(Sheet1!M748="Information Technology Services Dept.",921,IF(Sheet1!M748="City Clerk and Solicitor Dept",1855,"No")))</f>
        <v>#VALUE!</v>
      </c>
      <c r="X748" t="e">
        <f t="shared" si="45"/>
        <v>#VALUE!</v>
      </c>
      <c r="Y748" t="str">
        <f ca="1">IF(Sheet1!AB748="DC1MDB01","DC1",IF(Sheet1!AB748="DC1MDB02","DC1",IF(Sheet1!AB748="DC1MDB03","DC1",IF(Sheet1!AB748="DC1MDB04","DC1",IF(Sheet1!AB748="DC1MDB05","DC1",IF(Sheet1!AB748="DC1MDB06","DC1",IF(Sheet1!AB748="DC1MDB07","DC1",IF(Sheet1!AB748="DC1MDB08","DC1",IF(Sheet1!AB748="DC1MDB09","DC1",IF(Sheet1!AB748="DC1MDB10","DC1",IF(Sheet1!AB748="DC4MDB01","DC4",IF(Sheet1!AB748="DC4MDB02","DC4",IF(Sheet1!AB748="DC4MDB03","DC4",IF(Sheet1!AB748="DC4MDB04","DC4",IF(Sheet1!AB748="DC4MDB05","DC4",IF(Sheet1!AB748="DC4MDB06","DC4",IF(Sheet1!AB748="DC4MDB07","DC4",IF(Sheet1!AB748="DC4MDB08","DC4",IF(Sheet1!AB748="DC4MDB09","DC4",IF(Sheet1!AB748="DC4MDB10","DC4","$False"))))))))))))))))))))</f>
        <v>DC4</v>
      </c>
      <c r="Z748" t="s">
        <v>35</v>
      </c>
      <c r="AA748" t="e">
        <f t="shared" si="46"/>
        <v>#VALUE!</v>
      </c>
      <c r="AB748" t="e">
        <f t="shared" si="47"/>
        <v>#VALUE!</v>
      </c>
      <c r="AC748" t="s">
        <v>11</v>
      </c>
      <c r="AD748" t="s">
        <v>12</v>
      </c>
      <c r="AE748" t="s">
        <v>13</v>
      </c>
      <c r="AF748" t="s">
        <v>14</v>
      </c>
      <c r="AG748" t="s">
        <v>5</v>
      </c>
      <c r="AH748" t="s">
        <v>15</v>
      </c>
      <c r="AI748" t="s">
        <v>16</v>
      </c>
      <c r="AJ748" t="s">
        <v>17</v>
      </c>
      <c r="AK748" t="s">
        <v>18</v>
      </c>
      <c r="AL748" t="s">
        <v>19</v>
      </c>
    </row>
    <row r="749" spans="1:38" ht="13.5" customHeight="1">
      <c r="A749" s="7"/>
      <c r="B749" s="7"/>
      <c r="C749" s="7"/>
      <c r="D749" s="8"/>
      <c r="F749" s="9" t="str">
        <f>(Sheet1!T749)</f>
        <v/>
      </c>
      <c r="G749" t="str">
        <f>IF(OR(Sheet1!W749="Yes",Sheet1!U749="Yes"),"\\CMFP538\"&amp;Sheet1!Z749,"")</f>
        <v/>
      </c>
      <c r="H749" t="str">
        <f>IF(G749="","",Sheet1!Z749)</f>
        <v/>
      </c>
      <c r="I749" t="str">
        <f>IF(G749="","",Sheet1!Y749)</f>
        <v/>
      </c>
      <c r="J749" t="e">
        <f>(Sheet1!O749)</f>
        <v>#VALUE!</v>
      </c>
      <c r="K749" s="6" t="e">
        <f>(Sheet1!P749)</f>
        <v>#VALUE!</v>
      </c>
      <c r="L749" s="6" t="e">
        <f>IF(Sheet1!N749="No","No",IF(Sheet1!N749="","No","Yes"))</f>
        <v>#VALUE!</v>
      </c>
      <c r="M749" t="e">
        <f>(Sheet1!Q749)</f>
        <v>#VALUE!</v>
      </c>
      <c r="N749" s="6" t="str">
        <f>IF(Sheet1!E749=FALSE,"",Sheet1!F749&amp;Sheet1!E749)</f>
        <v/>
      </c>
      <c r="O749" t="str">
        <f ca="1">(Sheet1!AB749)</f>
        <v>DC1MDB02</v>
      </c>
      <c r="P749" t="e">
        <f>(Sheet1!R749)</f>
        <v>#VALUE!</v>
      </c>
      <c r="Q749" t="e">
        <f>Sheet3!D749</f>
        <v>#VALUE!</v>
      </c>
      <c r="R749" t="e">
        <f>Sheet3!E749</f>
        <v>#VALUE!</v>
      </c>
      <c r="S749" t="str">
        <f t="shared" si="44"/>
        <v/>
      </c>
      <c r="T749" t="str">
        <f>IF(ISERROR(Sheet1!X749),"",Sheet1!X749)</f>
        <v/>
      </c>
      <c r="U749" t="e">
        <f>IF(Sheet1!M749="Councillors",5120,IF(Sheet1!M749="Information Technology Services Dept.",1024,IF(Sheet1!M749="City Clerk and Solicitor Dept",1953,"No")))</f>
        <v>#VALUE!</v>
      </c>
      <c r="V749" s="5" t="s">
        <v>96</v>
      </c>
      <c r="W749" t="e">
        <f>IF(Sheet1!M749="Councillors",4608,IF(Sheet1!M749="Information Technology Services Dept.",921,IF(Sheet1!M749="City Clerk and Solicitor Dept",1855,"No")))</f>
        <v>#VALUE!</v>
      </c>
      <c r="X749" t="e">
        <f t="shared" si="45"/>
        <v>#VALUE!</v>
      </c>
      <c r="Y749" t="str">
        <f ca="1">IF(Sheet1!AB749="DC1MDB01","DC1",IF(Sheet1!AB749="DC1MDB02","DC1",IF(Sheet1!AB749="DC1MDB03","DC1",IF(Sheet1!AB749="DC1MDB04","DC1",IF(Sheet1!AB749="DC1MDB05","DC1",IF(Sheet1!AB749="DC1MDB06","DC1",IF(Sheet1!AB749="DC1MDB07","DC1",IF(Sheet1!AB749="DC1MDB08","DC1",IF(Sheet1!AB749="DC1MDB09","DC1",IF(Sheet1!AB749="DC1MDB10","DC1",IF(Sheet1!AB749="DC4MDB01","DC4",IF(Sheet1!AB749="DC4MDB02","DC4",IF(Sheet1!AB749="DC4MDB03","DC4",IF(Sheet1!AB749="DC4MDB04","DC4",IF(Sheet1!AB749="DC4MDB05","DC4",IF(Sheet1!AB749="DC4MDB06","DC4",IF(Sheet1!AB749="DC4MDB07","DC4",IF(Sheet1!AB749="DC4MDB08","DC4",IF(Sheet1!AB749="DC4MDB09","DC4",IF(Sheet1!AB749="DC4MDB10","DC4","$False"))))))))))))))))))))</f>
        <v>DC1</v>
      </c>
      <c r="Z749" t="s">
        <v>35</v>
      </c>
      <c r="AA749" t="e">
        <f t="shared" si="46"/>
        <v>#VALUE!</v>
      </c>
      <c r="AB749" t="e">
        <f t="shared" si="47"/>
        <v>#VALUE!</v>
      </c>
      <c r="AC749" t="s">
        <v>11</v>
      </c>
      <c r="AD749" t="s">
        <v>12</v>
      </c>
      <c r="AE749" t="s">
        <v>13</v>
      </c>
      <c r="AF749" t="s">
        <v>14</v>
      </c>
      <c r="AG749" t="s">
        <v>5</v>
      </c>
      <c r="AH749" t="s">
        <v>15</v>
      </c>
      <c r="AI749" t="s">
        <v>16</v>
      </c>
      <c r="AJ749" t="s">
        <v>17</v>
      </c>
      <c r="AK749" t="s">
        <v>18</v>
      </c>
      <c r="AL749" t="s">
        <v>19</v>
      </c>
    </row>
    <row r="750" spans="1:38" ht="13.5" customHeight="1">
      <c r="A750" s="7"/>
      <c r="B750" s="7"/>
      <c r="C750" s="7"/>
      <c r="D750" s="8"/>
      <c r="F750" s="9" t="str">
        <f>(Sheet1!T750)</f>
        <v/>
      </c>
      <c r="G750" t="str">
        <f>IF(OR(Sheet1!W750="Yes",Sheet1!U750="Yes"),"\\CMFP538\"&amp;Sheet1!Z750,"")</f>
        <v/>
      </c>
      <c r="H750" t="str">
        <f>IF(G750="","",Sheet1!Z750)</f>
        <v/>
      </c>
      <c r="I750" t="str">
        <f>IF(G750="","",Sheet1!Y750)</f>
        <v/>
      </c>
      <c r="J750" t="e">
        <f>(Sheet1!O750)</f>
        <v>#VALUE!</v>
      </c>
      <c r="K750" s="6" t="e">
        <f>(Sheet1!P750)</f>
        <v>#VALUE!</v>
      </c>
      <c r="L750" s="6" t="e">
        <f>IF(Sheet1!N750="No","No",IF(Sheet1!N750="","No","Yes"))</f>
        <v>#VALUE!</v>
      </c>
      <c r="M750" t="e">
        <f>(Sheet1!Q750)</f>
        <v>#VALUE!</v>
      </c>
      <c r="N750" s="6" t="str">
        <f>IF(Sheet1!E750=FALSE,"",Sheet1!F750&amp;Sheet1!E750)</f>
        <v/>
      </c>
      <c r="O750" t="str">
        <f ca="1">(Sheet1!AB750)</f>
        <v>DC4MDB05</v>
      </c>
      <c r="P750" t="e">
        <f>(Sheet1!R750)</f>
        <v>#VALUE!</v>
      </c>
      <c r="Q750" t="e">
        <f>Sheet3!D750</f>
        <v>#VALUE!</v>
      </c>
      <c r="R750" t="e">
        <f>Sheet3!E750</f>
        <v>#VALUE!</v>
      </c>
      <c r="S750" t="str">
        <f t="shared" si="44"/>
        <v/>
      </c>
      <c r="T750" t="str">
        <f>IF(ISERROR(Sheet1!X750),"",Sheet1!X750)</f>
        <v/>
      </c>
      <c r="U750" t="e">
        <f>IF(Sheet1!M750="Councillors",5120,IF(Sheet1!M750="Information Technology Services Dept.",1024,IF(Sheet1!M750="City Clerk and Solicitor Dept",1953,"No")))</f>
        <v>#VALUE!</v>
      </c>
      <c r="V750" s="5" t="s">
        <v>96</v>
      </c>
      <c r="W750" t="e">
        <f>IF(Sheet1!M750="Councillors",4608,IF(Sheet1!M750="Information Technology Services Dept.",921,IF(Sheet1!M750="City Clerk and Solicitor Dept",1855,"No")))</f>
        <v>#VALUE!</v>
      </c>
      <c r="X750" t="e">
        <f t="shared" si="45"/>
        <v>#VALUE!</v>
      </c>
      <c r="Y750" t="str">
        <f ca="1">IF(Sheet1!AB750="DC1MDB01","DC1",IF(Sheet1!AB750="DC1MDB02","DC1",IF(Sheet1!AB750="DC1MDB03","DC1",IF(Sheet1!AB750="DC1MDB04","DC1",IF(Sheet1!AB750="DC1MDB05","DC1",IF(Sheet1!AB750="DC1MDB06","DC1",IF(Sheet1!AB750="DC1MDB07","DC1",IF(Sheet1!AB750="DC1MDB08","DC1",IF(Sheet1!AB750="DC1MDB09","DC1",IF(Sheet1!AB750="DC1MDB10","DC1",IF(Sheet1!AB750="DC4MDB01","DC4",IF(Sheet1!AB750="DC4MDB02","DC4",IF(Sheet1!AB750="DC4MDB03","DC4",IF(Sheet1!AB750="DC4MDB04","DC4",IF(Sheet1!AB750="DC4MDB05","DC4",IF(Sheet1!AB750="DC4MDB06","DC4",IF(Sheet1!AB750="DC4MDB07","DC4",IF(Sheet1!AB750="DC4MDB08","DC4",IF(Sheet1!AB750="DC4MDB09","DC4",IF(Sheet1!AB750="DC4MDB10","DC4","$False"))))))))))))))))))))</f>
        <v>DC4</v>
      </c>
      <c r="Z750" t="s">
        <v>35</v>
      </c>
      <c r="AA750" t="e">
        <f t="shared" si="46"/>
        <v>#VALUE!</v>
      </c>
      <c r="AB750" t="e">
        <f t="shared" si="47"/>
        <v>#VALUE!</v>
      </c>
      <c r="AC750" t="s">
        <v>11</v>
      </c>
      <c r="AD750" t="s">
        <v>12</v>
      </c>
      <c r="AE750" t="s">
        <v>13</v>
      </c>
      <c r="AF750" t="s">
        <v>14</v>
      </c>
      <c r="AG750" t="s">
        <v>5</v>
      </c>
      <c r="AH750" t="s">
        <v>15</v>
      </c>
      <c r="AI750" t="s">
        <v>16</v>
      </c>
      <c r="AJ750" t="s">
        <v>17</v>
      </c>
      <c r="AK750" t="s">
        <v>18</v>
      </c>
      <c r="AL750" t="s">
        <v>19</v>
      </c>
    </row>
    <row r="751" spans="1:38" ht="13.5" customHeight="1">
      <c r="A751" s="7"/>
      <c r="B751" s="7"/>
      <c r="C751" s="7"/>
      <c r="D751" s="8"/>
      <c r="F751" s="9" t="str">
        <f>(Sheet1!T751)</f>
        <v/>
      </c>
      <c r="G751" t="str">
        <f>IF(OR(Sheet1!W751="Yes",Sheet1!U751="Yes"),"\\CMFP538\"&amp;Sheet1!Z751,"")</f>
        <v/>
      </c>
      <c r="H751" t="str">
        <f>IF(G751="","",Sheet1!Z751)</f>
        <v/>
      </c>
      <c r="I751" t="str">
        <f>IF(G751="","",Sheet1!Y751)</f>
        <v/>
      </c>
      <c r="J751" t="e">
        <f>(Sheet1!O751)</f>
        <v>#VALUE!</v>
      </c>
      <c r="K751" s="6" t="e">
        <f>(Sheet1!P751)</f>
        <v>#VALUE!</v>
      </c>
      <c r="L751" s="6" t="e">
        <f>IF(Sheet1!N751="No","No",IF(Sheet1!N751="","No","Yes"))</f>
        <v>#VALUE!</v>
      </c>
      <c r="M751" t="e">
        <f>(Sheet1!Q751)</f>
        <v>#VALUE!</v>
      </c>
      <c r="N751" s="6" t="str">
        <f>IF(Sheet1!E751=FALSE,"",Sheet1!F751&amp;Sheet1!E751)</f>
        <v/>
      </c>
      <c r="O751" t="str">
        <f ca="1">(Sheet1!AB751)</f>
        <v>DC4MDB01</v>
      </c>
      <c r="P751" t="e">
        <f>(Sheet1!R751)</f>
        <v>#VALUE!</v>
      </c>
      <c r="Q751" t="e">
        <f>Sheet3!D751</f>
        <v>#VALUE!</v>
      </c>
      <c r="R751" t="e">
        <f>Sheet3!E751</f>
        <v>#VALUE!</v>
      </c>
      <c r="S751" t="str">
        <f t="shared" si="44"/>
        <v/>
      </c>
      <c r="T751" t="str">
        <f>IF(ISERROR(Sheet1!X751),"",Sheet1!X751)</f>
        <v/>
      </c>
      <c r="U751" t="e">
        <f>IF(Sheet1!M751="Councillors",5120,IF(Sheet1!M751="Information Technology Services Dept.",1024,IF(Sheet1!M751="City Clerk and Solicitor Dept",1953,"No")))</f>
        <v>#VALUE!</v>
      </c>
      <c r="V751" s="5" t="s">
        <v>96</v>
      </c>
      <c r="W751" t="e">
        <f>IF(Sheet1!M751="Councillors",4608,IF(Sheet1!M751="Information Technology Services Dept.",921,IF(Sheet1!M751="City Clerk and Solicitor Dept",1855,"No")))</f>
        <v>#VALUE!</v>
      </c>
      <c r="X751" t="e">
        <f t="shared" si="45"/>
        <v>#VALUE!</v>
      </c>
      <c r="Y751" t="str">
        <f ca="1">IF(Sheet1!AB751="DC1MDB01","DC1",IF(Sheet1!AB751="DC1MDB02","DC1",IF(Sheet1!AB751="DC1MDB03","DC1",IF(Sheet1!AB751="DC1MDB04","DC1",IF(Sheet1!AB751="DC1MDB05","DC1",IF(Sheet1!AB751="DC1MDB06","DC1",IF(Sheet1!AB751="DC1MDB07","DC1",IF(Sheet1!AB751="DC1MDB08","DC1",IF(Sheet1!AB751="DC1MDB09","DC1",IF(Sheet1!AB751="DC1MDB10","DC1",IF(Sheet1!AB751="DC4MDB01","DC4",IF(Sheet1!AB751="DC4MDB02","DC4",IF(Sheet1!AB751="DC4MDB03","DC4",IF(Sheet1!AB751="DC4MDB04","DC4",IF(Sheet1!AB751="DC4MDB05","DC4",IF(Sheet1!AB751="DC4MDB06","DC4",IF(Sheet1!AB751="DC4MDB07","DC4",IF(Sheet1!AB751="DC4MDB08","DC4",IF(Sheet1!AB751="DC4MDB09","DC4",IF(Sheet1!AB751="DC4MDB10","DC4","$False"))))))))))))))))))))</f>
        <v>DC4</v>
      </c>
      <c r="Z751" t="s">
        <v>35</v>
      </c>
      <c r="AA751" t="e">
        <f t="shared" si="46"/>
        <v>#VALUE!</v>
      </c>
      <c r="AB751" t="e">
        <f t="shared" si="47"/>
        <v>#VALUE!</v>
      </c>
      <c r="AC751" t="s">
        <v>11</v>
      </c>
      <c r="AD751" t="s">
        <v>12</v>
      </c>
      <c r="AE751" t="s">
        <v>13</v>
      </c>
      <c r="AF751" t="s">
        <v>14</v>
      </c>
      <c r="AG751" t="s">
        <v>5</v>
      </c>
      <c r="AH751" t="s">
        <v>15</v>
      </c>
      <c r="AI751" t="s">
        <v>16</v>
      </c>
      <c r="AJ751" t="s">
        <v>17</v>
      </c>
      <c r="AK751" t="s">
        <v>18</v>
      </c>
      <c r="AL751" t="s">
        <v>19</v>
      </c>
    </row>
    <row r="752" spans="1:38" ht="13.5" customHeight="1">
      <c r="A752" s="7"/>
      <c r="B752" s="7"/>
      <c r="C752" s="7"/>
      <c r="D752" s="8"/>
      <c r="F752" s="9" t="str">
        <f>(Sheet1!T752)</f>
        <v/>
      </c>
      <c r="G752" t="str">
        <f>IF(OR(Sheet1!W752="Yes",Sheet1!U752="Yes"),"\\CMFP538\"&amp;Sheet1!Z752,"")</f>
        <v/>
      </c>
      <c r="H752" t="str">
        <f>IF(G752="","",Sheet1!Z752)</f>
        <v/>
      </c>
      <c r="I752" t="str">
        <f>IF(G752="","",Sheet1!Y752)</f>
        <v/>
      </c>
      <c r="J752" t="e">
        <f>(Sheet1!O752)</f>
        <v>#VALUE!</v>
      </c>
      <c r="K752" s="6" t="e">
        <f>(Sheet1!P752)</f>
        <v>#VALUE!</v>
      </c>
      <c r="L752" s="6" t="e">
        <f>IF(Sheet1!N752="No","No",IF(Sheet1!N752="","No","Yes"))</f>
        <v>#VALUE!</v>
      </c>
      <c r="M752" t="e">
        <f>(Sheet1!Q752)</f>
        <v>#VALUE!</v>
      </c>
      <c r="N752" s="6" t="str">
        <f>IF(Sheet1!E752=FALSE,"",Sheet1!F752&amp;Sheet1!E752)</f>
        <v/>
      </c>
      <c r="O752" t="str">
        <f ca="1">(Sheet1!AB752)</f>
        <v>DC4MDB09</v>
      </c>
      <c r="P752" t="e">
        <f>(Sheet1!R752)</f>
        <v>#VALUE!</v>
      </c>
      <c r="Q752" t="e">
        <f>Sheet3!D752</f>
        <v>#VALUE!</v>
      </c>
      <c r="R752" t="e">
        <f>Sheet3!E752</f>
        <v>#VALUE!</v>
      </c>
      <c r="S752" t="str">
        <f t="shared" si="44"/>
        <v/>
      </c>
      <c r="T752" t="str">
        <f>IF(ISERROR(Sheet1!X752),"",Sheet1!X752)</f>
        <v/>
      </c>
      <c r="U752" t="e">
        <f>IF(Sheet1!M752="Councillors",5120,IF(Sheet1!M752="Information Technology Services Dept.",1024,IF(Sheet1!M752="City Clerk and Solicitor Dept",1953,"No")))</f>
        <v>#VALUE!</v>
      </c>
      <c r="V752" s="5" t="s">
        <v>96</v>
      </c>
      <c r="W752" t="e">
        <f>IF(Sheet1!M752="Councillors",4608,IF(Sheet1!M752="Information Technology Services Dept.",921,IF(Sheet1!M752="City Clerk and Solicitor Dept",1855,"No")))</f>
        <v>#VALUE!</v>
      </c>
      <c r="X752" t="e">
        <f t="shared" si="45"/>
        <v>#VALUE!</v>
      </c>
      <c r="Y752" t="str">
        <f ca="1">IF(Sheet1!AB752="DC1MDB01","DC1",IF(Sheet1!AB752="DC1MDB02","DC1",IF(Sheet1!AB752="DC1MDB03","DC1",IF(Sheet1!AB752="DC1MDB04","DC1",IF(Sheet1!AB752="DC1MDB05","DC1",IF(Sheet1!AB752="DC1MDB06","DC1",IF(Sheet1!AB752="DC1MDB07","DC1",IF(Sheet1!AB752="DC1MDB08","DC1",IF(Sheet1!AB752="DC1MDB09","DC1",IF(Sheet1!AB752="DC1MDB10","DC1",IF(Sheet1!AB752="DC4MDB01","DC4",IF(Sheet1!AB752="DC4MDB02","DC4",IF(Sheet1!AB752="DC4MDB03","DC4",IF(Sheet1!AB752="DC4MDB04","DC4",IF(Sheet1!AB752="DC4MDB05","DC4",IF(Sheet1!AB752="DC4MDB06","DC4",IF(Sheet1!AB752="DC4MDB07","DC4",IF(Sheet1!AB752="DC4MDB08","DC4",IF(Sheet1!AB752="DC4MDB09","DC4",IF(Sheet1!AB752="DC4MDB10","DC4","$False"))))))))))))))))))))</f>
        <v>DC4</v>
      </c>
      <c r="Z752" t="s">
        <v>35</v>
      </c>
      <c r="AA752" t="e">
        <f t="shared" si="46"/>
        <v>#VALUE!</v>
      </c>
      <c r="AB752" t="e">
        <f t="shared" si="47"/>
        <v>#VALUE!</v>
      </c>
      <c r="AC752" t="s">
        <v>11</v>
      </c>
      <c r="AD752" t="s">
        <v>12</v>
      </c>
      <c r="AE752" t="s">
        <v>13</v>
      </c>
      <c r="AF752" t="s">
        <v>14</v>
      </c>
      <c r="AG752" t="s">
        <v>5</v>
      </c>
      <c r="AH752" t="s">
        <v>15</v>
      </c>
      <c r="AI752" t="s">
        <v>16</v>
      </c>
      <c r="AJ752" t="s">
        <v>17</v>
      </c>
      <c r="AK752" t="s">
        <v>18</v>
      </c>
      <c r="AL752" t="s">
        <v>19</v>
      </c>
    </row>
    <row r="753" spans="1:38" ht="13.5" customHeight="1">
      <c r="A753" s="7"/>
      <c r="B753" s="7"/>
      <c r="C753" s="7"/>
      <c r="D753" s="8"/>
      <c r="F753" s="9" t="str">
        <f>(Sheet1!T753)</f>
        <v/>
      </c>
      <c r="G753" t="str">
        <f>IF(OR(Sheet1!W753="Yes",Sheet1!U753="Yes"),"\\CMFP538\"&amp;Sheet1!Z753,"")</f>
        <v/>
      </c>
      <c r="H753" t="str">
        <f>IF(G753="","",Sheet1!Z753)</f>
        <v/>
      </c>
      <c r="I753" t="str">
        <f>IF(G753="","",Sheet1!Y753)</f>
        <v/>
      </c>
      <c r="J753" t="e">
        <f>(Sheet1!O753)</f>
        <v>#VALUE!</v>
      </c>
      <c r="K753" s="6" t="e">
        <f>(Sheet1!P753)</f>
        <v>#VALUE!</v>
      </c>
      <c r="L753" s="6" t="e">
        <f>IF(Sheet1!N753="No","No",IF(Sheet1!N753="","No","Yes"))</f>
        <v>#VALUE!</v>
      </c>
      <c r="M753" t="e">
        <f>(Sheet1!Q753)</f>
        <v>#VALUE!</v>
      </c>
      <c r="N753" s="6" t="str">
        <f>IF(Sheet1!E753=FALSE,"",Sheet1!F753&amp;Sheet1!E753)</f>
        <v/>
      </c>
      <c r="O753" t="str">
        <f ca="1">(Sheet1!AB753)</f>
        <v>DC1MDB01</v>
      </c>
      <c r="P753" t="e">
        <f>(Sheet1!R753)</f>
        <v>#VALUE!</v>
      </c>
      <c r="Q753" t="e">
        <f>Sheet3!D753</f>
        <v>#VALUE!</v>
      </c>
      <c r="R753" t="e">
        <f>Sheet3!E753</f>
        <v>#VALUE!</v>
      </c>
      <c r="S753" t="str">
        <f t="shared" si="44"/>
        <v/>
      </c>
      <c r="T753" t="str">
        <f>IF(ISERROR(Sheet1!X753),"",Sheet1!X753)</f>
        <v/>
      </c>
      <c r="U753" t="e">
        <f>IF(Sheet1!M753="Councillors",5120,IF(Sheet1!M753="Information Technology Services Dept.",1024,IF(Sheet1!M753="City Clerk and Solicitor Dept",1953,"No")))</f>
        <v>#VALUE!</v>
      </c>
      <c r="V753" s="5" t="s">
        <v>96</v>
      </c>
      <c r="W753" t="e">
        <f>IF(Sheet1!M753="Councillors",4608,IF(Sheet1!M753="Information Technology Services Dept.",921,IF(Sheet1!M753="City Clerk and Solicitor Dept",1855,"No")))</f>
        <v>#VALUE!</v>
      </c>
      <c r="X753" t="e">
        <f t="shared" si="45"/>
        <v>#VALUE!</v>
      </c>
      <c r="Y753" t="str">
        <f ca="1">IF(Sheet1!AB753="DC1MDB01","DC1",IF(Sheet1!AB753="DC1MDB02","DC1",IF(Sheet1!AB753="DC1MDB03","DC1",IF(Sheet1!AB753="DC1MDB04","DC1",IF(Sheet1!AB753="DC1MDB05","DC1",IF(Sheet1!AB753="DC1MDB06","DC1",IF(Sheet1!AB753="DC1MDB07","DC1",IF(Sheet1!AB753="DC1MDB08","DC1",IF(Sheet1!AB753="DC1MDB09","DC1",IF(Sheet1!AB753="DC1MDB10","DC1",IF(Sheet1!AB753="DC4MDB01","DC4",IF(Sheet1!AB753="DC4MDB02","DC4",IF(Sheet1!AB753="DC4MDB03","DC4",IF(Sheet1!AB753="DC4MDB04","DC4",IF(Sheet1!AB753="DC4MDB05","DC4",IF(Sheet1!AB753="DC4MDB06","DC4",IF(Sheet1!AB753="DC4MDB07","DC4",IF(Sheet1!AB753="DC4MDB08","DC4",IF(Sheet1!AB753="DC4MDB09","DC4",IF(Sheet1!AB753="DC4MDB10","DC4","$False"))))))))))))))))))))</f>
        <v>DC1</v>
      </c>
      <c r="Z753" t="s">
        <v>35</v>
      </c>
      <c r="AA753" t="e">
        <f t="shared" si="46"/>
        <v>#VALUE!</v>
      </c>
      <c r="AB753" t="e">
        <f t="shared" si="47"/>
        <v>#VALUE!</v>
      </c>
      <c r="AC753" t="s">
        <v>11</v>
      </c>
      <c r="AD753" t="s">
        <v>12</v>
      </c>
      <c r="AE753" t="s">
        <v>13</v>
      </c>
      <c r="AF753" t="s">
        <v>14</v>
      </c>
      <c r="AG753" t="s">
        <v>5</v>
      </c>
      <c r="AH753" t="s">
        <v>15</v>
      </c>
      <c r="AI753" t="s">
        <v>16</v>
      </c>
      <c r="AJ753" t="s">
        <v>17</v>
      </c>
      <c r="AK753" t="s">
        <v>18</v>
      </c>
      <c r="AL753" t="s">
        <v>19</v>
      </c>
    </row>
    <row r="754" spans="1:38" ht="13.5" customHeight="1">
      <c r="A754" s="7"/>
      <c r="B754" s="7"/>
      <c r="C754" s="7"/>
      <c r="D754" s="8"/>
      <c r="F754" s="9" t="str">
        <f>(Sheet1!T754)</f>
        <v/>
      </c>
      <c r="G754" t="str">
        <f>IF(OR(Sheet1!W754="Yes",Sheet1!U754="Yes"),"\\CMFP538\"&amp;Sheet1!Z754,"")</f>
        <v/>
      </c>
      <c r="H754" t="str">
        <f>IF(G754="","",Sheet1!Z754)</f>
        <v/>
      </c>
      <c r="I754" t="str">
        <f>IF(G754="","",Sheet1!Y754)</f>
        <v/>
      </c>
      <c r="J754" t="e">
        <f>(Sheet1!O754)</f>
        <v>#VALUE!</v>
      </c>
      <c r="K754" s="6" t="e">
        <f>(Sheet1!P754)</f>
        <v>#VALUE!</v>
      </c>
      <c r="L754" s="6" t="e">
        <f>IF(Sheet1!N754="No","No",IF(Sheet1!N754="","No","Yes"))</f>
        <v>#VALUE!</v>
      </c>
      <c r="M754" t="e">
        <f>(Sheet1!Q754)</f>
        <v>#VALUE!</v>
      </c>
      <c r="N754" s="6" t="str">
        <f>IF(Sheet1!E754=FALSE,"",Sheet1!F754&amp;Sheet1!E754)</f>
        <v/>
      </c>
      <c r="O754" t="str">
        <f ca="1">(Sheet1!AB754)</f>
        <v>DC4MDB07</v>
      </c>
      <c r="P754" t="e">
        <f>(Sheet1!R754)</f>
        <v>#VALUE!</v>
      </c>
      <c r="Q754" t="e">
        <f>Sheet3!D754</f>
        <v>#VALUE!</v>
      </c>
      <c r="R754" t="e">
        <f>Sheet3!E754</f>
        <v>#VALUE!</v>
      </c>
      <c r="S754" t="str">
        <f t="shared" si="44"/>
        <v/>
      </c>
      <c r="T754" t="str">
        <f>IF(ISERROR(Sheet1!X754),"",Sheet1!X754)</f>
        <v/>
      </c>
      <c r="U754" t="e">
        <f>IF(Sheet1!M754="Councillors",5120,IF(Sheet1!M754="Information Technology Services Dept.",1024,IF(Sheet1!M754="City Clerk and Solicitor Dept",1953,"No")))</f>
        <v>#VALUE!</v>
      </c>
      <c r="V754" s="5" t="s">
        <v>96</v>
      </c>
      <c r="W754" t="e">
        <f>IF(Sheet1!M754="Councillors",4608,IF(Sheet1!M754="Information Technology Services Dept.",921,IF(Sheet1!M754="City Clerk and Solicitor Dept",1855,"No")))</f>
        <v>#VALUE!</v>
      </c>
      <c r="X754" t="e">
        <f t="shared" si="45"/>
        <v>#VALUE!</v>
      </c>
      <c r="Y754" t="str">
        <f ca="1">IF(Sheet1!AB754="DC1MDB01","DC1",IF(Sheet1!AB754="DC1MDB02","DC1",IF(Sheet1!AB754="DC1MDB03","DC1",IF(Sheet1!AB754="DC1MDB04","DC1",IF(Sheet1!AB754="DC1MDB05","DC1",IF(Sheet1!AB754="DC1MDB06","DC1",IF(Sheet1!AB754="DC1MDB07","DC1",IF(Sheet1!AB754="DC1MDB08","DC1",IF(Sheet1!AB754="DC1MDB09","DC1",IF(Sheet1!AB754="DC1MDB10","DC1",IF(Sheet1!AB754="DC4MDB01","DC4",IF(Sheet1!AB754="DC4MDB02","DC4",IF(Sheet1!AB754="DC4MDB03","DC4",IF(Sheet1!AB754="DC4MDB04","DC4",IF(Sheet1!AB754="DC4MDB05","DC4",IF(Sheet1!AB754="DC4MDB06","DC4",IF(Sheet1!AB754="DC4MDB07","DC4",IF(Sheet1!AB754="DC4MDB08","DC4",IF(Sheet1!AB754="DC4MDB09","DC4",IF(Sheet1!AB754="DC4MDB10","DC4","$False"))))))))))))))))))))</f>
        <v>DC4</v>
      </c>
      <c r="Z754" t="s">
        <v>35</v>
      </c>
      <c r="AA754" t="e">
        <f t="shared" si="46"/>
        <v>#VALUE!</v>
      </c>
      <c r="AB754" t="e">
        <f t="shared" si="47"/>
        <v>#VALUE!</v>
      </c>
      <c r="AC754" t="s">
        <v>11</v>
      </c>
      <c r="AD754" t="s">
        <v>12</v>
      </c>
      <c r="AE754" t="s">
        <v>13</v>
      </c>
      <c r="AF754" t="s">
        <v>14</v>
      </c>
      <c r="AG754" t="s">
        <v>5</v>
      </c>
      <c r="AH754" t="s">
        <v>15</v>
      </c>
      <c r="AI754" t="s">
        <v>16</v>
      </c>
      <c r="AJ754" t="s">
        <v>17</v>
      </c>
      <c r="AK754" t="s">
        <v>18</v>
      </c>
      <c r="AL754" t="s">
        <v>19</v>
      </c>
    </row>
    <row r="755" spans="1:38" ht="13.5" customHeight="1">
      <c r="A755" s="7"/>
      <c r="B755" s="7"/>
      <c r="C755" s="7"/>
      <c r="D755" s="8"/>
      <c r="F755" s="9" t="str">
        <f>(Sheet1!T755)</f>
        <v/>
      </c>
      <c r="G755" t="str">
        <f>IF(OR(Sheet1!W755="Yes",Sheet1!U755="Yes"),"\\CMFP538\"&amp;Sheet1!Z755,"")</f>
        <v/>
      </c>
      <c r="H755" t="str">
        <f>IF(G755="","",Sheet1!Z755)</f>
        <v/>
      </c>
      <c r="I755" t="str">
        <f>IF(G755="","",Sheet1!Y755)</f>
        <v/>
      </c>
      <c r="J755" t="e">
        <f>(Sheet1!O755)</f>
        <v>#VALUE!</v>
      </c>
      <c r="K755" s="6" t="e">
        <f>(Sheet1!P755)</f>
        <v>#VALUE!</v>
      </c>
      <c r="L755" s="6" t="e">
        <f>IF(Sheet1!N755="No","No",IF(Sheet1!N755="","No","Yes"))</f>
        <v>#VALUE!</v>
      </c>
      <c r="M755" t="e">
        <f>(Sheet1!Q755)</f>
        <v>#VALUE!</v>
      </c>
      <c r="N755" s="6" t="str">
        <f>IF(Sheet1!E755=FALSE,"",Sheet1!F755&amp;Sheet1!E755)</f>
        <v/>
      </c>
      <c r="O755" t="str">
        <f ca="1">(Sheet1!AB755)</f>
        <v>DC4MDB03</v>
      </c>
      <c r="P755" t="e">
        <f>(Sheet1!R755)</f>
        <v>#VALUE!</v>
      </c>
      <c r="Q755" t="e">
        <f>Sheet3!D755</f>
        <v>#VALUE!</v>
      </c>
      <c r="R755" t="e">
        <f>Sheet3!E755</f>
        <v>#VALUE!</v>
      </c>
      <c r="S755" t="str">
        <f t="shared" si="44"/>
        <v/>
      </c>
      <c r="T755" t="str">
        <f>IF(ISERROR(Sheet1!X755),"",Sheet1!X755)</f>
        <v/>
      </c>
      <c r="U755" t="e">
        <f>IF(Sheet1!M755="Councillors",5120,IF(Sheet1!M755="Information Technology Services Dept.",1024,IF(Sheet1!M755="City Clerk and Solicitor Dept",1953,"No")))</f>
        <v>#VALUE!</v>
      </c>
      <c r="V755" s="5" t="s">
        <v>96</v>
      </c>
      <c r="W755" t="e">
        <f>IF(Sheet1!M755="Councillors",4608,IF(Sheet1!M755="Information Technology Services Dept.",921,IF(Sheet1!M755="City Clerk and Solicitor Dept",1855,"No")))</f>
        <v>#VALUE!</v>
      </c>
      <c r="X755" t="e">
        <f t="shared" si="45"/>
        <v>#VALUE!</v>
      </c>
      <c r="Y755" t="str">
        <f ca="1">IF(Sheet1!AB755="DC1MDB01","DC1",IF(Sheet1!AB755="DC1MDB02","DC1",IF(Sheet1!AB755="DC1MDB03","DC1",IF(Sheet1!AB755="DC1MDB04","DC1",IF(Sheet1!AB755="DC1MDB05","DC1",IF(Sheet1!AB755="DC1MDB06","DC1",IF(Sheet1!AB755="DC1MDB07","DC1",IF(Sheet1!AB755="DC1MDB08","DC1",IF(Sheet1!AB755="DC1MDB09","DC1",IF(Sheet1!AB755="DC1MDB10","DC1",IF(Sheet1!AB755="DC4MDB01","DC4",IF(Sheet1!AB755="DC4MDB02","DC4",IF(Sheet1!AB755="DC4MDB03","DC4",IF(Sheet1!AB755="DC4MDB04","DC4",IF(Sheet1!AB755="DC4MDB05","DC4",IF(Sheet1!AB755="DC4MDB06","DC4",IF(Sheet1!AB755="DC4MDB07","DC4",IF(Sheet1!AB755="DC4MDB08","DC4",IF(Sheet1!AB755="DC4MDB09","DC4",IF(Sheet1!AB755="DC4MDB10","DC4","$False"))))))))))))))))))))</f>
        <v>DC4</v>
      </c>
      <c r="Z755" t="s">
        <v>35</v>
      </c>
      <c r="AA755" t="e">
        <f t="shared" si="46"/>
        <v>#VALUE!</v>
      </c>
      <c r="AB755" t="e">
        <f t="shared" si="47"/>
        <v>#VALUE!</v>
      </c>
      <c r="AC755" t="s">
        <v>11</v>
      </c>
      <c r="AD755" t="s">
        <v>12</v>
      </c>
      <c r="AE755" t="s">
        <v>13</v>
      </c>
      <c r="AF755" t="s">
        <v>14</v>
      </c>
      <c r="AG755" t="s">
        <v>5</v>
      </c>
      <c r="AH755" t="s">
        <v>15</v>
      </c>
      <c r="AI755" t="s">
        <v>16</v>
      </c>
      <c r="AJ755" t="s">
        <v>17</v>
      </c>
      <c r="AK755" t="s">
        <v>18</v>
      </c>
      <c r="AL755" t="s">
        <v>19</v>
      </c>
    </row>
    <row r="756" spans="1:38" ht="13.5" customHeight="1">
      <c r="A756" s="7"/>
      <c r="B756" s="7"/>
      <c r="C756" s="7"/>
      <c r="D756" s="8"/>
      <c r="F756" s="9" t="str">
        <f>(Sheet1!T756)</f>
        <v/>
      </c>
      <c r="G756" t="str">
        <f>IF(OR(Sheet1!W756="Yes",Sheet1!U756="Yes"),"\\CMFP538\"&amp;Sheet1!Z756,"")</f>
        <v/>
      </c>
      <c r="H756" t="str">
        <f>IF(G756="","",Sheet1!Z756)</f>
        <v/>
      </c>
      <c r="I756" t="str">
        <f>IF(G756="","",Sheet1!Y756)</f>
        <v/>
      </c>
      <c r="J756" t="e">
        <f>(Sheet1!O756)</f>
        <v>#VALUE!</v>
      </c>
      <c r="K756" s="6" t="e">
        <f>(Sheet1!P756)</f>
        <v>#VALUE!</v>
      </c>
      <c r="L756" s="6" t="e">
        <f>IF(Sheet1!N756="No","No",IF(Sheet1!N756="","No","Yes"))</f>
        <v>#VALUE!</v>
      </c>
      <c r="M756" t="e">
        <f>(Sheet1!Q756)</f>
        <v>#VALUE!</v>
      </c>
      <c r="N756" s="6" t="str">
        <f>IF(Sheet1!E756=FALSE,"",Sheet1!F756&amp;Sheet1!E756)</f>
        <v/>
      </c>
      <c r="O756" t="str">
        <f ca="1">(Sheet1!AB756)</f>
        <v>DC4MDB10</v>
      </c>
      <c r="P756" t="e">
        <f>(Sheet1!R756)</f>
        <v>#VALUE!</v>
      </c>
      <c r="Q756" t="e">
        <f>Sheet3!D756</f>
        <v>#VALUE!</v>
      </c>
      <c r="R756" t="e">
        <f>Sheet3!E756</f>
        <v>#VALUE!</v>
      </c>
      <c r="S756" t="str">
        <f t="shared" si="44"/>
        <v/>
      </c>
      <c r="T756" t="str">
        <f>IF(ISERROR(Sheet1!X756),"",Sheet1!X756)</f>
        <v/>
      </c>
      <c r="U756" t="e">
        <f>IF(Sheet1!M756="Councillors",5120,IF(Sheet1!M756="Information Technology Services Dept.",1024,IF(Sheet1!M756="City Clerk and Solicitor Dept",1953,"No")))</f>
        <v>#VALUE!</v>
      </c>
      <c r="V756" s="5" t="s">
        <v>96</v>
      </c>
      <c r="W756" t="e">
        <f>IF(Sheet1!M756="Councillors",4608,IF(Sheet1!M756="Information Technology Services Dept.",921,IF(Sheet1!M756="City Clerk and Solicitor Dept",1855,"No")))</f>
        <v>#VALUE!</v>
      </c>
      <c r="X756" t="e">
        <f t="shared" si="45"/>
        <v>#VALUE!</v>
      </c>
      <c r="Y756" t="str">
        <f ca="1">IF(Sheet1!AB756="DC1MDB01","DC1",IF(Sheet1!AB756="DC1MDB02","DC1",IF(Sheet1!AB756="DC1MDB03","DC1",IF(Sheet1!AB756="DC1MDB04","DC1",IF(Sheet1!AB756="DC1MDB05","DC1",IF(Sheet1!AB756="DC1MDB06","DC1",IF(Sheet1!AB756="DC1MDB07","DC1",IF(Sheet1!AB756="DC1MDB08","DC1",IF(Sheet1!AB756="DC1MDB09","DC1",IF(Sheet1!AB756="DC1MDB10","DC1",IF(Sheet1!AB756="DC4MDB01","DC4",IF(Sheet1!AB756="DC4MDB02","DC4",IF(Sheet1!AB756="DC4MDB03","DC4",IF(Sheet1!AB756="DC4MDB04","DC4",IF(Sheet1!AB756="DC4MDB05","DC4",IF(Sheet1!AB756="DC4MDB06","DC4",IF(Sheet1!AB756="DC4MDB07","DC4",IF(Sheet1!AB756="DC4MDB08","DC4",IF(Sheet1!AB756="DC4MDB09","DC4",IF(Sheet1!AB756="DC4MDB10","DC4","$False"))))))))))))))))))))</f>
        <v>DC4</v>
      </c>
      <c r="Z756" t="s">
        <v>35</v>
      </c>
      <c r="AA756" t="e">
        <f t="shared" si="46"/>
        <v>#VALUE!</v>
      </c>
      <c r="AB756" t="e">
        <f t="shared" si="47"/>
        <v>#VALUE!</v>
      </c>
      <c r="AC756" t="s">
        <v>11</v>
      </c>
      <c r="AD756" t="s">
        <v>12</v>
      </c>
      <c r="AE756" t="s">
        <v>13</v>
      </c>
      <c r="AF756" t="s">
        <v>14</v>
      </c>
      <c r="AG756" t="s">
        <v>5</v>
      </c>
      <c r="AH756" t="s">
        <v>15</v>
      </c>
      <c r="AI756" t="s">
        <v>16</v>
      </c>
      <c r="AJ756" t="s">
        <v>17</v>
      </c>
      <c r="AK756" t="s">
        <v>18</v>
      </c>
      <c r="AL756" t="s">
        <v>19</v>
      </c>
    </row>
    <row r="757" spans="1:38" ht="13.5" customHeight="1">
      <c r="A757" s="7"/>
      <c r="B757" s="7"/>
      <c r="C757" s="7"/>
      <c r="D757" s="8"/>
      <c r="F757" s="9" t="str">
        <f>(Sheet1!T757)</f>
        <v/>
      </c>
      <c r="G757" t="str">
        <f>IF(OR(Sheet1!W757="Yes",Sheet1!U757="Yes"),"\\CMFP538\"&amp;Sheet1!Z757,"")</f>
        <v/>
      </c>
      <c r="H757" t="str">
        <f>IF(G757="","",Sheet1!Z757)</f>
        <v/>
      </c>
      <c r="I757" t="str">
        <f>IF(G757="","",Sheet1!Y757)</f>
        <v/>
      </c>
      <c r="J757" t="e">
        <f>(Sheet1!O757)</f>
        <v>#VALUE!</v>
      </c>
      <c r="K757" s="6" t="e">
        <f>(Sheet1!P757)</f>
        <v>#VALUE!</v>
      </c>
      <c r="L757" s="6" t="e">
        <f>IF(Sheet1!N757="No","No",IF(Sheet1!N757="","No","Yes"))</f>
        <v>#VALUE!</v>
      </c>
      <c r="M757" t="e">
        <f>(Sheet1!Q757)</f>
        <v>#VALUE!</v>
      </c>
      <c r="N757" s="6" t="str">
        <f>IF(Sheet1!E757=FALSE,"",Sheet1!F757&amp;Sheet1!E757)</f>
        <v/>
      </c>
      <c r="O757" t="str">
        <f ca="1">(Sheet1!AB757)</f>
        <v>DC4MDB06</v>
      </c>
      <c r="P757" t="e">
        <f>(Sheet1!R757)</f>
        <v>#VALUE!</v>
      </c>
      <c r="Q757" t="e">
        <f>Sheet3!D757</f>
        <v>#VALUE!</v>
      </c>
      <c r="R757" t="e">
        <f>Sheet3!E757</f>
        <v>#VALUE!</v>
      </c>
      <c r="S757" t="str">
        <f t="shared" si="44"/>
        <v/>
      </c>
      <c r="T757" t="str">
        <f>IF(ISERROR(Sheet1!X757),"",Sheet1!X757)</f>
        <v/>
      </c>
      <c r="U757" t="e">
        <f>IF(Sheet1!M757="Councillors",5120,IF(Sheet1!M757="Information Technology Services Dept.",1024,IF(Sheet1!M757="City Clerk and Solicitor Dept",1953,"No")))</f>
        <v>#VALUE!</v>
      </c>
      <c r="V757" s="5" t="s">
        <v>96</v>
      </c>
      <c r="W757" t="e">
        <f>IF(Sheet1!M757="Councillors",4608,IF(Sheet1!M757="Information Technology Services Dept.",921,IF(Sheet1!M757="City Clerk and Solicitor Dept",1855,"No")))</f>
        <v>#VALUE!</v>
      </c>
      <c r="X757" t="e">
        <f t="shared" si="45"/>
        <v>#VALUE!</v>
      </c>
      <c r="Y757" t="str">
        <f ca="1">IF(Sheet1!AB757="DC1MDB01","DC1",IF(Sheet1!AB757="DC1MDB02","DC1",IF(Sheet1!AB757="DC1MDB03","DC1",IF(Sheet1!AB757="DC1MDB04","DC1",IF(Sheet1!AB757="DC1MDB05","DC1",IF(Sheet1!AB757="DC1MDB06","DC1",IF(Sheet1!AB757="DC1MDB07","DC1",IF(Sheet1!AB757="DC1MDB08","DC1",IF(Sheet1!AB757="DC1MDB09","DC1",IF(Sheet1!AB757="DC1MDB10","DC1",IF(Sheet1!AB757="DC4MDB01","DC4",IF(Sheet1!AB757="DC4MDB02","DC4",IF(Sheet1!AB757="DC4MDB03","DC4",IF(Sheet1!AB757="DC4MDB04","DC4",IF(Sheet1!AB757="DC4MDB05","DC4",IF(Sheet1!AB757="DC4MDB06","DC4",IF(Sheet1!AB757="DC4MDB07","DC4",IF(Sheet1!AB757="DC4MDB08","DC4",IF(Sheet1!AB757="DC4MDB09","DC4",IF(Sheet1!AB757="DC4MDB10","DC4","$False"))))))))))))))))))))</f>
        <v>DC4</v>
      </c>
      <c r="Z757" t="s">
        <v>35</v>
      </c>
      <c r="AA757" t="e">
        <f t="shared" si="46"/>
        <v>#VALUE!</v>
      </c>
      <c r="AB757" t="e">
        <f t="shared" si="47"/>
        <v>#VALUE!</v>
      </c>
      <c r="AC757" t="s">
        <v>11</v>
      </c>
      <c r="AD757" t="s">
        <v>12</v>
      </c>
      <c r="AE757" t="s">
        <v>13</v>
      </c>
      <c r="AF757" t="s">
        <v>14</v>
      </c>
      <c r="AG757" t="s">
        <v>5</v>
      </c>
      <c r="AH757" t="s">
        <v>15</v>
      </c>
      <c r="AI757" t="s">
        <v>16</v>
      </c>
      <c r="AJ757" t="s">
        <v>17</v>
      </c>
      <c r="AK757" t="s">
        <v>18</v>
      </c>
      <c r="AL757" t="s">
        <v>19</v>
      </c>
    </row>
    <row r="758" spans="1:38" ht="13.5" customHeight="1">
      <c r="A758" s="7"/>
      <c r="B758" s="7"/>
      <c r="C758" s="7"/>
      <c r="D758" s="8"/>
      <c r="F758" s="9" t="str">
        <f>(Sheet1!T758)</f>
        <v/>
      </c>
      <c r="G758" t="str">
        <f>IF(OR(Sheet1!W758="Yes",Sheet1!U758="Yes"),"\\CMFP538\"&amp;Sheet1!Z758,"")</f>
        <v/>
      </c>
      <c r="H758" t="str">
        <f>IF(G758="","",Sheet1!Z758)</f>
        <v/>
      </c>
      <c r="I758" t="str">
        <f>IF(G758="","",Sheet1!Y758)</f>
        <v/>
      </c>
      <c r="J758" t="e">
        <f>(Sheet1!O758)</f>
        <v>#VALUE!</v>
      </c>
      <c r="K758" s="6" t="e">
        <f>(Sheet1!P758)</f>
        <v>#VALUE!</v>
      </c>
      <c r="L758" s="6" t="e">
        <f>IF(Sheet1!N758="No","No",IF(Sheet1!N758="","No","Yes"))</f>
        <v>#VALUE!</v>
      </c>
      <c r="M758" t="e">
        <f>(Sheet1!Q758)</f>
        <v>#VALUE!</v>
      </c>
      <c r="N758" s="6" t="str">
        <f>IF(Sheet1!E758=FALSE,"",Sheet1!F758&amp;Sheet1!E758)</f>
        <v/>
      </c>
      <c r="O758" t="str">
        <f ca="1">(Sheet1!AB758)</f>
        <v>DC4MDB02</v>
      </c>
      <c r="P758" t="e">
        <f>(Sheet1!R758)</f>
        <v>#VALUE!</v>
      </c>
      <c r="Q758" t="e">
        <f>Sheet3!D758</f>
        <v>#VALUE!</v>
      </c>
      <c r="R758" t="e">
        <f>Sheet3!E758</f>
        <v>#VALUE!</v>
      </c>
      <c r="S758" t="str">
        <f t="shared" si="44"/>
        <v/>
      </c>
      <c r="T758" t="str">
        <f>IF(ISERROR(Sheet1!X758),"",Sheet1!X758)</f>
        <v/>
      </c>
      <c r="U758" t="e">
        <f>IF(Sheet1!M758="Councillors",5120,IF(Sheet1!M758="Information Technology Services Dept.",1024,IF(Sheet1!M758="City Clerk and Solicitor Dept",1953,"No")))</f>
        <v>#VALUE!</v>
      </c>
      <c r="V758" s="5" t="s">
        <v>96</v>
      </c>
      <c r="W758" t="e">
        <f>IF(Sheet1!M758="Councillors",4608,IF(Sheet1!M758="Information Technology Services Dept.",921,IF(Sheet1!M758="City Clerk and Solicitor Dept",1855,"No")))</f>
        <v>#VALUE!</v>
      </c>
      <c r="X758" t="e">
        <f t="shared" si="45"/>
        <v>#VALUE!</v>
      </c>
      <c r="Y758" t="str">
        <f ca="1">IF(Sheet1!AB758="DC1MDB01","DC1",IF(Sheet1!AB758="DC1MDB02","DC1",IF(Sheet1!AB758="DC1MDB03","DC1",IF(Sheet1!AB758="DC1MDB04","DC1",IF(Sheet1!AB758="DC1MDB05","DC1",IF(Sheet1!AB758="DC1MDB06","DC1",IF(Sheet1!AB758="DC1MDB07","DC1",IF(Sheet1!AB758="DC1MDB08","DC1",IF(Sheet1!AB758="DC1MDB09","DC1",IF(Sheet1!AB758="DC1MDB10","DC1",IF(Sheet1!AB758="DC4MDB01","DC4",IF(Sheet1!AB758="DC4MDB02","DC4",IF(Sheet1!AB758="DC4MDB03","DC4",IF(Sheet1!AB758="DC4MDB04","DC4",IF(Sheet1!AB758="DC4MDB05","DC4",IF(Sheet1!AB758="DC4MDB06","DC4",IF(Sheet1!AB758="DC4MDB07","DC4",IF(Sheet1!AB758="DC4MDB08","DC4",IF(Sheet1!AB758="DC4MDB09","DC4",IF(Sheet1!AB758="DC4MDB10","DC4","$False"))))))))))))))))))))</f>
        <v>DC4</v>
      </c>
      <c r="Z758" t="s">
        <v>35</v>
      </c>
      <c r="AA758" t="e">
        <f t="shared" si="46"/>
        <v>#VALUE!</v>
      </c>
      <c r="AB758" t="e">
        <f t="shared" si="47"/>
        <v>#VALUE!</v>
      </c>
      <c r="AC758" t="s">
        <v>11</v>
      </c>
      <c r="AD758" t="s">
        <v>12</v>
      </c>
      <c r="AE758" t="s">
        <v>13</v>
      </c>
      <c r="AF758" t="s">
        <v>14</v>
      </c>
      <c r="AG758" t="s">
        <v>5</v>
      </c>
      <c r="AH758" t="s">
        <v>15</v>
      </c>
      <c r="AI758" t="s">
        <v>16</v>
      </c>
      <c r="AJ758" t="s">
        <v>17</v>
      </c>
      <c r="AK758" t="s">
        <v>18</v>
      </c>
      <c r="AL758" t="s">
        <v>19</v>
      </c>
    </row>
    <row r="759" spans="1:38" ht="13.5" customHeight="1">
      <c r="A759" s="7"/>
      <c r="B759" s="7"/>
      <c r="C759" s="7"/>
      <c r="D759" s="8"/>
      <c r="F759" s="9" t="str">
        <f>(Sheet1!T759)</f>
        <v/>
      </c>
      <c r="G759" t="str">
        <f>IF(OR(Sheet1!W759="Yes",Sheet1!U759="Yes"),"\\CMFP538\"&amp;Sheet1!Z759,"")</f>
        <v/>
      </c>
      <c r="H759" t="str">
        <f>IF(G759="","",Sheet1!Z759)</f>
        <v/>
      </c>
      <c r="I759" t="str">
        <f>IF(G759="","",Sheet1!Y759)</f>
        <v/>
      </c>
      <c r="J759" t="e">
        <f>(Sheet1!O759)</f>
        <v>#VALUE!</v>
      </c>
      <c r="K759" s="6" t="e">
        <f>(Sheet1!P759)</f>
        <v>#VALUE!</v>
      </c>
      <c r="L759" s="6" t="e">
        <f>IF(Sheet1!N759="No","No",IF(Sheet1!N759="","No","Yes"))</f>
        <v>#VALUE!</v>
      </c>
      <c r="M759" t="e">
        <f>(Sheet1!Q759)</f>
        <v>#VALUE!</v>
      </c>
      <c r="N759" s="6" t="str">
        <f>IF(Sheet1!E759=FALSE,"",Sheet1!F759&amp;Sheet1!E759)</f>
        <v/>
      </c>
      <c r="O759" t="str">
        <f ca="1">(Sheet1!AB759)</f>
        <v>DC1MDB03</v>
      </c>
      <c r="P759" t="e">
        <f>(Sheet1!R759)</f>
        <v>#VALUE!</v>
      </c>
      <c r="Q759" t="e">
        <f>Sheet3!D759</f>
        <v>#VALUE!</v>
      </c>
      <c r="R759" t="e">
        <f>Sheet3!E759</f>
        <v>#VALUE!</v>
      </c>
      <c r="S759" t="str">
        <f t="shared" si="44"/>
        <v/>
      </c>
      <c r="T759" t="str">
        <f>IF(ISERROR(Sheet1!X759),"",Sheet1!X759)</f>
        <v/>
      </c>
      <c r="U759" t="e">
        <f>IF(Sheet1!M759="Councillors",5120,IF(Sheet1!M759="Information Technology Services Dept.",1024,IF(Sheet1!M759="City Clerk and Solicitor Dept",1953,"No")))</f>
        <v>#VALUE!</v>
      </c>
      <c r="V759" s="5" t="s">
        <v>96</v>
      </c>
      <c r="W759" t="e">
        <f>IF(Sheet1!M759="Councillors",4608,IF(Sheet1!M759="Information Technology Services Dept.",921,IF(Sheet1!M759="City Clerk and Solicitor Dept",1855,"No")))</f>
        <v>#VALUE!</v>
      </c>
      <c r="X759" t="e">
        <f t="shared" si="45"/>
        <v>#VALUE!</v>
      </c>
      <c r="Y759" t="str">
        <f ca="1">IF(Sheet1!AB759="DC1MDB01","DC1",IF(Sheet1!AB759="DC1MDB02","DC1",IF(Sheet1!AB759="DC1MDB03","DC1",IF(Sheet1!AB759="DC1MDB04","DC1",IF(Sheet1!AB759="DC1MDB05","DC1",IF(Sheet1!AB759="DC1MDB06","DC1",IF(Sheet1!AB759="DC1MDB07","DC1",IF(Sheet1!AB759="DC1MDB08","DC1",IF(Sheet1!AB759="DC1MDB09","DC1",IF(Sheet1!AB759="DC1MDB10","DC1",IF(Sheet1!AB759="DC4MDB01","DC4",IF(Sheet1!AB759="DC4MDB02","DC4",IF(Sheet1!AB759="DC4MDB03","DC4",IF(Sheet1!AB759="DC4MDB04","DC4",IF(Sheet1!AB759="DC4MDB05","DC4",IF(Sheet1!AB759="DC4MDB06","DC4",IF(Sheet1!AB759="DC4MDB07","DC4",IF(Sheet1!AB759="DC4MDB08","DC4",IF(Sheet1!AB759="DC4MDB09","DC4",IF(Sheet1!AB759="DC4MDB10","DC4","$False"))))))))))))))))))))</f>
        <v>DC1</v>
      </c>
      <c r="Z759" t="s">
        <v>35</v>
      </c>
      <c r="AA759" t="e">
        <f t="shared" si="46"/>
        <v>#VALUE!</v>
      </c>
      <c r="AB759" t="e">
        <f t="shared" si="47"/>
        <v>#VALUE!</v>
      </c>
      <c r="AC759" t="s">
        <v>11</v>
      </c>
      <c r="AD759" t="s">
        <v>12</v>
      </c>
      <c r="AE759" t="s">
        <v>13</v>
      </c>
      <c r="AF759" t="s">
        <v>14</v>
      </c>
      <c r="AG759" t="s">
        <v>5</v>
      </c>
      <c r="AH759" t="s">
        <v>15</v>
      </c>
      <c r="AI759" t="s">
        <v>16</v>
      </c>
      <c r="AJ759" t="s">
        <v>17</v>
      </c>
      <c r="AK759" t="s">
        <v>18</v>
      </c>
      <c r="AL759" t="s">
        <v>19</v>
      </c>
    </row>
    <row r="760" spans="1:38" ht="13.5" customHeight="1">
      <c r="A760" s="7"/>
      <c r="B760" s="7"/>
      <c r="C760" s="7"/>
      <c r="D760" s="8"/>
      <c r="F760" s="9" t="str">
        <f>(Sheet1!T760)</f>
        <v/>
      </c>
      <c r="G760" t="str">
        <f>IF(OR(Sheet1!W760="Yes",Sheet1!U760="Yes"),"\\CMFP538\"&amp;Sheet1!Z760,"")</f>
        <v/>
      </c>
      <c r="H760" t="str">
        <f>IF(G760="","",Sheet1!Z760)</f>
        <v/>
      </c>
      <c r="I760" t="str">
        <f>IF(G760="","",Sheet1!Y760)</f>
        <v/>
      </c>
      <c r="J760" t="e">
        <f>(Sheet1!O760)</f>
        <v>#VALUE!</v>
      </c>
      <c r="K760" s="6" t="e">
        <f>(Sheet1!P760)</f>
        <v>#VALUE!</v>
      </c>
      <c r="L760" s="6" t="e">
        <f>IF(Sheet1!N760="No","No",IF(Sheet1!N760="","No","Yes"))</f>
        <v>#VALUE!</v>
      </c>
      <c r="M760" t="e">
        <f>(Sheet1!Q760)</f>
        <v>#VALUE!</v>
      </c>
      <c r="N760" s="6" t="str">
        <f>IF(Sheet1!E760=FALSE,"",Sheet1!F760&amp;Sheet1!E760)</f>
        <v/>
      </c>
      <c r="O760" t="str">
        <f ca="1">(Sheet1!AB760)</f>
        <v>DC4MDB01</v>
      </c>
      <c r="P760" t="e">
        <f>(Sheet1!R760)</f>
        <v>#VALUE!</v>
      </c>
      <c r="Q760" t="e">
        <f>Sheet3!D760</f>
        <v>#VALUE!</v>
      </c>
      <c r="R760" t="e">
        <f>Sheet3!E760</f>
        <v>#VALUE!</v>
      </c>
      <c r="S760" t="str">
        <f t="shared" si="44"/>
        <v/>
      </c>
      <c r="T760" t="str">
        <f>IF(ISERROR(Sheet1!X760),"",Sheet1!X760)</f>
        <v/>
      </c>
      <c r="U760" t="e">
        <f>IF(Sheet1!M760="Councillors",5120,IF(Sheet1!M760="Information Technology Services Dept.",1024,IF(Sheet1!M760="City Clerk and Solicitor Dept",1953,"No")))</f>
        <v>#VALUE!</v>
      </c>
      <c r="V760" s="5" t="s">
        <v>96</v>
      </c>
      <c r="W760" t="e">
        <f>IF(Sheet1!M760="Councillors",4608,IF(Sheet1!M760="Information Technology Services Dept.",921,IF(Sheet1!M760="City Clerk and Solicitor Dept",1855,"No")))</f>
        <v>#VALUE!</v>
      </c>
      <c r="X760" t="e">
        <f t="shared" si="45"/>
        <v>#VALUE!</v>
      </c>
      <c r="Y760" t="str">
        <f ca="1">IF(Sheet1!AB760="DC1MDB01","DC1",IF(Sheet1!AB760="DC1MDB02","DC1",IF(Sheet1!AB760="DC1MDB03","DC1",IF(Sheet1!AB760="DC1MDB04","DC1",IF(Sheet1!AB760="DC1MDB05","DC1",IF(Sheet1!AB760="DC1MDB06","DC1",IF(Sheet1!AB760="DC1MDB07","DC1",IF(Sheet1!AB760="DC1MDB08","DC1",IF(Sheet1!AB760="DC1MDB09","DC1",IF(Sheet1!AB760="DC1MDB10","DC1",IF(Sheet1!AB760="DC4MDB01","DC4",IF(Sheet1!AB760="DC4MDB02","DC4",IF(Sheet1!AB760="DC4MDB03","DC4",IF(Sheet1!AB760="DC4MDB04","DC4",IF(Sheet1!AB760="DC4MDB05","DC4",IF(Sheet1!AB760="DC4MDB06","DC4",IF(Sheet1!AB760="DC4MDB07","DC4",IF(Sheet1!AB760="DC4MDB08","DC4",IF(Sheet1!AB760="DC4MDB09","DC4",IF(Sheet1!AB760="DC4MDB10","DC4","$False"))))))))))))))))))))</f>
        <v>DC4</v>
      </c>
      <c r="Z760" t="s">
        <v>35</v>
      </c>
      <c r="AA760" t="e">
        <f t="shared" si="46"/>
        <v>#VALUE!</v>
      </c>
      <c r="AB760" t="e">
        <f t="shared" si="47"/>
        <v>#VALUE!</v>
      </c>
      <c r="AC760" t="s">
        <v>11</v>
      </c>
      <c r="AD760" t="s">
        <v>12</v>
      </c>
      <c r="AE760" t="s">
        <v>13</v>
      </c>
      <c r="AF760" t="s">
        <v>14</v>
      </c>
      <c r="AG760" t="s">
        <v>5</v>
      </c>
      <c r="AH760" t="s">
        <v>15</v>
      </c>
      <c r="AI760" t="s">
        <v>16</v>
      </c>
      <c r="AJ760" t="s">
        <v>17</v>
      </c>
      <c r="AK760" t="s">
        <v>18</v>
      </c>
      <c r="AL760" t="s">
        <v>19</v>
      </c>
    </row>
    <row r="761" spans="1:38" ht="13.5" customHeight="1">
      <c r="A761" s="7"/>
      <c r="B761" s="7"/>
      <c r="C761" s="7"/>
      <c r="D761" s="8"/>
      <c r="F761" s="9" t="str">
        <f>(Sheet1!T761)</f>
        <v/>
      </c>
      <c r="G761" t="str">
        <f>IF(OR(Sheet1!W761="Yes",Sheet1!U761="Yes"),"\\CMFP538\"&amp;Sheet1!Z761,"")</f>
        <v/>
      </c>
      <c r="H761" t="str">
        <f>IF(G761="","",Sheet1!Z761)</f>
        <v/>
      </c>
      <c r="I761" t="str">
        <f>IF(G761="","",Sheet1!Y761)</f>
        <v/>
      </c>
      <c r="J761" t="e">
        <f>(Sheet1!O761)</f>
        <v>#VALUE!</v>
      </c>
      <c r="K761" s="6" t="e">
        <f>(Sheet1!P761)</f>
        <v>#VALUE!</v>
      </c>
      <c r="L761" s="6" t="e">
        <f>IF(Sheet1!N761="No","No",IF(Sheet1!N761="","No","Yes"))</f>
        <v>#VALUE!</v>
      </c>
      <c r="M761" t="e">
        <f>(Sheet1!Q761)</f>
        <v>#VALUE!</v>
      </c>
      <c r="N761" s="6" t="str">
        <f>IF(Sheet1!E761=FALSE,"",Sheet1!F761&amp;Sheet1!E761)</f>
        <v/>
      </c>
      <c r="O761" t="str">
        <f ca="1">(Sheet1!AB761)</f>
        <v>DC1MDB04</v>
      </c>
      <c r="P761" t="e">
        <f>(Sheet1!R761)</f>
        <v>#VALUE!</v>
      </c>
      <c r="Q761" t="e">
        <f>Sheet3!D761</f>
        <v>#VALUE!</v>
      </c>
      <c r="R761" t="e">
        <f>Sheet3!E761</f>
        <v>#VALUE!</v>
      </c>
      <c r="S761" t="str">
        <f t="shared" si="44"/>
        <v/>
      </c>
      <c r="T761" t="str">
        <f>IF(ISERROR(Sheet1!X761),"",Sheet1!X761)</f>
        <v/>
      </c>
      <c r="U761" t="e">
        <f>IF(Sheet1!M761="Councillors",5120,IF(Sheet1!M761="Information Technology Services Dept.",1024,IF(Sheet1!M761="City Clerk and Solicitor Dept",1953,"No")))</f>
        <v>#VALUE!</v>
      </c>
      <c r="V761" s="5" t="s">
        <v>96</v>
      </c>
      <c r="W761" t="e">
        <f>IF(Sheet1!M761="Councillors",4608,IF(Sheet1!M761="Information Technology Services Dept.",921,IF(Sheet1!M761="City Clerk and Solicitor Dept",1855,"No")))</f>
        <v>#VALUE!</v>
      </c>
      <c r="X761" t="e">
        <f t="shared" si="45"/>
        <v>#VALUE!</v>
      </c>
      <c r="Y761" t="str">
        <f ca="1">IF(Sheet1!AB761="DC1MDB01","DC1",IF(Sheet1!AB761="DC1MDB02","DC1",IF(Sheet1!AB761="DC1MDB03","DC1",IF(Sheet1!AB761="DC1MDB04","DC1",IF(Sheet1!AB761="DC1MDB05","DC1",IF(Sheet1!AB761="DC1MDB06","DC1",IF(Sheet1!AB761="DC1MDB07","DC1",IF(Sheet1!AB761="DC1MDB08","DC1",IF(Sheet1!AB761="DC1MDB09","DC1",IF(Sheet1!AB761="DC1MDB10","DC1",IF(Sheet1!AB761="DC4MDB01","DC4",IF(Sheet1!AB761="DC4MDB02","DC4",IF(Sheet1!AB761="DC4MDB03","DC4",IF(Sheet1!AB761="DC4MDB04","DC4",IF(Sheet1!AB761="DC4MDB05","DC4",IF(Sheet1!AB761="DC4MDB06","DC4",IF(Sheet1!AB761="DC4MDB07","DC4",IF(Sheet1!AB761="DC4MDB08","DC4",IF(Sheet1!AB761="DC4MDB09","DC4",IF(Sheet1!AB761="DC4MDB10","DC4","$False"))))))))))))))))))))</f>
        <v>DC1</v>
      </c>
      <c r="Z761" t="s">
        <v>35</v>
      </c>
      <c r="AA761" t="e">
        <f t="shared" si="46"/>
        <v>#VALUE!</v>
      </c>
      <c r="AB761" t="e">
        <f t="shared" si="47"/>
        <v>#VALUE!</v>
      </c>
      <c r="AC761" t="s">
        <v>11</v>
      </c>
      <c r="AD761" t="s">
        <v>12</v>
      </c>
      <c r="AE761" t="s">
        <v>13</v>
      </c>
      <c r="AF761" t="s">
        <v>14</v>
      </c>
      <c r="AG761" t="s">
        <v>5</v>
      </c>
      <c r="AH761" t="s">
        <v>15</v>
      </c>
      <c r="AI761" t="s">
        <v>16</v>
      </c>
      <c r="AJ761" t="s">
        <v>17</v>
      </c>
      <c r="AK761" t="s">
        <v>18</v>
      </c>
      <c r="AL761" t="s">
        <v>19</v>
      </c>
    </row>
    <row r="762" spans="1:38" ht="13.5" customHeight="1">
      <c r="A762" s="7"/>
      <c r="B762" s="7"/>
      <c r="C762" s="7"/>
      <c r="D762" s="8"/>
      <c r="F762" s="9" t="str">
        <f>(Sheet1!T762)</f>
        <v/>
      </c>
      <c r="G762" t="str">
        <f>IF(OR(Sheet1!W762="Yes",Sheet1!U762="Yes"),"\\CMFP538\"&amp;Sheet1!Z762,"")</f>
        <v/>
      </c>
      <c r="H762" t="str">
        <f>IF(G762="","",Sheet1!Z762)</f>
        <v/>
      </c>
      <c r="I762" t="str">
        <f>IF(G762="","",Sheet1!Y762)</f>
        <v/>
      </c>
      <c r="J762" t="e">
        <f>(Sheet1!O762)</f>
        <v>#VALUE!</v>
      </c>
      <c r="K762" s="6" t="e">
        <f>(Sheet1!P762)</f>
        <v>#VALUE!</v>
      </c>
      <c r="L762" s="6" t="e">
        <f>IF(Sheet1!N762="No","No",IF(Sheet1!N762="","No","Yes"))</f>
        <v>#VALUE!</v>
      </c>
      <c r="M762" t="e">
        <f>(Sheet1!Q762)</f>
        <v>#VALUE!</v>
      </c>
      <c r="N762" s="6" t="str">
        <f>IF(Sheet1!E762=FALSE,"",Sheet1!F762&amp;Sheet1!E762)</f>
        <v/>
      </c>
      <c r="O762" t="str">
        <f ca="1">(Sheet1!AB762)</f>
        <v>DC1MDB05</v>
      </c>
      <c r="P762" t="e">
        <f>(Sheet1!R762)</f>
        <v>#VALUE!</v>
      </c>
      <c r="Q762" t="e">
        <f>Sheet3!D762</f>
        <v>#VALUE!</v>
      </c>
      <c r="R762" t="e">
        <f>Sheet3!E762</f>
        <v>#VALUE!</v>
      </c>
      <c r="S762" t="str">
        <f t="shared" si="44"/>
        <v/>
      </c>
      <c r="T762" t="str">
        <f>IF(ISERROR(Sheet1!X762),"",Sheet1!X762)</f>
        <v/>
      </c>
      <c r="U762" t="e">
        <f>IF(Sheet1!M762="Councillors",5120,IF(Sheet1!M762="Information Technology Services Dept.",1024,IF(Sheet1!M762="City Clerk and Solicitor Dept",1953,"No")))</f>
        <v>#VALUE!</v>
      </c>
      <c r="V762" s="5" t="s">
        <v>96</v>
      </c>
      <c r="W762" t="e">
        <f>IF(Sheet1!M762="Councillors",4608,IF(Sheet1!M762="Information Technology Services Dept.",921,IF(Sheet1!M762="City Clerk and Solicitor Dept",1855,"No")))</f>
        <v>#VALUE!</v>
      </c>
      <c r="X762" t="e">
        <f t="shared" si="45"/>
        <v>#VALUE!</v>
      </c>
      <c r="Y762" t="str">
        <f ca="1">IF(Sheet1!AB762="DC1MDB01","DC1",IF(Sheet1!AB762="DC1MDB02","DC1",IF(Sheet1!AB762="DC1MDB03","DC1",IF(Sheet1!AB762="DC1MDB04","DC1",IF(Sheet1!AB762="DC1MDB05","DC1",IF(Sheet1!AB762="DC1MDB06","DC1",IF(Sheet1!AB762="DC1MDB07","DC1",IF(Sheet1!AB762="DC1MDB08","DC1",IF(Sheet1!AB762="DC1MDB09","DC1",IF(Sheet1!AB762="DC1MDB10","DC1",IF(Sheet1!AB762="DC4MDB01","DC4",IF(Sheet1!AB762="DC4MDB02","DC4",IF(Sheet1!AB762="DC4MDB03","DC4",IF(Sheet1!AB762="DC4MDB04","DC4",IF(Sheet1!AB762="DC4MDB05","DC4",IF(Sheet1!AB762="DC4MDB06","DC4",IF(Sheet1!AB762="DC4MDB07","DC4",IF(Sheet1!AB762="DC4MDB08","DC4",IF(Sheet1!AB762="DC4MDB09","DC4",IF(Sheet1!AB762="DC4MDB10","DC4","$False"))))))))))))))))))))</f>
        <v>DC1</v>
      </c>
      <c r="Z762" t="s">
        <v>35</v>
      </c>
      <c r="AA762" t="e">
        <f t="shared" si="46"/>
        <v>#VALUE!</v>
      </c>
      <c r="AB762" t="e">
        <f t="shared" si="47"/>
        <v>#VALUE!</v>
      </c>
      <c r="AC762" t="s">
        <v>11</v>
      </c>
      <c r="AD762" t="s">
        <v>12</v>
      </c>
      <c r="AE762" t="s">
        <v>13</v>
      </c>
      <c r="AF762" t="s">
        <v>14</v>
      </c>
      <c r="AG762" t="s">
        <v>5</v>
      </c>
      <c r="AH762" t="s">
        <v>15</v>
      </c>
      <c r="AI762" t="s">
        <v>16</v>
      </c>
      <c r="AJ762" t="s">
        <v>17</v>
      </c>
      <c r="AK762" t="s">
        <v>18</v>
      </c>
      <c r="AL762" t="s">
        <v>19</v>
      </c>
    </row>
    <row r="763" spans="1:38" ht="13.5" customHeight="1">
      <c r="A763" s="7"/>
      <c r="B763" s="7"/>
      <c r="C763" s="7"/>
      <c r="D763" s="8"/>
      <c r="F763" s="9" t="str">
        <f>(Sheet1!T763)</f>
        <v/>
      </c>
      <c r="G763" t="str">
        <f>IF(OR(Sheet1!W763="Yes",Sheet1!U763="Yes"),"\\CMFP538\"&amp;Sheet1!Z763,"")</f>
        <v/>
      </c>
      <c r="H763" t="str">
        <f>IF(G763="","",Sheet1!Z763)</f>
        <v/>
      </c>
      <c r="I763" t="str">
        <f>IF(G763="","",Sheet1!Y763)</f>
        <v/>
      </c>
      <c r="J763" t="e">
        <f>(Sheet1!O763)</f>
        <v>#VALUE!</v>
      </c>
      <c r="K763" s="6" t="e">
        <f>(Sheet1!P763)</f>
        <v>#VALUE!</v>
      </c>
      <c r="L763" s="6" t="e">
        <f>IF(Sheet1!N763="No","No",IF(Sheet1!N763="","No","Yes"))</f>
        <v>#VALUE!</v>
      </c>
      <c r="M763" t="e">
        <f>(Sheet1!Q763)</f>
        <v>#VALUE!</v>
      </c>
      <c r="N763" s="6" t="str">
        <f>IF(Sheet1!E763=FALSE,"",Sheet1!F763&amp;Sheet1!E763)</f>
        <v/>
      </c>
      <c r="O763" t="str">
        <f ca="1">(Sheet1!AB763)</f>
        <v>DC4MDB07</v>
      </c>
      <c r="P763" t="e">
        <f>(Sheet1!R763)</f>
        <v>#VALUE!</v>
      </c>
      <c r="Q763" t="e">
        <f>Sheet3!D763</f>
        <v>#VALUE!</v>
      </c>
      <c r="R763" t="e">
        <f>Sheet3!E763</f>
        <v>#VALUE!</v>
      </c>
      <c r="S763" t="str">
        <f t="shared" si="44"/>
        <v/>
      </c>
      <c r="T763" t="str">
        <f>IF(ISERROR(Sheet1!X763),"",Sheet1!X763)</f>
        <v/>
      </c>
      <c r="U763" t="e">
        <f>IF(Sheet1!M763="Councillors",5120,IF(Sheet1!M763="Information Technology Services Dept.",1024,IF(Sheet1!M763="City Clerk and Solicitor Dept",1953,"No")))</f>
        <v>#VALUE!</v>
      </c>
      <c r="V763" s="5" t="s">
        <v>96</v>
      </c>
      <c r="W763" t="e">
        <f>IF(Sheet1!M763="Councillors",4608,IF(Sheet1!M763="Information Technology Services Dept.",921,IF(Sheet1!M763="City Clerk and Solicitor Dept",1855,"No")))</f>
        <v>#VALUE!</v>
      </c>
      <c r="X763" t="e">
        <f t="shared" si="45"/>
        <v>#VALUE!</v>
      </c>
      <c r="Y763" t="str">
        <f ca="1">IF(Sheet1!AB763="DC1MDB01","DC1",IF(Sheet1!AB763="DC1MDB02","DC1",IF(Sheet1!AB763="DC1MDB03","DC1",IF(Sheet1!AB763="DC1MDB04","DC1",IF(Sheet1!AB763="DC1MDB05","DC1",IF(Sheet1!AB763="DC1MDB06","DC1",IF(Sheet1!AB763="DC1MDB07","DC1",IF(Sheet1!AB763="DC1MDB08","DC1",IF(Sheet1!AB763="DC1MDB09","DC1",IF(Sheet1!AB763="DC1MDB10","DC1",IF(Sheet1!AB763="DC4MDB01","DC4",IF(Sheet1!AB763="DC4MDB02","DC4",IF(Sheet1!AB763="DC4MDB03","DC4",IF(Sheet1!AB763="DC4MDB04","DC4",IF(Sheet1!AB763="DC4MDB05","DC4",IF(Sheet1!AB763="DC4MDB06","DC4",IF(Sheet1!AB763="DC4MDB07","DC4",IF(Sheet1!AB763="DC4MDB08","DC4",IF(Sheet1!AB763="DC4MDB09","DC4",IF(Sheet1!AB763="DC4MDB10","DC4","$False"))))))))))))))))))))</f>
        <v>DC4</v>
      </c>
      <c r="Z763" t="s">
        <v>35</v>
      </c>
      <c r="AA763" t="e">
        <f t="shared" si="46"/>
        <v>#VALUE!</v>
      </c>
      <c r="AB763" t="e">
        <f t="shared" si="47"/>
        <v>#VALUE!</v>
      </c>
      <c r="AC763" t="s">
        <v>11</v>
      </c>
      <c r="AD763" t="s">
        <v>12</v>
      </c>
      <c r="AE763" t="s">
        <v>13</v>
      </c>
      <c r="AF763" t="s">
        <v>14</v>
      </c>
      <c r="AG763" t="s">
        <v>5</v>
      </c>
      <c r="AH763" t="s">
        <v>15</v>
      </c>
      <c r="AI763" t="s">
        <v>16</v>
      </c>
      <c r="AJ763" t="s">
        <v>17</v>
      </c>
      <c r="AK763" t="s">
        <v>18</v>
      </c>
      <c r="AL763" t="s">
        <v>19</v>
      </c>
    </row>
    <row r="764" spans="1:38" ht="13.5" customHeight="1">
      <c r="A764" s="7"/>
      <c r="B764" s="7"/>
      <c r="C764" s="7"/>
      <c r="D764" s="8"/>
      <c r="F764" s="9" t="str">
        <f>(Sheet1!T764)</f>
        <v/>
      </c>
      <c r="G764" t="str">
        <f>IF(OR(Sheet1!W764="Yes",Sheet1!U764="Yes"),"\\CMFP538\"&amp;Sheet1!Z764,"")</f>
        <v/>
      </c>
      <c r="H764" t="str">
        <f>IF(G764="","",Sheet1!Z764)</f>
        <v/>
      </c>
      <c r="I764" t="str">
        <f>IF(G764="","",Sheet1!Y764)</f>
        <v/>
      </c>
      <c r="J764" t="e">
        <f>(Sheet1!O764)</f>
        <v>#VALUE!</v>
      </c>
      <c r="K764" s="6" t="e">
        <f>(Sheet1!P764)</f>
        <v>#VALUE!</v>
      </c>
      <c r="L764" s="6" t="e">
        <f>IF(Sheet1!N764="No","No",IF(Sheet1!N764="","No","Yes"))</f>
        <v>#VALUE!</v>
      </c>
      <c r="M764" t="e">
        <f>(Sheet1!Q764)</f>
        <v>#VALUE!</v>
      </c>
      <c r="N764" s="6" t="str">
        <f>IF(Sheet1!E764=FALSE,"",Sheet1!F764&amp;Sheet1!E764)</f>
        <v/>
      </c>
      <c r="O764" t="str">
        <f ca="1">(Sheet1!AB764)</f>
        <v>DC1MDB04</v>
      </c>
      <c r="P764" t="e">
        <f>(Sheet1!R764)</f>
        <v>#VALUE!</v>
      </c>
      <c r="Q764" t="e">
        <f>Sheet3!D764</f>
        <v>#VALUE!</v>
      </c>
      <c r="R764" t="e">
        <f>Sheet3!E764</f>
        <v>#VALUE!</v>
      </c>
      <c r="S764" t="str">
        <f t="shared" si="44"/>
        <v/>
      </c>
      <c r="T764" t="str">
        <f>IF(ISERROR(Sheet1!X764),"",Sheet1!X764)</f>
        <v/>
      </c>
      <c r="U764" t="e">
        <f>IF(Sheet1!M764="Councillors",5120,IF(Sheet1!M764="Information Technology Services Dept.",1024,IF(Sheet1!M764="City Clerk and Solicitor Dept",1953,"No")))</f>
        <v>#VALUE!</v>
      </c>
      <c r="V764" s="5" t="s">
        <v>96</v>
      </c>
      <c r="W764" t="e">
        <f>IF(Sheet1!M764="Councillors",4608,IF(Sheet1!M764="Information Technology Services Dept.",921,IF(Sheet1!M764="City Clerk and Solicitor Dept",1855,"No")))</f>
        <v>#VALUE!</v>
      </c>
      <c r="X764" t="e">
        <f t="shared" si="45"/>
        <v>#VALUE!</v>
      </c>
      <c r="Y764" t="str">
        <f ca="1">IF(Sheet1!AB764="DC1MDB01","DC1",IF(Sheet1!AB764="DC1MDB02","DC1",IF(Sheet1!AB764="DC1MDB03","DC1",IF(Sheet1!AB764="DC1MDB04","DC1",IF(Sheet1!AB764="DC1MDB05","DC1",IF(Sheet1!AB764="DC1MDB06","DC1",IF(Sheet1!AB764="DC1MDB07","DC1",IF(Sheet1!AB764="DC1MDB08","DC1",IF(Sheet1!AB764="DC1MDB09","DC1",IF(Sheet1!AB764="DC1MDB10","DC1",IF(Sheet1!AB764="DC4MDB01","DC4",IF(Sheet1!AB764="DC4MDB02","DC4",IF(Sheet1!AB764="DC4MDB03","DC4",IF(Sheet1!AB764="DC4MDB04","DC4",IF(Sheet1!AB764="DC4MDB05","DC4",IF(Sheet1!AB764="DC4MDB06","DC4",IF(Sheet1!AB764="DC4MDB07","DC4",IF(Sheet1!AB764="DC4MDB08","DC4",IF(Sheet1!AB764="DC4MDB09","DC4",IF(Sheet1!AB764="DC4MDB10","DC4","$False"))))))))))))))))))))</f>
        <v>DC1</v>
      </c>
      <c r="Z764" t="s">
        <v>35</v>
      </c>
      <c r="AA764" t="e">
        <f t="shared" si="46"/>
        <v>#VALUE!</v>
      </c>
      <c r="AB764" t="e">
        <f t="shared" si="47"/>
        <v>#VALUE!</v>
      </c>
      <c r="AC764" t="s">
        <v>11</v>
      </c>
      <c r="AD764" t="s">
        <v>12</v>
      </c>
      <c r="AE764" t="s">
        <v>13</v>
      </c>
      <c r="AF764" t="s">
        <v>14</v>
      </c>
      <c r="AG764" t="s">
        <v>5</v>
      </c>
      <c r="AH764" t="s">
        <v>15</v>
      </c>
      <c r="AI764" t="s">
        <v>16</v>
      </c>
      <c r="AJ764" t="s">
        <v>17</v>
      </c>
      <c r="AK764" t="s">
        <v>18</v>
      </c>
      <c r="AL764" t="s">
        <v>19</v>
      </c>
    </row>
    <row r="765" spans="1:38" ht="13.5" customHeight="1">
      <c r="A765" s="7"/>
      <c r="B765" s="7"/>
      <c r="C765" s="7"/>
      <c r="D765" s="8"/>
      <c r="F765" s="9" t="str">
        <f>(Sheet1!T765)</f>
        <v/>
      </c>
      <c r="G765" t="str">
        <f>IF(OR(Sheet1!W765="Yes",Sheet1!U765="Yes"),"\\CMFP538\"&amp;Sheet1!Z765,"")</f>
        <v/>
      </c>
      <c r="H765" t="str">
        <f>IF(G765="","",Sheet1!Z765)</f>
        <v/>
      </c>
      <c r="I765" t="str">
        <f>IF(G765="","",Sheet1!Y765)</f>
        <v/>
      </c>
      <c r="J765" t="e">
        <f>(Sheet1!O765)</f>
        <v>#VALUE!</v>
      </c>
      <c r="K765" s="6" t="e">
        <f>(Sheet1!P765)</f>
        <v>#VALUE!</v>
      </c>
      <c r="L765" s="6" t="e">
        <f>IF(Sheet1!N765="No","No",IF(Sheet1!N765="","No","Yes"))</f>
        <v>#VALUE!</v>
      </c>
      <c r="M765" t="e">
        <f>(Sheet1!Q765)</f>
        <v>#VALUE!</v>
      </c>
      <c r="N765" s="6" t="str">
        <f>IF(Sheet1!E765=FALSE,"",Sheet1!F765&amp;Sheet1!E765)</f>
        <v/>
      </c>
      <c r="O765" t="str">
        <f ca="1">(Sheet1!AB765)</f>
        <v>DC1MDB03</v>
      </c>
      <c r="P765" t="e">
        <f>(Sheet1!R765)</f>
        <v>#VALUE!</v>
      </c>
      <c r="Q765" t="e">
        <f>Sheet3!D765</f>
        <v>#VALUE!</v>
      </c>
      <c r="R765" t="e">
        <f>Sheet3!E765</f>
        <v>#VALUE!</v>
      </c>
      <c r="S765" t="str">
        <f t="shared" si="44"/>
        <v/>
      </c>
      <c r="T765" t="str">
        <f>IF(ISERROR(Sheet1!X765),"",Sheet1!X765)</f>
        <v/>
      </c>
      <c r="U765" t="e">
        <f>IF(Sheet1!M765="Councillors",5120,IF(Sheet1!M765="Information Technology Services Dept.",1024,IF(Sheet1!M765="City Clerk and Solicitor Dept",1953,"No")))</f>
        <v>#VALUE!</v>
      </c>
      <c r="V765" s="5" t="s">
        <v>96</v>
      </c>
      <c r="W765" t="e">
        <f>IF(Sheet1!M765="Councillors",4608,IF(Sheet1!M765="Information Technology Services Dept.",921,IF(Sheet1!M765="City Clerk and Solicitor Dept",1855,"No")))</f>
        <v>#VALUE!</v>
      </c>
      <c r="X765" t="e">
        <f t="shared" si="45"/>
        <v>#VALUE!</v>
      </c>
      <c r="Y765" t="str">
        <f ca="1">IF(Sheet1!AB765="DC1MDB01","DC1",IF(Sheet1!AB765="DC1MDB02","DC1",IF(Sheet1!AB765="DC1MDB03","DC1",IF(Sheet1!AB765="DC1MDB04","DC1",IF(Sheet1!AB765="DC1MDB05","DC1",IF(Sheet1!AB765="DC1MDB06","DC1",IF(Sheet1!AB765="DC1MDB07","DC1",IF(Sheet1!AB765="DC1MDB08","DC1",IF(Sheet1!AB765="DC1MDB09","DC1",IF(Sheet1!AB765="DC1MDB10","DC1",IF(Sheet1!AB765="DC4MDB01","DC4",IF(Sheet1!AB765="DC4MDB02","DC4",IF(Sheet1!AB765="DC4MDB03","DC4",IF(Sheet1!AB765="DC4MDB04","DC4",IF(Sheet1!AB765="DC4MDB05","DC4",IF(Sheet1!AB765="DC4MDB06","DC4",IF(Sheet1!AB765="DC4MDB07","DC4",IF(Sheet1!AB765="DC4MDB08","DC4",IF(Sheet1!AB765="DC4MDB09","DC4",IF(Sheet1!AB765="DC4MDB10","DC4","$False"))))))))))))))))))))</f>
        <v>DC1</v>
      </c>
      <c r="Z765" t="s">
        <v>35</v>
      </c>
      <c r="AA765" t="e">
        <f t="shared" si="46"/>
        <v>#VALUE!</v>
      </c>
      <c r="AB765" t="e">
        <f t="shared" si="47"/>
        <v>#VALUE!</v>
      </c>
      <c r="AC765" t="s">
        <v>11</v>
      </c>
      <c r="AD765" t="s">
        <v>12</v>
      </c>
      <c r="AE765" t="s">
        <v>13</v>
      </c>
      <c r="AF765" t="s">
        <v>14</v>
      </c>
      <c r="AG765" t="s">
        <v>5</v>
      </c>
      <c r="AH765" t="s">
        <v>15</v>
      </c>
      <c r="AI765" t="s">
        <v>16</v>
      </c>
      <c r="AJ765" t="s">
        <v>17</v>
      </c>
      <c r="AK765" t="s">
        <v>18</v>
      </c>
      <c r="AL765" t="s">
        <v>19</v>
      </c>
    </row>
    <row r="766" spans="1:38" ht="13.5" customHeight="1">
      <c r="A766" s="7"/>
      <c r="B766" s="7"/>
      <c r="C766" s="7"/>
      <c r="D766" s="8"/>
      <c r="F766" s="9" t="str">
        <f>(Sheet1!T766)</f>
        <v/>
      </c>
      <c r="G766" t="str">
        <f>IF(OR(Sheet1!W766="Yes",Sheet1!U766="Yes"),"\\CMFP538\"&amp;Sheet1!Z766,"")</f>
        <v/>
      </c>
      <c r="H766" t="str">
        <f>IF(G766="","",Sheet1!Z766)</f>
        <v/>
      </c>
      <c r="I766" t="str">
        <f>IF(G766="","",Sheet1!Y766)</f>
        <v/>
      </c>
      <c r="J766" t="e">
        <f>(Sheet1!O766)</f>
        <v>#VALUE!</v>
      </c>
      <c r="K766" s="6" t="e">
        <f>(Sheet1!P766)</f>
        <v>#VALUE!</v>
      </c>
      <c r="L766" s="6" t="e">
        <f>IF(Sheet1!N766="No","No",IF(Sheet1!N766="","No","Yes"))</f>
        <v>#VALUE!</v>
      </c>
      <c r="M766" t="e">
        <f>(Sheet1!Q766)</f>
        <v>#VALUE!</v>
      </c>
      <c r="N766" s="6" t="str">
        <f>IF(Sheet1!E766=FALSE,"",Sheet1!F766&amp;Sheet1!E766)</f>
        <v/>
      </c>
      <c r="O766" t="str">
        <f ca="1">(Sheet1!AB766)</f>
        <v>DC1MDB03</v>
      </c>
      <c r="P766" t="e">
        <f>(Sheet1!R766)</f>
        <v>#VALUE!</v>
      </c>
      <c r="Q766" t="e">
        <f>Sheet3!D766</f>
        <v>#VALUE!</v>
      </c>
      <c r="R766" t="e">
        <f>Sheet3!E766</f>
        <v>#VALUE!</v>
      </c>
      <c r="S766" t="str">
        <f t="shared" si="44"/>
        <v/>
      </c>
      <c r="T766" t="str">
        <f>IF(ISERROR(Sheet1!X766),"",Sheet1!X766)</f>
        <v/>
      </c>
      <c r="U766" t="e">
        <f>IF(Sheet1!M766="Councillors",5120,IF(Sheet1!M766="Information Technology Services Dept.",1024,IF(Sheet1!M766="City Clerk and Solicitor Dept",1953,"No")))</f>
        <v>#VALUE!</v>
      </c>
      <c r="V766" s="5" t="s">
        <v>96</v>
      </c>
      <c r="W766" t="e">
        <f>IF(Sheet1!M766="Councillors",4608,IF(Sheet1!M766="Information Technology Services Dept.",921,IF(Sheet1!M766="City Clerk and Solicitor Dept",1855,"No")))</f>
        <v>#VALUE!</v>
      </c>
      <c r="X766" t="e">
        <f t="shared" si="45"/>
        <v>#VALUE!</v>
      </c>
      <c r="Y766" t="str">
        <f ca="1">IF(Sheet1!AB766="DC1MDB01","DC1",IF(Sheet1!AB766="DC1MDB02","DC1",IF(Sheet1!AB766="DC1MDB03","DC1",IF(Sheet1!AB766="DC1MDB04","DC1",IF(Sheet1!AB766="DC1MDB05","DC1",IF(Sheet1!AB766="DC1MDB06","DC1",IF(Sheet1!AB766="DC1MDB07","DC1",IF(Sheet1!AB766="DC1MDB08","DC1",IF(Sheet1!AB766="DC1MDB09","DC1",IF(Sheet1!AB766="DC1MDB10","DC1",IF(Sheet1!AB766="DC4MDB01","DC4",IF(Sheet1!AB766="DC4MDB02","DC4",IF(Sheet1!AB766="DC4MDB03","DC4",IF(Sheet1!AB766="DC4MDB04","DC4",IF(Sheet1!AB766="DC4MDB05","DC4",IF(Sheet1!AB766="DC4MDB06","DC4",IF(Sheet1!AB766="DC4MDB07","DC4",IF(Sheet1!AB766="DC4MDB08","DC4",IF(Sheet1!AB766="DC4MDB09","DC4",IF(Sheet1!AB766="DC4MDB10","DC4","$False"))))))))))))))))))))</f>
        <v>DC1</v>
      </c>
      <c r="Z766" t="s">
        <v>35</v>
      </c>
      <c r="AA766" t="e">
        <f t="shared" si="46"/>
        <v>#VALUE!</v>
      </c>
      <c r="AB766" t="e">
        <f t="shared" si="47"/>
        <v>#VALUE!</v>
      </c>
      <c r="AC766" t="s">
        <v>11</v>
      </c>
      <c r="AD766" t="s">
        <v>12</v>
      </c>
      <c r="AE766" t="s">
        <v>13</v>
      </c>
      <c r="AF766" t="s">
        <v>14</v>
      </c>
      <c r="AG766" t="s">
        <v>5</v>
      </c>
      <c r="AH766" t="s">
        <v>15</v>
      </c>
      <c r="AI766" t="s">
        <v>16</v>
      </c>
      <c r="AJ766" t="s">
        <v>17</v>
      </c>
      <c r="AK766" t="s">
        <v>18</v>
      </c>
      <c r="AL766" t="s">
        <v>19</v>
      </c>
    </row>
    <row r="767" spans="1:38" ht="13.5" customHeight="1">
      <c r="A767" s="7"/>
      <c r="B767" s="7"/>
      <c r="C767" s="7"/>
      <c r="D767" s="8"/>
      <c r="F767" s="9" t="str">
        <f>(Sheet1!T767)</f>
        <v/>
      </c>
      <c r="G767" t="str">
        <f>IF(OR(Sheet1!W767="Yes",Sheet1!U767="Yes"),"\\CMFP538\"&amp;Sheet1!Z767,"")</f>
        <v/>
      </c>
      <c r="H767" t="str">
        <f>IF(G767="","",Sheet1!Z767)</f>
        <v/>
      </c>
      <c r="I767" t="str">
        <f>IF(G767="","",Sheet1!Y767)</f>
        <v/>
      </c>
      <c r="J767" t="e">
        <f>(Sheet1!O767)</f>
        <v>#VALUE!</v>
      </c>
      <c r="K767" s="6" t="e">
        <f>(Sheet1!P767)</f>
        <v>#VALUE!</v>
      </c>
      <c r="L767" s="6" t="e">
        <f>IF(Sheet1!N767="No","No",IF(Sheet1!N767="","No","Yes"))</f>
        <v>#VALUE!</v>
      </c>
      <c r="M767" t="e">
        <f>(Sheet1!Q767)</f>
        <v>#VALUE!</v>
      </c>
      <c r="N767" s="6" t="str">
        <f>IF(Sheet1!E767=FALSE,"",Sheet1!F767&amp;Sheet1!E767)</f>
        <v/>
      </c>
      <c r="O767" t="str">
        <f ca="1">(Sheet1!AB767)</f>
        <v>DC1MDB06</v>
      </c>
      <c r="P767" t="e">
        <f>(Sheet1!R767)</f>
        <v>#VALUE!</v>
      </c>
      <c r="Q767" t="e">
        <f>Sheet3!D767</f>
        <v>#VALUE!</v>
      </c>
      <c r="R767" t="e">
        <f>Sheet3!E767</f>
        <v>#VALUE!</v>
      </c>
      <c r="S767" t="str">
        <f t="shared" si="44"/>
        <v/>
      </c>
      <c r="T767" t="str">
        <f>IF(ISERROR(Sheet1!X767),"",Sheet1!X767)</f>
        <v/>
      </c>
      <c r="U767" t="e">
        <f>IF(Sheet1!M767="Councillors",5120,IF(Sheet1!M767="Information Technology Services Dept.",1024,IF(Sheet1!M767="City Clerk and Solicitor Dept",1953,"No")))</f>
        <v>#VALUE!</v>
      </c>
      <c r="V767" s="5" t="s">
        <v>96</v>
      </c>
      <c r="W767" t="e">
        <f>IF(Sheet1!M767="Councillors",4608,IF(Sheet1!M767="Information Technology Services Dept.",921,IF(Sheet1!M767="City Clerk and Solicitor Dept",1855,"No")))</f>
        <v>#VALUE!</v>
      </c>
      <c r="X767" t="e">
        <f t="shared" si="45"/>
        <v>#VALUE!</v>
      </c>
      <c r="Y767" t="str">
        <f ca="1">IF(Sheet1!AB767="DC1MDB01","DC1",IF(Sheet1!AB767="DC1MDB02","DC1",IF(Sheet1!AB767="DC1MDB03","DC1",IF(Sheet1!AB767="DC1MDB04","DC1",IF(Sheet1!AB767="DC1MDB05","DC1",IF(Sheet1!AB767="DC1MDB06","DC1",IF(Sheet1!AB767="DC1MDB07","DC1",IF(Sheet1!AB767="DC1MDB08","DC1",IF(Sheet1!AB767="DC1MDB09","DC1",IF(Sheet1!AB767="DC1MDB10","DC1",IF(Sheet1!AB767="DC4MDB01","DC4",IF(Sheet1!AB767="DC4MDB02","DC4",IF(Sheet1!AB767="DC4MDB03","DC4",IF(Sheet1!AB767="DC4MDB04","DC4",IF(Sheet1!AB767="DC4MDB05","DC4",IF(Sheet1!AB767="DC4MDB06","DC4",IF(Sheet1!AB767="DC4MDB07","DC4",IF(Sheet1!AB767="DC4MDB08","DC4",IF(Sheet1!AB767="DC4MDB09","DC4",IF(Sheet1!AB767="DC4MDB10","DC4","$False"))))))))))))))))))))</f>
        <v>DC1</v>
      </c>
      <c r="Z767" t="s">
        <v>35</v>
      </c>
      <c r="AA767" t="e">
        <f t="shared" si="46"/>
        <v>#VALUE!</v>
      </c>
      <c r="AB767" t="e">
        <f t="shared" si="47"/>
        <v>#VALUE!</v>
      </c>
      <c r="AC767" t="s">
        <v>11</v>
      </c>
      <c r="AD767" t="s">
        <v>12</v>
      </c>
      <c r="AE767" t="s">
        <v>13</v>
      </c>
      <c r="AF767" t="s">
        <v>14</v>
      </c>
      <c r="AG767" t="s">
        <v>5</v>
      </c>
      <c r="AH767" t="s">
        <v>15</v>
      </c>
      <c r="AI767" t="s">
        <v>16</v>
      </c>
      <c r="AJ767" t="s">
        <v>17</v>
      </c>
      <c r="AK767" t="s">
        <v>18</v>
      </c>
      <c r="AL767" t="s">
        <v>19</v>
      </c>
    </row>
    <row r="768" spans="1:38" ht="13.5" customHeight="1">
      <c r="A768" s="7"/>
      <c r="B768" s="7"/>
      <c r="C768" s="7"/>
      <c r="D768" s="8"/>
      <c r="F768" s="9" t="str">
        <f>(Sheet1!T768)</f>
        <v/>
      </c>
      <c r="G768" t="str">
        <f>IF(OR(Sheet1!W768="Yes",Sheet1!U768="Yes"),"\\CMFP538\"&amp;Sheet1!Z768,"")</f>
        <v/>
      </c>
      <c r="H768" t="str">
        <f>IF(G768="","",Sheet1!Z768)</f>
        <v/>
      </c>
      <c r="I768" t="str">
        <f>IF(G768="","",Sheet1!Y768)</f>
        <v/>
      </c>
      <c r="J768" t="e">
        <f>(Sheet1!O768)</f>
        <v>#VALUE!</v>
      </c>
      <c r="K768" s="6" t="e">
        <f>(Sheet1!P768)</f>
        <v>#VALUE!</v>
      </c>
      <c r="L768" s="6" t="e">
        <f>IF(Sheet1!N768="No","No",IF(Sheet1!N768="","No","Yes"))</f>
        <v>#VALUE!</v>
      </c>
      <c r="M768" t="e">
        <f>(Sheet1!Q768)</f>
        <v>#VALUE!</v>
      </c>
      <c r="N768" s="6" t="str">
        <f>IF(Sheet1!E768=FALSE,"",Sheet1!F768&amp;Sheet1!E768)</f>
        <v/>
      </c>
      <c r="O768" t="str">
        <f ca="1">(Sheet1!AB768)</f>
        <v>DC4MDB09</v>
      </c>
      <c r="P768" t="e">
        <f>(Sheet1!R768)</f>
        <v>#VALUE!</v>
      </c>
      <c r="Q768" t="e">
        <f>Sheet3!D768</f>
        <v>#VALUE!</v>
      </c>
      <c r="R768" t="e">
        <f>Sheet3!E768</f>
        <v>#VALUE!</v>
      </c>
      <c r="S768" t="str">
        <f t="shared" si="44"/>
        <v/>
      </c>
      <c r="T768" t="str">
        <f>IF(ISERROR(Sheet1!X768),"",Sheet1!X768)</f>
        <v/>
      </c>
      <c r="U768" t="e">
        <f>IF(Sheet1!M768="Councillors",5120,IF(Sheet1!M768="Information Technology Services Dept.",1024,IF(Sheet1!M768="City Clerk and Solicitor Dept",1953,"No")))</f>
        <v>#VALUE!</v>
      </c>
      <c r="V768" s="5" t="s">
        <v>96</v>
      </c>
      <c r="W768" t="e">
        <f>IF(Sheet1!M768="Councillors",4608,IF(Sheet1!M768="Information Technology Services Dept.",921,IF(Sheet1!M768="City Clerk and Solicitor Dept",1855,"No")))</f>
        <v>#VALUE!</v>
      </c>
      <c r="X768" t="e">
        <f t="shared" si="45"/>
        <v>#VALUE!</v>
      </c>
      <c r="Y768" t="str">
        <f ca="1">IF(Sheet1!AB768="DC1MDB01","DC1",IF(Sheet1!AB768="DC1MDB02","DC1",IF(Sheet1!AB768="DC1MDB03","DC1",IF(Sheet1!AB768="DC1MDB04","DC1",IF(Sheet1!AB768="DC1MDB05","DC1",IF(Sheet1!AB768="DC1MDB06","DC1",IF(Sheet1!AB768="DC1MDB07","DC1",IF(Sheet1!AB768="DC1MDB08","DC1",IF(Sheet1!AB768="DC1MDB09","DC1",IF(Sheet1!AB768="DC1MDB10","DC1",IF(Sheet1!AB768="DC4MDB01","DC4",IF(Sheet1!AB768="DC4MDB02","DC4",IF(Sheet1!AB768="DC4MDB03","DC4",IF(Sheet1!AB768="DC4MDB04","DC4",IF(Sheet1!AB768="DC4MDB05","DC4",IF(Sheet1!AB768="DC4MDB06","DC4",IF(Sheet1!AB768="DC4MDB07","DC4",IF(Sheet1!AB768="DC4MDB08","DC4",IF(Sheet1!AB768="DC4MDB09","DC4",IF(Sheet1!AB768="DC4MDB10","DC4","$False"))))))))))))))))))))</f>
        <v>DC4</v>
      </c>
      <c r="Z768" t="s">
        <v>35</v>
      </c>
      <c r="AA768" t="e">
        <f t="shared" si="46"/>
        <v>#VALUE!</v>
      </c>
      <c r="AB768" t="e">
        <f t="shared" si="47"/>
        <v>#VALUE!</v>
      </c>
      <c r="AC768" t="s">
        <v>11</v>
      </c>
      <c r="AD768" t="s">
        <v>12</v>
      </c>
      <c r="AE768" t="s">
        <v>13</v>
      </c>
      <c r="AF768" t="s">
        <v>14</v>
      </c>
      <c r="AG768" t="s">
        <v>5</v>
      </c>
      <c r="AH768" t="s">
        <v>15</v>
      </c>
      <c r="AI768" t="s">
        <v>16</v>
      </c>
      <c r="AJ768" t="s">
        <v>17</v>
      </c>
      <c r="AK768" t="s">
        <v>18</v>
      </c>
      <c r="AL768" t="s">
        <v>19</v>
      </c>
    </row>
    <row r="769" spans="1:38" ht="13.5" customHeight="1">
      <c r="A769" s="7"/>
      <c r="B769" s="7"/>
      <c r="C769" s="7"/>
      <c r="D769" s="8"/>
      <c r="F769" s="9" t="str">
        <f>(Sheet1!T769)</f>
        <v/>
      </c>
      <c r="G769" t="str">
        <f>IF(OR(Sheet1!W769="Yes",Sheet1!U769="Yes"),"\\CMFP538\"&amp;Sheet1!Z769,"")</f>
        <v/>
      </c>
      <c r="H769" t="str">
        <f>IF(G769="","",Sheet1!Z769)</f>
        <v/>
      </c>
      <c r="I769" t="str">
        <f>IF(G769="","",Sheet1!Y769)</f>
        <v/>
      </c>
      <c r="J769" t="e">
        <f>(Sheet1!O769)</f>
        <v>#VALUE!</v>
      </c>
      <c r="K769" s="6" t="e">
        <f>(Sheet1!P769)</f>
        <v>#VALUE!</v>
      </c>
      <c r="L769" s="6" t="e">
        <f>IF(Sheet1!N769="No","No",IF(Sheet1!N769="","No","Yes"))</f>
        <v>#VALUE!</v>
      </c>
      <c r="M769" t="e">
        <f>(Sheet1!Q769)</f>
        <v>#VALUE!</v>
      </c>
      <c r="N769" s="6" t="str">
        <f>IF(Sheet1!E769=FALSE,"",Sheet1!F769&amp;Sheet1!E769)</f>
        <v/>
      </c>
      <c r="O769" t="str">
        <f ca="1">(Sheet1!AB769)</f>
        <v>DC4MDB02</v>
      </c>
      <c r="P769" t="e">
        <f>(Sheet1!R769)</f>
        <v>#VALUE!</v>
      </c>
      <c r="Q769" t="e">
        <f>Sheet3!D769</f>
        <v>#VALUE!</v>
      </c>
      <c r="R769" t="e">
        <f>Sheet3!E769</f>
        <v>#VALUE!</v>
      </c>
      <c r="S769" t="str">
        <f t="shared" si="44"/>
        <v/>
      </c>
      <c r="T769" t="str">
        <f>IF(ISERROR(Sheet1!X769),"",Sheet1!X769)</f>
        <v/>
      </c>
      <c r="U769" t="e">
        <f>IF(Sheet1!M769="Councillors",5120,IF(Sheet1!M769="Information Technology Services Dept.",1024,IF(Sheet1!M769="City Clerk and Solicitor Dept",1953,"No")))</f>
        <v>#VALUE!</v>
      </c>
      <c r="V769" s="5" t="s">
        <v>96</v>
      </c>
      <c r="W769" t="e">
        <f>IF(Sheet1!M769="Councillors",4608,IF(Sheet1!M769="Information Technology Services Dept.",921,IF(Sheet1!M769="City Clerk and Solicitor Dept",1855,"No")))</f>
        <v>#VALUE!</v>
      </c>
      <c r="X769" t="e">
        <f t="shared" si="45"/>
        <v>#VALUE!</v>
      </c>
      <c r="Y769" t="str">
        <f ca="1">IF(Sheet1!AB769="DC1MDB01","DC1",IF(Sheet1!AB769="DC1MDB02","DC1",IF(Sheet1!AB769="DC1MDB03","DC1",IF(Sheet1!AB769="DC1MDB04","DC1",IF(Sheet1!AB769="DC1MDB05","DC1",IF(Sheet1!AB769="DC1MDB06","DC1",IF(Sheet1!AB769="DC1MDB07","DC1",IF(Sheet1!AB769="DC1MDB08","DC1",IF(Sheet1!AB769="DC1MDB09","DC1",IF(Sheet1!AB769="DC1MDB10","DC1",IF(Sheet1!AB769="DC4MDB01","DC4",IF(Sheet1!AB769="DC4MDB02","DC4",IF(Sheet1!AB769="DC4MDB03","DC4",IF(Sheet1!AB769="DC4MDB04","DC4",IF(Sheet1!AB769="DC4MDB05","DC4",IF(Sheet1!AB769="DC4MDB06","DC4",IF(Sheet1!AB769="DC4MDB07","DC4",IF(Sheet1!AB769="DC4MDB08","DC4",IF(Sheet1!AB769="DC4MDB09","DC4",IF(Sheet1!AB769="DC4MDB10","DC4","$False"))))))))))))))))))))</f>
        <v>DC4</v>
      </c>
      <c r="Z769" t="s">
        <v>35</v>
      </c>
      <c r="AA769" t="e">
        <f t="shared" si="46"/>
        <v>#VALUE!</v>
      </c>
      <c r="AB769" t="e">
        <f t="shared" si="47"/>
        <v>#VALUE!</v>
      </c>
      <c r="AC769" t="s">
        <v>11</v>
      </c>
      <c r="AD769" t="s">
        <v>12</v>
      </c>
      <c r="AE769" t="s">
        <v>13</v>
      </c>
      <c r="AF769" t="s">
        <v>14</v>
      </c>
      <c r="AG769" t="s">
        <v>5</v>
      </c>
      <c r="AH769" t="s">
        <v>15</v>
      </c>
      <c r="AI769" t="s">
        <v>16</v>
      </c>
      <c r="AJ769" t="s">
        <v>17</v>
      </c>
      <c r="AK769" t="s">
        <v>18</v>
      </c>
      <c r="AL769" t="s">
        <v>19</v>
      </c>
    </row>
    <row r="770" spans="1:38" ht="13.5" customHeight="1">
      <c r="A770" s="7"/>
      <c r="B770" s="7"/>
      <c r="C770" s="7"/>
      <c r="D770" s="8"/>
      <c r="F770" s="9" t="str">
        <f>(Sheet1!T770)</f>
        <v/>
      </c>
      <c r="G770" t="str">
        <f>IF(OR(Sheet1!W770="Yes",Sheet1!U770="Yes"),"\\CMFP538\"&amp;Sheet1!Z770,"")</f>
        <v/>
      </c>
      <c r="H770" t="str">
        <f>IF(G770="","",Sheet1!Z770)</f>
        <v/>
      </c>
      <c r="I770" t="str">
        <f>IF(G770="","",Sheet1!Y770)</f>
        <v/>
      </c>
      <c r="J770" t="e">
        <f>(Sheet1!O770)</f>
        <v>#VALUE!</v>
      </c>
      <c r="K770" s="6" t="e">
        <f>(Sheet1!P770)</f>
        <v>#VALUE!</v>
      </c>
      <c r="L770" s="6" t="e">
        <f>IF(Sheet1!N770="No","No",IF(Sheet1!N770="","No","Yes"))</f>
        <v>#VALUE!</v>
      </c>
      <c r="M770" t="e">
        <f>(Sheet1!Q770)</f>
        <v>#VALUE!</v>
      </c>
      <c r="N770" s="6" t="str">
        <f>IF(Sheet1!E770=FALSE,"",Sheet1!F770&amp;Sheet1!E770)</f>
        <v/>
      </c>
      <c r="O770" t="str">
        <f ca="1">(Sheet1!AB770)</f>
        <v>DC4MDB02</v>
      </c>
      <c r="P770" t="e">
        <f>(Sheet1!R770)</f>
        <v>#VALUE!</v>
      </c>
      <c r="Q770" t="e">
        <f>Sheet3!D770</f>
        <v>#VALUE!</v>
      </c>
      <c r="R770" t="e">
        <f>Sheet3!E770</f>
        <v>#VALUE!</v>
      </c>
      <c r="S770" t="str">
        <f t="shared" si="44"/>
        <v/>
      </c>
      <c r="T770" t="str">
        <f>IF(ISERROR(Sheet1!X770),"",Sheet1!X770)</f>
        <v/>
      </c>
      <c r="U770" t="e">
        <f>IF(Sheet1!M770="Councillors",5120,IF(Sheet1!M770="Information Technology Services Dept.",1024,IF(Sheet1!M770="City Clerk and Solicitor Dept",1953,"No")))</f>
        <v>#VALUE!</v>
      </c>
      <c r="V770" s="5" t="s">
        <v>96</v>
      </c>
      <c r="W770" t="e">
        <f>IF(Sheet1!M770="Councillors",4608,IF(Sheet1!M770="Information Technology Services Dept.",921,IF(Sheet1!M770="City Clerk and Solicitor Dept",1855,"No")))</f>
        <v>#VALUE!</v>
      </c>
      <c r="X770" t="e">
        <f t="shared" si="45"/>
        <v>#VALUE!</v>
      </c>
      <c r="Y770" t="str">
        <f ca="1">IF(Sheet1!AB770="DC1MDB01","DC1",IF(Sheet1!AB770="DC1MDB02","DC1",IF(Sheet1!AB770="DC1MDB03","DC1",IF(Sheet1!AB770="DC1MDB04","DC1",IF(Sheet1!AB770="DC1MDB05","DC1",IF(Sheet1!AB770="DC1MDB06","DC1",IF(Sheet1!AB770="DC1MDB07","DC1",IF(Sheet1!AB770="DC1MDB08","DC1",IF(Sheet1!AB770="DC1MDB09","DC1",IF(Sheet1!AB770="DC1MDB10","DC1",IF(Sheet1!AB770="DC4MDB01","DC4",IF(Sheet1!AB770="DC4MDB02","DC4",IF(Sheet1!AB770="DC4MDB03","DC4",IF(Sheet1!AB770="DC4MDB04","DC4",IF(Sheet1!AB770="DC4MDB05","DC4",IF(Sheet1!AB770="DC4MDB06","DC4",IF(Sheet1!AB770="DC4MDB07","DC4",IF(Sheet1!AB770="DC4MDB08","DC4",IF(Sheet1!AB770="DC4MDB09","DC4",IF(Sheet1!AB770="DC4MDB10","DC4","$False"))))))))))))))))))))</f>
        <v>DC4</v>
      </c>
      <c r="Z770" t="s">
        <v>35</v>
      </c>
      <c r="AA770" t="e">
        <f t="shared" si="46"/>
        <v>#VALUE!</v>
      </c>
      <c r="AB770" t="e">
        <f t="shared" si="47"/>
        <v>#VALUE!</v>
      </c>
      <c r="AC770" t="s">
        <v>11</v>
      </c>
      <c r="AD770" t="s">
        <v>12</v>
      </c>
      <c r="AE770" t="s">
        <v>13</v>
      </c>
      <c r="AF770" t="s">
        <v>14</v>
      </c>
      <c r="AG770" t="s">
        <v>5</v>
      </c>
      <c r="AH770" t="s">
        <v>15</v>
      </c>
      <c r="AI770" t="s">
        <v>16</v>
      </c>
      <c r="AJ770" t="s">
        <v>17</v>
      </c>
      <c r="AK770" t="s">
        <v>18</v>
      </c>
      <c r="AL770" t="s">
        <v>19</v>
      </c>
    </row>
    <row r="771" spans="1:38" ht="13.5" customHeight="1">
      <c r="A771" s="7"/>
      <c r="B771" s="7"/>
      <c r="C771" s="7"/>
      <c r="D771" s="8"/>
      <c r="F771" s="9" t="str">
        <f>(Sheet1!T771)</f>
        <v/>
      </c>
      <c r="G771" t="str">
        <f>IF(OR(Sheet1!W771="Yes",Sheet1!U771="Yes"),"\\CMFP538\"&amp;Sheet1!Z771,"")</f>
        <v/>
      </c>
      <c r="H771" t="str">
        <f>IF(G771="","",Sheet1!Z771)</f>
        <v/>
      </c>
      <c r="I771" t="str">
        <f>IF(G771="","",Sheet1!Y771)</f>
        <v/>
      </c>
      <c r="J771" t="e">
        <f>(Sheet1!O771)</f>
        <v>#VALUE!</v>
      </c>
      <c r="K771" s="6" t="e">
        <f>(Sheet1!P771)</f>
        <v>#VALUE!</v>
      </c>
      <c r="L771" s="6" t="e">
        <f>IF(Sheet1!N771="No","No",IF(Sheet1!N771="","No","Yes"))</f>
        <v>#VALUE!</v>
      </c>
      <c r="M771" t="e">
        <f>(Sheet1!Q771)</f>
        <v>#VALUE!</v>
      </c>
      <c r="N771" s="6" t="str">
        <f>IF(Sheet1!E771=FALSE,"",Sheet1!F771&amp;Sheet1!E771)</f>
        <v/>
      </c>
      <c r="O771" t="str">
        <f ca="1">(Sheet1!AB771)</f>
        <v>DC1MDB08</v>
      </c>
      <c r="P771" t="e">
        <f>(Sheet1!R771)</f>
        <v>#VALUE!</v>
      </c>
      <c r="Q771" t="e">
        <f>Sheet3!D771</f>
        <v>#VALUE!</v>
      </c>
      <c r="R771" t="e">
        <f>Sheet3!E771</f>
        <v>#VALUE!</v>
      </c>
      <c r="S771" t="str">
        <f t="shared" ref="S771:S834" si="48">IF(G771="","","\\CMFP538\e$\USR\"&amp;K771)</f>
        <v/>
      </c>
      <c r="T771" t="str">
        <f>IF(ISERROR(Sheet1!X771),"",Sheet1!X771)</f>
        <v/>
      </c>
      <c r="U771" t="e">
        <f>IF(Sheet1!M771="Councillors",5120,IF(Sheet1!M771="Information Technology Services Dept.",1024,IF(Sheet1!M771="City Clerk and Solicitor Dept",1953,"No")))</f>
        <v>#VALUE!</v>
      </c>
      <c r="V771" s="5" t="s">
        <v>96</v>
      </c>
      <c r="W771" t="e">
        <f>IF(Sheet1!M771="Councillors",4608,IF(Sheet1!M771="Information Technology Services Dept.",921,IF(Sheet1!M771="City Clerk and Solicitor Dept",1855,"No")))</f>
        <v>#VALUE!</v>
      </c>
      <c r="X771" t="e">
        <f t="shared" ref="X771:X834" si="49">IF(W771&gt;="0","Yes","No")</f>
        <v>#VALUE!</v>
      </c>
      <c r="Y771" t="str">
        <f ca="1">IF(Sheet1!AB771="DC1MDB01","DC1",IF(Sheet1!AB771="DC1MDB02","DC1",IF(Sheet1!AB771="DC1MDB03","DC1",IF(Sheet1!AB771="DC1MDB04","DC1",IF(Sheet1!AB771="DC1MDB05","DC1",IF(Sheet1!AB771="DC1MDB06","DC1",IF(Sheet1!AB771="DC1MDB07","DC1",IF(Sheet1!AB771="DC1MDB08","DC1",IF(Sheet1!AB771="DC1MDB09","DC1",IF(Sheet1!AB771="DC1MDB10","DC1",IF(Sheet1!AB771="DC4MDB01","DC4",IF(Sheet1!AB771="DC4MDB02","DC4",IF(Sheet1!AB771="DC4MDB03","DC4",IF(Sheet1!AB771="DC4MDB04","DC4",IF(Sheet1!AB771="DC4MDB05","DC4",IF(Sheet1!AB771="DC4MDB06","DC4",IF(Sheet1!AB771="DC4MDB07","DC4",IF(Sheet1!AB771="DC4MDB08","DC4",IF(Sheet1!AB771="DC4MDB09","DC4",IF(Sheet1!AB771="DC4MDB10","DC4","$False"))))))))))))))))))))</f>
        <v>DC1</v>
      </c>
      <c r="Z771" t="s">
        <v>35</v>
      </c>
      <c r="AA771" t="e">
        <f t="shared" ref="AA771:AA834" si="50">IF(U771=5120,"5GB",IF(U771=1024,"1GB",IF(U771=1953,"2GB","512MB")))</f>
        <v>#VALUE!</v>
      </c>
      <c r="AB771" t="e">
        <f t="shared" ref="AB771:AB834" si="51">IF(M771="","","\&gt;C2C ArchiveOne Email Auto delete "&amp;Y771)</f>
        <v>#VALUE!</v>
      </c>
      <c r="AC771" t="s">
        <v>11</v>
      </c>
      <c r="AD771" t="s">
        <v>12</v>
      </c>
      <c r="AE771" t="s">
        <v>13</v>
      </c>
      <c r="AF771" t="s">
        <v>14</v>
      </c>
      <c r="AG771" t="s">
        <v>5</v>
      </c>
      <c r="AH771" t="s">
        <v>15</v>
      </c>
      <c r="AI771" t="s">
        <v>16</v>
      </c>
      <c r="AJ771" t="s">
        <v>17</v>
      </c>
      <c r="AK771" t="s">
        <v>18</v>
      </c>
      <c r="AL771" t="s">
        <v>19</v>
      </c>
    </row>
    <row r="772" spans="1:38" ht="13.5" customHeight="1">
      <c r="A772" s="7"/>
      <c r="B772" s="7"/>
      <c r="C772" s="7"/>
      <c r="D772" s="8"/>
      <c r="F772" s="9" t="str">
        <f>(Sheet1!T772)</f>
        <v/>
      </c>
      <c r="G772" t="str">
        <f>IF(OR(Sheet1!W772="Yes",Sheet1!U772="Yes"),"\\CMFP538\"&amp;Sheet1!Z772,"")</f>
        <v/>
      </c>
      <c r="H772" t="str">
        <f>IF(G772="","",Sheet1!Z772)</f>
        <v/>
      </c>
      <c r="I772" t="str">
        <f>IF(G772="","",Sheet1!Y772)</f>
        <v/>
      </c>
      <c r="J772" t="e">
        <f>(Sheet1!O772)</f>
        <v>#VALUE!</v>
      </c>
      <c r="K772" s="6" t="e">
        <f>(Sheet1!P772)</f>
        <v>#VALUE!</v>
      </c>
      <c r="L772" s="6" t="e">
        <f>IF(Sheet1!N772="No","No",IF(Sheet1!N772="","No","Yes"))</f>
        <v>#VALUE!</v>
      </c>
      <c r="M772" t="e">
        <f>(Sheet1!Q772)</f>
        <v>#VALUE!</v>
      </c>
      <c r="N772" s="6" t="str">
        <f>IF(Sheet1!E772=FALSE,"",Sheet1!F772&amp;Sheet1!E772)</f>
        <v/>
      </c>
      <c r="O772" t="str">
        <f ca="1">(Sheet1!AB772)</f>
        <v>DC4MDB10</v>
      </c>
      <c r="P772" t="e">
        <f>(Sheet1!R772)</f>
        <v>#VALUE!</v>
      </c>
      <c r="Q772" t="e">
        <f>Sheet3!D772</f>
        <v>#VALUE!</v>
      </c>
      <c r="R772" t="e">
        <f>Sheet3!E772</f>
        <v>#VALUE!</v>
      </c>
      <c r="S772" t="str">
        <f t="shared" si="48"/>
        <v/>
      </c>
      <c r="T772" t="str">
        <f>IF(ISERROR(Sheet1!X772),"",Sheet1!X772)</f>
        <v/>
      </c>
      <c r="U772" t="e">
        <f>IF(Sheet1!M772="Councillors",5120,IF(Sheet1!M772="Information Technology Services Dept.",1024,IF(Sheet1!M772="City Clerk and Solicitor Dept",1953,"No")))</f>
        <v>#VALUE!</v>
      </c>
      <c r="V772" s="5" t="s">
        <v>96</v>
      </c>
      <c r="W772" t="e">
        <f>IF(Sheet1!M772="Councillors",4608,IF(Sheet1!M772="Information Technology Services Dept.",921,IF(Sheet1!M772="City Clerk and Solicitor Dept",1855,"No")))</f>
        <v>#VALUE!</v>
      </c>
      <c r="X772" t="e">
        <f t="shared" si="49"/>
        <v>#VALUE!</v>
      </c>
      <c r="Y772" t="str">
        <f ca="1">IF(Sheet1!AB772="DC1MDB01","DC1",IF(Sheet1!AB772="DC1MDB02","DC1",IF(Sheet1!AB772="DC1MDB03","DC1",IF(Sheet1!AB772="DC1MDB04","DC1",IF(Sheet1!AB772="DC1MDB05","DC1",IF(Sheet1!AB772="DC1MDB06","DC1",IF(Sheet1!AB772="DC1MDB07","DC1",IF(Sheet1!AB772="DC1MDB08","DC1",IF(Sheet1!AB772="DC1MDB09","DC1",IF(Sheet1!AB772="DC1MDB10","DC1",IF(Sheet1!AB772="DC4MDB01","DC4",IF(Sheet1!AB772="DC4MDB02","DC4",IF(Sheet1!AB772="DC4MDB03","DC4",IF(Sheet1!AB772="DC4MDB04","DC4",IF(Sheet1!AB772="DC4MDB05","DC4",IF(Sheet1!AB772="DC4MDB06","DC4",IF(Sheet1!AB772="DC4MDB07","DC4",IF(Sheet1!AB772="DC4MDB08","DC4",IF(Sheet1!AB772="DC4MDB09","DC4",IF(Sheet1!AB772="DC4MDB10","DC4","$False"))))))))))))))))))))</f>
        <v>DC4</v>
      </c>
      <c r="Z772" t="s">
        <v>35</v>
      </c>
      <c r="AA772" t="e">
        <f t="shared" si="50"/>
        <v>#VALUE!</v>
      </c>
      <c r="AB772" t="e">
        <f t="shared" si="51"/>
        <v>#VALUE!</v>
      </c>
      <c r="AC772" t="s">
        <v>11</v>
      </c>
      <c r="AD772" t="s">
        <v>12</v>
      </c>
      <c r="AE772" t="s">
        <v>13</v>
      </c>
      <c r="AF772" t="s">
        <v>14</v>
      </c>
      <c r="AG772" t="s">
        <v>5</v>
      </c>
      <c r="AH772" t="s">
        <v>15</v>
      </c>
      <c r="AI772" t="s">
        <v>16</v>
      </c>
      <c r="AJ772" t="s">
        <v>17</v>
      </c>
      <c r="AK772" t="s">
        <v>18</v>
      </c>
      <c r="AL772" t="s">
        <v>19</v>
      </c>
    </row>
    <row r="773" spans="1:38" ht="13.5" customHeight="1">
      <c r="A773" s="7"/>
      <c r="B773" s="7"/>
      <c r="C773" s="7"/>
      <c r="D773" s="8"/>
      <c r="F773" s="9" t="str">
        <f>(Sheet1!T773)</f>
        <v/>
      </c>
      <c r="G773" t="str">
        <f>IF(OR(Sheet1!W773="Yes",Sheet1!U773="Yes"),"\\CMFP538\"&amp;Sheet1!Z773,"")</f>
        <v/>
      </c>
      <c r="H773" t="str">
        <f>IF(G773="","",Sheet1!Z773)</f>
        <v/>
      </c>
      <c r="I773" t="str">
        <f>IF(G773="","",Sheet1!Y773)</f>
        <v/>
      </c>
      <c r="J773" t="e">
        <f>(Sheet1!O773)</f>
        <v>#VALUE!</v>
      </c>
      <c r="K773" s="6" t="e">
        <f>(Sheet1!P773)</f>
        <v>#VALUE!</v>
      </c>
      <c r="L773" s="6" t="e">
        <f>IF(Sheet1!N773="No","No",IF(Sheet1!N773="","No","Yes"))</f>
        <v>#VALUE!</v>
      </c>
      <c r="M773" t="e">
        <f>(Sheet1!Q773)</f>
        <v>#VALUE!</v>
      </c>
      <c r="N773" s="6" t="str">
        <f>IF(Sheet1!E773=FALSE,"",Sheet1!F773&amp;Sheet1!E773)</f>
        <v/>
      </c>
      <c r="O773" t="str">
        <f ca="1">(Sheet1!AB773)</f>
        <v>DC1MDB09</v>
      </c>
      <c r="P773" t="e">
        <f>(Sheet1!R773)</f>
        <v>#VALUE!</v>
      </c>
      <c r="Q773" t="e">
        <f>Sheet3!D773</f>
        <v>#VALUE!</v>
      </c>
      <c r="R773" t="e">
        <f>Sheet3!E773</f>
        <v>#VALUE!</v>
      </c>
      <c r="S773" t="str">
        <f t="shared" si="48"/>
        <v/>
      </c>
      <c r="T773" t="str">
        <f>IF(ISERROR(Sheet1!X773),"",Sheet1!X773)</f>
        <v/>
      </c>
      <c r="U773" t="e">
        <f>IF(Sheet1!M773="Councillors",5120,IF(Sheet1!M773="Information Technology Services Dept.",1024,IF(Sheet1!M773="City Clerk and Solicitor Dept",1953,"No")))</f>
        <v>#VALUE!</v>
      </c>
      <c r="V773" s="5" t="s">
        <v>96</v>
      </c>
      <c r="W773" t="e">
        <f>IF(Sheet1!M773="Councillors",4608,IF(Sheet1!M773="Information Technology Services Dept.",921,IF(Sheet1!M773="City Clerk and Solicitor Dept",1855,"No")))</f>
        <v>#VALUE!</v>
      </c>
      <c r="X773" t="e">
        <f t="shared" si="49"/>
        <v>#VALUE!</v>
      </c>
      <c r="Y773" t="str">
        <f ca="1">IF(Sheet1!AB773="DC1MDB01","DC1",IF(Sheet1!AB773="DC1MDB02","DC1",IF(Sheet1!AB773="DC1MDB03","DC1",IF(Sheet1!AB773="DC1MDB04","DC1",IF(Sheet1!AB773="DC1MDB05","DC1",IF(Sheet1!AB773="DC1MDB06","DC1",IF(Sheet1!AB773="DC1MDB07","DC1",IF(Sheet1!AB773="DC1MDB08","DC1",IF(Sheet1!AB773="DC1MDB09","DC1",IF(Sheet1!AB773="DC1MDB10","DC1",IF(Sheet1!AB773="DC4MDB01","DC4",IF(Sheet1!AB773="DC4MDB02","DC4",IF(Sheet1!AB773="DC4MDB03","DC4",IF(Sheet1!AB773="DC4MDB04","DC4",IF(Sheet1!AB773="DC4MDB05","DC4",IF(Sheet1!AB773="DC4MDB06","DC4",IF(Sheet1!AB773="DC4MDB07","DC4",IF(Sheet1!AB773="DC4MDB08","DC4",IF(Sheet1!AB773="DC4MDB09","DC4",IF(Sheet1!AB773="DC4MDB10","DC4","$False"))))))))))))))))))))</f>
        <v>DC1</v>
      </c>
      <c r="Z773" t="s">
        <v>35</v>
      </c>
      <c r="AA773" t="e">
        <f t="shared" si="50"/>
        <v>#VALUE!</v>
      </c>
      <c r="AB773" t="e">
        <f t="shared" si="51"/>
        <v>#VALUE!</v>
      </c>
      <c r="AC773" t="s">
        <v>11</v>
      </c>
      <c r="AD773" t="s">
        <v>12</v>
      </c>
      <c r="AE773" t="s">
        <v>13</v>
      </c>
      <c r="AF773" t="s">
        <v>14</v>
      </c>
      <c r="AG773" t="s">
        <v>5</v>
      </c>
      <c r="AH773" t="s">
        <v>15</v>
      </c>
      <c r="AI773" t="s">
        <v>16</v>
      </c>
      <c r="AJ773" t="s">
        <v>17</v>
      </c>
      <c r="AK773" t="s">
        <v>18</v>
      </c>
      <c r="AL773" t="s">
        <v>19</v>
      </c>
    </row>
    <row r="774" spans="1:38" ht="13.5" customHeight="1">
      <c r="A774" s="7"/>
      <c r="B774" s="7"/>
      <c r="C774" s="7"/>
      <c r="D774" s="8"/>
      <c r="F774" s="9" t="str">
        <f>(Sheet1!T774)</f>
        <v/>
      </c>
      <c r="G774" t="str">
        <f>IF(OR(Sheet1!W774="Yes",Sheet1!U774="Yes"),"\\CMFP538\"&amp;Sheet1!Z774,"")</f>
        <v/>
      </c>
      <c r="H774" t="str">
        <f>IF(G774="","",Sheet1!Z774)</f>
        <v/>
      </c>
      <c r="I774" t="str">
        <f>IF(G774="","",Sheet1!Y774)</f>
        <v/>
      </c>
      <c r="J774" t="e">
        <f>(Sheet1!O774)</f>
        <v>#VALUE!</v>
      </c>
      <c r="K774" s="6" t="e">
        <f>(Sheet1!P774)</f>
        <v>#VALUE!</v>
      </c>
      <c r="L774" s="6" t="e">
        <f>IF(Sheet1!N774="No","No",IF(Sheet1!N774="","No","Yes"))</f>
        <v>#VALUE!</v>
      </c>
      <c r="M774" t="e">
        <f>(Sheet1!Q774)</f>
        <v>#VALUE!</v>
      </c>
      <c r="N774" s="6" t="str">
        <f>IF(Sheet1!E774=FALSE,"",Sheet1!F774&amp;Sheet1!E774)</f>
        <v/>
      </c>
      <c r="O774" t="str">
        <f ca="1">(Sheet1!AB774)</f>
        <v>DC4MDB07</v>
      </c>
      <c r="P774" t="e">
        <f>(Sheet1!R774)</f>
        <v>#VALUE!</v>
      </c>
      <c r="Q774" t="e">
        <f>Sheet3!D774</f>
        <v>#VALUE!</v>
      </c>
      <c r="R774" t="e">
        <f>Sheet3!E774</f>
        <v>#VALUE!</v>
      </c>
      <c r="S774" t="str">
        <f t="shared" si="48"/>
        <v/>
      </c>
      <c r="T774" t="str">
        <f>IF(ISERROR(Sheet1!X774),"",Sheet1!X774)</f>
        <v/>
      </c>
      <c r="U774" t="e">
        <f>IF(Sheet1!M774="Councillors",5120,IF(Sheet1!M774="Information Technology Services Dept.",1024,IF(Sheet1!M774="City Clerk and Solicitor Dept",1953,"No")))</f>
        <v>#VALUE!</v>
      </c>
      <c r="V774" s="5" t="s">
        <v>96</v>
      </c>
      <c r="W774" t="e">
        <f>IF(Sheet1!M774="Councillors",4608,IF(Sheet1!M774="Information Technology Services Dept.",921,IF(Sheet1!M774="City Clerk and Solicitor Dept",1855,"No")))</f>
        <v>#VALUE!</v>
      </c>
      <c r="X774" t="e">
        <f t="shared" si="49"/>
        <v>#VALUE!</v>
      </c>
      <c r="Y774" t="str">
        <f ca="1">IF(Sheet1!AB774="DC1MDB01","DC1",IF(Sheet1!AB774="DC1MDB02","DC1",IF(Sheet1!AB774="DC1MDB03","DC1",IF(Sheet1!AB774="DC1MDB04","DC1",IF(Sheet1!AB774="DC1MDB05","DC1",IF(Sheet1!AB774="DC1MDB06","DC1",IF(Sheet1!AB774="DC1MDB07","DC1",IF(Sheet1!AB774="DC1MDB08","DC1",IF(Sheet1!AB774="DC1MDB09","DC1",IF(Sheet1!AB774="DC1MDB10","DC1",IF(Sheet1!AB774="DC4MDB01","DC4",IF(Sheet1!AB774="DC4MDB02","DC4",IF(Sheet1!AB774="DC4MDB03","DC4",IF(Sheet1!AB774="DC4MDB04","DC4",IF(Sheet1!AB774="DC4MDB05","DC4",IF(Sheet1!AB774="DC4MDB06","DC4",IF(Sheet1!AB774="DC4MDB07","DC4",IF(Sheet1!AB774="DC4MDB08","DC4",IF(Sheet1!AB774="DC4MDB09","DC4",IF(Sheet1!AB774="DC4MDB10","DC4","$False"))))))))))))))))))))</f>
        <v>DC4</v>
      </c>
      <c r="Z774" t="s">
        <v>35</v>
      </c>
      <c r="AA774" t="e">
        <f t="shared" si="50"/>
        <v>#VALUE!</v>
      </c>
      <c r="AB774" t="e">
        <f t="shared" si="51"/>
        <v>#VALUE!</v>
      </c>
      <c r="AC774" t="s">
        <v>11</v>
      </c>
      <c r="AD774" t="s">
        <v>12</v>
      </c>
      <c r="AE774" t="s">
        <v>13</v>
      </c>
      <c r="AF774" t="s">
        <v>14</v>
      </c>
      <c r="AG774" t="s">
        <v>5</v>
      </c>
      <c r="AH774" t="s">
        <v>15</v>
      </c>
      <c r="AI774" t="s">
        <v>16</v>
      </c>
      <c r="AJ774" t="s">
        <v>17</v>
      </c>
      <c r="AK774" t="s">
        <v>18</v>
      </c>
      <c r="AL774" t="s">
        <v>19</v>
      </c>
    </row>
    <row r="775" spans="1:38" ht="13.5" customHeight="1">
      <c r="A775" s="7"/>
      <c r="B775" s="7"/>
      <c r="C775" s="7"/>
      <c r="D775" s="8"/>
      <c r="F775" s="9" t="str">
        <f>(Sheet1!T775)</f>
        <v/>
      </c>
      <c r="G775" t="str">
        <f>IF(OR(Sheet1!W775="Yes",Sheet1!U775="Yes"),"\\CMFP538\"&amp;Sheet1!Z775,"")</f>
        <v/>
      </c>
      <c r="H775" t="str">
        <f>IF(G775="","",Sheet1!Z775)</f>
        <v/>
      </c>
      <c r="I775" t="str">
        <f>IF(G775="","",Sheet1!Y775)</f>
        <v/>
      </c>
      <c r="J775" t="e">
        <f>(Sheet1!O775)</f>
        <v>#VALUE!</v>
      </c>
      <c r="K775" s="6" t="e">
        <f>(Sheet1!P775)</f>
        <v>#VALUE!</v>
      </c>
      <c r="L775" s="6" t="e">
        <f>IF(Sheet1!N775="No","No",IF(Sheet1!N775="","No","Yes"))</f>
        <v>#VALUE!</v>
      </c>
      <c r="M775" t="e">
        <f>(Sheet1!Q775)</f>
        <v>#VALUE!</v>
      </c>
      <c r="N775" s="6" t="str">
        <f>IF(Sheet1!E775=FALSE,"",Sheet1!F775&amp;Sheet1!E775)</f>
        <v/>
      </c>
      <c r="O775" t="str">
        <f ca="1">(Sheet1!AB775)</f>
        <v>DC1MDB02</v>
      </c>
      <c r="P775" t="e">
        <f>(Sheet1!R775)</f>
        <v>#VALUE!</v>
      </c>
      <c r="Q775" t="e">
        <f>Sheet3!D775</f>
        <v>#VALUE!</v>
      </c>
      <c r="R775" t="e">
        <f>Sheet3!E775</f>
        <v>#VALUE!</v>
      </c>
      <c r="S775" t="str">
        <f t="shared" si="48"/>
        <v/>
      </c>
      <c r="T775" t="str">
        <f>IF(ISERROR(Sheet1!X775),"",Sheet1!X775)</f>
        <v/>
      </c>
      <c r="U775" t="e">
        <f>IF(Sheet1!M775="Councillors",5120,IF(Sheet1!M775="Information Technology Services Dept.",1024,IF(Sheet1!M775="City Clerk and Solicitor Dept",1953,"No")))</f>
        <v>#VALUE!</v>
      </c>
      <c r="V775" s="5" t="s">
        <v>96</v>
      </c>
      <c r="W775" t="e">
        <f>IF(Sheet1!M775="Councillors",4608,IF(Sheet1!M775="Information Technology Services Dept.",921,IF(Sheet1!M775="City Clerk and Solicitor Dept",1855,"No")))</f>
        <v>#VALUE!</v>
      </c>
      <c r="X775" t="e">
        <f t="shared" si="49"/>
        <v>#VALUE!</v>
      </c>
      <c r="Y775" t="str">
        <f ca="1">IF(Sheet1!AB775="DC1MDB01","DC1",IF(Sheet1!AB775="DC1MDB02","DC1",IF(Sheet1!AB775="DC1MDB03","DC1",IF(Sheet1!AB775="DC1MDB04","DC1",IF(Sheet1!AB775="DC1MDB05","DC1",IF(Sheet1!AB775="DC1MDB06","DC1",IF(Sheet1!AB775="DC1MDB07","DC1",IF(Sheet1!AB775="DC1MDB08","DC1",IF(Sheet1!AB775="DC1MDB09","DC1",IF(Sheet1!AB775="DC1MDB10","DC1",IF(Sheet1!AB775="DC4MDB01","DC4",IF(Sheet1!AB775="DC4MDB02","DC4",IF(Sheet1!AB775="DC4MDB03","DC4",IF(Sheet1!AB775="DC4MDB04","DC4",IF(Sheet1!AB775="DC4MDB05","DC4",IF(Sheet1!AB775="DC4MDB06","DC4",IF(Sheet1!AB775="DC4MDB07","DC4",IF(Sheet1!AB775="DC4MDB08","DC4",IF(Sheet1!AB775="DC4MDB09","DC4",IF(Sheet1!AB775="DC4MDB10","DC4","$False"))))))))))))))))))))</f>
        <v>DC1</v>
      </c>
      <c r="Z775" t="s">
        <v>35</v>
      </c>
      <c r="AA775" t="e">
        <f t="shared" si="50"/>
        <v>#VALUE!</v>
      </c>
      <c r="AB775" t="e">
        <f t="shared" si="51"/>
        <v>#VALUE!</v>
      </c>
      <c r="AC775" t="s">
        <v>11</v>
      </c>
      <c r="AD775" t="s">
        <v>12</v>
      </c>
      <c r="AE775" t="s">
        <v>13</v>
      </c>
      <c r="AF775" t="s">
        <v>14</v>
      </c>
      <c r="AG775" t="s">
        <v>5</v>
      </c>
      <c r="AH775" t="s">
        <v>15</v>
      </c>
      <c r="AI775" t="s">
        <v>16</v>
      </c>
      <c r="AJ775" t="s">
        <v>17</v>
      </c>
      <c r="AK775" t="s">
        <v>18</v>
      </c>
      <c r="AL775" t="s">
        <v>19</v>
      </c>
    </row>
    <row r="776" spans="1:38" ht="13.5" customHeight="1">
      <c r="A776" s="7"/>
      <c r="B776" s="7"/>
      <c r="C776" s="7"/>
      <c r="D776" s="8"/>
      <c r="F776" s="9" t="str">
        <f>(Sheet1!T776)</f>
        <v/>
      </c>
      <c r="G776" t="str">
        <f>IF(OR(Sheet1!W776="Yes",Sheet1!U776="Yes"),"\\CMFP538\"&amp;Sheet1!Z776,"")</f>
        <v/>
      </c>
      <c r="H776" t="str">
        <f>IF(G776="","",Sheet1!Z776)</f>
        <v/>
      </c>
      <c r="I776" t="str">
        <f>IF(G776="","",Sheet1!Y776)</f>
        <v/>
      </c>
      <c r="J776" t="e">
        <f>(Sheet1!O776)</f>
        <v>#VALUE!</v>
      </c>
      <c r="K776" s="6" t="e">
        <f>(Sheet1!P776)</f>
        <v>#VALUE!</v>
      </c>
      <c r="L776" s="6" t="e">
        <f>IF(Sheet1!N776="No","No",IF(Sheet1!N776="","No","Yes"))</f>
        <v>#VALUE!</v>
      </c>
      <c r="M776" t="e">
        <f>(Sheet1!Q776)</f>
        <v>#VALUE!</v>
      </c>
      <c r="N776" s="6" t="str">
        <f>IF(Sheet1!E776=FALSE,"",Sheet1!F776&amp;Sheet1!E776)</f>
        <v/>
      </c>
      <c r="O776" t="str">
        <f ca="1">(Sheet1!AB776)</f>
        <v>DC1MDB08</v>
      </c>
      <c r="P776" t="e">
        <f>(Sheet1!R776)</f>
        <v>#VALUE!</v>
      </c>
      <c r="Q776" t="e">
        <f>Sheet3!D776</f>
        <v>#VALUE!</v>
      </c>
      <c r="R776" t="e">
        <f>Sheet3!E776</f>
        <v>#VALUE!</v>
      </c>
      <c r="S776" t="str">
        <f t="shared" si="48"/>
        <v/>
      </c>
      <c r="T776" t="str">
        <f>IF(ISERROR(Sheet1!X776),"",Sheet1!X776)</f>
        <v/>
      </c>
      <c r="U776" t="e">
        <f>IF(Sheet1!M776="Councillors",5120,IF(Sheet1!M776="Information Technology Services Dept.",1024,IF(Sheet1!M776="City Clerk and Solicitor Dept",1953,"No")))</f>
        <v>#VALUE!</v>
      </c>
      <c r="V776" s="5" t="s">
        <v>96</v>
      </c>
      <c r="W776" t="e">
        <f>IF(Sheet1!M776="Councillors",4608,IF(Sheet1!M776="Information Technology Services Dept.",921,IF(Sheet1!M776="City Clerk and Solicitor Dept",1855,"No")))</f>
        <v>#VALUE!</v>
      </c>
      <c r="X776" t="e">
        <f t="shared" si="49"/>
        <v>#VALUE!</v>
      </c>
      <c r="Y776" t="str">
        <f ca="1">IF(Sheet1!AB776="DC1MDB01","DC1",IF(Sheet1!AB776="DC1MDB02","DC1",IF(Sheet1!AB776="DC1MDB03","DC1",IF(Sheet1!AB776="DC1MDB04","DC1",IF(Sheet1!AB776="DC1MDB05","DC1",IF(Sheet1!AB776="DC1MDB06","DC1",IF(Sheet1!AB776="DC1MDB07","DC1",IF(Sheet1!AB776="DC1MDB08","DC1",IF(Sheet1!AB776="DC1MDB09","DC1",IF(Sheet1!AB776="DC1MDB10","DC1",IF(Sheet1!AB776="DC4MDB01","DC4",IF(Sheet1!AB776="DC4MDB02","DC4",IF(Sheet1!AB776="DC4MDB03","DC4",IF(Sheet1!AB776="DC4MDB04","DC4",IF(Sheet1!AB776="DC4MDB05","DC4",IF(Sheet1!AB776="DC4MDB06","DC4",IF(Sheet1!AB776="DC4MDB07","DC4",IF(Sheet1!AB776="DC4MDB08","DC4",IF(Sheet1!AB776="DC4MDB09","DC4",IF(Sheet1!AB776="DC4MDB10","DC4","$False"))))))))))))))))))))</f>
        <v>DC1</v>
      </c>
      <c r="Z776" t="s">
        <v>35</v>
      </c>
      <c r="AA776" t="e">
        <f t="shared" si="50"/>
        <v>#VALUE!</v>
      </c>
      <c r="AB776" t="e">
        <f t="shared" si="51"/>
        <v>#VALUE!</v>
      </c>
      <c r="AC776" t="s">
        <v>11</v>
      </c>
      <c r="AD776" t="s">
        <v>12</v>
      </c>
      <c r="AE776" t="s">
        <v>13</v>
      </c>
      <c r="AF776" t="s">
        <v>14</v>
      </c>
      <c r="AG776" t="s">
        <v>5</v>
      </c>
      <c r="AH776" t="s">
        <v>15</v>
      </c>
      <c r="AI776" t="s">
        <v>16</v>
      </c>
      <c r="AJ776" t="s">
        <v>17</v>
      </c>
      <c r="AK776" t="s">
        <v>18</v>
      </c>
      <c r="AL776" t="s">
        <v>19</v>
      </c>
    </row>
    <row r="777" spans="1:38" ht="13.5" customHeight="1">
      <c r="A777" s="7"/>
      <c r="B777" s="7"/>
      <c r="C777" s="7"/>
      <c r="D777" s="8"/>
      <c r="F777" s="9" t="str">
        <f>(Sheet1!T777)</f>
        <v/>
      </c>
      <c r="G777" t="str">
        <f>IF(OR(Sheet1!W777="Yes",Sheet1!U777="Yes"),"\\CMFP538\"&amp;Sheet1!Z777,"")</f>
        <v/>
      </c>
      <c r="H777" t="str">
        <f>IF(G777="","",Sheet1!Z777)</f>
        <v/>
      </c>
      <c r="I777" t="str">
        <f>IF(G777="","",Sheet1!Y777)</f>
        <v/>
      </c>
      <c r="J777" t="e">
        <f>(Sheet1!O777)</f>
        <v>#VALUE!</v>
      </c>
      <c r="K777" s="6" t="e">
        <f>(Sheet1!P777)</f>
        <v>#VALUE!</v>
      </c>
      <c r="L777" s="6" t="e">
        <f>IF(Sheet1!N777="No","No",IF(Sheet1!N777="","No","Yes"))</f>
        <v>#VALUE!</v>
      </c>
      <c r="M777" t="e">
        <f>(Sheet1!Q777)</f>
        <v>#VALUE!</v>
      </c>
      <c r="N777" s="6" t="str">
        <f>IF(Sheet1!E777=FALSE,"",Sheet1!F777&amp;Sheet1!E777)</f>
        <v/>
      </c>
      <c r="O777" t="str">
        <f ca="1">(Sheet1!AB777)</f>
        <v>DC4MDB01</v>
      </c>
      <c r="P777" t="e">
        <f>(Sheet1!R777)</f>
        <v>#VALUE!</v>
      </c>
      <c r="Q777" t="e">
        <f>Sheet3!D777</f>
        <v>#VALUE!</v>
      </c>
      <c r="R777" t="e">
        <f>Sheet3!E777</f>
        <v>#VALUE!</v>
      </c>
      <c r="S777" t="str">
        <f t="shared" si="48"/>
        <v/>
      </c>
      <c r="T777" t="str">
        <f>IF(ISERROR(Sheet1!X777),"",Sheet1!X777)</f>
        <v/>
      </c>
      <c r="U777" t="e">
        <f>IF(Sheet1!M777="Councillors",5120,IF(Sheet1!M777="Information Technology Services Dept.",1024,IF(Sheet1!M777="City Clerk and Solicitor Dept",1953,"No")))</f>
        <v>#VALUE!</v>
      </c>
      <c r="V777" s="5" t="s">
        <v>96</v>
      </c>
      <c r="W777" t="e">
        <f>IF(Sheet1!M777="Councillors",4608,IF(Sheet1!M777="Information Technology Services Dept.",921,IF(Sheet1!M777="City Clerk and Solicitor Dept",1855,"No")))</f>
        <v>#VALUE!</v>
      </c>
      <c r="X777" t="e">
        <f t="shared" si="49"/>
        <v>#VALUE!</v>
      </c>
      <c r="Y777" t="str">
        <f ca="1">IF(Sheet1!AB777="DC1MDB01","DC1",IF(Sheet1!AB777="DC1MDB02","DC1",IF(Sheet1!AB777="DC1MDB03","DC1",IF(Sheet1!AB777="DC1MDB04","DC1",IF(Sheet1!AB777="DC1MDB05","DC1",IF(Sheet1!AB777="DC1MDB06","DC1",IF(Sheet1!AB777="DC1MDB07","DC1",IF(Sheet1!AB777="DC1MDB08","DC1",IF(Sheet1!AB777="DC1MDB09","DC1",IF(Sheet1!AB777="DC1MDB10","DC1",IF(Sheet1!AB777="DC4MDB01","DC4",IF(Sheet1!AB777="DC4MDB02","DC4",IF(Sheet1!AB777="DC4MDB03","DC4",IF(Sheet1!AB777="DC4MDB04","DC4",IF(Sheet1!AB777="DC4MDB05","DC4",IF(Sheet1!AB777="DC4MDB06","DC4",IF(Sheet1!AB777="DC4MDB07","DC4",IF(Sheet1!AB777="DC4MDB08","DC4",IF(Sheet1!AB777="DC4MDB09","DC4",IF(Sheet1!AB777="DC4MDB10","DC4","$False"))))))))))))))))))))</f>
        <v>DC4</v>
      </c>
      <c r="Z777" t="s">
        <v>35</v>
      </c>
      <c r="AA777" t="e">
        <f t="shared" si="50"/>
        <v>#VALUE!</v>
      </c>
      <c r="AB777" t="e">
        <f t="shared" si="51"/>
        <v>#VALUE!</v>
      </c>
      <c r="AC777" t="s">
        <v>11</v>
      </c>
      <c r="AD777" t="s">
        <v>12</v>
      </c>
      <c r="AE777" t="s">
        <v>13</v>
      </c>
      <c r="AF777" t="s">
        <v>14</v>
      </c>
      <c r="AG777" t="s">
        <v>5</v>
      </c>
      <c r="AH777" t="s">
        <v>15</v>
      </c>
      <c r="AI777" t="s">
        <v>16</v>
      </c>
      <c r="AJ777" t="s">
        <v>17</v>
      </c>
      <c r="AK777" t="s">
        <v>18</v>
      </c>
      <c r="AL777" t="s">
        <v>19</v>
      </c>
    </row>
    <row r="778" spans="1:38" ht="13.5" customHeight="1">
      <c r="A778" s="7"/>
      <c r="B778" s="7"/>
      <c r="C778" s="7"/>
      <c r="D778" s="8"/>
      <c r="F778" s="9" t="str">
        <f>(Sheet1!T778)</f>
        <v/>
      </c>
      <c r="G778" t="str">
        <f>IF(OR(Sheet1!W778="Yes",Sheet1!U778="Yes"),"\\CMFP538\"&amp;Sheet1!Z778,"")</f>
        <v/>
      </c>
      <c r="H778" t="str">
        <f>IF(G778="","",Sheet1!Z778)</f>
        <v/>
      </c>
      <c r="I778" t="str">
        <f>IF(G778="","",Sheet1!Y778)</f>
        <v/>
      </c>
      <c r="J778" t="e">
        <f>(Sheet1!O778)</f>
        <v>#VALUE!</v>
      </c>
      <c r="K778" s="6" t="e">
        <f>(Sheet1!P778)</f>
        <v>#VALUE!</v>
      </c>
      <c r="L778" s="6" t="e">
        <f>IF(Sheet1!N778="No","No",IF(Sheet1!N778="","No","Yes"))</f>
        <v>#VALUE!</v>
      </c>
      <c r="M778" t="e">
        <f>(Sheet1!Q778)</f>
        <v>#VALUE!</v>
      </c>
      <c r="N778" s="6" t="str">
        <f>IF(Sheet1!E778=FALSE,"",Sheet1!F778&amp;Sheet1!E778)</f>
        <v/>
      </c>
      <c r="O778" t="str">
        <f ca="1">(Sheet1!AB778)</f>
        <v>DC4MDB02</v>
      </c>
      <c r="P778" t="e">
        <f>(Sheet1!R778)</f>
        <v>#VALUE!</v>
      </c>
      <c r="Q778" t="e">
        <f>Sheet3!D778</f>
        <v>#VALUE!</v>
      </c>
      <c r="R778" t="e">
        <f>Sheet3!E778</f>
        <v>#VALUE!</v>
      </c>
      <c r="S778" t="str">
        <f t="shared" si="48"/>
        <v/>
      </c>
      <c r="T778" t="str">
        <f>IF(ISERROR(Sheet1!X778),"",Sheet1!X778)</f>
        <v/>
      </c>
      <c r="U778" t="e">
        <f>IF(Sheet1!M778="Councillors",5120,IF(Sheet1!M778="Information Technology Services Dept.",1024,IF(Sheet1!M778="City Clerk and Solicitor Dept",1953,"No")))</f>
        <v>#VALUE!</v>
      </c>
      <c r="V778" s="5" t="s">
        <v>96</v>
      </c>
      <c r="W778" t="e">
        <f>IF(Sheet1!M778="Councillors",4608,IF(Sheet1!M778="Information Technology Services Dept.",921,IF(Sheet1!M778="City Clerk and Solicitor Dept",1855,"No")))</f>
        <v>#VALUE!</v>
      </c>
      <c r="X778" t="e">
        <f t="shared" si="49"/>
        <v>#VALUE!</v>
      </c>
      <c r="Y778" t="str">
        <f ca="1">IF(Sheet1!AB778="DC1MDB01","DC1",IF(Sheet1!AB778="DC1MDB02","DC1",IF(Sheet1!AB778="DC1MDB03","DC1",IF(Sheet1!AB778="DC1MDB04","DC1",IF(Sheet1!AB778="DC1MDB05","DC1",IF(Sheet1!AB778="DC1MDB06","DC1",IF(Sheet1!AB778="DC1MDB07","DC1",IF(Sheet1!AB778="DC1MDB08","DC1",IF(Sheet1!AB778="DC1MDB09","DC1",IF(Sheet1!AB778="DC1MDB10","DC1",IF(Sheet1!AB778="DC4MDB01","DC4",IF(Sheet1!AB778="DC4MDB02","DC4",IF(Sheet1!AB778="DC4MDB03","DC4",IF(Sheet1!AB778="DC4MDB04","DC4",IF(Sheet1!AB778="DC4MDB05","DC4",IF(Sheet1!AB778="DC4MDB06","DC4",IF(Sheet1!AB778="DC4MDB07","DC4",IF(Sheet1!AB778="DC4MDB08","DC4",IF(Sheet1!AB778="DC4MDB09","DC4",IF(Sheet1!AB778="DC4MDB10","DC4","$False"))))))))))))))))))))</f>
        <v>DC4</v>
      </c>
      <c r="Z778" t="s">
        <v>35</v>
      </c>
      <c r="AA778" t="e">
        <f t="shared" si="50"/>
        <v>#VALUE!</v>
      </c>
      <c r="AB778" t="e">
        <f t="shared" si="51"/>
        <v>#VALUE!</v>
      </c>
      <c r="AC778" t="s">
        <v>11</v>
      </c>
      <c r="AD778" t="s">
        <v>12</v>
      </c>
      <c r="AE778" t="s">
        <v>13</v>
      </c>
      <c r="AF778" t="s">
        <v>14</v>
      </c>
      <c r="AG778" t="s">
        <v>5</v>
      </c>
      <c r="AH778" t="s">
        <v>15</v>
      </c>
      <c r="AI778" t="s">
        <v>16</v>
      </c>
      <c r="AJ778" t="s">
        <v>17</v>
      </c>
      <c r="AK778" t="s">
        <v>18</v>
      </c>
      <c r="AL778" t="s">
        <v>19</v>
      </c>
    </row>
    <row r="779" spans="1:38" ht="13.5" customHeight="1">
      <c r="A779" s="7"/>
      <c r="B779" s="7"/>
      <c r="C779" s="7"/>
      <c r="D779" s="8"/>
      <c r="F779" s="9" t="str">
        <f>(Sheet1!T779)</f>
        <v/>
      </c>
      <c r="G779" t="str">
        <f>IF(OR(Sheet1!W779="Yes",Sheet1!U779="Yes"),"\\CMFP538\"&amp;Sheet1!Z779,"")</f>
        <v/>
      </c>
      <c r="H779" t="str">
        <f>IF(G779="","",Sheet1!Z779)</f>
        <v/>
      </c>
      <c r="I779" t="str">
        <f>IF(G779="","",Sheet1!Y779)</f>
        <v/>
      </c>
      <c r="J779" t="e">
        <f>(Sheet1!O779)</f>
        <v>#VALUE!</v>
      </c>
      <c r="K779" s="6" t="e">
        <f>(Sheet1!P779)</f>
        <v>#VALUE!</v>
      </c>
      <c r="L779" s="6" t="e">
        <f>IF(Sheet1!N779="No","No",IF(Sheet1!N779="","No","Yes"))</f>
        <v>#VALUE!</v>
      </c>
      <c r="M779" t="e">
        <f>(Sheet1!Q779)</f>
        <v>#VALUE!</v>
      </c>
      <c r="N779" s="6" t="str">
        <f>IF(Sheet1!E779=FALSE,"",Sheet1!F779&amp;Sheet1!E779)</f>
        <v/>
      </c>
      <c r="O779" t="str">
        <f ca="1">(Sheet1!AB779)</f>
        <v>DC1MDB05</v>
      </c>
      <c r="P779" t="e">
        <f>(Sheet1!R779)</f>
        <v>#VALUE!</v>
      </c>
      <c r="Q779" t="e">
        <f>Sheet3!D779</f>
        <v>#VALUE!</v>
      </c>
      <c r="R779" t="e">
        <f>Sheet3!E779</f>
        <v>#VALUE!</v>
      </c>
      <c r="S779" t="str">
        <f t="shared" si="48"/>
        <v/>
      </c>
      <c r="T779" t="str">
        <f>IF(ISERROR(Sheet1!X779),"",Sheet1!X779)</f>
        <v/>
      </c>
      <c r="U779" t="e">
        <f>IF(Sheet1!M779="Councillors",5120,IF(Sheet1!M779="Information Technology Services Dept.",1024,IF(Sheet1!M779="City Clerk and Solicitor Dept",1953,"No")))</f>
        <v>#VALUE!</v>
      </c>
      <c r="V779" s="5" t="s">
        <v>96</v>
      </c>
      <c r="W779" t="e">
        <f>IF(Sheet1!M779="Councillors",4608,IF(Sheet1!M779="Information Technology Services Dept.",921,IF(Sheet1!M779="City Clerk and Solicitor Dept",1855,"No")))</f>
        <v>#VALUE!</v>
      </c>
      <c r="X779" t="e">
        <f t="shared" si="49"/>
        <v>#VALUE!</v>
      </c>
      <c r="Y779" t="str">
        <f ca="1">IF(Sheet1!AB779="DC1MDB01","DC1",IF(Sheet1!AB779="DC1MDB02","DC1",IF(Sheet1!AB779="DC1MDB03","DC1",IF(Sheet1!AB779="DC1MDB04","DC1",IF(Sheet1!AB779="DC1MDB05","DC1",IF(Sheet1!AB779="DC1MDB06","DC1",IF(Sheet1!AB779="DC1MDB07","DC1",IF(Sheet1!AB779="DC1MDB08","DC1",IF(Sheet1!AB779="DC1MDB09","DC1",IF(Sheet1!AB779="DC1MDB10","DC1",IF(Sheet1!AB779="DC4MDB01","DC4",IF(Sheet1!AB779="DC4MDB02","DC4",IF(Sheet1!AB779="DC4MDB03","DC4",IF(Sheet1!AB779="DC4MDB04","DC4",IF(Sheet1!AB779="DC4MDB05","DC4",IF(Sheet1!AB779="DC4MDB06","DC4",IF(Sheet1!AB779="DC4MDB07","DC4",IF(Sheet1!AB779="DC4MDB08","DC4",IF(Sheet1!AB779="DC4MDB09","DC4",IF(Sheet1!AB779="DC4MDB10","DC4","$False"))))))))))))))))))))</f>
        <v>DC1</v>
      </c>
      <c r="Z779" t="s">
        <v>35</v>
      </c>
      <c r="AA779" t="e">
        <f t="shared" si="50"/>
        <v>#VALUE!</v>
      </c>
      <c r="AB779" t="e">
        <f t="shared" si="51"/>
        <v>#VALUE!</v>
      </c>
      <c r="AC779" t="s">
        <v>11</v>
      </c>
      <c r="AD779" t="s">
        <v>12</v>
      </c>
      <c r="AE779" t="s">
        <v>13</v>
      </c>
      <c r="AF779" t="s">
        <v>14</v>
      </c>
      <c r="AG779" t="s">
        <v>5</v>
      </c>
      <c r="AH779" t="s">
        <v>15</v>
      </c>
      <c r="AI779" t="s">
        <v>16</v>
      </c>
      <c r="AJ779" t="s">
        <v>17</v>
      </c>
      <c r="AK779" t="s">
        <v>18</v>
      </c>
      <c r="AL779" t="s">
        <v>19</v>
      </c>
    </row>
    <row r="780" spans="1:38" ht="13.5" customHeight="1">
      <c r="A780" s="7"/>
      <c r="B780" s="7"/>
      <c r="C780" s="7"/>
      <c r="D780" s="8"/>
      <c r="F780" s="9" t="str">
        <f>(Sheet1!T780)</f>
        <v/>
      </c>
      <c r="G780" t="str">
        <f>IF(OR(Sheet1!W780="Yes",Sheet1!U780="Yes"),"\\CMFP538\"&amp;Sheet1!Z780,"")</f>
        <v/>
      </c>
      <c r="H780" t="str">
        <f>IF(G780="","",Sheet1!Z780)</f>
        <v/>
      </c>
      <c r="I780" t="str">
        <f>IF(G780="","",Sheet1!Y780)</f>
        <v/>
      </c>
      <c r="J780" t="e">
        <f>(Sheet1!O780)</f>
        <v>#VALUE!</v>
      </c>
      <c r="K780" s="6" t="e">
        <f>(Sheet1!P780)</f>
        <v>#VALUE!</v>
      </c>
      <c r="L780" s="6" t="e">
        <f>IF(Sheet1!N780="No","No",IF(Sheet1!N780="","No","Yes"))</f>
        <v>#VALUE!</v>
      </c>
      <c r="M780" t="e">
        <f>(Sheet1!Q780)</f>
        <v>#VALUE!</v>
      </c>
      <c r="N780" s="6" t="str">
        <f>IF(Sheet1!E780=FALSE,"",Sheet1!F780&amp;Sheet1!E780)</f>
        <v/>
      </c>
      <c r="O780" t="str">
        <f ca="1">(Sheet1!AB780)</f>
        <v>DC4MDB08</v>
      </c>
      <c r="P780" t="e">
        <f>(Sheet1!R780)</f>
        <v>#VALUE!</v>
      </c>
      <c r="Q780" t="e">
        <f>Sheet3!D780</f>
        <v>#VALUE!</v>
      </c>
      <c r="R780" t="e">
        <f>Sheet3!E780</f>
        <v>#VALUE!</v>
      </c>
      <c r="S780" t="str">
        <f t="shared" si="48"/>
        <v/>
      </c>
      <c r="T780" t="str">
        <f>IF(ISERROR(Sheet1!X780),"",Sheet1!X780)</f>
        <v/>
      </c>
      <c r="U780" t="e">
        <f>IF(Sheet1!M780="Councillors",5120,IF(Sheet1!M780="Information Technology Services Dept.",1024,IF(Sheet1!M780="City Clerk and Solicitor Dept",1953,"No")))</f>
        <v>#VALUE!</v>
      </c>
      <c r="V780" s="5" t="s">
        <v>96</v>
      </c>
      <c r="W780" t="e">
        <f>IF(Sheet1!M780="Councillors",4608,IF(Sheet1!M780="Information Technology Services Dept.",921,IF(Sheet1!M780="City Clerk and Solicitor Dept",1855,"No")))</f>
        <v>#VALUE!</v>
      </c>
      <c r="X780" t="e">
        <f t="shared" si="49"/>
        <v>#VALUE!</v>
      </c>
      <c r="Y780" t="str">
        <f ca="1">IF(Sheet1!AB780="DC1MDB01","DC1",IF(Sheet1!AB780="DC1MDB02","DC1",IF(Sheet1!AB780="DC1MDB03","DC1",IF(Sheet1!AB780="DC1MDB04","DC1",IF(Sheet1!AB780="DC1MDB05","DC1",IF(Sheet1!AB780="DC1MDB06","DC1",IF(Sheet1!AB780="DC1MDB07","DC1",IF(Sheet1!AB780="DC1MDB08","DC1",IF(Sheet1!AB780="DC1MDB09","DC1",IF(Sheet1!AB780="DC1MDB10","DC1",IF(Sheet1!AB780="DC4MDB01","DC4",IF(Sheet1!AB780="DC4MDB02","DC4",IF(Sheet1!AB780="DC4MDB03","DC4",IF(Sheet1!AB780="DC4MDB04","DC4",IF(Sheet1!AB780="DC4MDB05","DC4",IF(Sheet1!AB780="DC4MDB06","DC4",IF(Sheet1!AB780="DC4MDB07","DC4",IF(Sheet1!AB780="DC4MDB08","DC4",IF(Sheet1!AB780="DC4MDB09","DC4",IF(Sheet1!AB780="DC4MDB10","DC4","$False"))))))))))))))))))))</f>
        <v>DC4</v>
      </c>
      <c r="Z780" t="s">
        <v>35</v>
      </c>
      <c r="AA780" t="e">
        <f t="shared" si="50"/>
        <v>#VALUE!</v>
      </c>
      <c r="AB780" t="e">
        <f t="shared" si="51"/>
        <v>#VALUE!</v>
      </c>
      <c r="AC780" t="s">
        <v>11</v>
      </c>
      <c r="AD780" t="s">
        <v>12</v>
      </c>
      <c r="AE780" t="s">
        <v>13</v>
      </c>
      <c r="AF780" t="s">
        <v>14</v>
      </c>
      <c r="AG780" t="s">
        <v>5</v>
      </c>
      <c r="AH780" t="s">
        <v>15</v>
      </c>
      <c r="AI780" t="s">
        <v>16</v>
      </c>
      <c r="AJ780" t="s">
        <v>17</v>
      </c>
      <c r="AK780" t="s">
        <v>18</v>
      </c>
      <c r="AL780" t="s">
        <v>19</v>
      </c>
    </row>
    <row r="781" spans="1:38" ht="13.5" customHeight="1">
      <c r="A781" s="7"/>
      <c r="B781" s="7"/>
      <c r="C781" s="7"/>
      <c r="D781" s="8"/>
      <c r="F781" s="9" t="str">
        <f>(Sheet1!T781)</f>
        <v/>
      </c>
      <c r="G781" t="str">
        <f>IF(OR(Sheet1!W781="Yes",Sheet1!U781="Yes"),"\\CMFP538\"&amp;Sheet1!Z781,"")</f>
        <v/>
      </c>
      <c r="H781" t="str">
        <f>IF(G781="","",Sheet1!Z781)</f>
        <v/>
      </c>
      <c r="I781" t="str">
        <f>IF(G781="","",Sheet1!Y781)</f>
        <v/>
      </c>
      <c r="J781" t="e">
        <f>(Sheet1!O781)</f>
        <v>#VALUE!</v>
      </c>
      <c r="K781" s="6" t="e">
        <f>(Sheet1!P781)</f>
        <v>#VALUE!</v>
      </c>
      <c r="L781" s="6" t="e">
        <f>IF(Sheet1!N781="No","No",IF(Sheet1!N781="","No","Yes"))</f>
        <v>#VALUE!</v>
      </c>
      <c r="M781" t="e">
        <f>(Sheet1!Q781)</f>
        <v>#VALUE!</v>
      </c>
      <c r="N781" s="6" t="str">
        <f>IF(Sheet1!E781=FALSE,"",Sheet1!F781&amp;Sheet1!E781)</f>
        <v/>
      </c>
      <c r="O781" t="str">
        <f ca="1">(Sheet1!AB781)</f>
        <v>DC4MDB08</v>
      </c>
      <c r="P781" t="e">
        <f>(Sheet1!R781)</f>
        <v>#VALUE!</v>
      </c>
      <c r="Q781" t="e">
        <f>Sheet3!D781</f>
        <v>#VALUE!</v>
      </c>
      <c r="R781" t="e">
        <f>Sheet3!E781</f>
        <v>#VALUE!</v>
      </c>
      <c r="S781" t="str">
        <f t="shared" si="48"/>
        <v/>
      </c>
      <c r="T781" t="str">
        <f>IF(ISERROR(Sheet1!X781),"",Sheet1!X781)</f>
        <v/>
      </c>
      <c r="U781" t="e">
        <f>IF(Sheet1!M781="Councillors",5120,IF(Sheet1!M781="Information Technology Services Dept.",1024,IF(Sheet1!M781="City Clerk and Solicitor Dept",1953,"No")))</f>
        <v>#VALUE!</v>
      </c>
      <c r="V781" s="5" t="s">
        <v>96</v>
      </c>
      <c r="W781" t="e">
        <f>IF(Sheet1!M781="Councillors",4608,IF(Sheet1!M781="Information Technology Services Dept.",921,IF(Sheet1!M781="City Clerk and Solicitor Dept",1855,"No")))</f>
        <v>#VALUE!</v>
      </c>
      <c r="X781" t="e">
        <f t="shared" si="49"/>
        <v>#VALUE!</v>
      </c>
      <c r="Y781" t="str">
        <f ca="1">IF(Sheet1!AB781="DC1MDB01","DC1",IF(Sheet1!AB781="DC1MDB02","DC1",IF(Sheet1!AB781="DC1MDB03","DC1",IF(Sheet1!AB781="DC1MDB04","DC1",IF(Sheet1!AB781="DC1MDB05","DC1",IF(Sheet1!AB781="DC1MDB06","DC1",IF(Sheet1!AB781="DC1MDB07","DC1",IF(Sheet1!AB781="DC1MDB08","DC1",IF(Sheet1!AB781="DC1MDB09","DC1",IF(Sheet1!AB781="DC1MDB10","DC1",IF(Sheet1!AB781="DC4MDB01","DC4",IF(Sheet1!AB781="DC4MDB02","DC4",IF(Sheet1!AB781="DC4MDB03","DC4",IF(Sheet1!AB781="DC4MDB04","DC4",IF(Sheet1!AB781="DC4MDB05","DC4",IF(Sheet1!AB781="DC4MDB06","DC4",IF(Sheet1!AB781="DC4MDB07","DC4",IF(Sheet1!AB781="DC4MDB08","DC4",IF(Sheet1!AB781="DC4MDB09","DC4",IF(Sheet1!AB781="DC4MDB10","DC4","$False"))))))))))))))))))))</f>
        <v>DC4</v>
      </c>
      <c r="Z781" t="s">
        <v>35</v>
      </c>
      <c r="AA781" t="e">
        <f t="shared" si="50"/>
        <v>#VALUE!</v>
      </c>
      <c r="AB781" t="e">
        <f t="shared" si="51"/>
        <v>#VALUE!</v>
      </c>
      <c r="AC781" t="s">
        <v>11</v>
      </c>
      <c r="AD781" t="s">
        <v>12</v>
      </c>
      <c r="AE781" t="s">
        <v>13</v>
      </c>
      <c r="AF781" t="s">
        <v>14</v>
      </c>
      <c r="AG781" t="s">
        <v>5</v>
      </c>
      <c r="AH781" t="s">
        <v>15</v>
      </c>
      <c r="AI781" t="s">
        <v>16</v>
      </c>
      <c r="AJ781" t="s">
        <v>17</v>
      </c>
      <c r="AK781" t="s">
        <v>18</v>
      </c>
      <c r="AL781" t="s">
        <v>19</v>
      </c>
    </row>
    <row r="782" spans="1:38" ht="13.5" customHeight="1">
      <c r="A782" s="7"/>
      <c r="B782" s="7"/>
      <c r="C782" s="7"/>
      <c r="D782" s="8"/>
      <c r="F782" s="9" t="str">
        <f>(Sheet1!T782)</f>
        <v/>
      </c>
      <c r="G782" t="str">
        <f>IF(OR(Sheet1!W782="Yes",Sheet1!U782="Yes"),"\\CMFP538\"&amp;Sheet1!Z782,"")</f>
        <v/>
      </c>
      <c r="H782" t="str">
        <f>IF(G782="","",Sheet1!Z782)</f>
        <v/>
      </c>
      <c r="I782" t="str">
        <f>IF(G782="","",Sheet1!Y782)</f>
        <v/>
      </c>
      <c r="J782" t="e">
        <f>(Sheet1!O782)</f>
        <v>#VALUE!</v>
      </c>
      <c r="K782" s="6" t="e">
        <f>(Sheet1!P782)</f>
        <v>#VALUE!</v>
      </c>
      <c r="L782" s="6" t="e">
        <f>IF(Sheet1!N782="No","No",IF(Sheet1!N782="","No","Yes"))</f>
        <v>#VALUE!</v>
      </c>
      <c r="M782" t="e">
        <f>(Sheet1!Q782)</f>
        <v>#VALUE!</v>
      </c>
      <c r="N782" s="6" t="str">
        <f>IF(Sheet1!E782=FALSE,"",Sheet1!F782&amp;Sheet1!E782)</f>
        <v/>
      </c>
      <c r="O782" t="str">
        <f ca="1">(Sheet1!AB782)</f>
        <v>DC1MDB10</v>
      </c>
      <c r="P782" t="e">
        <f>(Sheet1!R782)</f>
        <v>#VALUE!</v>
      </c>
      <c r="Q782" t="e">
        <f>Sheet3!D782</f>
        <v>#VALUE!</v>
      </c>
      <c r="R782" t="e">
        <f>Sheet3!E782</f>
        <v>#VALUE!</v>
      </c>
      <c r="S782" t="str">
        <f t="shared" si="48"/>
        <v/>
      </c>
      <c r="T782" t="str">
        <f>IF(ISERROR(Sheet1!X782),"",Sheet1!X782)</f>
        <v/>
      </c>
      <c r="U782" t="e">
        <f>IF(Sheet1!M782="Councillors",5120,IF(Sheet1!M782="Information Technology Services Dept.",1024,IF(Sheet1!M782="City Clerk and Solicitor Dept",1953,"No")))</f>
        <v>#VALUE!</v>
      </c>
      <c r="V782" s="5" t="s">
        <v>96</v>
      </c>
      <c r="W782" t="e">
        <f>IF(Sheet1!M782="Councillors",4608,IF(Sheet1!M782="Information Technology Services Dept.",921,IF(Sheet1!M782="City Clerk and Solicitor Dept",1855,"No")))</f>
        <v>#VALUE!</v>
      </c>
      <c r="X782" t="e">
        <f t="shared" si="49"/>
        <v>#VALUE!</v>
      </c>
      <c r="Y782" t="str">
        <f ca="1">IF(Sheet1!AB782="DC1MDB01","DC1",IF(Sheet1!AB782="DC1MDB02","DC1",IF(Sheet1!AB782="DC1MDB03","DC1",IF(Sheet1!AB782="DC1MDB04","DC1",IF(Sheet1!AB782="DC1MDB05","DC1",IF(Sheet1!AB782="DC1MDB06","DC1",IF(Sheet1!AB782="DC1MDB07","DC1",IF(Sheet1!AB782="DC1MDB08","DC1",IF(Sheet1!AB782="DC1MDB09","DC1",IF(Sheet1!AB782="DC1MDB10","DC1",IF(Sheet1!AB782="DC4MDB01","DC4",IF(Sheet1!AB782="DC4MDB02","DC4",IF(Sheet1!AB782="DC4MDB03","DC4",IF(Sheet1!AB782="DC4MDB04","DC4",IF(Sheet1!AB782="DC4MDB05","DC4",IF(Sheet1!AB782="DC4MDB06","DC4",IF(Sheet1!AB782="DC4MDB07","DC4",IF(Sheet1!AB782="DC4MDB08","DC4",IF(Sheet1!AB782="DC4MDB09","DC4",IF(Sheet1!AB782="DC4MDB10","DC4","$False"))))))))))))))))))))</f>
        <v>DC1</v>
      </c>
      <c r="Z782" t="s">
        <v>35</v>
      </c>
      <c r="AA782" t="e">
        <f t="shared" si="50"/>
        <v>#VALUE!</v>
      </c>
      <c r="AB782" t="e">
        <f t="shared" si="51"/>
        <v>#VALUE!</v>
      </c>
      <c r="AC782" t="s">
        <v>11</v>
      </c>
      <c r="AD782" t="s">
        <v>12</v>
      </c>
      <c r="AE782" t="s">
        <v>13</v>
      </c>
      <c r="AF782" t="s">
        <v>14</v>
      </c>
      <c r="AG782" t="s">
        <v>5</v>
      </c>
      <c r="AH782" t="s">
        <v>15</v>
      </c>
      <c r="AI782" t="s">
        <v>16</v>
      </c>
      <c r="AJ782" t="s">
        <v>17</v>
      </c>
      <c r="AK782" t="s">
        <v>18</v>
      </c>
      <c r="AL782" t="s">
        <v>19</v>
      </c>
    </row>
    <row r="783" spans="1:38" ht="13.5" customHeight="1">
      <c r="A783" s="7"/>
      <c r="B783" s="7"/>
      <c r="C783" s="7"/>
      <c r="D783" s="8"/>
      <c r="F783" s="9" t="str">
        <f>(Sheet1!T783)</f>
        <v/>
      </c>
      <c r="G783" t="str">
        <f>IF(OR(Sheet1!W783="Yes",Sheet1!U783="Yes"),"\\CMFP538\"&amp;Sheet1!Z783,"")</f>
        <v/>
      </c>
      <c r="H783" t="str">
        <f>IF(G783="","",Sheet1!Z783)</f>
        <v/>
      </c>
      <c r="I783" t="str">
        <f>IF(G783="","",Sheet1!Y783)</f>
        <v/>
      </c>
      <c r="J783" t="e">
        <f>(Sheet1!O783)</f>
        <v>#VALUE!</v>
      </c>
      <c r="K783" s="6" t="e">
        <f>(Sheet1!P783)</f>
        <v>#VALUE!</v>
      </c>
      <c r="L783" s="6" t="e">
        <f>IF(Sheet1!N783="No","No",IF(Sheet1!N783="","No","Yes"))</f>
        <v>#VALUE!</v>
      </c>
      <c r="M783" t="e">
        <f>(Sheet1!Q783)</f>
        <v>#VALUE!</v>
      </c>
      <c r="N783" s="6" t="str">
        <f>IF(Sheet1!E783=FALSE,"",Sheet1!F783&amp;Sheet1!E783)</f>
        <v/>
      </c>
      <c r="O783" t="str">
        <f ca="1">(Sheet1!AB783)</f>
        <v>DC1MDB07</v>
      </c>
      <c r="P783" t="e">
        <f>(Sheet1!R783)</f>
        <v>#VALUE!</v>
      </c>
      <c r="Q783" t="e">
        <f>Sheet3!D783</f>
        <v>#VALUE!</v>
      </c>
      <c r="R783" t="e">
        <f>Sheet3!E783</f>
        <v>#VALUE!</v>
      </c>
      <c r="S783" t="str">
        <f t="shared" si="48"/>
        <v/>
      </c>
      <c r="T783" t="str">
        <f>IF(ISERROR(Sheet1!X783),"",Sheet1!X783)</f>
        <v/>
      </c>
      <c r="U783" t="e">
        <f>IF(Sheet1!M783="Councillors",5120,IF(Sheet1!M783="Information Technology Services Dept.",1024,IF(Sheet1!M783="City Clerk and Solicitor Dept",1953,"No")))</f>
        <v>#VALUE!</v>
      </c>
      <c r="V783" s="5" t="s">
        <v>96</v>
      </c>
      <c r="W783" t="e">
        <f>IF(Sheet1!M783="Councillors",4608,IF(Sheet1!M783="Information Technology Services Dept.",921,IF(Sheet1!M783="City Clerk and Solicitor Dept",1855,"No")))</f>
        <v>#VALUE!</v>
      </c>
      <c r="X783" t="e">
        <f t="shared" si="49"/>
        <v>#VALUE!</v>
      </c>
      <c r="Y783" t="str">
        <f ca="1">IF(Sheet1!AB783="DC1MDB01","DC1",IF(Sheet1!AB783="DC1MDB02","DC1",IF(Sheet1!AB783="DC1MDB03","DC1",IF(Sheet1!AB783="DC1MDB04","DC1",IF(Sheet1!AB783="DC1MDB05","DC1",IF(Sheet1!AB783="DC1MDB06","DC1",IF(Sheet1!AB783="DC1MDB07","DC1",IF(Sheet1!AB783="DC1MDB08","DC1",IF(Sheet1!AB783="DC1MDB09","DC1",IF(Sheet1!AB783="DC1MDB10","DC1",IF(Sheet1!AB783="DC4MDB01","DC4",IF(Sheet1!AB783="DC4MDB02","DC4",IF(Sheet1!AB783="DC4MDB03","DC4",IF(Sheet1!AB783="DC4MDB04","DC4",IF(Sheet1!AB783="DC4MDB05","DC4",IF(Sheet1!AB783="DC4MDB06","DC4",IF(Sheet1!AB783="DC4MDB07","DC4",IF(Sheet1!AB783="DC4MDB08","DC4",IF(Sheet1!AB783="DC4MDB09","DC4",IF(Sheet1!AB783="DC4MDB10","DC4","$False"))))))))))))))))))))</f>
        <v>DC1</v>
      </c>
      <c r="Z783" t="s">
        <v>35</v>
      </c>
      <c r="AA783" t="e">
        <f t="shared" si="50"/>
        <v>#VALUE!</v>
      </c>
      <c r="AB783" t="e">
        <f t="shared" si="51"/>
        <v>#VALUE!</v>
      </c>
      <c r="AC783" t="s">
        <v>11</v>
      </c>
      <c r="AD783" t="s">
        <v>12</v>
      </c>
      <c r="AE783" t="s">
        <v>13</v>
      </c>
      <c r="AF783" t="s">
        <v>14</v>
      </c>
      <c r="AG783" t="s">
        <v>5</v>
      </c>
      <c r="AH783" t="s">
        <v>15</v>
      </c>
      <c r="AI783" t="s">
        <v>16</v>
      </c>
      <c r="AJ783" t="s">
        <v>17</v>
      </c>
      <c r="AK783" t="s">
        <v>18</v>
      </c>
      <c r="AL783" t="s">
        <v>19</v>
      </c>
    </row>
    <row r="784" spans="1:38" ht="13.5" customHeight="1">
      <c r="A784" s="7"/>
      <c r="B784" s="7"/>
      <c r="C784" s="7"/>
      <c r="D784" s="8"/>
      <c r="F784" s="9" t="str">
        <f>(Sheet1!T784)</f>
        <v/>
      </c>
      <c r="G784" t="str">
        <f>IF(OR(Sheet1!W784="Yes",Sheet1!U784="Yes"),"\\CMFP538\"&amp;Sheet1!Z784,"")</f>
        <v/>
      </c>
      <c r="H784" t="str">
        <f>IF(G784="","",Sheet1!Z784)</f>
        <v/>
      </c>
      <c r="I784" t="str">
        <f>IF(G784="","",Sheet1!Y784)</f>
        <v/>
      </c>
      <c r="J784" t="e">
        <f>(Sheet1!O784)</f>
        <v>#VALUE!</v>
      </c>
      <c r="K784" s="6" t="e">
        <f>(Sheet1!P784)</f>
        <v>#VALUE!</v>
      </c>
      <c r="L784" s="6" t="e">
        <f>IF(Sheet1!N784="No","No",IF(Sheet1!N784="","No","Yes"))</f>
        <v>#VALUE!</v>
      </c>
      <c r="M784" t="e">
        <f>(Sheet1!Q784)</f>
        <v>#VALUE!</v>
      </c>
      <c r="N784" s="6" t="str">
        <f>IF(Sheet1!E784=FALSE,"",Sheet1!F784&amp;Sheet1!E784)</f>
        <v/>
      </c>
      <c r="O784" t="str">
        <f ca="1">(Sheet1!AB784)</f>
        <v>DC1MDB06</v>
      </c>
      <c r="P784" t="e">
        <f>(Sheet1!R784)</f>
        <v>#VALUE!</v>
      </c>
      <c r="Q784" t="e">
        <f>Sheet3!D784</f>
        <v>#VALUE!</v>
      </c>
      <c r="R784" t="e">
        <f>Sheet3!E784</f>
        <v>#VALUE!</v>
      </c>
      <c r="S784" t="str">
        <f t="shared" si="48"/>
        <v/>
      </c>
      <c r="T784" t="str">
        <f>IF(ISERROR(Sheet1!X784),"",Sheet1!X784)</f>
        <v/>
      </c>
      <c r="U784" t="e">
        <f>IF(Sheet1!M784="Councillors",5120,IF(Sheet1!M784="Information Technology Services Dept.",1024,IF(Sheet1!M784="City Clerk and Solicitor Dept",1953,"No")))</f>
        <v>#VALUE!</v>
      </c>
      <c r="V784" s="5" t="s">
        <v>96</v>
      </c>
      <c r="W784" t="e">
        <f>IF(Sheet1!M784="Councillors",4608,IF(Sheet1!M784="Information Technology Services Dept.",921,IF(Sheet1!M784="City Clerk and Solicitor Dept",1855,"No")))</f>
        <v>#VALUE!</v>
      </c>
      <c r="X784" t="e">
        <f t="shared" si="49"/>
        <v>#VALUE!</v>
      </c>
      <c r="Y784" t="str">
        <f ca="1">IF(Sheet1!AB784="DC1MDB01","DC1",IF(Sheet1!AB784="DC1MDB02","DC1",IF(Sheet1!AB784="DC1MDB03","DC1",IF(Sheet1!AB784="DC1MDB04","DC1",IF(Sheet1!AB784="DC1MDB05","DC1",IF(Sheet1!AB784="DC1MDB06","DC1",IF(Sheet1!AB784="DC1MDB07","DC1",IF(Sheet1!AB784="DC1MDB08","DC1",IF(Sheet1!AB784="DC1MDB09","DC1",IF(Sheet1!AB784="DC1MDB10","DC1",IF(Sheet1!AB784="DC4MDB01","DC4",IF(Sheet1!AB784="DC4MDB02","DC4",IF(Sheet1!AB784="DC4MDB03","DC4",IF(Sheet1!AB784="DC4MDB04","DC4",IF(Sheet1!AB784="DC4MDB05","DC4",IF(Sheet1!AB784="DC4MDB06","DC4",IF(Sheet1!AB784="DC4MDB07","DC4",IF(Sheet1!AB784="DC4MDB08","DC4",IF(Sheet1!AB784="DC4MDB09","DC4",IF(Sheet1!AB784="DC4MDB10","DC4","$False"))))))))))))))))))))</f>
        <v>DC1</v>
      </c>
      <c r="Z784" t="s">
        <v>35</v>
      </c>
      <c r="AA784" t="e">
        <f t="shared" si="50"/>
        <v>#VALUE!</v>
      </c>
      <c r="AB784" t="e">
        <f t="shared" si="51"/>
        <v>#VALUE!</v>
      </c>
      <c r="AC784" t="s">
        <v>11</v>
      </c>
      <c r="AD784" t="s">
        <v>12</v>
      </c>
      <c r="AE784" t="s">
        <v>13</v>
      </c>
      <c r="AF784" t="s">
        <v>14</v>
      </c>
      <c r="AG784" t="s">
        <v>5</v>
      </c>
      <c r="AH784" t="s">
        <v>15</v>
      </c>
      <c r="AI784" t="s">
        <v>16</v>
      </c>
      <c r="AJ784" t="s">
        <v>17</v>
      </c>
      <c r="AK784" t="s">
        <v>18</v>
      </c>
      <c r="AL784" t="s">
        <v>19</v>
      </c>
    </row>
    <row r="785" spans="1:38" ht="13.5" customHeight="1">
      <c r="A785" s="7"/>
      <c r="B785" s="7"/>
      <c r="C785" s="7"/>
      <c r="D785" s="8"/>
      <c r="F785" s="9" t="str">
        <f>(Sheet1!T785)</f>
        <v/>
      </c>
      <c r="G785" t="str">
        <f>IF(OR(Sheet1!W785="Yes",Sheet1!U785="Yes"),"\\CMFP538\"&amp;Sheet1!Z785,"")</f>
        <v/>
      </c>
      <c r="H785" t="str">
        <f>IF(G785="","",Sheet1!Z785)</f>
        <v/>
      </c>
      <c r="I785" t="str">
        <f>IF(G785="","",Sheet1!Y785)</f>
        <v/>
      </c>
      <c r="J785" t="e">
        <f>(Sheet1!O785)</f>
        <v>#VALUE!</v>
      </c>
      <c r="K785" s="6" t="e">
        <f>(Sheet1!P785)</f>
        <v>#VALUE!</v>
      </c>
      <c r="L785" s="6" t="e">
        <f>IF(Sheet1!N785="No","No",IF(Sheet1!N785="","No","Yes"))</f>
        <v>#VALUE!</v>
      </c>
      <c r="M785" t="e">
        <f>(Sheet1!Q785)</f>
        <v>#VALUE!</v>
      </c>
      <c r="N785" s="6" t="str">
        <f>IF(Sheet1!E785=FALSE,"",Sheet1!F785&amp;Sheet1!E785)</f>
        <v/>
      </c>
      <c r="O785" t="str">
        <f ca="1">(Sheet1!AB785)</f>
        <v>DC1MDB07</v>
      </c>
      <c r="P785" t="e">
        <f>(Sheet1!R785)</f>
        <v>#VALUE!</v>
      </c>
      <c r="Q785" t="e">
        <f>Sheet3!D785</f>
        <v>#VALUE!</v>
      </c>
      <c r="R785" t="e">
        <f>Sheet3!E785</f>
        <v>#VALUE!</v>
      </c>
      <c r="S785" t="str">
        <f t="shared" si="48"/>
        <v/>
      </c>
      <c r="T785" t="str">
        <f>IF(ISERROR(Sheet1!X785),"",Sheet1!X785)</f>
        <v/>
      </c>
      <c r="U785" t="e">
        <f>IF(Sheet1!M785="Councillors",5120,IF(Sheet1!M785="Information Technology Services Dept.",1024,IF(Sheet1!M785="City Clerk and Solicitor Dept",1953,"No")))</f>
        <v>#VALUE!</v>
      </c>
      <c r="V785" s="5" t="s">
        <v>96</v>
      </c>
      <c r="W785" t="e">
        <f>IF(Sheet1!M785="Councillors",4608,IF(Sheet1!M785="Information Technology Services Dept.",921,IF(Sheet1!M785="City Clerk and Solicitor Dept",1855,"No")))</f>
        <v>#VALUE!</v>
      </c>
      <c r="X785" t="e">
        <f t="shared" si="49"/>
        <v>#VALUE!</v>
      </c>
      <c r="Y785" t="str">
        <f ca="1">IF(Sheet1!AB785="DC1MDB01","DC1",IF(Sheet1!AB785="DC1MDB02","DC1",IF(Sheet1!AB785="DC1MDB03","DC1",IF(Sheet1!AB785="DC1MDB04","DC1",IF(Sheet1!AB785="DC1MDB05","DC1",IF(Sheet1!AB785="DC1MDB06","DC1",IF(Sheet1!AB785="DC1MDB07","DC1",IF(Sheet1!AB785="DC1MDB08","DC1",IF(Sheet1!AB785="DC1MDB09","DC1",IF(Sheet1!AB785="DC1MDB10","DC1",IF(Sheet1!AB785="DC4MDB01","DC4",IF(Sheet1!AB785="DC4MDB02","DC4",IF(Sheet1!AB785="DC4MDB03","DC4",IF(Sheet1!AB785="DC4MDB04","DC4",IF(Sheet1!AB785="DC4MDB05","DC4",IF(Sheet1!AB785="DC4MDB06","DC4",IF(Sheet1!AB785="DC4MDB07","DC4",IF(Sheet1!AB785="DC4MDB08","DC4",IF(Sheet1!AB785="DC4MDB09","DC4",IF(Sheet1!AB785="DC4MDB10","DC4","$False"))))))))))))))))))))</f>
        <v>DC1</v>
      </c>
      <c r="Z785" t="s">
        <v>35</v>
      </c>
      <c r="AA785" t="e">
        <f t="shared" si="50"/>
        <v>#VALUE!</v>
      </c>
      <c r="AB785" t="e">
        <f t="shared" si="51"/>
        <v>#VALUE!</v>
      </c>
      <c r="AC785" t="s">
        <v>11</v>
      </c>
      <c r="AD785" t="s">
        <v>12</v>
      </c>
      <c r="AE785" t="s">
        <v>13</v>
      </c>
      <c r="AF785" t="s">
        <v>14</v>
      </c>
      <c r="AG785" t="s">
        <v>5</v>
      </c>
      <c r="AH785" t="s">
        <v>15</v>
      </c>
      <c r="AI785" t="s">
        <v>16</v>
      </c>
      <c r="AJ785" t="s">
        <v>17</v>
      </c>
      <c r="AK785" t="s">
        <v>18</v>
      </c>
      <c r="AL785" t="s">
        <v>19</v>
      </c>
    </row>
    <row r="786" spans="1:38" ht="13.5" customHeight="1">
      <c r="A786" s="7"/>
      <c r="B786" s="7"/>
      <c r="C786" s="7"/>
      <c r="D786" s="8"/>
      <c r="F786" s="9" t="str">
        <f>(Sheet1!T786)</f>
        <v/>
      </c>
      <c r="G786" t="str">
        <f>IF(OR(Sheet1!W786="Yes",Sheet1!U786="Yes"),"\\CMFP538\"&amp;Sheet1!Z786,"")</f>
        <v/>
      </c>
      <c r="H786" t="str">
        <f>IF(G786="","",Sheet1!Z786)</f>
        <v/>
      </c>
      <c r="I786" t="str">
        <f>IF(G786="","",Sheet1!Y786)</f>
        <v/>
      </c>
      <c r="J786" t="e">
        <f>(Sheet1!O786)</f>
        <v>#VALUE!</v>
      </c>
      <c r="K786" s="6" t="e">
        <f>(Sheet1!P786)</f>
        <v>#VALUE!</v>
      </c>
      <c r="L786" s="6" t="e">
        <f>IF(Sheet1!N786="No","No",IF(Sheet1!N786="","No","Yes"))</f>
        <v>#VALUE!</v>
      </c>
      <c r="M786" t="e">
        <f>(Sheet1!Q786)</f>
        <v>#VALUE!</v>
      </c>
      <c r="N786" s="6" t="str">
        <f>IF(Sheet1!E786=FALSE,"",Sheet1!F786&amp;Sheet1!E786)</f>
        <v/>
      </c>
      <c r="O786" t="str">
        <f ca="1">(Sheet1!AB786)</f>
        <v>DC1MDB04</v>
      </c>
      <c r="P786" t="e">
        <f>(Sheet1!R786)</f>
        <v>#VALUE!</v>
      </c>
      <c r="Q786" t="e">
        <f>Sheet3!D786</f>
        <v>#VALUE!</v>
      </c>
      <c r="R786" t="e">
        <f>Sheet3!E786</f>
        <v>#VALUE!</v>
      </c>
      <c r="S786" t="str">
        <f t="shared" si="48"/>
        <v/>
      </c>
      <c r="T786" t="str">
        <f>IF(ISERROR(Sheet1!X786),"",Sheet1!X786)</f>
        <v/>
      </c>
      <c r="U786" t="e">
        <f>IF(Sheet1!M786="Councillors",5120,IF(Sheet1!M786="Information Technology Services Dept.",1024,IF(Sheet1!M786="City Clerk and Solicitor Dept",1953,"No")))</f>
        <v>#VALUE!</v>
      </c>
      <c r="V786" s="5" t="s">
        <v>96</v>
      </c>
      <c r="W786" t="e">
        <f>IF(Sheet1!M786="Councillors",4608,IF(Sheet1!M786="Information Technology Services Dept.",921,IF(Sheet1!M786="City Clerk and Solicitor Dept",1855,"No")))</f>
        <v>#VALUE!</v>
      </c>
      <c r="X786" t="e">
        <f t="shared" si="49"/>
        <v>#VALUE!</v>
      </c>
      <c r="Y786" t="str">
        <f ca="1">IF(Sheet1!AB786="DC1MDB01","DC1",IF(Sheet1!AB786="DC1MDB02","DC1",IF(Sheet1!AB786="DC1MDB03","DC1",IF(Sheet1!AB786="DC1MDB04","DC1",IF(Sheet1!AB786="DC1MDB05","DC1",IF(Sheet1!AB786="DC1MDB06","DC1",IF(Sheet1!AB786="DC1MDB07","DC1",IF(Sheet1!AB786="DC1MDB08","DC1",IF(Sheet1!AB786="DC1MDB09","DC1",IF(Sheet1!AB786="DC1MDB10","DC1",IF(Sheet1!AB786="DC4MDB01","DC4",IF(Sheet1!AB786="DC4MDB02","DC4",IF(Sheet1!AB786="DC4MDB03","DC4",IF(Sheet1!AB786="DC4MDB04","DC4",IF(Sheet1!AB786="DC4MDB05","DC4",IF(Sheet1!AB786="DC4MDB06","DC4",IF(Sheet1!AB786="DC4MDB07","DC4",IF(Sheet1!AB786="DC4MDB08","DC4",IF(Sheet1!AB786="DC4MDB09","DC4",IF(Sheet1!AB786="DC4MDB10","DC4","$False"))))))))))))))))))))</f>
        <v>DC1</v>
      </c>
      <c r="Z786" t="s">
        <v>35</v>
      </c>
      <c r="AA786" t="e">
        <f t="shared" si="50"/>
        <v>#VALUE!</v>
      </c>
      <c r="AB786" t="e">
        <f t="shared" si="51"/>
        <v>#VALUE!</v>
      </c>
      <c r="AC786" t="s">
        <v>11</v>
      </c>
      <c r="AD786" t="s">
        <v>12</v>
      </c>
      <c r="AE786" t="s">
        <v>13</v>
      </c>
      <c r="AF786" t="s">
        <v>14</v>
      </c>
      <c r="AG786" t="s">
        <v>5</v>
      </c>
      <c r="AH786" t="s">
        <v>15</v>
      </c>
      <c r="AI786" t="s">
        <v>16</v>
      </c>
      <c r="AJ786" t="s">
        <v>17</v>
      </c>
      <c r="AK786" t="s">
        <v>18</v>
      </c>
      <c r="AL786" t="s">
        <v>19</v>
      </c>
    </row>
    <row r="787" spans="1:38" ht="13.5" customHeight="1">
      <c r="A787" s="7"/>
      <c r="B787" s="7"/>
      <c r="C787" s="7"/>
      <c r="D787" s="8"/>
      <c r="F787" s="9" t="str">
        <f>(Sheet1!T787)</f>
        <v/>
      </c>
      <c r="G787" t="str">
        <f>IF(OR(Sheet1!W787="Yes",Sheet1!U787="Yes"),"\\CMFP538\"&amp;Sheet1!Z787,"")</f>
        <v/>
      </c>
      <c r="H787" t="str">
        <f>IF(G787="","",Sheet1!Z787)</f>
        <v/>
      </c>
      <c r="I787" t="str">
        <f>IF(G787="","",Sheet1!Y787)</f>
        <v/>
      </c>
      <c r="J787" t="e">
        <f>(Sheet1!O787)</f>
        <v>#VALUE!</v>
      </c>
      <c r="K787" s="6" t="e">
        <f>(Sheet1!P787)</f>
        <v>#VALUE!</v>
      </c>
      <c r="L787" s="6" t="e">
        <f>IF(Sheet1!N787="No","No",IF(Sheet1!N787="","No","Yes"))</f>
        <v>#VALUE!</v>
      </c>
      <c r="M787" t="e">
        <f>(Sheet1!Q787)</f>
        <v>#VALUE!</v>
      </c>
      <c r="N787" s="6" t="str">
        <f>IF(Sheet1!E787=FALSE,"",Sheet1!F787&amp;Sheet1!E787)</f>
        <v/>
      </c>
      <c r="O787" t="str">
        <f ca="1">(Sheet1!AB787)</f>
        <v>DC4MDB06</v>
      </c>
      <c r="P787" t="e">
        <f>(Sheet1!R787)</f>
        <v>#VALUE!</v>
      </c>
      <c r="Q787" t="e">
        <f>Sheet3!D787</f>
        <v>#VALUE!</v>
      </c>
      <c r="R787" t="e">
        <f>Sheet3!E787</f>
        <v>#VALUE!</v>
      </c>
      <c r="S787" t="str">
        <f t="shared" si="48"/>
        <v/>
      </c>
      <c r="T787" t="str">
        <f>IF(ISERROR(Sheet1!X787),"",Sheet1!X787)</f>
        <v/>
      </c>
      <c r="U787" t="e">
        <f>IF(Sheet1!M787="Councillors",5120,IF(Sheet1!M787="Information Technology Services Dept.",1024,IF(Sheet1!M787="City Clerk and Solicitor Dept",1953,"No")))</f>
        <v>#VALUE!</v>
      </c>
      <c r="V787" s="5" t="s">
        <v>96</v>
      </c>
      <c r="W787" t="e">
        <f>IF(Sheet1!M787="Councillors",4608,IF(Sheet1!M787="Information Technology Services Dept.",921,IF(Sheet1!M787="City Clerk and Solicitor Dept",1855,"No")))</f>
        <v>#VALUE!</v>
      </c>
      <c r="X787" t="e">
        <f t="shared" si="49"/>
        <v>#VALUE!</v>
      </c>
      <c r="Y787" t="str">
        <f ca="1">IF(Sheet1!AB787="DC1MDB01","DC1",IF(Sheet1!AB787="DC1MDB02","DC1",IF(Sheet1!AB787="DC1MDB03","DC1",IF(Sheet1!AB787="DC1MDB04","DC1",IF(Sheet1!AB787="DC1MDB05","DC1",IF(Sheet1!AB787="DC1MDB06","DC1",IF(Sheet1!AB787="DC1MDB07","DC1",IF(Sheet1!AB787="DC1MDB08","DC1",IF(Sheet1!AB787="DC1MDB09","DC1",IF(Sheet1!AB787="DC1MDB10","DC1",IF(Sheet1!AB787="DC4MDB01","DC4",IF(Sheet1!AB787="DC4MDB02","DC4",IF(Sheet1!AB787="DC4MDB03","DC4",IF(Sheet1!AB787="DC4MDB04","DC4",IF(Sheet1!AB787="DC4MDB05","DC4",IF(Sheet1!AB787="DC4MDB06","DC4",IF(Sheet1!AB787="DC4MDB07","DC4",IF(Sheet1!AB787="DC4MDB08","DC4",IF(Sheet1!AB787="DC4MDB09","DC4",IF(Sheet1!AB787="DC4MDB10","DC4","$False"))))))))))))))))))))</f>
        <v>DC4</v>
      </c>
      <c r="Z787" t="s">
        <v>35</v>
      </c>
      <c r="AA787" t="e">
        <f t="shared" si="50"/>
        <v>#VALUE!</v>
      </c>
      <c r="AB787" t="e">
        <f t="shared" si="51"/>
        <v>#VALUE!</v>
      </c>
      <c r="AC787" t="s">
        <v>11</v>
      </c>
      <c r="AD787" t="s">
        <v>12</v>
      </c>
      <c r="AE787" t="s">
        <v>13</v>
      </c>
      <c r="AF787" t="s">
        <v>14</v>
      </c>
      <c r="AG787" t="s">
        <v>5</v>
      </c>
      <c r="AH787" t="s">
        <v>15</v>
      </c>
      <c r="AI787" t="s">
        <v>16</v>
      </c>
      <c r="AJ787" t="s">
        <v>17</v>
      </c>
      <c r="AK787" t="s">
        <v>18</v>
      </c>
      <c r="AL787" t="s">
        <v>19</v>
      </c>
    </row>
    <row r="788" spans="1:38" ht="13.5" customHeight="1">
      <c r="A788" s="7"/>
      <c r="B788" s="7"/>
      <c r="C788" s="7"/>
      <c r="D788" s="8"/>
      <c r="F788" s="9" t="str">
        <f>(Sheet1!T788)</f>
        <v/>
      </c>
      <c r="G788" t="str">
        <f>IF(OR(Sheet1!W788="Yes",Sheet1!U788="Yes"),"\\CMFP538\"&amp;Sheet1!Z788,"")</f>
        <v/>
      </c>
      <c r="H788" t="str">
        <f>IF(G788="","",Sheet1!Z788)</f>
        <v/>
      </c>
      <c r="I788" t="str">
        <f>IF(G788="","",Sheet1!Y788)</f>
        <v/>
      </c>
      <c r="J788" t="e">
        <f>(Sheet1!O788)</f>
        <v>#VALUE!</v>
      </c>
      <c r="K788" s="6" t="e">
        <f>(Sheet1!P788)</f>
        <v>#VALUE!</v>
      </c>
      <c r="L788" s="6" t="e">
        <f>IF(Sheet1!N788="No","No",IF(Sheet1!N788="","No","Yes"))</f>
        <v>#VALUE!</v>
      </c>
      <c r="M788" t="e">
        <f>(Sheet1!Q788)</f>
        <v>#VALUE!</v>
      </c>
      <c r="N788" s="6" t="str">
        <f>IF(Sheet1!E788=FALSE,"",Sheet1!F788&amp;Sheet1!E788)</f>
        <v/>
      </c>
      <c r="O788" t="str">
        <f ca="1">(Sheet1!AB788)</f>
        <v>DC1MDB08</v>
      </c>
      <c r="P788" t="e">
        <f>(Sheet1!R788)</f>
        <v>#VALUE!</v>
      </c>
      <c r="Q788" t="e">
        <f>Sheet3!D788</f>
        <v>#VALUE!</v>
      </c>
      <c r="R788" t="e">
        <f>Sheet3!E788</f>
        <v>#VALUE!</v>
      </c>
      <c r="S788" t="str">
        <f t="shared" si="48"/>
        <v/>
      </c>
      <c r="T788" t="str">
        <f>IF(ISERROR(Sheet1!X788),"",Sheet1!X788)</f>
        <v/>
      </c>
      <c r="U788" t="e">
        <f>IF(Sheet1!M788="Councillors",5120,IF(Sheet1!M788="Information Technology Services Dept.",1024,IF(Sheet1!M788="City Clerk and Solicitor Dept",1953,"No")))</f>
        <v>#VALUE!</v>
      </c>
      <c r="V788" s="5" t="s">
        <v>96</v>
      </c>
      <c r="W788" t="e">
        <f>IF(Sheet1!M788="Councillors",4608,IF(Sheet1!M788="Information Technology Services Dept.",921,IF(Sheet1!M788="City Clerk and Solicitor Dept",1855,"No")))</f>
        <v>#VALUE!</v>
      </c>
      <c r="X788" t="e">
        <f t="shared" si="49"/>
        <v>#VALUE!</v>
      </c>
      <c r="Y788" t="str">
        <f ca="1">IF(Sheet1!AB788="DC1MDB01","DC1",IF(Sheet1!AB788="DC1MDB02","DC1",IF(Sheet1!AB788="DC1MDB03","DC1",IF(Sheet1!AB788="DC1MDB04","DC1",IF(Sheet1!AB788="DC1MDB05","DC1",IF(Sheet1!AB788="DC1MDB06","DC1",IF(Sheet1!AB788="DC1MDB07","DC1",IF(Sheet1!AB788="DC1MDB08","DC1",IF(Sheet1!AB788="DC1MDB09","DC1",IF(Sheet1!AB788="DC1MDB10","DC1",IF(Sheet1!AB788="DC4MDB01","DC4",IF(Sheet1!AB788="DC4MDB02","DC4",IF(Sheet1!AB788="DC4MDB03","DC4",IF(Sheet1!AB788="DC4MDB04","DC4",IF(Sheet1!AB788="DC4MDB05","DC4",IF(Sheet1!AB788="DC4MDB06","DC4",IF(Sheet1!AB788="DC4MDB07","DC4",IF(Sheet1!AB788="DC4MDB08","DC4",IF(Sheet1!AB788="DC4MDB09","DC4",IF(Sheet1!AB788="DC4MDB10","DC4","$False"))))))))))))))))))))</f>
        <v>DC1</v>
      </c>
      <c r="Z788" t="s">
        <v>35</v>
      </c>
      <c r="AA788" t="e">
        <f t="shared" si="50"/>
        <v>#VALUE!</v>
      </c>
      <c r="AB788" t="e">
        <f t="shared" si="51"/>
        <v>#VALUE!</v>
      </c>
      <c r="AC788" t="s">
        <v>11</v>
      </c>
      <c r="AD788" t="s">
        <v>12</v>
      </c>
      <c r="AE788" t="s">
        <v>13</v>
      </c>
      <c r="AF788" t="s">
        <v>14</v>
      </c>
      <c r="AG788" t="s">
        <v>5</v>
      </c>
      <c r="AH788" t="s">
        <v>15</v>
      </c>
      <c r="AI788" t="s">
        <v>16</v>
      </c>
      <c r="AJ788" t="s">
        <v>17</v>
      </c>
      <c r="AK788" t="s">
        <v>18</v>
      </c>
      <c r="AL788" t="s">
        <v>19</v>
      </c>
    </row>
    <row r="789" spans="1:38" ht="13.5" customHeight="1">
      <c r="A789" s="7"/>
      <c r="B789" s="7"/>
      <c r="C789" s="7"/>
      <c r="D789" s="8"/>
      <c r="F789" s="9" t="str">
        <f>(Sheet1!T789)</f>
        <v/>
      </c>
      <c r="G789" t="str">
        <f>IF(OR(Sheet1!W789="Yes",Sheet1!U789="Yes"),"\\CMFP538\"&amp;Sheet1!Z789,"")</f>
        <v/>
      </c>
      <c r="H789" t="str">
        <f>IF(G789="","",Sheet1!Z789)</f>
        <v/>
      </c>
      <c r="I789" t="str">
        <f>IF(G789="","",Sheet1!Y789)</f>
        <v/>
      </c>
      <c r="J789" t="e">
        <f>(Sheet1!O789)</f>
        <v>#VALUE!</v>
      </c>
      <c r="K789" s="6" t="e">
        <f>(Sheet1!P789)</f>
        <v>#VALUE!</v>
      </c>
      <c r="L789" s="6" t="e">
        <f>IF(Sheet1!N789="No","No",IF(Sheet1!N789="","No","Yes"))</f>
        <v>#VALUE!</v>
      </c>
      <c r="M789" t="e">
        <f>(Sheet1!Q789)</f>
        <v>#VALUE!</v>
      </c>
      <c r="N789" s="6" t="str">
        <f>IF(Sheet1!E789=FALSE,"",Sheet1!F789&amp;Sheet1!E789)</f>
        <v/>
      </c>
      <c r="O789" t="str">
        <f ca="1">(Sheet1!AB789)</f>
        <v>DC1MDB02</v>
      </c>
      <c r="P789" t="e">
        <f>(Sheet1!R789)</f>
        <v>#VALUE!</v>
      </c>
      <c r="Q789" t="e">
        <f>Sheet3!D789</f>
        <v>#VALUE!</v>
      </c>
      <c r="R789" t="e">
        <f>Sheet3!E789</f>
        <v>#VALUE!</v>
      </c>
      <c r="S789" t="str">
        <f t="shared" si="48"/>
        <v/>
      </c>
      <c r="T789" t="str">
        <f>IF(ISERROR(Sheet1!X789),"",Sheet1!X789)</f>
        <v/>
      </c>
      <c r="U789" t="e">
        <f>IF(Sheet1!M789="Councillors",5120,IF(Sheet1!M789="Information Technology Services Dept.",1024,IF(Sheet1!M789="City Clerk and Solicitor Dept",1953,"No")))</f>
        <v>#VALUE!</v>
      </c>
      <c r="V789" s="5" t="s">
        <v>96</v>
      </c>
      <c r="W789" t="e">
        <f>IF(Sheet1!M789="Councillors",4608,IF(Sheet1!M789="Information Technology Services Dept.",921,IF(Sheet1!M789="City Clerk and Solicitor Dept",1855,"No")))</f>
        <v>#VALUE!</v>
      </c>
      <c r="X789" t="e">
        <f t="shared" si="49"/>
        <v>#VALUE!</v>
      </c>
      <c r="Y789" t="str">
        <f ca="1">IF(Sheet1!AB789="DC1MDB01","DC1",IF(Sheet1!AB789="DC1MDB02","DC1",IF(Sheet1!AB789="DC1MDB03","DC1",IF(Sheet1!AB789="DC1MDB04","DC1",IF(Sheet1!AB789="DC1MDB05","DC1",IF(Sheet1!AB789="DC1MDB06","DC1",IF(Sheet1!AB789="DC1MDB07","DC1",IF(Sheet1!AB789="DC1MDB08","DC1",IF(Sheet1!AB789="DC1MDB09","DC1",IF(Sheet1!AB789="DC1MDB10","DC1",IF(Sheet1!AB789="DC4MDB01","DC4",IF(Sheet1!AB789="DC4MDB02","DC4",IF(Sheet1!AB789="DC4MDB03","DC4",IF(Sheet1!AB789="DC4MDB04","DC4",IF(Sheet1!AB789="DC4MDB05","DC4",IF(Sheet1!AB789="DC4MDB06","DC4",IF(Sheet1!AB789="DC4MDB07","DC4",IF(Sheet1!AB789="DC4MDB08","DC4",IF(Sheet1!AB789="DC4MDB09","DC4",IF(Sheet1!AB789="DC4MDB10","DC4","$False"))))))))))))))))))))</f>
        <v>DC1</v>
      </c>
      <c r="Z789" t="s">
        <v>35</v>
      </c>
      <c r="AA789" t="e">
        <f t="shared" si="50"/>
        <v>#VALUE!</v>
      </c>
      <c r="AB789" t="e">
        <f t="shared" si="51"/>
        <v>#VALUE!</v>
      </c>
      <c r="AC789" t="s">
        <v>11</v>
      </c>
      <c r="AD789" t="s">
        <v>12</v>
      </c>
      <c r="AE789" t="s">
        <v>13</v>
      </c>
      <c r="AF789" t="s">
        <v>14</v>
      </c>
      <c r="AG789" t="s">
        <v>5</v>
      </c>
      <c r="AH789" t="s">
        <v>15</v>
      </c>
      <c r="AI789" t="s">
        <v>16</v>
      </c>
      <c r="AJ789" t="s">
        <v>17</v>
      </c>
      <c r="AK789" t="s">
        <v>18</v>
      </c>
      <c r="AL789" t="s">
        <v>19</v>
      </c>
    </row>
    <row r="790" spans="1:38" ht="13.5" customHeight="1">
      <c r="A790" s="7"/>
      <c r="B790" s="7"/>
      <c r="C790" s="7"/>
      <c r="D790" s="8"/>
      <c r="F790" s="9" t="str">
        <f>(Sheet1!T790)</f>
        <v/>
      </c>
      <c r="G790" t="str">
        <f>IF(OR(Sheet1!W790="Yes",Sheet1!U790="Yes"),"\\CMFP538\"&amp;Sheet1!Z790,"")</f>
        <v/>
      </c>
      <c r="H790" t="str">
        <f>IF(G790="","",Sheet1!Z790)</f>
        <v/>
      </c>
      <c r="I790" t="str">
        <f>IF(G790="","",Sheet1!Y790)</f>
        <v/>
      </c>
      <c r="J790" t="e">
        <f>(Sheet1!O790)</f>
        <v>#VALUE!</v>
      </c>
      <c r="K790" s="6" t="e">
        <f>(Sheet1!P790)</f>
        <v>#VALUE!</v>
      </c>
      <c r="L790" s="6" t="e">
        <f>IF(Sheet1!N790="No","No",IF(Sheet1!N790="","No","Yes"))</f>
        <v>#VALUE!</v>
      </c>
      <c r="M790" t="e">
        <f>(Sheet1!Q790)</f>
        <v>#VALUE!</v>
      </c>
      <c r="N790" s="6" t="str">
        <f>IF(Sheet1!E790=FALSE,"",Sheet1!F790&amp;Sheet1!E790)</f>
        <v/>
      </c>
      <c r="O790" t="str">
        <f ca="1">(Sheet1!AB790)</f>
        <v>DC1MDB01</v>
      </c>
      <c r="P790" t="e">
        <f>(Sheet1!R790)</f>
        <v>#VALUE!</v>
      </c>
      <c r="Q790" t="e">
        <f>Sheet3!D790</f>
        <v>#VALUE!</v>
      </c>
      <c r="R790" t="e">
        <f>Sheet3!E790</f>
        <v>#VALUE!</v>
      </c>
      <c r="S790" t="str">
        <f t="shared" si="48"/>
        <v/>
      </c>
      <c r="T790" t="str">
        <f>IF(ISERROR(Sheet1!X790),"",Sheet1!X790)</f>
        <v/>
      </c>
      <c r="U790" t="e">
        <f>IF(Sheet1!M790="Councillors",5120,IF(Sheet1!M790="Information Technology Services Dept.",1024,IF(Sheet1!M790="City Clerk and Solicitor Dept",1953,"No")))</f>
        <v>#VALUE!</v>
      </c>
      <c r="V790" s="5" t="s">
        <v>96</v>
      </c>
      <c r="W790" t="e">
        <f>IF(Sheet1!M790="Councillors",4608,IF(Sheet1!M790="Information Technology Services Dept.",921,IF(Sheet1!M790="City Clerk and Solicitor Dept",1855,"No")))</f>
        <v>#VALUE!</v>
      </c>
      <c r="X790" t="e">
        <f t="shared" si="49"/>
        <v>#VALUE!</v>
      </c>
      <c r="Y790" t="str">
        <f ca="1">IF(Sheet1!AB790="DC1MDB01","DC1",IF(Sheet1!AB790="DC1MDB02","DC1",IF(Sheet1!AB790="DC1MDB03","DC1",IF(Sheet1!AB790="DC1MDB04","DC1",IF(Sheet1!AB790="DC1MDB05","DC1",IF(Sheet1!AB790="DC1MDB06","DC1",IF(Sheet1!AB790="DC1MDB07","DC1",IF(Sheet1!AB790="DC1MDB08","DC1",IF(Sheet1!AB790="DC1MDB09","DC1",IF(Sheet1!AB790="DC1MDB10","DC1",IF(Sheet1!AB790="DC4MDB01","DC4",IF(Sheet1!AB790="DC4MDB02","DC4",IF(Sheet1!AB790="DC4MDB03","DC4",IF(Sheet1!AB790="DC4MDB04","DC4",IF(Sheet1!AB790="DC4MDB05","DC4",IF(Sheet1!AB790="DC4MDB06","DC4",IF(Sheet1!AB790="DC4MDB07","DC4",IF(Sheet1!AB790="DC4MDB08","DC4",IF(Sheet1!AB790="DC4MDB09","DC4",IF(Sheet1!AB790="DC4MDB10","DC4","$False"))))))))))))))))))))</f>
        <v>DC1</v>
      </c>
      <c r="Z790" t="s">
        <v>35</v>
      </c>
      <c r="AA790" t="e">
        <f t="shared" si="50"/>
        <v>#VALUE!</v>
      </c>
      <c r="AB790" t="e">
        <f t="shared" si="51"/>
        <v>#VALUE!</v>
      </c>
      <c r="AC790" t="s">
        <v>11</v>
      </c>
      <c r="AD790" t="s">
        <v>12</v>
      </c>
      <c r="AE790" t="s">
        <v>13</v>
      </c>
      <c r="AF790" t="s">
        <v>14</v>
      </c>
      <c r="AG790" t="s">
        <v>5</v>
      </c>
      <c r="AH790" t="s">
        <v>15</v>
      </c>
      <c r="AI790" t="s">
        <v>16</v>
      </c>
      <c r="AJ790" t="s">
        <v>17</v>
      </c>
      <c r="AK790" t="s">
        <v>18</v>
      </c>
      <c r="AL790" t="s">
        <v>19</v>
      </c>
    </row>
    <row r="791" spans="1:38" ht="13.5" customHeight="1">
      <c r="A791" s="7"/>
      <c r="B791" s="7"/>
      <c r="C791" s="7"/>
      <c r="D791" s="8"/>
      <c r="F791" s="9" t="str">
        <f>(Sheet1!T791)</f>
        <v/>
      </c>
      <c r="G791" t="str">
        <f>IF(OR(Sheet1!W791="Yes",Sheet1!U791="Yes"),"\\CMFP538\"&amp;Sheet1!Z791,"")</f>
        <v/>
      </c>
      <c r="H791" t="str">
        <f>IF(G791="","",Sheet1!Z791)</f>
        <v/>
      </c>
      <c r="I791" t="str">
        <f>IF(G791="","",Sheet1!Y791)</f>
        <v/>
      </c>
      <c r="J791" t="e">
        <f>(Sheet1!O791)</f>
        <v>#VALUE!</v>
      </c>
      <c r="K791" s="6" t="e">
        <f>(Sheet1!P791)</f>
        <v>#VALUE!</v>
      </c>
      <c r="L791" s="6" t="e">
        <f>IF(Sheet1!N791="No","No",IF(Sheet1!N791="","No","Yes"))</f>
        <v>#VALUE!</v>
      </c>
      <c r="M791" t="e">
        <f>(Sheet1!Q791)</f>
        <v>#VALUE!</v>
      </c>
      <c r="N791" s="6" t="str">
        <f>IF(Sheet1!E791=FALSE,"",Sheet1!F791&amp;Sheet1!E791)</f>
        <v/>
      </c>
      <c r="O791" t="str">
        <f ca="1">(Sheet1!AB791)</f>
        <v>DC4MDB03</v>
      </c>
      <c r="P791" t="e">
        <f>(Sheet1!R791)</f>
        <v>#VALUE!</v>
      </c>
      <c r="Q791" t="e">
        <f>Sheet3!D791</f>
        <v>#VALUE!</v>
      </c>
      <c r="R791" t="e">
        <f>Sheet3!E791</f>
        <v>#VALUE!</v>
      </c>
      <c r="S791" t="str">
        <f t="shared" si="48"/>
        <v/>
      </c>
      <c r="T791" t="str">
        <f>IF(ISERROR(Sheet1!X791),"",Sheet1!X791)</f>
        <v/>
      </c>
      <c r="U791" t="e">
        <f>IF(Sheet1!M791="Councillors",5120,IF(Sheet1!M791="Information Technology Services Dept.",1024,IF(Sheet1!M791="City Clerk and Solicitor Dept",1953,"No")))</f>
        <v>#VALUE!</v>
      </c>
      <c r="V791" s="5" t="s">
        <v>96</v>
      </c>
      <c r="W791" t="e">
        <f>IF(Sheet1!M791="Councillors",4608,IF(Sheet1!M791="Information Technology Services Dept.",921,IF(Sheet1!M791="City Clerk and Solicitor Dept",1855,"No")))</f>
        <v>#VALUE!</v>
      </c>
      <c r="X791" t="e">
        <f t="shared" si="49"/>
        <v>#VALUE!</v>
      </c>
      <c r="Y791" t="str">
        <f ca="1">IF(Sheet1!AB791="DC1MDB01","DC1",IF(Sheet1!AB791="DC1MDB02","DC1",IF(Sheet1!AB791="DC1MDB03","DC1",IF(Sheet1!AB791="DC1MDB04","DC1",IF(Sheet1!AB791="DC1MDB05","DC1",IF(Sheet1!AB791="DC1MDB06","DC1",IF(Sheet1!AB791="DC1MDB07","DC1",IF(Sheet1!AB791="DC1MDB08","DC1",IF(Sheet1!AB791="DC1MDB09","DC1",IF(Sheet1!AB791="DC1MDB10","DC1",IF(Sheet1!AB791="DC4MDB01","DC4",IF(Sheet1!AB791="DC4MDB02","DC4",IF(Sheet1!AB791="DC4MDB03","DC4",IF(Sheet1!AB791="DC4MDB04","DC4",IF(Sheet1!AB791="DC4MDB05","DC4",IF(Sheet1!AB791="DC4MDB06","DC4",IF(Sheet1!AB791="DC4MDB07","DC4",IF(Sheet1!AB791="DC4MDB08","DC4",IF(Sheet1!AB791="DC4MDB09","DC4",IF(Sheet1!AB791="DC4MDB10","DC4","$False"))))))))))))))))))))</f>
        <v>DC4</v>
      </c>
      <c r="Z791" t="s">
        <v>35</v>
      </c>
      <c r="AA791" t="e">
        <f t="shared" si="50"/>
        <v>#VALUE!</v>
      </c>
      <c r="AB791" t="e">
        <f t="shared" si="51"/>
        <v>#VALUE!</v>
      </c>
      <c r="AC791" t="s">
        <v>11</v>
      </c>
      <c r="AD791" t="s">
        <v>12</v>
      </c>
      <c r="AE791" t="s">
        <v>13</v>
      </c>
      <c r="AF791" t="s">
        <v>14</v>
      </c>
      <c r="AG791" t="s">
        <v>5</v>
      </c>
      <c r="AH791" t="s">
        <v>15</v>
      </c>
      <c r="AI791" t="s">
        <v>16</v>
      </c>
      <c r="AJ791" t="s">
        <v>17</v>
      </c>
      <c r="AK791" t="s">
        <v>18</v>
      </c>
      <c r="AL791" t="s">
        <v>19</v>
      </c>
    </row>
    <row r="792" spans="1:38" ht="13.5" customHeight="1">
      <c r="A792" s="7"/>
      <c r="B792" s="7"/>
      <c r="C792" s="7"/>
      <c r="D792" s="8"/>
      <c r="F792" s="9" t="str">
        <f>(Sheet1!T792)</f>
        <v/>
      </c>
      <c r="G792" t="str">
        <f>IF(OR(Sheet1!W792="Yes",Sheet1!U792="Yes"),"\\CMFP538\"&amp;Sheet1!Z792,"")</f>
        <v/>
      </c>
      <c r="H792" t="str">
        <f>IF(G792="","",Sheet1!Z792)</f>
        <v/>
      </c>
      <c r="I792" t="str">
        <f>IF(G792="","",Sheet1!Y792)</f>
        <v/>
      </c>
      <c r="J792" t="e">
        <f>(Sheet1!O792)</f>
        <v>#VALUE!</v>
      </c>
      <c r="K792" s="6" t="e">
        <f>(Sheet1!P792)</f>
        <v>#VALUE!</v>
      </c>
      <c r="L792" s="6" t="e">
        <f>IF(Sheet1!N792="No","No",IF(Sheet1!N792="","No","Yes"))</f>
        <v>#VALUE!</v>
      </c>
      <c r="M792" t="e">
        <f>(Sheet1!Q792)</f>
        <v>#VALUE!</v>
      </c>
      <c r="N792" s="6" t="str">
        <f>IF(Sheet1!E792=FALSE,"",Sheet1!F792&amp;Sheet1!E792)</f>
        <v/>
      </c>
      <c r="O792" t="str">
        <f ca="1">(Sheet1!AB792)</f>
        <v>DC1MDB07</v>
      </c>
      <c r="P792" t="e">
        <f>(Sheet1!R792)</f>
        <v>#VALUE!</v>
      </c>
      <c r="Q792" t="e">
        <f>Sheet3!D792</f>
        <v>#VALUE!</v>
      </c>
      <c r="R792" t="e">
        <f>Sheet3!E792</f>
        <v>#VALUE!</v>
      </c>
      <c r="S792" t="str">
        <f t="shared" si="48"/>
        <v/>
      </c>
      <c r="T792" t="str">
        <f>IF(ISERROR(Sheet1!X792),"",Sheet1!X792)</f>
        <v/>
      </c>
      <c r="U792" t="e">
        <f>IF(Sheet1!M792="Councillors",5120,IF(Sheet1!M792="Information Technology Services Dept.",1024,IF(Sheet1!M792="City Clerk and Solicitor Dept",1953,"No")))</f>
        <v>#VALUE!</v>
      </c>
      <c r="V792" s="5" t="s">
        <v>96</v>
      </c>
      <c r="W792" t="e">
        <f>IF(Sheet1!M792="Councillors",4608,IF(Sheet1!M792="Information Technology Services Dept.",921,IF(Sheet1!M792="City Clerk and Solicitor Dept",1855,"No")))</f>
        <v>#VALUE!</v>
      </c>
      <c r="X792" t="e">
        <f t="shared" si="49"/>
        <v>#VALUE!</v>
      </c>
      <c r="Y792" t="str">
        <f ca="1">IF(Sheet1!AB792="DC1MDB01","DC1",IF(Sheet1!AB792="DC1MDB02","DC1",IF(Sheet1!AB792="DC1MDB03","DC1",IF(Sheet1!AB792="DC1MDB04","DC1",IF(Sheet1!AB792="DC1MDB05","DC1",IF(Sheet1!AB792="DC1MDB06","DC1",IF(Sheet1!AB792="DC1MDB07","DC1",IF(Sheet1!AB792="DC1MDB08","DC1",IF(Sheet1!AB792="DC1MDB09","DC1",IF(Sheet1!AB792="DC1MDB10","DC1",IF(Sheet1!AB792="DC4MDB01","DC4",IF(Sheet1!AB792="DC4MDB02","DC4",IF(Sheet1!AB792="DC4MDB03","DC4",IF(Sheet1!AB792="DC4MDB04","DC4",IF(Sheet1!AB792="DC4MDB05","DC4",IF(Sheet1!AB792="DC4MDB06","DC4",IF(Sheet1!AB792="DC4MDB07","DC4",IF(Sheet1!AB792="DC4MDB08","DC4",IF(Sheet1!AB792="DC4MDB09","DC4",IF(Sheet1!AB792="DC4MDB10","DC4","$False"))))))))))))))))))))</f>
        <v>DC1</v>
      </c>
      <c r="Z792" t="s">
        <v>35</v>
      </c>
      <c r="AA792" t="e">
        <f t="shared" si="50"/>
        <v>#VALUE!</v>
      </c>
      <c r="AB792" t="e">
        <f t="shared" si="51"/>
        <v>#VALUE!</v>
      </c>
      <c r="AC792" t="s">
        <v>11</v>
      </c>
      <c r="AD792" t="s">
        <v>12</v>
      </c>
      <c r="AE792" t="s">
        <v>13</v>
      </c>
      <c r="AF792" t="s">
        <v>14</v>
      </c>
      <c r="AG792" t="s">
        <v>5</v>
      </c>
      <c r="AH792" t="s">
        <v>15</v>
      </c>
      <c r="AI792" t="s">
        <v>16</v>
      </c>
      <c r="AJ792" t="s">
        <v>17</v>
      </c>
      <c r="AK792" t="s">
        <v>18</v>
      </c>
      <c r="AL792" t="s">
        <v>19</v>
      </c>
    </row>
    <row r="793" spans="1:38" ht="13.5" customHeight="1">
      <c r="A793" s="7"/>
      <c r="B793" s="7"/>
      <c r="C793" s="7"/>
      <c r="D793" s="8"/>
      <c r="F793" s="9" t="str">
        <f>(Sheet1!T793)</f>
        <v/>
      </c>
      <c r="G793" t="str">
        <f>IF(OR(Sheet1!W793="Yes",Sheet1!U793="Yes"),"\\CMFP538\"&amp;Sheet1!Z793,"")</f>
        <v/>
      </c>
      <c r="H793" t="str">
        <f>IF(G793="","",Sheet1!Z793)</f>
        <v/>
      </c>
      <c r="I793" t="str">
        <f>IF(G793="","",Sheet1!Y793)</f>
        <v/>
      </c>
      <c r="J793" t="e">
        <f>(Sheet1!O793)</f>
        <v>#VALUE!</v>
      </c>
      <c r="K793" s="6" t="e">
        <f>(Sheet1!P793)</f>
        <v>#VALUE!</v>
      </c>
      <c r="L793" s="6" t="e">
        <f>IF(Sheet1!N793="No","No",IF(Sheet1!N793="","No","Yes"))</f>
        <v>#VALUE!</v>
      </c>
      <c r="M793" t="e">
        <f>(Sheet1!Q793)</f>
        <v>#VALUE!</v>
      </c>
      <c r="N793" s="6" t="str">
        <f>IF(Sheet1!E793=FALSE,"",Sheet1!F793&amp;Sheet1!E793)</f>
        <v/>
      </c>
      <c r="O793" t="str">
        <f ca="1">(Sheet1!AB793)</f>
        <v>DC1MDB07</v>
      </c>
      <c r="P793" t="e">
        <f>(Sheet1!R793)</f>
        <v>#VALUE!</v>
      </c>
      <c r="Q793" t="e">
        <f>Sheet3!D793</f>
        <v>#VALUE!</v>
      </c>
      <c r="R793" t="e">
        <f>Sheet3!E793</f>
        <v>#VALUE!</v>
      </c>
      <c r="S793" t="str">
        <f t="shared" si="48"/>
        <v/>
      </c>
      <c r="T793" t="str">
        <f>IF(ISERROR(Sheet1!X793),"",Sheet1!X793)</f>
        <v/>
      </c>
      <c r="U793" t="e">
        <f>IF(Sheet1!M793="Councillors",5120,IF(Sheet1!M793="Information Technology Services Dept.",1024,IF(Sheet1!M793="City Clerk and Solicitor Dept",1953,"No")))</f>
        <v>#VALUE!</v>
      </c>
      <c r="V793" s="5" t="s">
        <v>96</v>
      </c>
      <c r="W793" t="e">
        <f>IF(Sheet1!M793="Councillors",4608,IF(Sheet1!M793="Information Technology Services Dept.",921,IF(Sheet1!M793="City Clerk and Solicitor Dept",1855,"No")))</f>
        <v>#VALUE!</v>
      </c>
      <c r="X793" t="e">
        <f t="shared" si="49"/>
        <v>#VALUE!</v>
      </c>
      <c r="Y793" t="str">
        <f ca="1">IF(Sheet1!AB793="DC1MDB01","DC1",IF(Sheet1!AB793="DC1MDB02","DC1",IF(Sheet1!AB793="DC1MDB03","DC1",IF(Sheet1!AB793="DC1MDB04","DC1",IF(Sheet1!AB793="DC1MDB05","DC1",IF(Sheet1!AB793="DC1MDB06","DC1",IF(Sheet1!AB793="DC1MDB07","DC1",IF(Sheet1!AB793="DC1MDB08","DC1",IF(Sheet1!AB793="DC1MDB09","DC1",IF(Sheet1!AB793="DC1MDB10","DC1",IF(Sheet1!AB793="DC4MDB01","DC4",IF(Sheet1!AB793="DC4MDB02","DC4",IF(Sheet1!AB793="DC4MDB03","DC4",IF(Sheet1!AB793="DC4MDB04","DC4",IF(Sheet1!AB793="DC4MDB05","DC4",IF(Sheet1!AB793="DC4MDB06","DC4",IF(Sheet1!AB793="DC4MDB07","DC4",IF(Sheet1!AB793="DC4MDB08","DC4",IF(Sheet1!AB793="DC4MDB09","DC4",IF(Sheet1!AB793="DC4MDB10","DC4","$False"))))))))))))))))))))</f>
        <v>DC1</v>
      </c>
      <c r="Z793" t="s">
        <v>35</v>
      </c>
      <c r="AA793" t="e">
        <f t="shared" si="50"/>
        <v>#VALUE!</v>
      </c>
      <c r="AB793" t="e">
        <f t="shared" si="51"/>
        <v>#VALUE!</v>
      </c>
      <c r="AC793" t="s">
        <v>11</v>
      </c>
      <c r="AD793" t="s">
        <v>12</v>
      </c>
      <c r="AE793" t="s">
        <v>13</v>
      </c>
      <c r="AF793" t="s">
        <v>14</v>
      </c>
      <c r="AG793" t="s">
        <v>5</v>
      </c>
      <c r="AH793" t="s">
        <v>15</v>
      </c>
      <c r="AI793" t="s">
        <v>16</v>
      </c>
      <c r="AJ793" t="s">
        <v>17</v>
      </c>
      <c r="AK793" t="s">
        <v>18</v>
      </c>
      <c r="AL793" t="s">
        <v>19</v>
      </c>
    </row>
    <row r="794" spans="1:38" ht="13.5" customHeight="1">
      <c r="A794" s="7"/>
      <c r="B794" s="7"/>
      <c r="C794" s="7"/>
      <c r="D794" s="8"/>
      <c r="F794" s="9" t="str">
        <f>(Sheet1!T794)</f>
        <v/>
      </c>
      <c r="G794" t="str">
        <f>IF(OR(Sheet1!W794="Yes",Sheet1!U794="Yes"),"\\CMFP538\"&amp;Sheet1!Z794,"")</f>
        <v/>
      </c>
      <c r="H794" t="str">
        <f>IF(G794="","",Sheet1!Z794)</f>
        <v/>
      </c>
      <c r="I794" t="str">
        <f>IF(G794="","",Sheet1!Y794)</f>
        <v/>
      </c>
      <c r="J794" t="e">
        <f>(Sheet1!O794)</f>
        <v>#VALUE!</v>
      </c>
      <c r="K794" s="6" t="e">
        <f>(Sheet1!P794)</f>
        <v>#VALUE!</v>
      </c>
      <c r="L794" s="6" t="e">
        <f>IF(Sheet1!N794="No","No",IF(Sheet1!N794="","No","Yes"))</f>
        <v>#VALUE!</v>
      </c>
      <c r="M794" t="e">
        <f>(Sheet1!Q794)</f>
        <v>#VALUE!</v>
      </c>
      <c r="N794" s="6" t="str">
        <f>IF(Sheet1!E794=FALSE,"",Sheet1!F794&amp;Sheet1!E794)</f>
        <v/>
      </c>
      <c r="O794" t="str">
        <f ca="1">(Sheet1!AB794)</f>
        <v>DC1MDB03</v>
      </c>
      <c r="P794" t="e">
        <f>(Sheet1!R794)</f>
        <v>#VALUE!</v>
      </c>
      <c r="Q794" t="e">
        <f>Sheet3!D794</f>
        <v>#VALUE!</v>
      </c>
      <c r="R794" t="e">
        <f>Sheet3!E794</f>
        <v>#VALUE!</v>
      </c>
      <c r="S794" t="str">
        <f t="shared" si="48"/>
        <v/>
      </c>
      <c r="T794" t="str">
        <f>IF(ISERROR(Sheet1!X794),"",Sheet1!X794)</f>
        <v/>
      </c>
      <c r="U794" t="e">
        <f>IF(Sheet1!M794="Councillors",5120,IF(Sheet1!M794="Information Technology Services Dept.",1024,IF(Sheet1!M794="City Clerk and Solicitor Dept",1953,"No")))</f>
        <v>#VALUE!</v>
      </c>
      <c r="V794" s="5" t="s">
        <v>96</v>
      </c>
      <c r="W794" t="e">
        <f>IF(Sheet1!M794="Councillors",4608,IF(Sheet1!M794="Information Technology Services Dept.",921,IF(Sheet1!M794="City Clerk and Solicitor Dept",1855,"No")))</f>
        <v>#VALUE!</v>
      </c>
      <c r="X794" t="e">
        <f t="shared" si="49"/>
        <v>#VALUE!</v>
      </c>
      <c r="Y794" t="str">
        <f ca="1">IF(Sheet1!AB794="DC1MDB01","DC1",IF(Sheet1!AB794="DC1MDB02","DC1",IF(Sheet1!AB794="DC1MDB03","DC1",IF(Sheet1!AB794="DC1MDB04","DC1",IF(Sheet1!AB794="DC1MDB05","DC1",IF(Sheet1!AB794="DC1MDB06","DC1",IF(Sheet1!AB794="DC1MDB07","DC1",IF(Sheet1!AB794="DC1MDB08","DC1",IF(Sheet1!AB794="DC1MDB09","DC1",IF(Sheet1!AB794="DC1MDB10","DC1",IF(Sheet1!AB794="DC4MDB01","DC4",IF(Sheet1!AB794="DC4MDB02","DC4",IF(Sheet1!AB794="DC4MDB03","DC4",IF(Sheet1!AB794="DC4MDB04","DC4",IF(Sheet1!AB794="DC4MDB05","DC4",IF(Sheet1!AB794="DC4MDB06","DC4",IF(Sheet1!AB794="DC4MDB07","DC4",IF(Sheet1!AB794="DC4MDB08","DC4",IF(Sheet1!AB794="DC4MDB09","DC4",IF(Sheet1!AB794="DC4MDB10","DC4","$False"))))))))))))))))))))</f>
        <v>DC1</v>
      </c>
      <c r="Z794" t="s">
        <v>35</v>
      </c>
      <c r="AA794" t="e">
        <f t="shared" si="50"/>
        <v>#VALUE!</v>
      </c>
      <c r="AB794" t="e">
        <f t="shared" si="51"/>
        <v>#VALUE!</v>
      </c>
      <c r="AC794" t="s">
        <v>11</v>
      </c>
      <c r="AD794" t="s">
        <v>12</v>
      </c>
      <c r="AE794" t="s">
        <v>13</v>
      </c>
      <c r="AF794" t="s">
        <v>14</v>
      </c>
      <c r="AG794" t="s">
        <v>5</v>
      </c>
      <c r="AH794" t="s">
        <v>15</v>
      </c>
      <c r="AI794" t="s">
        <v>16</v>
      </c>
      <c r="AJ794" t="s">
        <v>17</v>
      </c>
      <c r="AK794" t="s">
        <v>18</v>
      </c>
      <c r="AL794" t="s">
        <v>19</v>
      </c>
    </row>
    <row r="795" spans="1:38" ht="13.5" customHeight="1">
      <c r="A795" s="7"/>
      <c r="B795" s="7"/>
      <c r="C795" s="7"/>
      <c r="D795" s="8"/>
      <c r="F795" s="9" t="str">
        <f>(Sheet1!T795)</f>
        <v/>
      </c>
      <c r="G795" t="str">
        <f>IF(OR(Sheet1!W795="Yes",Sheet1!U795="Yes"),"\\CMFP538\"&amp;Sheet1!Z795,"")</f>
        <v/>
      </c>
      <c r="H795" t="str">
        <f>IF(G795="","",Sheet1!Z795)</f>
        <v/>
      </c>
      <c r="I795" t="str">
        <f>IF(G795="","",Sheet1!Y795)</f>
        <v/>
      </c>
      <c r="J795" t="e">
        <f>(Sheet1!O795)</f>
        <v>#VALUE!</v>
      </c>
      <c r="K795" s="6" t="e">
        <f>(Sheet1!P795)</f>
        <v>#VALUE!</v>
      </c>
      <c r="L795" s="6" t="e">
        <f>IF(Sheet1!N795="No","No",IF(Sheet1!N795="","No","Yes"))</f>
        <v>#VALUE!</v>
      </c>
      <c r="M795" t="e">
        <f>(Sheet1!Q795)</f>
        <v>#VALUE!</v>
      </c>
      <c r="N795" s="6" t="str">
        <f>IF(Sheet1!E795=FALSE,"",Sheet1!F795&amp;Sheet1!E795)</f>
        <v/>
      </c>
      <c r="O795" t="str">
        <f ca="1">(Sheet1!AB795)</f>
        <v>DC1MDB07</v>
      </c>
      <c r="P795" t="e">
        <f>(Sheet1!R795)</f>
        <v>#VALUE!</v>
      </c>
      <c r="Q795" t="e">
        <f>Sheet3!D795</f>
        <v>#VALUE!</v>
      </c>
      <c r="R795" t="e">
        <f>Sheet3!E795</f>
        <v>#VALUE!</v>
      </c>
      <c r="S795" t="str">
        <f t="shared" si="48"/>
        <v/>
      </c>
      <c r="T795" t="str">
        <f>IF(ISERROR(Sheet1!X795),"",Sheet1!X795)</f>
        <v/>
      </c>
      <c r="U795" t="e">
        <f>IF(Sheet1!M795="Councillors",5120,IF(Sheet1!M795="Information Technology Services Dept.",1024,IF(Sheet1!M795="City Clerk and Solicitor Dept",1953,"No")))</f>
        <v>#VALUE!</v>
      </c>
      <c r="V795" s="5" t="s">
        <v>96</v>
      </c>
      <c r="W795" t="e">
        <f>IF(Sheet1!M795="Councillors",4608,IF(Sheet1!M795="Information Technology Services Dept.",921,IF(Sheet1!M795="City Clerk and Solicitor Dept",1855,"No")))</f>
        <v>#VALUE!</v>
      </c>
      <c r="X795" t="e">
        <f t="shared" si="49"/>
        <v>#VALUE!</v>
      </c>
      <c r="Y795" t="str">
        <f ca="1">IF(Sheet1!AB795="DC1MDB01","DC1",IF(Sheet1!AB795="DC1MDB02","DC1",IF(Sheet1!AB795="DC1MDB03","DC1",IF(Sheet1!AB795="DC1MDB04","DC1",IF(Sheet1!AB795="DC1MDB05","DC1",IF(Sheet1!AB795="DC1MDB06","DC1",IF(Sheet1!AB795="DC1MDB07","DC1",IF(Sheet1!AB795="DC1MDB08","DC1",IF(Sheet1!AB795="DC1MDB09","DC1",IF(Sheet1!AB795="DC1MDB10","DC1",IF(Sheet1!AB795="DC4MDB01","DC4",IF(Sheet1!AB795="DC4MDB02","DC4",IF(Sheet1!AB795="DC4MDB03","DC4",IF(Sheet1!AB795="DC4MDB04","DC4",IF(Sheet1!AB795="DC4MDB05","DC4",IF(Sheet1!AB795="DC4MDB06","DC4",IF(Sheet1!AB795="DC4MDB07","DC4",IF(Sheet1!AB795="DC4MDB08","DC4",IF(Sheet1!AB795="DC4MDB09","DC4",IF(Sheet1!AB795="DC4MDB10","DC4","$False"))))))))))))))))))))</f>
        <v>DC1</v>
      </c>
      <c r="Z795" t="s">
        <v>35</v>
      </c>
      <c r="AA795" t="e">
        <f t="shared" si="50"/>
        <v>#VALUE!</v>
      </c>
      <c r="AB795" t="e">
        <f t="shared" si="51"/>
        <v>#VALUE!</v>
      </c>
      <c r="AC795" t="s">
        <v>11</v>
      </c>
      <c r="AD795" t="s">
        <v>12</v>
      </c>
      <c r="AE795" t="s">
        <v>13</v>
      </c>
      <c r="AF795" t="s">
        <v>14</v>
      </c>
      <c r="AG795" t="s">
        <v>5</v>
      </c>
      <c r="AH795" t="s">
        <v>15</v>
      </c>
      <c r="AI795" t="s">
        <v>16</v>
      </c>
      <c r="AJ795" t="s">
        <v>17</v>
      </c>
      <c r="AK795" t="s">
        <v>18</v>
      </c>
      <c r="AL795" t="s">
        <v>19</v>
      </c>
    </row>
    <row r="796" spans="1:38" ht="13.5" customHeight="1">
      <c r="A796" s="7"/>
      <c r="B796" s="7"/>
      <c r="C796" s="7"/>
      <c r="D796" s="8"/>
      <c r="F796" s="9" t="str">
        <f>(Sheet1!T796)</f>
        <v/>
      </c>
      <c r="G796" t="str">
        <f>IF(OR(Sheet1!W796="Yes",Sheet1!U796="Yes"),"\\CMFP538\"&amp;Sheet1!Z796,"")</f>
        <v/>
      </c>
      <c r="H796" t="str">
        <f>IF(G796="","",Sheet1!Z796)</f>
        <v/>
      </c>
      <c r="I796" t="str">
        <f>IF(G796="","",Sheet1!Y796)</f>
        <v/>
      </c>
      <c r="J796" t="e">
        <f>(Sheet1!O796)</f>
        <v>#VALUE!</v>
      </c>
      <c r="K796" s="6" t="e">
        <f>(Sheet1!P796)</f>
        <v>#VALUE!</v>
      </c>
      <c r="L796" s="6" t="e">
        <f>IF(Sheet1!N796="No","No",IF(Sheet1!N796="","No","Yes"))</f>
        <v>#VALUE!</v>
      </c>
      <c r="M796" t="e">
        <f>(Sheet1!Q796)</f>
        <v>#VALUE!</v>
      </c>
      <c r="N796" s="6" t="str">
        <f>IF(Sheet1!E796=FALSE,"",Sheet1!F796&amp;Sheet1!E796)</f>
        <v/>
      </c>
      <c r="O796" t="str">
        <f ca="1">(Sheet1!AB796)</f>
        <v>DC1MDB05</v>
      </c>
      <c r="P796" t="e">
        <f>(Sheet1!R796)</f>
        <v>#VALUE!</v>
      </c>
      <c r="Q796" t="e">
        <f>Sheet3!D796</f>
        <v>#VALUE!</v>
      </c>
      <c r="R796" t="e">
        <f>Sheet3!E796</f>
        <v>#VALUE!</v>
      </c>
      <c r="S796" t="str">
        <f t="shared" si="48"/>
        <v/>
      </c>
      <c r="T796" t="str">
        <f>IF(ISERROR(Sheet1!X796),"",Sheet1!X796)</f>
        <v/>
      </c>
      <c r="U796" t="e">
        <f>IF(Sheet1!M796="Councillors",5120,IF(Sheet1!M796="Information Technology Services Dept.",1024,IF(Sheet1!M796="City Clerk and Solicitor Dept",1953,"No")))</f>
        <v>#VALUE!</v>
      </c>
      <c r="V796" s="5" t="s">
        <v>96</v>
      </c>
      <c r="W796" t="e">
        <f>IF(Sheet1!M796="Councillors",4608,IF(Sheet1!M796="Information Technology Services Dept.",921,IF(Sheet1!M796="City Clerk and Solicitor Dept",1855,"No")))</f>
        <v>#VALUE!</v>
      </c>
      <c r="X796" t="e">
        <f t="shared" si="49"/>
        <v>#VALUE!</v>
      </c>
      <c r="Y796" t="str">
        <f ca="1">IF(Sheet1!AB796="DC1MDB01","DC1",IF(Sheet1!AB796="DC1MDB02","DC1",IF(Sheet1!AB796="DC1MDB03","DC1",IF(Sheet1!AB796="DC1MDB04","DC1",IF(Sheet1!AB796="DC1MDB05","DC1",IF(Sheet1!AB796="DC1MDB06","DC1",IF(Sheet1!AB796="DC1MDB07","DC1",IF(Sheet1!AB796="DC1MDB08","DC1",IF(Sheet1!AB796="DC1MDB09","DC1",IF(Sheet1!AB796="DC1MDB10","DC1",IF(Sheet1!AB796="DC4MDB01","DC4",IF(Sheet1!AB796="DC4MDB02","DC4",IF(Sheet1!AB796="DC4MDB03","DC4",IF(Sheet1!AB796="DC4MDB04","DC4",IF(Sheet1!AB796="DC4MDB05","DC4",IF(Sheet1!AB796="DC4MDB06","DC4",IF(Sheet1!AB796="DC4MDB07","DC4",IF(Sheet1!AB796="DC4MDB08","DC4",IF(Sheet1!AB796="DC4MDB09","DC4",IF(Sheet1!AB796="DC4MDB10","DC4","$False"))))))))))))))))))))</f>
        <v>DC1</v>
      </c>
      <c r="Z796" t="s">
        <v>35</v>
      </c>
      <c r="AA796" t="e">
        <f t="shared" si="50"/>
        <v>#VALUE!</v>
      </c>
      <c r="AB796" t="e">
        <f t="shared" si="51"/>
        <v>#VALUE!</v>
      </c>
      <c r="AC796" t="s">
        <v>11</v>
      </c>
      <c r="AD796" t="s">
        <v>12</v>
      </c>
      <c r="AE796" t="s">
        <v>13</v>
      </c>
      <c r="AF796" t="s">
        <v>14</v>
      </c>
      <c r="AG796" t="s">
        <v>5</v>
      </c>
      <c r="AH796" t="s">
        <v>15</v>
      </c>
      <c r="AI796" t="s">
        <v>16</v>
      </c>
      <c r="AJ796" t="s">
        <v>17</v>
      </c>
      <c r="AK796" t="s">
        <v>18</v>
      </c>
      <c r="AL796" t="s">
        <v>19</v>
      </c>
    </row>
    <row r="797" spans="1:38" ht="13.5" customHeight="1">
      <c r="A797" s="7"/>
      <c r="B797" s="7"/>
      <c r="C797" s="7"/>
      <c r="D797" s="8"/>
      <c r="F797" s="9" t="str">
        <f>(Sheet1!T797)</f>
        <v/>
      </c>
      <c r="G797" t="str">
        <f>IF(OR(Sheet1!W797="Yes",Sheet1!U797="Yes"),"\\CMFP538\"&amp;Sheet1!Z797,"")</f>
        <v/>
      </c>
      <c r="H797" t="str">
        <f>IF(G797="","",Sheet1!Z797)</f>
        <v/>
      </c>
      <c r="I797" t="str">
        <f>IF(G797="","",Sheet1!Y797)</f>
        <v/>
      </c>
      <c r="J797" t="e">
        <f>(Sheet1!O797)</f>
        <v>#VALUE!</v>
      </c>
      <c r="K797" s="6" t="e">
        <f>(Sheet1!P797)</f>
        <v>#VALUE!</v>
      </c>
      <c r="L797" s="6" t="e">
        <f>IF(Sheet1!N797="No","No",IF(Sheet1!N797="","No","Yes"))</f>
        <v>#VALUE!</v>
      </c>
      <c r="M797" t="e">
        <f>(Sheet1!Q797)</f>
        <v>#VALUE!</v>
      </c>
      <c r="N797" s="6" t="str">
        <f>IF(Sheet1!E797=FALSE,"",Sheet1!F797&amp;Sheet1!E797)</f>
        <v/>
      </c>
      <c r="O797" t="str">
        <f ca="1">(Sheet1!AB797)</f>
        <v>DC1MDB05</v>
      </c>
      <c r="P797" t="e">
        <f>(Sheet1!R797)</f>
        <v>#VALUE!</v>
      </c>
      <c r="Q797" t="e">
        <f>Sheet3!D797</f>
        <v>#VALUE!</v>
      </c>
      <c r="R797" t="e">
        <f>Sheet3!E797</f>
        <v>#VALUE!</v>
      </c>
      <c r="S797" t="str">
        <f t="shared" si="48"/>
        <v/>
      </c>
      <c r="T797" t="str">
        <f>IF(ISERROR(Sheet1!X797),"",Sheet1!X797)</f>
        <v/>
      </c>
      <c r="U797" t="e">
        <f>IF(Sheet1!M797="Councillors",5120,IF(Sheet1!M797="Information Technology Services Dept.",1024,IF(Sheet1!M797="City Clerk and Solicitor Dept",1953,"No")))</f>
        <v>#VALUE!</v>
      </c>
      <c r="V797" s="5" t="s">
        <v>96</v>
      </c>
      <c r="W797" t="e">
        <f>IF(Sheet1!M797="Councillors",4608,IF(Sheet1!M797="Information Technology Services Dept.",921,IF(Sheet1!M797="City Clerk and Solicitor Dept",1855,"No")))</f>
        <v>#VALUE!</v>
      </c>
      <c r="X797" t="e">
        <f t="shared" si="49"/>
        <v>#VALUE!</v>
      </c>
      <c r="Y797" t="str">
        <f ca="1">IF(Sheet1!AB797="DC1MDB01","DC1",IF(Sheet1!AB797="DC1MDB02","DC1",IF(Sheet1!AB797="DC1MDB03","DC1",IF(Sheet1!AB797="DC1MDB04","DC1",IF(Sheet1!AB797="DC1MDB05","DC1",IF(Sheet1!AB797="DC1MDB06","DC1",IF(Sheet1!AB797="DC1MDB07","DC1",IF(Sheet1!AB797="DC1MDB08","DC1",IF(Sheet1!AB797="DC1MDB09","DC1",IF(Sheet1!AB797="DC1MDB10","DC1",IF(Sheet1!AB797="DC4MDB01","DC4",IF(Sheet1!AB797="DC4MDB02","DC4",IF(Sheet1!AB797="DC4MDB03","DC4",IF(Sheet1!AB797="DC4MDB04","DC4",IF(Sheet1!AB797="DC4MDB05","DC4",IF(Sheet1!AB797="DC4MDB06","DC4",IF(Sheet1!AB797="DC4MDB07","DC4",IF(Sheet1!AB797="DC4MDB08","DC4",IF(Sheet1!AB797="DC4MDB09","DC4",IF(Sheet1!AB797="DC4MDB10","DC4","$False"))))))))))))))))))))</f>
        <v>DC1</v>
      </c>
      <c r="Z797" t="s">
        <v>35</v>
      </c>
      <c r="AA797" t="e">
        <f t="shared" si="50"/>
        <v>#VALUE!</v>
      </c>
      <c r="AB797" t="e">
        <f t="shared" si="51"/>
        <v>#VALUE!</v>
      </c>
      <c r="AC797" t="s">
        <v>11</v>
      </c>
      <c r="AD797" t="s">
        <v>12</v>
      </c>
      <c r="AE797" t="s">
        <v>13</v>
      </c>
      <c r="AF797" t="s">
        <v>14</v>
      </c>
      <c r="AG797" t="s">
        <v>5</v>
      </c>
      <c r="AH797" t="s">
        <v>15</v>
      </c>
      <c r="AI797" t="s">
        <v>16</v>
      </c>
      <c r="AJ797" t="s">
        <v>17</v>
      </c>
      <c r="AK797" t="s">
        <v>18</v>
      </c>
      <c r="AL797" t="s">
        <v>19</v>
      </c>
    </row>
    <row r="798" spans="1:38" ht="13.5" customHeight="1">
      <c r="A798" s="7"/>
      <c r="B798" s="7"/>
      <c r="C798" s="7"/>
      <c r="D798" s="8"/>
      <c r="F798" s="9" t="str">
        <f>(Sheet1!T798)</f>
        <v/>
      </c>
      <c r="G798" t="str">
        <f>IF(OR(Sheet1!W798="Yes",Sheet1!U798="Yes"),"\\CMFP538\"&amp;Sheet1!Z798,"")</f>
        <v/>
      </c>
      <c r="H798" t="str">
        <f>IF(G798="","",Sheet1!Z798)</f>
        <v/>
      </c>
      <c r="I798" t="str">
        <f>IF(G798="","",Sheet1!Y798)</f>
        <v/>
      </c>
      <c r="J798" t="e">
        <f>(Sheet1!O798)</f>
        <v>#VALUE!</v>
      </c>
      <c r="K798" s="6" t="e">
        <f>(Sheet1!P798)</f>
        <v>#VALUE!</v>
      </c>
      <c r="L798" s="6" t="e">
        <f>IF(Sheet1!N798="No","No",IF(Sheet1!N798="","No","Yes"))</f>
        <v>#VALUE!</v>
      </c>
      <c r="M798" t="e">
        <f>(Sheet1!Q798)</f>
        <v>#VALUE!</v>
      </c>
      <c r="N798" s="6" t="str">
        <f>IF(Sheet1!E798=FALSE,"",Sheet1!F798&amp;Sheet1!E798)</f>
        <v/>
      </c>
      <c r="O798" t="str">
        <f ca="1">(Sheet1!AB798)</f>
        <v>DC4MDB06</v>
      </c>
      <c r="P798" t="e">
        <f>(Sheet1!R798)</f>
        <v>#VALUE!</v>
      </c>
      <c r="Q798" t="e">
        <f>Sheet3!D798</f>
        <v>#VALUE!</v>
      </c>
      <c r="R798" t="e">
        <f>Sheet3!E798</f>
        <v>#VALUE!</v>
      </c>
      <c r="S798" t="str">
        <f t="shared" si="48"/>
        <v/>
      </c>
      <c r="T798" t="str">
        <f>IF(ISERROR(Sheet1!X798),"",Sheet1!X798)</f>
        <v/>
      </c>
      <c r="U798" t="e">
        <f>IF(Sheet1!M798="Councillors",5120,IF(Sheet1!M798="Information Technology Services Dept.",1024,IF(Sheet1!M798="City Clerk and Solicitor Dept",1953,"No")))</f>
        <v>#VALUE!</v>
      </c>
      <c r="V798" s="5" t="s">
        <v>96</v>
      </c>
      <c r="W798" t="e">
        <f>IF(Sheet1!M798="Councillors",4608,IF(Sheet1!M798="Information Technology Services Dept.",921,IF(Sheet1!M798="City Clerk and Solicitor Dept",1855,"No")))</f>
        <v>#VALUE!</v>
      </c>
      <c r="X798" t="e">
        <f t="shared" si="49"/>
        <v>#VALUE!</v>
      </c>
      <c r="Y798" t="str">
        <f ca="1">IF(Sheet1!AB798="DC1MDB01","DC1",IF(Sheet1!AB798="DC1MDB02","DC1",IF(Sheet1!AB798="DC1MDB03","DC1",IF(Sheet1!AB798="DC1MDB04","DC1",IF(Sheet1!AB798="DC1MDB05","DC1",IF(Sheet1!AB798="DC1MDB06","DC1",IF(Sheet1!AB798="DC1MDB07","DC1",IF(Sheet1!AB798="DC1MDB08","DC1",IF(Sheet1!AB798="DC1MDB09","DC1",IF(Sheet1!AB798="DC1MDB10","DC1",IF(Sheet1!AB798="DC4MDB01","DC4",IF(Sheet1!AB798="DC4MDB02","DC4",IF(Sheet1!AB798="DC4MDB03","DC4",IF(Sheet1!AB798="DC4MDB04","DC4",IF(Sheet1!AB798="DC4MDB05","DC4",IF(Sheet1!AB798="DC4MDB06","DC4",IF(Sheet1!AB798="DC4MDB07","DC4",IF(Sheet1!AB798="DC4MDB08","DC4",IF(Sheet1!AB798="DC4MDB09","DC4",IF(Sheet1!AB798="DC4MDB10","DC4","$False"))))))))))))))))))))</f>
        <v>DC4</v>
      </c>
      <c r="Z798" t="s">
        <v>35</v>
      </c>
      <c r="AA798" t="e">
        <f t="shared" si="50"/>
        <v>#VALUE!</v>
      </c>
      <c r="AB798" t="e">
        <f t="shared" si="51"/>
        <v>#VALUE!</v>
      </c>
      <c r="AC798" t="s">
        <v>11</v>
      </c>
      <c r="AD798" t="s">
        <v>12</v>
      </c>
      <c r="AE798" t="s">
        <v>13</v>
      </c>
      <c r="AF798" t="s">
        <v>14</v>
      </c>
      <c r="AG798" t="s">
        <v>5</v>
      </c>
      <c r="AH798" t="s">
        <v>15</v>
      </c>
      <c r="AI798" t="s">
        <v>16</v>
      </c>
      <c r="AJ798" t="s">
        <v>17</v>
      </c>
      <c r="AK798" t="s">
        <v>18</v>
      </c>
      <c r="AL798" t="s">
        <v>19</v>
      </c>
    </row>
    <row r="799" spans="1:38" ht="13.5" customHeight="1">
      <c r="A799" s="7"/>
      <c r="B799" s="7"/>
      <c r="C799" s="7"/>
      <c r="D799" s="8"/>
      <c r="F799" s="9" t="str">
        <f>(Sheet1!T799)</f>
        <v/>
      </c>
      <c r="G799" t="str">
        <f>IF(OR(Sheet1!W799="Yes",Sheet1!U799="Yes"),"\\CMFP538\"&amp;Sheet1!Z799,"")</f>
        <v/>
      </c>
      <c r="H799" t="str">
        <f>IF(G799="","",Sheet1!Z799)</f>
        <v/>
      </c>
      <c r="I799" t="str">
        <f>IF(G799="","",Sheet1!Y799)</f>
        <v/>
      </c>
      <c r="J799" t="e">
        <f>(Sheet1!O799)</f>
        <v>#VALUE!</v>
      </c>
      <c r="K799" s="6" t="e">
        <f>(Sheet1!P799)</f>
        <v>#VALUE!</v>
      </c>
      <c r="L799" s="6" t="e">
        <f>IF(Sheet1!N799="No","No",IF(Sheet1!N799="","No","Yes"))</f>
        <v>#VALUE!</v>
      </c>
      <c r="M799" t="e">
        <f>(Sheet1!Q799)</f>
        <v>#VALUE!</v>
      </c>
      <c r="N799" s="6" t="str">
        <f>IF(Sheet1!E799=FALSE,"",Sheet1!F799&amp;Sheet1!E799)</f>
        <v/>
      </c>
      <c r="O799" t="str">
        <f ca="1">(Sheet1!AB799)</f>
        <v>DC4MDB05</v>
      </c>
      <c r="P799" t="e">
        <f>(Sheet1!R799)</f>
        <v>#VALUE!</v>
      </c>
      <c r="Q799" t="e">
        <f>Sheet3!D799</f>
        <v>#VALUE!</v>
      </c>
      <c r="R799" t="e">
        <f>Sheet3!E799</f>
        <v>#VALUE!</v>
      </c>
      <c r="S799" t="str">
        <f t="shared" si="48"/>
        <v/>
      </c>
      <c r="T799" t="str">
        <f>IF(ISERROR(Sheet1!X799),"",Sheet1!X799)</f>
        <v/>
      </c>
      <c r="U799" t="e">
        <f>IF(Sheet1!M799="Councillors",5120,IF(Sheet1!M799="Information Technology Services Dept.",1024,IF(Sheet1!M799="City Clerk and Solicitor Dept",1953,"No")))</f>
        <v>#VALUE!</v>
      </c>
      <c r="V799" s="5" t="s">
        <v>96</v>
      </c>
      <c r="W799" t="e">
        <f>IF(Sheet1!M799="Councillors",4608,IF(Sheet1!M799="Information Technology Services Dept.",921,IF(Sheet1!M799="City Clerk and Solicitor Dept",1855,"No")))</f>
        <v>#VALUE!</v>
      </c>
      <c r="X799" t="e">
        <f t="shared" si="49"/>
        <v>#VALUE!</v>
      </c>
      <c r="Y799" t="str">
        <f ca="1">IF(Sheet1!AB799="DC1MDB01","DC1",IF(Sheet1!AB799="DC1MDB02","DC1",IF(Sheet1!AB799="DC1MDB03","DC1",IF(Sheet1!AB799="DC1MDB04","DC1",IF(Sheet1!AB799="DC1MDB05","DC1",IF(Sheet1!AB799="DC1MDB06","DC1",IF(Sheet1!AB799="DC1MDB07","DC1",IF(Sheet1!AB799="DC1MDB08","DC1",IF(Sheet1!AB799="DC1MDB09","DC1",IF(Sheet1!AB799="DC1MDB10","DC1",IF(Sheet1!AB799="DC4MDB01","DC4",IF(Sheet1!AB799="DC4MDB02","DC4",IF(Sheet1!AB799="DC4MDB03","DC4",IF(Sheet1!AB799="DC4MDB04","DC4",IF(Sheet1!AB799="DC4MDB05","DC4",IF(Sheet1!AB799="DC4MDB06","DC4",IF(Sheet1!AB799="DC4MDB07","DC4",IF(Sheet1!AB799="DC4MDB08","DC4",IF(Sheet1!AB799="DC4MDB09","DC4",IF(Sheet1!AB799="DC4MDB10","DC4","$False"))))))))))))))))))))</f>
        <v>DC4</v>
      </c>
      <c r="Z799" t="s">
        <v>35</v>
      </c>
      <c r="AA799" t="e">
        <f t="shared" si="50"/>
        <v>#VALUE!</v>
      </c>
      <c r="AB799" t="e">
        <f t="shared" si="51"/>
        <v>#VALUE!</v>
      </c>
      <c r="AC799" t="s">
        <v>11</v>
      </c>
      <c r="AD799" t="s">
        <v>12</v>
      </c>
      <c r="AE799" t="s">
        <v>13</v>
      </c>
      <c r="AF799" t="s">
        <v>14</v>
      </c>
      <c r="AG799" t="s">
        <v>5</v>
      </c>
      <c r="AH799" t="s">
        <v>15</v>
      </c>
      <c r="AI799" t="s">
        <v>16</v>
      </c>
      <c r="AJ799" t="s">
        <v>17</v>
      </c>
      <c r="AK799" t="s">
        <v>18</v>
      </c>
      <c r="AL799" t="s">
        <v>19</v>
      </c>
    </row>
    <row r="800" spans="1:38" ht="13.5" customHeight="1">
      <c r="A800" s="7"/>
      <c r="B800" s="7"/>
      <c r="C800" s="7"/>
      <c r="D800" s="8"/>
      <c r="F800" s="9" t="str">
        <f>(Sheet1!T800)</f>
        <v/>
      </c>
      <c r="G800" t="str">
        <f>IF(OR(Sheet1!W800="Yes",Sheet1!U800="Yes"),"\\CMFP538\"&amp;Sheet1!Z800,"")</f>
        <v/>
      </c>
      <c r="H800" t="str">
        <f>IF(G800="","",Sheet1!Z800)</f>
        <v/>
      </c>
      <c r="I800" t="str">
        <f>IF(G800="","",Sheet1!Y800)</f>
        <v/>
      </c>
      <c r="J800" t="e">
        <f>(Sheet1!O800)</f>
        <v>#VALUE!</v>
      </c>
      <c r="K800" s="6" t="e">
        <f>(Sheet1!P800)</f>
        <v>#VALUE!</v>
      </c>
      <c r="L800" s="6" t="e">
        <f>IF(Sheet1!N800="No","No",IF(Sheet1!N800="","No","Yes"))</f>
        <v>#VALUE!</v>
      </c>
      <c r="M800" t="e">
        <f>(Sheet1!Q800)</f>
        <v>#VALUE!</v>
      </c>
      <c r="N800" s="6" t="str">
        <f>IF(Sheet1!E800=FALSE,"",Sheet1!F800&amp;Sheet1!E800)</f>
        <v/>
      </c>
      <c r="O800" t="str">
        <f ca="1">(Sheet1!AB800)</f>
        <v>DC1MDB03</v>
      </c>
      <c r="P800" t="e">
        <f>(Sheet1!R800)</f>
        <v>#VALUE!</v>
      </c>
      <c r="Q800" t="e">
        <f>Sheet3!D800</f>
        <v>#VALUE!</v>
      </c>
      <c r="R800" t="e">
        <f>Sheet3!E800</f>
        <v>#VALUE!</v>
      </c>
      <c r="S800" t="str">
        <f t="shared" si="48"/>
        <v/>
      </c>
      <c r="T800" t="str">
        <f>IF(ISERROR(Sheet1!X800),"",Sheet1!X800)</f>
        <v/>
      </c>
      <c r="U800" t="e">
        <f>IF(Sheet1!M800="Councillors",5120,IF(Sheet1!M800="Information Technology Services Dept.",1024,IF(Sheet1!M800="City Clerk and Solicitor Dept",1953,"No")))</f>
        <v>#VALUE!</v>
      </c>
      <c r="V800" s="5" t="s">
        <v>96</v>
      </c>
      <c r="W800" t="e">
        <f>IF(Sheet1!M800="Councillors",4608,IF(Sheet1!M800="Information Technology Services Dept.",921,IF(Sheet1!M800="City Clerk and Solicitor Dept",1855,"No")))</f>
        <v>#VALUE!</v>
      </c>
      <c r="X800" t="e">
        <f t="shared" si="49"/>
        <v>#VALUE!</v>
      </c>
      <c r="Y800" t="str">
        <f ca="1">IF(Sheet1!AB800="DC1MDB01","DC1",IF(Sheet1!AB800="DC1MDB02","DC1",IF(Sheet1!AB800="DC1MDB03","DC1",IF(Sheet1!AB800="DC1MDB04","DC1",IF(Sheet1!AB800="DC1MDB05","DC1",IF(Sheet1!AB800="DC1MDB06","DC1",IF(Sheet1!AB800="DC1MDB07","DC1",IF(Sheet1!AB800="DC1MDB08","DC1",IF(Sheet1!AB800="DC1MDB09","DC1",IF(Sheet1!AB800="DC1MDB10","DC1",IF(Sheet1!AB800="DC4MDB01","DC4",IF(Sheet1!AB800="DC4MDB02","DC4",IF(Sheet1!AB800="DC4MDB03","DC4",IF(Sheet1!AB800="DC4MDB04","DC4",IF(Sheet1!AB800="DC4MDB05","DC4",IF(Sheet1!AB800="DC4MDB06","DC4",IF(Sheet1!AB800="DC4MDB07","DC4",IF(Sheet1!AB800="DC4MDB08","DC4",IF(Sheet1!AB800="DC4MDB09","DC4",IF(Sheet1!AB800="DC4MDB10","DC4","$False"))))))))))))))))))))</f>
        <v>DC1</v>
      </c>
      <c r="Z800" t="s">
        <v>35</v>
      </c>
      <c r="AA800" t="e">
        <f t="shared" si="50"/>
        <v>#VALUE!</v>
      </c>
      <c r="AB800" t="e">
        <f t="shared" si="51"/>
        <v>#VALUE!</v>
      </c>
      <c r="AC800" t="s">
        <v>11</v>
      </c>
      <c r="AD800" t="s">
        <v>12</v>
      </c>
      <c r="AE800" t="s">
        <v>13</v>
      </c>
      <c r="AF800" t="s">
        <v>14</v>
      </c>
      <c r="AG800" t="s">
        <v>5</v>
      </c>
      <c r="AH800" t="s">
        <v>15</v>
      </c>
      <c r="AI800" t="s">
        <v>16</v>
      </c>
      <c r="AJ800" t="s">
        <v>17</v>
      </c>
      <c r="AK800" t="s">
        <v>18</v>
      </c>
      <c r="AL800" t="s">
        <v>19</v>
      </c>
    </row>
    <row r="801" spans="1:38" ht="13.5" customHeight="1">
      <c r="A801" s="7"/>
      <c r="B801" s="7"/>
      <c r="C801" s="7"/>
      <c r="D801" s="8"/>
      <c r="F801" s="9" t="str">
        <f>(Sheet1!T801)</f>
        <v/>
      </c>
      <c r="G801" t="str">
        <f>IF(OR(Sheet1!W801="Yes",Sheet1!U801="Yes"),"\\CMFP538\"&amp;Sheet1!Z801,"")</f>
        <v/>
      </c>
      <c r="H801" t="str">
        <f>IF(G801="","",Sheet1!Z801)</f>
        <v/>
      </c>
      <c r="I801" t="str">
        <f>IF(G801="","",Sheet1!Y801)</f>
        <v/>
      </c>
      <c r="J801" t="e">
        <f>(Sheet1!O801)</f>
        <v>#VALUE!</v>
      </c>
      <c r="K801" s="6" t="e">
        <f>(Sheet1!P801)</f>
        <v>#VALUE!</v>
      </c>
      <c r="L801" s="6" t="e">
        <f>IF(Sheet1!N801="No","No",IF(Sheet1!N801="","No","Yes"))</f>
        <v>#VALUE!</v>
      </c>
      <c r="M801" t="e">
        <f>(Sheet1!Q801)</f>
        <v>#VALUE!</v>
      </c>
      <c r="N801" s="6" t="str">
        <f>IF(Sheet1!E801=FALSE,"",Sheet1!F801&amp;Sheet1!E801)</f>
        <v/>
      </c>
      <c r="O801" t="str">
        <f ca="1">(Sheet1!AB801)</f>
        <v>DC4MDB06</v>
      </c>
      <c r="P801" t="e">
        <f>(Sheet1!R801)</f>
        <v>#VALUE!</v>
      </c>
      <c r="Q801" t="e">
        <f>Sheet3!D801</f>
        <v>#VALUE!</v>
      </c>
      <c r="R801" t="e">
        <f>Sheet3!E801</f>
        <v>#VALUE!</v>
      </c>
      <c r="S801" t="str">
        <f t="shared" si="48"/>
        <v/>
      </c>
      <c r="T801" t="str">
        <f>IF(ISERROR(Sheet1!X801),"",Sheet1!X801)</f>
        <v/>
      </c>
      <c r="U801" t="e">
        <f>IF(Sheet1!M801="Councillors",5120,IF(Sheet1!M801="Information Technology Services Dept.",1024,IF(Sheet1!M801="City Clerk and Solicitor Dept",1953,"No")))</f>
        <v>#VALUE!</v>
      </c>
      <c r="V801" s="5" t="s">
        <v>96</v>
      </c>
      <c r="W801" t="e">
        <f>IF(Sheet1!M801="Councillors",4608,IF(Sheet1!M801="Information Technology Services Dept.",921,IF(Sheet1!M801="City Clerk and Solicitor Dept",1855,"No")))</f>
        <v>#VALUE!</v>
      </c>
      <c r="X801" t="e">
        <f t="shared" si="49"/>
        <v>#VALUE!</v>
      </c>
      <c r="Y801" t="str">
        <f ca="1">IF(Sheet1!AB801="DC1MDB01","DC1",IF(Sheet1!AB801="DC1MDB02","DC1",IF(Sheet1!AB801="DC1MDB03","DC1",IF(Sheet1!AB801="DC1MDB04","DC1",IF(Sheet1!AB801="DC1MDB05","DC1",IF(Sheet1!AB801="DC1MDB06","DC1",IF(Sheet1!AB801="DC1MDB07","DC1",IF(Sheet1!AB801="DC1MDB08","DC1",IF(Sheet1!AB801="DC1MDB09","DC1",IF(Sheet1!AB801="DC1MDB10","DC1",IF(Sheet1!AB801="DC4MDB01","DC4",IF(Sheet1!AB801="DC4MDB02","DC4",IF(Sheet1!AB801="DC4MDB03","DC4",IF(Sheet1!AB801="DC4MDB04","DC4",IF(Sheet1!AB801="DC4MDB05","DC4",IF(Sheet1!AB801="DC4MDB06","DC4",IF(Sheet1!AB801="DC4MDB07","DC4",IF(Sheet1!AB801="DC4MDB08","DC4",IF(Sheet1!AB801="DC4MDB09","DC4",IF(Sheet1!AB801="DC4MDB10","DC4","$False"))))))))))))))))))))</f>
        <v>DC4</v>
      </c>
      <c r="Z801" t="s">
        <v>35</v>
      </c>
      <c r="AA801" t="e">
        <f t="shared" si="50"/>
        <v>#VALUE!</v>
      </c>
      <c r="AB801" t="e">
        <f t="shared" si="51"/>
        <v>#VALUE!</v>
      </c>
      <c r="AC801" t="s">
        <v>11</v>
      </c>
      <c r="AD801" t="s">
        <v>12</v>
      </c>
      <c r="AE801" t="s">
        <v>13</v>
      </c>
      <c r="AF801" t="s">
        <v>14</v>
      </c>
      <c r="AG801" t="s">
        <v>5</v>
      </c>
      <c r="AH801" t="s">
        <v>15</v>
      </c>
      <c r="AI801" t="s">
        <v>16</v>
      </c>
      <c r="AJ801" t="s">
        <v>17</v>
      </c>
      <c r="AK801" t="s">
        <v>18</v>
      </c>
      <c r="AL801" t="s">
        <v>19</v>
      </c>
    </row>
    <row r="802" spans="1:38" ht="13.5" customHeight="1">
      <c r="A802" s="7"/>
      <c r="B802" s="7"/>
      <c r="C802" s="7"/>
      <c r="D802" s="8"/>
      <c r="F802" s="9" t="str">
        <f>(Sheet1!T802)</f>
        <v/>
      </c>
      <c r="G802" t="str">
        <f>IF(OR(Sheet1!W802="Yes",Sheet1!U802="Yes"),"\\CMFP538\"&amp;Sheet1!Z802,"")</f>
        <v/>
      </c>
      <c r="H802" t="str">
        <f>IF(G802="","",Sheet1!Z802)</f>
        <v/>
      </c>
      <c r="I802" t="str">
        <f>IF(G802="","",Sheet1!Y802)</f>
        <v/>
      </c>
      <c r="J802" t="e">
        <f>(Sheet1!O802)</f>
        <v>#VALUE!</v>
      </c>
      <c r="K802" s="6" t="e">
        <f>(Sheet1!P802)</f>
        <v>#VALUE!</v>
      </c>
      <c r="L802" s="6" t="e">
        <f>IF(Sheet1!N802="No","No",IF(Sheet1!N802="","No","Yes"))</f>
        <v>#VALUE!</v>
      </c>
      <c r="M802" t="e">
        <f>(Sheet1!Q802)</f>
        <v>#VALUE!</v>
      </c>
      <c r="N802" s="6" t="str">
        <f>IF(Sheet1!E802=FALSE,"",Sheet1!F802&amp;Sheet1!E802)</f>
        <v/>
      </c>
      <c r="O802" t="str">
        <f ca="1">(Sheet1!AB802)</f>
        <v>DC4MDB04</v>
      </c>
      <c r="P802" t="e">
        <f>(Sheet1!R802)</f>
        <v>#VALUE!</v>
      </c>
      <c r="Q802" t="e">
        <f>Sheet3!D802</f>
        <v>#VALUE!</v>
      </c>
      <c r="R802" t="e">
        <f>Sheet3!E802</f>
        <v>#VALUE!</v>
      </c>
      <c r="S802" t="str">
        <f t="shared" si="48"/>
        <v/>
      </c>
      <c r="T802" t="str">
        <f>IF(ISERROR(Sheet1!X802),"",Sheet1!X802)</f>
        <v/>
      </c>
      <c r="U802" t="e">
        <f>IF(Sheet1!M802="Councillors",5120,IF(Sheet1!M802="Information Technology Services Dept.",1024,IF(Sheet1!M802="City Clerk and Solicitor Dept",1953,"No")))</f>
        <v>#VALUE!</v>
      </c>
      <c r="V802" s="5" t="s">
        <v>96</v>
      </c>
      <c r="W802" t="e">
        <f>IF(Sheet1!M802="Councillors",4608,IF(Sheet1!M802="Information Technology Services Dept.",921,IF(Sheet1!M802="City Clerk and Solicitor Dept",1855,"No")))</f>
        <v>#VALUE!</v>
      </c>
      <c r="X802" t="e">
        <f t="shared" si="49"/>
        <v>#VALUE!</v>
      </c>
      <c r="Y802" t="str">
        <f ca="1">IF(Sheet1!AB802="DC1MDB01","DC1",IF(Sheet1!AB802="DC1MDB02","DC1",IF(Sheet1!AB802="DC1MDB03","DC1",IF(Sheet1!AB802="DC1MDB04","DC1",IF(Sheet1!AB802="DC1MDB05","DC1",IF(Sheet1!AB802="DC1MDB06","DC1",IF(Sheet1!AB802="DC1MDB07","DC1",IF(Sheet1!AB802="DC1MDB08","DC1",IF(Sheet1!AB802="DC1MDB09","DC1",IF(Sheet1!AB802="DC1MDB10","DC1",IF(Sheet1!AB802="DC4MDB01","DC4",IF(Sheet1!AB802="DC4MDB02","DC4",IF(Sheet1!AB802="DC4MDB03","DC4",IF(Sheet1!AB802="DC4MDB04","DC4",IF(Sheet1!AB802="DC4MDB05","DC4",IF(Sheet1!AB802="DC4MDB06","DC4",IF(Sheet1!AB802="DC4MDB07","DC4",IF(Sheet1!AB802="DC4MDB08","DC4",IF(Sheet1!AB802="DC4MDB09","DC4",IF(Sheet1!AB802="DC4MDB10","DC4","$False"))))))))))))))))))))</f>
        <v>DC4</v>
      </c>
      <c r="Z802" t="s">
        <v>35</v>
      </c>
      <c r="AA802" t="e">
        <f t="shared" si="50"/>
        <v>#VALUE!</v>
      </c>
      <c r="AB802" t="e">
        <f t="shared" si="51"/>
        <v>#VALUE!</v>
      </c>
      <c r="AC802" t="s">
        <v>11</v>
      </c>
      <c r="AD802" t="s">
        <v>12</v>
      </c>
      <c r="AE802" t="s">
        <v>13</v>
      </c>
      <c r="AF802" t="s">
        <v>14</v>
      </c>
      <c r="AG802" t="s">
        <v>5</v>
      </c>
      <c r="AH802" t="s">
        <v>15</v>
      </c>
      <c r="AI802" t="s">
        <v>16</v>
      </c>
      <c r="AJ802" t="s">
        <v>17</v>
      </c>
      <c r="AK802" t="s">
        <v>18</v>
      </c>
      <c r="AL802" t="s">
        <v>19</v>
      </c>
    </row>
    <row r="803" spans="1:38" ht="13.5" customHeight="1">
      <c r="A803" s="7"/>
      <c r="B803" s="7"/>
      <c r="C803" s="7"/>
      <c r="D803" s="8"/>
      <c r="F803" s="9" t="str">
        <f>(Sheet1!T803)</f>
        <v/>
      </c>
      <c r="G803" t="str">
        <f>IF(OR(Sheet1!W803="Yes",Sheet1!U803="Yes"),"\\CMFP538\"&amp;Sheet1!Z803,"")</f>
        <v/>
      </c>
      <c r="H803" t="str">
        <f>IF(G803="","",Sheet1!Z803)</f>
        <v/>
      </c>
      <c r="I803" t="str">
        <f>IF(G803="","",Sheet1!Y803)</f>
        <v/>
      </c>
      <c r="J803" t="e">
        <f>(Sheet1!O803)</f>
        <v>#VALUE!</v>
      </c>
      <c r="K803" s="6" t="e">
        <f>(Sheet1!P803)</f>
        <v>#VALUE!</v>
      </c>
      <c r="L803" s="6" t="e">
        <f>IF(Sheet1!N803="No","No",IF(Sheet1!N803="","No","Yes"))</f>
        <v>#VALUE!</v>
      </c>
      <c r="M803" t="e">
        <f>(Sheet1!Q803)</f>
        <v>#VALUE!</v>
      </c>
      <c r="N803" s="6" t="str">
        <f>IF(Sheet1!E803=FALSE,"",Sheet1!F803&amp;Sheet1!E803)</f>
        <v/>
      </c>
      <c r="O803" t="str">
        <f ca="1">(Sheet1!AB803)</f>
        <v>DC4MDB07</v>
      </c>
      <c r="P803" t="e">
        <f>(Sheet1!R803)</f>
        <v>#VALUE!</v>
      </c>
      <c r="Q803" t="e">
        <f>Sheet3!D803</f>
        <v>#VALUE!</v>
      </c>
      <c r="R803" t="e">
        <f>Sheet3!E803</f>
        <v>#VALUE!</v>
      </c>
      <c r="S803" t="str">
        <f t="shared" si="48"/>
        <v/>
      </c>
      <c r="T803" t="str">
        <f>IF(ISERROR(Sheet1!X803),"",Sheet1!X803)</f>
        <v/>
      </c>
      <c r="U803" t="e">
        <f>IF(Sheet1!M803="Councillors",5120,IF(Sheet1!M803="Information Technology Services Dept.",1024,IF(Sheet1!M803="City Clerk and Solicitor Dept",1953,"No")))</f>
        <v>#VALUE!</v>
      </c>
      <c r="V803" s="5" t="s">
        <v>96</v>
      </c>
      <c r="W803" t="e">
        <f>IF(Sheet1!M803="Councillors",4608,IF(Sheet1!M803="Information Technology Services Dept.",921,IF(Sheet1!M803="City Clerk and Solicitor Dept",1855,"No")))</f>
        <v>#VALUE!</v>
      </c>
      <c r="X803" t="e">
        <f t="shared" si="49"/>
        <v>#VALUE!</v>
      </c>
      <c r="Y803" t="str">
        <f ca="1">IF(Sheet1!AB803="DC1MDB01","DC1",IF(Sheet1!AB803="DC1MDB02","DC1",IF(Sheet1!AB803="DC1MDB03","DC1",IF(Sheet1!AB803="DC1MDB04","DC1",IF(Sheet1!AB803="DC1MDB05","DC1",IF(Sheet1!AB803="DC1MDB06","DC1",IF(Sheet1!AB803="DC1MDB07","DC1",IF(Sheet1!AB803="DC1MDB08","DC1",IF(Sheet1!AB803="DC1MDB09","DC1",IF(Sheet1!AB803="DC1MDB10","DC1",IF(Sheet1!AB803="DC4MDB01","DC4",IF(Sheet1!AB803="DC4MDB02","DC4",IF(Sheet1!AB803="DC4MDB03","DC4",IF(Sheet1!AB803="DC4MDB04","DC4",IF(Sheet1!AB803="DC4MDB05","DC4",IF(Sheet1!AB803="DC4MDB06","DC4",IF(Sheet1!AB803="DC4MDB07","DC4",IF(Sheet1!AB803="DC4MDB08","DC4",IF(Sheet1!AB803="DC4MDB09","DC4",IF(Sheet1!AB803="DC4MDB10","DC4","$False"))))))))))))))))))))</f>
        <v>DC4</v>
      </c>
      <c r="Z803" t="s">
        <v>35</v>
      </c>
      <c r="AA803" t="e">
        <f t="shared" si="50"/>
        <v>#VALUE!</v>
      </c>
      <c r="AB803" t="e">
        <f t="shared" si="51"/>
        <v>#VALUE!</v>
      </c>
      <c r="AC803" t="s">
        <v>11</v>
      </c>
      <c r="AD803" t="s">
        <v>12</v>
      </c>
      <c r="AE803" t="s">
        <v>13</v>
      </c>
      <c r="AF803" t="s">
        <v>14</v>
      </c>
      <c r="AG803" t="s">
        <v>5</v>
      </c>
      <c r="AH803" t="s">
        <v>15</v>
      </c>
      <c r="AI803" t="s">
        <v>16</v>
      </c>
      <c r="AJ803" t="s">
        <v>17</v>
      </c>
      <c r="AK803" t="s">
        <v>18</v>
      </c>
      <c r="AL803" t="s">
        <v>19</v>
      </c>
    </row>
    <row r="804" spans="1:38" ht="13.5" customHeight="1">
      <c r="A804" s="7"/>
      <c r="B804" s="7"/>
      <c r="C804" s="7"/>
      <c r="D804" s="8"/>
      <c r="F804" s="9" t="str">
        <f>(Sheet1!T804)</f>
        <v/>
      </c>
      <c r="G804" t="str">
        <f>IF(OR(Sheet1!W804="Yes",Sheet1!U804="Yes"),"\\CMFP538\"&amp;Sheet1!Z804,"")</f>
        <v/>
      </c>
      <c r="H804" t="str">
        <f>IF(G804="","",Sheet1!Z804)</f>
        <v/>
      </c>
      <c r="I804" t="str">
        <f>IF(G804="","",Sheet1!Y804)</f>
        <v/>
      </c>
      <c r="J804" t="e">
        <f>(Sheet1!O804)</f>
        <v>#VALUE!</v>
      </c>
      <c r="K804" s="6" t="e">
        <f>(Sheet1!P804)</f>
        <v>#VALUE!</v>
      </c>
      <c r="L804" s="6" t="e">
        <f>IF(Sheet1!N804="No","No",IF(Sheet1!N804="","No","Yes"))</f>
        <v>#VALUE!</v>
      </c>
      <c r="M804" t="e">
        <f>(Sheet1!Q804)</f>
        <v>#VALUE!</v>
      </c>
      <c r="N804" s="6" t="str">
        <f>IF(Sheet1!E804=FALSE,"",Sheet1!F804&amp;Sheet1!E804)</f>
        <v/>
      </c>
      <c r="O804" t="str">
        <f ca="1">(Sheet1!AB804)</f>
        <v>DC4MDB05</v>
      </c>
      <c r="P804" t="e">
        <f>(Sheet1!R804)</f>
        <v>#VALUE!</v>
      </c>
      <c r="Q804" t="e">
        <f>Sheet3!D804</f>
        <v>#VALUE!</v>
      </c>
      <c r="R804" t="e">
        <f>Sheet3!E804</f>
        <v>#VALUE!</v>
      </c>
      <c r="S804" t="str">
        <f t="shared" si="48"/>
        <v/>
      </c>
      <c r="T804" t="str">
        <f>IF(ISERROR(Sheet1!X804),"",Sheet1!X804)</f>
        <v/>
      </c>
      <c r="U804" t="e">
        <f>IF(Sheet1!M804="Councillors",5120,IF(Sheet1!M804="Information Technology Services Dept.",1024,IF(Sheet1!M804="City Clerk and Solicitor Dept",1953,"No")))</f>
        <v>#VALUE!</v>
      </c>
      <c r="V804" s="5" t="s">
        <v>96</v>
      </c>
      <c r="W804" t="e">
        <f>IF(Sheet1!M804="Councillors",4608,IF(Sheet1!M804="Information Technology Services Dept.",921,IF(Sheet1!M804="City Clerk and Solicitor Dept",1855,"No")))</f>
        <v>#VALUE!</v>
      </c>
      <c r="X804" t="e">
        <f t="shared" si="49"/>
        <v>#VALUE!</v>
      </c>
      <c r="Y804" t="str">
        <f ca="1">IF(Sheet1!AB804="DC1MDB01","DC1",IF(Sheet1!AB804="DC1MDB02","DC1",IF(Sheet1!AB804="DC1MDB03","DC1",IF(Sheet1!AB804="DC1MDB04","DC1",IF(Sheet1!AB804="DC1MDB05","DC1",IF(Sheet1!AB804="DC1MDB06","DC1",IF(Sheet1!AB804="DC1MDB07","DC1",IF(Sheet1!AB804="DC1MDB08","DC1",IF(Sheet1!AB804="DC1MDB09","DC1",IF(Sheet1!AB804="DC1MDB10","DC1",IF(Sheet1!AB804="DC4MDB01","DC4",IF(Sheet1!AB804="DC4MDB02","DC4",IF(Sheet1!AB804="DC4MDB03","DC4",IF(Sheet1!AB804="DC4MDB04","DC4",IF(Sheet1!AB804="DC4MDB05","DC4",IF(Sheet1!AB804="DC4MDB06","DC4",IF(Sheet1!AB804="DC4MDB07","DC4",IF(Sheet1!AB804="DC4MDB08","DC4",IF(Sheet1!AB804="DC4MDB09","DC4",IF(Sheet1!AB804="DC4MDB10","DC4","$False"))))))))))))))))))))</f>
        <v>DC4</v>
      </c>
      <c r="Z804" t="s">
        <v>35</v>
      </c>
      <c r="AA804" t="e">
        <f t="shared" si="50"/>
        <v>#VALUE!</v>
      </c>
      <c r="AB804" t="e">
        <f t="shared" si="51"/>
        <v>#VALUE!</v>
      </c>
      <c r="AC804" t="s">
        <v>11</v>
      </c>
      <c r="AD804" t="s">
        <v>12</v>
      </c>
      <c r="AE804" t="s">
        <v>13</v>
      </c>
      <c r="AF804" t="s">
        <v>14</v>
      </c>
      <c r="AG804" t="s">
        <v>5</v>
      </c>
      <c r="AH804" t="s">
        <v>15</v>
      </c>
      <c r="AI804" t="s">
        <v>16</v>
      </c>
      <c r="AJ804" t="s">
        <v>17</v>
      </c>
      <c r="AK804" t="s">
        <v>18</v>
      </c>
      <c r="AL804" t="s">
        <v>19</v>
      </c>
    </row>
    <row r="805" spans="1:38" ht="13.5" customHeight="1">
      <c r="A805" s="7"/>
      <c r="B805" s="7"/>
      <c r="C805" s="7"/>
      <c r="D805" s="8"/>
      <c r="F805" s="9" t="str">
        <f>(Sheet1!T805)</f>
        <v/>
      </c>
      <c r="G805" t="str">
        <f>IF(OR(Sheet1!W805="Yes",Sheet1!U805="Yes"),"\\CMFP538\"&amp;Sheet1!Z805,"")</f>
        <v/>
      </c>
      <c r="H805" t="str">
        <f>IF(G805="","",Sheet1!Z805)</f>
        <v/>
      </c>
      <c r="I805" t="str">
        <f>IF(G805="","",Sheet1!Y805)</f>
        <v/>
      </c>
      <c r="J805" t="e">
        <f>(Sheet1!O805)</f>
        <v>#VALUE!</v>
      </c>
      <c r="K805" s="6" t="e">
        <f>(Sheet1!P805)</f>
        <v>#VALUE!</v>
      </c>
      <c r="L805" s="6" t="e">
        <f>IF(Sheet1!N805="No","No",IF(Sheet1!N805="","No","Yes"))</f>
        <v>#VALUE!</v>
      </c>
      <c r="M805" t="e">
        <f>(Sheet1!Q805)</f>
        <v>#VALUE!</v>
      </c>
      <c r="N805" s="6" t="str">
        <f>IF(Sheet1!E805=FALSE,"",Sheet1!F805&amp;Sheet1!E805)</f>
        <v/>
      </c>
      <c r="O805" t="str">
        <f ca="1">(Sheet1!AB805)</f>
        <v>DC4MDB04</v>
      </c>
      <c r="P805" t="e">
        <f>(Sheet1!R805)</f>
        <v>#VALUE!</v>
      </c>
      <c r="Q805" t="e">
        <f>Sheet3!D805</f>
        <v>#VALUE!</v>
      </c>
      <c r="R805" t="e">
        <f>Sheet3!E805</f>
        <v>#VALUE!</v>
      </c>
      <c r="S805" t="str">
        <f t="shared" si="48"/>
        <v/>
      </c>
      <c r="T805" t="str">
        <f>IF(ISERROR(Sheet1!X805),"",Sheet1!X805)</f>
        <v/>
      </c>
      <c r="U805" t="e">
        <f>IF(Sheet1!M805="Councillors",5120,IF(Sheet1!M805="Information Technology Services Dept.",1024,IF(Sheet1!M805="City Clerk and Solicitor Dept",1953,"No")))</f>
        <v>#VALUE!</v>
      </c>
      <c r="V805" s="5" t="s">
        <v>96</v>
      </c>
      <c r="W805" t="e">
        <f>IF(Sheet1!M805="Councillors",4608,IF(Sheet1!M805="Information Technology Services Dept.",921,IF(Sheet1!M805="City Clerk and Solicitor Dept",1855,"No")))</f>
        <v>#VALUE!</v>
      </c>
      <c r="X805" t="e">
        <f t="shared" si="49"/>
        <v>#VALUE!</v>
      </c>
      <c r="Y805" t="str">
        <f ca="1">IF(Sheet1!AB805="DC1MDB01","DC1",IF(Sheet1!AB805="DC1MDB02","DC1",IF(Sheet1!AB805="DC1MDB03","DC1",IF(Sheet1!AB805="DC1MDB04","DC1",IF(Sheet1!AB805="DC1MDB05","DC1",IF(Sheet1!AB805="DC1MDB06","DC1",IF(Sheet1!AB805="DC1MDB07","DC1",IF(Sheet1!AB805="DC1MDB08","DC1",IF(Sheet1!AB805="DC1MDB09","DC1",IF(Sheet1!AB805="DC1MDB10","DC1",IF(Sheet1!AB805="DC4MDB01","DC4",IF(Sheet1!AB805="DC4MDB02","DC4",IF(Sheet1!AB805="DC4MDB03","DC4",IF(Sheet1!AB805="DC4MDB04","DC4",IF(Sheet1!AB805="DC4MDB05","DC4",IF(Sheet1!AB805="DC4MDB06","DC4",IF(Sheet1!AB805="DC4MDB07","DC4",IF(Sheet1!AB805="DC4MDB08","DC4",IF(Sheet1!AB805="DC4MDB09","DC4",IF(Sheet1!AB805="DC4MDB10","DC4","$False"))))))))))))))))))))</f>
        <v>DC4</v>
      </c>
      <c r="Z805" t="s">
        <v>35</v>
      </c>
      <c r="AA805" t="e">
        <f t="shared" si="50"/>
        <v>#VALUE!</v>
      </c>
      <c r="AB805" t="e">
        <f t="shared" si="51"/>
        <v>#VALUE!</v>
      </c>
      <c r="AC805" t="s">
        <v>11</v>
      </c>
      <c r="AD805" t="s">
        <v>12</v>
      </c>
      <c r="AE805" t="s">
        <v>13</v>
      </c>
      <c r="AF805" t="s">
        <v>14</v>
      </c>
      <c r="AG805" t="s">
        <v>5</v>
      </c>
      <c r="AH805" t="s">
        <v>15</v>
      </c>
      <c r="AI805" t="s">
        <v>16</v>
      </c>
      <c r="AJ805" t="s">
        <v>17</v>
      </c>
      <c r="AK805" t="s">
        <v>18</v>
      </c>
      <c r="AL805" t="s">
        <v>19</v>
      </c>
    </row>
    <row r="806" spans="1:38" ht="13.5" customHeight="1">
      <c r="A806" s="7"/>
      <c r="B806" s="7"/>
      <c r="C806" s="7"/>
      <c r="D806" s="8"/>
      <c r="F806" s="9" t="str">
        <f>(Sheet1!T806)</f>
        <v/>
      </c>
      <c r="G806" t="str">
        <f>IF(OR(Sheet1!W806="Yes",Sheet1!U806="Yes"),"\\CMFP538\"&amp;Sheet1!Z806,"")</f>
        <v/>
      </c>
      <c r="H806" t="str">
        <f>IF(G806="","",Sheet1!Z806)</f>
        <v/>
      </c>
      <c r="I806" t="str">
        <f>IF(G806="","",Sheet1!Y806)</f>
        <v/>
      </c>
      <c r="J806" t="e">
        <f>(Sheet1!O806)</f>
        <v>#VALUE!</v>
      </c>
      <c r="K806" s="6" t="e">
        <f>(Sheet1!P806)</f>
        <v>#VALUE!</v>
      </c>
      <c r="L806" s="6" t="e">
        <f>IF(Sheet1!N806="No","No",IF(Sheet1!N806="","No","Yes"))</f>
        <v>#VALUE!</v>
      </c>
      <c r="M806" t="e">
        <f>(Sheet1!Q806)</f>
        <v>#VALUE!</v>
      </c>
      <c r="N806" s="6" t="str">
        <f>IF(Sheet1!E806=FALSE,"",Sheet1!F806&amp;Sheet1!E806)</f>
        <v/>
      </c>
      <c r="O806" t="str">
        <f ca="1">(Sheet1!AB806)</f>
        <v>DC4MDB09</v>
      </c>
      <c r="P806" t="e">
        <f>(Sheet1!R806)</f>
        <v>#VALUE!</v>
      </c>
      <c r="Q806" t="e">
        <f>Sheet3!D806</f>
        <v>#VALUE!</v>
      </c>
      <c r="R806" t="e">
        <f>Sheet3!E806</f>
        <v>#VALUE!</v>
      </c>
      <c r="S806" t="str">
        <f t="shared" si="48"/>
        <v/>
      </c>
      <c r="T806" t="str">
        <f>IF(ISERROR(Sheet1!X806),"",Sheet1!X806)</f>
        <v/>
      </c>
      <c r="U806" t="e">
        <f>IF(Sheet1!M806="Councillors",5120,IF(Sheet1!M806="Information Technology Services Dept.",1024,IF(Sheet1!M806="City Clerk and Solicitor Dept",1953,"No")))</f>
        <v>#VALUE!</v>
      </c>
      <c r="V806" s="5" t="s">
        <v>96</v>
      </c>
      <c r="W806" t="e">
        <f>IF(Sheet1!M806="Councillors",4608,IF(Sheet1!M806="Information Technology Services Dept.",921,IF(Sheet1!M806="City Clerk and Solicitor Dept",1855,"No")))</f>
        <v>#VALUE!</v>
      </c>
      <c r="X806" t="e">
        <f t="shared" si="49"/>
        <v>#VALUE!</v>
      </c>
      <c r="Y806" t="str">
        <f ca="1">IF(Sheet1!AB806="DC1MDB01","DC1",IF(Sheet1!AB806="DC1MDB02","DC1",IF(Sheet1!AB806="DC1MDB03","DC1",IF(Sheet1!AB806="DC1MDB04","DC1",IF(Sheet1!AB806="DC1MDB05","DC1",IF(Sheet1!AB806="DC1MDB06","DC1",IF(Sheet1!AB806="DC1MDB07","DC1",IF(Sheet1!AB806="DC1MDB08","DC1",IF(Sheet1!AB806="DC1MDB09","DC1",IF(Sheet1!AB806="DC1MDB10","DC1",IF(Sheet1!AB806="DC4MDB01","DC4",IF(Sheet1!AB806="DC4MDB02","DC4",IF(Sheet1!AB806="DC4MDB03","DC4",IF(Sheet1!AB806="DC4MDB04","DC4",IF(Sheet1!AB806="DC4MDB05","DC4",IF(Sheet1!AB806="DC4MDB06","DC4",IF(Sheet1!AB806="DC4MDB07","DC4",IF(Sheet1!AB806="DC4MDB08","DC4",IF(Sheet1!AB806="DC4MDB09","DC4",IF(Sheet1!AB806="DC4MDB10","DC4","$False"))))))))))))))))))))</f>
        <v>DC4</v>
      </c>
      <c r="Z806" t="s">
        <v>35</v>
      </c>
      <c r="AA806" t="e">
        <f t="shared" si="50"/>
        <v>#VALUE!</v>
      </c>
      <c r="AB806" t="e">
        <f t="shared" si="51"/>
        <v>#VALUE!</v>
      </c>
      <c r="AC806" t="s">
        <v>11</v>
      </c>
      <c r="AD806" t="s">
        <v>12</v>
      </c>
      <c r="AE806" t="s">
        <v>13</v>
      </c>
      <c r="AF806" t="s">
        <v>14</v>
      </c>
      <c r="AG806" t="s">
        <v>5</v>
      </c>
      <c r="AH806" t="s">
        <v>15</v>
      </c>
      <c r="AI806" t="s">
        <v>16</v>
      </c>
      <c r="AJ806" t="s">
        <v>17</v>
      </c>
      <c r="AK806" t="s">
        <v>18</v>
      </c>
      <c r="AL806" t="s">
        <v>19</v>
      </c>
    </row>
    <row r="807" spans="1:38" ht="13.5" customHeight="1">
      <c r="A807" s="7"/>
      <c r="B807" s="7"/>
      <c r="C807" s="7"/>
      <c r="D807" s="8"/>
      <c r="F807" s="9" t="str">
        <f>(Sheet1!T807)</f>
        <v/>
      </c>
      <c r="G807" t="str">
        <f>IF(OR(Sheet1!W807="Yes",Sheet1!U807="Yes"),"\\CMFP538\"&amp;Sheet1!Z807,"")</f>
        <v/>
      </c>
      <c r="H807" t="str">
        <f>IF(G807="","",Sheet1!Z807)</f>
        <v/>
      </c>
      <c r="I807" t="str">
        <f>IF(G807="","",Sheet1!Y807)</f>
        <v/>
      </c>
      <c r="J807" t="e">
        <f>(Sheet1!O807)</f>
        <v>#VALUE!</v>
      </c>
      <c r="K807" s="6" t="e">
        <f>(Sheet1!P807)</f>
        <v>#VALUE!</v>
      </c>
      <c r="L807" s="6" t="e">
        <f>IF(Sheet1!N807="No","No",IF(Sheet1!N807="","No","Yes"))</f>
        <v>#VALUE!</v>
      </c>
      <c r="M807" t="e">
        <f>(Sheet1!Q807)</f>
        <v>#VALUE!</v>
      </c>
      <c r="N807" s="6" t="str">
        <f>IF(Sheet1!E807=FALSE,"",Sheet1!F807&amp;Sheet1!E807)</f>
        <v/>
      </c>
      <c r="O807" t="str">
        <f ca="1">(Sheet1!AB807)</f>
        <v>DC1MDB02</v>
      </c>
      <c r="P807" t="e">
        <f>(Sheet1!R807)</f>
        <v>#VALUE!</v>
      </c>
      <c r="Q807" t="e">
        <f>Sheet3!D807</f>
        <v>#VALUE!</v>
      </c>
      <c r="R807" t="e">
        <f>Sheet3!E807</f>
        <v>#VALUE!</v>
      </c>
      <c r="S807" t="str">
        <f t="shared" si="48"/>
        <v/>
      </c>
      <c r="T807" t="str">
        <f>IF(ISERROR(Sheet1!X807),"",Sheet1!X807)</f>
        <v/>
      </c>
      <c r="U807" t="e">
        <f>IF(Sheet1!M807="Councillors",5120,IF(Sheet1!M807="Information Technology Services Dept.",1024,IF(Sheet1!M807="City Clerk and Solicitor Dept",1953,"No")))</f>
        <v>#VALUE!</v>
      </c>
      <c r="V807" s="5" t="s">
        <v>96</v>
      </c>
      <c r="W807" t="e">
        <f>IF(Sheet1!M807="Councillors",4608,IF(Sheet1!M807="Information Technology Services Dept.",921,IF(Sheet1!M807="City Clerk and Solicitor Dept",1855,"No")))</f>
        <v>#VALUE!</v>
      </c>
      <c r="X807" t="e">
        <f t="shared" si="49"/>
        <v>#VALUE!</v>
      </c>
      <c r="Y807" t="str">
        <f ca="1">IF(Sheet1!AB807="DC1MDB01","DC1",IF(Sheet1!AB807="DC1MDB02","DC1",IF(Sheet1!AB807="DC1MDB03","DC1",IF(Sheet1!AB807="DC1MDB04","DC1",IF(Sheet1!AB807="DC1MDB05","DC1",IF(Sheet1!AB807="DC1MDB06","DC1",IF(Sheet1!AB807="DC1MDB07","DC1",IF(Sheet1!AB807="DC1MDB08","DC1",IF(Sheet1!AB807="DC1MDB09","DC1",IF(Sheet1!AB807="DC1MDB10","DC1",IF(Sheet1!AB807="DC4MDB01","DC4",IF(Sheet1!AB807="DC4MDB02","DC4",IF(Sheet1!AB807="DC4MDB03","DC4",IF(Sheet1!AB807="DC4MDB04","DC4",IF(Sheet1!AB807="DC4MDB05","DC4",IF(Sheet1!AB807="DC4MDB06","DC4",IF(Sheet1!AB807="DC4MDB07","DC4",IF(Sheet1!AB807="DC4MDB08","DC4",IF(Sheet1!AB807="DC4MDB09","DC4",IF(Sheet1!AB807="DC4MDB10","DC4","$False"))))))))))))))))))))</f>
        <v>DC1</v>
      </c>
      <c r="Z807" t="s">
        <v>35</v>
      </c>
      <c r="AA807" t="e">
        <f t="shared" si="50"/>
        <v>#VALUE!</v>
      </c>
      <c r="AB807" t="e">
        <f t="shared" si="51"/>
        <v>#VALUE!</v>
      </c>
      <c r="AC807" t="s">
        <v>11</v>
      </c>
      <c r="AD807" t="s">
        <v>12</v>
      </c>
      <c r="AE807" t="s">
        <v>13</v>
      </c>
      <c r="AF807" t="s">
        <v>14</v>
      </c>
      <c r="AG807" t="s">
        <v>5</v>
      </c>
      <c r="AH807" t="s">
        <v>15</v>
      </c>
      <c r="AI807" t="s">
        <v>16</v>
      </c>
      <c r="AJ807" t="s">
        <v>17</v>
      </c>
      <c r="AK807" t="s">
        <v>18</v>
      </c>
      <c r="AL807" t="s">
        <v>19</v>
      </c>
    </row>
    <row r="808" spans="1:38" ht="13.5" customHeight="1">
      <c r="A808" s="7"/>
      <c r="B808" s="7"/>
      <c r="C808" s="7"/>
      <c r="D808" s="8"/>
      <c r="F808" s="9" t="str">
        <f>(Sheet1!T808)</f>
        <v/>
      </c>
      <c r="G808" t="str">
        <f>IF(OR(Sheet1!W808="Yes",Sheet1!U808="Yes"),"\\CMFP538\"&amp;Sheet1!Z808,"")</f>
        <v/>
      </c>
      <c r="H808" t="str">
        <f>IF(G808="","",Sheet1!Z808)</f>
        <v/>
      </c>
      <c r="I808" t="str">
        <f>IF(G808="","",Sheet1!Y808)</f>
        <v/>
      </c>
      <c r="J808" t="e">
        <f>(Sheet1!O808)</f>
        <v>#VALUE!</v>
      </c>
      <c r="K808" s="6" t="e">
        <f>(Sheet1!P808)</f>
        <v>#VALUE!</v>
      </c>
      <c r="L808" s="6" t="e">
        <f>IF(Sheet1!N808="No","No",IF(Sheet1!N808="","No","Yes"))</f>
        <v>#VALUE!</v>
      </c>
      <c r="M808" t="e">
        <f>(Sheet1!Q808)</f>
        <v>#VALUE!</v>
      </c>
      <c r="N808" s="6" t="str">
        <f>IF(Sheet1!E808=FALSE,"",Sheet1!F808&amp;Sheet1!E808)</f>
        <v/>
      </c>
      <c r="O808" t="str">
        <f ca="1">(Sheet1!AB808)</f>
        <v>DC4MDB07</v>
      </c>
      <c r="P808" t="e">
        <f>(Sheet1!R808)</f>
        <v>#VALUE!</v>
      </c>
      <c r="Q808" t="e">
        <f>Sheet3!D808</f>
        <v>#VALUE!</v>
      </c>
      <c r="R808" t="e">
        <f>Sheet3!E808</f>
        <v>#VALUE!</v>
      </c>
      <c r="S808" t="str">
        <f t="shared" si="48"/>
        <v/>
      </c>
      <c r="T808" t="str">
        <f>IF(ISERROR(Sheet1!X808),"",Sheet1!X808)</f>
        <v/>
      </c>
      <c r="U808" t="e">
        <f>IF(Sheet1!M808="Councillors",5120,IF(Sheet1!M808="Information Technology Services Dept.",1024,IF(Sheet1!M808="City Clerk and Solicitor Dept",1953,"No")))</f>
        <v>#VALUE!</v>
      </c>
      <c r="V808" s="5" t="s">
        <v>96</v>
      </c>
      <c r="W808" t="e">
        <f>IF(Sheet1!M808="Councillors",4608,IF(Sheet1!M808="Information Technology Services Dept.",921,IF(Sheet1!M808="City Clerk and Solicitor Dept",1855,"No")))</f>
        <v>#VALUE!</v>
      </c>
      <c r="X808" t="e">
        <f t="shared" si="49"/>
        <v>#VALUE!</v>
      </c>
      <c r="Y808" t="str">
        <f ca="1">IF(Sheet1!AB808="DC1MDB01","DC1",IF(Sheet1!AB808="DC1MDB02","DC1",IF(Sheet1!AB808="DC1MDB03","DC1",IF(Sheet1!AB808="DC1MDB04","DC1",IF(Sheet1!AB808="DC1MDB05","DC1",IF(Sheet1!AB808="DC1MDB06","DC1",IF(Sheet1!AB808="DC1MDB07","DC1",IF(Sheet1!AB808="DC1MDB08","DC1",IF(Sheet1!AB808="DC1MDB09","DC1",IF(Sheet1!AB808="DC1MDB10","DC1",IF(Sheet1!AB808="DC4MDB01","DC4",IF(Sheet1!AB808="DC4MDB02","DC4",IF(Sheet1!AB808="DC4MDB03","DC4",IF(Sheet1!AB808="DC4MDB04","DC4",IF(Sheet1!AB808="DC4MDB05","DC4",IF(Sheet1!AB808="DC4MDB06","DC4",IF(Sheet1!AB808="DC4MDB07","DC4",IF(Sheet1!AB808="DC4MDB08","DC4",IF(Sheet1!AB808="DC4MDB09","DC4",IF(Sheet1!AB808="DC4MDB10","DC4","$False"))))))))))))))))))))</f>
        <v>DC4</v>
      </c>
      <c r="Z808" t="s">
        <v>35</v>
      </c>
      <c r="AA808" t="e">
        <f t="shared" si="50"/>
        <v>#VALUE!</v>
      </c>
      <c r="AB808" t="e">
        <f t="shared" si="51"/>
        <v>#VALUE!</v>
      </c>
      <c r="AC808" t="s">
        <v>11</v>
      </c>
      <c r="AD808" t="s">
        <v>12</v>
      </c>
      <c r="AE808" t="s">
        <v>13</v>
      </c>
      <c r="AF808" t="s">
        <v>14</v>
      </c>
      <c r="AG808" t="s">
        <v>5</v>
      </c>
      <c r="AH808" t="s">
        <v>15</v>
      </c>
      <c r="AI808" t="s">
        <v>16</v>
      </c>
      <c r="AJ808" t="s">
        <v>17</v>
      </c>
      <c r="AK808" t="s">
        <v>18</v>
      </c>
      <c r="AL808" t="s">
        <v>19</v>
      </c>
    </row>
    <row r="809" spans="1:38" ht="13.5" customHeight="1">
      <c r="A809" s="7"/>
      <c r="B809" s="7"/>
      <c r="C809" s="7"/>
      <c r="D809" s="8"/>
      <c r="F809" s="9" t="str">
        <f>(Sheet1!T809)</f>
        <v/>
      </c>
      <c r="G809" t="str">
        <f>IF(OR(Sheet1!W809="Yes",Sheet1!U809="Yes"),"\\CMFP538\"&amp;Sheet1!Z809,"")</f>
        <v/>
      </c>
      <c r="H809" t="str">
        <f>IF(G809="","",Sheet1!Z809)</f>
        <v/>
      </c>
      <c r="I809" t="str">
        <f>IF(G809="","",Sheet1!Y809)</f>
        <v/>
      </c>
      <c r="J809" t="e">
        <f>(Sheet1!O809)</f>
        <v>#VALUE!</v>
      </c>
      <c r="K809" s="6" t="e">
        <f>(Sheet1!P809)</f>
        <v>#VALUE!</v>
      </c>
      <c r="L809" s="6" t="e">
        <f>IF(Sheet1!N809="No","No",IF(Sheet1!N809="","No","Yes"))</f>
        <v>#VALUE!</v>
      </c>
      <c r="M809" t="e">
        <f>(Sheet1!Q809)</f>
        <v>#VALUE!</v>
      </c>
      <c r="N809" s="6" t="str">
        <f>IF(Sheet1!E809=FALSE,"",Sheet1!F809&amp;Sheet1!E809)</f>
        <v/>
      </c>
      <c r="O809" t="str">
        <f ca="1">(Sheet1!AB809)</f>
        <v>DC4MDB08</v>
      </c>
      <c r="P809" t="e">
        <f>(Sheet1!R809)</f>
        <v>#VALUE!</v>
      </c>
      <c r="Q809" t="e">
        <f>Sheet3!D809</f>
        <v>#VALUE!</v>
      </c>
      <c r="R809" t="e">
        <f>Sheet3!E809</f>
        <v>#VALUE!</v>
      </c>
      <c r="S809" t="str">
        <f t="shared" si="48"/>
        <v/>
      </c>
      <c r="T809" t="str">
        <f>IF(ISERROR(Sheet1!X809),"",Sheet1!X809)</f>
        <v/>
      </c>
      <c r="U809" t="e">
        <f>IF(Sheet1!M809="Councillors",5120,IF(Sheet1!M809="Information Technology Services Dept.",1024,IF(Sheet1!M809="City Clerk and Solicitor Dept",1953,"No")))</f>
        <v>#VALUE!</v>
      </c>
      <c r="V809" s="5" t="s">
        <v>96</v>
      </c>
      <c r="W809" t="e">
        <f>IF(Sheet1!M809="Councillors",4608,IF(Sheet1!M809="Information Technology Services Dept.",921,IF(Sheet1!M809="City Clerk and Solicitor Dept",1855,"No")))</f>
        <v>#VALUE!</v>
      </c>
      <c r="X809" t="e">
        <f t="shared" si="49"/>
        <v>#VALUE!</v>
      </c>
      <c r="Y809" t="str">
        <f ca="1">IF(Sheet1!AB809="DC1MDB01","DC1",IF(Sheet1!AB809="DC1MDB02","DC1",IF(Sheet1!AB809="DC1MDB03","DC1",IF(Sheet1!AB809="DC1MDB04","DC1",IF(Sheet1!AB809="DC1MDB05","DC1",IF(Sheet1!AB809="DC1MDB06","DC1",IF(Sheet1!AB809="DC1MDB07","DC1",IF(Sheet1!AB809="DC1MDB08","DC1",IF(Sheet1!AB809="DC1MDB09","DC1",IF(Sheet1!AB809="DC1MDB10","DC1",IF(Sheet1!AB809="DC4MDB01","DC4",IF(Sheet1!AB809="DC4MDB02","DC4",IF(Sheet1!AB809="DC4MDB03","DC4",IF(Sheet1!AB809="DC4MDB04","DC4",IF(Sheet1!AB809="DC4MDB05","DC4",IF(Sheet1!AB809="DC4MDB06","DC4",IF(Sheet1!AB809="DC4MDB07","DC4",IF(Sheet1!AB809="DC4MDB08","DC4",IF(Sheet1!AB809="DC4MDB09","DC4",IF(Sheet1!AB809="DC4MDB10","DC4","$False"))))))))))))))))))))</f>
        <v>DC4</v>
      </c>
      <c r="Z809" t="s">
        <v>35</v>
      </c>
      <c r="AA809" t="e">
        <f t="shared" si="50"/>
        <v>#VALUE!</v>
      </c>
      <c r="AB809" t="e">
        <f t="shared" si="51"/>
        <v>#VALUE!</v>
      </c>
      <c r="AC809" t="s">
        <v>11</v>
      </c>
      <c r="AD809" t="s">
        <v>12</v>
      </c>
      <c r="AE809" t="s">
        <v>13</v>
      </c>
      <c r="AF809" t="s">
        <v>14</v>
      </c>
      <c r="AG809" t="s">
        <v>5</v>
      </c>
      <c r="AH809" t="s">
        <v>15</v>
      </c>
      <c r="AI809" t="s">
        <v>16</v>
      </c>
      <c r="AJ809" t="s">
        <v>17</v>
      </c>
      <c r="AK809" t="s">
        <v>18</v>
      </c>
      <c r="AL809" t="s">
        <v>19</v>
      </c>
    </row>
    <row r="810" spans="1:38" ht="13.5" customHeight="1">
      <c r="A810" s="7"/>
      <c r="B810" s="7"/>
      <c r="C810" s="7"/>
      <c r="D810" s="8"/>
      <c r="F810" s="9" t="str">
        <f>(Sheet1!T810)</f>
        <v/>
      </c>
      <c r="G810" t="str">
        <f>IF(OR(Sheet1!W810="Yes",Sheet1!U810="Yes"),"\\CMFP538\"&amp;Sheet1!Z810,"")</f>
        <v/>
      </c>
      <c r="H810" t="str">
        <f>IF(G810="","",Sheet1!Z810)</f>
        <v/>
      </c>
      <c r="I810" t="str">
        <f>IF(G810="","",Sheet1!Y810)</f>
        <v/>
      </c>
      <c r="J810" t="e">
        <f>(Sheet1!O810)</f>
        <v>#VALUE!</v>
      </c>
      <c r="K810" s="6" t="e">
        <f>(Sheet1!P810)</f>
        <v>#VALUE!</v>
      </c>
      <c r="L810" s="6" t="e">
        <f>IF(Sheet1!N810="No","No",IF(Sheet1!N810="","No","Yes"))</f>
        <v>#VALUE!</v>
      </c>
      <c r="M810" t="e">
        <f>(Sheet1!Q810)</f>
        <v>#VALUE!</v>
      </c>
      <c r="N810" s="6" t="str">
        <f>IF(Sheet1!E810=FALSE,"",Sheet1!F810&amp;Sheet1!E810)</f>
        <v/>
      </c>
      <c r="O810" t="str">
        <f ca="1">(Sheet1!AB810)</f>
        <v>DC1MDB05</v>
      </c>
      <c r="P810" t="e">
        <f>(Sheet1!R810)</f>
        <v>#VALUE!</v>
      </c>
      <c r="Q810" t="e">
        <f>Sheet3!D810</f>
        <v>#VALUE!</v>
      </c>
      <c r="R810" t="e">
        <f>Sheet3!E810</f>
        <v>#VALUE!</v>
      </c>
      <c r="S810" t="str">
        <f t="shared" si="48"/>
        <v/>
      </c>
      <c r="T810" t="str">
        <f>IF(ISERROR(Sheet1!X810),"",Sheet1!X810)</f>
        <v/>
      </c>
      <c r="U810" t="e">
        <f>IF(Sheet1!M810="Councillors",5120,IF(Sheet1!M810="Information Technology Services Dept.",1024,IF(Sheet1!M810="City Clerk and Solicitor Dept",1953,"No")))</f>
        <v>#VALUE!</v>
      </c>
      <c r="V810" s="5" t="s">
        <v>96</v>
      </c>
      <c r="W810" t="e">
        <f>IF(Sheet1!M810="Councillors",4608,IF(Sheet1!M810="Information Technology Services Dept.",921,IF(Sheet1!M810="City Clerk and Solicitor Dept",1855,"No")))</f>
        <v>#VALUE!</v>
      </c>
      <c r="X810" t="e">
        <f t="shared" si="49"/>
        <v>#VALUE!</v>
      </c>
      <c r="Y810" t="str">
        <f ca="1">IF(Sheet1!AB810="DC1MDB01","DC1",IF(Sheet1!AB810="DC1MDB02","DC1",IF(Sheet1!AB810="DC1MDB03","DC1",IF(Sheet1!AB810="DC1MDB04","DC1",IF(Sheet1!AB810="DC1MDB05","DC1",IF(Sheet1!AB810="DC1MDB06","DC1",IF(Sheet1!AB810="DC1MDB07","DC1",IF(Sheet1!AB810="DC1MDB08","DC1",IF(Sheet1!AB810="DC1MDB09","DC1",IF(Sheet1!AB810="DC1MDB10","DC1",IF(Sheet1!AB810="DC4MDB01","DC4",IF(Sheet1!AB810="DC4MDB02","DC4",IF(Sheet1!AB810="DC4MDB03","DC4",IF(Sheet1!AB810="DC4MDB04","DC4",IF(Sheet1!AB810="DC4MDB05","DC4",IF(Sheet1!AB810="DC4MDB06","DC4",IF(Sheet1!AB810="DC4MDB07","DC4",IF(Sheet1!AB810="DC4MDB08","DC4",IF(Sheet1!AB810="DC4MDB09","DC4",IF(Sheet1!AB810="DC4MDB10","DC4","$False"))))))))))))))))))))</f>
        <v>DC1</v>
      </c>
      <c r="Z810" t="s">
        <v>35</v>
      </c>
      <c r="AA810" t="e">
        <f t="shared" si="50"/>
        <v>#VALUE!</v>
      </c>
      <c r="AB810" t="e">
        <f t="shared" si="51"/>
        <v>#VALUE!</v>
      </c>
      <c r="AC810" t="s">
        <v>11</v>
      </c>
      <c r="AD810" t="s">
        <v>12</v>
      </c>
      <c r="AE810" t="s">
        <v>13</v>
      </c>
      <c r="AF810" t="s">
        <v>14</v>
      </c>
      <c r="AG810" t="s">
        <v>5</v>
      </c>
      <c r="AH810" t="s">
        <v>15</v>
      </c>
      <c r="AI810" t="s">
        <v>16</v>
      </c>
      <c r="AJ810" t="s">
        <v>17</v>
      </c>
      <c r="AK810" t="s">
        <v>18</v>
      </c>
      <c r="AL810" t="s">
        <v>19</v>
      </c>
    </row>
    <row r="811" spans="1:38" ht="13.5" customHeight="1">
      <c r="A811" s="7"/>
      <c r="B811" s="7"/>
      <c r="C811" s="7"/>
      <c r="D811" s="8"/>
      <c r="F811" s="9" t="str">
        <f>(Sheet1!T811)</f>
        <v/>
      </c>
      <c r="G811" t="str">
        <f>IF(OR(Sheet1!W811="Yes",Sheet1!U811="Yes"),"\\CMFP538\"&amp;Sheet1!Z811,"")</f>
        <v/>
      </c>
      <c r="H811" t="str">
        <f>IF(G811="","",Sheet1!Z811)</f>
        <v/>
      </c>
      <c r="I811" t="str">
        <f>IF(G811="","",Sheet1!Y811)</f>
        <v/>
      </c>
      <c r="J811" t="e">
        <f>(Sheet1!O811)</f>
        <v>#VALUE!</v>
      </c>
      <c r="K811" s="6" t="e">
        <f>(Sheet1!P811)</f>
        <v>#VALUE!</v>
      </c>
      <c r="L811" s="6" t="e">
        <f>IF(Sheet1!N811="No","No",IF(Sheet1!N811="","No","Yes"))</f>
        <v>#VALUE!</v>
      </c>
      <c r="M811" t="e">
        <f>(Sheet1!Q811)</f>
        <v>#VALUE!</v>
      </c>
      <c r="N811" s="6" t="str">
        <f>IF(Sheet1!E811=FALSE,"",Sheet1!F811&amp;Sheet1!E811)</f>
        <v/>
      </c>
      <c r="O811" t="str">
        <f ca="1">(Sheet1!AB811)</f>
        <v>DC1MDB01</v>
      </c>
      <c r="P811" t="e">
        <f>(Sheet1!R811)</f>
        <v>#VALUE!</v>
      </c>
      <c r="Q811" t="e">
        <f>Sheet3!D811</f>
        <v>#VALUE!</v>
      </c>
      <c r="R811" t="e">
        <f>Sheet3!E811</f>
        <v>#VALUE!</v>
      </c>
      <c r="S811" t="str">
        <f t="shared" si="48"/>
        <v/>
      </c>
      <c r="T811" t="str">
        <f>IF(ISERROR(Sheet1!X811),"",Sheet1!X811)</f>
        <v/>
      </c>
      <c r="U811" t="e">
        <f>IF(Sheet1!M811="Councillors",5120,IF(Sheet1!M811="Information Technology Services Dept.",1024,IF(Sheet1!M811="City Clerk and Solicitor Dept",1953,"No")))</f>
        <v>#VALUE!</v>
      </c>
      <c r="V811" s="5" t="s">
        <v>96</v>
      </c>
      <c r="W811" t="e">
        <f>IF(Sheet1!M811="Councillors",4608,IF(Sheet1!M811="Information Technology Services Dept.",921,IF(Sheet1!M811="City Clerk and Solicitor Dept",1855,"No")))</f>
        <v>#VALUE!</v>
      </c>
      <c r="X811" t="e">
        <f t="shared" si="49"/>
        <v>#VALUE!</v>
      </c>
      <c r="Y811" t="str">
        <f ca="1">IF(Sheet1!AB811="DC1MDB01","DC1",IF(Sheet1!AB811="DC1MDB02","DC1",IF(Sheet1!AB811="DC1MDB03","DC1",IF(Sheet1!AB811="DC1MDB04","DC1",IF(Sheet1!AB811="DC1MDB05","DC1",IF(Sheet1!AB811="DC1MDB06","DC1",IF(Sheet1!AB811="DC1MDB07","DC1",IF(Sheet1!AB811="DC1MDB08","DC1",IF(Sheet1!AB811="DC1MDB09","DC1",IF(Sheet1!AB811="DC1MDB10","DC1",IF(Sheet1!AB811="DC4MDB01","DC4",IF(Sheet1!AB811="DC4MDB02","DC4",IF(Sheet1!AB811="DC4MDB03","DC4",IF(Sheet1!AB811="DC4MDB04","DC4",IF(Sheet1!AB811="DC4MDB05","DC4",IF(Sheet1!AB811="DC4MDB06","DC4",IF(Sheet1!AB811="DC4MDB07","DC4",IF(Sheet1!AB811="DC4MDB08","DC4",IF(Sheet1!AB811="DC4MDB09","DC4",IF(Sheet1!AB811="DC4MDB10","DC4","$False"))))))))))))))))))))</f>
        <v>DC1</v>
      </c>
      <c r="Z811" t="s">
        <v>35</v>
      </c>
      <c r="AA811" t="e">
        <f t="shared" si="50"/>
        <v>#VALUE!</v>
      </c>
      <c r="AB811" t="e">
        <f t="shared" si="51"/>
        <v>#VALUE!</v>
      </c>
      <c r="AC811" t="s">
        <v>11</v>
      </c>
      <c r="AD811" t="s">
        <v>12</v>
      </c>
      <c r="AE811" t="s">
        <v>13</v>
      </c>
      <c r="AF811" t="s">
        <v>14</v>
      </c>
      <c r="AG811" t="s">
        <v>5</v>
      </c>
      <c r="AH811" t="s">
        <v>15</v>
      </c>
      <c r="AI811" t="s">
        <v>16</v>
      </c>
      <c r="AJ811" t="s">
        <v>17</v>
      </c>
      <c r="AK811" t="s">
        <v>18</v>
      </c>
      <c r="AL811" t="s">
        <v>19</v>
      </c>
    </row>
    <row r="812" spans="1:38" ht="13.5" customHeight="1">
      <c r="A812" s="7"/>
      <c r="B812" s="7"/>
      <c r="C812" s="7"/>
      <c r="D812" s="8"/>
      <c r="F812" s="9" t="str">
        <f>(Sheet1!T812)</f>
        <v/>
      </c>
      <c r="G812" t="str">
        <f>IF(OR(Sheet1!W812="Yes",Sheet1!U812="Yes"),"\\CMFP538\"&amp;Sheet1!Z812,"")</f>
        <v/>
      </c>
      <c r="H812" t="str">
        <f>IF(G812="","",Sheet1!Z812)</f>
        <v/>
      </c>
      <c r="I812" t="str">
        <f>IF(G812="","",Sheet1!Y812)</f>
        <v/>
      </c>
      <c r="J812" t="e">
        <f>(Sheet1!O812)</f>
        <v>#VALUE!</v>
      </c>
      <c r="K812" s="6" t="e">
        <f>(Sheet1!P812)</f>
        <v>#VALUE!</v>
      </c>
      <c r="L812" s="6" t="e">
        <f>IF(Sheet1!N812="No","No",IF(Sheet1!N812="","No","Yes"))</f>
        <v>#VALUE!</v>
      </c>
      <c r="M812" t="e">
        <f>(Sheet1!Q812)</f>
        <v>#VALUE!</v>
      </c>
      <c r="N812" s="6" t="str">
        <f>IF(Sheet1!E812=FALSE,"",Sheet1!F812&amp;Sheet1!E812)</f>
        <v/>
      </c>
      <c r="O812" t="str">
        <f ca="1">(Sheet1!AB812)</f>
        <v>DC1MDB08</v>
      </c>
      <c r="P812" t="e">
        <f>(Sheet1!R812)</f>
        <v>#VALUE!</v>
      </c>
      <c r="Q812" t="e">
        <f>Sheet3!D812</f>
        <v>#VALUE!</v>
      </c>
      <c r="R812" t="e">
        <f>Sheet3!E812</f>
        <v>#VALUE!</v>
      </c>
      <c r="S812" t="str">
        <f t="shared" si="48"/>
        <v/>
      </c>
      <c r="T812" t="str">
        <f>IF(ISERROR(Sheet1!X812),"",Sheet1!X812)</f>
        <v/>
      </c>
      <c r="U812" t="e">
        <f>IF(Sheet1!M812="Councillors",5120,IF(Sheet1!M812="Information Technology Services Dept.",1024,IF(Sheet1!M812="City Clerk and Solicitor Dept",1953,"No")))</f>
        <v>#VALUE!</v>
      </c>
      <c r="V812" s="5" t="s">
        <v>96</v>
      </c>
      <c r="W812" t="e">
        <f>IF(Sheet1!M812="Councillors",4608,IF(Sheet1!M812="Information Technology Services Dept.",921,IF(Sheet1!M812="City Clerk and Solicitor Dept",1855,"No")))</f>
        <v>#VALUE!</v>
      </c>
      <c r="X812" t="e">
        <f t="shared" si="49"/>
        <v>#VALUE!</v>
      </c>
      <c r="Y812" t="str">
        <f ca="1">IF(Sheet1!AB812="DC1MDB01","DC1",IF(Sheet1!AB812="DC1MDB02","DC1",IF(Sheet1!AB812="DC1MDB03","DC1",IF(Sheet1!AB812="DC1MDB04","DC1",IF(Sheet1!AB812="DC1MDB05","DC1",IF(Sheet1!AB812="DC1MDB06","DC1",IF(Sheet1!AB812="DC1MDB07","DC1",IF(Sheet1!AB812="DC1MDB08","DC1",IF(Sheet1!AB812="DC1MDB09","DC1",IF(Sheet1!AB812="DC1MDB10","DC1",IF(Sheet1!AB812="DC4MDB01","DC4",IF(Sheet1!AB812="DC4MDB02","DC4",IF(Sheet1!AB812="DC4MDB03","DC4",IF(Sheet1!AB812="DC4MDB04","DC4",IF(Sheet1!AB812="DC4MDB05","DC4",IF(Sheet1!AB812="DC4MDB06","DC4",IF(Sheet1!AB812="DC4MDB07","DC4",IF(Sheet1!AB812="DC4MDB08","DC4",IF(Sheet1!AB812="DC4MDB09","DC4",IF(Sheet1!AB812="DC4MDB10","DC4","$False"))))))))))))))))))))</f>
        <v>DC1</v>
      </c>
      <c r="Z812" t="s">
        <v>35</v>
      </c>
      <c r="AA812" t="e">
        <f t="shared" si="50"/>
        <v>#VALUE!</v>
      </c>
      <c r="AB812" t="e">
        <f t="shared" si="51"/>
        <v>#VALUE!</v>
      </c>
      <c r="AC812" t="s">
        <v>11</v>
      </c>
      <c r="AD812" t="s">
        <v>12</v>
      </c>
      <c r="AE812" t="s">
        <v>13</v>
      </c>
      <c r="AF812" t="s">
        <v>14</v>
      </c>
      <c r="AG812" t="s">
        <v>5</v>
      </c>
      <c r="AH812" t="s">
        <v>15</v>
      </c>
      <c r="AI812" t="s">
        <v>16</v>
      </c>
      <c r="AJ812" t="s">
        <v>17</v>
      </c>
      <c r="AK812" t="s">
        <v>18</v>
      </c>
      <c r="AL812" t="s">
        <v>19</v>
      </c>
    </row>
    <row r="813" spans="1:38" ht="13.5" customHeight="1">
      <c r="A813" s="7"/>
      <c r="B813" s="7"/>
      <c r="C813" s="7"/>
      <c r="D813" s="8"/>
      <c r="F813" s="9" t="str">
        <f>(Sheet1!T813)</f>
        <v/>
      </c>
      <c r="G813" t="str">
        <f>IF(OR(Sheet1!W813="Yes",Sheet1!U813="Yes"),"\\CMFP538\"&amp;Sheet1!Z813,"")</f>
        <v/>
      </c>
      <c r="H813" t="str">
        <f>IF(G813="","",Sheet1!Z813)</f>
        <v/>
      </c>
      <c r="I813" t="str">
        <f>IF(G813="","",Sheet1!Y813)</f>
        <v/>
      </c>
      <c r="J813" t="e">
        <f>(Sheet1!O813)</f>
        <v>#VALUE!</v>
      </c>
      <c r="K813" s="6" t="e">
        <f>(Sheet1!P813)</f>
        <v>#VALUE!</v>
      </c>
      <c r="L813" s="6" t="e">
        <f>IF(Sheet1!N813="No","No",IF(Sheet1!N813="","No","Yes"))</f>
        <v>#VALUE!</v>
      </c>
      <c r="M813" t="e">
        <f>(Sheet1!Q813)</f>
        <v>#VALUE!</v>
      </c>
      <c r="N813" s="6" t="str">
        <f>IF(Sheet1!E813=FALSE,"",Sheet1!F813&amp;Sheet1!E813)</f>
        <v/>
      </c>
      <c r="O813" t="str">
        <f ca="1">(Sheet1!AB813)</f>
        <v>DC1MDB02</v>
      </c>
      <c r="P813" t="e">
        <f>(Sheet1!R813)</f>
        <v>#VALUE!</v>
      </c>
      <c r="Q813" t="e">
        <f>Sheet3!D813</f>
        <v>#VALUE!</v>
      </c>
      <c r="R813" t="e">
        <f>Sheet3!E813</f>
        <v>#VALUE!</v>
      </c>
      <c r="S813" t="str">
        <f t="shared" si="48"/>
        <v/>
      </c>
      <c r="T813" t="str">
        <f>IF(ISERROR(Sheet1!X813),"",Sheet1!X813)</f>
        <v/>
      </c>
      <c r="U813" t="e">
        <f>IF(Sheet1!M813="Councillors",5120,IF(Sheet1!M813="Information Technology Services Dept.",1024,IF(Sheet1!M813="City Clerk and Solicitor Dept",1953,"No")))</f>
        <v>#VALUE!</v>
      </c>
      <c r="V813" s="5" t="s">
        <v>96</v>
      </c>
      <c r="W813" t="e">
        <f>IF(Sheet1!M813="Councillors",4608,IF(Sheet1!M813="Information Technology Services Dept.",921,IF(Sheet1!M813="City Clerk and Solicitor Dept",1855,"No")))</f>
        <v>#VALUE!</v>
      </c>
      <c r="X813" t="e">
        <f t="shared" si="49"/>
        <v>#VALUE!</v>
      </c>
      <c r="Y813" t="str">
        <f ca="1">IF(Sheet1!AB813="DC1MDB01","DC1",IF(Sheet1!AB813="DC1MDB02","DC1",IF(Sheet1!AB813="DC1MDB03","DC1",IF(Sheet1!AB813="DC1MDB04","DC1",IF(Sheet1!AB813="DC1MDB05","DC1",IF(Sheet1!AB813="DC1MDB06","DC1",IF(Sheet1!AB813="DC1MDB07","DC1",IF(Sheet1!AB813="DC1MDB08","DC1",IF(Sheet1!AB813="DC1MDB09","DC1",IF(Sheet1!AB813="DC1MDB10","DC1",IF(Sheet1!AB813="DC4MDB01","DC4",IF(Sheet1!AB813="DC4MDB02","DC4",IF(Sheet1!AB813="DC4MDB03","DC4",IF(Sheet1!AB813="DC4MDB04","DC4",IF(Sheet1!AB813="DC4MDB05","DC4",IF(Sheet1!AB813="DC4MDB06","DC4",IF(Sheet1!AB813="DC4MDB07","DC4",IF(Sheet1!AB813="DC4MDB08","DC4",IF(Sheet1!AB813="DC4MDB09","DC4",IF(Sheet1!AB813="DC4MDB10","DC4","$False"))))))))))))))))))))</f>
        <v>DC1</v>
      </c>
      <c r="Z813" t="s">
        <v>35</v>
      </c>
      <c r="AA813" t="e">
        <f t="shared" si="50"/>
        <v>#VALUE!</v>
      </c>
      <c r="AB813" t="e">
        <f t="shared" si="51"/>
        <v>#VALUE!</v>
      </c>
      <c r="AC813" t="s">
        <v>11</v>
      </c>
      <c r="AD813" t="s">
        <v>12</v>
      </c>
      <c r="AE813" t="s">
        <v>13</v>
      </c>
      <c r="AF813" t="s">
        <v>14</v>
      </c>
      <c r="AG813" t="s">
        <v>5</v>
      </c>
      <c r="AH813" t="s">
        <v>15</v>
      </c>
      <c r="AI813" t="s">
        <v>16</v>
      </c>
      <c r="AJ813" t="s">
        <v>17</v>
      </c>
      <c r="AK813" t="s">
        <v>18</v>
      </c>
      <c r="AL813" t="s">
        <v>19</v>
      </c>
    </row>
    <row r="814" spans="1:38" ht="13.5" customHeight="1">
      <c r="A814" s="7"/>
      <c r="B814" s="7"/>
      <c r="C814" s="7"/>
      <c r="D814" s="8"/>
      <c r="F814" s="9" t="str">
        <f>(Sheet1!T814)</f>
        <v/>
      </c>
      <c r="G814" t="str">
        <f>IF(OR(Sheet1!W814="Yes",Sheet1!U814="Yes"),"\\CMFP538\"&amp;Sheet1!Z814,"")</f>
        <v/>
      </c>
      <c r="H814" t="str">
        <f>IF(G814="","",Sheet1!Z814)</f>
        <v/>
      </c>
      <c r="I814" t="str">
        <f>IF(G814="","",Sheet1!Y814)</f>
        <v/>
      </c>
      <c r="J814" t="e">
        <f>(Sheet1!O814)</f>
        <v>#VALUE!</v>
      </c>
      <c r="K814" s="6" t="e">
        <f>(Sheet1!P814)</f>
        <v>#VALUE!</v>
      </c>
      <c r="L814" s="6" t="e">
        <f>IF(Sheet1!N814="No","No",IF(Sheet1!N814="","No","Yes"))</f>
        <v>#VALUE!</v>
      </c>
      <c r="M814" t="e">
        <f>(Sheet1!Q814)</f>
        <v>#VALUE!</v>
      </c>
      <c r="N814" s="6" t="str">
        <f>IF(Sheet1!E814=FALSE,"",Sheet1!F814&amp;Sheet1!E814)</f>
        <v/>
      </c>
      <c r="O814" t="str">
        <f ca="1">(Sheet1!AB814)</f>
        <v>DC1MDB08</v>
      </c>
      <c r="P814" t="e">
        <f>(Sheet1!R814)</f>
        <v>#VALUE!</v>
      </c>
      <c r="Q814" t="e">
        <f>Sheet3!D814</f>
        <v>#VALUE!</v>
      </c>
      <c r="R814" t="e">
        <f>Sheet3!E814</f>
        <v>#VALUE!</v>
      </c>
      <c r="S814" t="str">
        <f t="shared" si="48"/>
        <v/>
      </c>
      <c r="T814" t="str">
        <f>IF(ISERROR(Sheet1!X814),"",Sheet1!X814)</f>
        <v/>
      </c>
      <c r="U814" t="e">
        <f>IF(Sheet1!M814="Councillors",5120,IF(Sheet1!M814="Information Technology Services Dept.",1024,IF(Sheet1!M814="City Clerk and Solicitor Dept",1953,"No")))</f>
        <v>#VALUE!</v>
      </c>
      <c r="V814" s="5" t="s">
        <v>96</v>
      </c>
      <c r="W814" t="e">
        <f>IF(Sheet1!M814="Councillors",4608,IF(Sheet1!M814="Information Technology Services Dept.",921,IF(Sheet1!M814="City Clerk and Solicitor Dept",1855,"No")))</f>
        <v>#VALUE!</v>
      </c>
      <c r="X814" t="e">
        <f t="shared" si="49"/>
        <v>#VALUE!</v>
      </c>
      <c r="Y814" t="str">
        <f ca="1">IF(Sheet1!AB814="DC1MDB01","DC1",IF(Sheet1!AB814="DC1MDB02","DC1",IF(Sheet1!AB814="DC1MDB03","DC1",IF(Sheet1!AB814="DC1MDB04","DC1",IF(Sheet1!AB814="DC1MDB05","DC1",IF(Sheet1!AB814="DC1MDB06","DC1",IF(Sheet1!AB814="DC1MDB07","DC1",IF(Sheet1!AB814="DC1MDB08","DC1",IF(Sheet1!AB814="DC1MDB09","DC1",IF(Sheet1!AB814="DC1MDB10","DC1",IF(Sheet1!AB814="DC4MDB01","DC4",IF(Sheet1!AB814="DC4MDB02","DC4",IF(Sheet1!AB814="DC4MDB03","DC4",IF(Sheet1!AB814="DC4MDB04","DC4",IF(Sheet1!AB814="DC4MDB05","DC4",IF(Sheet1!AB814="DC4MDB06","DC4",IF(Sheet1!AB814="DC4MDB07","DC4",IF(Sheet1!AB814="DC4MDB08","DC4",IF(Sheet1!AB814="DC4MDB09","DC4",IF(Sheet1!AB814="DC4MDB10","DC4","$False"))))))))))))))))))))</f>
        <v>DC1</v>
      </c>
      <c r="Z814" t="s">
        <v>35</v>
      </c>
      <c r="AA814" t="e">
        <f t="shared" si="50"/>
        <v>#VALUE!</v>
      </c>
      <c r="AB814" t="e">
        <f t="shared" si="51"/>
        <v>#VALUE!</v>
      </c>
      <c r="AC814" t="s">
        <v>11</v>
      </c>
      <c r="AD814" t="s">
        <v>12</v>
      </c>
      <c r="AE814" t="s">
        <v>13</v>
      </c>
      <c r="AF814" t="s">
        <v>14</v>
      </c>
      <c r="AG814" t="s">
        <v>5</v>
      </c>
      <c r="AH814" t="s">
        <v>15</v>
      </c>
      <c r="AI814" t="s">
        <v>16</v>
      </c>
      <c r="AJ814" t="s">
        <v>17</v>
      </c>
      <c r="AK814" t="s">
        <v>18</v>
      </c>
      <c r="AL814" t="s">
        <v>19</v>
      </c>
    </row>
    <row r="815" spans="1:38" ht="13.5" customHeight="1">
      <c r="A815" s="7"/>
      <c r="B815" s="7"/>
      <c r="C815" s="7"/>
      <c r="D815" s="8"/>
      <c r="F815" s="9" t="str">
        <f>(Sheet1!T815)</f>
        <v/>
      </c>
      <c r="G815" t="str">
        <f>IF(OR(Sheet1!W815="Yes",Sheet1!U815="Yes"),"\\CMFP538\"&amp;Sheet1!Z815,"")</f>
        <v/>
      </c>
      <c r="H815" t="str">
        <f>IF(G815="","",Sheet1!Z815)</f>
        <v/>
      </c>
      <c r="I815" t="str">
        <f>IF(G815="","",Sheet1!Y815)</f>
        <v/>
      </c>
      <c r="J815" t="e">
        <f>(Sheet1!O815)</f>
        <v>#VALUE!</v>
      </c>
      <c r="K815" s="6" t="e">
        <f>(Sheet1!P815)</f>
        <v>#VALUE!</v>
      </c>
      <c r="L815" s="6" t="e">
        <f>IF(Sheet1!N815="No","No",IF(Sheet1!N815="","No","Yes"))</f>
        <v>#VALUE!</v>
      </c>
      <c r="M815" t="e">
        <f>(Sheet1!Q815)</f>
        <v>#VALUE!</v>
      </c>
      <c r="N815" s="6" t="str">
        <f>IF(Sheet1!E815=FALSE,"",Sheet1!F815&amp;Sheet1!E815)</f>
        <v/>
      </c>
      <c r="O815" t="str">
        <f ca="1">(Sheet1!AB815)</f>
        <v>DC4MDB08</v>
      </c>
      <c r="P815" t="e">
        <f>(Sheet1!R815)</f>
        <v>#VALUE!</v>
      </c>
      <c r="Q815" t="e">
        <f>Sheet3!D815</f>
        <v>#VALUE!</v>
      </c>
      <c r="R815" t="e">
        <f>Sheet3!E815</f>
        <v>#VALUE!</v>
      </c>
      <c r="S815" t="str">
        <f t="shared" si="48"/>
        <v/>
      </c>
      <c r="T815" t="str">
        <f>IF(ISERROR(Sheet1!X815),"",Sheet1!X815)</f>
        <v/>
      </c>
      <c r="U815" t="e">
        <f>IF(Sheet1!M815="Councillors",5120,IF(Sheet1!M815="Information Technology Services Dept.",1024,IF(Sheet1!M815="City Clerk and Solicitor Dept",1953,"No")))</f>
        <v>#VALUE!</v>
      </c>
      <c r="V815" s="5" t="s">
        <v>96</v>
      </c>
      <c r="W815" t="e">
        <f>IF(Sheet1!M815="Councillors",4608,IF(Sheet1!M815="Information Technology Services Dept.",921,IF(Sheet1!M815="City Clerk and Solicitor Dept",1855,"No")))</f>
        <v>#VALUE!</v>
      </c>
      <c r="X815" t="e">
        <f t="shared" si="49"/>
        <v>#VALUE!</v>
      </c>
      <c r="Y815" t="str">
        <f ca="1">IF(Sheet1!AB815="DC1MDB01","DC1",IF(Sheet1!AB815="DC1MDB02","DC1",IF(Sheet1!AB815="DC1MDB03","DC1",IF(Sheet1!AB815="DC1MDB04","DC1",IF(Sheet1!AB815="DC1MDB05","DC1",IF(Sheet1!AB815="DC1MDB06","DC1",IF(Sheet1!AB815="DC1MDB07","DC1",IF(Sheet1!AB815="DC1MDB08","DC1",IF(Sheet1!AB815="DC1MDB09","DC1",IF(Sheet1!AB815="DC1MDB10","DC1",IF(Sheet1!AB815="DC4MDB01","DC4",IF(Sheet1!AB815="DC4MDB02","DC4",IF(Sheet1!AB815="DC4MDB03","DC4",IF(Sheet1!AB815="DC4MDB04","DC4",IF(Sheet1!AB815="DC4MDB05","DC4",IF(Sheet1!AB815="DC4MDB06","DC4",IF(Sheet1!AB815="DC4MDB07","DC4",IF(Sheet1!AB815="DC4MDB08","DC4",IF(Sheet1!AB815="DC4MDB09","DC4",IF(Sheet1!AB815="DC4MDB10","DC4","$False"))))))))))))))))))))</f>
        <v>DC4</v>
      </c>
      <c r="Z815" t="s">
        <v>35</v>
      </c>
      <c r="AA815" t="e">
        <f t="shared" si="50"/>
        <v>#VALUE!</v>
      </c>
      <c r="AB815" t="e">
        <f t="shared" si="51"/>
        <v>#VALUE!</v>
      </c>
      <c r="AC815" t="s">
        <v>11</v>
      </c>
      <c r="AD815" t="s">
        <v>12</v>
      </c>
      <c r="AE815" t="s">
        <v>13</v>
      </c>
      <c r="AF815" t="s">
        <v>14</v>
      </c>
      <c r="AG815" t="s">
        <v>5</v>
      </c>
      <c r="AH815" t="s">
        <v>15</v>
      </c>
      <c r="AI815" t="s">
        <v>16</v>
      </c>
      <c r="AJ815" t="s">
        <v>17</v>
      </c>
      <c r="AK815" t="s">
        <v>18</v>
      </c>
      <c r="AL815" t="s">
        <v>19</v>
      </c>
    </row>
    <row r="816" spans="1:38" ht="13.5" customHeight="1">
      <c r="A816" s="7"/>
      <c r="B816" s="7"/>
      <c r="C816" s="7"/>
      <c r="D816" s="8"/>
      <c r="F816" s="9" t="str">
        <f>(Sheet1!T816)</f>
        <v/>
      </c>
      <c r="G816" t="str">
        <f>IF(OR(Sheet1!W816="Yes",Sheet1!U816="Yes"),"\\CMFP538\"&amp;Sheet1!Z816,"")</f>
        <v/>
      </c>
      <c r="H816" t="str">
        <f>IF(G816="","",Sheet1!Z816)</f>
        <v/>
      </c>
      <c r="I816" t="str">
        <f>IF(G816="","",Sheet1!Y816)</f>
        <v/>
      </c>
      <c r="J816" t="e">
        <f>(Sheet1!O816)</f>
        <v>#VALUE!</v>
      </c>
      <c r="K816" s="6" t="e">
        <f>(Sheet1!P816)</f>
        <v>#VALUE!</v>
      </c>
      <c r="L816" s="6" t="e">
        <f>IF(Sheet1!N816="No","No",IF(Sheet1!N816="","No","Yes"))</f>
        <v>#VALUE!</v>
      </c>
      <c r="M816" t="e">
        <f>(Sheet1!Q816)</f>
        <v>#VALUE!</v>
      </c>
      <c r="N816" s="6" t="str">
        <f>IF(Sheet1!E816=FALSE,"",Sheet1!F816&amp;Sheet1!E816)</f>
        <v/>
      </c>
      <c r="O816" t="str">
        <f ca="1">(Sheet1!AB816)</f>
        <v>DC1MDB03</v>
      </c>
      <c r="P816" t="e">
        <f>(Sheet1!R816)</f>
        <v>#VALUE!</v>
      </c>
      <c r="Q816" t="e">
        <f>Sheet3!D816</f>
        <v>#VALUE!</v>
      </c>
      <c r="R816" t="e">
        <f>Sheet3!E816</f>
        <v>#VALUE!</v>
      </c>
      <c r="S816" t="str">
        <f t="shared" si="48"/>
        <v/>
      </c>
      <c r="T816" t="str">
        <f>IF(ISERROR(Sheet1!X816),"",Sheet1!X816)</f>
        <v/>
      </c>
      <c r="U816" t="e">
        <f>IF(Sheet1!M816="Councillors",5120,IF(Sheet1!M816="Information Technology Services Dept.",1024,IF(Sheet1!M816="City Clerk and Solicitor Dept",1953,"No")))</f>
        <v>#VALUE!</v>
      </c>
      <c r="V816" s="5" t="s">
        <v>96</v>
      </c>
      <c r="W816" t="e">
        <f>IF(Sheet1!M816="Councillors",4608,IF(Sheet1!M816="Information Technology Services Dept.",921,IF(Sheet1!M816="City Clerk and Solicitor Dept",1855,"No")))</f>
        <v>#VALUE!</v>
      </c>
      <c r="X816" t="e">
        <f t="shared" si="49"/>
        <v>#VALUE!</v>
      </c>
      <c r="Y816" t="str">
        <f ca="1">IF(Sheet1!AB816="DC1MDB01","DC1",IF(Sheet1!AB816="DC1MDB02","DC1",IF(Sheet1!AB816="DC1MDB03","DC1",IF(Sheet1!AB816="DC1MDB04","DC1",IF(Sheet1!AB816="DC1MDB05","DC1",IF(Sheet1!AB816="DC1MDB06","DC1",IF(Sheet1!AB816="DC1MDB07","DC1",IF(Sheet1!AB816="DC1MDB08","DC1",IF(Sheet1!AB816="DC1MDB09","DC1",IF(Sheet1!AB816="DC1MDB10","DC1",IF(Sheet1!AB816="DC4MDB01","DC4",IF(Sheet1!AB816="DC4MDB02","DC4",IF(Sheet1!AB816="DC4MDB03","DC4",IF(Sheet1!AB816="DC4MDB04","DC4",IF(Sheet1!AB816="DC4MDB05","DC4",IF(Sheet1!AB816="DC4MDB06","DC4",IF(Sheet1!AB816="DC4MDB07","DC4",IF(Sheet1!AB816="DC4MDB08","DC4",IF(Sheet1!AB816="DC4MDB09","DC4",IF(Sheet1!AB816="DC4MDB10","DC4","$False"))))))))))))))))))))</f>
        <v>DC1</v>
      </c>
      <c r="Z816" t="s">
        <v>35</v>
      </c>
      <c r="AA816" t="e">
        <f t="shared" si="50"/>
        <v>#VALUE!</v>
      </c>
      <c r="AB816" t="e">
        <f t="shared" si="51"/>
        <v>#VALUE!</v>
      </c>
      <c r="AC816" t="s">
        <v>11</v>
      </c>
      <c r="AD816" t="s">
        <v>12</v>
      </c>
      <c r="AE816" t="s">
        <v>13</v>
      </c>
      <c r="AF816" t="s">
        <v>14</v>
      </c>
      <c r="AG816" t="s">
        <v>5</v>
      </c>
      <c r="AH816" t="s">
        <v>15</v>
      </c>
      <c r="AI816" t="s">
        <v>16</v>
      </c>
      <c r="AJ816" t="s">
        <v>17</v>
      </c>
      <c r="AK816" t="s">
        <v>18</v>
      </c>
      <c r="AL816" t="s">
        <v>19</v>
      </c>
    </row>
    <row r="817" spans="1:38" ht="13.5" customHeight="1">
      <c r="A817" s="7"/>
      <c r="B817" s="7"/>
      <c r="C817" s="7"/>
      <c r="D817" s="8"/>
      <c r="F817" s="9" t="str">
        <f>(Sheet1!T817)</f>
        <v/>
      </c>
      <c r="G817" t="str">
        <f>IF(OR(Sheet1!W817="Yes",Sheet1!U817="Yes"),"\\CMFP538\"&amp;Sheet1!Z817,"")</f>
        <v/>
      </c>
      <c r="H817" t="str">
        <f>IF(G817="","",Sheet1!Z817)</f>
        <v/>
      </c>
      <c r="I817" t="str">
        <f>IF(G817="","",Sheet1!Y817)</f>
        <v/>
      </c>
      <c r="J817" t="e">
        <f>(Sheet1!O817)</f>
        <v>#VALUE!</v>
      </c>
      <c r="K817" s="6" t="e">
        <f>(Sheet1!P817)</f>
        <v>#VALUE!</v>
      </c>
      <c r="L817" s="6" t="e">
        <f>IF(Sheet1!N817="No","No",IF(Sheet1!N817="","No","Yes"))</f>
        <v>#VALUE!</v>
      </c>
      <c r="M817" t="e">
        <f>(Sheet1!Q817)</f>
        <v>#VALUE!</v>
      </c>
      <c r="N817" s="6" t="str">
        <f>IF(Sheet1!E817=FALSE,"",Sheet1!F817&amp;Sheet1!E817)</f>
        <v/>
      </c>
      <c r="O817" t="str">
        <f ca="1">(Sheet1!AB817)</f>
        <v>DC4MDB02</v>
      </c>
      <c r="P817" t="e">
        <f>(Sheet1!R817)</f>
        <v>#VALUE!</v>
      </c>
      <c r="Q817" t="e">
        <f>Sheet3!D817</f>
        <v>#VALUE!</v>
      </c>
      <c r="R817" t="e">
        <f>Sheet3!E817</f>
        <v>#VALUE!</v>
      </c>
      <c r="S817" t="str">
        <f t="shared" si="48"/>
        <v/>
      </c>
      <c r="T817" t="str">
        <f>IF(ISERROR(Sheet1!X817),"",Sheet1!X817)</f>
        <v/>
      </c>
      <c r="U817" t="e">
        <f>IF(Sheet1!M817="Councillors",5120,IF(Sheet1!M817="Information Technology Services Dept.",1024,IF(Sheet1!M817="City Clerk and Solicitor Dept",1953,"No")))</f>
        <v>#VALUE!</v>
      </c>
      <c r="V817" s="5" t="s">
        <v>96</v>
      </c>
      <c r="W817" t="e">
        <f>IF(Sheet1!M817="Councillors",4608,IF(Sheet1!M817="Information Technology Services Dept.",921,IF(Sheet1!M817="City Clerk and Solicitor Dept",1855,"No")))</f>
        <v>#VALUE!</v>
      </c>
      <c r="X817" t="e">
        <f t="shared" si="49"/>
        <v>#VALUE!</v>
      </c>
      <c r="Y817" t="str">
        <f ca="1">IF(Sheet1!AB817="DC1MDB01","DC1",IF(Sheet1!AB817="DC1MDB02","DC1",IF(Sheet1!AB817="DC1MDB03","DC1",IF(Sheet1!AB817="DC1MDB04","DC1",IF(Sheet1!AB817="DC1MDB05","DC1",IF(Sheet1!AB817="DC1MDB06","DC1",IF(Sheet1!AB817="DC1MDB07","DC1",IF(Sheet1!AB817="DC1MDB08","DC1",IF(Sheet1!AB817="DC1MDB09","DC1",IF(Sheet1!AB817="DC1MDB10","DC1",IF(Sheet1!AB817="DC4MDB01","DC4",IF(Sheet1!AB817="DC4MDB02","DC4",IF(Sheet1!AB817="DC4MDB03","DC4",IF(Sheet1!AB817="DC4MDB04","DC4",IF(Sheet1!AB817="DC4MDB05","DC4",IF(Sheet1!AB817="DC4MDB06","DC4",IF(Sheet1!AB817="DC4MDB07","DC4",IF(Sheet1!AB817="DC4MDB08","DC4",IF(Sheet1!AB817="DC4MDB09","DC4",IF(Sheet1!AB817="DC4MDB10","DC4","$False"))))))))))))))))))))</f>
        <v>DC4</v>
      </c>
      <c r="Z817" t="s">
        <v>35</v>
      </c>
      <c r="AA817" t="e">
        <f t="shared" si="50"/>
        <v>#VALUE!</v>
      </c>
      <c r="AB817" t="e">
        <f t="shared" si="51"/>
        <v>#VALUE!</v>
      </c>
      <c r="AC817" t="s">
        <v>11</v>
      </c>
      <c r="AD817" t="s">
        <v>12</v>
      </c>
      <c r="AE817" t="s">
        <v>13</v>
      </c>
      <c r="AF817" t="s">
        <v>14</v>
      </c>
      <c r="AG817" t="s">
        <v>5</v>
      </c>
      <c r="AH817" t="s">
        <v>15</v>
      </c>
      <c r="AI817" t="s">
        <v>16</v>
      </c>
      <c r="AJ817" t="s">
        <v>17</v>
      </c>
      <c r="AK817" t="s">
        <v>18</v>
      </c>
      <c r="AL817" t="s">
        <v>19</v>
      </c>
    </row>
    <row r="818" spans="1:38" ht="13.5" customHeight="1">
      <c r="A818" s="7"/>
      <c r="B818" s="7"/>
      <c r="C818" s="7"/>
      <c r="D818" s="8"/>
      <c r="F818" s="9" t="str">
        <f>(Sheet1!T818)</f>
        <v/>
      </c>
      <c r="G818" t="str">
        <f>IF(OR(Sheet1!W818="Yes",Sheet1!U818="Yes"),"\\CMFP538\"&amp;Sheet1!Z818,"")</f>
        <v/>
      </c>
      <c r="H818" t="str">
        <f>IF(G818="","",Sheet1!Z818)</f>
        <v/>
      </c>
      <c r="I818" t="str">
        <f>IF(G818="","",Sheet1!Y818)</f>
        <v/>
      </c>
      <c r="J818" t="e">
        <f>(Sheet1!O818)</f>
        <v>#VALUE!</v>
      </c>
      <c r="K818" s="6" t="e">
        <f>(Sheet1!P818)</f>
        <v>#VALUE!</v>
      </c>
      <c r="L818" s="6" t="e">
        <f>IF(Sheet1!N818="No","No",IF(Sheet1!N818="","No","Yes"))</f>
        <v>#VALUE!</v>
      </c>
      <c r="M818" t="e">
        <f>(Sheet1!Q818)</f>
        <v>#VALUE!</v>
      </c>
      <c r="N818" s="6" t="str">
        <f>IF(Sheet1!E818=FALSE,"",Sheet1!F818&amp;Sheet1!E818)</f>
        <v/>
      </c>
      <c r="O818" t="str">
        <f ca="1">(Sheet1!AB818)</f>
        <v>DC1MDB06</v>
      </c>
      <c r="P818" t="e">
        <f>(Sheet1!R818)</f>
        <v>#VALUE!</v>
      </c>
      <c r="Q818" t="e">
        <f>Sheet3!D818</f>
        <v>#VALUE!</v>
      </c>
      <c r="R818" t="e">
        <f>Sheet3!E818</f>
        <v>#VALUE!</v>
      </c>
      <c r="S818" t="str">
        <f t="shared" si="48"/>
        <v/>
      </c>
      <c r="T818" t="str">
        <f>IF(ISERROR(Sheet1!X818),"",Sheet1!X818)</f>
        <v/>
      </c>
      <c r="U818" t="e">
        <f>IF(Sheet1!M818="Councillors",5120,IF(Sheet1!M818="Information Technology Services Dept.",1024,IF(Sheet1!M818="City Clerk and Solicitor Dept",1953,"No")))</f>
        <v>#VALUE!</v>
      </c>
      <c r="V818" s="5" t="s">
        <v>96</v>
      </c>
      <c r="W818" t="e">
        <f>IF(Sheet1!M818="Councillors",4608,IF(Sheet1!M818="Information Technology Services Dept.",921,IF(Sheet1!M818="City Clerk and Solicitor Dept",1855,"No")))</f>
        <v>#VALUE!</v>
      </c>
      <c r="X818" t="e">
        <f t="shared" si="49"/>
        <v>#VALUE!</v>
      </c>
      <c r="Y818" t="str">
        <f ca="1">IF(Sheet1!AB818="DC1MDB01","DC1",IF(Sheet1!AB818="DC1MDB02","DC1",IF(Sheet1!AB818="DC1MDB03","DC1",IF(Sheet1!AB818="DC1MDB04","DC1",IF(Sheet1!AB818="DC1MDB05","DC1",IF(Sheet1!AB818="DC1MDB06","DC1",IF(Sheet1!AB818="DC1MDB07","DC1",IF(Sheet1!AB818="DC1MDB08","DC1",IF(Sheet1!AB818="DC1MDB09","DC1",IF(Sheet1!AB818="DC1MDB10","DC1",IF(Sheet1!AB818="DC4MDB01","DC4",IF(Sheet1!AB818="DC4MDB02","DC4",IF(Sheet1!AB818="DC4MDB03","DC4",IF(Sheet1!AB818="DC4MDB04","DC4",IF(Sheet1!AB818="DC4MDB05","DC4",IF(Sheet1!AB818="DC4MDB06","DC4",IF(Sheet1!AB818="DC4MDB07","DC4",IF(Sheet1!AB818="DC4MDB08","DC4",IF(Sheet1!AB818="DC4MDB09","DC4",IF(Sheet1!AB818="DC4MDB10","DC4","$False"))))))))))))))))))))</f>
        <v>DC1</v>
      </c>
      <c r="Z818" t="s">
        <v>35</v>
      </c>
      <c r="AA818" t="e">
        <f t="shared" si="50"/>
        <v>#VALUE!</v>
      </c>
      <c r="AB818" t="e">
        <f t="shared" si="51"/>
        <v>#VALUE!</v>
      </c>
      <c r="AC818" t="s">
        <v>11</v>
      </c>
      <c r="AD818" t="s">
        <v>12</v>
      </c>
      <c r="AE818" t="s">
        <v>13</v>
      </c>
      <c r="AF818" t="s">
        <v>14</v>
      </c>
      <c r="AG818" t="s">
        <v>5</v>
      </c>
      <c r="AH818" t="s">
        <v>15</v>
      </c>
      <c r="AI818" t="s">
        <v>16</v>
      </c>
      <c r="AJ818" t="s">
        <v>17</v>
      </c>
      <c r="AK818" t="s">
        <v>18</v>
      </c>
      <c r="AL818" t="s">
        <v>19</v>
      </c>
    </row>
    <row r="819" spans="1:38" ht="13.5" customHeight="1">
      <c r="A819" s="7"/>
      <c r="B819" s="7"/>
      <c r="C819" s="7"/>
      <c r="D819" s="8"/>
      <c r="F819" s="9" t="str">
        <f>(Sheet1!T819)</f>
        <v/>
      </c>
      <c r="G819" t="str">
        <f>IF(OR(Sheet1!W819="Yes",Sheet1!U819="Yes"),"\\CMFP538\"&amp;Sheet1!Z819,"")</f>
        <v/>
      </c>
      <c r="H819" t="str">
        <f>IF(G819="","",Sheet1!Z819)</f>
        <v/>
      </c>
      <c r="I819" t="str">
        <f>IF(G819="","",Sheet1!Y819)</f>
        <v/>
      </c>
      <c r="J819" t="e">
        <f>(Sheet1!O819)</f>
        <v>#VALUE!</v>
      </c>
      <c r="K819" s="6" t="e">
        <f>(Sheet1!P819)</f>
        <v>#VALUE!</v>
      </c>
      <c r="L819" s="6" t="e">
        <f>IF(Sheet1!N819="No","No",IF(Sheet1!N819="","No","Yes"))</f>
        <v>#VALUE!</v>
      </c>
      <c r="M819" t="e">
        <f>(Sheet1!Q819)</f>
        <v>#VALUE!</v>
      </c>
      <c r="N819" s="6" t="str">
        <f>IF(Sheet1!E819=FALSE,"",Sheet1!F819&amp;Sheet1!E819)</f>
        <v/>
      </c>
      <c r="O819" t="str">
        <f ca="1">(Sheet1!AB819)</f>
        <v>DC4MDB01</v>
      </c>
      <c r="P819" t="e">
        <f>(Sheet1!R819)</f>
        <v>#VALUE!</v>
      </c>
      <c r="Q819" t="e">
        <f>Sheet3!D819</f>
        <v>#VALUE!</v>
      </c>
      <c r="R819" t="e">
        <f>Sheet3!E819</f>
        <v>#VALUE!</v>
      </c>
      <c r="S819" t="str">
        <f t="shared" si="48"/>
        <v/>
      </c>
      <c r="T819" t="str">
        <f>IF(ISERROR(Sheet1!X819),"",Sheet1!X819)</f>
        <v/>
      </c>
      <c r="U819" t="e">
        <f>IF(Sheet1!M819="Councillors",5120,IF(Sheet1!M819="Information Technology Services Dept.",1024,IF(Sheet1!M819="City Clerk and Solicitor Dept",1953,"No")))</f>
        <v>#VALUE!</v>
      </c>
      <c r="V819" s="5" t="s">
        <v>96</v>
      </c>
      <c r="W819" t="e">
        <f>IF(Sheet1!M819="Councillors",4608,IF(Sheet1!M819="Information Technology Services Dept.",921,IF(Sheet1!M819="City Clerk and Solicitor Dept",1855,"No")))</f>
        <v>#VALUE!</v>
      </c>
      <c r="X819" t="e">
        <f t="shared" si="49"/>
        <v>#VALUE!</v>
      </c>
      <c r="Y819" t="str">
        <f ca="1">IF(Sheet1!AB819="DC1MDB01","DC1",IF(Sheet1!AB819="DC1MDB02","DC1",IF(Sheet1!AB819="DC1MDB03","DC1",IF(Sheet1!AB819="DC1MDB04","DC1",IF(Sheet1!AB819="DC1MDB05","DC1",IF(Sheet1!AB819="DC1MDB06","DC1",IF(Sheet1!AB819="DC1MDB07","DC1",IF(Sheet1!AB819="DC1MDB08","DC1",IF(Sheet1!AB819="DC1MDB09","DC1",IF(Sheet1!AB819="DC1MDB10","DC1",IF(Sheet1!AB819="DC4MDB01","DC4",IF(Sheet1!AB819="DC4MDB02","DC4",IF(Sheet1!AB819="DC4MDB03","DC4",IF(Sheet1!AB819="DC4MDB04","DC4",IF(Sheet1!AB819="DC4MDB05","DC4",IF(Sheet1!AB819="DC4MDB06","DC4",IF(Sheet1!AB819="DC4MDB07","DC4",IF(Sheet1!AB819="DC4MDB08","DC4",IF(Sheet1!AB819="DC4MDB09","DC4",IF(Sheet1!AB819="DC4MDB10","DC4","$False"))))))))))))))))))))</f>
        <v>DC4</v>
      </c>
      <c r="Z819" t="s">
        <v>35</v>
      </c>
      <c r="AA819" t="e">
        <f t="shared" si="50"/>
        <v>#VALUE!</v>
      </c>
      <c r="AB819" t="e">
        <f t="shared" si="51"/>
        <v>#VALUE!</v>
      </c>
      <c r="AC819" t="s">
        <v>11</v>
      </c>
      <c r="AD819" t="s">
        <v>12</v>
      </c>
      <c r="AE819" t="s">
        <v>13</v>
      </c>
      <c r="AF819" t="s">
        <v>14</v>
      </c>
      <c r="AG819" t="s">
        <v>5</v>
      </c>
      <c r="AH819" t="s">
        <v>15</v>
      </c>
      <c r="AI819" t="s">
        <v>16</v>
      </c>
      <c r="AJ819" t="s">
        <v>17</v>
      </c>
      <c r="AK819" t="s">
        <v>18</v>
      </c>
      <c r="AL819" t="s">
        <v>19</v>
      </c>
    </row>
    <row r="820" spans="1:38" ht="13.5" customHeight="1">
      <c r="A820" s="7"/>
      <c r="B820" s="7"/>
      <c r="C820" s="7"/>
      <c r="D820" s="8"/>
      <c r="F820" s="9" t="str">
        <f>(Sheet1!T820)</f>
        <v/>
      </c>
      <c r="G820" t="str">
        <f>IF(OR(Sheet1!W820="Yes",Sheet1!U820="Yes"),"\\CMFP538\"&amp;Sheet1!Z820,"")</f>
        <v/>
      </c>
      <c r="H820" t="str">
        <f>IF(G820="","",Sheet1!Z820)</f>
        <v/>
      </c>
      <c r="I820" t="str">
        <f>IF(G820="","",Sheet1!Y820)</f>
        <v/>
      </c>
      <c r="J820" t="e">
        <f>(Sheet1!O820)</f>
        <v>#VALUE!</v>
      </c>
      <c r="K820" s="6" t="e">
        <f>(Sheet1!P820)</f>
        <v>#VALUE!</v>
      </c>
      <c r="L820" s="6" t="e">
        <f>IF(Sheet1!N820="No","No",IF(Sheet1!N820="","No","Yes"))</f>
        <v>#VALUE!</v>
      </c>
      <c r="M820" t="e">
        <f>(Sheet1!Q820)</f>
        <v>#VALUE!</v>
      </c>
      <c r="N820" s="6" t="str">
        <f>IF(Sheet1!E820=FALSE,"",Sheet1!F820&amp;Sheet1!E820)</f>
        <v/>
      </c>
      <c r="O820" t="str">
        <f ca="1">(Sheet1!AB820)</f>
        <v>DC1MDB05</v>
      </c>
      <c r="P820" t="e">
        <f>(Sheet1!R820)</f>
        <v>#VALUE!</v>
      </c>
      <c r="Q820" t="e">
        <f>Sheet3!D820</f>
        <v>#VALUE!</v>
      </c>
      <c r="R820" t="e">
        <f>Sheet3!E820</f>
        <v>#VALUE!</v>
      </c>
      <c r="S820" t="str">
        <f t="shared" si="48"/>
        <v/>
      </c>
      <c r="T820" t="str">
        <f>IF(ISERROR(Sheet1!X820),"",Sheet1!X820)</f>
        <v/>
      </c>
      <c r="U820" t="e">
        <f>IF(Sheet1!M820="Councillors",5120,IF(Sheet1!M820="Information Technology Services Dept.",1024,IF(Sheet1!M820="City Clerk and Solicitor Dept",1953,"No")))</f>
        <v>#VALUE!</v>
      </c>
      <c r="V820" s="5" t="s">
        <v>96</v>
      </c>
      <c r="W820" t="e">
        <f>IF(Sheet1!M820="Councillors",4608,IF(Sheet1!M820="Information Technology Services Dept.",921,IF(Sheet1!M820="City Clerk and Solicitor Dept",1855,"No")))</f>
        <v>#VALUE!</v>
      </c>
      <c r="X820" t="e">
        <f t="shared" si="49"/>
        <v>#VALUE!</v>
      </c>
      <c r="Y820" t="str">
        <f ca="1">IF(Sheet1!AB820="DC1MDB01","DC1",IF(Sheet1!AB820="DC1MDB02","DC1",IF(Sheet1!AB820="DC1MDB03","DC1",IF(Sheet1!AB820="DC1MDB04","DC1",IF(Sheet1!AB820="DC1MDB05","DC1",IF(Sheet1!AB820="DC1MDB06","DC1",IF(Sheet1!AB820="DC1MDB07","DC1",IF(Sheet1!AB820="DC1MDB08","DC1",IF(Sheet1!AB820="DC1MDB09","DC1",IF(Sheet1!AB820="DC1MDB10","DC1",IF(Sheet1!AB820="DC4MDB01","DC4",IF(Sheet1!AB820="DC4MDB02","DC4",IF(Sheet1!AB820="DC4MDB03","DC4",IF(Sheet1!AB820="DC4MDB04","DC4",IF(Sheet1!AB820="DC4MDB05","DC4",IF(Sheet1!AB820="DC4MDB06","DC4",IF(Sheet1!AB820="DC4MDB07","DC4",IF(Sheet1!AB820="DC4MDB08","DC4",IF(Sheet1!AB820="DC4MDB09","DC4",IF(Sheet1!AB820="DC4MDB10","DC4","$False"))))))))))))))))))))</f>
        <v>DC1</v>
      </c>
      <c r="Z820" t="s">
        <v>35</v>
      </c>
      <c r="AA820" t="e">
        <f t="shared" si="50"/>
        <v>#VALUE!</v>
      </c>
      <c r="AB820" t="e">
        <f t="shared" si="51"/>
        <v>#VALUE!</v>
      </c>
      <c r="AC820" t="s">
        <v>11</v>
      </c>
      <c r="AD820" t="s">
        <v>12</v>
      </c>
      <c r="AE820" t="s">
        <v>13</v>
      </c>
      <c r="AF820" t="s">
        <v>14</v>
      </c>
      <c r="AG820" t="s">
        <v>5</v>
      </c>
      <c r="AH820" t="s">
        <v>15</v>
      </c>
      <c r="AI820" t="s">
        <v>16</v>
      </c>
      <c r="AJ820" t="s">
        <v>17</v>
      </c>
      <c r="AK820" t="s">
        <v>18</v>
      </c>
      <c r="AL820" t="s">
        <v>19</v>
      </c>
    </row>
    <row r="821" spans="1:38" ht="13.5" customHeight="1">
      <c r="A821" s="7"/>
      <c r="B821" s="7"/>
      <c r="C821" s="7"/>
      <c r="D821" s="8"/>
      <c r="F821" s="9" t="str">
        <f>(Sheet1!T821)</f>
        <v/>
      </c>
      <c r="G821" t="str">
        <f>IF(OR(Sheet1!W821="Yes",Sheet1!U821="Yes"),"\\CMFP538\"&amp;Sheet1!Z821,"")</f>
        <v/>
      </c>
      <c r="H821" t="str">
        <f>IF(G821="","",Sheet1!Z821)</f>
        <v/>
      </c>
      <c r="I821" t="str">
        <f>IF(G821="","",Sheet1!Y821)</f>
        <v/>
      </c>
      <c r="J821" t="e">
        <f>(Sheet1!O821)</f>
        <v>#VALUE!</v>
      </c>
      <c r="K821" s="6" t="e">
        <f>(Sheet1!P821)</f>
        <v>#VALUE!</v>
      </c>
      <c r="L821" s="6" t="e">
        <f>IF(Sheet1!N821="No","No",IF(Sheet1!N821="","No","Yes"))</f>
        <v>#VALUE!</v>
      </c>
      <c r="M821" t="e">
        <f>(Sheet1!Q821)</f>
        <v>#VALUE!</v>
      </c>
      <c r="N821" s="6" t="str">
        <f>IF(Sheet1!E821=FALSE,"",Sheet1!F821&amp;Sheet1!E821)</f>
        <v/>
      </c>
      <c r="O821" t="str">
        <f ca="1">(Sheet1!AB821)</f>
        <v>DC1MDB03</v>
      </c>
      <c r="P821" t="e">
        <f>(Sheet1!R821)</f>
        <v>#VALUE!</v>
      </c>
      <c r="Q821" t="e">
        <f>Sheet3!D821</f>
        <v>#VALUE!</v>
      </c>
      <c r="R821" t="e">
        <f>Sheet3!E821</f>
        <v>#VALUE!</v>
      </c>
      <c r="S821" t="str">
        <f t="shared" si="48"/>
        <v/>
      </c>
      <c r="T821" t="str">
        <f>IF(ISERROR(Sheet1!X821),"",Sheet1!X821)</f>
        <v/>
      </c>
      <c r="U821" t="e">
        <f>IF(Sheet1!M821="Councillors",5120,IF(Sheet1!M821="Information Technology Services Dept.",1024,IF(Sheet1!M821="City Clerk and Solicitor Dept",1953,"No")))</f>
        <v>#VALUE!</v>
      </c>
      <c r="V821" s="5" t="s">
        <v>96</v>
      </c>
      <c r="W821" t="e">
        <f>IF(Sheet1!M821="Councillors",4608,IF(Sheet1!M821="Information Technology Services Dept.",921,IF(Sheet1!M821="City Clerk and Solicitor Dept",1855,"No")))</f>
        <v>#VALUE!</v>
      </c>
      <c r="X821" t="e">
        <f t="shared" si="49"/>
        <v>#VALUE!</v>
      </c>
      <c r="Y821" t="str">
        <f ca="1">IF(Sheet1!AB821="DC1MDB01","DC1",IF(Sheet1!AB821="DC1MDB02","DC1",IF(Sheet1!AB821="DC1MDB03","DC1",IF(Sheet1!AB821="DC1MDB04","DC1",IF(Sheet1!AB821="DC1MDB05","DC1",IF(Sheet1!AB821="DC1MDB06","DC1",IF(Sheet1!AB821="DC1MDB07","DC1",IF(Sheet1!AB821="DC1MDB08","DC1",IF(Sheet1!AB821="DC1MDB09","DC1",IF(Sheet1!AB821="DC1MDB10","DC1",IF(Sheet1!AB821="DC4MDB01","DC4",IF(Sheet1!AB821="DC4MDB02","DC4",IF(Sheet1!AB821="DC4MDB03","DC4",IF(Sheet1!AB821="DC4MDB04","DC4",IF(Sheet1!AB821="DC4MDB05","DC4",IF(Sheet1!AB821="DC4MDB06","DC4",IF(Sheet1!AB821="DC4MDB07","DC4",IF(Sheet1!AB821="DC4MDB08","DC4",IF(Sheet1!AB821="DC4MDB09","DC4",IF(Sheet1!AB821="DC4MDB10","DC4","$False"))))))))))))))))))))</f>
        <v>DC1</v>
      </c>
      <c r="Z821" t="s">
        <v>35</v>
      </c>
      <c r="AA821" t="e">
        <f t="shared" si="50"/>
        <v>#VALUE!</v>
      </c>
      <c r="AB821" t="e">
        <f t="shared" si="51"/>
        <v>#VALUE!</v>
      </c>
      <c r="AC821" t="s">
        <v>11</v>
      </c>
      <c r="AD821" t="s">
        <v>12</v>
      </c>
      <c r="AE821" t="s">
        <v>13</v>
      </c>
      <c r="AF821" t="s">
        <v>14</v>
      </c>
      <c r="AG821" t="s">
        <v>5</v>
      </c>
      <c r="AH821" t="s">
        <v>15</v>
      </c>
      <c r="AI821" t="s">
        <v>16</v>
      </c>
      <c r="AJ821" t="s">
        <v>17</v>
      </c>
      <c r="AK821" t="s">
        <v>18</v>
      </c>
      <c r="AL821" t="s">
        <v>19</v>
      </c>
    </row>
    <row r="822" spans="1:38" ht="13.5" customHeight="1">
      <c r="A822" s="7"/>
      <c r="B822" s="7"/>
      <c r="C822" s="7"/>
      <c r="D822" s="8"/>
      <c r="F822" s="9" t="str">
        <f>(Sheet1!T822)</f>
        <v/>
      </c>
      <c r="G822" t="str">
        <f>IF(OR(Sheet1!W822="Yes",Sheet1!U822="Yes"),"\\CMFP538\"&amp;Sheet1!Z822,"")</f>
        <v/>
      </c>
      <c r="H822" t="str">
        <f>IF(G822="","",Sheet1!Z822)</f>
        <v/>
      </c>
      <c r="I822" t="str">
        <f>IF(G822="","",Sheet1!Y822)</f>
        <v/>
      </c>
      <c r="J822" t="e">
        <f>(Sheet1!O822)</f>
        <v>#VALUE!</v>
      </c>
      <c r="K822" s="6" t="e">
        <f>(Sheet1!P822)</f>
        <v>#VALUE!</v>
      </c>
      <c r="L822" s="6" t="e">
        <f>IF(Sheet1!N822="No","No",IF(Sheet1!N822="","No","Yes"))</f>
        <v>#VALUE!</v>
      </c>
      <c r="M822" t="e">
        <f>(Sheet1!Q822)</f>
        <v>#VALUE!</v>
      </c>
      <c r="N822" s="6" t="str">
        <f>IF(Sheet1!E822=FALSE,"",Sheet1!F822&amp;Sheet1!E822)</f>
        <v/>
      </c>
      <c r="O822" t="str">
        <f ca="1">(Sheet1!AB822)</f>
        <v>DC4MDB03</v>
      </c>
      <c r="P822" t="e">
        <f>(Sheet1!R822)</f>
        <v>#VALUE!</v>
      </c>
      <c r="Q822" t="e">
        <f>Sheet3!D822</f>
        <v>#VALUE!</v>
      </c>
      <c r="R822" t="e">
        <f>Sheet3!E822</f>
        <v>#VALUE!</v>
      </c>
      <c r="S822" t="str">
        <f t="shared" si="48"/>
        <v/>
      </c>
      <c r="T822" t="str">
        <f>IF(ISERROR(Sheet1!X822),"",Sheet1!X822)</f>
        <v/>
      </c>
      <c r="U822" t="e">
        <f>IF(Sheet1!M822="Councillors",5120,IF(Sheet1!M822="Information Technology Services Dept.",1024,IF(Sheet1!M822="City Clerk and Solicitor Dept",1953,"No")))</f>
        <v>#VALUE!</v>
      </c>
      <c r="V822" s="5" t="s">
        <v>96</v>
      </c>
      <c r="W822" t="e">
        <f>IF(Sheet1!M822="Councillors",4608,IF(Sheet1!M822="Information Technology Services Dept.",921,IF(Sheet1!M822="City Clerk and Solicitor Dept",1855,"No")))</f>
        <v>#VALUE!</v>
      </c>
      <c r="X822" t="e">
        <f t="shared" si="49"/>
        <v>#VALUE!</v>
      </c>
      <c r="Y822" t="str">
        <f ca="1">IF(Sheet1!AB822="DC1MDB01","DC1",IF(Sheet1!AB822="DC1MDB02","DC1",IF(Sheet1!AB822="DC1MDB03","DC1",IF(Sheet1!AB822="DC1MDB04","DC1",IF(Sheet1!AB822="DC1MDB05","DC1",IF(Sheet1!AB822="DC1MDB06","DC1",IF(Sheet1!AB822="DC1MDB07","DC1",IF(Sheet1!AB822="DC1MDB08","DC1",IF(Sheet1!AB822="DC1MDB09","DC1",IF(Sheet1!AB822="DC1MDB10","DC1",IF(Sheet1!AB822="DC4MDB01","DC4",IF(Sheet1!AB822="DC4MDB02","DC4",IF(Sheet1!AB822="DC4MDB03","DC4",IF(Sheet1!AB822="DC4MDB04","DC4",IF(Sheet1!AB822="DC4MDB05","DC4",IF(Sheet1!AB822="DC4MDB06","DC4",IF(Sheet1!AB822="DC4MDB07","DC4",IF(Sheet1!AB822="DC4MDB08","DC4",IF(Sheet1!AB822="DC4MDB09","DC4",IF(Sheet1!AB822="DC4MDB10","DC4","$False"))))))))))))))))))))</f>
        <v>DC4</v>
      </c>
      <c r="Z822" t="s">
        <v>35</v>
      </c>
      <c r="AA822" t="e">
        <f t="shared" si="50"/>
        <v>#VALUE!</v>
      </c>
      <c r="AB822" t="e">
        <f t="shared" si="51"/>
        <v>#VALUE!</v>
      </c>
      <c r="AC822" t="s">
        <v>11</v>
      </c>
      <c r="AD822" t="s">
        <v>12</v>
      </c>
      <c r="AE822" t="s">
        <v>13</v>
      </c>
      <c r="AF822" t="s">
        <v>14</v>
      </c>
      <c r="AG822" t="s">
        <v>5</v>
      </c>
      <c r="AH822" t="s">
        <v>15</v>
      </c>
      <c r="AI822" t="s">
        <v>16</v>
      </c>
      <c r="AJ822" t="s">
        <v>17</v>
      </c>
      <c r="AK822" t="s">
        <v>18</v>
      </c>
      <c r="AL822" t="s">
        <v>19</v>
      </c>
    </row>
    <row r="823" spans="1:38" ht="13.5" customHeight="1">
      <c r="A823" s="7"/>
      <c r="B823" s="7"/>
      <c r="C823" s="7"/>
      <c r="D823" s="8"/>
      <c r="F823" s="9" t="str">
        <f>(Sheet1!T823)</f>
        <v/>
      </c>
      <c r="G823" t="str">
        <f>IF(OR(Sheet1!W823="Yes",Sheet1!U823="Yes"),"\\CMFP538\"&amp;Sheet1!Z823,"")</f>
        <v/>
      </c>
      <c r="H823" t="str">
        <f>IF(G823="","",Sheet1!Z823)</f>
        <v/>
      </c>
      <c r="I823" t="str">
        <f>IF(G823="","",Sheet1!Y823)</f>
        <v/>
      </c>
      <c r="J823" t="e">
        <f>(Sheet1!O823)</f>
        <v>#VALUE!</v>
      </c>
      <c r="K823" s="6" t="e">
        <f>(Sheet1!P823)</f>
        <v>#VALUE!</v>
      </c>
      <c r="L823" s="6" t="e">
        <f>IF(Sheet1!N823="No","No",IF(Sheet1!N823="","No","Yes"))</f>
        <v>#VALUE!</v>
      </c>
      <c r="M823" t="e">
        <f>(Sheet1!Q823)</f>
        <v>#VALUE!</v>
      </c>
      <c r="N823" s="6" t="str">
        <f>IF(Sheet1!E823=FALSE,"",Sheet1!F823&amp;Sheet1!E823)</f>
        <v/>
      </c>
      <c r="O823" t="str">
        <f ca="1">(Sheet1!AB823)</f>
        <v>DC4MDB10</v>
      </c>
      <c r="P823" t="e">
        <f>(Sheet1!R823)</f>
        <v>#VALUE!</v>
      </c>
      <c r="Q823" t="e">
        <f>Sheet3!D823</f>
        <v>#VALUE!</v>
      </c>
      <c r="R823" t="e">
        <f>Sheet3!E823</f>
        <v>#VALUE!</v>
      </c>
      <c r="S823" t="str">
        <f t="shared" si="48"/>
        <v/>
      </c>
      <c r="T823" t="str">
        <f>IF(ISERROR(Sheet1!X823),"",Sheet1!X823)</f>
        <v/>
      </c>
      <c r="U823" t="e">
        <f>IF(Sheet1!M823="Councillors",5120,IF(Sheet1!M823="Information Technology Services Dept.",1024,IF(Sheet1!M823="City Clerk and Solicitor Dept",1953,"No")))</f>
        <v>#VALUE!</v>
      </c>
      <c r="V823" s="5" t="s">
        <v>96</v>
      </c>
      <c r="W823" t="e">
        <f>IF(Sheet1!M823="Councillors",4608,IF(Sheet1!M823="Information Technology Services Dept.",921,IF(Sheet1!M823="City Clerk and Solicitor Dept",1855,"No")))</f>
        <v>#VALUE!</v>
      </c>
      <c r="X823" t="e">
        <f t="shared" si="49"/>
        <v>#VALUE!</v>
      </c>
      <c r="Y823" t="str">
        <f ca="1">IF(Sheet1!AB823="DC1MDB01","DC1",IF(Sheet1!AB823="DC1MDB02","DC1",IF(Sheet1!AB823="DC1MDB03","DC1",IF(Sheet1!AB823="DC1MDB04","DC1",IF(Sheet1!AB823="DC1MDB05","DC1",IF(Sheet1!AB823="DC1MDB06","DC1",IF(Sheet1!AB823="DC1MDB07","DC1",IF(Sheet1!AB823="DC1MDB08","DC1",IF(Sheet1!AB823="DC1MDB09","DC1",IF(Sheet1!AB823="DC1MDB10","DC1",IF(Sheet1!AB823="DC4MDB01","DC4",IF(Sheet1!AB823="DC4MDB02","DC4",IF(Sheet1!AB823="DC4MDB03","DC4",IF(Sheet1!AB823="DC4MDB04","DC4",IF(Sheet1!AB823="DC4MDB05","DC4",IF(Sheet1!AB823="DC4MDB06","DC4",IF(Sheet1!AB823="DC4MDB07","DC4",IF(Sheet1!AB823="DC4MDB08","DC4",IF(Sheet1!AB823="DC4MDB09","DC4",IF(Sheet1!AB823="DC4MDB10","DC4","$False"))))))))))))))))))))</f>
        <v>DC4</v>
      </c>
      <c r="Z823" t="s">
        <v>35</v>
      </c>
      <c r="AA823" t="e">
        <f t="shared" si="50"/>
        <v>#VALUE!</v>
      </c>
      <c r="AB823" t="e">
        <f t="shared" si="51"/>
        <v>#VALUE!</v>
      </c>
      <c r="AC823" t="s">
        <v>11</v>
      </c>
      <c r="AD823" t="s">
        <v>12</v>
      </c>
      <c r="AE823" t="s">
        <v>13</v>
      </c>
      <c r="AF823" t="s">
        <v>14</v>
      </c>
      <c r="AG823" t="s">
        <v>5</v>
      </c>
      <c r="AH823" t="s">
        <v>15</v>
      </c>
      <c r="AI823" t="s">
        <v>16</v>
      </c>
      <c r="AJ823" t="s">
        <v>17</v>
      </c>
      <c r="AK823" t="s">
        <v>18</v>
      </c>
      <c r="AL823" t="s">
        <v>19</v>
      </c>
    </row>
    <row r="824" spans="1:38" ht="13.5" customHeight="1">
      <c r="A824" s="7"/>
      <c r="B824" s="7"/>
      <c r="C824" s="7"/>
      <c r="D824" s="8"/>
      <c r="F824" s="9" t="str">
        <f>(Sheet1!T824)</f>
        <v/>
      </c>
      <c r="G824" t="str">
        <f>IF(OR(Sheet1!W824="Yes",Sheet1!U824="Yes"),"\\CMFP538\"&amp;Sheet1!Z824,"")</f>
        <v/>
      </c>
      <c r="H824" t="str">
        <f>IF(G824="","",Sheet1!Z824)</f>
        <v/>
      </c>
      <c r="I824" t="str">
        <f>IF(G824="","",Sheet1!Y824)</f>
        <v/>
      </c>
      <c r="J824" t="e">
        <f>(Sheet1!O824)</f>
        <v>#VALUE!</v>
      </c>
      <c r="K824" s="6" t="e">
        <f>(Sheet1!P824)</f>
        <v>#VALUE!</v>
      </c>
      <c r="L824" s="6" t="e">
        <f>IF(Sheet1!N824="No","No",IF(Sheet1!N824="","No","Yes"))</f>
        <v>#VALUE!</v>
      </c>
      <c r="M824" t="e">
        <f>(Sheet1!Q824)</f>
        <v>#VALUE!</v>
      </c>
      <c r="N824" s="6" t="str">
        <f>IF(Sheet1!E824=FALSE,"",Sheet1!F824&amp;Sheet1!E824)</f>
        <v/>
      </c>
      <c r="O824" t="str">
        <f ca="1">(Sheet1!AB824)</f>
        <v>DC1MDB10</v>
      </c>
      <c r="P824" t="e">
        <f>(Sheet1!R824)</f>
        <v>#VALUE!</v>
      </c>
      <c r="Q824" t="e">
        <f>Sheet3!D824</f>
        <v>#VALUE!</v>
      </c>
      <c r="R824" t="e">
        <f>Sheet3!E824</f>
        <v>#VALUE!</v>
      </c>
      <c r="S824" t="str">
        <f t="shared" si="48"/>
        <v/>
      </c>
      <c r="T824" t="str">
        <f>IF(ISERROR(Sheet1!X824),"",Sheet1!X824)</f>
        <v/>
      </c>
      <c r="U824" t="e">
        <f>IF(Sheet1!M824="Councillors",5120,IF(Sheet1!M824="Information Technology Services Dept.",1024,IF(Sheet1!M824="City Clerk and Solicitor Dept",1953,"No")))</f>
        <v>#VALUE!</v>
      </c>
      <c r="V824" s="5" t="s">
        <v>96</v>
      </c>
      <c r="W824" t="e">
        <f>IF(Sheet1!M824="Councillors",4608,IF(Sheet1!M824="Information Technology Services Dept.",921,IF(Sheet1!M824="City Clerk and Solicitor Dept",1855,"No")))</f>
        <v>#VALUE!</v>
      </c>
      <c r="X824" t="e">
        <f t="shared" si="49"/>
        <v>#VALUE!</v>
      </c>
      <c r="Y824" t="str">
        <f ca="1">IF(Sheet1!AB824="DC1MDB01","DC1",IF(Sheet1!AB824="DC1MDB02","DC1",IF(Sheet1!AB824="DC1MDB03","DC1",IF(Sheet1!AB824="DC1MDB04","DC1",IF(Sheet1!AB824="DC1MDB05","DC1",IF(Sheet1!AB824="DC1MDB06","DC1",IF(Sheet1!AB824="DC1MDB07","DC1",IF(Sheet1!AB824="DC1MDB08","DC1",IF(Sheet1!AB824="DC1MDB09","DC1",IF(Sheet1!AB824="DC1MDB10","DC1",IF(Sheet1!AB824="DC4MDB01","DC4",IF(Sheet1!AB824="DC4MDB02","DC4",IF(Sheet1!AB824="DC4MDB03","DC4",IF(Sheet1!AB824="DC4MDB04","DC4",IF(Sheet1!AB824="DC4MDB05","DC4",IF(Sheet1!AB824="DC4MDB06","DC4",IF(Sheet1!AB824="DC4MDB07","DC4",IF(Sheet1!AB824="DC4MDB08","DC4",IF(Sheet1!AB824="DC4MDB09","DC4",IF(Sheet1!AB824="DC4MDB10","DC4","$False"))))))))))))))))))))</f>
        <v>DC1</v>
      </c>
      <c r="Z824" t="s">
        <v>35</v>
      </c>
      <c r="AA824" t="e">
        <f t="shared" si="50"/>
        <v>#VALUE!</v>
      </c>
      <c r="AB824" t="e">
        <f t="shared" si="51"/>
        <v>#VALUE!</v>
      </c>
      <c r="AC824" t="s">
        <v>11</v>
      </c>
      <c r="AD824" t="s">
        <v>12</v>
      </c>
      <c r="AE824" t="s">
        <v>13</v>
      </c>
      <c r="AF824" t="s">
        <v>14</v>
      </c>
      <c r="AG824" t="s">
        <v>5</v>
      </c>
      <c r="AH824" t="s">
        <v>15</v>
      </c>
      <c r="AI824" t="s">
        <v>16</v>
      </c>
      <c r="AJ824" t="s">
        <v>17</v>
      </c>
      <c r="AK824" t="s">
        <v>18</v>
      </c>
      <c r="AL824" t="s">
        <v>19</v>
      </c>
    </row>
    <row r="825" spans="1:38" ht="13.5" customHeight="1">
      <c r="A825" s="7"/>
      <c r="B825" s="7"/>
      <c r="C825" s="7"/>
      <c r="D825" s="8"/>
      <c r="F825" s="9" t="str">
        <f>(Sheet1!T825)</f>
        <v/>
      </c>
      <c r="G825" t="str">
        <f>IF(OR(Sheet1!W825="Yes",Sheet1!U825="Yes"),"\\CMFP538\"&amp;Sheet1!Z825,"")</f>
        <v/>
      </c>
      <c r="H825" t="str">
        <f>IF(G825="","",Sheet1!Z825)</f>
        <v/>
      </c>
      <c r="I825" t="str">
        <f>IF(G825="","",Sheet1!Y825)</f>
        <v/>
      </c>
      <c r="J825" t="e">
        <f>(Sheet1!O825)</f>
        <v>#VALUE!</v>
      </c>
      <c r="K825" s="6" t="e">
        <f>(Sheet1!P825)</f>
        <v>#VALUE!</v>
      </c>
      <c r="L825" s="6" t="e">
        <f>IF(Sheet1!N825="No","No",IF(Sheet1!N825="","No","Yes"))</f>
        <v>#VALUE!</v>
      </c>
      <c r="M825" t="e">
        <f>(Sheet1!Q825)</f>
        <v>#VALUE!</v>
      </c>
      <c r="N825" s="6" t="str">
        <f>IF(Sheet1!E825=FALSE,"",Sheet1!F825&amp;Sheet1!E825)</f>
        <v/>
      </c>
      <c r="O825" t="str">
        <f ca="1">(Sheet1!AB825)</f>
        <v>DC4MDB04</v>
      </c>
      <c r="P825" t="e">
        <f>(Sheet1!R825)</f>
        <v>#VALUE!</v>
      </c>
      <c r="Q825" t="e">
        <f>Sheet3!D825</f>
        <v>#VALUE!</v>
      </c>
      <c r="R825" t="e">
        <f>Sheet3!E825</f>
        <v>#VALUE!</v>
      </c>
      <c r="S825" t="str">
        <f t="shared" si="48"/>
        <v/>
      </c>
      <c r="T825" t="str">
        <f>IF(ISERROR(Sheet1!X825),"",Sheet1!X825)</f>
        <v/>
      </c>
      <c r="U825" t="e">
        <f>IF(Sheet1!M825="Councillors",5120,IF(Sheet1!M825="Information Technology Services Dept.",1024,IF(Sheet1!M825="City Clerk and Solicitor Dept",1953,"No")))</f>
        <v>#VALUE!</v>
      </c>
      <c r="V825" s="5" t="s">
        <v>96</v>
      </c>
      <c r="W825" t="e">
        <f>IF(Sheet1!M825="Councillors",4608,IF(Sheet1!M825="Information Technology Services Dept.",921,IF(Sheet1!M825="City Clerk and Solicitor Dept",1855,"No")))</f>
        <v>#VALUE!</v>
      </c>
      <c r="X825" t="e">
        <f t="shared" si="49"/>
        <v>#VALUE!</v>
      </c>
      <c r="Y825" t="str">
        <f ca="1">IF(Sheet1!AB825="DC1MDB01","DC1",IF(Sheet1!AB825="DC1MDB02","DC1",IF(Sheet1!AB825="DC1MDB03","DC1",IF(Sheet1!AB825="DC1MDB04","DC1",IF(Sheet1!AB825="DC1MDB05","DC1",IF(Sheet1!AB825="DC1MDB06","DC1",IF(Sheet1!AB825="DC1MDB07","DC1",IF(Sheet1!AB825="DC1MDB08","DC1",IF(Sheet1!AB825="DC1MDB09","DC1",IF(Sheet1!AB825="DC1MDB10","DC1",IF(Sheet1!AB825="DC4MDB01","DC4",IF(Sheet1!AB825="DC4MDB02","DC4",IF(Sheet1!AB825="DC4MDB03","DC4",IF(Sheet1!AB825="DC4MDB04","DC4",IF(Sheet1!AB825="DC4MDB05","DC4",IF(Sheet1!AB825="DC4MDB06","DC4",IF(Sheet1!AB825="DC4MDB07","DC4",IF(Sheet1!AB825="DC4MDB08","DC4",IF(Sheet1!AB825="DC4MDB09","DC4",IF(Sheet1!AB825="DC4MDB10","DC4","$False"))))))))))))))))))))</f>
        <v>DC4</v>
      </c>
      <c r="Z825" t="s">
        <v>35</v>
      </c>
      <c r="AA825" t="e">
        <f t="shared" si="50"/>
        <v>#VALUE!</v>
      </c>
      <c r="AB825" t="e">
        <f t="shared" si="51"/>
        <v>#VALUE!</v>
      </c>
      <c r="AC825" t="s">
        <v>11</v>
      </c>
      <c r="AD825" t="s">
        <v>12</v>
      </c>
      <c r="AE825" t="s">
        <v>13</v>
      </c>
      <c r="AF825" t="s">
        <v>14</v>
      </c>
      <c r="AG825" t="s">
        <v>5</v>
      </c>
      <c r="AH825" t="s">
        <v>15</v>
      </c>
      <c r="AI825" t="s">
        <v>16</v>
      </c>
      <c r="AJ825" t="s">
        <v>17</v>
      </c>
      <c r="AK825" t="s">
        <v>18</v>
      </c>
      <c r="AL825" t="s">
        <v>19</v>
      </c>
    </row>
    <row r="826" spans="1:38" ht="13.5" customHeight="1">
      <c r="A826" s="7"/>
      <c r="B826" s="7"/>
      <c r="C826" s="7"/>
      <c r="D826" s="8"/>
      <c r="F826" s="9" t="str">
        <f>(Sheet1!T826)</f>
        <v/>
      </c>
      <c r="G826" t="str">
        <f>IF(OR(Sheet1!W826="Yes",Sheet1!U826="Yes"),"\\CMFP538\"&amp;Sheet1!Z826,"")</f>
        <v/>
      </c>
      <c r="H826" t="str">
        <f>IF(G826="","",Sheet1!Z826)</f>
        <v/>
      </c>
      <c r="I826" t="str">
        <f>IF(G826="","",Sheet1!Y826)</f>
        <v/>
      </c>
      <c r="J826" t="e">
        <f>(Sheet1!O826)</f>
        <v>#VALUE!</v>
      </c>
      <c r="K826" s="6" t="e">
        <f>(Sheet1!P826)</f>
        <v>#VALUE!</v>
      </c>
      <c r="L826" s="6" t="e">
        <f>IF(Sheet1!N826="No","No",IF(Sheet1!N826="","No","Yes"))</f>
        <v>#VALUE!</v>
      </c>
      <c r="M826" t="e">
        <f>(Sheet1!Q826)</f>
        <v>#VALUE!</v>
      </c>
      <c r="N826" s="6" t="str">
        <f>IF(Sheet1!E826=FALSE,"",Sheet1!F826&amp;Sheet1!E826)</f>
        <v/>
      </c>
      <c r="O826" t="str">
        <f ca="1">(Sheet1!AB826)</f>
        <v>DC4MDB05</v>
      </c>
      <c r="P826" t="e">
        <f>(Sheet1!R826)</f>
        <v>#VALUE!</v>
      </c>
      <c r="Q826" t="e">
        <f>Sheet3!D826</f>
        <v>#VALUE!</v>
      </c>
      <c r="R826" t="e">
        <f>Sheet3!E826</f>
        <v>#VALUE!</v>
      </c>
      <c r="S826" t="str">
        <f t="shared" si="48"/>
        <v/>
      </c>
      <c r="T826" t="str">
        <f>IF(ISERROR(Sheet1!X826),"",Sheet1!X826)</f>
        <v/>
      </c>
      <c r="U826" t="e">
        <f>IF(Sheet1!M826="Councillors",5120,IF(Sheet1!M826="Information Technology Services Dept.",1024,IF(Sheet1!M826="City Clerk and Solicitor Dept",1953,"No")))</f>
        <v>#VALUE!</v>
      </c>
      <c r="V826" s="5" t="s">
        <v>96</v>
      </c>
      <c r="W826" t="e">
        <f>IF(Sheet1!M826="Councillors",4608,IF(Sheet1!M826="Information Technology Services Dept.",921,IF(Sheet1!M826="City Clerk and Solicitor Dept",1855,"No")))</f>
        <v>#VALUE!</v>
      </c>
      <c r="X826" t="e">
        <f t="shared" si="49"/>
        <v>#VALUE!</v>
      </c>
      <c r="Y826" t="str">
        <f ca="1">IF(Sheet1!AB826="DC1MDB01","DC1",IF(Sheet1!AB826="DC1MDB02","DC1",IF(Sheet1!AB826="DC1MDB03","DC1",IF(Sheet1!AB826="DC1MDB04","DC1",IF(Sheet1!AB826="DC1MDB05","DC1",IF(Sheet1!AB826="DC1MDB06","DC1",IF(Sheet1!AB826="DC1MDB07","DC1",IF(Sheet1!AB826="DC1MDB08","DC1",IF(Sheet1!AB826="DC1MDB09","DC1",IF(Sheet1!AB826="DC1MDB10","DC1",IF(Sheet1!AB826="DC4MDB01","DC4",IF(Sheet1!AB826="DC4MDB02","DC4",IF(Sheet1!AB826="DC4MDB03","DC4",IF(Sheet1!AB826="DC4MDB04","DC4",IF(Sheet1!AB826="DC4MDB05","DC4",IF(Sheet1!AB826="DC4MDB06","DC4",IF(Sheet1!AB826="DC4MDB07","DC4",IF(Sheet1!AB826="DC4MDB08","DC4",IF(Sheet1!AB826="DC4MDB09","DC4",IF(Sheet1!AB826="DC4MDB10","DC4","$False"))))))))))))))))))))</f>
        <v>DC4</v>
      </c>
      <c r="Z826" t="s">
        <v>35</v>
      </c>
      <c r="AA826" t="e">
        <f t="shared" si="50"/>
        <v>#VALUE!</v>
      </c>
      <c r="AB826" t="e">
        <f t="shared" si="51"/>
        <v>#VALUE!</v>
      </c>
      <c r="AC826" t="s">
        <v>11</v>
      </c>
      <c r="AD826" t="s">
        <v>12</v>
      </c>
      <c r="AE826" t="s">
        <v>13</v>
      </c>
      <c r="AF826" t="s">
        <v>14</v>
      </c>
      <c r="AG826" t="s">
        <v>5</v>
      </c>
      <c r="AH826" t="s">
        <v>15</v>
      </c>
      <c r="AI826" t="s">
        <v>16</v>
      </c>
      <c r="AJ826" t="s">
        <v>17</v>
      </c>
      <c r="AK826" t="s">
        <v>18</v>
      </c>
      <c r="AL826" t="s">
        <v>19</v>
      </c>
    </row>
    <row r="827" spans="1:38" ht="13.5" customHeight="1">
      <c r="A827" s="7"/>
      <c r="B827" s="7"/>
      <c r="C827" s="7"/>
      <c r="D827" s="8"/>
      <c r="F827" s="9" t="str">
        <f>(Sheet1!T827)</f>
        <v/>
      </c>
      <c r="G827" t="str">
        <f>IF(OR(Sheet1!W827="Yes",Sheet1!U827="Yes"),"\\CMFP538\"&amp;Sheet1!Z827,"")</f>
        <v/>
      </c>
      <c r="H827" t="str">
        <f>IF(G827="","",Sheet1!Z827)</f>
        <v/>
      </c>
      <c r="I827" t="str">
        <f>IF(G827="","",Sheet1!Y827)</f>
        <v/>
      </c>
      <c r="J827" t="e">
        <f>(Sheet1!O827)</f>
        <v>#VALUE!</v>
      </c>
      <c r="K827" s="6" t="e">
        <f>(Sheet1!P827)</f>
        <v>#VALUE!</v>
      </c>
      <c r="L827" s="6" t="e">
        <f>IF(Sheet1!N827="No","No",IF(Sheet1!N827="","No","Yes"))</f>
        <v>#VALUE!</v>
      </c>
      <c r="M827" t="e">
        <f>(Sheet1!Q827)</f>
        <v>#VALUE!</v>
      </c>
      <c r="N827" s="6" t="str">
        <f>IF(Sheet1!E827=FALSE,"",Sheet1!F827&amp;Sheet1!E827)</f>
        <v/>
      </c>
      <c r="O827" t="str">
        <f ca="1">(Sheet1!AB827)</f>
        <v>DC1MDB07</v>
      </c>
      <c r="P827" t="e">
        <f>(Sheet1!R827)</f>
        <v>#VALUE!</v>
      </c>
      <c r="Q827" t="e">
        <f>Sheet3!D827</f>
        <v>#VALUE!</v>
      </c>
      <c r="R827" t="e">
        <f>Sheet3!E827</f>
        <v>#VALUE!</v>
      </c>
      <c r="S827" t="str">
        <f t="shared" si="48"/>
        <v/>
      </c>
      <c r="T827" t="str">
        <f>IF(ISERROR(Sheet1!X827),"",Sheet1!X827)</f>
        <v/>
      </c>
      <c r="U827" t="e">
        <f>IF(Sheet1!M827="Councillors",5120,IF(Sheet1!M827="Information Technology Services Dept.",1024,IF(Sheet1!M827="City Clerk and Solicitor Dept",1953,"No")))</f>
        <v>#VALUE!</v>
      </c>
      <c r="V827" s="5" t="s">
        <v>96</v>
      </c>
      <c r="W827" t="e">
        <f>IF(Sheet1!M827="Councillors",4608,IF(Sheet1!M827="Information Technology Services Dept.",921,IF(Sheet1!M827="City Clerk and Solicitor Dept",1855,"No")))</f>
        <v>#VALUE!</v>
      </c>
      <c r="X827" t="e">
        <f t="shared" si="49"/>
        <v>#VALUE!</v>
      </c>
      <c r="Y827" t="str">
        <f ca="1">IF(Sheet1!AB827="DC1MDB01","DC1",IF(Sheet1!AB827="DC1MDB02","DC1",IF(Sheet1!AB827="DC1MDB03","DC1",IF(Sheet1!AB827="DC1MDB04","DC1",IF(Sheet1!AB827="DC1MDB05","DC1",IF(Sheet1!AB827="DC1MDB06","DC1",IF(Sheet1!AB827="DC1MDB07","DC1",IF(Sheet1!AB827="DC1MDB08","DC1",IF(Sheet1!AB827="DC1MDB09","DC1",IF(Sheet1!AB827="DC1MDB10","DC1",IF(Sheet1!AB827="DC4MDB01","DC4",IF(Sheet1!AB827="DC4MDB02","DC4",IF(Sheet1!AB827="DC4MDB03","DC4",IF(Sheet1!AB827="DC4MDB04","DC4",IF(Sheet1!AB827="DC4MDB05","DC4",IF(Sheet1!AB827="DC4MDB06","DC4",IF(Sheet1!AB827="DC4MDB07","DC4",IF(Sheet1!AB827="DC4MDB08","DC4",IF(Sheet1!AB827="DC4MDB09","DC4",IF(Sheet1!AB827="DC4MDB10","DC4","$False"))))))))))))))))))))</f>
        <v>DC1</v>
      </c>
      <c r="Z827" t="s">
        <v>35</v>
      </c>
      <c r="AA827" t="e">
        <f t="shared" si="50"/>
        <v>#VALUE!</v>
      </c>
      <c r="AB827" t="e">
        <f t="shared" si="51"/>
        <v>#VALUE!</v>
      </c>
      <c r="AC827" t="s">
        <v>11</v>
      </c>
      <c r="AD827" t="s">
        <v>12</v>
      </c>
      <c r="AE827" t="s">
        <v>13</v>
      </c>
      <c r="AF827" t="s">
        <v>14</v>
      </c>
      <c r="AG827" t="s">
        <v>5</v>
      </c>
      <c r="AH827" t="s">
        <v>15</v>
      </c>
      <c r="AI827" t="s">
        <v>16</v>
      </c>
      <c r="AJ827" t="s">
        <v>17</v>
      </c>
      <c r="AK827" t="s">
        <v>18</v>
      </c>
      <c r="AL827" t="s">
        <v>19</v>
      </c>
    </row>
    <row r="828" spans="1:38" ht="13.5" customHeight="1">
      <c r="A828" s="7"/>
      <c r="B828" s="7"/>
      <c r="C828" s="7"/>
      <c r="D828" s="8"/>
      <c r="F828" s="9" t="str">
        <f>(Sheet1!T828)</f>
        <v/>
      </c>
      <c r="G828" t="str">
        <f>IF(OR(Sheet1!W828="Yes",Sheet1!U828="Yes"),"\\CMFP538\"&amp;Sheet1!Z828,"")</f>
        <v/>
      </c>
      <c r="H828" t="str">
        <f>IF(G828="","",Sheet1!Z828)</f>
        <v/>
      </c>
      <c r="I828" t="str">
        <f>IF(G828="","",Sheet1!Y828)</f>
        <v/>
      </c>
      <c r="J828" t="e">
        <f>(Sheet1!O828)</f>
        <v>#VALUE!</v>
      </c>
      <c r="K828" s="6" t="e">
        <f>(Sheet1!P828)</f>
        <v>#VALUE!</v>
      </c>
      <c r="L828" s="6" t="e">
        <f>IF(Sheet1!N828="No","No",IF(Sheet1!N828="","No","Yes"))</f>
        <v>#VALUE!</v>
      </c>
      <c r="M828" t="e">
        <f>(Sheet1!Q828)</f>
        <v>#VALUE!</v>
      </c>
      <c r="N828" s="6" t="str">
        <f>IF(Sheet1!E828=FALSE,"",Sheet1!F828&amp;Sheet1!E828)</f>
        <v/>
      </c>
      <c r="O828" t="str">
        <f ca="1">(Sheet1!AB828)</f>
        <v>DC1MDB03</v>
      </c>
      <c r="P828" t="e">
        <f>(Sheet1!R828)</f>
        <v>#VALUE!</v>
      </c>
      <c r="Q828" t="e">
        <f>Sheet3!D828</f>
        <v>#VALUE!</v>
      </c>
      <c r="R828" t="e">
        <f>Sheet3!E828</f>
        <v>#VALUE!</v>
      </c>
      <c r="S828" t="str">
        <f t="shared" si="48"/>
        <v/>
      </c>
      <c r="T828" t="str">
        <f>IF(ISERROR(Sheet1!X828),"",Sheet1!X828)</f>
        <v/>
      </c>
      <c r="U828" t="e">
        <f>IF(Sheet1!M828="Councillors",5120,IF(Sheet1!M828="Information Technology Services Dept.",1024,IF(Sheet1!M828="City Clerk and Solicitor Dept",1953,"No")))</f>
        <v>#VALUE!</v>
      </c>
      <c r="V828" s="5" t="s">
        <v>96</v>
      </c>
      <c r="W828" t="e">
        <f>IF(Sheet1!M828="Councillors",4608,IF(Sheet1!M828="Information Technology Services Dept.",921,IF(Sheet1!M828="City Clerk and Solicitor Dept",1855,"No")))</f>
        <v>#VALUE!</v>
      </c>
      <c r="X828" t="e">
        <f t="shared" si="49"/>
        <v>#VALUE!</v>
      </c>
      <c r="Y828" t="str">
        <f ca="1">IF(Sheet1!AB828="DC1MDB01","DC1",IF(Sheet1!AB828="DC1MDB02","DC1",IF(Sheet1!AB828="DC1MDB03","DC1",IF(Sheet1!AB828="DC1MDB04","DC1",IF(Sheet1!AB828="DC1MDB05","DC1",IF(Sheet1!AB828="DC1MDB06","DC1",IF(Sheet1!AB828="DC1MDB07","DC1",IF(Sheet1!AB828="DC1MDB08","DC1",IF(Sheet1!AB828="DC1MDB09","DC1",IF(Sheet1!AB828="DC1MDB10","DC1",IF(Sheet1!AB828="DC4MDB01","DC4",IF(Sheet1!AB828="DC4MDB02","DC4",IF(Sheet1!AB828="DC4MDB03","DC4",IF(Sheet1!AB828="DC4MDB04","DC4",IF(Sheet1!AB828="DC4MDB05","DC4",IF(Sheet1!AB828="DC4MDB06","DC4",IF(Sheet1!AB828="DC4MDB07","DC4",IF(Sheet1!AB828="DC4MDB08","DC4",IF(Sheet1!AB828="DC4MDB09","DC4",IF(Sheet1!AB828="DC4MDB10","DC4","$False"))))))))))))))))))))</f>
        <v>DC1</v>
      </c>
      <c r="Z828" t="s">
        <v>35</v>
      </c>
      <c r="AA828" t="e">
        <f t="shared" si="50"/>
        <v>#VALUE!</v>
      </c>
      <c r="AB828" t="e">
        <f t="shared" si="51"/>
        <v>#VALUE!</v>
      </c>
      <c r="AC828" t="s">
        <v>11</v>
      </c>
      <c r="AD828" t="s">
        <v>12</v>
      </c>
      <c r="AE828" t="s">
        <v>13</v>
      </c>
      <c r="AF828" t="s">
        <v>14</v>
      </c>
      <c r="AG828" t="s">
        <v>5</v>
      </c>
      <c r="AH828" t="s">
        <v>15</v>
      </c>
      <c r="AI828" t="s">
        <v>16</v>
      </c>
      <c r="AJ828" t="s">
        <v>17</v>
      </c>
      <c r="AK828" t="s">
        <v>18</v>
      </c>
      <c r="AL828" t="s">
        <v>19</v>
      </c>
    </row>
    <row r="829" spans="1:38" ht="13.5" customHeight="1">
      <c r="A829" s="7"/>
      <c r="B829" s="7"/>
      <c r="C829" s="7"/>
      <c r="D829" s="8"/>
      <c r="F829" s="9" t="str">
        <f>(Sheet1!T829)</f>
        <v/>
      </c>
      <c r="G829" t="str">
        <f>IF(OR(Sheet1!W829="Yes",Sheet1!U829="Yes"),"\\CMFP538\"&amp;Sheet1!Z829,"")</f>
        <v/>
      </c>
      <c r="H829" t="str">
        <f>IF(G829="","",Sheet1!Z829)</f>
        <v/>
      </c>
      <c r="I829" t="str">
        <f>IF(G829="","",Sheet1!Y829)</f>
        <v/>
      </c>
      <c r="J829" t="e">
        <f>(Sheet1!O829)</f>
        <v>#VALUE!</v>
      </c>
      <c r="K829" s="6" t="e">
        <f>(Sheet1!P829)</f>
        <v>#VALUE!</v>
      </c>
      <c r="L829" s="6" t="e">
        <f>IF(Sheet1!N829="No","No",IF(Sheet1!N829="","No","Yes"))</f>
        <v>#VALUE!</v>
      </c>
      <c r="M829" t="e">
        <f>(Sheet1!Q829)</f>
        <v>#VALUE!</v>
      </c>
      <c r="N829" s="6" t="str">
        <f>IF(Sheet1!E829=FALSE,"",Sheet1!F829&amp;Sheet1!E829)</f>
        <v/>
      </c>
      <c r="O829" t="str">
        <f ca="1">(Sheet1!AB829)</f>
        <v>DC1MDB07</v>
      </c>
      <c r="P829" t="e">
        <f>(Sheet1!R829)</f>
        <v>#VALUE!</v>
      </c>
      <c r="Q829" t="e">
        <f>Sheet3!D829</f>
        <v>#VALUE!</v>
      </c>
      <c r="R829" t="e">
        <f>Sheet3!E829</f>
        <v>#VALUE!</v>
      </c>
      <c r="S829" t="str">
        <f t="shared" si="48"/>
        <v/>
      </c>
      <c r="T829" t="str">
        <f>IF(ISERROR(Sheet1!X829),"",Sheet1!X829)</f>
        <v/>
      </c>
      <c r="U829" t="e">
        <f>IF(Sheet1!M829="Councillors",5120,IF(Sheet1!M829="Information Technology Services Dept.",1024,IF(Sheet1!M829="City Clerk and Solicitor Dept",1953,"No")))</f>
        <v>#VALUE!</v>
      </c>
      <c r="V829" s="5" t="s">
        <v>96</v>
      </c>
      <c r="W829" t="e">
        <f>IF(Sheet1!M829="Councillors",4608,IF(Sheet1!M829="Information Technology Services Dept.",921,IF(Sheet1!M829="City Clerk and Solicitor Dept",1855,"No")))</f>
        <v>#VALUE!</v>
      </c>
      <c r="X829" t="e">
        <f t="shared" si="49"/>
        <v>#VALUE!</v>
      </c>
      <c r="Y829" t="str">
        <f ca="1">IF(Sheet1!AB829="DC1MDB01","DC1",IF(Sheet1!AB829="DC1MDB02","DC1",IF(Sheet1!AB829="DC1MDB03","DC1",IF(Sheet1!AB829="DC1MDB04","DC1",IF(Sheet1!AB829="DC1MDB05","DC1",IF(Sheet1!AB829="DC1MDB06","DC1",IF(Sheet1!AB829="DC1MDB07","DC1",IF(Sheet1!AB829="DC1MDB08","DC1",IF(Sheet1!AB829="DC1MDB09","DC1",IF(Sheet1!AB829="DC1MDB10","DC1",IF(Sheet1!AB829="DC4MDB01","DC4",IF(Sheet1!AB829="DC4MDB02","DC4",IF(Sheet1!AB829="DC4MDB03","DC4",IF(Sheet1!AB829="DC4MDB04","DC4",IF(Sheet1!AB829="DC4MDB05","DC4",IF(Sheet1!AB829="DC4MDB06","DC4",IF(Sheet1!AB829="DC4MDB07","DC4",IF(Sheet1!AB829="DC4MDB08","DC4",IF(Sheet1!AB829="DC4MDB09","DC4",IF(Sheet1!AB829="DC4MDB10","DC4","$False"))))))))))))))))))))</f>
        <v>DC1</v>
      </c>
      <c r="Z829" t="s">
        <v>35</v>
      </c>
      <c r="AA829" t="e">
        <f t="shared" si="50"/>
        <v>#VALUE!</v>
      </c>
      <c r="AB829" t="e">
        <f t="shared" si="51"/>
        <v>#VALUE!</v>
      </c>
      <c r="AC829" t="s">
        <v>11</v>
      </c>
      <c r="AD829" t="s">
        <v>12</v>
      </c>
      <c r="AE829" t="s">
        <v>13</v>
      </c>
      <c r="AF829" t="s">
        <v>14</v>
      </c>
      <c r="AG829" t="s">
        <v>5</v>
      </c>
      <c r="AH829" t="s">
        <v>15</v>
      </c>
      <c r="AI829" t="s">
        <v>16</v>
      </c>
      <c r="AJ829" t="s">
        <v>17</v>
      </c>
      <c r="AK829" t="s">
        <v>18</v>
      </c>
      <c r="AL829" t="s">
        <v>19</v>
      </c>
    </row>
    <row r="830" spans="1:38" ht="13.5" customHeight="1">
      <c r="A830" s="7"/>
      <c r="B830" s="7"/>
      <c r="C830" s="7"/>
      <c r="D830" s="8"/>
      <c r="F830" s="9" t="str">
        <f>(Sheet1!T830)</f>
        <v/>
      </c>
      <c r="G830" t="str">
        <f>IF(OR(Sheet1!W830="Yes",Sheet1!U830="Yes"),"\\CMFP538\"&amp;Sheet1!Z830,"")</f>
        <v/>
      </c>
      <c r="H830" t="str">
        <f>IF(G830="","",Sheet1!Z830)</f>
        <v/>
      </c>
      <c r="I830" t="str">
        <f>IF(G830="","",Sheet1!Y830)</f>
        <v/>
      </c>
      <c r="J830" t="e">
        <f>(Sheet1!O830)</f>
        <v>#VALUE!</v>
      </c>
      <c r="K830" s="6" t="e">
        <f>(Sheet1!P830)</f>
        <v>#VALUE!</v>
      </c>
      <c r="L830" s="6" t="e">
        <f>IF(Sheet1!N830="No","No",IF(Sheet1!N830="","No","Yes"))</f>
        <v>#VALUE!</v>
      </c>
      <c r="M830" t="e">
        <f>(Sheet1!Q830)</f>
        <v>#VALUE!</v>
      </c>
      <c r="N830" s="6" t="str">
        <f>IF(Sheet1!E830=FALSE,"",Sheet1!F830&amp;Sheet1!E830)</f>
        <v/>
      </c>
      <c r="O830" t="str">
        <f ca="1">(Sheet1!AB830)</f>
        <v>DC1MDB07</v>
      </c>
      <c r="P830" t="e">
        <f>(Sheet1!R830)</f>
        <v>#VALUE!</v>
      </c>
      <c r="Q830" t="e">
        <f>Sheet3!D830</f>
        <v>#VALUE!</v>
      </c>
      <c r="R830" t="e">
        <f>Sheet3!E830</f>
        <v>#VALUE!</v>
      </c>
      <c r="S830" t="str">
        <f t="shared" si="48"/>
        <v/>
      </c>
      <c r="T830" t="str">
        <f>IF(ISERROR(Sheet1!X830),"",Sheet1!X830)</f>
        <v/>
      </c>
      <c r="U830" t="e">
        <f>IF(Sheet1!M830="Councillors",5120,IF(Sheet1!M830="Information Technology Services Dept.",1024,IF(Sheet1!M830="City Clerk and Solicitor Dept",1953,"No")))</f>
        <v>#VALUE!</v>
      </c>
      <c r="V830" s="5" t="s">
        <v>96</v>
      </c>
      <c r="W830" t="e">
        <f>IF(Sheet1!M830="Councillors",4608,IF(Sheet1!M830="Information Technology Services Dept.",921,IF(Sheet1!M830="City Clerk and Solicitor Dept",1855,"No")))</f>
        <v>#VALUE!</v>
      </c>
      <c r="X830" t="e">
        <f t="shared" si="49"/>
        <v>#VALUE!</v>
      </c>
      <c r="Y830" t="str">
        <f ca="1">IF(Sheet1!AB830="DC1MDB01","DC1",IF(Sheet1!AB830="DC1MDB02","DC1",IF(Sheet1!AB830="DC1MDB03","DC1",IF(Sheet1!AB830="DC1MDB04","DC1",IF(Sheet1!AB830="DC1MDB05","DC1",IF(Sheet1!AB830="DC1MDB06","DC1",IF(Sheet1!AB830="DC1MDB07","DC1",IF(Sheet1!AB830="DC1MDB08","DC1",IF(Sheet1!AB830="DC1MDB09","DC1",IF(Sheet1!AB830="DC1MDB10","DC1",IF(Sheet1!AB830="DC4MDB01","DC4",IF(Sheet1!AB830="DC4MDB02","DC4",IF(Sheet1!AB830="DC4MDB03","DC4",IF(Sheet1!AB830="DC4MDB04","DC4",IF(Sheet1!AB830="DC4MDB05","DC4",IF(Sheet1!AB830="DC4MDB06","DC4",IF(Sheet1!AB830="DC4MDB07","DC4",IF(Sheet1!AB830="DC4MDB08","DC4",IF(Sheet1!AB830="DC4MDB09","DC4",IF(Sheet1!AB830="DC4MDB10","DC4","$False"))))))))))))))))))))</f>
        <v>DC1</v>
      </c>
      <c r="Z830" t="s">
        <v>35</v>
      </c>
      <c r="AA830" t="e">
        <f t="shared" si="50"/>
        <v>#VALUE!</v>
      </c>
      <c r="AB830" t="e">
        <f t="shared" si="51"/>
        <v>#VALUE!</v>
      </c>
      <c r="AC830" t="s">
        <v>11</v>
      </c>
      <c r="AD830" t="s">
        <v>12</v>
      </c>
      <c r="AE830" t="s">
        <v>13</v>
      </c>
      <c r="AF830" t="s">
        <v>14</v>
      </c>
      <c r="AG830" t="s">
        <v>5</v>
      </c>
      <c r="AH830" t="s">
        <v>15</v>
      </c>
      <c r="AI830" t="s">
        <v>16</v>
      </c>
      <c r="AJ830" t="s">
        <v>17</v>
      </c>
      <c r="AK830" t="s">
        <v>18</v>
      </c>
      <c r="AL830" t="s">
        <v>19</v>
      </c>
    </row>
    <row r="831" spans="1:38" ht="13.5" customHeight="1">
      <c r="A831" s="7"/>
      <c r="B831" s="7"/>
      <c r="C831" s="7"/>
      <c r="D831" s="8"/>
      <c r="F831" s="9" t="str">
        <f>(Sheet1!T831)</f>
        <v/>
      </c>
      <c r="G831" t="str">
        <f>IF(OR(Sheet1!W831="Yes",Sheet1!U831="Yes"),"\\CMFP538\"&amp;Sheet1!Z831,"")</f>
        <v/>
      </c>
      <c r="H831" t="str">
        <f>IF(G831="","",Sheet1!Z831)</f>
        <v/>
      </c>
      <c r="I831" t="str">
        <f>IF(G831="","",Sheet1!Y831)</f>
        <v/>
      </c>
      <c r="J831" t="e">
        <f>(Sheet1!O831)</f>
        <v>#VALUE!</v>
      </c>
      <c r="K831" s="6" t="e">
        <f>(Sheet1!P831)</f>
        <v>#VALUE!</v>
      </c>
      <c r="L831" s="6" t="e">
        <f>IF(Sheet1!N831="No","No",IF(Sheet1!N831="","No","Yes"))</f>
        <v>#VALUE!</v>
      </c>
      <c r="M831" t="e">
        <f>(Sheet1!Q831)</f>
        <v>#VALUE!</v>
      </c>
      <c r="N831" s="6" t="str">
        <f>IF(Sheet1!E831=FALSE,"",Sheet1!F831&amp;Sheet1!E831)</f>
        <v/>
      </c>
      <c r="O831" t="str">
        <f ca="1">(Sheet1!AB831)</f>
        <v>DC4MDB03</v>
      </c>
      <c r="P831" t="e">
        <f>(Sheet1!R831)</f>
        <v>#VALUE!</v>
      </c>
      <c r="Q831" t="e">
        <f>Sheet3!D831</f>
        <v>#VALUE!</v>
      </c>
      <c r="R831" t="e">
        <f>Sheet3!E831</f>
        <v>#VALUE!</v>
      </c>
      <c r="S831" t="str">
        <f t="shared" si="48"/>
        <v/>
      </c>
      <c r="T831" t="str">
        <f>IF(ISERROR(Sheet1!X831),"",Sheet1!X831)</f>
        <v/>
      </c>
      <c r="U831" t="e">
        <f>IF(Sheet1!M831="Councillors",5120,IF(Sheet1!M831="Information Technology Services Dept.",1024,IF(Sheet1!M831="City Clerk and Solicitor Dept",1953,"No")))</f>
        <v>#VALUE!</v>
      </c>
      <c r="V831" s="5" t="s">
        <v>96</v>
      </c>
      <c r="W831" t="e">
        <f>IF(Sheet1!M831="Councillors",4608,IF(Sheet1!M831="Information Technology Services Dept.",921,IF(Sheet1!M831="City Clerk and Solicitor Dept",1855,"No")))</f>
        <v>#VALUE!</v>
      </c>
      <c r="X831" t="e">
        <f t="shared" si="49"/>
        <v>#VALUE!</v>
      </c>
      <c r="Y831" t="str">
        <f ca="1">IF(Sheet1!AB831="DC1MDB01","DC1",IF(Sheet1!AB831="DC1MDB02","DC1",IF(Sheet1!AB831="DC1MDB03","DC1",IF(Sheet1!AB831="DC1MDB04","DC1",IF(Sheet1!AB831="DC1MDB05","DC1",IF(Sheet1!AB831="DC1MDB06","DC1",IF(Sheet1!AB831="DC1MDB07","DC1",IF(Sheet1!AB831="DC1MDB08","DC1",IF(Sheet1!AB831="DC1MDB09","DC1",IF(Sheet1!AB831="DC1MDB10","DC1",IF(Sheet1!AB831="DC4MDB01","DC4",IF(Sheet1!AB831="DC4MDB02","DC4",IF(Sheet1!AB831="DC4MDB03","DC4",IF(Sheet1!AB831="DC4MDB04","DC4",IF(Sheet1!AB831="DC4MDB05","DC4",IF(Sheet1!AB831="DC4MDB06","DC4",IF(Sheet1!AB831="DC4MDB07","DC4",IF(Sheet1!AB831="DC4MDB08","DC4",IF(Sheet1!AB831="DC4MDB09","DC4",IF(Sheet1!AB831="DC4MDB10","DC4","$False"))))))))))))))))))))</f>
        <v>DC4</v>
      </c>
      <c r="Z831" t="s">
        <v>35</v>
      </c>
      <c r="AA831" t="e">
        <f t="shared" si="50"/>
        <v>#VALUE!</v>
      </c>
      <c r="AB831" t="e">
        <f t="shared" si="51"/>
        <v>#VALUE!</v>
      </c>
      <c r="AC831" t="s">
        <v>11</v>
      </c>
      <c r="AD831" t="s">
        <v>12</v>
      </c>
      <c r="AE831" t="s">
        <v>13</v>
      </c>
      <c r="AF831" t="s">
        <v>14</v>
      </c>
      <c r="AG831" t="s">
        <v>5</v>
      </c>
      <c r="AH831" t="s">
        <v>15</v>
      </c>
      <c r="AI831" t="s">
        <v>16</v>
      </c>
      <c r="AJ831" t="s">
        <v>17</v>
      </c>
      <c r="AK831" t="s">
        <v>18</v>
      </c>
      <c r="AL831" t="s">
        <v>19</v>
      </c>
    </row>
    <row r="832" spans="1:38" ht="13.5" customHeight="1">
      <c r="A832" s="7"/>
      <c r="B832" s="7"/>
      <c r="C832" s="7"/>
      <c r="D832" s="8"/>
      <c r="F832" s="9" t="str">
        <f>(Sheet1!T832)</f>
        <v/>
      </c>
      <c r="G832" t="str">
        <f>IF(OR(Sheet1!W832="Yes",Sheet1!U832="Yes"),"\\CMFP538\"&amp;Sheet1!Z832,"")</f>
        <v/>
      </c>
      <c r="H832" t="str">
        <f>IF(G832="","",Sheet1!Z832)</f>
        <v/>
      </c>
      <c r="I832" t="str">
        <f>IF(G832="","",Sheet1!Y832)</f>
        <v/>
      </c>
      <c r="J832" t="e">
        <f>(Sheet1!O832)</f>
        <v>#VALUE!</v>
      </c>
      <c r="K832" s="6" t="e">
        <f>(Sheet1!P832)</f>
        <v>#VALUE!</v>
      </c>
      <c r="L832" s="6" t="e">
        <f>IF(Sheet1!N832="No","No",IF(Sheet1!N832="","No","Yes"))</f>
        <v>#VALUE!</v>
      </c>
      <c r="M832" t="e">
        <f>(Sheet1!Q832)</f>
        <v>#VALUE!</v>
      </c>
      <c r="N832" s="6" t="str">
        <f>IF(Sheet1!E832=FALSE,"",Sheet1!F832&amp;Sheet1!E832)</f>
        <v/>
      </c>
      <c r="O832" t="str">
        <f ca="1">(Sheet1!AB832)</f>
        <v>DC4MDB06</v>
      </c>
      <c r="P832" t="e">
        <f>(Sheet1!R832)</f>
        <v>#VALUE!</v>
      </c>
      <c r="Q832" t="e">
        <f>Sheet3!D832</f>
        <v>#VALUE!</v>
      </c>
      <c r="R832" t="e">
        <f>Sheet3!E832</f>
        <v>#VALUE!</v>
      </c>
      <c r="S832" t="str">
        <f t="shared" si="48"/>
        <v/>
      </c>
      <c r="T832" t="str">
        <f>IF(ISERROR(Sheet1!X832),"",Sheet1!X832)</f>
        <v/>
      </c>
      <c r="U832" t="e">
        <f>IF(Sheet1!M832="Councillors",5120,IF(Sheet1!M832="Information Technology Services Dept.",1024,IF(Sheet1!M832="City Clerk and Solicitor Dept",1953,"No")))</f>
        <v>#VALUE!</v>
      </c>
      <c r="V832" s="5" t="s">
        <v>96</v>
      </c>
      <c r="W832" t="e">
        <f>IF(Sheet1!M832="Councillors",4608,IF(Sheet1!M832="Information Technology Services Dept.",921,IF(Sheet1!M832="City Clerk and Solicitor Dept",1855,"No")))</f>
        <v>#VALUE!</v>
      </c>
      <c r="X832" t="e">
        <f t="shared" si="49"/>
        <v>#VALUE!</v>
      </c>
      <c r="Y832" t="str">
        <f ca="1">IF(Sheet1!AB832="DC1MDB01","DC1",IF(Sheet1!AB832="DC1MDB02","DC1",IF(Sheet1!AB832="DC1MDB03","DC1",IF(Sheet1!AB832="DC1MDB04","DC1",IF(Sheet1!AB832="DC1MDB05","DC1",IF(Sheet1!AB832="DC1MDB06","DC1",IF(Sheet1!AB832="DC1MDB07","DC1",IF(Sheet1!AB832="DC1MDB08","DC1",IF(Sheet1!AB832="DC1MDB09","DC1",IF(Sheet1!AB832="DC1MDB10","DC1",IF(Sheet1!AB832="DC4MDB01","DC4",IF(Sheet1!AB832="DC4MDB02","DC4",IF(Sheet1!AB832="DC4MDB03","DC4",IF(Sheet1!AB832="DC4MDB04","DC4",IF(Sheet1!AB832="DC4MDB05","DC4",IF(Sheet1!AB832="DC4MDB06","DC4",IF(Sheet1!AB832="DC4MDB07","DC4",IF(Sheet1!AB832="DC4MDB08","DC4",IF(Sheet1!AB832="DC4MDB09","DC4",IF(Sheet1!AB832="DC4MDB10","DC4","$False"))))))))))))))))))))</f>
        <v>DC4</v>
      </c>
      <c r="Z832" t="s">
        <v>35</v>
      </c>
      <c r="AA832" t="e">
        <f t="shared" si="50"/>
        <v>#VALUE!</v>
      </c>
      <c r="AB832" t="e">
        <f t="shared" si="51"/>
        <v>#VALUE!</v>
      </c>
      <c r="AC832" t="s">
        <v>11</v>
      </c>
      <c r="AD832" t="s">
        <v>12</v>
      </c>
      <c r="AE832" t="s">
        <v>13</v>
      </c>
      <c r="AF832" t="s">
        <v>14</v>
      </c>
      <c r="AG832" t="s">
        <v>5</v>
      </c>
      <c r="AH832" t="s">
        <v>15</v>
      </c>
      <c r="AI832" t="s">
        <v>16</v>
      </c>
      <c r="AJ832" t="s">
        <v>17</v>
      </c>
      <c r="AK832" t="s">
        <v>18</v>
      </c>
      <c r="AL832" t="s">
        <v>19</v>
      </c>
    </row>
    <row r="833" spans="1:38" ht="13.5" customHeight="1">
      <c r="A833" s="7"/>
      <c r="B833" s="7"/>
      <c r="C833" s="7"/>
      <c r="D833" s="8"/>
      <c r="F833" s="9" t="str">
        <f>(Sheet1!T833)</f>
        <v/>
      </c>
      <c r="G833" t="str">
        <f>IF(OR(Sheet1!W833="Yes",Sheet1!U833="Yes"),"\\CMFP538\"&amp;Sheet1!Z833,"")</f>
        <v/>
      </c>
      <c r="H833" t="str">
        <f>IF(G833="","",Sheet1!Z833)</f>
        <v/>
      </c>
      <c r="I833" t="str">
        <f>IF(G833="","",Sheet1!Y833)</f>
        <v/>
      </c>
      <c r="J833" t="e">
        <f>(Sheet1!O833)</f>
        <v>#VALUE!</v>
      </c>
      <c r="K833" s="6" t="e">
        <f>(Sheet1!P833)</f>
        <v>#VALUE!</v>
      </c>
      <c r="L833" s="6" t="e">
        <f>IF(Sheet1!N833="No","No",IF(Sheet1!N833="","No","Yes"))</f>
        <v>#VALUE!</v>
      </c>
      <c r="M833" t="e">
        <f>(Sheet1!Q833)</f>
        <v>#VALUE!</v>
      </c>
      <c r="N833" s="6" t="str">
        <f>IF(Sheet1!E833=FALSE,"",Sheet1!F833&amp;Sheet1!E833)</f>
        <v/>
      </c>
      <c r="O833" t="str">
        <f ca="1">(Sheet1!AB833)</f>
        <v>DC4MDB06</v>
      </c>
      <c r="P833" t="e">
        <f>(Sheet1!R833)</f>
        <v>#VALUE!</v>
      </c>
      <c r="Q833" t="e">
        <f>Sheet3!D833</f>
        <v>#VALUE!</v>
      </c>
      <c r="R833" t="e">
        <f>Sheet3!E833</f>
        <v>#VALUE!</v>
      </c>
      <c r="S833" t="str">
        <f t="shared" si="48"/>
        <v/>
      </c>
      <c r="T833" t="str">
        <f>IF(ISERROR(Sheet1!X833),"",Sheet1!X833)</f>
        <v/>
      </c>
      <c r="U833" t="e">
        <f>IF(Sheet1!M833="Councillors",5120,IF(Sheet1!M833="Information Technology Services Dept.",1024,IF(Sheet1!M833="City Clerk and Solicitor Dept",1953,"No")))</f>
        <v>#VALUE!</v>
      </c>
      <c r="V833" s="5" t="s">
        <v>96</v>
      </c>
      <c r="W833" t="e">
        <f>IF(Sheet1!M833="Councillors",4608,IF(Sheet1!M833="Information Technology Services Dept.",921,IF(Sheet1!M833="City Clerk and Solicitor Dept",1855,"No")))</f>
        <v>#VALUE!</v>
      </c>
      <c r="X833" t="e">
        <f t="shared" si="49"/>
        <v>#VALUE!</v>
      </c>
      <c r="Y833" t="str">
        <f ca="1">IF(Sheet1!AB833="DC1MDB01","DC1",IF(Sheet1!AB833="DC1MDB02","DC1",IF(Sheet1!AB833="DC1MDB03","DC1",IF(Sheet1!AB833="DC1MDB04","DC1",IF(Sheet1!AB833="DC1MDB05","DC1",IF(Sheet1!AB833="DC1MDB06","DC1",IF(Sheet1!AB833="DC1MDB07","DC1",IF(Sheet1!AB833="DC1MDB08","DC1",IF(Sheet1!AB833="DC1MDB09","DC1",IF(Sheet1!AB833="DC1MDB10","DC1",IF(Sheet1!AB833="DC4MDB01","DC4",IF(Sheet1!AB833="DC4MDB02","DC4",IF(Sheet1!AB833="DC4MDB03","DC4",IF(Sheet1!AB833="DC4MDB04","DC4",IF(Sheet1!AB833="DC4MDB05","DC4",IF(Sheet1!AB833="DC4MDB06","DC4",IF(Sheet1!AB833="DC4MDB07","DC4",IF(Sheet1!AB833="DC4MDB08","DC4",IF(Sheet1!AB833="DC4MDB09","DC4",IF(Sheet1!AB833="DC4MDB10","DC4","$False"))))))))))))))))))))</f>
        <v>DC4</v>
      </c>
      <c r="Z833" t="s">
        <v>35</v>
      </c>
      <c r="AA833" t="e">
        <f t="shared" si="50"/>
        <v>#VALUE!</v>
      </c>
      <c r="AB833" t="e">
        <f t="shared" si="51"/>
        <v>#VALUE!</v>
      </c>
      <c r="AC833" t="s">
        <v>11</v>
      </c>
      <c r="AD833" t="s">
        <v>12</v>
      </c>
      <c r="AE833" t="s">
        <v>13</v>
      </c>
      <c r="AF833" t="s">
        <v>14</v>
      </c>
      <c r="AG833" t="s">
        <v>5</v>
      </c>
      <c r="AH833" t="s">
        <v>15</v>
      </c>
      <c r="AI833" t="s">
        <v>16</v>
      </c>
      <c r="AJ833" t="s">
        <v>17</v>
      </c>
      <c r="AK833" t="s">
        <v>18</v>
      </c>
      <c r="AL833" t="s">
        <v>19</v>
      </c>
    </row>
    <row r="834" spans="1:38" ht="13.5" customHeight="1">
      <c r="A834" s="7"/>
      <c r="B834" s="7"/>
      <c r="C834" s="7"/>
      <c r="D834" s="8"/>
      <c r="F834" s="9" t="str">
        <f>(Sheet1!T834)</f>
        <v/>
      </c>
      <c r="G834" t="str">
        <f>IF(OR(Sheet1!W834="Yes",Sheet1!U834="Yes"),"\\CMFP538\"&amp;Sheet1!Z834,"")</f>
        <v/>
      </c>
      <c r="H834" t="str">
        <f>IF(G834="","",Sheet1!Z834)</f>
        <v/>
      </c>
      <c r="I834" t="str">
        <f>IF(G834="","",Sheet1!Y834)</f>
        <v/>
      </c>
      <c r="J834" t="e">
        <f>(Sheet1!O834)</f>
        <v>#VALUE!</v>
      </c>
      <c r="K834" s="6" t="e">
        <f>(Sheet1!P834)</f>
        <v>#VALUE!</v>
      </c>
      <c r="L834" s="6" t="e">
        <f>IF(Sheet1!N834="No","No",IF(Sheet1!N834="","No","Yes"))</f>
        <v>#VALUE!</v>
      </c>
      <c r="M834" t="e">
        <f>(Sheet1!Q834)</f>
        <v>#VALUE!</v>
      </c>
      <c r="N834" s="6" t="str">
        <f>IF(Sheet1!E834=FALSE,"",Sheet1!F834&amp;Sheet1!E834)</f>
        <v/>
      </c>
      <c r="O834" t="str">
        <f ca="1">(Sheet1!AB834)</f>
        <v>DC4MDB08</v>
      </c>
      <c r="P834" t="e">
        <f>(Sheet1!R834)</f>
        <v>#VALUE!</v>
      </c>
      <c r="Q834" t="e">
        <f>Sheet3!D834</f>
        <v>#VALUE!</v>
      </c>
      <c r="R834" t="e">
        <f>Sheet3!E834</f>
        <v>#VALUE!</v>
      </c>
      <c r="S834" t="str">
        <f t="shared" si="48"/>
        <v/>
      </c>
      <c r="T834" t="str">
        <f>IF(ISERROR(Sheet1!X834),"",Sheet1!X834)</f>
        <v/>
      </c>
      <c r="U834" t="e">
        <f>IF(Sheet1!M834="Councillors",5120,IF(Sheet1!M834="Information Technology Services Dept.",1024,IF(Sheet1!M834="City Clerk and Solicitor Dept",1953,"No")))</f>
        <v>#VALUE!</v>
      </c>
      <c r="V834" s="5" t="s">
        <v>96</v>
      </c>
      <c r="W834" t="e">
        <f>IF(Sheet1!M834="Councillors",4608,IF(Sheet1!M834="Information Technology Services Dept.",921,IF(Sheet1!M834="City Clerk and Solicitor Dept",1855,"No")))</f>
        <v>#VALUE!</v>
      </c>
      <c r="X834" t="e">
        <f t="shared" si="49"/>
        <v>#VALUE!</v>
      </c>
      <c r="Y834" t="str">
        <f ca="1">IF(Sheet1!AB834="DC1MDB01","DC1",IF(Sheet1!AB834="DC1MDB02","DC1",IF(Sheet1!AB834="DC1MDB03","DC1",IF(Sheet1!AB834="DC1MDB04","DC1",IF(Sheet1!AB834="DC1MDB05","DC1",IF(Sheet1!AB834="DC1MDB06","DC1",IF(Sheet1!AB834="DC1MDB07","DC1",IF(Sheet1!AB834="DC1MDB08","DC1",IF(Sheet1!AB834="DC1MDB09","DC1",IF(Sheet1!AB834="DC1MDB10","DC1",IF(Sheet1!AB834="DC4MDB01","DC4",IF(Sheet1!AB834="DC4MDB02","DC4",IF(Sheet1!AB834="DC4MDB03","DC4",IF(Sheet1!AB834="DC4MDB04","DC4",IF(Sheet1!AB834="DC4MDB05","DC4",IF(Sheet1!AB834="DC4MDB06","DC4",IF(Sheet1!AB834="DC4MDB07","DC4",IF(Sheet1!AB834="DC4MDB08","DC4",IF(Sheet1!AB834="DC4MDB09","DC4",IF(Sheet1!AB834="DC4MDB10","DC4","$False"))))))))))))))))))))</f>
        <v>DC4</v>
      </c>
      <c r="Z834" t="s">
        <v>35</v>
      </c>
      <c r="AA834" t="e">
        <f t="shared" si="50"/>
        <v>#VALUE!</v>
      </c>
      <c r="AB834" t="e">
        <f t="shared" si="51"/>
        <v>#VALUE!</v>
      </c>
      <c r="AC834" t="s">
        <v>11</v>
      </c>
      <c r="AD834" t="s">
        <v>12</v>
      </c>
      <c r="AE834" t="s">
        <v>13</v>
      </c>
      <c r="AF834" t="s">
        <v>14</v>
      </c>
      <c r="AG834" t="s">
        <v>5</v>
      </c>
      <c r="AH834" t="s">
        <v>15</v>
      </c>
      <c r="AI834" t="s">
        <v>16</v>
      </c>
      <c r="AJ834" t="s">
        <v>17</v>
      </c>
      <c r="AK834" t="s">
        <v>18</v>
      </c>
      <c r="AL834" t="s">
        <v>19</v>
      </c>
    </row>
    <row r="835" spans="1:38" ht="13.5" customHeight="1">
      <c r="A835" s="7"/>
      <c r="B835" s="7"/>
      <c r="C835" s="7"/>
      <c r="D835" s="8"/>
      <c r="F835" s="9" t="str">
        <f>(Sheet1!T835)</f>
        <v/>
      </c>
      <c r="G835" t="str">
        <f>IF(OR(Sheet1!W835="Yes",Sheet1!U835="Yes"),"\\CMFP538\"&amp;Sheet1!Z835,"")</f>
        <v/>
      </c>
      <c r="H835" t="str">
        <f>IF(G835="","",Sheet1!Z835)</f>
        <v/>
      </c>
      <c r="I835" t="str">
        <f>IF(G835="","",Sheet1!Y835)</f>
        <v/>
      </c>
      <c r="J835" t="e">
        <f>(Sheet1!O835)</f>
        <v>#VALUE!</v>
      </c>
      <c r="K835" s="6" t="e">
        <f>(Sheet1!P835)</f>
        <v>#VALUE!</v>
      </c>
      <c r="L835" s="6" t="e">
        <f>IF(Sheet1!N835="No","No",IF(Sheet1!N835="","No","Yes"))</f>
        <v>#VALUE!</v>
      </c>
      <c r="M835" t="e">
        <f>(Sheet1!Q835)</f>
        <v>#VALUE!</v>
      </c>
      <c r="N835" s="6" t="str">
        <f>IF(Sheet1!E835=FALSE,"",Sheet1!F835&amp;Sheet1!E835)</f>
        <v/>
      </c>
      <c r="O835" t="str">
        <f ca="1">(Sheet1!AB835)</f>
        <v>DC1MDB09</v>
      </c>
      <c r="P835" t="e">
        <f>(Sheet1!R835)</f>
        <v>#VALUE!</v>
      </c>
      <c r="Q835" t="e">
        <f>Sheet3!D835</f>
        <v>#VALUE!</v>
      </c>
      <c r="R835" t="e">
        <f>Sheet3!E835</f>
        <v>#VALUE!</v>
      </c>
      <c r="S835" t="str">
        <f t="shared" ref="S835:S898" si="52">IF(G835="","","\\CMFP538\e$\USR\"&amp;K835)</f>
        <v/>
      </c>
      <c r="T835" t="str">
        <f>IF(ISERROR(Sheet1!X835),"",Sheet1!X835)</f>
        <v/>
      </c>
      <c r="U835" t="e">
        <f>IF(Sheet1!M835="Councillors",5120,IF(Sheet1!M835="Information Technology Services Dept.",1024,IF(Sheet1!M835="City Clerk and Solicitor Dept",1953,"No")))</f>
        <v>#VALUE!</v>
      </c>
      <c r="V835" s="5" t="s">
        <v>96</v>
      </c>
      <c r="W835" t="e">
        <f>IF(Sheet1!M835="Councillors",4608,IF(Sheet1!M835="Information Technology Services Dept.",921,IF(Sheet1!M835="City Clerk and Solicitor Dept",1855,"No")))</f>
        <v>#VALUE!</v>
      </c>
      <c r="X835" t="e">
        <f t="shared" ref="X835:X898" si="53">IF(W835&gt;="0","Yes","No")</f>
        <v>#VALUE!</v>
      </c>
      <c r="Y835" t="str">
        <f ca="1">IF(Sheet1!AB835="DC1MDB01","DC1",IF(Sheet1!AB835="DC1MDB02","DC1",IF(Sheet1!AB835="DC1MDB03","DC1",IF(Sheet1!AB835="DC1MDB04","DC1",IF(Sheet1!AB835="DC1MDB05","DC1",IF(Sheet1!AB835="DC1MDB06","DC1",IF(Sheet1!AB835="DC1MDB07","DC1",IF(Sheet1!AB835="DC1MDB08","DC1",IF(Sheet1!AB835="DC1MDB09","DC1",IF(Sheet1!AB835="DC1MDB10","DC1",IF(Sheet1!AB835="DC4MDB01","DC4",IF(Sheet1!AB835="DC4MDB02","DC4",IF(Sheet1!AB835="DC4MDB03","DC4",IF(Sheet1!AB835="DC4MDB04","DC4",IF(Sheet1!AB835="DC4MDB05","DC4",IF(Sheet1!AB835="DC4MDB06","DC4",IF(Sheet1!AB835="DC4MDB07","DC4",IF(Sheet1!AB835="DC4MDB08","DC4",IF(Sheet1!AB835="DC4MDB09","DC4",IF(Sheet1!AB835="DC4MDB10","DC4","$False"))))))))))))))))))))</f>
        <v>DC1</v>
      </c>
      <c r="Z835" t="s">
        <v>35</v>
      </c>
      <c r="AA835" t="e">
        <f t="shared" ref="AA835:AA898" si="54">IF(U835=5120,"5GB",IF(U835=1024,"1GB",IF(U835=1953,"2GB","512MB")))</f>
        <v>#VALUE!</v>
      </c>
      <c r="AB835" t="e">
        <f t="shared" ref="AB835:AB898" si="55">IF(M835="","","\&gt;C2C ArchiveOne Email Auto delete "&amp;Y835)</f>
        <v>#VALUE!</v>
      </c>
      <c r="AC835" t="s">
        <v>11</v>
      </c>
      <c r="AD835" t="s">
        <v>12</v>
      </c>
      <c r="AE835" t="s">
        <v>13</v>
      </c>
      <c r="AF835" t="s">
        <v>14</v>
      </c>
      <c r="AG835" t="s">
        <v>5</v>
      </c>
      <c r="AH835" t="s">
        <v>15</v>
      </c>
      <c r="AI835" t="s">
        <v>16</v>
      </c>
      <c r="AJ835" t="s">
        <v>17</v>
      </c>
      <c r="AK835" t="s">
        <v>18</v>
      </c>
      <c r="AL835" t="s">
        <v>19</v>
      </c>
    </row>
    <row r="836" spans="1:38" ht="13.5" customHeight="1">
      <c r="A836" s="7"/>
      <c r="B836" s="7"/>
      <c r="C836" s="7"/>
      <c r="D836" s="8"/>
      <c r="F836" s="9" t="str">
        <f>(Sheet1!T836)</f>
        <v/>
      </c>
      <c r="G836" t="str">
        <f>IF(OR(Sheet1!W836="Yes",Sheet1!U836="Yes"),"\\CMFP538\"&amp;Sheet1!Z836,"")</f>
        <v/>
      </c>
      <c r="H836" t="str">
        <f>IF(G836="","",Sheet1!Z836)</f>
        <v/>
      </c>
      <c r="I836" t="str">
        <f>IF(G836="","",Sheet1!Y836)</f>
        <v/>
      </c>
      <c r="J836" t="e">
        <f>(Sheet1!O836)</f>
        <v>#VALUE!</v>
      </c>
      <c r="K836" s="6" t="e">
        <f>(Sheet1!P836)</f>
        <v>#VALUE!</v>
      </c>
      <c r="L836" s="6" t="e">
        <f>IF(Sheet1!N836="No","No",IF(Sheet1!N836="","No","Yes"))</f>
        <v>#VALUE!</v>
      </c>
      <c r="M836" t="e">
        <f>(Sheet1!Q836)</f>
        <v>#VALUE!</v>
      </c>
      <c r="N836" s="6" t="str">
        <f>IF(Sheet1!E836=FALSE,"",Sheet1!F836&amp;Sheet1!E836)</f>
        <v/>
      </c>
      <c r="O836" t="str">
        <f ca="1">(Sheet1!AB836)</f>
        <v>DC4MDB01</v>
      </c>
      <c r="P836" t="e">
        <f>(Sheet1!R836)</f>
        <v>#VALUE!</v>
      </c>
      <c r="Q836" t="e">
        <f>Sheet3!D836</f>
        <v>#VALUE!</v>
      </c>
      <c r="R836" t="e">
        <f>Sheet3!E836</f>
        <v>#VALUE!</v>
      </c>
      <c r="S836" t="str">
        <f t="shared" si="52"/>
        <v/>
      </c>
      <c r="T836" t="str">
        <f>IF(ISERROR(Sheet1!X836),"",Sheet1!X836)</f>
        <v/>
      </c>
      <c r="U836" t="e">
        <f>IF(Sheet1!M836="Councillors",5120,IF(Sheet1!M836="Information Technology Services Dept.",1024,IF(Sheet1!M836="City Clerk and Solicitor Dept",1953,"No")))</f>
        <v>#VALUE!</v>
      </c>
      <c r="V836" s="5" t="s">
        <v>96</v>
      </c>
      <c r="W836" t="e">
        <f>IF(Sheet1!M836="Councillors",4608,IF(Sheet1!M836="Information Technology Services Dept.",921,IF(Sheet1!M836="City Clerk and Solicitor Dept",1855,"No")))</f>
        <v>#VALUE!</v>
      </c>
      <c r="X836" t="e">
        <f t="shared" si="53"/>
        <v>#VALUE!</v>
      </c>
      <c r="Y836" t="str">
        <f ca="1">IF(Sheet1!AB836="DC1MDB01","DC1",IF(Sheet1!AB836="DC1MDB02","DC1",IF(Sheet1!AB836="DC1MDB03","DC1",IF(Sheet1!AB836="DC1MDB04","DC1",IF(Sheet1!AB836="DC1MDB05","DC1",IF(Sheet1!AB836="DC1MDB06","DC1",IF(Sheet1!AB836="DC1MDB07","DC1",IF(Sheet1!AB836="DC1MDB08","DC1",IF(Sheet1!AB836="DC1MDB09","DC1",IF(Sheet1!AB836="DC1MDB10","DC1",IF(Sheet1!AB836="DC4MDB01","DC4",IF(Sheet1!AB836="DC4MDB02","DC4",IF(Sheet1!AB836="DC4MDB03","DC4",IF(Sheet1!AB836="DC4MDB04","DC4",IF(Sheet1!AB836="DC4MDB05","DC4",IF(Sheet1!AB836="DC4MDB06","DC4",IF(Sheet1!AB836="DC4MDB07","DC4",IF(Sheet1!AB836="DC4MDB08","DC4",IF(Sheet1!AB836="DC4MDB09","DC4",IF(Sheet1!AB836="DC4MDB10","DC4","$False"))))))))))))))))))))</f>
        <v>DC4</v>
      </c>
      <c r="Z836" t="s">
        <v>35</v>
      </c>
      <c r="AA836" t="e">
        <f t="shared" si="54"/>
        <v>#VALUE!</v>
      </c>
      <c r="AB836" t="e">
        <f t="shared" si="55"/>
        <v>#VALUE!</v>
      </c>
      <c r="AC836" t="s">
        <v>11</v>
      </c>
      <c r="AD836" t="s">
        <v>12</v>
      </c>
      <c r="AE836" t="s">
        <v>13</v>
      </c>
      <c r="AF836" t="s">
        <v>14</v>
      </c>
      <c r="AG836" t="s">
        <v>5</v>
      </c>
      <c r="AH836" t="s">
        <v>15</v>
      </c>
      <c r="AI836" t="s">
        <v>16</v>
      </c>
      <c r="AJ836" t="s">
        <v>17</v>
      </c>
      <c r="AK836" t="s">
        <v>18</v>
      </c>
      <c r="AL836" t="s">
        <v>19</v>
      </c>
    </row>
    <row r="837" spans="1:38" ht="13.5" customHeight="1">
      <c r="A837" s="7"/>
      <c r="B837" s="7"/>
      <c r="C837" s="7"/>
      <c r="D837" s="8"/>
      <c r="F837" s="9" t="str">
        <f>(Sheet1!T837)</f>
        <v/>
      </c>
      <c r="G837" t="str">
        <f>IF(OR(Sheet1!W837="Yes",Sheet1!U837="Yes"),"\\CMFP538\"&amp;Sheet1!Z837,"")</f>
        <v/>
      </c>
      <c r="H837" t="str">
        <f>IF(G837="","",Sheet1!Z837)</f>
        <v/>
      </c>
      <c r="I837" t="str">
        <f>IF(G837="","",Sheet1!Y837)</f>
        <v/>
      </c>
      <c r="J837" t="e">
        <f>(Sheet1!O837)</f>
        <v>#VALUE!</v>
      </c>
      <c r="K837" s="6" t="e">
        <f>(Sheet1!P837)</f>
        <v>#VALUE!</v>
      </c>
      <c r="L837" s="6" t="e">
        <f>IF(Sheet1!N837="No","No",IF(Sheet1!N837="","No","Yes"))</f>
        <v>#VALUE!</v>
      </c>
      <c r="M837" t="e">
        <f>(Sheet1!Q837)</f>
        <v>#VALUE!</v>
      </c>
      <c r="N837" s="6" t="str">
        <f>IF(Sheet1!E837=FALSE,"",Sheet1!F837&amp;Sheet1!E837)</f>
        <v/>
      </c>
      <c r="O837" t="str">
        <f ca="1">(Sheet1!AB837)</f>
        <v>DC1MDB06</v>
      </c>
      <c r="P837" t="e">
        <f>(Sheet1!R837)</f>
        <v>#VALUE!</v>
      </c>
      <c r="Q837" t="e">
        <f>Sheet3!D837</f>
        <v>#VALUE!</v>
      </c>
      <c r="R837" t="e">
        <f>Sheet3!E837</f>
        <v>#VALUE!</v>
      </c>
      <c r="S837" t="str">
        <f t="shared" si="52"/>
        <v/>
      </c>
      <c r="T837" t="str">
        <f>IF(ISERROR(Sheet1!X837),"",Sheet1!X837)</f>
        <v/>
      </c>
      <c r="U837" t="e">
        <f>IF(Sheet1!M837="Councillors",5120,IF(Sheet1!M837="Information Technology Services Dept.",1024,IF(Sheet1!M837="City Clerk and Solicitor Dept",1953,"No")))</f>
        <v>#VALUE!</v>
      </c>
      <c r="V837" s="5" t="s">
        <v>96</v>
      </c>
      <c r="W837" t="e">
        <f>IF(Sheet1!M837="Councillors",4608,IF(Sheet1!M837="Information Technology Services Dept.",921,IF(Sheet1!M837="City Clerk and Solicitor Dept",1855,"No")))</f>
        <v>#VALUE!</v>
      </c>
      <c r="X837" t="e">
        <f t="shared" si="53"/>
        <v>#VALUE!</v>
      </c>
      <c r="Y837" t="str">
        <f ca="1">IF(Sheet1!AB837="DC1MDB01","DC1",IF(Sheet1!AB837="DC1MDB02","DC1",IF(Sheet1!AB837="DC1MDB03","DC1",IF(Sheet1!AB837="DC1MDB04","DC1",IF(Sheet1!AB837="DC1MDB05","DC1",IF(Sheet1!AB837="DC1MDB06","DC1",IF(Sheet1!AB837="DC1MDB07","DC1",IF(Sheet1!AB837="DC1MDB08","DC1",IF(Sheet1!AB837="DC1MDB09","DC1",IF(Sheet1!AB837="DC1MDB10","DC1",IF(Sheet1!AB837="DC4MDB01","DC4",IF(Sheet1!AB837="DC4MDB02","DC4",IF(Sheet1!AB837="DC4MDB03","DC4",IF(Sheet1!AB837="DC4MDB04","DC4",IF(Sheet1!AB837="DC4MDB05","DC4",IF(Sheet1!AB837="DC4MDB06","DC4",IF(Sheet1!AB837="DC4MDB07","DC4",IF(Sheet1!AB837="DC4MDB08","DC4",IF(Sheet1!AB837="DC4MDB09","DC4",IF(Sheet1!AB837="DC4MDB10","DC4","$False"))))))))))))))))))))</f>
        <v>DC1</v>
      </c>
      <c r="Z837" t="s">
        <v>35</v>
      </c>
      <c r="AA837" t="e">
        <f t="shared" si="54"/>
        <v>#VALUE!</v>
      </c>
      <c r="AB837" t="e">
        <f t="shared" si="55"/>
        <v>#VALUE!</v>
      </c>
      <c r="AC837" t="s">
        <v>11</v>
      </c>
      <c r="AD837" t="s">
        <v>12</v>
      </c>
      <c r="AE837" t="s">
        <v>13</v>
      </c>
      <c r="AF837" t="s">
        <v>14</v>
      </c>
      <c r="AG837" t="s">
        <v>5</v>
      </c>
      <c r="AH837" t="s">
        <v>15</v>
      </c>
      <c r="AI837" t="s">
        <v>16</v>
      </c>
      <c r="AJ837" t="s">
        <v>17</v>
      </c>
      <c r="AK837" t="s">
        <v>18</v>
      </c>
      <c r="AL837" t="s">
        <v>19</v>
      </c>
    </row>
    <row r="838" spans="1:38" ht="13.5" customHeight="1">
      <c r="A838" s="7"/>
      <c r="B838" s="7"/>
      <c r="C838" s="7"/>
      <c r="D838" s="8"/>
      <c r="F838" s="9" t="str">
        <f>(Sheet1!T838)</f>
        <v/>
      </c>
      <c r="G838" t="str">
        <f>IF(OR(Sheet1!W838="Yes",Sheet1!U838="Yes"),"\\CMFP538\"&amp;Sheet1!Z838,"")</f>
        <v/>
      </c>
      <c r="H838" t="str">
        <f>IF(G838="","",Sheet1!Z838)</f>
        <v/>
      </c>
      <c r="I838" t="str">
        <f>IF(G838="","",Sheet1!Y838)</f>
        <v/>
      </c>
      <c r="J838" t="e">
        <f>(Sheet1!O838)</f>
        <v>#VALUE!</v>
      </c>
      <c r="K838" s="6" t="e">
        <f>(Sheet1!P838)</f>
        <v>#VALUE!</v>
      </c>
      <c r="L838" s="6" t="e">
        <f>IF(Sheet1!N838="No","No",IF(Sheet1!N838="","No","Yes"))</f>
        <v>#VALUE!</v>
      </c>
      <c r="M838" t="e">
        <f>(Sheet1!Q838)</f>
        <v>#VALUE!</v>
      </c>
      <c r="N838" s="6" t="str">
        <f>IF(Sheet1!E838=FALSE,"",Sheet1!F838&amp;Sheet1!E838)</f>
        <v/>
      </c>
      <c r="O838" t="str">
        <f ca="1">(Sheet1!AB838)</f>
        <v>DC1MDB03</v>
      </c>
      <c r="P838" t="e">
        <f>(Sheet1!R838)</f>
        <v>#VALUE!</v>
      </c>
      <c r="Q838" t="e">
        <f>Sheet3!D838</f>
        <v>#VALUE!</v>
      </c>
      <c r="R838" t="e">
        <f>Sheet3!E838</f>
        <v>#VALUE!</v>
      </c>
      <c r="S838" t="str">
        <f t="shared" si="52"/>
        <v/>
      </c>
      <c r="T838" t="str">
        <f>IF(ISERROR(Sheet1!X838),"",Sheet1!X838)</f>
        <v/>
      </c>
      <c r="U838" t="e">
        <f>IF(Sheet1!M838="Councillors",5120,IF(Sheet1!M838="Information Technology Services Dept.",1024,IF(Sheet1!M838="City Clerk and Solicitor Dept",1953,"No")))</f>
        <v>#VALUE!</v>
      </c>
      <c r="V838" s="5" t="s">
        <v>96</v>
      </c>
      <c r="W838" t="e">
        <f>IF(Sheet1!M838="Councillors",4608,IF(Sheet1!M838="Information Technology Services Dept.",921,IF(Sheet1!M838="City Clerk and Solicitor Dept",1855,"No")))</f>
        <v>#VALUE!</v>
      </c>
      <c r="X838" t="e">
        <f t="shared" si="53"/>
        <v>#VALUE!</v>
      </c>
      <c r="Y838" t="str">
        <f ca="1">IF(Sheet1!AB838="DC1MDB01","DC1",IF(Sheet1!AB838="DC1MDB02","DC1",IF(Sheet1!AB838="DC1MDB03","DC1",IF(Sheet1!AB838="DC1MDB04","DC1",IF(Sheet1!AB838="DC1MDB05","DC1",IF(Sheet1!AB838="DC1MDB06","DC1",IF(Sheet1!AB838="DC1MDB07","DC1",IF(Sheet1!AB838="DC1MDB08","DC1",IF(Sheet1!AB838="DC1MDB09","DC1",IF(Sheet1!AB838="DC1MDB10","DC1",IF(Sheet1!AB838="DC4MDB01","DC4",IF(Sheet1!AB838="DC4MDB02","DC4",IF(Sheet1!AB838="DC4MDB03","DC4",IF(Sheet1!AB838="DC4MDB04","DC4",IF(Sheet1!AB838="DC4MDB05","DC4",IF(Sheet1!AB838="DC4MDB06","DC4",IF(Sheet1!AB838="DC4MDB07","DC4",IF(Sheet1!AB838="DC4MDB08","DC4",IF(Sheet1!AB838="DC4MDB09","DC4",IF(Sheet1!AB838="DC4MDB10","DC4","$False"))))))))))))))))))))</f>
        <v>DC1</v>
      </c>
      <c r="Z838" t="s">
        <v>35</v>
      </c>
      <c r="AA838" t="e">
        <f t="shared" si="54"/>
        <v>#VALUE!</v>
      </c>
      <c r="AB838" t="e">
        <f t="shared" si="55"/>
        <v>#VALUE!</v>
      </c>
      <c r="AC838" t="s">
        <v>11</v>
      </c>
      <c r="AD838" t="s">
        <v>12</v>
      </c>
      <c r="AE838" t="s">
        <v>13</v>
      </c>
      <c r="AF838" t="s">
        <v>14</v>
      </c>
      <c r="AG838" t="s">
        <v>5</v>
      </c>
      <c r="AH838" t="s">
        <v>15</v>
      </c>
      <c r="AI838" t="s">
        <v>16</v>
      </c>
      <c r="AJ838" t="s">
        <v>17</v>
      </c>
      <c r="AK838" t="s">
        <v>18</v>
      </c>
      <c r="AL838" t="s">
        <v>19</v>
      </c>
    </row>
    <row r="839" spans="1:38" ht="13.5" customHeight="1">
      <c r="A839" s="7"/>
      <c r="B839" s="7"/>
      <c r="C839" s="7"/>
      <c r="D839" s="8"/>
      <c r="F839" s="9" t="str">
        <f>(Sheet1!T839)</f>
        <v/>
      </c>
      <c r="G839" t="str">
        <f>IF(OR(Sheet1!W839="Yes",Sheet1!U839="Yes"),"\\CMFP538\"&amp;Sheet1!Z839,"")</f>
        <v/>
      </c>
      <c r="H839" t="str">
        <f>IF(G839="","",Sheet1!Z839)</f>
        <v/>
      </c>
      <c r="I839" t="str">
        <f>IF(G839="","",Sheet1!Y839)</f>
        <v/>
      </c>
      <c r="J839" t="e">
        <f>(Sheet1!O839)</f>
        <v>#VALUE!</v>
      </c>
      <c r="K839" s="6" t="e">
        <f>(Sheet1!P839)</f>
        <v>#VALUE!</v>
      </c>
      <c r="L839" s="6" t="e">
        <f>IF(Sheet1!N839="No","No",IF(Sheet1!N839="","No","Yes"))</f>
        <v>#VALUE!</v>
      </c>
      <c r="M839" t="e">
        <f>(Sheet1!Q839)</f>
        <v>#VALUE!</v>
      </c>
      <c r="N839" s="6" t="str">
        <f>IF(Sheet1!E839=FALSE,"",Sheet1!F839&amp;Sheet1!E839)</f>
        <v/>
      </c>
      <c r="O839" t="str">
        <f ca="1">(Sheet1!AB839)</f>
        <v>DC4MDB05</v>
      </c>
      <c r="P839" t="e">
        <f>(Sheet1!R839)</f>
        <v>#VALUE!</v>
      </c>
      <c r="Q839" t="e">
        <f>Sheet3!D839</f>
        <v>#VALUE!</v>
      </c>
      <c r="R839" t="e">
        <f>Sheet3!E839</f>
        <v>#VALUE!</v>
      </c>
      <c r="S839" t="str">
        <f t="shared" si="52"/>
        <v/>
      </c>
      <c r="T839" t="str">
        <f>IF(ISERROR(Sheet1!X839),"",Sheet1!X839)</f>
        <v/>
      </c>
      <c r="U839" t="e">
        <f>IF(Sheet1!M839="Councillors",5120,IF(Sheet1!M839="Information Technology Services Dept.",1024,IF(Sheet1!M839="City Clerk and Solicitor Dept",1953,"No")))</f>
        <v>#VALUE!</v>
      </c>
      <c r="V839" s="5" t="s">
        <v>96</v>
      </c>
      <c r="W839" t="e">
        <f>IF(Sheet1!M839="Councillors",4608,IF(Sheet1!M839="Information Technology Services Dept.",921,IF(Sheet1!M839="City Clerk and Solicitor Dept",1855,"No")))</f>
        <v>#VALUE!</v>
      </c>
      <c r="X839" t="e">
        <f t="shared" si="53"/>
        <v>#VALUE!</v>
      </c>
      <c r="Y839" t="str">
        <f ca="1">IF(Sheet1!AB839="DC1MDB01","DC1",IF(Sheet1!AB839="DC1MDB02","DC1",IF(Sheet1!AB839="DC1MDB03","DC1",IF(Sheet1!AB839="DC1MDB04","DC1",IF(Sheet1!AB839="DC1MDB05","DC1",IF(Sheet1!AB839="DC1MDB06","DC1",IF(Sheet1!AB839="DC1MDB07","DC1",IF(Sheet1!AB839="DC1MDB08","DC1",IF(Sheet1!AB839="DC1MDB09","DC1",IF(Sheet1!AB839="DC1MDB10","DC1",IF(Sheet1!AB839="DC4MDB01","DC4",IF(Sheet1!AB839="DC4MDB02","DC4",IF(Sheet1!AB839="DC4MDB03","DC4",IF(Sheet1!AB839="DC4MDB04","DC4",IF(Sheet1!AB839="DC4MDB05","DC4",IF(Sheet1!AB839="DC4MDB06","DC4",IF(Sheet1!AB839="DC4MDB07","DC4",IF(Sheet1!AB839="DC4MDB08","DC4",IF(Sheet1!AB839="DC4MDB09","DC4",IF(Sheet1!AB839="DC4MDB10","DC4","$False"))))))))))))))))))))</f>
        <v>DC4</v>
      </c>
      <c r="Z839" t="s">
        <v>35</v>
      </c>
      <c r="AA839" t="e">
        <f t="shared" si="54"/>
        <v>#VALUE!</v>
      </c>
      <c r="AB839" t="e">
        <f t="shared" si="55"/>
        <v>#VALUE!</v>
      </c>
      <c r="AC839" t="s">
        <v>11</v>
      </c>
      <c r="AD839" t="s">
        <v>12</v>
      </c>
      <c r="AE839" t="s">
        <v>13</v>
      </c>
      <c r="AF839" t="s">
        <v>14</v>
      </c>
      <c r="AG839" t="s">
        <v>5</v>
      </c>
      <c r="AH839" t="s">
        <v>15</v>
      </c>
      <c r="AI839" t="s">
        <v>16</v>
      </c>
      <c r="AJ839" t="s">
        <v>17</v>
      </c>
      <c r="AK839" t="s">
        <v>18</v>
      </c>
      <c r="AL839" t="s">
        <v>19</v>
      </c>
    </row>
    <row r="840" spans="1:38" ht="13.5" customHeight="1">
      <c r="A840" s="7"/>
      <c r="B840" s="7"/>
      <c r="C840" s="7"/>
      <c r="D840" s="8"/>
      <c r="F840" s="9" t="str">
        <f>(Sheet1!T840)</f>
        <v/>
      </c>
      <c r="G840" t="str">
        <f>IF(OR(Sheet1!W840="Yes",Sheet1!U840="Yes"),"\\CMFP538\"&amp;Sheet1!Z840,"")</f>
        <v/>
      </c>
      <c r="H840" t="str">
        <f>IF(G840="","",Sheet1!Z840)</f>
        <v/>
      </c>
      <c r="I840" t="str">
        <f>IF(G840="","",Sheet1!Y840)</f>
        <v/>
      </c>
      <c r="J840" t="e">
        <f>(Sheet1!O840)</f>
        <v>#VALUE!</v>
      </c>
      <c r="K840" s="6" t="e">
        <f>(Sheet1!P840)</f>
        <v>#VALUE!</v>
      </c>
      <c r="L840" s="6" t="e">
        <f>IF(Sheet1!N840="No","No",IF(Sheet1!N840="","No","Yes"))</f>
        <v>#VALUE!</v>
      </c>
      <c r="M840" t="e">
        <f>(Sheet1!Q840)</f>
        <v>#VALUE!</v>
      </c>
      <c r="N840" s="6" t="str">
        <f>IF(Sheet1!E840=FALSE,"",Sheet1!F840&amp;Sheet1!E840)</f>
        <v/>
      </c>
      <c r="O840" t="str">
        <f ca="1">(Sheet1!AB840)</f>
        <v>DC1MDB03</v>
      </c>
      <c r="P840" t="e">
        <f>(Sheet1!R840)</f>
        <v>#VALUE!</v>
      </c>
      <c r="Q840" t="e">
        <f>Sheet3!D840</f>
        <v>#VALUE!</v>
      </c>
      <c r="R840" t="e">
        <f>Sheet3!E840</f>
        <v>#VALUE!</v>
      </c>
      <c r="S840" t="str">
        <f t="shared" si="52"/>
        <v/>
      </c>
      <c r="T840" t="str">
        <f>IF(ISERROR(Sheet1!X840),"",Sheet1!X840)</f>
        <v/>
      </c>
      <c r="U840" t="e">
        <f>IF(Sheet1!M840="Councillors",5120,IF(Sheet1!M840="Information Technology Services Dept.",1024,IF(Sheet1!M840="City Clerk and Solicitor Dept",1953,"No")))</f>
        <v>#VALUE!</v>
      </c>
      <c r="V840" s="5" t="s">
        <v>96</v>
      </c>
      <c r="W840" t="e">
        <f>IF(Sheet1!M840="Councillors",4608,IF(Sheet1!M840="Information Technology Services Dept.",921,IF(Sheet1!M840="City Clerk and Solicitor Dept",1855,"No")))</f>
        <v>#VALUE!</v>
      </c>
      <c r="X840" t="e">
        <f t="shared" si="53"/>
        <v>#VALUE!</v>
      </c>
      <c r="Y840" t="str">
        <f ca="1">IF(Sheet1!AB840="DC1MDB01","DC1",IF(Sheet1!AB840="DC1MDB02","DC1",IF(Sheet1!AB840="DC1MDB03","DC1",IF(Sheet1!AB840="DC1MDB04","DC1",IF(Sheet1!AB840="DC1MDB05","DC1",IF(Sheet1!AB840="DC1MDB06","DC1",IF(Sheet1!AB840="DC1MDB07","DC1",IF(Sheet1!AB840="DC1MDB08","DC1",IF(Sheet1!AB840="DC1MDB09","DC1",IF(Sheet1!AB840="DC1MDB10","DC1",IF(Sheet1!AB840="DC4MDB01","DC4",IF(Sheet1!AB840="DC4MDB02","DC4",IF(Sheet1!AB840="DC4MDB03","DC4",IF(Sheet1!AB840="DC4MDB04","DC4",IF(Sheet1!AB840="DC4MDB05","DC4",IF(Sheet1!AB840="DC4MDB06","DC4",IF(Sheet1!AB840="DC4MDB07","DC4",IF(Sheet1!AB840="DC4MDB08","DC4",IF(Sheet1!AB840="DC4MDB09","DC4",IF(Sheet1!AB840="DC4MDB10","DC4","$False"))))))))))))))))))))</f>
        <v>DC1</v>
      </c>
      <c r="Z840" t="s">
        <v>35</v>
      </c>
      <c r="AA840" t="e">
        <f t="shared" si="54"/>
        <v>#VALUE!</v>
      </c>
      <c r="AB840" t="e">
        <f t="shared" si="55"/>
        <v>#VALUE!</v>
      </c>
      <c r="AC840" t="s">
        <v>11</v>
      </c>
      <c r="AD840" t="s">
        <v>12</v>
      </c>
      <c r="AE840" t="s">
        <v>13</v>
      </c>
      <c r="AF840" t="s">
        <v>14</v>
      </c>
      <c r="AG840" t="s">
        <v>5</v>
      </c>
      <c r="AH840" t="s">
        <v>15</v>
      </c>
      <c r="AI840" t="s">
        <v>16</v>
      </c>
      <c r="AJ840" t="s">
        <v>17</v>
      </c>
      <c r="AK840" t="s">
        <v>18</v>
      </c>
      <c r="AL840" t="s">
        <v>19</v>
      </c>
    </row>
    <row r="841" spans="1:38" ht="13.5" customHeight="1">
      <c r="A841" s="7"/>
      <c r="B841" s="7"/>
      <c r="C841" s="7"/>
      <c r="D841" s="8"/>
      <c r="F841" s="9" t="str">
        <f>(Sheet1!T841)</f>
        <v/>
      </c>
      <c r="G841" t="str">
        <f>IF(OR(Sheet1!W841="Yes",Sheet1!U841="Yes"),"\\CMFP538\"&amp;Sheet1!Z841,"")</f>
        <v/>
      </c>
      <c r="H841" t="str">
        <f>IF(G841="","",Sheet1!Z841)</f>
        <v/>
      </c>
      <c r="I841" t="str">
        <f>IF(G841="","",Sheet1!Y841)</f>
        <v/>
      </c>
      <c r="J841" t="e">
        <f>(Sheet1!O841)</f>
        <v>#VALUE!</v>
      </c>
      <c r="K841" s="6" t="e">
        <f>(Sheet1!P841)</f>
        <v>#VALUE!</v>
      </c>
      <c r="L841" s="6" t="e">
        <f>IF(Sheet1!N841="No","No",IF(Sheet1!N841="","No","Yes"))</f>
        <v>#VALUE!</v>
      </c>
      <c r="M841" t="e">
        <f>(Sheet1!Q841)</f>
        <v>#VALUE!</v>
      </c>
      <c r="N841" s="6" t="str">
        <f>IF(Sheet1!E841=FALSE,"",Sheet1!F841&amp;Sheet1!E841)</f>
        <v/>
      </c>
      <c r="O841" t="str">
        <f ca="1">(Sheet1!AB841)</f>
        <v>DC1MDB06</v>
      </c>
      <c r="P841" t="e">
        <f>(Sheet1!R841)</f>
        <v>#VALUE!</v>
      </c>
      <c r="Q841" t="e">
        <f>Sheet3!D841</f>
        <v>#VALUE!</v>
      </c>
      <c r="R841" t="e">
        <f>Sheet3!E841</f>
        <v>#VALUE!</v>
      </c>
      <c r="S841" t="str">
        <f t="shared" si="52"/>
        <v/>
      </c>
      <c r="T841" t="str">
        <f>IF(ISERROR(Sheet1!X841),"",Sheet1!X841)</f>
        <v/>
      </c>
      <c r="U841" t="e">
        <f>IF(Sheet1!M841="Councillors",5120,IF(Sheet1!M841="Information Technology Services Dept.",1024,IF(Sheet1!M841="City Clerk and Solicitor Dept",1953,"No")))</f>
        <v>#VALUE!</v>
      </c>
      <c r="V841" s="5" t="s">
        <v>96</v>
      </c>
      <c r="W841" t="e">
        <f>IF(Sheet1!M841="Councillors",4608,IF(Sheet1!M841="Information Technology Services Dept.",921,IF(Sheet1!M841="City Clerk and Solicitor Dept",1855,"No")))</f>
        <v>#VALUE!</v>
      </c>
      <c r="X841" t="e">
        <f t="shared" si="53"/>
        <v>#VALUE!</v>
      </c>
      <c r="Y841" t="str">
        <f ca="1">IF(Sheet1!AB841="DC1MDB01","DC1",IF(Sheet1!AB841="DC1MDB02","DC1",IF(Sheet1!AB841="DC1MDB03","DC1",IF(Sheet1!AB841="DC1MDB04","DC1",IF(Sheet1!AB841="DC1MDB05","DC1",IF(Sheet1!AB841="DC1MDB06","DC1",IF(Sheet1!AB841="DC1MDB07","DC1",IF(Sheet1!AB841="DC1MDB08","DC1",IF(Sheet1!AB841="DC1MDB09","DC1",IF(Sheet1!AB841="DC1MDB10","DC1",IF(Sheet1!AB841="DC4MDB01","DC4",IF(Sheet1!AB841="DC4MDB02","DC4",IF(Sheet1!AB841="DC4MDB03","DC4",IF(Sheet1!AB841="DC4MDB04","DC4",IF(Sheet1!AB841="DC4MDB05","DC4",IF(Sheet1!AB841="DC4MDB06","DC4",IF(Sheet1!AB841="DC4MDB07","DC4",IF(Sheet1!AB841="DC4MDB08","DC4",IF(Sheet1!AB841="DC4MDB09","DC4",IF(Sheet1!AB841="DC4MDB10","DC4","$False"))))))))))))))))))))</f>
        <v>DC1</v>
      </c>
      <c r="Z841" t="s">
        <v>35</v>
      </c>
      <c r="AA841" t="e">
        <f t="shared" si="54"/>
        <v>#VALUE!</v>
      </c>
      <c r="AB841" t="e">
        <f t="shared" si="55"/>
        <v>#VALUE!</v>
      </c>
      <c r="AC841" t="s">
        <v>11</v>
      </c>
      <c r="AD841" t="s">
        <v>12</v>
      </c>
      <c r="AE841" t="s">
        <v>13</v>
      </c>
      <c r="AF841" t="s">
        <v>14</v>
      </c>
      <c r="AG841" t="s">
        <v>5</v>
      </c>
      <c r="AH841" t="s">
        <v>15</v>
      </c>
      <c r="AI841" t="s">
        <v>16</v>
      </c>
      <c r="AJ841" t="s">
        <v>17</v>
      </c>
      <c r="AK841" t="s">
        <v>18</v>
      </c>
      <c r="AL841" t="s">
        <v>19</v>
      </c>
    </row>
    <row r="842" spans="1:38" ht="13.5" customHeight="1">
      <c r="A842" s="7"/>
      <c r="B842" s="7"/>
      <c r="C842" s="7"/>
      <c r="D842" s="8"/>
      <c r="F842" s="9" t="str">
        <f>(Sheet1!T842)</f>
        <v/>
      </c>
      <c r="G842" t="str">
        <f>IF(OR(Sheet1!W842="Yes",Sheet1!U842="Yes"),"\\CMFP538\"&amp;Sheet1!Z842,"")</f>
        <v/>
      </c>
      <c r="H842" t="str">
        <f>IF(G842="","",Sheet1!Z842)</f>
        <v/>
      </c>
      <c r="I842" t="str">
        <f>IF(G842="","",Sheet1!Y842)</f>
        <v/>
      </c>
      <c r="J842" t="e">
        <f>(Sheet1!O842)</f>
        <v>#VALUE!</v>
      </c>
      <c r="K842" s="6" t="e">
        <f>(Sheet1!P842)</f>
        <v>#VALUE!</v>
      </c>
      <c r="L842" s="6" t="e">
        <f>IF(Sheet1!N842="No","No",IF(Sheet1!N842="","No","Yes"))</f>
        <v>#VALUE!</v>
      </c>
      <c r="M842" t="e">
        <f>(Sheet1!Q842)</f>
        <v>#VALUE!</v>
      </c>
      <c r="N842" s="6" t="str">
        <f>IF(Sheet1!E842=FALSE,"",Sheet1!F842&amp;Sheet1!E842)</f>
        <v/>
      </c>
      <c r="O842" t="str">
        <f ca="1">(Sheet1!AB842)</f>
        <v>DC4MDB03</v>
      </c>
      <c r="P842" t="e">
        <f>(Sheet1!R842)</f>
        <v>#VALUE!</v>
      </c>
      <c r="Q842" t="e">
        <f>Sheet3!D842</f>
        <v>#VALUE!</v>
      </c>
      <c r="R842" t="e">
        <f>Sheet3!E842</f>
        <v>#VALUE!</v>
      </c>
      <c r="S842" t="str">
        <f t="shared" si="52"/>
        <v/>
      </c>
      <c r="T842" t="str">
        <f>IF(ISERROR(Sheet1!X842),"",Sheet1!X842)</f>
        <v/>
      </c>
      <c r="U842" t="e">
        <f>IF(Sheet1!M842="Councillors",5120,IF(Sheet1!M842="Information Technology Services Dept.",1024,IF(Sheet1!M842="City Clerk and Solicitor Dept",1953,"No")))</f>
        <v>#VALUE!</v>
      </c>
      <c r="V842" s="5" t="s">
        <v>96</v>
      </c>
      <c r="W842" t="e">
        <f>IF(Sheet1!M842="Councillors",4608,IF(Sheet1!M842="Information Technology Services Dept.",921,IF(Sheet1!M842="City Clerk and Solicitor Dept",1855,"No")))</f>
        <v>#VALUE!</v>
      </c>
      <c r="X842" t="e">
        <f t="shared" si="53"/>
        <v>#VALUE!</v>
      </c>
      <c r="Y842" t="str">
        <f ca="1">IF(Sheet1!AB842="DC1MDB01","DC1",IF(Sheet1!AB842="DC1MDB02","DC1",IF(Sheet1!AB842="DC1MDB03","DC1",IF(Sheet1!AB842="DC1MDB04","DC1",IF(Sheet1!AB842="DC1MDB05","DC1",IF(Sheet1!AB842="DC1MDB06","DC1",IF(Sheet1!AB842="DC1MDB07","DC1",IF(Sheet1!AB842="DC1MDB08","DC1",IF(Sheet1!AB842="DC1MDB09","DC1",IF(Sheet1!AB842="DC1MDB10","DC1",IF(Sheet1!AB842="DC4MDB01","DC4",IF(Sheet1!AB842="DC4MDB02","DC4",IF(Sheet1!AB842="DC4MDB03","DC4",IF(Sheet1!AB842="DC4MDB04","DC4",IF(Sheet1!AB842="DC4MDB05","DC4",IF(Sheet1!AB842="DC4MDB06","DC4",IF(Sheet1!AB842="DC4MDB07","DC4",IF(Sheet1!AB842="DC4MDB08","DC4",IF(Sheet1!AB842="DC4MDB09","DC4",IF(Sheet1!AB842="DC4MDB10","DC4","$False"))))))))))))))))))))</f>
        <v>DC4</v>
      </c>
      <c r="Z842" t="s">
        <v>35</v>
      </c>
      <c r="AA842" t="e">
        <f t="shared" si="54"/>
        <v>#VALUE!</v>
      </c>
      <c r="AB842" t="e">
        <f t="shared" si="55"/>
        <v>#VALUE!</v>
      </c>
      <c r="AC842" t="s">
        <v>11</v>
      </c>
      <c r="AD842" t="s">
        <v>12</v>
      </c>
      <c r="AE842" t="s">
        <v>13</v>
      </c>
      <c r="AF842" t="s">
        <v>14</v>
      </c>
      <c r="AG842" t="s">
        <v>5</v>
      </c>
      <c r="AH842" t="s">
        <v>15</v>
      </c>
      <c r="AI842" t="s">
        <v>16</v>
      </c>
      <c r="AJ842" t="s">
        <v>17</v>
      </c>
      <c r="AK842" t="s">
        <v>18</v>
      </c>
      <c r="AL842" t="s">
        <v>19</v>
      </c>
    </row>
    <row r="843" spans="1:38" ht="13.5" customHeight="1">
      <c r="A843" s="7"/>
      <c r="B843" s="7"/>
      <c r="C843" s="7"/>
      <c r="D843" s="8"/>
      <c r="F843" s="9" t="str">
        <f>(Sheet1!T843)</f>
        <v/>
      </c>
      <c r="G843" t="str">
        <f>IF(OR(Sheet1!W843="Yes",Sheet1!U843="Yes"),"\\CMFP538\"&amp;Sheet1!Z843,"")</f>
        <v/>
      </c>
      <c r="H843" t="str">
        <f>IF(G843="","",Sheet1!Z843)</f>
        <v/>
      </c>
      <c r="I843" t="str">
        <f>IF(G843="","",Sheet1!Y843)</f>
        <v/>
      </c>
      <c r="J843" t="e">
        <f>(Sheet1!O843)</f>
        <v>#VALUE!</v>
      </c>
      <c r="K843" s="6" t="e">
        <f>(Sheet1!P843)</f>
        <v>#VALUE!</v>
      </c>
      <c r="L843" s="6" t="e">
        <f>IF(Sheet1!N843="No","No",IF(Sheet1!N843="","No","Yes"))</f>
        <v>#VALUE!</v>
      </c>
      <c r="M843" t="e">
        <f>(Sheet1!Q843)</f>
        <v>#VALUE!</v>
      </c>
      <c r="N843" s="6" t="str">
        <f>IF(Sheet1!E843=FALSE,"",Sheet1!F843&amp;Sheet1!E843)</f>
        <v/>
      </c>
      <c r="O843" t="str">
        <f ca="1">(Sheet1!AB843)</f>
        <v>DC1MDB10</v>
      </c>
      <c r="P843" t="e">
        <f>(Sheet1!R843)</f>
        <v>#VALUE!</v>
      </c>
      <c r="Q843" t="e">
        <f>Sheet3!D843</f>
        <v>#VALUE!</v>
      </c>
      <c r="R843" t="e">
        <f>Sheet3!E843</f>
        <v>#VALUE!</v>
      </c>
      <c r="S843" t="str">
        <f t="shared" si="52"/>
        <v/>
      </c>
      <c r="T843" t="str">
        <f>IF(ISERROR(Sheet1!X843),"",Sheet1!X843)</f>
        <v/>
      </c>
      <c r="U843" t="e">
        <f>IF(Sheet1!M843="Councillors",5120,IF(Sheet1!M843="Information Technology Services Dept.",1024,IF(Sheet1!M843="City Clerk and Solicitor Dept",1953,"No")))</f>
        <v>#VALUE!</v>
      </c>
      <c r="V843" s="5" t="s">
        <v>96</v>
      </c>
      <c r="W843" t="e">
        <f>IF(Sheet1!M843="Councillors",4608,IF(Sheet1!M843="Information Technology Services Dept.",921,IF(Sheet1!M843="City Clerk and Solicitor Dept",1855,"No")))</f>
        <v>#VALUE!</v>
      </c>
      <c r="X843" t="e">
        <f t="shared" si="53"/>
        <v>#VALUE!</v>
      </c>
      <c r="Y843" t="str">
        <f ca="1">IF(Sheet1!AB843="DC1MDB01","DC1",IF(Sheet1!AB843="DC1MDB02","DC1",IF(Sheet1!AB843="DC1MDB03","DC1",IF(Sheet1!AB843="DC1MDB04","DC1",IF(Sheet1!AB843="DC1MDB05","DC1",IF(Sheet1!AB843="DC1MDB06","DC1",IF(Sheet1!AB843="DC1MDB07","DC1",IF(Sheet1!AB843="DC1MDB08","DC1",IF(Sheet1!AB843="DC1MDB09","DC1",IF(Sheet1!AB843="DC1MDB10","DC1",IF(Sheet1!AB843="DC4MDB01","DC4",IF(Sheet1!AB843="DC4MDB02","DC4",IF(Sheet1!AB843="DC4MDB03","DC4",IF(Sheet1!AB843="DC4MDB04","DC4",IF(Sheet1!AB843="DC4MDB05","DC4",IF(Sheet1!AB843="DC4MDB06","DC4",IF(Sheet1!AB843="DC4MDB07","DC4",IF(Sheet1!AB843="DC4MDB08","DC4",IF(Sheet1!AB843="DC4MDB09","DC4",IF(Sheet1!AB843="DC4MDB10","DC4","$False"))))))))))))))))))))</f>
        <v>DC1</v>
      </c>
      <c r="Z843" t="s">
        <v>35</v>
      </c>
      <c r="AA843" t="e">
        <f t="shared" si="54"/>
        <v>#VALUE!</v>
      </c>
      <c r="AB843" t="e">
        <f t="shared" si="55"/>
        <v>#VALUE!</v>
      </c>
      <c r="AC843" t="s">
        <v>11</v>
      </c>
      <c r="AD843" t="s">
        <v>12</v>
      </c>
      <c r="AE843" t="s">
        <v>13</v>
      </c>
      <c r="AF843" t="s">
        <v>14</v>
      </c>
      <c r="AG843" t="s">
        <v>5</v>
      </c>
      <c r="AH843" t="s">
        <v>15</v>
      </c>
      <c r="AI843" t="s">
        <v>16</v>
      </c>
      <c r="AJ843" t="s">
        <v>17</v>
      </c>
      <c r="AK843" t="s">
        <v>18</v>
      </c>
      <c r="AL843" t="s">
        <v>19</v>
      </c>
    </row>
    <row r="844" spans="1:38" ht="13.5" customHeight="1">
      <c r="A844" s="7"/>
      <c r="B844" s="7"/>
      <c r="C844" s="7"/>
      <c r="D844" s="8"/>
      <c r="F844" s="9" t="str">
        <f>(Sheet1!T844)</f>
        <v/>
      </c>
      <c r="G844" t="str">
        <f>IF(OR(Sheet1!W844="Yes",Sheet1!U844="Yes"),"\\CMFP538\"&amp;Sheet1!Z844,"")</f>
        <v/>
      </c>
      <c r="H844" t="str">
        <f>IF(G844="","",Sheet1!Z844)</f>
        <v/>
      </c>
      <c r="I844" t="str">
        <f>IF(G844="","",Sheet1!Y844)</f>
        <v/>
      </c>
      <c r="J844" t="e">
        <f>(Sheet1!O844)</f>
        <v>#VALUE!</v>
      </c>
      <c r="K844" s="6" t="e">
        <f>(Sheet1!P844)</f>
        <v>#VALUE!</v>
      </c>
      <c r="L844" s="6" t="e">
        <f>IF(Sheet1!N844="No","No",IF(Sheet1!N844="","No","Yes"))</f>
        <v>#VALUE!</v>
      </c>
      <c r="M844" t="e">
        <f>(Sheet1!Q844)</f>
        <v>#VALUE!</v>
      </c>
      <c r="N844" s="6" t="str">
        <f>IF(Sheet1!E844=FALSE,"",Sheet1!F844&amp;Sheet1!E844)</f>
        <v/>
      </c>
      <c r="O844" t="str">
        <f ca="1">(Sheet1!AB844)</f>
        <v>DC1MDB05</v>
      </c>
      <c r="P844" t="e">
        <f>(Sheet1!R844)</f>
        <v>#VALUE!</v>
      </c>
      <c r="Q844" t="e">
        <f>Sheet3!D844</f>
        <v>#VALUE!</v>
      </c>
      <c r="R844" t="e">
        <f>Sheet3!E844</f>
        <v>#VALUE!</v>
      </c>
      <c r="S844" t="str">
        <f t="shared" si="52"/>
        <v/>
      </c>
      <c r="T844" t="str">
        <f>IF(ISERROR(Sheet1!X844),"",Sheet1!X844)</f>
        <v/>
      </c>
      <c r="U844" t="e">
        <f>IF(Sheet1!M844="Councillors",5120,IF(Sheet1!M844="Information Technology Services Dept.",1024,IF(Sheet1!M844="City Clerk and Solicitor Dept",1953,"No")))</f>
        <v>#VALUE!</v>
      </c>
      <c r="V844" s="5" t="s">
        <v>96</v>
      </c>
      <c r="W844" t="e">
        <f>IF(Sheet1!M844="Councillors",4608,IF(Sheet1!M844="Information Technology Services Dept.",921,IF(Sheet1!M844="City Clerk and Solicitor Dept",1855,"No")))</f>
        <v>#VALUE!</v>
      </c>
      <c r="X844" t="e">
        <f t="shared" si="53"/>
        <v>#VALUE!</v>
      </c>
      <c r="Y844" t="str">
        <f ca="1">IF(Sheet1!AB844="DC1MDB01","DC1",IF(Sheet1!AB844="DC1MDB02","DC1",IF(Sheet1!AB844="DC1MDB03","DC1",IF(Sheet1!AB844="DC1MDB04","DC1",IF(Sheet1!AB844="DC1MDB05","DC1",IF(Sheet1!AB844="DC1MDB06","DC1",IF(Sheet1!AB844="DC1MDB07","DC1",IF(Sheet1!AB844="DC1MDB08","DC1",IF(Sheet1!AB844="DC1MDB09","DC1",IF(Sheet1!AB844="DC1MDB10","DC1",IF(Sheet1!AB844="DC4MDB01","DC4",IF(Sheet1!AB844="DC4MDB02","DC4",IF(Sheet1!AB844="DC4MDB03","DC4",IF(Sheet1!AB844="DC4MDB04","DC4",IF(Sheet1!AB844="DC4MDB05","DC4",IF(Sheet1!AB844="DC4MDB06","DC4",IF(Sheet1!AB844="DC4MDB07","DC4",IF(Sheet1!AB844="DC4MDB08","DC4",IF(Sheet1!AB844="DC4MDB09","DC4",IF(Sheet1!AB844="DC4MDB10","DC4","$False"))))))))))))))))))))</f>
        <v>DC1</v>
      </c>
      <c r="Z844" t="s">
        <v>35</v>
      </c>
      <c r="AA844" t="e">
        <f t="shared" si="54"/>
        <v>#VALUE!</v>
      </c>
      <c r="AB844" t="e">
        <f t="shared" si="55"/>
        <v>#VALUE!</v>
      </c>
      <c r="AC844" t="s">
        <v>11</v>
      </c>
      <c r="AD844" t="s">
        <v>12</v>
      </c>
      <c r="AE844" t="s">
        <v>13</v>
      </c>
      <c r="AF844" t="s">
        <v>14</v>
      </c>
      <c r="AG844" t="s">
        <v>5</v>
      </c>
      <c r="AH844" t="s">
        <v>15</v>
      </c>
      <c r="AI844" t="s">
        <v>16</v>
      </c>
      <c r="AJ844" t="s">
        <v>17</v>
      </c>
      <c r="AK844" t="s">
        <v>18</v>
      </c>
      <c r="AL844" t="s">
        <v>19</v>
      </c>
    </row>
    <row r="845" spans="1:38" ht="13.5" customHeight="1">
      <c r="A845" s="7"/>
      <c r="B845" s="7"/>
      <c r="C845" s="7"/>
      <c r="D845" s="8"/>
      <c r="F845" s="9" t="str">
        <f>(Sheet1!T845)</f>
        <v/>
      </c>
      <c r="G845" t="str">
        <f>IF(OR(Sheet1!W845="Yes",Sheet1!U845="Yes"),"\\CMFP538\"&amp;Sheet1!Z845,"")</f>
        <v/>
      </c>
      <c r="H845" t="str">
        <f>IF(G845="","",Sheet1!Z845)</f>
        <v/>
      </c>
      <c r="I845" t="str">
        <f>IF(G845="","",Sheet1!Y845)</f>
        <v/>
      </c>
      <c r="J845" t="e">
        <f>(Sheet1!O845)</f>
        <v>#VALUE!</v>
      </c>
      <c r="K845" s="6" t="e">
        <f>(Sheet1!P845)</f>
        <v>#VALUE!</v>
      </c>
      <c r="L845" s="6" t="e">
        <f>IF(Sheet1!N845="No","No",IF(Sheet1!N845="","No","Yes"))</f>
        <v>#VALUE!</v>
      </c>
      <c r="M845" t="e">
        <f>(Sheet1!Q845)</f>
        <v>#VALUE!</v>
      </c>
      <c r="N845" s="6" t="str">
        <f>IF(Sheet1!E845=FALSE,"",Sheet1!F845&amp;Sheet1!E845)</f>
        <v/>
      </c>
      <c r="O845" t="str">
        <f ca="1">(Sheet1!AB845)</f>
        <v>DC4MDB06</v>
      </c>
      <c r="P845" t="e">
        <f>(Sheet1!R845)</f>
        <v>#VALUE!</v>
      </c>
      <c r="Q845" t="e">
        <f>Sheet3!D845</f>
        <v>#VALUE!</v>
      </c>
      <c r="R845" t="e">
        <f>Sheet3!E845</f>
        <v>#VALUE!</v>
      </c>
      <c r="S845" t="str">
        <f t="shared" si="52"/>
        <v/>
      </c>
      <c r="T845" t="str">
        <f>IF(ISERROR(Sheet1!X845),"",Sheet1!X845)</f>
        <v/>
      </c>
      <c r="U845" t="e">
        <f>IF(Sheet1!M845="Councillors",5120,IF(Sheet1!M845="Information Technology Services Dept.",1024,IF(Sheet1!M845="City Clerk and Solicitor Dept",1953,"No")))</f>
        <v>#VALUE!</v>
      </c>
      <c r="V845" s="5" t="s">
        <v>96</v>
      </c>
      <c r="W845" t="e">
        <f>IF(Sheet1!M845="Councillors",4608,IF(Sheet1!M845="Information Technology Services Dept.",921,IF(Sheet1!M845="City Clerk and Solicitor Dept",1855,"No")))</f>
        <v>#VALUE!</v>
      </c>
      <c r="X845" t="e">
        <f t="shared" si="53"/>
        <v>#VALUE!</v>
      </c>
      <c r="Y845" t="str">
        <f ca="1">IF(Sheet1!AB845="DC1MDB01","DC1",IF(Sheet1!AB845="DC1MDB02","DC1",IF(Sheet1!AB845="DC1MDB03","DC1",IF(Sheet1!AB845="DC1MDB04","DC1",IF(Sheet1!AB845="DC1MDB05","DC1",IF(Sheet1!AB845="DC1MDB06","DC1",IF(Sheet1!AB845="DC1MDB07","DC1",IF(Sheet1!AB845="DC1MDB08","DC1",IF(Sheet1!AB845="DC1MDB09","DC1",IF(Sheet1!AB845="DC1MDB10","DC1",IF(Sheet1!AB845="DC4MDB01","DC4",IF(Sheet1!AB845="DC4MDB02","DC4",IF(Sheet1!AB845="DC4MDB03","DC4",IF(Sheet1!AB845="DC4MDB04","DC4",IF(Sheet1!AB845="DC4MDB05","DC4",IF(Sheet1!AB845="DC4MDB06","DC4",IF(Sheet1!AB845="DC4MDB07","DC4",IF(Sheet1!AB845="DC4MDB08","DC4",IF(Sheet1!AB845="DC4MDB09","DC4",IF(Sheet1!AB845="DC4MDB10","DC4","$False"))))))))))))))))))))</f>
        <v>DC4</v>
      </c>
      <c r="Z845" t="s">
        <v>35</v>
      </c>
      <c r="AA845" t="e">
        <f t="shared" si="54"/>
        <v>#VALUE!</v>
      </c>
      <c r="AB845" t="e">
        <f t="shared" si="55"/>
        <v>#VALUE!</v>
      </c>
      <c r="AC845" t="s">
        <v>11</v>
      </c>
      <c r="AD845" t="s">
        <v>12</v>
      </c>
      <c r="AE845" t="s">
        <v>13</v>
      </c>
      <c r="AF845" t="s">
        <v>14</v>
      </c>
      <c r="AG845" t="s">
        <v>5</v>
      </c>
      <c r="AH845" t="s">
        <v>15</v>
      </c>
      <c r="AI845" t="s">
        <v>16</v>
      </c>
      <c r="AJ845" t="s">
        <v>17</v>
      </c>
      <c r="AK845" t="s">
        <v>18</v>
      </c>
      <c r="AL845" t="s">
        <v>19</v>
      </c>
    </row>
    <row r="846" spans="1:38" ht="13.5" customHeight="1">
      <c r="A846" s="7"/>
      <c r="B846" s="7"/>
      <c r="C846" s="7"/>
      <c r="D846" s="8"/>
      <c r="F846" s="9" t="str">
        <f>(Sheet1!T846)</f>
        <v/>
      </c>
      <c r="G846" t="str">
        <f>IF(OR(Sheet1!W846="Yes",Sheet1!U846="Yes"),"\\CMFP538\"&amp;Sheet1!Z846,"")</f>
        <v/>
      </c>
      <c r="H846" t="str">
        <f>IF(G846="","",Sheet1!Z846)</f>
        <v/>
      </c>
      <c r="I846" t="str">
        <f>IF(G846="","",Sheet1!Y846)</f>
        <v/>
      </c>
      <c r="J846" t="e">
        <f>(Sheet1!O846)</f>
        <v>#VALUE!</v>
      </c>
      <c r="K846" s="6" t="e">
        <f>(Sheet1!P846)</f>
        <v>#VALUE!</v>
      </c>
      <c r="L846" s="6" t="e">
        <f>IF(Sheet1!N846="No","No",IF(Sheet1!N846="","No","Yes"))</f>
        <v>#VALUE!</v>
      </c>
      <c r="M846" t="e">
        <f>(Sheet1!Q846)</f>
        <v>#VALUE!</v>
      </c>
      <c r="N846" s="6" t="str">
        <f>IF(Sheet1!E846=FALSE,"",Sheet1!F846&amp;Sheet1!E846)</f>
        <v/>
      </c>
      <c r="O846" t="str">
        <f ca="1">(Sheet1!AB846)</f>
        <v>DC4MDB04</v>
      </c>
      <c r="P846" t="e">
        <f>(Sheet1!R846)</f>
        <v>#VALUE!</v>
      </c>
      <c r="Q846" t="e">
        <f>Sheet3!D846</f>
        <v>#VALUE!</v>
      </c>
      <c r="R846" t="e">
        <f>Sheet3!E846</f>
        <v>#VALUE!</v>
      </c>
      <c r="S846" t="str">
        <f t="shared" si="52"/>
        <v/>
      </c>
      <c r="T846" t="str">
        <f>IF(ISERROR(Sheet1!X846),"",Sheet1!X846)</f>
        <v/>
      </c>
      <c r="U846" t="e">
        <f>IF(Sheet1!M846="Councillors",5120,IF(Sheet1!M846="Information Technology Services Dept.",1024,IF(Sheet1!M846="City Clerk and Solicitor Dept",1953,"No")))</f>
        <v>#VALUE!</v>
      </c>
      <c r="V846" s="5" t="s">
        <v>96</v>
      </c>
      <c r="W846" t="e">
        <f>IF(Sheet1!M846="Councillors",4608,IF(Sheet1!M846="Information Technology Services Dept.",921,IF(Sheet1!M846="City Clerk and Solicitor Dept",1855,"No")))</f>
        <v>#VALUE!</v>
      </c>
      <c r="X846" t="e">
        <f t="shared" si="53"/>
        <v>#VALUE!</v>
      </c>
      <c r="Y846" t="str">
        <f ca="1">IF(Sheet1!AB846="DC1MDB01","DC1",IF(Sheet1!AB846="DC1MDB02","DC1",IF(Sheet1!AB846="DC1MDB03","DC1",IF(Sheet1!AB846="DC1MDB04","DC1",IF(Sheet1!AB846="DC1MDB05","DC1",IF(Sheet1!AB846="DC1MDB06","DC1",IF(Sheet1!AB846="DC1MDB07","DC1",IF(Sheet1!AB846="DC1MDB08","DC1",IF(Sheet1!AB846="DC1MDB09","DC1",IF(Sheet1!AB846="DC1MDB10","DC1",IF(Sheet1!AB846="DC4MDB01","DC4",IF(Sheet1!AB846="DC4MDB02","DC4",IF(Sheet1!AB846="DC4MDB03","DC4",IF(Sheet1!AB846="DC4MDB04","DC4",IF(Sheet1!AB846="DC4MDB05","DC4",IF(Sheet1!AB846="DC4MDB06","DC4",IF(Sheet1!AB846="DC4MDB07","DC4",IF(Sheet1!AB846="DC4MDB08","DC4",IF(Sheet1!AB846="DC4MDB09","DC4",IF(Sheet1!AB846="DC4MDB10","DC4","$False"))))))))))))))))))))</f>
        <v>DC4</v>
      </c>
      <c r="Z846" t="s">
        <v>35</v>
      </c>
      <c r="AA846" t="e">
        <f t="shared" si="54"/>
        <v>#VALUE!</v>
      </c>
      <c r="AB846" t="e">
        <f t="shared" si="55"/>
        <v>#VALUE!</v>
      </c>
      <c r="AC846" t="s">
        <v>11</v>
      </c>
      <c r="AD846" t="s">
        <v>12</v>
      </c>
      <c r="AE846" t="s">
        <v>13</v>
      </c>
      <c r="AF846" t="s">
        <v>14</v>
      </c>
      <c r="AG846" t="s">
        <v>5</v>
      </c>
      <c r="AH846" t="s">
        <v>15</v>
      </c>
      <c r="AI846" t="s">
        <v>16</v>
      </c>
      <c r="AJ846" t="s">
        <v>17</v>
      </c>
      <c r="AK846" t="s">
        <v>18</v>
      </c>
      <c r="AL846" t="s">
        <v>19</v>
      </c>
    </row>
    <row r="847" spans="1:38" ht="13.5" customHeight="1">
      <c r="A847" s="7"/>
      <c r="B847" s="7"/>
      <c r="C847" s="7"/>
      <c r="D847" s="8"/>
      <c r="F847" s="9" t="str">
        <f>(Sheet1!T847)</f>
        <v/>
      </c>
      <c r="G847" t="str">
        <f>IF(OR(Sheet1!W847="Yes",Sheet1!U847="Yes"),"\\CMFP538\"&amp;Sheet1!Z847,"")</f>
        <v/>
      </c>
      <c r="H847" t="str">
        <f>IF(G847="","",Sheet1!Z847)</f>
        <v/>
      </c>
      <c r="I847" t="str">
        <f>IF(G847="","",Sheet1!Y847)</f>
        <v/>
      </c>
      <c r="J847" t="e">
        <f>(Sheet1!O847)</f>
        <v>#VALUE!</v>
      </c>
      <c r="K847" s="6" t="e">
        <f>(Sheet1!P847)</f>
        <v>#VALUE!</v>
      </c>
      <c r="L847" s="6" t="e">
        <f>IF(Sheet1!N847="No","No",IF(Sheet1!N847="","No","Yes"))</f>
        <v>#VALUE!</v>
      </c>
      <c r="M847" t="e">
        <f>(Sheet1!Q847)</f>
        <v>#VALUE!</v>
      </c>
      <c r="N847" s="6" t="str">
        <f>IF(Sheet1!E847=FALSE,"",Sheet1!F847&amp;Sheet1!E847)</f>
        <v/>
      </c>
      <c r="O847" t="str">
        <f ca="1">(Sheet1!AB847)</f>
        <v>DC1MDB03</v>
      </c>
      <c r="P847" t="e">
        <f>(Sheet1!R847)</f>
        <v>#VALUE!</v>
      </c>
      <c r="Q847" t="e">
        <f>Sheet3!D847</f>
        <v>#VALUE!</v>
      </c>
      <c r="R847" t="e">
        <f>Sheet3!E847</f>
        <v>#VALUE!</v>
      </c>
      <c r="S847" t="str">
        <f t="shared" si="52"/>
        <v/>
      </c>
      <c r="T847" t="str">
        <f>IF(ISERROR(Sheet1!X847),"",Sheet1!X847)</f>
        <v/>
      </c>
      <c r="U847" t="e">
        <f>IF(Sheet1!M847="Councillors",5120,IF(Sheet1!M847="Information Technology Services Dept.",1024,IF(Sheet1!M847="City Clerk and Solicitor Dept",1953,"No")))</f>
        <v>#VALUE!</v>
      </c>
      <c r="V847" s="5" t="s">
        <v>96</v>
      </c>
      <c r="W847" t="e">
        <f>IF(Sheet1!M847="Councillors",4608,IF(Sheet1!M847="Information Technology Services Dept.",921,IF(Sheet1!M847="City Clerk and Solicitor Dept",1855,"No")))</f>
        <v>#VALUE!</v>
      </c>
      <c r="X847" t="e">
        <f t="shared" si="53"/>
        <v>#VALUE!</v>
      </c>
      <c r="Y847" t="str">
        <f ca="1">IF(Sheet1!AB847="DC1MDB01","DC1",IF(Sheet1!AB847="DC1MDB02","DC1",IF(Sheet1!AB847="DC1MDB03","DC1",IF(Sheet1!AB847="DC1MDB04","DC1",IF(Sheet1!AB847="DC1MDB05","DC1",IF(Sheet1!AB847="DC1MDB06","DC1",IF(Sheet1!AB847="DC1MDB07","DC1",IF(Sheet1!AB847="DC1MDB08","DC1",IF(Sheet1!AB847="DC1MDB09","DC1",IF(Sheet1!AB847="DC1MDB10","DC1",IF(Sheet1!AB847="DC4MDB01","DC4",IF(Sheet1!AB847="DC4MDB02","DC4",IF(Sheet1!AB847="DC4MDB03","DC4",IF(Sheet1!AB847="DC4MDB04","DC4",IF(Sheet1!AB847="DC4MDB05","DC4",IF(Sheet1!AB847="DC4MDB06","DC4",IF(Sheet1!AB847="DC4MDB07","DC4",IF(Sheet1!AB847="DC4MDB08","DC4",IF(Sheet1!AB847="DC4MDB09","DC4",IF(Sheet1!AB847="DC4MDB10","DC4","$False"))))))))))))))))))))</f>
        <v>DC1</v>
      </c>
      <c r="Z847" t="s">
        <v>35</v>
      </c>
      <c r="AA847" t="e">
        <f t="shared" si="54"/>
        <v>#VALUE!</v>
      </c>
      <c r="AB847" t="e">
        <f t="shared" si="55"/>
        <v>#VALUE!</v>
      </c>
      <c r="AC847" t="s">
        <v>11</v>
      </c>
      <c r="AD847" t="s">
        <v>12</v>
      </c>
      <c r="AE847" t="s">
        <v>13</v>
      </c>
      <c r="AF847" t="s">
        <v>14</v>
      </c>
      <c r="AG847" t="s">
        <v>5</v>
      </c>
      <c r="AH847" t="s">
        <v>15</v>
      </c>
      <c r="AI847" t="s">
        <v>16</v>
      </c>
      <c r="AJ847" t="s">
        <v>17</v>
      </c>
      <c r="AK847" t="s">
        <v>18</v>
      </c>
      <c r="AL847" t="s">
        <v>19</v>
      </c>
    </row>
    <row r="848" spans="1:38" ht="13.5" customHeight="1">
      <c r="A848" s="7"/>
      <c r="B848" s="7"/>
      <c r="C848" s="7"/>
      <c r="D848" s="8"/>
      <c r="F848" s="9" t="str">
        <f>(Sheet1!T848)</f>
        <v/>
      </c>
      <c r="G848" t="str">
        <f>IF(OR(Sheet1!W848="Yes",Sheet1!U848="Yes"),"\\CMFP538\"&amp;Sheet1!Z848,"")</f>
        <v/>
      </c>
      <c r="H848" t="str">
        <f>IF(G848="","",Sheet1!Z848)</f>
        <v/>
      </c>
      <c r="I848" t="str">
        <f>IF(G848="","",Sheet1!Y848)</f>
        <v/>
      </c>
      <c r="J848" t="e">
        <f>(Sheet1!O848)</f>
        <v>#VALUE!</v>
      </c>
      <c r="K848" s="6" t="e">
        <f>(Sheet1!P848)</f>
        <v>#VALUE!</v>
      </c>
      <c r="L848" s="6" t="e">
        <f>IF(Sheet1!N848="No","No",IF(Sheet1!N848="","No","Yes"))</f>
        <v>#VALUE!</v>
      </c>
      <c r="M848" t="e">
        <f>(Sheet1!Q848)</f>
        <v>#VALUE!</v>
      </c>
      <c r="N848" s="6" t="str">
        <f>IF(Sheet1!E848=FALSE,"",Sheet1!F848&amp;Sheet1!E848)</f>
        <v/>
      </c>
      <c r="O848" t="str">
        <f ca="1">(Sheet1!AB848)</f>
        <v>DC4MDB05</v>
      </c>
      <c r="P848" t="e">
        <f>(Sheet1!R848)</f>
        <v>#VALUE!</v>
      </c>
      <c r="Q848" t="e">
        <f>Sheet3!D848</f>
        <v>#VALUE!</v>
      </c>
      <c r="R848" t="e">
        <f>Sheet3!E848</f>
        <v>#VALUE!</v>
      </c>
      <c r="S848" t="str">
        <f t="shared" si="52"/>
        <v/>
      </c>
      <c r="T848" t="str">
        <f>IF(ISERROR(Sheet1!X848),"",Sheet1!X848)</f>
        <v/>
      </c>
      <c r="U848" t="e">
        <f>IF(Sheet1!M848="Councillors",5120,IF(Sheet1!M848="Information Technology Services Dept.",1024,IF(Sheet1!M848="City Clerk and Solicitor Dept",1953,"No")))</f>
        <v>#VALUE!</v>
      </c>
      <c r="V848" s="5" t="s">
        <v>96</v>
      </c>
      <c r="W848" t="e">
        <f>IF(Sheet1!M848="Councillors",4608,IF(Sheet1!M848="Information Technology Services Dept.",921,IF(Sheet1!M848="City Clerk and Solicitor Dept",1855,"No")))</f>
        <v>#VALUE!</v>
      </c>
      <c r="X848" t="e">
        <f t="shared" si="53"/>
        <v>#VALUE!</v>
      </c>
      <c r="Y848" t="str">
        <f ca="1">IF(Sheet1!AB848="DC1MDB01","DC1",IF(Sheet1!AB848="DC1MDB02","DC1",IF(Sheet1!AB848="DC1MDB03","DC1",IF(Sheet1!AB848="DC1MDB04","DC1",IF(Sheet1!AB848="DC1MDB05","DC1",IF(Sheet1!AB848="DC1MDB06","DC1",IF(Sheet1!AB848="DC1MDB07","DC1",IF(Sheet1!AB848="DC1MDB08","DC1",IF(Sheet1!AB848="DC1MDB09","DC1",IF(Sheet1!AB848="DC1MDB10","DC1",IF(Sheet1!AB848="DC4MDB01","DC4",IF(Sheet1!AB848="DC4MDB02","DC4",IF(Sheet1!AB848="DC4MDB03","DC4",IF(Sheet1!AB848="DC4MDB04","DC4",IF(Sheet1!AB848="DC4MDB05","DC4",IF(Sheet1!AB848="DC4MDB06","DC4",IF(Sheet1!AB848="DC4MDB07","DC4",IF(Sheet1!AB848="DC4MDB08","DC4",IF(Sheet1!AB848="DC4MDB09","DC4",IF(Sheet1!AB848="DC4MDB10","DC4","$False"))))))))))))))))))))</f>
        <v>DC4</v>
      </c>
      <c r="Z848" t="s">
        <v>35</v>
      </c>
      <c r="AA848" t="e">
        <f t="shared" si="54"/>
        <v>#VALUE!</v>
      </c>
      <c r="AB848" t="e">
        <f t="shared" si="55"/>
        <v>#VALUE!</v>
      </c>
      <c r="AC848" t="s">
        <v>11</v>
      </c>
      <c r="AD848" t="s">
        <v>12</v>
      </c>
      <c r="AE848" t="s">
        <v>13</v>
      </c>
      <c r="AF848" t="s">
        <v>14</v>
      </c>
      <c r="AG848" t="s">
        <v>5</v>
      </c>
      <c r="AH848" t="s">
        <v>15</v>
      </c>
      <c r="AI848" t="s">
        <v>16</v>
      </c>
      <c r="AJ848" t="s">
        <v>17</v>
      </c>
      <c r="AK848" t="s">
        <v>18</v>
      </c>
      <c r="AL848" t="s">
        <v>19</v>
      </c>
    </row>
    <row r="849" spans="1:38" ht="13.5" customHeight="1">
      <c r="A849" s="7"/>
      <c r="B849" s="7"/>
      <c r="C849" s="7"/>
      <c r="D849" s="8"/>
      <c r="F849" s="9" t="str">
        <f>(Sheet1!T849)</f>
        <v/>
      </c>
      <c r="G849" t="str">
        <f>IF(OR(Sheet1!W849="Yes",Sheet1!U849="Yes"),"\\CMFP538\"&amp;Sheet1!Z849,"")</f>
        <v/>
      </c>
      <c r="H849" t="str">
        <f>IF(G849="","",Sheet1!Z849)</f>
        <v/>
      </c>
      <c r="I849" t="str">
        <f>IF(G849="","",Sheet1!Y849)</f>
        <v/>
      </c>
      <c r="J849" t="e">
        <f>(Sheet1!O849)</f>
        <v>#VALUE!</v>
      </c>
      <c r="K849" s="6" t="e">
        <f>(Sheet1!P849)</f>
        <v>#VALUE!</v>
      </c>
      <c r="L849" s="6" t="e">
        <f>IF(Sheet1!N849="No","No",IF(Sheet1!N849="","No","Yes"))</f>
        <v>#VALUE!</v>
      </c>
      <c r="M849" t="e">
        <f>(Sheet1!Q849)</f>
        <v>#VALUE!</v>
      </c>
      <c r="N849" s="6" t="str">
        <f>IF(Sheet1!E849=FALSE,"",Sheet1!F849&amp;Sheet1!E849)</f>
        <v/>
      </c>
      <c r="O849" t="str">
        <f ca="1">(Sheet1!AB849)</f>
        <v>DC1MDB03</v>
      </c>
      <c r="P849" t="e">
        <f>(Sheet1!R849)</f>
        <v>#VALUE!</v>
      </c>
      <c r="Q849" t="e">
        <f>Sheet3!D849</f>
        <v>#VALUE!</v>
      </c>
      <c r="R849" t="e">
        <f>Sheet3!E849</f>
        <v>#VALUE!</v>
      </c>
      <c r="S849" t="str">
        <f t="shared" si="52"/>
        <v/>
      </c>
      <c r="T849" t="str">
        <f>IF(ISERROR(Sheet1!X849),"",Sheet1!X849)</f>
        <v/>
      </c>
      <c r="U849" t="e">
        <f>IF(Sheet1!M849="Councillors",5120,IF(Sheet1!M849="Information Technology Services Dept.",1024,IF(Sheet1!M849="City Clerk and Solicitor Dept",1953,"No")))</f>
        <v>#VALUE!</v>
      </c>
      <c r="V849" s="5" t="s">
        <v>96</v>
      </c>
      <c r="W849" t="e">
        <f>IF(Sheet1!M849="Councillors",4608,IF(Sheet1!M849="Information Technology Services Dept.",921,IF(Sheet1!M849="City Clerk and Solicitor Dept",1855,"No")))</f>
        <v>#VALUE!</v>
      </c>
      <c r="X849" t="e">
        <f t="shared" si="53"/>
        <v>#VALUE!</v>
      </c>
      <c r="Y849" t="str">
        <f ca="1">IF(Sheet1!AB849="DC1MDB01","DC1",IF(Sheet1!AB849="DC1MDB02","DC1",IF(Sheet1!AB849="DC1MDB03","DC1",IF(Sheet1!AB849="DC1MDB04","DC1",IF(Sheet1!AB849="DC1MDB05","DC1",IF(Sheet1!AB849="DC1MDB06","DC1",IF(Sheet1!AB849="DC1MDB07","DC1",IF(Sheet1!AB849="DC1MDB08","DC1",IF(Sheet1!AB849="DC1MDB09","DC1",IF(Sheet1!AB849="DC1MDB10","DC1",IF(Sheet1!AB849="DC4MDB01","DC4",IF(Sheet1!AB849="DC4MDB02","DC4",IF(Sheet1!AB849="DC4MDB03","DC4",IF(Sheet1!AB849="DC4MDB04","DC4",IF(Sheet1!AB849="DC4MDB05","DC4",IF(Sheet1!AB849="DC4MDB06","DC4",IF(Sheet1!AB849="DC4MDB07","DC4",IF(Sheet1!AB849="DC4MDB08","DC4",IF(Sheet1!AB849="DC4MDB09","DC4",IF(Sheet1!AB849="DC4MDB10","DC4","$False"))))))))))))))))))))</f>
        <v>DC1</v>
      </c>
      <c r="Z849" t="s">
        <v>35</v>
      </c>
      <c r="AA849" t="e">
        <f t="shared" si="54"/>
        <v>#VALUE!</v>
      </c>
      <c r="AB849" t="e">
        <f t="shared" si="55"/>
        <v>#VALUE!</v>
      </c>
      <c r="AC849" t="s">
        <v>11</v>
      </c>
      <c r="AD849" t="s">
        <v>12</v>
      </c>
      <c r="AE849" t="s">
        <v>13</v>
      </c>
      <c r="AF849" t="s">
        <v>14</v>
      </c>
      <c r="AG849" t="s">
        <v>5</v>
      </c>
      <c r="AH849" t="s">
        <v>15</v>
      </c>
      <c r="AI849" t="s">
        <v>16</v>
      </c>
      <c r="AJ849" t="s">
        <v>17</v>
      </c>
      <c r="AK849" t="s">
        <v>18</v>
      </c>
      <c r="AL849" t="s">
        <v>19</v>
      </c>
    </row>
    <row r="850" spans="1:38" ht="13.5" customHeight="1">
      <c r="A850" s="7"/>
      <c r="B850" s="7"/>
      <c r="C850" s="7"/>
      <c r="D850" s="8"/>
      <c r="F850" s="9" t="str">
        <f>(Sheet1!T850)</f>
        <v/>
      </c>
      <c r="G850" t="str">
        <f>IF(OR(Sheet1!W850="Yes",Sheet1!U850="Yes"),"\\CMFP538\"&amp;Sheet1!Z850,"")</f>
        <v/>
      </c>
      <c r="H850" t="str">
        <f>IF(G850="","",Sheet1!Z850)</f>
        <v/>
      </c>
      <c r="I850" t="str">
        <f>IF(G850="","",Sheet1!Y850)</f>
        <v/>
      </c>
      <c r="J850" t="e">
        <f>(Sheet1!O850)</f>
        <v>#VALUE!</v>
      </c>
      <c r="K850" s="6" t="e">
        <f>(Sheet1!P850)</f>
        <v>#VALUE!</v>
      </c>
      <c r="L850" s="6" t="e">
        <f>IF(Sheet1!N850="No","No",IF(Sheet1!N850="","No","Yes"))</f>
        <v>#VALUE!</v>
      </c>
      <c r="M850" t="e">
        <f>(Sheet1!Q850)</f>
        <v>#VALUE!</v>
      </c>
      <c r="N850" s="6" t="str">
        <f>IF(Sheet1!E850=FALSE,"",Sheet1!F850&amp;Sheet1!E850)</f>
        <v/>
      </c>
      <c r="O850" t="str">
        <f ca="1">(Sheet1!AB850)</f>
        <v>DC4MDB10</v>
      </c>
      <c r="P850" t="e">
        <f>(Sheet1!R850)</f>
        <v>#VALUE!</v>
      </c>
      <c r="Q850" t="e">
        <f>Sheet3!D850</f>
        <v>#VALUE!</v>
      </c>
      <c r="R850" t="e">
        <f>Sheet3!E850</f>
        <v>#VALUE!</v>
      </c>
      <c r="S850" t="str">
        <f t="shared" si="52"/>
        <v/>
      </c>
      <c r="T850" t="str">
        <f>IF(ISERROR(Sheet1!X850),"",Sheet1!X850)</f>
        <v/>
      </c>
      <c r="U850" t="e">
        <f>IF(Sheet1!M850="Councillors",5120,IF(Sheet1!M850="Information Technology Services Dept.",1024,IF(Sheet1!M850="City Clerk and Solicitor Dept",1953,"No")))</f>
        <v>#VALUE!</v>
      </c>
      <c r="V850" s="5" t="s">
        <v>96</v>
      </c>
      <c r="W850" t="e">
        <f>IF(Sheet1!M850="Councillors",4608,IF(Sheet1!M850="Information Technology Services Dept.",921,IF(Sheet1!M850="City Clerk and Solicitor Dept",1855,"No")))</f>
        <v>#VALUE!</v>
      </c>
      <c r="X850" t="e">
        <f t="shared" si="53"/>
        <v>#VALUE!</v>
      </c>
      <c r="Y850" t="str">
        <f ca="1">IF(Sheet1!AB850="DC1MDB01","DC1",IF(Sheet1!AB850="DC1MDB02","DC1",IF(Sheet1!AB850="DC1MDB03","DC1",IF(Sheet1!AB850="DC1MDB04","DC1",IF(Sheet1!AB850="DC1MDB05","DC1",IF(Sheet1!AB850="DC1MDB06","DC1",IF(Sheet1!AB850="DC1MDB07","DC1",IF(Sheet1!AB850="DC1MDB08","DC1",IF(Sheet1!AB850="DC1MDB09","DC1",IF(Sheet1!AB850="DC1MDB10","DC1",IF(Sheet1!AB850="DC4MDB01","DC4",IF(Sheet1!AB850="DC4MDB02","DC4",IF(Sheet1!AB850="DC4MDB03","DC4",IF(Sheet1!AB850="DC4MDB04","DC4",IF(Sheet1!AB850="DC4MDB05","DC4",IF(Sheet1!AB850="DC4MDB06","DC4",IF(Sheet1!AB850="DC4MDB07","DC4",IF(Sheet1!AB850="DC4MDB08","DC4",IF(Sheet1!AB850="DC4MDB09","DC4",IF(Sheet1!AB850="DC4MDB10","DC4","$False"))))))))))))))))))))</f>
        <v>DC4</v>
      </c>
      <c r="Z850" t="s">
        <v>35</v>
      </c>
      <c r="AA850" t="e">
        <f t="shared" si="54"/>
        <v>#VALUE!</v>
      </c>
      <c r="AB850" t="e">
        <f t="shared" si="55"/>
        <v>#VALUE!</v>
      </c>
      <c r="AC850" t="s">
        <v>11</v>
      </c>
      <c r="AD850" t="s">
        <v>12</v>
      </c>
      <c r="AE850" t="s">
        <v>13</v>
      </c>
      <c r="AF850" t="s">
        <v>14</v>
      </c>
      <c r="AG850" t="s">
        <v>5</v>
      </c>
      <c r="AH850" t="s">
        <v>15</v>
      </c>
      <c r="AI850" t="s">
        <v>16</v>
      </c>
      <c r="AJ850" t="s">
        <v>17</v>
      </c>
      <c r="AK850" t="s">
        <v>18</v>
      </c>
      <c r="AL850" t="s">
        <v>19</v>
      </c>
    </row>
    <row r="851" spans="1:38" ht="13.5" customHeight="1">
      <c r="A851" s="7"/>
      <c r="B851" s="7"/>
      <c r="C851" s="7"/>
      <c r="D851" s="8"/>
      <c r="F851" s="9" t="str">
        <f>(Sheet1!T851)</f>
        <v/>
      </c>
      <c r="G851" t="str">
        <f>IF(OR(Sheet1!W851="Yes",Sheet1!U851="Yes"),"\\CMFP538\"&amp;Sheet1!Z851,"")</f>
        <v/>
      </c>
      <c r="H851" t="str">
        <f>IF(G851="","",Sheet1!Z851)</f>
        <v/>
      </c>
      <c r="I851" t="str">
        <f>IF(G851="","",Sheet1!Y851)</f>
        <v/>
      </c>
      <c r="J851" t="e">
        <f>(Sheet1!O851)</f>
        <v>#VALUE!</v>
      </c>
      <c r="K851" s="6" t="e">
        <f>(Sheet1!P851)</f>
        <v>#VALUE!</v>
      </c>
      <c r="L851" s="6" t="e">
        <f>IF(Sheet1!N851="No","No",IF(Sheet1!N851="","No","Yes"))</f>
        <v>#VALUE!</v>
      </c>
      <c r="M851" t="e">
        <f>(Sheet1!Q851)</f>
        <v>#VALUE!</v>
      </c>
      <c r="N851" s="6" t="str">
        <f>IF(Sheet1!E851=FALSE,"",Sheet1!F851&amp;Sheet1!E851)</f>
        <v/>
      </c>
      <c r="O851" t="str">
        <f ca="1">(Sheet1!AB851)</f>
        <v>DC4MDB04</v>
      </c>
      <c r="P851" t="e">
        <f>(Sheet1!R851)</f>
        <v>#VALUE!</v>
      </c>
      <c r="Q851" t="e">
        <f>Sheet3!D851</f>
        <v>#VALUE!</v>
      </c>
      <c r="R851" t="e">
        <f>Sheet3!E851</f>
        <v>#VALUE!</v>
      </c>
      <c r="S851" t="str">
        <f t="shared" si="52"/>
        <v/>
      </c>
      <c r="T851" t="str">
        <f>IF(ISERROR(Sheet1!X851),"",Sheet1!X851)</f>
        <v/>
      </c>
      <c r="U851" t="e">
        <f>IF(Sheet1!M851="Councillors",5120,IF(Sheet1!M851="Information Technology Services Dept.",1024,IF(Sheet1!M851="City Clerk and Solicitor Dept",1953,"No")))</f>
        <v>#VALUE!</v>
      </c>
      <c r="V851" s="5" t="s">
        <v>96</v>
      </c>
      <c r="W851" t="e">
        <f>IF(Sheet1!M851="Councillors",4608,IF(Sheet1!M851="Information Technology Services Dept.",921,IF(Sheet1!M851="City Clerk and Solicitor Dept",1855,"No")))</f>
        <v>#VALUE!</v>
      </c>
      <c r="X851" t="e">
        <f t="shared" si="53"/>
        <v>#VALUE!</v>
      </c>
      <c r="Y851" t="str">
        <f ca="1">IF(Sheet1!AB851="DC1MDB01","DC1",IF(Sheet1!AB851="DC1MDB02","DC1",IF(Sheet1!AB851="DC1MDB03","DC1",IF(Sheet1!AB851="DC1MDB04","DC1",IF(Sheet1!AB851="DC1MDB05","DC1",IF(Sheet1!AB851="DC1MDB06","DC1",IF(Sheet1!AB851="DC1MDB07","DC1",IF(Sheet1!AB851="DC1MDB08","DC1",IF(Sheet1!AB851="DC1MDB09","DC1",IF(Sheet1!AB851="DC1MDB10","DC1",IF(Sheet1!AB851="DC4MDB01","DC4",IF(Sheet1!AB851="DC4MDB02","DC4",IF(Sheet1!AB851="DC4MDB03","DC4",IF(Sheet1!AB851="DC4MDB04","DC4",IF(Sheet1!AB851="DC4MDB05","DC4",IF(Sheet1!AB851="DC4MDB06","DC4",IF(Sheet1!AB851="DC4MDB07","DC4",IF(Sheet1!AB851="DC4MDB08","DC4",IF(Sheet1!AB851="DC4MDB09","DC4",IF(Sheet1!AB851="DC4MDB10","DC4","$False"))))))))))))))))))))</f>
        <v>DC4</v>
      </c>
      <c r="Z851" t="s">
        <v>35</v>
      </c>
      <c r="AA851" t="e">
        <f t="shared" si="54"/>
        <v>#VALUE!</v>
      </c>
      <c r="AB851" t="e">
        <f t="shared" si="55"/>
        <v>#VALUE!</v>
      </c>
      <c r="AC851" t="s">
        <v>11</v>
      </c>
      <c r="AD851" t="s">
        <v>12</v>
      </c>
      <c r="AE851" t="s">
        <v>13</v>
      </c>
      <c r="AF851" t="s">
        <v>14</v>
      </c>
      <c r="AG851" t="s">
        <v>5</v>
      </c>
      <c r="AH851" t="s">
        <v>15</v>
      </c>
      <c r="AI851" t="s">
        <v>16</v>
      </c>
      <c r="AJ851" t="s">
        <v>17</v>
      </c>
      <c r="AK851" t="s">
        <v>18</v>
      </c>
      <c r="AL851" t="s">
        <v>19</v>
      </c>
    </row>
    <row r="852" spans="1:38" ht="13.5" customHeight="1">
      <c r="A852" s="7"/>
      <c r="B852" s="7"/>
      <c r="C852" s="7"/>
      <c r="D852" s="8"/>
      <c r="F852" s="9" t="str">
        <f>(Sheet1!T852)</f>
        <v/>
      </c>
      <c r="G852" t="str">
        <f>IF(OR(Sheet1!W852="Yes",Sheet1!U852="Yes"),"\\CMFP538\"&amp;Sheet1!Z852,"")</f>
        <v/>
      </c>
      <c r="H852" t="str">
        <f>IF(G852="","",Sheet1!Z852)</f>
        <v/>
      </c>
      <c r="I852" t="str">
        <f>IF(G852="","",Sheet1!Y852)</f>
        <v/>
      </c>
      <c r="J852" t="e">
        <f>(Sheet1!O852)</f>
        <v>#VALUE!</v>
      </c>
      <c r="K852" s="6" t="e">
        <f>(Sheet1!P852)</f>
        <v>#VALUE!</v>
      </c>
      <c r="L852" s="6" t="e">
        <f>IF(Sheet1!N852="No","No",IF(Sheet1!N852="","No","Yes"))</f>
        <v>#VALUE!</v>
      </c>
      <c r="M852" t="e">
        <f>(Sheet1!Q852)</f>
        <v>#VALUE!</v>
      </c>
      <c r="N852" s="6" t="str">
        <f>IF(Sheet1!E852=FALSE,"",Sheet1!F852&amp;Sheet1!E852)</f>
        <v/>
      </c>
      <c r="O852" t="str">
        <f ca="1">(Sheet1!AB852)</f>
        <v>DC4MDB07</v>
      </c>
      <c r="P852" t="e">
        <f>(Sheet1!R852)</f>
        <v>#VALUE!</v>
      </c>
      <c r="Q852" t="e">
        <f>Sheet3!D852</f>
        <v>#VALUE!</v>
      </c>
      <c r="R852" t="e">
        <f>Sheet3!E852</f>
        <v>#VALUE!</v>
      </c>
      <c r="S852" t="str">
        <f t="shared" si="52"/>
        <v/>
      </c>
      <c r="T852" t="str">
        <f>IF(ISERROR(Sheet1!X852),"",Sheet1!X852)</f>
        <v/>
      </c>
      <c r="U852" t="e">
        <f>IF(Sheet1!M852="Councillors",5120,IF(Sheet1!M852="Information Technology Services Dept.",1024,IF(Sheet1!M852="City Clerk and Solicitor Dept",1953,"No")))</f>
        <v>#VALUE!</v>
      </c>
      <c r="V852" s="5" t="s">
        <v>96</v>
      </c>
      <c r="W852" t="e">
        <f>IF(Sheet1!M852="Councillors",4608,IF(Sheet1!M852="Information Technology Services Dept.",921,IF(Sheet1!M852="City Clerk and Solicitor Dept",1855,"No")))</f>
        <v>#VALUE!</v>
      </c>
      <c r="X852" t="e">
        <f t="shared" si="53"/>
        <v>#VALUE!</v>
      </c>
      <c r="Y852" t="str">
        <f ca="1">IF(Sheet1!AB852="DC1MDB01","DC1",IF(Sheet1!AB852="DC1MDB02","DC1",IF(Sheet1!AB852="DC1MDB03","DC1",IF(Sheet1!AB852="DC1MDB04","DC1",IF(Sheet1!AB852="DC1MDB05","DC1",IF(Sheet1!AB852="DC1MDB06","DC1",IF(Sheet1!AB852="DC1MDB07","DC1",IF(Sheet1!AB852="DC1MDB08","DC1",IF(Sheet1!AB852="DC1MDB09","DC1",IF(Sheet1!AB852="DC1MDB10","DC1",IF(Sheet1!AB852="DC4MDB01","DC4",IF(Sheet1!AB852="DC4MDB02","DC4",IF(Sheet1!AB852="DC4MDB03","DC4",IF(Sheet1!AB852="DC4MDB04","DC4",IF(Sheet1!AB852="DC4MDB05","DC4",IF(Sheet1!AB852="DC4MDB06","DC4",IF(Sheet1!AB852="DC4MDB07","DC4",IF(Sheet1!AB852="DC4MDB08","DC4",IF(Sheet1!AB852="DC4MDB09","DC4",IF(Sheet1!AB852="DC4MDB10","DC4","$False"))))))))))))))))))))</f>
        <v>DC4</v>
      </c>
      <c r="Z852" t="s">
        <v>35</v>
      </c>
      <c r="AA852" t="e">
        <f t="shared" si="54"/>
        <v>#VALUE!</v>
      </c>
      <c r="AB852" t="e">
        <f t="shared" si="55"/>
        <v>#VALUE!</v>
      </c>
      <c r="AC852" t="s">
        <v>11</v>
      </c>
      <c r="AD852" t="s">
        <v>12</v>
      </c>
      <c r="AE852" t="s">
        <v>13</v>
      </c>
      <c r="AF852" t="s">
        <v>14</v>
      </c>
      <c r="AG852" t="s">
        <v>5</v>
      </c>
      <c r="AH852" t="s">
        <v>15</v>
      </c>
      <c r="AI852" t="s">
        <v>16</v>
      </c>
      <c r="AJ852" t="s">
        <v>17</v>
      </c>
      <c r="AK852" t="s">
        <v>18</v>
      </c>
      <c r="AL852" t="s">
        <v>19</v>
      </c>
    </row>
    <row r="853" spans="1:38" ht="13.5" customHeight="1">
      <c r="A853" s="7"/>
      <c r="B853" s="7"/>
      <c r="C853" s="7"/>
      <c r="D853" s="8"/>
      <c r="F853" s="9" t="str">
        <f>(Sheet1!T853)</f>
        <v/>
      </c>
      <c r="G853" t="str">
        <f>IF(OR(Sheet1!W853="Yes",Sheet1!U853="Yes"),"\\CMFP538\"&amp;Sheet1!Z853,"")</f>
        <v/>
      </c>
      <c r="H853" t="str">
        <f>IF(G853="","",Sheet1!Z853)</f>
        <v/>
      </c>
      <c r="I853" t="str">
        <f>IF(G853="","",Sheet1!Y853)</f>
        <v/>
      </c>
      <c r="J853" t="e">
        <f>(Sheet1!O853)</f>
        <v>#VALUE!</v>
      </c>
      <c r="K853" s="6" t="e">
        <f>(Sheet1!P853)</f>
        <v>#VALUE!</v>
      </c>
      <c r="L853" s="6" t="e">
        <f>IF(Sheet1!N853="No","No",IF(Sheet1!N853="","No","Yes"))</f>
        <v>#VALUE!</v>
      </c>
      <c r="M853" t="e">
        <f>(Sheet1!Q853)</f>
        <v>#VALUE!</v>
      </c>
      <c r="N853" s="6" t="str">
        <f>IF(Sheet1!E853=FALSE,"",Sheet1!F853&amp;Sheet1!E853)</f>
        <v/>
      </c>
      <c r="O853" t="str">
        <f ca="1">(Sheet1!AB853)</f>
        <v>DC1MDB06</v>
      </c>
      <c r="P853" t="e">
        <f>(Sheet1!R853)</f>
        <v>#VALUE!</v>
      </c>
      <c r="Q853" t="e">
        <f>Sheet3!D853</f>
        <v>#VALUE!</v>
      </c>
      <c r="R853" t="e">
        <f>Sheet3!E853</f>
        <v>#VALUE!</v>
      </c>
      <c r="S853" t="str">
        <f t="shared" si="52"/>
        <v/>
      </c>
      <c r="T853" t="str">
        <f>IF(ISERROR(Sheet1!X853),"",Sheet1!X853)</f>
        <v/>
      </c>
      <c r="U853" t="e">
        <f>IF(Sheet1!M853="Councillors",5120,IF(Sheet1!M853="Information Technology Services Dept.",1024,IF(Sheet1!M853="City Clerk and Solicitor Dept",1953,"No")))</f>
        <v>#VALUE!</v>
      </c>
      <c r="V853" s="5" t="s">
        <v>96</v>
      </c>
      <c r="W853" t="e">
        <f>IF(Sheet1!M853="Councillors",4608,IF(Sheet1!M853="Information Technology Services Dept.",921,IF(Sheet1!M853="City Clerk and Solicitor Dept",1855,"No")))</f>
        <v>#VALUE!</v>
      </c>
      <c r="X853" t="e">
        <f t="shared" si="53"/>
        <v>#VALUE!</v>
      </c>
      <c r="Y853" t="str">
        <f ca="1">IF(Sheet1!AB853="DC1MDB01","DC1",IF(Sheet1!AB853="DC1MDB02","DC1",IF(Sheet1!AB853="DC1MDB03","DC1",IF(Sheet1!AB853="DC1MDB04","DC1",IF(Sheet1!AB853="DC1MDB05","DC1",IF(Sheet1!AB853="DC1MDB06","DC1",IF(Sheet1!AB853="DC1MDB07","DC1",IF(Sheet1!AB853="DC1MDB08","DC1",IF(Sheet1!AB853="DC1MDB09","DC1",IF(Sheet1!AB853="DC1MDB10","DC1",IF(Sheet1!AB853="DC4MDB01","DC4",IF(Sheet1!AB853="DC4MDB02","DC4",IF(Sheet1!AB853="DC4MDB03","DC4",IF(Sheet1!AB853="DC4MDB04","DC4",IF(Sheet1!AB853="DC4MDB05","DC4",IF(Sheet1!AB853="DC4MDB06","DC4",IF(Sheet1!AB853="DC4MDB07","DC4",IF(Sheet1!AB853="DC4MDB08","DC4",IF(Sheet1!AB853="DC4MDB09","DC4",IF(Sheet1!AB853="DC4MDB10","DC4","$False"))))))))))))))))))))</f>
        <v>DC1</v>
      </c>
      <c r="Z853" t="s">
        <v>35</v>
      </c>
      <c r="AA853" t="e">
        <f t="shared" si="54"/>
        <v>#VALUE!</v>
      </c>
      <c r="AB853" t="e">
        <f t="shared" si="55"/>
        <v>#VALUE!</v>
      </c>
      <c r="AC853" t="s">
        <v>11</v>
      </c>
      <c r="AD853" t="s">
        <v>12</v>
      </c>
      <c r="AE853" t="s">
        <v>13</v>
      </c>
      <c r="AF853" t="s">
        <v>14</v>
      </c>
      <c r="AG853" t="s">
        <v>5</v>
      </c>
      <c r="AH853" t="s">
        <v>15</v>
      </c>
      <c r="AI853" t="s">
        <v>16</v>
      </c>
      <c r="AJ853" t="s">
        <v>17</v>
      </c>
      <c r="AK853" t="s">
        <v>18</v>
      </c>
      <c r="AL853" t="s">
        <v>19</v>
      </c>
    </row>
    <row r="854" spans="1:38" ht="13.5" customHeight="1">
      <c r="A854" s="7"/>
      <c r="B854" s="7"/>
      <c r="C854" s="7"/>
      <c r="D854" s="8"/>
      <c r="F854" s="9" t="str">
        <f>(Sheet1!T854)</f>
        <v/>
      </c>
      <c r="G854" t="str">
        <f>IF(OR(Sheet1!W854="Yes",Sheet1!U854="Yes"),"\\CMFP538\"&amp;Sheet1!Z854,"")</f>
        <v/>
      </c>
      <c r="H854" t="str">
        <f>IF(G854="","",Sheet1!Z854)</f>
        <v/>
      </c>
      <c r="I854" t="str">
        <f>IF(G854="","",Sheet1!Y854)</f>
        <v/>
      </c>
      <c r="J854" t="e">
        <f>(Sheet1!O854)</f>
        <v>#VALUE!</v>
      </c>
      <c r="K854" s="6" t="e">
        <f>(Sheet1!P854)</f>
        <v>#VALUE!</v>
      </c>
      <c r="L854" s="6" t="e">
        <f>IF(Sheet1!N854="No","No",IF(Sheet1!N854="","No","Yes"))</f>
        <v>#VALUE!</v>
      </c>
      <c r="M854" t="e">
        <f>(Sheet1!Q854)</f>
        <v>#VALUE!</v>
      </c>
      <c r="N854" s="6" t="str">
        <f>IF(Sheet1!E854=FALSE,"",Sheet1!F854&amp;Sheet1!E854)</f>
        <v/>
      </c>
      <c r="O854" t="str">
        <f ca="1">(Sheet1!AB854)</f>
        <v>DC4MDB02</v>
      </c>
      <c r="P854" t="e">
        <f>(Sheet1!R854)</f>
        <v>#VALUE!</v>
      </c>
      <c r="Q854" t="e">
        <f>Sheet3!D854</f>
        <v>#VALUE!</v>
      </c>
      <c r="R854" t="e">
        <f>Sheet3!E854</f>
        <v>#VALUE!</v>
      </c>
      <c r="S854" t="str">
        <f t="shared" si="52"/>
        <v/>
      </c>
      <c r="T854" t="str">
        <f>IF(ISERROR(Sheet1!X854),"",Sheet1!X854)</f>
        <v/>
      </c>
      <c r="U854" t="e">
        <f>IF(Sheet1!M854="Councillors",5120,IF(Sheet1!M854="Information Technology Services Dept.",1024,IF(Sheet1!M854="City Clerk and Solicitor Dept",1953,"No")))</f>
        <v>#VALUE!</v>
      </c>
      <c r="V854" s="5" t="s">
        <v>96</v>
      </c>
      <c r="W854" t="e">
        <f>IF(Sheet1!M854="Councillors",4608,IF(Sheet1!M854="Information Technology Services Dept.",921,IF(Sheet1!M854="City Clerk and Solicitor Dept",1855,"No")))</f>
        <v>#VALUE!</v>
      </c>
      <c r="X854" t="e">
        <f t="shared" si="53"/>
        <v>#VALUE!</v>
      </c>
      <c r="Y854" t="str">
        <f ca="1">IF(Sheet1!AB854="DC1MDB01","DC1",IF(Sheet1!AB854="DC1MDB02","DC1",IF(Sheet1!AB854="DC1MDB03","DC1",IF(Sheet1!AB854="DC1MDB04","DC1",IF(Sheet1!AB854="DC1MDB05","DC1",IF(Sheet1!AB854="DC1MDB06","DC1",IF(Sheet1!AB854="DC1MDB07","DC1",IF(Sheet1!AB854="DC1MDB08","DC1",IF(Sheet1!AB854="DC1MDB09","DC1",IF(Sheet1!AB854="DC1MDB10","DC1",IF(Sheet1!AB854="DC4MDB01","DC4",IF(Sheet1!AB854="DC4MDB02","DC4",IF(Sheet1!AB854="DC4MDB03","DC4",IF(Sheet1!AB854="DC4MDB04","DC4",IF(Sheet1!AB854="DC4MDB05","DC4",IF(Sheet1!AB854="DC4MDB06","DC4",IF(Sheet1!AB854="DC4MDB07","DC4",IF(Sheet1!AB854="DC4MDB08","DC4",IF(Sheet1!AB854="DC4MDB09","DC4",IF(Sheet1!AB854="DC4MDB10","DC4","$False"))))))))))))))))))))</f>
        <v>DC4</v>
      </c>
      <c r="Z854" t="s">
        <v>35</v>
      </c>
      <c r="AA854" t="e">
        <f t="shared" si="54"/>
        <v>#VALUE!</v>
      </c>
      <c r="AB854" t="e">
        <f t="shared" si="55"/>
        <v>#VALUE!</v>
      </c>
      <c r="AC854" t="s">
        <v>11</v>
      </c>
      <c r="AD854" t="s">
        <v>12</v>
      </c>
      <c r="AE854" t="s">
        <v>13</v>
      </c>
      <c r="AF854" t="s">
        <v>14</v>
      </c>
      <c r="AG854" t="s">
        <v>5</v>
      </c>
      <c r="AH854" t="s">
        <v>15</v>
      </c>
      <c r="AI854" t="s">
        <v>16</v>
      </c>
      <c r="AJ854" t="s">
        <v>17</v>
      </c>
      <c r="AK854" t="s">
        <v>18</v>
      </c>
      <c r="AL854" t="s">
        <v>19</v>
      </c>
    </row>
    <row r="855" spans="1:38" ht="13.5" customHeight="1">
      <c r="A855" s="7"/>
      <c r="B855" s="7"/>
      <c r="C855" s="7"/>
      <c r="D855" s="8"/>
      <c r="F855" s="9" t="str">
        <f>(Sheet1!T855)</f>
        <v/>
      </c>
      <c r="G855" t="str">
        <f>IF(OR(Sheet1!W855="Yes",Sheet1!U855="Yes"),"\\CMFP538\"&amp;Sheet1!Z855,"")</f>
        <v/>
      </c>
      <c r="H855" t="str">
        <f>IF(G855="","",Sheet1!Z855)</f>
        <v/>
      </c>
      <c r="I855" t="str">
        <f>IF(G855="","",Sheet1!Y855)</f>
        <v/>
      </c>
      <c r="J855" t="e">
        <f>(Sheet1!O855)</f>
        <v>#VALUE!</v>
      </c>
      <c r="K855" s="6" t="e">
        <f>(Sheet1!P855)</f>
        <v>#VALUE!</v>
      </c>
      <c r="L855" s="6" t="e">
        <f>IF(Sheet1!N855="No","No",IF(Sheet1!N855="","No","Yes"))</f>
        <v>#VALUE!</v>
      </c>
      <c r="M855" t="e">
        <f>(Sheet1!Q855)</f>
        <v>#VALUE!</v>
      </c>
      <c r="N855" s="6" t="str">
        <f>IF(Sheet1!E855=FALSE,"",Sheet1!F855&amp;Sheet1!E855)</f>
        <v/>
      </c>
      <c r="O855" t="str">
        <f ca="1">(Sheet1!AB855)</f>
        <v>DC1MDB02</v>
      </c>
      <c r="P855" t="e">
        <f>(Sheet1!R855)</f>
        <v>#VALUE!</v>
      </c>
      <c r="Q855" t="e">
        <f>Sheet3!D855</f>
        <v>#VALUE!</v>
      </c>
      <c r="R855" t="e">
        <f>Sheet3!E855</f>
        <v>#VALUE!</v>
      </c>
      <c r="S855" t="str">
        <f t="shared" si="52"/>
        <v/>
      </c>
      <c r="T855" t="str">
        <f>IF(ISERROR(Sheet1!X855),"",Sheet1!X855)</f>
        <v/>
      </c>
      <c r="U855" t="e">
        <f>IF(Sheet1!M855="Councillors",5120,IF(Sheet1!M855="Information Technology Services Dept.",1024,IF(Sheet1!M855="City Clerk and Solicitor Dept",1953,"No")))</f>
        <v>#VALUE!</v>
      </c>
      <c r="V855" s="5" t="s">
        <v>96</v>
      </c>
      <c r="W855" t="e">
        <f>IF(Sheet1!M855="Councillors",4608,IF(Sheet1!M855="Information Technology Services Dept.",921,IF(Sheet1!M855="City Clerk and Solicitor Dept",1855,"No")))</f>
        <v>#VALUE!</v>
      </c>
      <c r="X855" t="e">
        <f t="shared" si="53"/>
        <v>#VALUE!</v>
      </c>
      <c r="Y855" t="str">
        <f ca="1">IF(Sheet1!AB855="DC1MDB01","DC1",IF(Sheet1!AB855="DC1MDB02","DC1",IF(Sheet1!AB855="DC1MDB03","DC1",IF(Sheet1!AB855="DC1MDB04","DC1",IF(Sheet1!AB855="DC1MDB05","DC1",IF(Sheet1!AB855="DC1MDB06","DC1",IF(Sheet1!AB855="DC1MDB07","DC1",IF(Sheet1!AB855="DC1MDB08","DC1",IF(Sheet1!AB855="DC1MDB09","DC1",IF(Sheet1!AB855="DC1MDB10","DC1",IF(Sheet1!AB855="DC4MDB01","DC4",IF(Sheet1!AB855="DC4MDB02","DC4",IF(Sheet1!AB855="DC4MDB03","DC4",IF(Sheet1!AB855="DC4MDB04","DC4",IF(Sheet1!AB855="DC4MDB05","DC4",IF(Sheet1!AB855="DC4MDB06","DC4",IF(Sheet1!AB855="DC4MDB07","DC4",IF(Sheet1!AB855="DC4MDB08","DC4",IF(Sheet1!AB855="DC4MDB09","DC4",IF(Sheet1!AB855="DC4MDB10","DC4","$False"))))))))))))))))))))</f>
        <v>DC1</v>
      </c>
      <c r="Z855" t="s">
        <v>35</v>
      </c>
      <c r="AA855" t="e">
        <f t="shared" si="54"/>
        <v>#VALUE!</v>
      </c>
      <c r="AB855" t="e">
        <f t="shared" si="55"/>
        <v>#VALUE!</v>
      </c>
      <c r="AC855" t="s">
        <v>11</v>
      </c>
      <c r="AD855" t="s">
        <v>12</v>
      </c>
      <c r="AE855" t="s">
        <v>13</v>
      </c>
      <c r="AF855" t="s">
        <v>14</v>
      </c>
      <c r="AG855" t="s">
        <v>5</v>
      </c>
      <c r="AH855" t="s">
        <v>15</v>
      </c>
      <c r="AI855" t="s">
        <v>16</v>
      </c>
      <c r="AJ855" t="s">
        <v>17</v>
      </c>
      <c r="AK855" t="s">
        <v>18</v>
      </c>
      <c r="AL855" t="s">
        <v>19</v>
      </c>
    </row>
    <row r="856" spans="1:38" ht="13.5" customHeight="1">
      <c r="A856" s="7"/>
      <c r="B856" s="7"/>
      <c r="C856" s="7"/>
      <c r="D856" s="8"/>
      <c r="F856" s="9" t="str">
        <f>(Sheet1!T856)</f>
        <v/>
      </c>
      <c r="G856" t="str">
        <f>IF(OR(Sheet1!W856="Yes",Sheet1!U856="Yes"),"\\CMFP538\"&amp;Sheet1!Z856,"")</f>
        <v/>
      </c>
      <c r="H856" t="str">
        <f>IF(G856="","",Sheet1!Z856)</f>
        <v/>
      </c>
      <c r="I856" t="str">
        <f>IF(G856="","",Sheet1!Y856)</f>
        <v/>
      </c>
      <c r="J856" t="e">
        <f>(Sheet1!O856)</f>
        <v>#VALUE!</v>
      </c>
      <c r="K856" s="6" t="e">
        <f>(Sheet1!P856)</f>
        <v>#VALUE!</v>
      </c>
      <c r="L856" s="6" t="e">
        <f>IF(Sheet1!N856="No","No",IF(Sheet1!N856="","No","Yes"))</f>
        <v>#VALUE!</v>
      </c>
      <c r="M856" t="e">
        <f>(Sheet1!Q856)</f>
        <v>#VALUE!</v>
      </c>
      <c r="N856" s="6" t="str">
        <f>IF(Sheet1!E856=FALSE,"",Sheet1!F856&amp;Sheet1!E856)</f>
        <v/>
      </c>
      <c r="O856" t="str">
        <f ca="1">(Sheet1!AB856)</f>
        <v>DC1MDB07</v>
      </c>
      <c r="P856" t="e">
        <f>(Sheet1!R856)</f>
        <v>#VALUE!</v>
      </c>
      <c r="Q856" t="e">
        <f>Sheet3!D856</f>
        <v>#VALUE!</v>
      </c>
      <c r="R856" t="e">
        <f>Sheet3!E856</f>
        <v>#VALUE!</v>
      </c>
      <c r="S856" t="str">
        <f t="shared" si="52"/>
        <v/>
      </c>
      <c r="T856" t="str">
        <f>IF(ISERROR(Sheet1!X856),"",Sheet1!X856)</f>
        <v/>
      </c>
      <c r="U856" t="e">
        <f>IF(Sheet1!M856="Councillors",5120,IF(Sheet1!M856="Information Technology Services Dept.",1024,IF(Sheet1!M856="City Clerk and Solicitor Dept",1953,"No")))</f>
        <v>#VALUE!</v>
      </c>
      <c r="V856" s="5" t="s">
        <v>96</v>
      </c>
      <c r="W856" t="e">
        <f>IF(Sheet1!M856="Councillors",4608,IF(Sheet1!M856="Information Technology Services Dept.",921,IF(Sheet1!M856="City Clerk and Solicitor Dept",1855,"No")))</f>
        <v>#VALUE!</v>
      </c>
      <c r="X856" t="e">
        <f t="shared" si="53"/>
        <v>#VALUE!</v>
      </c>
      <c r="Y856" t="str">
        <f ca="1">IF(Sheet1!AB856="DC1MDB01","DC1",IF(Sheet1!AB856="DC1MDB02","DC1",IF(Sheet1!AB856="DC1MDB03","DC1",IF(Sheet1!AB856="DC1MDB04","DC1",IF(Sheet1!AB856="DC1MDB05","DC1",IF(Sheet1!AB856="DC1MDB06","DC1",IF(Sheet1!AB856="DC1MDB07","DC1",IF(Sheet1!AB856="DC1MDB08","DC1",IF(Sheet1!AB856="DC1MDB09","DC1",IF(Sheet1!AB856="DC1MDB10","DC1",IF(Sheet1!AB856="DC4MDB01","DC4",IF(Sheet1!AB856="DC4MDB02","DC4",IF(Sheet1!AB856="DC4MDB03","DC4",IF(Sheet1!AB856="DC4MDB04","DC4",IF(Sheet1!AB856="DC4MDB05","DC4",IF(Sheet1!AB856="DC4MDB06","DC4",IF(Sheet1!AB856="DC4MDB07","DC4",IF(Sheet1!AB856="DC4MDB08","DC4",IF(Sheet1!AB856="DC4MDB09","DC4",IF(Sheet1!AB856="DC4MDB10","DC4","$False"))))))))))))))))))))</f>
        <v>DC1</v>
      </c>
      <c r="Z856" t="s">
        <v>35</v>
      </c>
      <c r="AA856" t="e">
        <f t="shared" si="54"/>
        <v>#VALUE!</v>
      </c>
      <c r="AB856" t="e">
        <f t="shared" si="55"/>
        <v>#VALUE!</v>
      </c>
      <c r="AC856" t="s">
        <v>11</v>
      </c>
      <c r="AD856" t="s">
        <v>12</v>
      </c>
      <c r="AE856" t="s">
        <v>13</v>
      </c>
      <c r="AF856" t="s">
        <v>14</v>
      </c>
      <c r="AG856" t="s">
        <v>5</v>
      </c>
      <c r="AH856" t="s">
        <v>15</v>
      </c>
      <c r="AI856" t="s">
        <v>16</v>
      </c>
      <c r="AJ856" t="s">
        <v>17</v>
      </c>
      <c r="AK856" t="s">
        <v>18</v>
      </c>
      <c r="AL856" t="s">
        <v>19</v>
      </c>
    </row>
    <row r="857" spans="1:38" ht="13.5" customHeight="1">
      <c r="A857" s="7"/>
      <c r="B857" s="7"/>
      <c r="C857" s="7"/>
      <c r="D857" s="8"/>
      <c r="F857" s="9" t="str">
        <f>(Sheet1!T857)</f>
        <v/>
      </c>
      <c r="G857" t="str">
        <f>IF(OR(Sheet1!W857="Yes",Sheet1!U857="Yes"),"\\CMFP538\"&amp;Sheet1!Z857,"")</f>
        <v/>
      </c>
      <c r="H857" t="str">
        <f>IF(G857="","",Sheet1!Z857)</f>
        <v/>
      </c>
      <c r="I857" t="str">
        <f>IF(G857="","",Sheet1!Y857)</f>
        <v/>
      </c>
      <c r="J857" t="e">
        <f>(Sheet1!O857)</f>
        <v>#VALUE!</v>
      </c>
      <c r="K857" s="6" t="e">
        <f>(Sheet1!P857)</f>
        <v>#VALUE!</v>
      </c>
      <c r="L857" s="6" t="e">
        <f>IF(Sheet1!N857="No","No",IF(Sheet1!N857="","No","Yes"))</f>
        <v>#VALUE!</v>
      </c>
      <c r="M857" t="e">
        <f>(Sheet1!Q857)</f>
        <v>#VALUE!</v>
      </c>
      <c r="N857" s="6" t="str">
        <f>IF(Sheet1!E857=FALSE,"",Sheet1!F857&amp;Sheet1!E857)</f>
        <v/>
      </c>
      <c r="O857" t="str">
        <f ca="1">(Sheet1!AB857)</f>
        <v>DC4MDB06</v>
      </c>
      <c r="P857" t="e">
        <f>(Sheet1!R857)</f>
        <v>#VALUE!</v>
      </c>
      <c r="Q857" t="e">
        <f>Sheet3!D857</f>
        <v>#VALUE!</v>
      </c>
      <c r="R857" t="e">
        <f>Sheet3!E857</f>
        <v>#VALUE!</v>
      </c>
      <c r="S857" t="str">
        <f t="shared" si="52"/>
        <v/>
      </c>
      <c r="T857" t="str">
        <f>IF(ISERROR(Sheet1!X857),"",Sheet1!X857)</f>
        <v/>
      </c>
      <c r="U857" t="e">
        <f>IF(Sheet1!M857="Councillors",5120,IF(Sheet1!M857="Information Technology Services Dept.",1024,IF(Sheet1!M857="City Clerk and Solicitor Dept",1953,"No")))</f>
        <v>#VALUE!</v>
      </c>
      <c r="V857" s="5" t="s">
        <v>96</v>
      </c>
      <c r="W857" t="e">
        <f>IF(Sheet1!M857="Councillors",4608,IF(Sheet1!M857="Information Technology Services Dept.",921,IF(Sheet1!M857="City Clerk and Solicitor Dept",1855,"No")))</f>
        <v>#VALUE!</v>
      </c>
      <c r="X857" t="e">
        <f t="shared" si="53"/>
        <v>#VALUE!</v>
      </c>
      <c r="Y857" t="str">
        <f ca="1">IF(Sheet1!AB857="DC1MDB01","DC1",IF(Sheet1!AB857="DC1MDB02","DC1",IF(Sheet1!AB857="DC1MDB03","DC1",IF(Sheet1!AB857="DC1MDB04","DC1",IF(Sheet1!AB857="DC1MDB05","DC1",IF(Sheet1!AB857="DC1MDB06","DC1",IF(Sheet1!AB857="DC1MDB07","DC1",IF(Sheet1!AB857="DC1MDB08","DC1",IF(Sheet1!AB857="DC1MDB09","DC1",IF(Sheet1!AB857="DC1MDB10","DC1",IF(Sheet1!AB857="DC4MDB01","DC4",IF(Sheet1!AB857="DC4MDB02","DC4",IF(Sheet1!AB857="DC4MDB03","DC4",IF(Sheet1!AB857="DC4MDB04","DC4",IF(Sheet1!AB857="DC4MDB05","DC4",IF(Sheet1!AB857="DC4MDB06","DC4",IF(Sheet1!AB857="DC4MDB07","DC4",IF(Sheet1!AB857="DC4MDB08","DC4",IF(Sheet1!AB857="DC4MDB09","DC4",IF(Sheet1!AB857="DC4MDB10","DC4","$False"))))))))))))))))))))</f>
        <v>DC4</v>
      </c>
      <c r="Z857" t="s">
        <v>35</v>
      </c>
      <c r="AA857" t="e">
        <f t="shared" si="54"/>
        <v>#VALUE!</v>
      </c>
      <c r="AB857" t="e">
        <f t="shared" si="55"/>
        <v>#VALUE!</v>
      </c>
      <c r="AC857" t="s">
        <v>11</v>
      </c>
      <c r="AD857" t="s">
        <v>12</v>
      </c>
      <c r="AE857" t="s">
        <v>13</v>
      </c>
      <c r="AF857" t="s">
        <v>14</v>
      </c>
      <c r="AG857" t="s">
        <v>5</v>
      </c>
      <c r="AH857" t="s">
        <v>15</v>
      </c>
      <c r="AI857" t="s">
        <v>16</v>
      </c>
      <c r="AJ857" t="s">
        <v>17</v>
      </c>
      <c r="AK857" t="s">
        <v>18</v>
      </c>
      <c r="AL857" t="s">
        <v>19</v>
      </c>
    </row>
    <row r="858" spans="1:38" ht="13.5" customHeight="1">
      <c r="A858" s="7"/>
      <c r="B858" s="7"/>
      <c r="C858" s="7"/>
      <c r="D858" s="8"/>
      <c r="F858" s="9" t="str">
        <f>(Sheet1!T858)</f>
        <v/>
      </c>
      <c r="G858" t="str">
        <f>IF(OR(Sheet1!W858="Yes",Sheet1!U858="Yes"),"\\CMFP538\"&amp;Sheet1!Z858,"")</f>
        <v/>
      </c>
      <c r="H858" t="str">
        <f>IF(G858="","",Sheet1!Z858)</f>
        <v/>
      </c>
      <c r="I858" t="str">
        <f>IF(G858="","",Sheet1!Y858)</f>
        <v/>
      </c>
      <c r="J858" t="e">
        <f>(Sheet1!O858)</f>
        <v>#VALUE!</v>
      </c>
      <c r="K858" s="6" t="e">
        <f>(Sheet1!P858)</f>
        <v>#VALUE!</v>
      </c>
      <c r="L858" s="6" t="e">
        <f>IF(Sheet1!N858="No","No",IF(Sheet1!N858="","No","Yes"))</f>
        <v>#VALUE!</v>
      </c>
      <c r="M858" t="e">
        <f>(Sheet1!Q858)</f>
        <v>#VALUE!</v>
      </c>
      <c r="N858" s="6" t="str">
        <f>IF(Sheet1!E858=FALSE,"",Sheet1!F858&amp;Sheet1!E858)</f>
        <v/>
      </c>
      <c r="O858" t="str">
        <f ca="1">(Sheet1!AB858)</f>
        <v>DC1MDB02</v>
      </c>
      <c r="P858" t="e">
        <f>(Sheet1!R858)</f>
        <v>#VALUE!</v>
      </c>
      <c r="Q858" t="e">
        <f>Sheet3!D858</f>
        <v>#VALUE!</v>
      </c>
      <c r="R858" t="e">
        <f>Sheet3!E858</f>
        <v>#VALUE!</v>
      </c>
      <c r="S858" t="str">
        <f t="shared" si="52"/>
        <v/>
      </c>
      <c r="T858" t="str">
        <f>IF(ISERROR(Sheet1!X858),"",Sheet1!X858)</f>
        <v/>
      </c>
      <c r="U858" t="e">
        <f>IF(Sheet1!M858="Councillors",5120,IF(Sheet1!M858="Information Technology Services Dept.",1024,IF(Sheet1!M858="City Clerk and Solicitor Dept",1953,"No")))</f>
        <v>#VALUE!</v>
      </c>
      <c r="V858" s="5" t="s">
        <v>96</v>
      </c>
      <c r="W858" t="e">
        <f>IF(Sheet1!M858="Councillors",4608,IF(Sheet1!M858="Information Technology Services Dept.",921,IF(Sheet1!M858="City Clerk and Solicitor Dept",1855,"No")))</f>
        <v>#VALUE!</v>
      </c>
      <c r="X858" t="e">
        <f t="shared" si="53"/>
        <v>#VALUE!</v>
      </c>
      <c r="Y858" t="str">
        <f ca="1">IF(Sheet1!AB858="DC1MDB01","DC1",IF(Sheet1!AB858="DC1MDB02","DC1",IF(Sheet1!AB858="DC1MDB03","DC1",IF(Sheet1!AB858="DC1MDB04","DC1",IF(Sheet1!AB858="DC1MDB05","DC1",IF(Sheet1!AB858="DC1MDB06","DC1",IF(Sheet1!AB858="DC1MDB07","DC1",IF(Sheet1!AB858="DC1MDB08","DC1",IF(Sheet1!AB858="DC1MDB09","DC1",IF(Sheet1!AB858="DC1MDB10","DC1",IF(Sheet1!AB858="DC4MDB01","DC4",IF(Sheet1!AB858="DC4MDB02","DC4",IF(Sheet1!AB858="DC4MDB03","DC4",IF(Sheet1!AB858="DC4MDB04","DC4",IF(Sheet1!AB858="DC4MDB05","DC4",IF(Sheet1!AB858="DC4MDB06","DC4",IF(Sheet1!AB858="DC4MDB07","DC4",IF(Sheet1!AB858="DC4MDB08","DC4",IF(Sheet1!AB858="DC4MDB09","DC4",IF(Sheet1!AB858="DC4MDB10","DC4","$False"))))))))))))))))))))</f>
        <v>DC1</v>
      </c>
      <c r="Z858" t="s">
        <v>35</v>
      </c>
      <c r="AA858" t="e">
        <f t="shared" si="54"/>
        <v>#VALUE!</v>
      </c>
      <c r="AB858" t="e">
        <f t="shared" si="55"/>
        <v>#VALUE!</v>
      </c>
      <c r="AC858" t="s">
        <v>11</v>
      </c>
      <c r="AD858" t="s">
        <v>12</v>
      </c>
      <c r="AE858" t="s">
        <v>13</v>
      </c>
      <c r="AF858" t="s">
        <v>14</v>
      </c>
      <c r="AG858" t="s">
        <v>5</v>
      </c>
      <c r="AH858" t="s">
        <v>15</v>
      </c>
      <c r="AI858" t="s">
        <v>16</v>
      </c>
      <c r="AJ858" t="s">
        <v>17</v>
      </c>
      <c r="AK858" t="s">
        <v>18</v>
      </c>
      <c r="AL858" t="s">
        <v>19</v>
      </c>
    </row>
    <row r="859" spans="1:38" ht="13.5" customHeight="1">
      <c r="A859" s="7"/>
      <c r="B859" s="7"/>
      <c r="C859" s="7"/>
      <c r="D859" s="8"/>
      <c r="F859" s="9" t="str">
        <f>(Sheet1!T859)</f>
        <v/>
      </c>
      <c r="G859" t="str">
        <f>IF(OR(Sheet1!W859="Yes",Sheet1!U859="Yes"),"\\CMFP538\"&amp;Sheet1!Z859,"")</f>
        <v/>
      </c>
      <c r="H859" t="str">
        <f>IF(G859="","",Sheet1!Z859)</f>
        <v/>
      </c>
      <c r="I859" t="str">
        <f>IF(G859="","",Sheet1!Y859)</f>
        <v/>
      </c>
      <c r="J859" t="e">
        <f>(Sheet1!O859)</f>
        <v>#VALUE!</v>
      </c>
      <c r="K859" s="6" t="e">
        <f>(Sheet1!P859)</f>
        <v>#VALUE!</v>
      </c>
      <c r="L859" s="6" t="e">
        <f>IF(Sheet1!N859="No","No",IF(Sheet1!N859="","No","Yes"))</f>
        <v>#VALUE!</v>
      </c>
      <c r="M859" t="e">
        <f>(Sheet1!Q859)</f>
        <v>#VALUE!</v>
      </c>
      <c r="N859" s="6" t="str">
        <f>IF(Sheet1!E859=FALSE,"",Sheet1!F859&amp;Sheet1!E859)</f>
        <v/>
      </c>
      <c r="O859" t="str">
        <f ca="1">(Sheet1!AB859)</f>
        <v>DC4MDB02</v>
      </c>
      <c r="P859" t="e">
        <f>(Sheet1!R859)</f>
        <v>#VALUE!</v>
      </c>
      <c r="Q859" t="e">
        <f>Sheet3!D859</f>
        <v>#VALUE!</v>
      </c>
      <c r="R859" t="e">
        <f>Sheet3!E859</f>
        <v>#VALUE!</v>
      </c>
      <c r="S859" t="str">
        <f t="shared" si="52"/>
        <v/>
      </c>
      <c r="T859" t="str">
        <f>IF(ISERROR(Sheet1!X859),"",Sheet1!X859)</f>
        <v/>
      </c>
      <c r="U859" t="e">
        <f>IF(Sheet1!M859="Councillors",5120,IF(Sheet1!M859="Information Technology Services Dept.",1024,IF(Sheet1!M859="City Clerk and Solicitor Dept",1953,"No")))</f>
        <v>#VALUE!</v>
      </c>
      <c r="V859" s="5" t="s">
        <v>96</v>
      </c>
      <c r="W859" t="e">
        <f>IF(Sheet1!M859="Councillors",4608,IF(Sheet1!M859="Information Technology Services Dept.",921,IF(Sheet1!M859="City Clerk and Solicitor Dept",1855,"No")))</f>
        <v>#VALUE!</v>
      </c>
      <c r="X859" t="e">
        <f t="shared" si="53"/>
        <v>#VALUE!</v>
      </c>
      <c r="Y859" t="str">
        <f ca="1">IF(Sheet1!AB859="DC1MDB01","DC1",IF(Sheet1!AB859="DC1MDB02","DC1",IF(Sheet1!AB859="DC1MDB03","DC1",IF(Sheet1!AB859="DC1MDB04","DC1",IF(Sheet1!AB859="DC1MDB05","DC1",IF(Sheet1!AB859="DC1MDB06","DC1",IF(Sheet1!AB859="DC1MDB07","DC1",IF(Sheet1!AB859="DC1MDB08","DC1",IF(Sheet1!AB859="DC1MDB09","DC1",IF(Sheet1!AB859="DC1MDB10","DC1",IF(Sheet1!AB859="DC4MDB01","DC4",IF(Sheet1!AB859="DC4MDB02","DC4",IF(Sheet1!AB859="DC4MDB03","DC4",IF(Sheet1!AB859="DC4MDB04","DC4",IF(Sheet1!AB859="DC4MDB05","DC4",IF(Sheet1!AB859="DC4MDB06","DC4",IF(Sheet1!AB859="DC4MDB07","DC4",IF(Sheet1!AB859="DC4MDB08","DC4",IF(Sheet1!AB859="DC4MDB09","DC4",IF(Sheet1!AB859="DC4MDB10","DC4","$False"))))))))))))))))))))</f>
        <v>DC4</v>
      </c>
      <c r="Z859" t="s">
        <v>35</v>
      </c>
      <c r="AA859" t="e">
        <f t="shared" si="54"/>
        <v>#VALUE!</v>
      </c>
      <c r="AB859" t="e">
        <f t="shared" si="55"/>
        <v>#VALUE!</v>
      </c>
      <c r="AC859" t="s">
        <v>11</v>
      </c>
      <c r="AD859" t="s">
        <v>12</v>
      </c>
      <c r="AE859" t="s">
        <v>13</v>
      </c>
      <c r="AF859" t="s">
        <v>14</v>
      </c>
      <c r="AG859" t="s">
        <v>5</v>
      </c>
      <c r="AH859" t="s">
        <v>15</v>
      </c>
      <c r="AI859" t="s">
        <v>16</v>
      </c>
      <c r="AJ859" t="s">
        <v>17</v>
      </c>
      <c r="AK859" t="s">
        <v>18</v>
      </c>
      <c r="AL859" t="s">
        <v>19</v>
      </c>
    </row>
    <row r="860" spans="1:38" ht="13.5" customHeight="1">
      <c r="A860" s="7"/>
      <c r="B860" s="7"/>
      <c r="C860" s="7"/>
      <c r="D860" s="8"/>
      <c r="F860" s="9" t="str">
        <f>(Sheet1!T860)</f>
        <v/>
      </c>
      <c r="G860" t="str">
        <f>IF(OR(Sheet1!W860="Yes",Sheet1!U860="Yes"),"\\CMFP538\"&amp;Sheet1!Z860,"")</f>
        <v/>
      </c>
      <c r="H860" t="str">
        <f>IF(G860="","",Sheet1!Z860)</f>
        <v/>
      </c>
      <c r="I860" t="str">
        <f>IF(G860="","",Sheet1!Y860)</f>
        <v/>
      </c>
      <c r="J860" t="e">
        <f>(Sheet1!O860)</f>
        <v>#VALUE!</v>
      </c>
      <c r="K860" s="6" t="e">
        <f>(Sheet1!P860)</f>
        <v>#VALUE!</v>
      </c>
      <c r="L860" s="6" t="e">
        <f>IF(Sheet1!N860="No","No",IF(Sheet1!N860="","No","Yes"))</f>
        <v>#VALUE!</v>
      </c>
      <c r="M860" t="e">
        <f>(Sheet1!Q860)</f>
        <v>#VALUE!</v>
      </c>
      <c r="N860" s="6" t="str">
        <f>IF(Sheet1!E860=FALSE,"",Sheet1!F860&amp;Sheet1!E860)</f>
        <v/>
      </c>
      <c r="O860" t="str">
        <f ca="1">(Sheet1!AB860)</f>
        <v>DC1MDB05</v>
      </c>
      <c r="P860" t="e">
        <f>(Sheet1!R860)</f>
        <v>#VALUE!</v>
      </c>
      <c r="Q860" t="e">
        <f>Sheet3!D860</f>
        <v>#VALUE!</v>
      </c>
      <c r="R860" t="e">
        <f>Sheet3!E860</f>
        <v>#VALUE!</v>
      </c>
      <c r="S860" t="str">
        <f t="shared" si="52"/>
        <v/>
      </c>
      <c r="T860" t="str">
        <f>IF(ISERROR(Sheet1!X860),"",Sheet1!X860)</f>
        <v/>
      </c>
      <c r="U860" t="e">
        <f>IF(Sheet1!M860="Councillors",5120,IF(Sheet1!M860="Information Technology Services Dept.",1024,IF(Sheet1!M860="City Clerk and Solicitor Dept",1953,"No")))</f>
        <v>#VALUE!</v>
      </c>
      <c r="V860" s="5" t="s">
        <v>96</v>
      </c>
      <c r="W860" t="e">
        <f>IF(Sheet1!M860="Councillors",4608,IF(Sheet1!M860="Information Technology Services Dept.",921,IF(Sheet1!M860="City Clerk and Solicitor Dept",1855,"No")))</f>
        <v>#VALUE!</v>
      </c>
      <c r="X860" t="e">
        <f t="shared" si="53"/>
        <v>#VALUE!</v>
      </c>
      <c r="Y860" t="str">
        <f ca="1">IF(Sheet1!AB860="DC1MDB01","DC1",IF(Sheet1!AB860="DC1MDB02","DC1",IF(Sheet1!AB860="DC1MDB03","DC1",IF(Sheet1!AB860="DC1MDB04","DC1",IF(Sheet1!AB860="DC1MDB05","DC1",IF(Sheet1!AB860="DC1MDB06","DC1",IF(Sheet1!AB860="DC1MDB07","DC1",IF(Sheet1!AB860="DC1MDB08","DC1",IF(Sheet1!AB860="DC1MDB09","DC1",IF(Sheet1!AB860="DC1MDB10","DC1",IF(Sheet1!AB860="DC4MDB01","DC4",IF(Sheet1!AB860="DC4MDB02","DC4",IF(Sheet1!AB860="DC4MDB03","DC4",IF(Sheet1!AB860="DC4MDB04","DC4",IF(Sheet1!AB860="DC4MDB05","DC4",IF(Sheet1!AB860="DC4MDB06","DC4",IF(Sheet1!AB860="DC4MDB07","DC4",IF(Sheet1!AB860="DC4MDB08","DC4",IF(Sheet1!AB860="DC4MDB09","DC4",IF(Sheet1!AB860="DC4MDB10","DC4","$False"))))))))))))))))))))</f>
        <v>DC1</v>
      </c>
      <c r="Z860" t="s">
        <v>35</v>
      </c>
      <c r="AA860" t="e">
        <f t="shared" si="54"/>
        <v>#VALUE!</v>
      </c>
      <c r="AB860" t="e">
        <f t="shared" si="55"/>
        <v>#VALUE!</v>
      </c>
      <c r="AC860" t="s">
        <v>11</v>
      </c>
      <c r="AD860" t="s">
        <v>12</v>
      </c>
      <c r="AE860" t="s">
        <v>13</v>
      </c>
      <c r="AF860" t="s">
        <v>14</v>
      </c>
      <c r="AG860" t="s">
        <v>5</v>
      </c>
      <c r="AH860" t="s">
        <v>15</v>
      </c>
      <c r="AI860" t="s">
        <v>16</v>
      </c>
      <c r="AJ860" t="s">
        <v>17</v>
      </c>
      <c r="AK860" t="s">
        <v>18</v>
      </c>
      <c r="AL860" t="s">
        <v>19</v>
      </c>
    </row>
    <row r="861" spans="1:38" ht="13.5" customHeight="1">
      <c r="A861" s="7"/>
      <c r="B861" s="7"/>
      <c r="C861" s="7"/>
      <c r="D861" s="8"/>
      <c r="F861" s="9" t="str">
        <f>(Sheet1!T861)</f>
        <v/>
      </c>
      <c r="G861" t="str">
        <f>IF(OR(Sheet1!W861="Yes",Sheet1!U861="Yes"),"\\CMFP538\"&amp;Sheet1!Z861,"")</f>
        <v/>
      </c>
      <c r="H861" t="str">
        <f>IF(G861="","",Sheet1!Z861)</f>
        <v/>
      </c>
      <c r="I861" t="str">
        <f>IF(G861="","",Sheet1!Y861)</f>
        <v/>
      </c>
      <c r="J861" t="e">
        <f>(Sheet1!O861)</f>
        <v>#VALUE!</v>
      </c>
      <c r="K861" s="6" t="e">
        <f>(Sheet1!P861)</f>
        <v>#VALUE!</v>
      </c>
      <c r="L861" s="6" t="e">
        <f>IF(Sheet1!N861="No","No",IF(Sheet1!N861="","No","Yes"))</f>
        <v>#VALUE!</v>
      </c>
      <c r="M861" t="e">
        <f>(Sheet1!Q861)</f>
        <v>#VALUE!</v>
      </c>
      <c r="N861" s="6" t="str">
        <f>IF(Sheet1!E861=FALSE,"",Sheet1!F861&amp;Sheet1!E861)</f>
        <v/>
      </c>
      <c r="O861" t="str">
        <f ca="1">(Sheet1!AB861)</f>
        <v>DC1MDB05</v>
      </c>
      <c r="P861" t="e">
        <f>(Sheet1!R861)</f>
        <v>#VALUE!</v>
      </c>
      <c r="Q861" t="e">
        <f>Sheet3!D861</f>
        <v>#VALUE!</v>
      </c>
      <c r="R861" t="e">
        <f>Sheet3!E861</f>
        <v>#VALUE!</v>
      </c>
      <c r="S861" t="str">
        <f t="shared" si="52"/>
        <v/>
      </c>
      <c r="T861" t="str">
        <f>IF(ISERROR(Sheet1!X861),"",Sheet1!X861)</f>
        <v/>
      </c>
      <c r="U861" t="e">
        <f>IF(Sheet1!M861="Councillors",5120,IF(Sheet1!M861="Information Technology Services Dept.",1024,IF(Sheet1!M861="City Clerk and Solicitor Dept",1953,"No")))</f>
        <v>#VALUE!</v>
      </c>
      <c r="V861" s="5" t="s">
        <v>96</v>
      </c>
      <c r="W861" t="e">
        <f>IF(Sheet1!M861="Councillors",4608,IF(Sheet1!M861="Information Technology Services Dept.",921,IF(Sheet1!M861="City Clerk and Solicitor Dept",1855,"No")))</f>
        <v>#VALUE!</v>
      </c>
      <c r="X861" t="e">
        <f t="shared" si="53"/>
        <v>#VALUE!</v>
      </c>
      <c r="Y861" t="str">
        <f ca="1">IF(Sheet1!AB861="DC1MDB01","DC1",IF(Sheet1!AB861="DC1MDB02","DC1",IF(Sheet1!AB861="DC1MDB03","DC1",IF(Sheet1!AB861="DC1MDB04","DC1",IF(Sheet1!AB861="DC1MDB05","DC1",IF(Sheet1!AB861="DC1MDB06","DC1",IF(Sheet1!AB861="DC1MDB07","DC1",IF(Sheet1!AB861="DC1MDB08","DC1",IF(Sheet1!AB861="DC1MDB09","DC1",IF(Sheet1!AB861="DC1MDB10","DC1",IF(Sheet1!AB861="DC4MDB01","DC4",IF(Sheet1!AB861="DC4MDB02","DC4",IF(Sheet1!AB861="DC4MDB03","DC4",IF(Sheet1!AB861="DC4MDB04","DC4",IF(Sheet1!AB861="DC4MDB05","DC4",IF(Sheet1!AB861="DC4MDB06","DC4",IF(Sheet1!AB861="DC4MDB07","DC4",IF(Sheet1!AB861="DC4MDB08","DC4",IF(Sheet1!AB861="DC4MDB09","DC4",IF(Sheet1!AB861="DC4MDB10","DC4","$False"))))))))))))))))))))</f>
        <v>DC1</v>
      </c>
      <c r="Z861" t="s">
        <v>35</v>
      </c>
      <c r="AA861" t="e">
        <f t="shared" si="54"/>
        <v>#VALUE!</v>
      </c>
      <c r="AB861" t="e">
        <f t="shared" si="55"/>
        <v>#VALUE!</v>
      </c>
      <c r="AC861" t="s">
        <v>11</v>
      </c>
      <c r="AD861" t="s">
        <v>12</v>
      </c>
      <c r="AE861" t="s">
        <v>13</v>
      </c>
      <c r="AF861" t="s">
        <v>14</v>
      </c>
      <c r="AG861" t="s">
        <v>5</v>
      </c>
      <c r="AH861" t="s">
        <v>15</v>
      </c>
      <c r="AI861" t="s">
        <v>16</v>
      </c>
      <c r="AJ861" t="s">
        <v>17</v>
      </c>
      <c r="AK861" t="s">
        <v>18</v>
      </c>
      <c r="AL861" t="s">
        <v>19</v>
      </c>
    </row>
    <row r="862" spans="1:38" ht="13.5" customHeight="1">
      <c r="A862" s="7"/>
      <c r="B862" s="7"/>
      <c r="C862" s="7"/>
      <c r="D862" s="8"/>
      <c r="F862" s="9" t="str">
        <f>(Sheet1!T862)</f>
        <v/>
      </c>
      <c r="G862" t="str">
        <f>IF(OR(Sheet1!W862="Yes",Sheet1!U862="Yes"),"\\CMFP538\"&amp;Sheet1!Z862,"")</f>
        <v/>
      </c>
      <c r="H862" t="str">
        <f>IF(G862="","",Sheet1!Z862)</f>
        <v/>
      </c>
      <c r="I862" t="str">
        <f>IF(G862="","",Sheet1!Y862)</f>
        <v/>
      </c>
      <c r="J862" t="e">
        <f>(Sheet1!O862)</f>
        <v>#VALUE!</v>
      </c>
      <c r="K862" s="6" t="e">
        <f>(Sheet1!P862)</f>
        <v>#VALUE!</v>
      </c>
      <c r="L862" s="6" t="e">
        <f>IF(Sheet1!N862="No","No",IF(Sheet1!N862="","No","Yes"))</f>
        <v>#VALUE!</v>
      </c>
      <c r="M862" t="e">
        <f>(Sheet1!Q862)</f>
        <v>#VALUE!</v>
      </c>
      <c r="N862" s="6" t="str">
        <f>IF(Sheet1!E862=FALSE,"",Sheet1!F862&amp;Sheet1!E862)</f>
        <v/>
      </c>
      <c r="O862" t="str">
        <f ca="1">(Sheet1!AB862)</f>
        <v>DC1MDB05</v>
      </c>
      <c r="P862" t="e">
        <f>(Sheet1!R862)</f>
        <v>#VALUE!</v>
      </c>
      <c r="Q862" t="e">
        <f>Sheet3!D862</f>
        <v>#VALUE!</v>
      </c>
      <c r="R862" t="e">
        <f>Sheet3!E862</f>
        <v>#VALUE!</v>
      </c>
      <c r="S862" t="str">
        <f t="shared" si="52"/>
        <v/>
      </c>
      <c r="T862" t="str">
        <f>IF(ISERROR(Sheet1!X862),"",Sheet1!X862)</f>
        <v/>
      </c>
      <c r="U862" t="e">
        <f>IF(Sheet1!M862="Councillors",5120,IF(Sheet1!M862="Information Technology Services Dept.",1024,IF(Sheet1!M862="City Clerk and Solicitor Dept",1953,"No")))</f>
        <v>#VALUE!</v>
      </c>
      <c r="V862" s="5" t="s">
        <v>96</v>
      </c>
      <c r="W862" t="e">
        <f>IF(Sheet1!M862="Councillors",4608,IF(Sheet1!M862="Information Technology Services Dept.",921,IF(Sheet1!M862="City Clerk and Solicitor Dept",1855,"No")))</f>
        <v>#VALUE!</v>
      </c>
      <c r="X862" t="e">
        <f t="shared" si="53"/>
        <v>#VALUE!</v>
      </c>
      <c r="Y862" t="str">
        <f ca="1">IF(Sheet1!AB862="DC1MDB01","DC1",IF(Sheet1!AB862="DC1MDB02","DC1",IF(Sheet1!AB862="DC1MDB03","DC1",IF(Sheet1!AB862="DC1MDB04","DC1",IF(Sheet1!AB862="DC1MDB05","DC1",IF(Sheet1!AB862="DC1MDB06","DC1",IF(Sheet1!AB862="DC1MDB07","DC1",IF(Sheet1!AB862="DC1MDB08","DC1",IF(Sheet1!AB862="DC1MDB09","DC1",IF(Sheet1!AB862="DC1MDB10","DC1",IF(Sheet1!AB862="DC4MDB01","DC4",IF(Sheet1!AB862="DC4MDB02","DC4",IF(Sheet1!AB862="DC4MDB03","DC4",IF(Sheet1!AB862="DC4MDB04","DC4",IF(Sheet1!AB862="DC4MDB05","DC4",IF(Sheet1!AB862="DC4MDB06","DC4",IF(Sheet1!AB862="DC4MDB07","DC4",IF(Sheet1!AB862="DC4MDB08","DC4",IF(Sheet1!AB862="DC4MDB09","DC4",IF(Sheet1!AB862="DC4MDB10","DC4","$False"))))))))))))))))))))</f>
        <v>DC1</v>
      </c>
      <c r="Z862" t="s">
        <v>35</v>
      </c>
      <c r="AA862" t="e">
        <f t="shared" si="54"/>
        <v>#VALUE!</v>
      </c>
      <c r="AB862" t="e">
        <f t="shared" si="55"/>
        <v>#VALUE!</v>
      </c>
      <c r="AC862" t="s">
        <v>11</v>
      </c>
      <c r="AD862" t="s">
        <v>12</v>
      </c>
      <c r="AE862" t="s">
        <v>13</v>
      </c>
      <c r="AF862" t="s">
        <v>14</v>
      </c>
      <c r="AG862" t="s">
        <v>5</v>
      </c>
      <c r="AH862" t="s">
        <v>15</v>
      </c>
      <c r="AI862" t="s">
        <v>16</v>
      </c>
      <c r="AJ862" t="s">
        <v>17</v>
      </c>
      <c r="AK862" t="s">
        <v>18</v>
      </c>
      <c r="AL862" t="s">
        <v>19</v>
      </c>
    </row>
    <row r="863" spans="1:38" ht="13.5" customHeight="1">
      <c r="A863" s="7"/>
      <c r="B863" s="7"/>
      <c r="C863" s="7"/>
      <c r="D863" s="8"/>
      <c r="F863" s="9" t="str">
        <f>(Sheet1!T863)</f>
        <v/>
      </c>
      <c r="G863" t="str">
        <f>IF(OR(Sheet1!W863="Yes",Sheet1!U863="Yes"),"\\CMFP538\"&amp;Sheet1!Z863,"")</f>
        <v/>
      </c>
      <c r="H863" t="str">
        <f>IF(G863="","",Sheet1!Z863)</f>
        <v/>
      </c>
      <c r="I863" t="str">
        <f>IF(G863="","",Sheet1!Y863)</f>
        <v/>
      </c>
      <c r="J863" t="e">
        <f>(Sheet1!O863)</f>
        <v>#VALUE!</v>
      </c>
      <c r="K863" s="6" t="e">
        <f>(Sheet1!P863)</f>
        <v>#VALUE!</v>
      </c>
      <c r="L863" s="6" t="e">
        <f>IF(Sheet1!N863="No","No",IF(Sheet1!N863="","No","Yes"))</f>
        <v>#VALUE!</v>
      </c>
      <c r="M863" t="e">
        <f>(Sheet1!Q863)</f>
        <v>#VALUE!</v>
      </c>
      <c r="N863" s="6" t="str">
        <f>IF(Sheet1!E863=FALSE,"",Sheet1!F863&amp;Sheet1!E863)</f>
        <v/>
      </c>
      <c r="O863" t="str">
        <f ca="1">(Sheet1!AB863)</f>
        <v>DC4MDB01</v>
      </c>
      <c r="P863" t="e">
        <f>(Sheet1!R863)</f>
        <v>#VALUE!</v>
      </c>
      <c r="Q863" t="e">
        <f>Sheet3!D863</f>
        <v>#VALUE!</v>
      </c>
      <c r="R863" t="e">
        <f>Sheet3!E863</f>
        <v>#VALUE!</v>
      </c>
      <c r="S863" t="str">
        <f t="shared" si="52"/>
        <v/>
      </c>
      <c r="T863" t="str">
        <f>IF(ISERROR(Sheet1!X863),"",Sheet1!X863)</f>
        <v/>
      </c>
      <c r="U863" t="e">
        <f>IF(Sheet1!M863="Councillors",5120,IF(Sheet1!M863="Information Technology Services Dept.",1024,IF(Sheet1!M863="City Clerk and Solicitor Dept",1953,"No")))</f>
        <v>#VALUE!</v>
      </c>
      <c r="V863" s="5" t="s">
        <v>96</v>
      </c>
      <c r="W863" t="e">
        <f>IF(Sheet1!M863="Councillors",4608,IF(Sheet1!M863="Information Technology Services Dept.",921,IF(Sheet1!M863="City Clerk and Solicitor Dept",1855,"No")))</f>
        <v>#VALUE!</v>
      </c>
      <c r="X863" t="e">
        <f t="shared" si="53"/>
        <v>#VALUE!</v>
      </c>
      <c r="Y863" t="str">
        <f ca="1">IF(Sheet1!AB863="DC1MDB01","DC1",IF(Sheet1!AB863="DC1MDB02","DC1",IF(Sheet1!AB863="DC1MDB03","DC1",IF(Sheet1!AB863="DC1MDB04","DC1",IF(Sheet1!AB863="DC1MDB05","DC1",IF(Sheet1!AB863="DC1MDB06","DC1",IF(Sheet1!AB863="DC1MDB07","DC1",IF(Sheet1!AB863="DC1MDB08","DC1",IF(Sheet1!AB863="DC1MDB09","DC1",IF(Sheet1!AB863="DC1MDB10","DC1",IF(Sheet1!AB863="DC4MDB01","DC4",IF(Sheet1!AB863="DC4MDB02","DC4",IF(Sheet1!AB863="DC4MDB03","DC4",IF(Sheet1!AB863="DC4MDB04","DC4",IF(Sheet1!AB863="DC4MDB05","DC4",IF(Sheet1!AB863="DC4MDB06","DC4",IF(Sheet1!AB863="DC4MDB07","DC4",IF(Sheet1!AB863="DC4MDB08","DC4",IF(Sheet1!AB863="DC4MDB09","DC4",IF(Sheet1!AB863="DC4MDB10","DC4","$False"))))))))))))))))))))</f>
        <v>DC4</v>
      </c>
      <c r="Z863" t="s">
        <v>35</v>
      </c>
      <c r="AA863" t="e">
        <f t="shared" si="54"/>
        <v>#VALUE!</v>
      </c>
      <c r="AB863" t="e">
        <f t="shared" si="55"/>
        <v>#VALUE!</v>
      </c>
      <c r="AC863" t="s">
        <v>11</v>
      </c>
      <c r="AD863" t="s">
        <v>12</v>
      </c>
      <c r="AE863" t="s">
        <v>13</v>
      </c>
      <c r="AF863" t="s">
        <v>14</v>
      </c>
      <c r="AG863" t="s">
        <v>5</v>
      </c>
      <c r="AH863" t="s">
        <v>15</v>
      </c>
      <c r="AI863" t="s">
        <v>16</v>
      </c>
      <c r="AJ863" t="s">
        <v>17</v>
      </c>
      <c r="AK863" t="s">
        <v>18</v>
      </c>
      <c r="AL863" t="s">
        <v>19</v>
      </c>
    </row>
    <row r="864" spans="1:38" ht="13.5" customHeight="1">
      <c r="A864" s="7"/>
      <c r="B864" s="7"/>
      <c r="C864" s="7"/>
      <c r="D864" s="8"/>
      <c r="F864" s="9" t="str">
        <f>(Sheet1!T864)</f>
        <v/>
      </c>
      <c r="G864" t="str">
        <f>IF(OR(Sheet1!W864="Yes",Sheet1!U864="Yes"),"\\CMFP538\"&amp;Sheet1!Z864,"")</f>
        <v/>
      </c>
      <c r="H864" t="str">
        <f>IF(G864="","",Sheet1!Z864)</f>
        <v/>
      </c>
      <c r="I864" t="str">
        <f>IF(G864="","",Sheet1!Y864)</f>
        <v/>
      </c>
      <c r="J864" t="e">
        <f>(Sheet1!O864)</f>
        <v>#VALUE!</v>
      </c>
      <c r="K864" s="6" t="e">
        <f>(Sheet1!P864)</f>
        <v>#VALUE!</v>
      </c>
      <c r="L864" s="6" t="e">
        <f>IF(Sheet1!N864="No","No",IF(Sheet1!N864="","No","Yes"))</f>
        <v>#VALUE!</v>
      </c>
      <c r="M864" t="e">
        <f>(Sheet1!Q864)</f>
        <v>#VALUE!</v>
      </c>
      <c r="N864" s="6" t="str">
        <f>IF(Sheet1!E864=FALSE,"",Sheet1!F864&amp;Sheet1!E864)</f>
        <v/>
      </c>
      <c r="O864" t="str">
        <f ca="1">(Sheet1!AB864)</f>
        <v>DC4MDB10</v>
      </c>
      <c r="P864" t="e">
        <f>(Sheet1!R864)</f>
        <v>#VALUE!</v>
      </c>
      <c r="Q864" t="e">
        <f>Sheet3!D864</f>
        <v>#VALUE!</v>
      </c>
      <c r="R864" t="e">
        <f>Sheet3!E864</f>
        <v>#VALUE!</v>
      </c>
      <c r="S864" t="str">
        <f t="shared" si="52"/>
        <v/>
      </c>
      <c r="T864" t="str">
        <f>IF(ISERROR(Sheet1!X864),"",Sheet1!X864)</f>
        <v/>
      </c>
      <c r="U864" t="e">
        <f>IF(Sheet1!M864="Councillors",5120,IF(Sheet1!M864="Information Technology Services Dept.",1024,IF(Sheet1!M864="City Clerk and Solicitor Dept",1953,"No")))</f>
        <v>#VALUE!</v>
      </c>
      <c r="V864" s="5" t="s">
        <v>96</v>
      </c>
      <c r="W864" t="e">
        <f>IF(Sheet1!M864="Councillors",4608,IF(Sheet1!M864="Information Technology Services Dept.",921,IF(Sheet1!M864="City Clerk and Solicitor Dept",1855,"No")))</f>
        <v>#VALUE!</v>
      </c>
      <c r="X864" t="e">
        <f t="shared" si="53"/>
        <v>#VALUE!</v>
      </c>
      <c r="Y864" t="str">
        <f ca="1">IF(Sheet1!AB864="DC1MDB01","DC1",IF(Sheet1!AB864="DC1MDB02","DC1",IF(Sheet1!AB864="DC1MDB03","DC1",IF(Sheet1!AB864="DC1MDB04","DC1",IF(Sheet1!AB864="DC1MDB05","DC1",IF(Sheet1!AB864="DC1MDB06","DC1",IF(Sheet1!AB864="DC1MDB07","DC1",IF(Sheet1!AB864="DC1MDB08","DC1",IF(Sheet1!AB864="DC1MDB09","DC1",IF(Sheet1!AB864="DC1MDB10","DC1",IF(Sheet1!AB864="DC4MDB01","DC4",IF(Sheet1!AB864="DC4MDB02","DC4",IF(Sheet1!AB864="DC4MDB03","DC4",IF(Sheet1!AB864="DC4MDB04","DC4",IF(Sheet1!AB864="DC4MDB05","DC4",IF(Sheet1!AB864="DC4MDB06","DC4",IF(Sheet1!AB864="DC4MDB07","DC4",IF(Sheet1!AB864="DC4MDB08","DC4",IF(Sheet1!AB864="DC4MDB09","DC4",IF(Sheet1!AB864="DC4MDB10","DC4","$False"))))))))))))))))))))</f>
        <v>DC4</v>
      </c>
      <c r="Z864" t="s">
        <v>35</v>
      </c>
      <c r="AA864" t="e">
        <f t="shared" si="54"/>
        <v>#VALUE!</v>
      </c>
      <c r="AB864" t="e">
        <f t="shared" si="55"/>
        <v>#VALUE!</v>
      </c>
      <c r="AC864" t="s">
        <v>11</v>
      </c>
      <c r="AD864" t="s">
        <v>12</v>
      </c>
      <c r="AE864" t="s">
        <v>13</v>
      </c>
      <c r="AF864" t="s">
        <v>14</v>
      </c>
      <c r="AG864" t="s">
        <v>5</v>
      </c>
      <c r="AH864" t="s">
        <v>15</v>
      </c>
      <c r="AI864" t="s">
        <v>16</v>
      </c>
      <c r="AJ864" t="s">
        <v>17</v>
      </c>
      <c r="AK864" t="s">
        <v>18</v>
      </c>
      <c r="AL864" t="s">
        <v>19</v>
      </c>
    </row>
    <row r="865" spans="1:38" ht="13.5" customHeight="1">
      <c r="A865" s="7"/>
      <c r="B865" s="7"/>
      <c r="C865" s="7"/>
      <c r="D865" s="8"/>
      <c r="F865" s="9" t="str">
        <f>(Sheet1!T865)</f>
        <v/>
      </c>
      <c r="G865" t="str">
        <f>IF(OR(Sheet1!W865="Yes",Sheet1!U865="Yes"),"\\CMFP538\"&amp;Sheet1!Z865,"")</f>
        <v/>
      </c>
      <c r="H865" t="str">
        <f>IF(G865="","",Sheet1!Z865)</f>
        <v/>
      </c>
      <c r="I865" t="str">
        <f>IF(G865="","",Sheet1!Y865)</f>
        <v/>
      </c>
      <c r="J865" t="e">
        <f>(Sheet1!O865)</f>
        <v>#VALUE!</v>
      </c>
      <c r="K865" s="6" t="e">
        <f>(Sheet1!P865)</f>
        <v>#VALUE!</v>
      </c>
      <c r="L865" s="6" t="e">
        <f>IF(Sheet1!N865="No","No",IF(Sheet1!N865="","No","Yes"))</f>
        <v>#VALUE!</v>
      </c>
      <c r="M865" t="e">
        <f>(Sheet1!Q865)</f>
        <v>#VALUE!</v>
      </c>
      <c r="N865" s="6" t="str">
        <f>IF(Sheet1!E865=FALSE,"",Sheet1!F865&amp;Sheet1!E865)</f>
        <v/>
      </c>
      <c r="O865" t="str">
        <f ca="1">(Sheet1!AB865)</f>
        <v>DC4MDB02</v>
      </c>
      <c r="P865" t="e">
        <f>(Sheet1!R865)</f>
        <v>#VALUE!</v>
      </c>
      <c r="Q865" t="e">
        <f>Sheet3!D865</f>
        <v>#VALUE!</v>
      </c>
      <c r="R865" t="e">
        <f>Sheet3!E865</f>
        <v>#VALUE!</v>
      </c>
      <c r="S865" t="str">
        <f t="shared" si="52"/>
        <v/>
      </c>
      <c r="T865" t="str">
        <f>IF(ISERROR(Sheet1!X865),"",Sheet1!X865)</f>
        <v/>
      </c>
      <c r="U865" t="e">
        <f>IF(Sheet1!M865="Councillors",5120,IF(Sheet1!M865="Information Technology Services Dept.",1024,IF(Sheet1!M865="City Clerk and Solicitor Dept",1953,"No")))</f>
        <v>#VALUE!</v>
      </c>
      <c r="V865" s="5" t="s">
        <v>96</v>
      </c>
      <c r="W865" t="e">
        <f>IF(Sheet1!M865="Councillors",4608,IF(Sheet1!M865="Information Technology Services Dept.",921,IF(Sheet1!M865="City Clerk and Solicitor Dept",1855,"No")))</f>
        <v>#VALUE!</v>
      </c>
      <c r="X865" t="e">
        <f t="shared" si="53"/>
        <v>#VALUE!</v>
      </c>
      <c r="Y865" t="str">
        <f ca="1">IF(Sheet1!AB865="DC1MDB01","DC1",IF(Sheet1!AB865="DC1MDB02","DC1",IF(Sheet1!AB865="DC1MDB03","DC1",IF(Sheet1!AB865="DC1MDB04","DC1",IF(Sheet1!AB865="DC1MDB05","DC1",IF(Sheet1!AB865="DC1MDB06","DC1",IF(Sheet1!AB865="DC1MDB07","DC1",IF(Sheet1!AB865="DC1MDB08","DC1",IF(Sheet1!AB865="DC1MDB09","DC1",IF(Sheet1!AB865="DC1MDB10","DC1",IF(Sheet1!AB865="DC4MDB01","DC4",IF(Sheet1!AB865="DC4MDB02","DC4",IF(Sheet1!AB865="DC4MDB03","DC4",IF(Sheet1!AB865="DC4MDB04","DC4",IF(Sheet1!AB865="DC4MDB05","DC4",IF(Sheet1!AB865="DC4MDB06","DC4",IF(Sheet1!AB865="DC4MDB07","DC4",IF(Sheet1!AB865="DC4MDB08","DC4",IF(Sheet1!AB865="DC4MDB09","DC4",IF(Sheet1!AB865="DC4MDB10","DC4","$False"))))))))))))))))))))</f>
        <v>DC4</v>
      </c>
      <c r="Z865" t="s">
        <v>35</v>
      </c>
      <c r="AA865" t="e">
        <f t="shared" si="54"/>
        <v>#VALUE!</v>
      </c>
      <c r="AB865" t="e">
        <f t="shared" si="55"/>
        <v>#VALUE!</v>
      </c>
      <c r="AC865" t="s">
        <v>11</v>
      </c>
      <c r="AD865" t="s">
        <v>12</v>
      </c>
      <c r="AE865" t="s">
        <v>13</v>
      </c>
      <c r="AF865" t="s">
        <v>14</v>
      </c>
      <c r="AG865" t="s">
        <v>5</v>
      </c>
      <c r="AH865" t="s">
        <v>15</v>
      </c>
      <c r="AI865" t="s">
        <v>16</v>
      </c>
      <c r="AJ865" t="s">
        <v>17</v>
      </c>
      <c r="AK865" t="s">
        <v>18</v>
      </c>
      <c r="AL865" t="s">
        <v>19</v>
      </c>
    </row>
    <row r="866" spans="1:38" ht="13.5" customHeight="1">
      <c r="A866" s="7"/>
      <c r="B866" s="7"/>
      <c r="C866" s="7"/>
      <c r="D866" s="8"/>
      <c r="F866" s="9" t="str">
        <f>(Sheet1!T866)</f>
        <v/>
      </c>
      <c r="G866" t="str">
        <f>IF(OR(Sheet1!W866="Yes",Sheet1!U866="Yes"),"\\CMFP538\"&amp;Sheet1!Z866,"")</f>
        <v/>
      </c>
      <c r="H866" t="str">
        <f>IF(G866="","",Sheet1!Z866)</f>
        <v/>
      </c>
      <c r="I866" t="str">
        <f>IF(G866="","",Sheet1!Y866)</f>
        <v/>
      </c>
      <c r="J866" t="e">
        <f>(Sheet1!O866)</f>
        <v>#VALUE!</v>
      </c>
      <c r="K866" s="6" t="e">
        <f>(Sheet1!P866)</f>
        <v>#VALUE!</v>
      </c>
      <c r="L866" s="6" t="e">
        <f>IF(Sheet1!N866="No","No",IF(Sheet1!N866="","No","Yes"))</f>
        <v>#VALUE!</v>
      </c>
      <c r="M866" t="e">
        <f>(Sheet1!Q866)</f>
        <v>#VALUE!</v>
      </c>
      <c r="N866" s="6" t="str">
        <f>IF(Sheet1!E866=FALSE,"",Sheet1!F866&amp;Sheet1!E866)</f>
        <v/>
      </c>
      <c r="O866" t="str">
        <f ca="1">(Sheet1!AB866)</f>
        <v>DC1MDB04</v>
      </c>
      <c r="P866" t="e">
        <f>(Sheet1!R866)</f>
        <v>#VALUE!</v>
      </c>
      <c r="Q866" t="e">
        <f>Sheet3!D866</f>
        <v>#VALUE!</v>
      </c>
      <c r="R866" t="e">
        <f>Sheet3!E866</f>
        <v>#VALUE!</v>
      </c>
      <c r="S866" t="str">
        <f t="shared" si="52"/>
        <v/>
      </c>
      <c r="T866" t="str">
        <f>IF(ISERROR(Sheet1!X866),"",Sheet1!X866)</f>
        <v/>
      </c>
      <c r="U866" t="e">
        <f>IF(Sheet1!M866="Councillors",5120,IF(Sheet1!M866="Information Technology Services Dept.",1024,IF(Sheet1!M866="City Clerk and Solicitor Dept",1953,"No")))</f>
        <v>#VALUE!</v>
      </c>
      <c r="V866" s="5" t="s">
        <v>96</v>
      </c>
      <c r="W866" t="e">
        <f>IF(Sheet1!M866="Councillors",4608,IF(Sheet1!M866="Information Technology Services Dept.",921,IF(Sheet1!M866="City Clerk and Solicitor Dept",1855,"No")))</f>
        <v>#VALUE!</v>
      </c>
      <c r="X866" t="e">
        <f t="shared" si="53"/>
        <v>#VALUE!</v>
      </c>
      <c r="Y866" t="str">
        <f ca="1">IF(Sheet1!AB866="DC1MDB01","DC1",IF(Sheet1!AB866="DC1MDB02","DC1",IF(Sheet1!AB866="DC1MDB03","DC1",IF(Sheet1!AB866="DC1MDB04","DC1",IF(Sheet1!AB866="DC1MDB05","DC1",IF(Sheet1!AB866="DC1MDB06","DC1",IF(Sheet1!AB866="DC1MDB07","DC1",IF(Sheet1!AB866="DC1MDB08","DC1",IF(Sheet1!AB866="DC1MDB09","DC1",IF(Sheet1!AB866="DC1MDB10","DC1",IF(Sheet1!AB866="DC4MDB01","DC4",IF(Sheet1!AB866="DC4MDB02","DC4",IF(Sheet1!AB866="DC4MDB03","DC4",IF(Sheet1!AB866="DC4MDB04","DC4",IF(Sheet1!AB866="DC4MDB05","DC4",IF(Sheet1!AB866="DC4MDB06","DC4",IF(Sheet1!AB866="DC4MDB07","DC4",IF(Sheet1!AB866="DC4MDB08","DC4",IF(Sheet1!AB866="DC4MDB09","DC4",IF(Sheet1!AB866="DC4MDB10","DC4","$False"))))))))))))))))))))</f>
        <v>DC1</v>
      </c>
      <c r="Z866" t="s">
        <v>35</v>
      </c>
      <c r="AA866" t="e">
        <f t="shared" si="54"/>
        <v>#VALUE!</v>
      </c>
      <c r="AB866" t="e">
        <f t="shared" si="55"/>
        <v>#VALUE!</v>
      </c>
      <c r="AC866" t="s">
        <v>11</v>
      </c>
      <c r="AD866" t="s">
        <v>12</v>
      </c>
      <c r="AE866" t="s">
        <v>13</v>
      </c>
      <c r="AF866" t="s">
        <v>14</v>
      </c>
      <c r="AG866" t="s">
        <v>5</v>
      </c>
      <c r="AH866" t="s">
        <v>15</v>
      </c>
      <c r="AI866" t="s">
        <v>16</v>
      </c>
      <c r="AJ866" t="s">
        <v>17</v>
      </c>
      <c r="AK866" t="s">
        <v>18</v>
      </c>
      <c r="AL866" t="s">
        <v>19</v>
      </c>
    </row>
    <row r="867" spans="1:38" ht="13.5" customHeight="1">
      <c r="A867" s="7"/>
      <c r="B867" s="7"/>
      <c r="C867" s="7"/>
      <c r="D867" s="8"/>
      <c r="F867" s="9" t="str">
        <f>(Sheet1!T867)</f>
        <v/>
      </c>
      <c r="G867" t="str">
        <f>IF(OR(Sheet1!W867="Yes",Sheet1!U867="Yes"),"\\CMFP538\"&amp;Sheet1!Z867,"")</f>
        <v/>
      </c>
      <c r="H867" t="str">
        <f>IF(G867="","",Sheet1!Z867)</f>
        <v/>
      </c>
      <c r="I867" t="str">
        <f>IF(G867="","",Sheet1!Y867)</f>
        <v/>
      </c>
      <c r="J867" t="e">
        <f>(Sheet1!O867)</f>
        <v>#VALUE!</v>
      </c>
      <c r="K867" s="6" t="e">
        <f>(Sheet1!P867)</f>
        <v>#VALUE!</v>
      </c>
      <c r="L867" s="6" t="e">
        <f>IF(Sheet1!N867="No","No",IF(Sheet1!N867="","No","Yes"))</f>
        <v>#VALUE!</v>
      </c>
      <c r="M867" t="e">
        <f>(Sheet1!Q867)</f>
        <v>#VALUE!</v>
      </c>
      <c r="N867" s="6" t="str">
        <f>IF(Sheet1!E867=FALSE,"",Sheet1!F867&amp;Sheet1!E867)</f>
        <v/>
      </c>
      <c r="O867" t="str">
        <f ca="1">(Sheet1!AB867)</f>
        <v>DC1MDB03</v>
      </c>
      <c r="P867" t="e">
        <f>(Sheet1!R867)</f>
        <v>#VALUE!</v>
      </c>
      <c r="Q867" t="e">
        <f>Sheet3!D867</f>
        <v>#VALUE!</v>
      </c>
      <c r="R867" t="e">
        <f>Sheet3!E867</f>
        <v>#VALUE!</v>
      </c>
      <c r="S867" t="str">
        <f t="shared" si="52"/>
        <v/>
      </c>
      <c r="T867" t="str">
        <f>IF(ISERROR(Sheet1!X867),"",Sheet1!X867)</f>
        <v/>
      </c>
      <c r="U867" t="e">
        <f>IF(Sheet1!M867="Councillors",5120,IF(Sheet1!M867="Information Technology Services Dept.",1024,IF(Sheet1!M867="City Clerk and Solicitor Dept",1953,"No")))</f>
        <v>#VALUE!</v>
      </c>
      <c r="V867" s="5" t="s">
        <v>96</v>
      </c>
      <c r="W867" t="e">
        <f>IF(Sheet1!M867="Councillors",4608,IF(Sheet1!M867="Information Technology Services Dept.",921,IF(Sheet1!M867="City Clerk and Solicitor Dept",1855,"No")))</f>
        <v>#VALUE!</v>
      </c>
      <c r="X867" t="e">
        <f t="shared" si="53"/>
        <v>#VALUE!</v>
      </c>
      <c r="Y867" t="str">
        <f ca="1">IF(Sheet1!AB867="DC1MDB01","DC1",IF(Sheet1!AB867="DC1MDB02","DC1",IF(Sheet1!AB867="DC1MDB03","DC1",IF(Sheet1!AB867="DC1MDB04","DC1",IF(Sheet1!AB867="DC1MDB05","DC1",IF(Sheet1!AB867="DC1MDB06","DC1",IF(Sheet1!AB867="DC1MDB07","DC1",IF(Sheet1!AB867="DC1MDB08","DC1",IF(Sheet1!AB867="DC1MDB09","DC1",IF(Sheet1!AB867="DC1MDB10","DC1",IF(Sheet1!AB867="DC4MDB01","DC4",IF(Sheet1!AB867="DC4MDB02","DC4",IF(Sheet1!AB867="DC4MDB03","DC4",IF(Sheet1!AB867="DC4MDB04","DC4",IF(Sheet1!AB867="DC4MDB05","DC4",IF(Sheet1!AB867="DC4MDB06","DC4",IF(Sheet1!AB867="DC4MDB07","DC4",IF(Sheet1!AB867="DC4MDB08","DC4",IF(Sheet1!AB867="DC4MDB09","DC4",IF(Sheet1!AB867="DC4MDB10","DC4","$False"))))))))))))))))))))</f>
        <v>DC1</v>
      </c>
      <c r="Z867" t="s">
        <v>35</v>
      </c>
      <c r="AA867" t="e">
        <f t="shared" si="54"/>
        <v>#VALUE!</v>
      </c>
      <c r="AB867" t="e">
        <f t="shared" si="55"/>
        <v>#VALUE!</v>
      </c>
      <c r="AC867" t="s">
        <v>11</v>
      </c>
      <c r="AD867" t="s">
        <v>12</v>
      </c>
      <c r="AE867" t="s">
        <v>13</v>
      </c>
      <c r="AF867" t="s">
        <v>14</v>
      </c>
      <c r="AG867" t="s">
        <v>5</v>
      </c>
      <c r="AH867" t="s">
        <v>15</v>
      </c>
      <c r="AI867" t="s">
        <v>16</v>
      </c>
      <c r="AJ867" t="s">
        <v>17</v>
      </c>
      <c r="AK867" t="s">
        <v>18</v>
      </c>
      <c r="AL867" t="s">
        <v>19</v>
      </c>
    </row>
    <row r="868" spans="1:38" ht="13.5" customHeight="1">
      <c r="A868" s="7"/>
      <c r="B868" s="7"/>
      <c r="C868" s="7"/>
      <c r="D868" s="8"/>
      <c r="F868" s="9" t="str">
        <f>(Sheet1!T868)</f>
        <v/>
      </c>
      <c r="G868" t="str">
        <f>IF(OR(Sheet1!W868="Yes",Sheet1!U868="Yes"),"\\CMFP538\"&amp;Sheet1!Z868,"")</f>
        <v/>
      </c>
      <c r="H868" t="str">
        <f>IF(G868="","",Sheet1!Z868)</f>
        <v/>
      </c>
      <c r="I868" t="str">
        <f>IF(G868="","",Sheet1!Y868)</f>
        <v/>
      </c>
      <c r="J868" t="e">
        <f>(Sheet1!O868)</f>
        <v>#VALUE!</v>
      </c>
      <c r="K868" s="6" t="e">
        <f>(Sheet1!P868)</f>
        <v>#VALUE!</v>
      </c>
      <c r="L868" s="6" t="e">
        <f>IF(Sheet1!N868="No","No",IF(Sheet1!N868="","No","Yes"))</f>
        <v>#VALUE!</v>
      </c>
      <c r="M868" t="e">
        <f>(Sheet1!Q868)</f>
        <v>#VALUE!</v>
      </c>
      <c r="N868" s="6" t="str">
        <f>IF(Sheet1!E868=FALSE,"",Sheet1!F868&amp;Sheet1!E868)</f>
        <v/>
      </c>
      <c r="O868" t="str">
        <f ca="1">(Sheet1!AB868)</f>
        <v>DC1MDB09</v>
      </c>
      <c r="P868" t="e">
        <f>(Sheet1!R868)</f>
        <v>#VALUE!</v>
      </c>
      <c r="Q868" t="e">
        <f>Sheet3!D868</f>
        <v>#VALUE!</v>
      </c>
      <c r="R868" t="e">
        <f>Sheet3!E868</f>
        <v>#VALUE!</v>
      </c>
      <c r="S868" t="str">
        <f t="shared" si="52"/>
        <v/>
      </c>
      <c r="T868" t="str">
        <f>IF(ISERROR(Sheet1!X868),"",Sheet1!X868)</f>
        <v/>
      </c>
      <c r="U868" t="e">
        <f>IF(Sheet1!M868="Councillors",5120,IF(Sheet1!M868="Information Technology Services Dept.",1024,IF(Sheet1!M868="City Clerk and Solicitor Dept",1953,"No")))</f>
        <v>#VALUE!</v>
      </c>
      <c r="V868" s="5" t="s">
        <v>96</v>
      </c>
      <c r="W868" t="e">
        <f>IF(Sheet1!M868="Councillors",4608,IF(Sheet1!M868="Information Technology Services Dept.",921,IF(Sheet1!M868="City Clerk and Solicitor Dept",1855,"No")))</f>
        <v>#VALUE!</v>
      </c>
      <c r="X868" t="e">
        <f t="shared" si="53"/>
        <v>#VALUE!</v>
      </c>
      <c r="Y868" t="str">
        <f ca="1">IF(Sheet1!AB868="DC1MDB01","DC1",IF(Sheet1!AB868="DC1MDB02","DC1",IF(Sheet1!AB868="DC1MDB03","DC1",IF(Sheet1!AB868="DC1MDB04","DC1",IF(Sheet1!AB868="DC1MDB05","DC1",IF(Sheet1!AB868="DC1MDB06","DC1",IF(Sheet1!AB868="DC1MDB07","DC1",IF(Sheet1!AB868="DC1MDB08","DC1",IF(Sheet1!AB868="DC1MDB09","DC1",IF(Sheet1!AB868="DC1MDB10","DC1",IF(Sheet1!AB868="DC4MDB01","DC4",IF(Sheet1!AB868="DC4MDB02","DC4",IF(Sheet1!AB868="DC4MDB03","DC4",IF(Sheet1!AB868="DC4MDB04","DC4",IF(Sheet1!AB868="DC4MDB05","DC4",IF(Sheet1!AB868="DC4MDB06","DC4",IF(Sheet1!AB868="DC4MDB07","DC4",IF(Sheet1!AB868="DC4MDB08","DC4",IF(Sheet1!AB868="DC4MDB09","DC4",IF(Sheet1!AB868="DC4MDB10","DC4","$False"))))))))))))))))))))</f>
        <v>DC1</v>
      </c>
      <c r="Z868" t="s">
        <v>35</v>
      </c>
      <c r="AA868" t="e">
        <f t="shared" si="54"/>
        <v>#VALUE!</v>
      </c>
      <c r="AB868" t="e">
        <f t="shared" si="55"/>
        <v>#VALUE!</v>
      </c>
      <c r="AC868" t="s">
        <v>11</v>
      </c>
      <c r="AD868" t="s">
        <v>12</v>
      </c>
      <c r="AE868" t="s">
        <v>13</v>
      </c>
      <c r="AF868" t="s">
        <v>14</v>
      </c>
      <c r="AG868" t="s">
        <v>5</v>
      </c>
      <c r="AH868" t="s">
        <v>15</v>
      </c>
      <c r="AI868" t="s">
        <v>16</v>
      </c>
      <c r="AJ868" t="s">
        <v>17</v>
      </c>
      <c r="AK868" t="s">
        <v>18</v>
      </c>
      <c r="AL868" t="s">
        <v>19</v>
      </c>
    </row>
    <row r="869" spans="1:38" ht="13.5" customHeight="1">
      <c r="A869" s="7"/>
      <c r="B869" s="7"/>
      <c r="C869" s="7"/>
      <c r="D869" s="8"/>
      <c r="F869" s="9" t="str">
        <f>(Sheet1!T869)</f>
        <v/>
      </c>
      <c r="G869" t="str">
        <f>IF(OR(Sheet1!W869="Yes",Sheet1!U869="Yes"),"\\CMFP538\"&amp;Sheet1!Z869,"")</f>
        <v/>
      </c>
      <c r="H869" t="str">
        <f>IF(G869="","",Sheet1!Z869)</f>
        <v/>
      </c>
      <c r="I869" t="str">
        <f>IF(G869="","",Sheet1!Y869)</f>
        <v/>
      </c>
      <c r="J869" t="e">
        <f>(Sheet1!O869)</f>
        <v>#VALUE!</v>
      </c>
      <c r="K869" s="6" t="e">
        <f>(Sheet1!P869)</f>
        <v>#VALUE!</v>
      </c>
      <c r="L869" s="6" t="e">
        <f>IF(Sheet1!N869="No","No",IF(Sheet1!N869="","No","Yes"))</f>
        <v>#VALUE!</v>
      </c>
      <c r="M869" t="e">
        <f>(Sheet1!Q869)</f>
        <v>#VALUE!</v>
      </c>
      <c r="N869" s="6" t="str">
        <f>IF(Sheet1!E869=FALSE,"",Sheet1!F869&amp;Sheet1!E869)</f>
        <v/>
      </c>
      <c r="O869" t="str">
        <f ca="1">(Sheet1!AB869)</f>
        <v>DC1MDB03</v>
      </c>
      <c r="P869" t="e">
        <f>(Sheet1!R869)</f>
        <v>#VALUE!</v>
      </c>
      <c r="Q869" t="e">
        <f>Sheet3!D869</f>
        <v>#VALUE!</v>
      </c>
      <c r="R869" t="e">
        <f>Sheet3!E869</f>
        <v>#VALUE!</v>
      </c>
      <c r="S869" t="str">
        <f t="shared" si="52"/>
        <v/>
      </c>
      <c r="T869" t="str">
        <f>IF(ISERROR(Sheet1!X869),"",Sheet1!X869)</f>
        <v/>
      </c>
      <c r="U869" t="e">
        <f>IF(Sheet1!M869="Councillors",5120,IF(Sheet1!M869="Information Technology Services Dept.",1024,IF(Sheet1!M869="City Clerk and Solicitor Dept",1953,"No")))</f>
        <v>#VALUE!</v>
      </c>
      <c r="V869" s="5" t="s">
        <v>96</v>
      </c>
      <c r="W869" t="e">
        <f>IF(Sheet1!M869="Councillors",4608,IF(Sheet1!M869="Information Technology Services Dept.",921,IF(Sheet1!M869="City Clerk and Solicitor Dept",1855,"No")))</f>
        <v>#VALUE!</v>
      </c>
      <c r="X869" t="e">
        <f t="shared" si="53"/>
        <v>#VALUE!</v>
      </c>
      <c r="Y869" t="str">
        <f ca="1">IF(Sheet1!AB869="DC1MDB01","DC1",IF(Sheet1!AB869="DC1MDB02","DC1",IF(Sheet1!AB869="DC1MDB03","DC1",IF(Sheet1!AB869="DC1MDB04","DC1",IF(Sheet1!AB869="DC1MDB05","DC1",IF(Sheet1!AB869="DC1MDB06","DC1",IF(Sheet1!AB869="DC1MDB07","DC1",IF(Sheet1!AB869="DC1MDB08","DC1",IF(Sheet1!AB869="DC1MDB09","DC1",IF(Sheet1!AB869="DC1MDB10","DC1",IF(Sheet1!AB869="DC4MDB01","DC4",IF(Sheet1!AB869="DC4MDB02","DC4",IF(Sheet1!AB869="DC4MDB03","DC4",IF(Sheet1!AB869="DC4MDB04","DC4",IF(Sheet1!AB869="DC4MDB05","DC4",IF(Sheet1!AB869="DC4MDB06","DC4",IF(Sheet1!AB869="DC4MDB07","DC4",IF(Sheet1!AB869="DC4MDB08","DC4",IF(Sheet1!AB869="DC4MDB09","DC4",IF(Sheet1!AB869="DC4MDB10","DC4","$False"))))))))))))))))))))</f>
        <v>DC1</v>
      </c>
      <c r="Z869" t="s">
        <v>35</v>
      </c>
      <c r="AA869" t="e">
        <f t="shared" si="54"/>
        <v>#VALUE!</v>
      </c>
      <c r="AB869" t="e">
        <f t="shared" si="55"/>
        <v>#VALUE!</v>
      </c>
      <c r="AC869" t="s">
        <v>11</v>
      </c>
      <c r="AD869" t="s">
        <v>12</v>
      </c>
      <c r="AE869" t="s">
        <v>13</v>
      </c>
      <c r="AF869" t="s">
        <v>14</v>
      </c>
      <c r="AG869" t="s">
        <v>5</v>
      </c>
      <c r="AH869" t="s">
        <v>15</v>
      </c>
      <c r="AI869" t="s">
        <v>16</v>
      </c>
      <c r="AJ869" t="s">
        <v>17</v>
      </c>
      <c r="AK869" t="s">
        <v>18</v>
      </c>
      <c r="AL869" t="s">
        <v>19</v>
      </c>
    </row>
    <row r="870" spans="1:38" ht="13.5" customHeight="1">
      <c r="A870" s="7"/>
      <c r="B870" s="7"/>
      <c r="C870" s="7"/>
      <c r="D870" s="8"/>
      <c r="F870" s="9" t="str">
        <f>(Sheet1!T870)</f>
        <v/>
      </c>
      <c r="G870" t="str">
        <f>IF(OR(Sheet1!W870="Yes",Sheet1!U870="Yes"),"\\CMFP538\"&amp;Sheet1!Z870,"")</f>
        <v/>
      </c>
      <c r="H870" t="str">
        <f>IF(G870="","",Sheet1!Z870)</f>
        <v/>
      </c>
      <c r="I870" t="str">
        <f>IF(G870="","",Sheet1!Y870)</f>
        <v/>
      </c>
      <c r="J870" t="e">
        <f>(Sheet1!O870)</f>
        <v>#VALUE!</v>
      </c>
      <c r="K870" s="6" t="e">
        <f>(Sheet1!P870)</f>
        <v>#VALUE!</v>
      </c>
      <c r="L870" s="6" t="e">
        <f>IF(Sheet1!N870="No","No",IF(Sheet1!N870="","No","Yes"))</f>
        <v>#VALUE!</v>
      </c>
      <c r="M870" t="e">
        <f>(Sheet1!Q870)</f>
        <v>#VALUE!</v>
      </c>
      <c r="N870" s="6" t="str">
        <f>IF(Sheet1!E870=FALSE,"",Sheet1!F870&amp;Sheet1!E870)</f>
        <v/>
      </c>
      <c r="O870" t="str">
        <f ca="1">(Sheet1!AB870)</f>
        <v>DC1MDB05</v>
      </c>
      <c r="P870" t="e">
        <f>(Sheet1!R870)</f>
        <v>#VALUE!</v>
      </c>
      <c r="Q870" t="e">
        <f>Sheet3!D870</f>
        <v>#VALUE!</v>
      </c>
      <c r="R870" t="e">
        <f>Sheet3!E870</f>
        <v>#VALUE!</v>
      </c>
      <c r="S870" t="str">
        <f t="shared" si="52"/>
        <v/>
      </c>
      <c r="T870" t="str">
        <f>IF(ISERROR(Sheet1!X870),"",Sheet1!X870)</f>
        <v/>
      </c>
      <c r="U870" t="e">
        <f>IF(Sheet1!M870="Councillors",5120,IF(Sheet1!M870="Information Technology Services Dept.",1024,IF(Sheet1!M870="City Clerk and Solicitor Dept",1953,"No")))</f>
        <v>#VALUE!</v>
      </c>
      <c r="V870" s="5" t="s">
        <v>96</v>
      </c>
      <c r="W870" t="e">
        <f>IF(Sheet1!M870="Councillors",4608,IF(Sheet1!M870="Information Technology Services Dept.",921,IF(Sheet1!M870="City Clerk and Solicitor Dept",1855,"No")))</f>
        <v>#VALUE!</v>
      </c>
      <c r="X870" t="e">
        <f t="shared" si="53"/>
        <v>#VALUE!</v>
      </c>
      <c r="Y870" t="str">
        <f ca="1">IF(Sheet1!AB870="DC1MDB01","DC1",IF(Sheet1!AB870="DC1MDB02","DC1",IF(Sheet1!AB870="DC1MDB03","DC1",IF(Sheet1!AB870="DC1MDB04","DC1",IF(Sheet1!AB870="DC1MDB05","DC1",IF(Sheet1!AB870="DC1MDB06","DC1",IF(Sheet1!AB870="DC1MDB07","DC1",IF(Sheet1!AB870="DC1MDB08","DC1",IF(Sheet1!AB870="DC1MDB09","DC1",IF(Sheet1!AB870="DC1MDB10","DC1",IF(Sheet1!AB870="DC4MDB01","DC4",IF(Sheet1!AB870="DC4MDB02","DC4",IF(Sheet1!AB870="DC4MDB03","DC4",IF(Sheet1!AB870="DC4MDB04","DC4",IF(Sheet1!AB870="DC4MDB05","DC4",IF(Sheet1!AB870="DC4MDB06","DC4",IF(Sheet1!AB870="DC4MDB07","DC4",IF(Sheet1!AB870="DC4MDB08","DC4",IF(Sheet1!AB870="DC4MDB09","DC4",IF(Sheet1!AB870="DC4MDB10","DC4","$False"))))))))))))))))))))</f>
        <v>DC1</v>
      </c>
      <c r="Z870" t="s">
        <v>35</v>
      </c>
      <c r="AA870" t="e">
        <f t="shared" si="54"/>
        <v>#VALUE!</v>
      </c>
      <c r="AB870" t="e">
        <f t="shared" si="55"/>
        <v>#VALUE!</v>
      </c>
      <c r="AC870" t="s">
        <v>11</v>
      </c>
      <c r="AD870" t="s">
        <v>12</v>
      </c>
      <c r="AE870" t="s">
        <v>13</v>
      </c>
      <c r="AF870" t="s">
        <v>14</v>
      </c>
      <c r="AG870" t="s">
        <v>5</v>
      </c>
      <c r="AH870" t="s">
        <v>15</v>
      </c>
      <c r="AI870" t="s">
        <v>16</v>
      </c>
      <c r="AJ870" t="s">
        <v>17</v>
      </c>
      <c r="AK870" t="s">
        <v>18</v>
      </c>
      <c r="AL870" t="s">
        <v>19</v>
      </c>
    </row>
    <row r="871" spans="1:38" ht="13.5" customHeight="1">
      <c r="A871" s="7"/>
      <c r="B871" s="7"/>
      <c r="C871" s="7"/>
      <c r="D871" s="8"/>
      <c r="F871" s="9" t="str">
        <f>(Sheet1!T871)</f>
        <v/>
      </c>
      <c r="G871" t="str">
        <f>IF(OR(Sheet1!W871="Yes",Sheet1!U871="Yes"),"\\CMFP538\"&amp;Sheet1!Z871,"")</f>
        <v/>
      </c>
      <c r="H871" t="str">
        <f>IF(G871="","",Sheet1!Z871)</f>
        <v/>
      </c>
      <c r="I871" t="str">
        <f>IF(G871="","",Sheet1!Y871)</f>
        <v/>
      </c>
      <c r="J871" t="e">
        <f>(Sheet1!O871)</f>
        <v>#VALUE!</v>
      </c>
      <c r="K871" s="6" t="e">
        <f>(Sheet1!P871)</f>
        <v>#VALUE!</v>
      </c>
      <c r="L871" s="6" t="e">
        <f>IF(Sheet1!N871="No","No",IF(Sheet1!N871="","No","Yes"))</f>
        <v>#VALUE!</v>
      </c>
      <c r="M871" t="e">
        <f>(Sheet1!Q871)</f>
        <v>#VALUE!</v>
      </c>
      <c r="N871" s="6" t="str">
        <f>IF(Sheet1!E871=FALSE,"",Sheet1!F871&amp;Sheet1!E871)</f>
        <v/>
      </c>
      <c r="O871" t="str">
        <f ca="1">(Sheet1!AB871)</f>
        <v>DC4MDB06</v>
      </c>
      <c r="P871" t="e">
        <f>(Sheet1!R871)</f>
        <v>#VALUE!</v>
      </c>
      <c r="Q871" t="e">
        <f>Sheet3!D871</f>
        <v>#VALUE!</v>
      </c>
      <c r="R871" t="e">
        <f>Sheet3!E871</f>
        <v>#VALUE!</v>
      </c>
      <c r="S871" t="str">
        <f t="shared" si="52"/>
        <v/>
      </c>
      <c r="T871" t="str">
        <f>IF(ISERROR(Sheet1!X871),"",Sheet1!X871)</f>
        <v/>
      </c>
      <c r="U871" t="e">
        <f>IF(Sheet1!M871="Councillors",5120,IF(Sheet1!M871="Information Technology Services Dept.",1024,IF(Sheet1!M871="City Clerk and Solicitor Dept",1953,"No")))</f>
        <v>#VALUE!</v>
      </c>
      <c r="V871" s="5" t="s">
        <v>96</v>
      </c>
      <c r="W871" t="e">
        <f>IF(Sheet1!M871="Councillors",4608,IF(Sheet1!M871="Information Technology Services Dept.",921,IF(Sheet1!M871="City Clerk and Solicitor Dept",1855,"No")))</f>
        <v>#VALUE!</v>
      </c>
      <c r="X871" t="e">
        <f t="shared" si="53"/>
        <v>#VALUE!</v>
      </c>
      <c r="Y871" t="str">
        <f ca="1">IF(Sheet1!AB871="DC1MDB01","DC1",IF(Sheet1!AB871="DC1MDB02","DC1",IF(Sheet1!AB871="DC1MDB03","DC1",IF(Sheet1!AB871="DC1MDB04","DC1",IF(Sheet1!AB871="DC1MDB05","DC1",IF(Sheet1!AB871="DC1MDB06","DC1",IF(Sheet1!AB871="DC1MDB07","DC1",IF(Sheet1!AB871="DC1MDB08","DC1",IF(Sheet1!AB871="DC1MDB09","DC1",IF(Sheet1!AB871="DC1MDB10","DC1",IF(Sheet1!AB871="DC4MDB01","DC4",IF(Sheet1!AB871="DC4MDB02","DC4",IF(Sheet1!AB871="DC4MDB03","DC4",IF(Sheet1!AB871="DC4MDB04","DC4",IF(Sheet1!AB871="DC4MDB05","DC4",IF(Sheet1!AB871="DC4MDB06","DC4",IF(Sheet1!AB871="DC4MDB07","DC4",IF(Sheet1!AB871="DC4MDB08","DC4",IF(Sheet1!AB871="DC4MDB09","DC4",IF(Sheet1!AB871="DC4MDB10","DC4","$False"))))))))))))))))))))</f>
        <v>DC4</v>
      </c>
      <c r="Z871" t="s">
        <v>35</v>
      </c>
      <c r="AA871" t="e">
        <f t="shared" si="54"/>
        <v>#VALUE!</v>
      </c>
      <c r="AB871" t="e">
        <f t="shared" si="55"/>
        <v>#VALUE!</v>
      </c>
      <c r="AC871" t="s">
        <v>11</v>
      </c>
      <c r="AD871" t="s">
        <v>12</v>
      </c>
      <c r="AE871" t="s">
        <v>13</v>
      </c>
      <c r="AF871" t="s">
        <v>14</v>
      </c>
      <c r="AG871" t="s">
        <v>5</v>
      </c>
      <c r="AH871" t="s">
        <v>15</v>
      </c>
      <c r="AI871" t="s">
        <v>16</v>
      </c>
      <c r="AJ871" t="s">
        <v>17</v>
      </c>
      <c r="AK871" t="s">
        <v>18</v>
      </c>
      <c r="AL871" t="s">
        <v>19</v>
      </c>
    </row>
    <row r="872" spans="1:38" ht="13.5" customHeight="1">
      <c r="A872" s="7"/>
      <c r="B872" s="7"/>
      <c r="C872" s="7"/>
      <c r="D872" s="8"/>
      <c r="F872" s="9" t="str">
        <f>(Sheet1!T872)</f>
        <v/>
      </c>
      <c r="G872" t="str">
        <f>IF(OR(Sheet1!W872="Yes",Sheet1!U872="Yes"),"\\CMFP538\"&amp;Sheet1!Z872,"")</f>
        <v/>
      </c>
      <c r="H872" t="str">
        <f>IF(G872="","",Sheet1!Z872)</f>
        <v/>
      </c>
      <c r="I872" t="str">
        <f>IF(G872="","",Sheet1!Y872)</f>
        <v/>
      </c>
      <c r="J872" t="e">
        <f>(Sheet1!O872)</f>
        <v>#VALUE!</v>
      </c>
      <c r="K872" s="6" t="e">
        <f>(Sheet1!P872)</f>
        <v>#VALUE!</v>
      </c>
      <c r="L872" s="6" t="e">
        <f>IF(Sheet1!N872="No","No",IF(Sheet1!N872="","No","Yes"))</f>
        <v>#VALUE!</v>
      </c>
      <c r="M872" t="e">
        <f>(Sheet1!Q872)</f>
        <v>#VALUE!</v>
      </c>
      <c r="N872" s="6" t="str">
        <f>IF(Sheet1!E872=FALSE,"",Sheet1!F872&amp;Sheet1!E872)</f>
        <v/>
      </c>
      <c r="O872" t="str">
        <f ca="1">(Sheet1!AB872)</f>
        <v>DC1MDB07</v>
      </c>
      <c r="P872" t="e">
        <f>(Sheet1!R872)</f>
        <v>#VALUE!</v>
      </c>
      <c r="Q872" t="e">
        <f>Sheet3!D872</f>
        <v>#VALUE!</v>
      </c>
      <c r="R872" t="e">
        <f>Sheet3!E872</f>
        <v>#VALUE!</v>
      </c>
      <c r="S872" t="str">
        <f t="shared" si="52"/>
        <v/>
      </c>
      <c r="T872" t="str">
        <f>IF(ISERROR(Sheet1!X872),"",Sheet1!X872)</f>
        <v/>
      </c>
      <c r="U872" t="e">
        <f>IF(Sheet1!M872="Councillors",5120,IF(Sheet1!M872="Information Technology Services Dept.",1024,IF(Sheet1!M872="City Clerk and Solicitor Dept",1953,"No")))</f>
        <v>#VALUE!</v>
      </c>
      <c r="V872" s="5" t="s">
        <v>96</v>
      </c>
      <c r="W872" t="e">
        <f>IF(Sheet1!M872="Councillors",4608,IF(Sheet1!M872="Information Technology Services Dept.",921,IF(Sheet1!M872="City Clerk and Solicitor Dept",1855,"No")))</f>
        <v>#VALUE!</v>
      </c>
      <c r="X872" t="e">
        <f t="shared" si="53"/>
        <v>#VALUE!</v>
      </c>
      <c r="Y872" t="str">
        <f ca="1">IF(Sheet1!AB872="DC1MDB01","DC1",IF(Sheet1!AB872="DC1MDB02","DC1",IF(Sheet1!AB872="DC1MDB03","DC1",IF(Sheet1!AB872="DC1MDB04","DC1",IF(Sheet1!AB872="DC1MDB05","DC1",IF(Sheet1!AB872="DC1MDB06","DC1",IF(Sheet1!AB872="DC1MDB07","DC1",IF(Sheet1!AB872="DC1MDB08","DC1",IF(Sheet1!AB872="DC1MDB09","DC1",IF(Sheet1!AB872="DC1MDB10","DC1",IF(Sheet1!AB872="DC4MDB01","DC4",IF(Sheet1!AB872="DC4MDB02","DC4",IF(Sheet1!AB872="DC4MDB03","DC4",IF(Sheet1!AB872="DC4MDB04","DC4",IF(Sheet1!AB872="DC4MDB05","DC4",IF(Sheet1!AB872="DC4MDB06","DC4",IF(Sheet1!AB872="DC4MDB07","DC4",IF(Sheet1!AB872="DC4MDB08","DC4",IF(Sheet1!AB872="DC4MDB09","DC4",IF(Sheet1!AB872="DC4MDB10","DC4","$False"))))))))))))))))))))</f>
        <v>DC1</v>
      </c>
      <c r="Z872" t="s">
        <v>35</v>
      </c>
      <c r="AA872" t="e">
        <f t="shared" si="54"/>
        <v>#VALUE!</v>
      </c>
      <c r="AB872" t="e">
        <f t="shared" si="55"/>
        <v>#VALUE!</v>
      </c>
      <c r="AC872" t="s">
        <v>11</v>
      </c>
      <c r="AD872" t="s">
        <v>12</v>
      </c>
      <c r="AE872" t="s">
        <v>13</v>
      </c>
      <c r="AF872" t="s">
        <v>14</v>
      </c>
      <c r="AG872" t="s">
        <v>5</v>
      </c>
      <c r="AH872" t="s">
        <v>15</v>
      </c>
      <c r="AI872" t="s">
        <v>16</v>
      </c>
      <c r="AJ872" t="s">
        <v>17</v>
      </c>
      <c r="AK872" t="s">
        <v>18</v>
      </c>
      <c r="AL872" t="s">
        <v>19</v>
      </c>
    </row>
    <row r="873" spans="1:38" ht="13.5" customHeight="1">
      <c r="A873" s="7"/>
      <c r="B873" s="7"/>
      <c r="C873" s="7"/>
      <c r="D873" s="8"/>
      <c r="F873" s="9" t="str">
        <f>(Sheet1!T873)</f>
        <v/>
      </c>
      <c r="G873" t="str">
        <f>IF(OR(Sheet1!W873="Yes",Sheet1!U873="Yes"),"\\CMFP538\"&amp;Sheet1!Z873,"")</f>
        <v/>
      </c>
      <c r="H873" t="str">
        <f>IF(G873="","",Sheet1!Z873)</f>
        <v/>
      </c>
      <c r="I873" t="str">
        <f>IF(G873="","",Sheet1!Y873)</f>
        <v/>
      </c>
      <c r="J873" t="e">
        <f>(Sheet1!O873)</f>
        <v>#VALUE!</v>
      </c>
      <c r="K873" s="6" t="e">
        <f>(Sheet1!P873)</f>
        <v>#VALUE!</v>
      </c>
      <c r="L873" s="6" t="e">
        <f>IF(Sheet1!N873="No","No",IF(Sheet1!N873="","No","Yes"))</f>
        <v>#VALUE!</v>
      </c>
      <c r="M873" t="e">
        <f>(Sheet1!Q873)</f>
        <v>#VALUE!</v>
      </c>
      <c r="N873" s="6" t="str">
        <f>IF(Sheet1!E873=FALSE,"",Sheet1!F873&amp;Sheet1!E873)</f>
        <v/>
      </c>
      <c r="O873" t="str">
        <f ca="1">(Sheet1!AB873)</f>
        <v>DC4MDB02</v>
      </c>
      <c r="P873" t="e">
        <f>(Sheet1!R873)</f>
        <v>#VALUE!</v>
      </c>
      <c r="Q873" t="e">
        <f>Sheet3!D873</f>
        <v>#VALUE!</v>
      </c>
      <c r="R873" t="e">
        <f>Sheet3!E873</f>
        <v>#VALUE!</v>
      </c>
      <c r="S873" t="str">
        <f t="shared" si="52"/>
        <v/>
      </c>
      <c r="T873" t="str">
        <f>IF(ISERROR(Sheet1!X873),"",Sheet1!X873)</f>
        <v/>
      </c>
      <c r="U873" t="e">
        <f>IF(Sheet1!M873="Councillors",5120,IF(Sheet1!M873="Information Technology Services Dept.",1024,IF(Sheet1!M873="City Clerk and Solicitor Dept",1953,"No")))</f>
        <v>#VALUE!</v>
      </c>
      <c r="V873" s="5" t="s">
        <v>96</v>
      </c>
      <c r="W873" t="e">
        <f>IF(Sheet1!M873="Councillors",4608,IF(Sheet1!M873="Information Technology Services Dept.",921,IF(Sheet1!M873="City Clerk and Solicitor Dept",1855,"No")))</f>
        <v>#VALUE!</v>
      </c>
      <c r="X873" t="e">
        <f t="shared" si="53"/>
        <v>#VALUE!</v>
      </c>
      <c r="Y873" t="str">
        <f ca="1">IF(Sheet1!AB873="DC1MDB01","DC1",IF(Sheet1!AB873="DC1MDB02","DC1",IF(Sheet1!AB873="DC1MDB03","DC1",IF(Sheet1!AB873="DC1MDB04","DC1",IF(Sheet1!AB873="DC1MDB05","DC1",IF(Sheet1!AB873="DC1MDB06","DC1",IF(Sheet1!AB873="DC1MDB07","DC1",IF(Sheet1!AB873="DC1MDB08","DC1",IF(Sheet1!AB873="DC1MDB09","DC1",IF(Sheet1!AB873="DC1MDB10","DC1",IF(Sheet1!AB873="DC4MDB01","DC4",IF(Sheet1!AB873="DC4MDB02","DC4",IF(Sheet1!AB873="DC4MDB03","DC4",IF(Sheet1!AB873="DC4MDB04","DC4",IF(Sheet1!AB873="DC4MDB05","DC4",IF(Sheet1!AB873="DC4MDB06","DC4",IF(Sheet1!AB873="DC4MDB07","DC4",IF(Sheet1!AB873="DC4MDB08","DC4",IF(Sheet1!AB873="DC4MDB09","DC4",IF(Sheet1!AB873="DC4MDB10","DC4","$False"))))))))))))))))))))</f>
        <v>DC4</v>
      </c>
      <c r="Z873" t="s">
        <v>35</v>
      </c>
      <c r="AA873" t="e">
        <f t="shared" si="54"/>
        <v>#VALUE!</v>
      </c>
      <c r="AB873" t="e">
        <f t="shared" si="55"/>
        <v>#VALUE!</v>
      </c>
      <c r="AC873" t="s">
        <v>11</v>
      </c>
      <c r="AD873" t="s">
        <v>12</v>
      </c>
      <c r="AE873" t="s">
        <v>13</v>
      </c>
      <c r="AF873" t="s">
        <v>14</v>
      </c>
      <c r="AG873" t="s">
        <v>5</v>
      </c>
      <c r="AH873" t="s">
        <v>15</v>
      </c>
      <c r="AI873" t="s">
        <v>16</v>
      </c>
      <c r="AJ873" t="s">
        <v>17</v>
      </c>
      <c r="AK873" t="s">
        <v>18</v>
      </c>
      <c r="AL873" t="s">
        <v>19</v>
      </c>
    </row>
    <row r="874" spans="1:38" ht="13.5" customHeight="1">
      <c r="A874" s="7"/>
      <c r="B874" s="7"/>
      <c r="C874" s="7"/>
      <c r="D874" s="8"/>
      <c r="F874" s="9" t="str">
        <f>(Sheet1!T874)</f>
        <v/>
      </c>
      <c r="G874" t="str">
        <f>IF(OR(Sheet1!W874="Yes",Sheet1!U874="Yes"),"\\CMFP538\"&amp;Sheet1!Z874,"")</f>
        <v/>
      </c>
      <c r="H874" t="str">
        <f>IF(G874="","",Sheet1!Z874)</f>
        <v/>
      </c>
      <c r="I874" t="str">
        <f>IF(G874="","",Sheet1!Y874)</f>
        <v/>
      </c>
      <c r="J874" t="e">
        <f>(Sheet1!O874)</f>
        <v>#VALUE!</v>
      </c>
      <c r="K874" s="6" t="e">
        <f>(Sheet1!P874)</f>
        <v>#VALUE!</v>
      </c>
      <c r="L874" s="6" t="e">
        <f>IF(Sheet1!N874="No","No",IF(Sheet1!N874="","No","Yes"))</f>
        <v>#VALUE!</v>
      </c>
      <c r="M874" t="e">
        <f>(Sheet1!Q874)</f>
        <v>#VALUE!</v>
      </c>
      <c r="N874" s="6" t="str">
        <f>IF(Sheet1!E874=FALSE,"",Sheet1!F874&amp;Sheet1!E874)</f>
        <v/>
      </c>
      <c r="O874" t="str">
        <f ca="1">(Sheet1!AB874)</f>
        <v>DC1MDB04</v>
      </c>
      <c r="P874" t="e">
        <f>(Sheet1!R874)</f>
        <v>#VALUE!</v>
      </c>
      <c r="Q874" t="e">
        <f>Sheet3!D874</f>
        <v>#VALUE!</v>
      </c>
      <c r="R874" t="e">
        <f>Sheet3!E874</f>
        <v>#VALUE!</v>
      </c>
      <c r="S874" t="str">
        <f t="shared" si="52"/>
        <v/>
      </c>
      <c r="T874" t="str">
        <f>IF(ISERROR(Sheet1!X874),"",Sheet1!X874)</f>
        <v/>
      </c>
      <c r="U874" t="e">
        <f>IF(Sheet1!M874="Councillors",5120,IF(Sheet1!M874="Information Technology Services Dept.",1024,IF(Sheet1!M874="City Clerk and Solicitor Dept",1953,"No")))</f>
        <v>#VALUE!</v>
      </c>
      <c r="V874" s="5" t="s">
        <v>96</v>
      </c>
      <c r="W874" t="e">
        <f>IF(Sheet1!M874="Councillors",4608,IF(Sheet1!M874="Information Technology Services Dept.",921,IF(Sheet1!M874="City Clerk and Solicitor Dept",1855,"No")))</f>
        <v>#VALUE!</v>
      </c>
      <c r="X874" t="e">
        <f t="shared" si="53"/>
        <v>#VALUE!</v>
      </c>
      <c r="Y874" t="str">
        <f ca="1">IF(Sheet1!AB874="DC1MDB01","DC1",IF(Sheet1!AB874="DC1MDB02","DC1",IF(Sheet1!AB874="DC1MDB03","DC1",IF(Sheet1!AB874="DC1MDB04","DC1",IF(Sheet1!AB874="DC1MDB05","DC1",IF(Sheet1!AB874="DC1MDB06","DC1",IF(Sheet1!AB874="DC1MDB07","DC1",IF(Sheet1!AB874="DC1MDB08","DC1",IF(Sheet1!AB874="DC1MDB09","DC1",IF(Sheet1!AB874="DC1MDB10","DC1",IF(Sheet1!AB874="DC4MDB01","DC4",IF(Sheet1!AB874="DC4MDB02","DC4",IF(Sheet1!AB874="DC4MDB03","DC4",IF(Sheet1!AB874="DC4MDB04","DC4",IF(Sheet1!AB874="DC4MDB05","DC4",IF(Sheet1!AB874="DC4MDB06","DC4",IF(Sheet1!AB874="DC4MDB07","DC4",IF(Sheet1!AB874="DC4MDB08","DC4",IF(Sheet1!AB874="DC4MDB09","DC4",IF(Sheet1!AB874="DC4MDB10","DC4","$False"))))))))))))))))))))</f>
        <v>DC1</v>
      </c>
      <c r="Z874" t="s">
        <v>35</v>
      </c>
      <c r="AA874" t="e">
        <f t="shared" si="54"/>
        <v>#VALUE!</v>
      </c>
      <c r="AB874" t="e">
        <f t="shared" si="55"/>
        <v>#VALUE!</v>
      </c>
      <c r="AC874" t="s">
        <v>11</v>
      </c>
      <c r="AD874" t="s">
        <v>12</v>
      </c>
      <c r="AE874" t="s">
        <v>13</v>
      </c>
      <c r="AF874" t="s">
        <v>14</v>
      </c>
      <c r="AG874" t="s">
        <v>5</v>
      </c>
      <c r="AH874" t="s">
        <v>15</v>
      </c>
      <c r="AI874" t="s">
        <v>16</v>
      </c>
      <c r="AJ874" t="s">
        <v>17</v>
      </c>
      <c r="AK874" t="s">
        <v>18</v>
      </c>
      <c r="AL874" t="s">
        <v>19</v>
      </c>
    </row>
    <row r="875" spans="1:38" ht="13.5" customHeight="1">
      <c r="A875" s="7"/>
      <c r="B875" s="7"/>
      <c r="C875" s="7"/>
      <c r="D875" s="8"/>
      <c r="F875" s="9" t="str">
        <f>(Sheet1!T875)</f>
        <v/>
      </c>
      <c r="G875" t="str">
        <f>IF(OR(Sheet1!W875="Yes",Sheet1!U875="Yes"),"\\CMFP538\"&amp;Sheet1!Z875,"")</f>
        <v/>
      </c>
      <c r="H875" t="str">
        <f>IF(G875="","",Sheet1!Z875)</f>
        <v/>
      </c>
      <c r="I875" t="str">
        <f>IF(G875="","",Sheet1!Y875)</f>
        <v/>
      </c>
      <c r="J875" t="e">
        <f>(Sheet1!O875)</f>
        <v>#VALUE!</v>
      </c>
      <c r="K875" s="6" t="e">
        <f>(Sheet1!P875)</f>
        <v>#VALUE!</v>
      </c>
      <c r="L875" s="6" t="e">
        <f>IF(Sheet1!N875="No","No",IF(Sheet1!N875="","No","Yes"))</f>
        <v>#VALUE!</v>
      </c>
      <c r="M875" t="e">
        <f>(Sheet1!Q875)</f>
        <v>#VALUE!</v>
      </c>
      <c r="N875" s="6" t="str">
        <f>IF(Sheet1!E875=FALSE,"",Sheet1!F875&amp;Sheet1!E875)</f>
        <v/>
      </c>
      <c r="O875" t="str">
        <f ca="1">(Sheet1!AB875)</f>
        <v>DC1MDB07</v>
      </c>
      <c r="P875" t="e">
        <f>(Sheet1!R875)</f>
        <v>#VALUE!</v>
      </c>
      <c r="Q875" t="e">
        <f>Sheet3!D875</f>
        <v>#VALUE!</v>
      </c>
      <c r="R875" t="e">
        <f>Sheet3!E875</f>
        <v>#VALUE!</v>
      </c>
      <c r="S875" t="str">
        <f t="shared" si="52"/>
        <v/>
      </c>
      <c r="T875" t="str">
        <f>IF(ISERROR(Sheet1!X875),"",Sheet1!X875)</f>
        <v/>
      </c>
      <c r="U875" t="e">
        <f>IF(Sheet1!M875="Councillors",5120,IF(Sheet1!M875="Information Technology Services Dept.",1024,IF(Sheet1!M875="City Clerk and Solicitor Dept",1953,"No")))</f>
        <v>#VALUE!</v>
      </c>
      <c r="V875" s="5" t="s">
        <v>96</v>
      </c>
      <c r="W875" t="e">
        <f>IF(Sheet1!M875="Councillors",4608,IF(Sheet1!M875="Information Technology Services Dept.",921,IF(Sheet1!M875="City Clerk and Solicitor Dept",1855,"No")))</f>
        <v>#VALUE!</v>
      </c>
      <c r="X875" t="e">
        <f t="shared" si="53"/>
        <v>#VALUE!</v>
      </c>
      <c r="Y875" t="str">
        <f ca="1">IF(Sheet1!AB875="DC1MDB01","DC1",IF(Sheet1!AB875="DC1MDB02","DC1",IF(Sheet1!AB875="DC1MDB03","DC1",IF(Sheet1!AB875="DC1MDB04","DC1",IF(Sheet1!AB875="DC1MDB05","DC1",IF(Sheet1!AB875="DC1MDB06","DC1",IF(Sheet1!AB875="DC1MDB07","DC1",IF(Sheet1!AB875="DC1MDB08","DC1",IF(Sheet1!AB875="DC1MDB09","DC1",IF(Sheet1!AB875="DC1MDB10","DC1",IF(Sheet1!AB875="DC4MDB01","DC4",IF(Sheet1!AB875="DC4MDB02","DC4",IF(Sheet1!AB875="DC4MDB03","DC4",IF(Sheet1!AB875="DC4MDB04","DC4",IF(Sheet1!AB875="DC4MDB05","DC4",IF(Sheet1!AB875="DC4MDB06","DC4",IF(Sheet1!AB875="DC4MDB07","DC4",IF(Sheet1!AB875="DC4MDB08","DC4",IF(Sheet1!AB875="DC4MDB09","DC4",IF(Sheet1!AB875="DC4MDB10","DC4","$False"))))))))))))))))))))</f>
        <v>DC1</v>
      </c>
      <c r="Z875" t="s">
        <v>35</v>
      </c>
      <c r="AA875" t="e">
        <f t="shared" si="54"/>
        <v>#VALUE!</v>
      </c>
      <c r="AB875" t="e">
        <f t="shared" si="55"/>
        <v>#VALUE!</v>
      </c>
      <c r="AC875" t="s">
        <v>11</v>
      </c>
      <c r="AD875" t="s">
        <v>12</v>
      </c>
      <c r="AE875" t="s">
        <v>13</v>
      </c>
      <c r="AF875" t="s">
        <v>14</v>
      </c>
      <c r="AG875" t="s">
        <v>5</v>
      </c>
      <c r="AH875" t="s">
        <v>15</v>
      </c>
      <c r="AI875" t="s">
        <v>16</v>
      </c>
      <c r="AJ875" t="s">
        <v>17</v>
      </c>
      <c r="AK875" t="s">
        <v>18</v>
      </c>
      <c r="AL875" t="s">
        <v>19</v>
      </c>
    </row>
    <row r="876" spans="1:38" ht="13.5" customHeight="1">
      <c r="A876" s="7"/>
      <c r="B876" s="7"/>
      <c r="C876" s="7"/>
      <c r="D876" s="8"/>
      <c r="F876" s="9" t="str">
        <f>(Sheet1!T876)</f>
        <v/>
      </c>
      <c r="G876" t="str">
        <f>IF(OR(Sheet1!W876="Yes",Sheet1!U876="Yes"),"\\CMFP538\"&amp;Sheet1!Z876,"")</f>
        <v/>
      </c>
      <c r="H876" t="str">
        <f>IF(G876="","",Sheet1!Z876)</f>
        <v/>
      </c>
      <c r="I876" t="str">
        <f>IF(G876="","",Sheet1!Y876)</f>
        <v/>
      </c>
      <c r="J876" t="e">
        <f>(Sheet1!O876)</f>
        <v>#VALUE!</v>
      </c>
      <c r="K876" s="6" t="e">
        <f>(Sheet1!P876)</f>
        <v>#VALUE!</v>
      </c>
      <c r="L876" s="6" t="e">
        <f>IF(Sheet1!N876="No","No",IF(Sheet1!N876="","No","Yes"))</f>
        <v>#VALUE!</v>
      </c>
      <c r="M876" t="e">
        <f>(Sheet1!Q876)</f>
        <v>#VALUE!</v>
      </c>
      <c r="N876" s="6" t="str">
        <f>IF(Sheet1!E876=FALSE,"",Sheet1!F876&amp;Sheet1!E876)</f>
        <v/>
      </c>
      <c r="O876" t="str">
        <f ca="1">(Sheet1!AB876)</f>
        <v>DC1MDB01</v>
      </c>
      <c r="P876" t="e">
        <f>(Sheet1!R876)</f>
        <v>#VALUE!</v>
      </c>
      <c r="Q876" t="e">
        <f>Sheet3!D876</f>
        <v>#VALUE!</v>
      </c>
      <c r="R876" t="e">
        <f>Sheet3!E876</f>
        <v>#VALUE!</v>
      </c>
      <c r="S876" t="str">
        <f t="shared" si="52"/>
        <v/>
      </c>
      <c r="T876" t="str">
        <f>IF(ISERROR(Sheet1!X876),"",Sheet1!X876)</f>
        <v/>
      </c>
      <c r="U876" t="e">
        <f>IF(Sheet1!M876="Councillors",5120,IF(Sheet1!M876="Information Technology Services Dept.",1024,IF(Sheet1!M876="City Clerk and Solicitor Dept",1953,"No")))</f>
        <v>#VALUE!</v>
      </c>
      <c r="V876" s="5" t="s">
        <v>96</v>
      </c>
      <c r="W876" t="e">
        <f>IF(Sheet1!M876="Councillors",4608,IF(Sheet1!M876="Information Technology Services Dept.",921,IF(Sheet1!M876="City Clerk and Solicitor Dept",1855,"No")))</f>
        <v>#VALUE!</v>
      </c>
      <c r="X876" t="e">
        <f t="shared" si="53"/>
        <v>#VALUE!</v>
      </c>
      <c r="Y876" t="str">
        <f ca="1">IF(Sheet1!AB876="DC1MDB01","DC1",IF(Sheet1!AB876="DC1MDB02","DC1",IF(Sheet1!AB876="DC1MDB03","DC1",IF(Sheet1!AB876="DC1MDB04","DC1",IF(Sheet1!AB876="DC1MDB05","DC1",IF(Sheet1!AB876="DC1MDB06","DC1",IF(Sheet1!AB876="DC1MDB07","DC1",IF(Sheet1!AB876="DC1MDB08","DC1",IF(Sheet1!AB876="DC1MDB09","DC1",IF(Sheet1!AB876="DC1MDB10","DC1",IF(Sheet1!AB876="DC4MDB01","DC4",IF(Sheet1!AB876="DC4MDB02","DC4",IF(Sheet1!AB876="DC4MDB03","DC4",IF(Sheet1!AB876="DC4MDB04","DC4",IF(Sheet1!AB876="DC4MDB05","DC4",IF(Sheet1!AB876="DC4MDB06","DC4",IF(Sheet1!AB876="DC4MDB07","DC4",IF(Sheet1!AB876="DC4MDB08","DC4",IF(Sheet1!AB876="DC4MDB09","DC4",IF(Sheet1!AB876="DC4MDB10","DC4","$False"))))))))))))))))))))</f>
        <v>DC1</v>
      </c>
      <c r="Z876" t="s">
        <v>35</v>
      </c>
      <c r="AA876" t="e">
        <f t="shared" si="54"/>
        <v>#VALUE!</v>
      </c>
      <c r="AB876" t="e">
        <f t="shared" si="55"/>
        <v>#VALUE!</v>
      </c>
      <c r="AC876" t="s">
        <v>11</v>
      </c>
      <c r="AD876" t="s">
        <v>12</v>
      </c>
      <c r="AE876" t="s">
        <v>13</v>
      </c>
      <c r="AF876" t="s">
        <v>14</v>
      </c>
      <c r="AG876" t="s">
        <v>5</v>
      </c>
      <c r="AH876" t="s">
        <v>15</v>
      </c>
      <c r="AI876" t="s">
        <v>16</v>
      </c>
      <c r="AJ876" t="s">
        <v>17</v>
      </c>
      <c r="AK876" t="s">
        <v>18</v>
      </c>
      <c r="AL876" t="s">
        <v>19</v>
      </c>
    </row>
    <row r="877" spans="1:38" ht="13.5" customHeight="1">
      <c r="A877" s="7"/>
      <c r="B877" s="7"/>
      <c r="C877" s="7"/>
      <c r="D877" s="8"/>
      <c r="F877" s="9" t="str">
        <f>(Sheet1!T877)</f>
        <v/>
      </c>
      <c r="G877" t="str">
        <f>IF(OR(Sheet1!W877="Yes",Sheet1!U877="Yes"),"\\CMFP538\"&amp;Sheet1!Z877,"")</f>
        <v/>
      </c>
      <c r="H877" t="str">
        <f>IF(G877="","",Sheet1!Z877)</f>
        <v/>
      </c>
      <c r="I877" t="str">
        <f>IF(G877="","",Sheet1!Y877)</f>
        <v/>
      </c>
      <c r="J877" t="e">
        <f>(Sheet1!O877)</f>
        <v>#VALUE!</v>
      </c>
      <c r="K877" s="6" t="e">
        <f>(Sheet1!P877)</f>
        <v>#VALUE!</v>
      </c>
      <c r="L877" s="6" t="e">
        <f>IF(Sheet1!N877="No","No",IF(Sheet1!N877="","No","Yes"))</f>
        <v>#VALUE!</v>
      </c>
      <c r="M877" t="e">
        <f>(Sheet1!Q877)</f>
        <v>#VALUE!</v>
      </c>
      <c r="N877" s="6" t="str">
        <f>IF(Sheet1!E877=FALSE,"",Sheet1!F877&amp;Sheet1!E877)</f>
        <v/>
      </c>
      <c r="O877" t="str">
        <f ca="1">(Sheet1!AB877)</f>
        <v>DC4MDB04</v>
      </c>
      <c r="P877" t="e">
        <f>(Sheet1!R877)</f>
        <v>#VALUE!</v>
      </c>
      <c r="Q877" t="e">
        <f>Sheet3!D877</f>
        <v>#VALUE!</v>
      </c>
      <c r="R877" t="e">
        <f>Sheet3!E877</f>
        <v>#VALUE!</v>
      </c>
      <c r="S877" t="str">
        <f t="shared" si="52"/>
        <v/>
      </c>
      <c r="T877" t="str">
        <f>IF(ISERROR(Sheet1!X877),"",Sheet1!X877)</f>
        <v/>
      </c>
      <c r="U877" t="e">
        <f>IF(Sheet1!M877="Councillors",5120,IF(Sheet1!M877="Information Technology Services Dept.",1024,IF(Sheet1!M877="City Clerk and Solicitor Dept",1953,"No")))</f>
        <v>#VALUE!</v>
      </c>
      <c r="V877" s="5" t="s">
        <v>96</v>
      </c>
      <c r="W877" t="e">
        <f>IF(Sheet1!M877="Councillors",4608,IF(Sheet1!M877="Information Technology Services Dept.",921,IF(Sheet1!M877="City Clerk and Solicitor Dept",1855,"No")))</f>
        <v>#VALUE!</v>
      </c>
      <c r="X877" t="e">
        <f t="shared" si="53"/>
        <v>#VALUE!</v>
      </c>
      <c r="Y877" t="str">
        <f ca="1">IF(Sheet1!AB877="DC1MDB01","DC1",IF(Sheet1!AB877="DC1MDB02","DC1",IF(Sheet1!AB877="DC1MDB03","DC1",IF(Sheet1!AB877="DC1MDB04","DC1",IF(Sheet1!AB877="DC1MDB05","DC1",IF(Sheet1!AB877="DC1MDB06","DC1",IF(Sheet1!AB877="DC1MDB07","DC1",IF(Sheet1!AB877="DC1MDB08","DC1",IF(Sheet1!AB877="DC1MDB09","DC1",IF(Sheet1!AB877="DC1MDB10","DC1",IF(Sheet1!AB877="DC4MDB01","DC4",IF(Sheet1!AB877="DC4MDB02","DC4",IF(Sheet1!AB877="DC4MDB03","DC4",IF(Sheet1!AB877="DC4MDB04","DC4",IF(Sheet1!AB877="DC4MDB05","DC4",IF(Sheet1!AB877="DC4MDB06","DC4",IF(Sheet1!AB877="DC4MDB07","DC4",IF(Sheet1!AB877="DC4MDB08","DC4",IF(Sheet1!AB877="DC4MDB09","DC4",IF(Sheet1!AB877="DC4MDB10","DC4","$False"))))))))))))))))))))</f>
        <v>DC4</v>
      </c>
      <c r="Z877" t="s">
        <v>35</v>
      </c>
      <c r="AA877" t="e">
        <f t="shared" si="54"/>
        <v>#VALUE!</v>
      </c>
      <c r="AB877" t="e">
        <f t="shared" si="55"/>
        <v>#VALUE!</v>
      </c>
      <c r="AC877" t="s">
        <v>11</v>
      </c>
      <c r="AD877" t="s">
        <v>12</v>
      </c>
      <c r="AE877" t="s">
        <v>13</v>
      </c>
      <c r="AF877" t="s">
        <v>14</v>
      </c>
      <c r="AG877" t="s">
        <v>5</v>
      </c>
      <c r="AH877" t="s">
        <v>15</v>
      </c>
      <c r="AI877" t="s">
        <v>16</v>
      </c>
      <c r="AJ877" t="s">
        <v>17</v>
      </c>
      <c r="AK877" t="s">
        <v>18</v>
      </c>
      <c r="AL877" t="s">
        <v>19</v>
      </c>
    </row>
    <row r="878" spans="1:38" ht="13.5" customHeight="1">
      <c r="A878" s="7"/>
      <c r="B878" s="7"/>
      <c r="C878" s="7"/>
      <c r="D878" s="8"/>
      <c r="F878" s="9" t="str">
        <f>(Sheet1!T878)</f>
        <v/>
      </c>
      <c r="G878" t="str">
        <f>IF(OR(Sheet1!W878="Yes",Sheet1!U878="Yes"),"\\CMFP538\"&amp;Sheet1!Z878,"")</f>
        <v/>
      </c>
      <c r="H878" t="str">
        <f>IF(G878="","",Sheet1!Z878)</f>
        <v/>
      </c>
      <c r="I878" t="str">
        <f>IF(G878="","",Sheet1!Y878)</f>
        <v/>
      </c>
      <c r="J878" t="e">
        <f>(Sheet1!O878)</f>
        <v>#VALUE!</v>
      </c>
      <c r="K878" s="6" t="e">
        <f>(Sheet1!P878)</f>
        <v>#VALUE!</v>
      </c>
      <c r="L878" s="6" t="e">
        <f>IF(Sheet1!N878="No","No",IF(Sheet1!N878="","No","Yes"))</f>
        <v>#VALUE!</v>
      </c>
      <c r="M878" t="e">
        <f>(Sheet1!Q878)</f>
        <v>#VALUE!</v>
      </c>
      <c r="N878" s="6" t="str">
        <f>IF(Sheet1!E878=FALSE,"",Sheet1!F878&amp;Sheet1!E878)</f>
        <v/>
      </c>
      <c r="O878" t="str">
        <f ca="1">(Sheet1!AB878)</f>
        <v>DC4MDB01</v>
      </c>
      <c r="P878" t="e">
        <f>(Sheet1!R878)</f>
        <v>#VALUE!</v>
      </c>
      <c r="Q878" t="e">
        <f>Sheet3!D878</f>
        <v>#VALUE!</v>
      </c>
      <c r="R878" t="e">
        <f>Sheet3!E878</f>
        <v>#VALUE!</v>
      </c>
      <c r="S878" t="str">
        <f t="shared" si="52"/>
        <v/>
      </c>
      <c r="T878" t="str">
        <f>IF(ISERROR(Sheet1!X878),"",Sheet1!X878)</f>
        <v/>
      </c>
      <c r="U878" t="e">
        <f>IF(Sheet1!M878="Councillors",5120,IF(Sheet1!M878="Information Technology Services Dept.",1024,IF(Sheet1!M878="City Clerk and Solicitor Dept",1953,"No")))</f>
        <v>#VALUE!</v>
      </c>
      <c r="V878" s="5" t="s">
        <v>96</v>
      </c>
      <c r="W878" t="e">
        <f>IF(Sheet1!M878="Councillors",4608,IF(Sheet1!M878="Information Technology Services Dept.",921,IF(Sheet1!M878="City Clerk and Solicitor Dept",1855,"No")))</f>
        <v>#VALUE!</v>
      </c>
      <c r="X878" t="e">
        <f t="shared" si="53"/>
        <v>#VALUE!</v>
      </c>
      <c r="Y878" t="str">
        <f ca="1">IF(Sheet1!AB878="DC1MDB01","DC1",IF(Sheet1!AB878="DC1MDB02","DC1",IF(Sheet1!AB878="DC1MDB03","DC1",IF(Sheet1!AB878="DC1MDB04","DC1",IF(Sheet1!AB878="DC1MDB05","DC1",IF(Sheet1!AB878="DC1MDB06","DC1",IF(Sheet1!AB878="DC1MDB07","DC1",IF(Sheet1!AB878="DC1MDB08","DC1",IF(Sheet1!AB878="DC1MDB09","DC1",IF(Sheet1!AB878="DC1MDB10","DC1",IF(Sheet1!AB878="DC4MDB01","DC4",IF(Sheet1!AB878="DC4MDB02","DC4",IF(Sheet1!AB878="DC4MDB03","DC4",IF(Sheet1!AB878="DC4MDB04","DC4",IF(Sheet1!AB878="DC4MDB05","DC4",IF(Sheet1!AB878="DC4MDB06","DC4",IF(Sheet1!AB878="DC4MDB07","DC4",IF(Sheet1!AB878="DC4MDB08","DC4",IF(Sheet1!AB878="DC4MDB09","DC4",IF(Sheet1!AB878="DC4MDB10","DC4","$False"))))))))))))))))))))</f>
        <v>DC4</v>
      </c>
      <c r="Z878" t="s">
        <v>35</v>
      </c>
      <c r="AA878" t="e">
        <f t="shared" si="54"/>
        <v>#VALUE!</v>
      </c>
      <c r="AB878" t="e">
        <f t="shared" si="55"/>
        <v>#VALUE!</v>
      </c>
      <c r="AC878" t="s">
        <v>11</v>
      </c>
      <c r="AD878" t="s">
        <v>12</v>
      </c>
      <c r="AE878" t="s">
        <v>13</v>
      </c>
      <c r="AF878" t="s">
        <v>14</v>
      </c>
      <c r="AG878" t="s">
        <v>5</v>
      </c>
      <c r="AH878" t="s">
        <v>15</v>
      </c>
      <c r="AI878" t="s">
        <v>16</v>
      </c>
      <c r="AJ878" t="s">
        <v>17</v>
      </c>
      <c r="AK878" t="s">
        <v>18</v>
      </c>
      <c r="AL878" t="s">
        <v>19</v>
      </c>
    </row>
    <row r="879" spans="1:38" ht="13.5" customHeight="1">
      <c r="A879" s="7"/>
      <c r="B879" s="7"/>
      <c r="C879" s="7"/>
      <c r="D879" s="8"/>
      <c r="F879" s="9" t="str">
        <f>(Sheet1!T879)</f>
        <v/>
      </c>
      <c r="G879" t="str">
        <f>IF(OR(Sheet1!W879="Yes",Sheet1!U879="Yes"),"\\CMFP538\"&amp;Sheet1!Z879,"")</f>
        <v/>
      </c>
      <c r="H879" t="str">
        <f>IF(G879="","",Sheet1!Z879)</f>
        <v/>
      </c>
      <c r="I879" t="str">
        <f>IF(G879="","",Sheet1!Y879)</f>
        <v/>
      </c>
      <c r="J879" t="e">
        <f>(Sheet1!O879)</f>
        <v>#VALUE!</v>
      </c>
      <c r="K879" s="6" t="e">
        <f>(Sheet1!P879)</f>
        <v>#VALUE!</v>
      </c>
      <c r="L879" s="6" t="e">
        <f>IF(Sheet1!N879="No","No",IF(Sheet1!N879="","No","Yes"))</f>
        <v>#VALUE!</v>
      </c>
      <c r="M879" t="e">
        <f>(Sheet1!Q879)</f>
        <v>#VALUE!</v>
      </c>
      <c r="N879" s="6" t="str">
        <f>IF(Sheet1!E879=FALSE,"",Sheet1!F879&amp;Sheet1!E879)</f>
        <v/>
      </c>
      <c r="O879" t="str">
        <f ca="1">(Sheet1!AB879)</f>
        <v>DC1MDB06</v>
      </c>
      <c r="P879" t="e">
        <f>(Sheet1!R879)</f>
        <v>#VALUE!</v>
      </c>
      <c r="Q879" t="e">
        <f>Sheet3!D879</f>
        <v>#VALUE!</v>
      </c>
      <c r="R879" t="e">
        <f>Sheet3!E879</f>
        <v>#VALUE!</v>
      </c>
      <c r="S879" t="str">
        <f t="shared" si="52"/>
        <v/>
      </c>
      <c r="T879" t="str">
        <f>IF(ISERROR(Sheet1!X879),"",Sheet1!X879)</f>
        <v/>
      </c>
      <c r="U879" t="e">
        <f>IF(Sheet1!M879="Councillors",5120,IF(Sheet1!M879="Information Technology Services Dept.",1024,IF(Sheet1!M879="City Clerk and Solicitor Dept",1953,"No")))</f>
        <v>#VALUE!</v>
      </c>
      <c r="V879" s="5" t="s">
        <v>96</v>
      </c>
      <c r="W879" t="e">
        <f>IF(Sheet1!M879="Councillors",4608,IF(Sheet1!M879="Information Technology Services Dept.",921,IF(Sheet1!M879="City Clerk and Solicitor Dept",1855,"No")))</f>
        <v>#VALUE!</v>
      </c>
      <c r="X879" t="e">
        <f t="shared" si="53"/>
        <v>#VALUE!</v>
      </c>
      <c r="Y879" t="str">
        <f ca="1">IF(Sheet1!AB879="DC1MDB01","DC1",IF(Sheet1!AB879="DC1MDB02","DC1",IF(Sheet1!AB879="DC1MDB03","DC1",IF(Sheet1!AB879="DC1MDB04","DC1",IF(Sheet1!AB879="DC1MDB05","DC1",IF(Sheet1!AB879="DC1MDB06","DC1",IF(Sheet1!AB879="DC1MDB07","DC1",IF(Sheet1!AB879="DC1MDB08","DC1",IF(Sheet1!AB879="DC1MDB09","DC1",IF(Sheet1!AB879="DC1MDB10","DC1",IF(Sheet1!AB879="DC4MDB01","DC4",IF(Sheet1!AB879="DC4MDB02","DC4",IF(Sheet1!AB879="DC4MDB03","DC4",IF(Sheet1!AB879="DC4MDB04","DC4",IF(Sheet1!AB879="DC4MDB05","DC4",IF(Sheet1!AB879="DC4MDB06","DC4",IF(Sheet1!AB879="DC4MDB07","DC4",IF(Sheet1!AB879="DC4MDB08","DC4",IF(Sheet1!AB879="DC4MDB09","DC4",IF(Sheet1!AB879="DC4MDB10","DC4","$False"))))))))))))))))))))</f>
        <v>DC1</v>
      </c>
      <c r="Z879" t="s">
        <v>35</v>
      </c>
      <c r="AA879" t="e">
        <f t="shared" si="54"/>
        <v>#VALUE!</v>
      </c>
      <c r="AB879" t="e">
        <f t="shared" si="55"/>
        <v>#VALUE!</v>
      </c>
      <c r="AC879" t="s">
        <v>11</v>
      </c>
      <c r="AD879" t="s">
        <v>12</v>
      </c>
      <c r="AE879" t="s">
        <v>13</v>
      </c>
      <c r="AF879" t="s">
        <v>14</v>
      </c>
      <c r="AG879" t="s">
        <v>5</v>
      </c>
      <c r="AH879" t="s">
        <v>15</v>
      </c>
      <c r="AI879" t="s">
        <v>16</v>
      </c>
      <c r="AJ879" t="s">
        <v>17</v>
      </c>
      <c r="AK879" t="s">
        <v>18</v>
      </c>
      <c r="AL879" t="s">
        <v>19</v>
      </c>
    </row>
    <row r="880" spans="1:38" ht="13.5" customHeight="1">
      <c r="A880" s="7"/>
      <c r="B880" s="7"/>
      <c r="C880" s="7"/>
      <c r="D880" s="8"/>
      <c r="F880" s="9" t="str">
        <f>(Sheet1!T880)</f>
        <v/>
      </c>
      <c r="G880" t="str">
        <f>IF(OR(Sheet1!W880="Yes",Sheet1!U880="Yes"),"\\CMFP538\"&amp;Sheet1!Z880,"")</f>
        <v/>
      </c>
      <c r="H880" t="str">
        <f>IF(G880="","",Sheet1!Z880)</f>
        <v/>
      </c>
      <c r="I880" t="str">
        <f>IF(G880="","",Sheet1!Y880)</f>
        <v/>
      </c>
      <c r="J880" t="e">
        <f>(Sheet1!O880)</f>
        <v>#VALUE!</v>
      </c>
      <c r="K880" s="6" t="e">
        <f>(Sheet1!P880)</f>
        <v>#VALUE!</v>
      </c>
      <c r="L880" s="6" t="e">
        <f>IF(Sheet1!N880="No","No",IF(Sheet1!N880="","No","Yes"))</f>
        <v>#VALUE!</v>
      </c>
      <c r="M880" t="e">
        <f>(Sheet1!Q880)</f>
        <v>#VALUE!</v>
      </c>
      <c r="N880" s="6" t="str">
        <f>IF(Sheet1!E880=FALSE,"",Sheet1!F880&amp;Sheet1!E880)</f>
        <v/>
      </c>
      <c r="O880" t="str">
        <f ca="1">(Sheet1!AB880)</f>
        <v>DC4MDB06</v>
      </c>
      <c r="P880" t="e">
        <f>(Sheet1!R880)</f>
        <v>#VALUE!</v>
      </c>
      <c r="Q880" t="e">
        <f>Sheet3!D880</f>
        <v>#VALUE!</v>
      </c>
      <c r="R880" t="e">
        <f>Sheet3!E880</f>
        <v>#VALUE!</v>
      </c>
      <c r="S880" t="str">
        <f t="shared" si="52"/>
        <v/>
      </c>
      <c r="T880" t="str">
        <f>IF(ISERROR(Sheet1!X880),"",Sheet1!X880)</f>
        <v/>
      </c>
      <c r="U880" t="e">
        <f>IF(Sheet1!M880="Councillors",5120,IF(Sheet1!M880="Information Technology Services Dept.",1024,IF(Sheet1!M880="City Clerk and Solicitor Dept",1953,"No")))</f>
        <v>#VALUE!</v>
      </c>
      <c r="V880" s="5" t="s">
        <v>96</v>
      </c>
      <c r="W880" t="e">
        <f>IF(Sheet1!M880="Councillors",4608,IF(Sheet1!M880="Information Technology Services Dept.",921,IF(Sheet1!M880="City Clerk and Solicitor Dept",1855,"No")))</f>
        <v>#VALUE!</v>
      </c>
      <c r="X880" t="e">
        <f t="shared" si="53"/>
        <v>#VALUE!</v>
      </c>
      <c r="Y880" t="str">
        <f ca="1">IF(Sheet1!AB880="DC1MDB01","DC1",IF(Sheet1!AB880="DC1MDB02","DC1",IF(Sheet1!AB880="DC1MDB03","DC1",IF(Sheet1!AB880="DC1MDB04","DC1",IF(Sheet1!AB880="DC1MDB05","DC1",IF(Sheet1!AB880="DC1MDB06","DC1",IF(Sheet1!AB880="DC1MDB07","DC1",IF(Sheet1!AB880="DC1MDB08","DC1",IF(Sheet1!AB880="DC1MDB09","DC1",IF(Sheet1!AB880="DC1MDB10","DC1",IF(Sheet1!AB880="DC4MDB01","DC4",IF(Sheet1!AB880="DC4MDB02","DC4",IF(Sheet1!AB880="DC4MDB03","DC4",IF(Sheet1!AB880="DC4MDB04","DC4",IF(Sheet1!AB880="DC4MDB05","DC4",IF(Sheet1!AB880="DC4MDB06","DC4",IF(Sheet1!AB880="DC4MDB07","DC4",IF(Sheet1!AB880="DC4MDB08","DC4",IF(Sheet1!AB880="DC4MDB09","DC4",IF(Sheet1!AB880="DC4MDB10","DC4","$False"))))))))))))))))))))</f>
        <v>DC4</v>
      </c>
      <c r="Z880" t="s">
        <v>35</v>
      </c>
      <c r="AA880" t="e">
        <f t="shared" si="54"/>
        <v>#VALUE!</v>
      </c>
      <c r="AB880" t="e">
        <f t="shared" si="55"/>
        <v>#VALUE!</v>
      </c>
      <c r="AC880" t="s">
        <v>11</v>
      </c>
      <c r="AD880" t="s">
        <v>12</v>
      </c>
      <c r="AE880" t="s">
        <v>13</v>
      </c>
      <c r="AF880" t="s">
        <v>14</v>
      </c>
      <c r="AG880" t="s">
        <v>5</v>
      </c>
      <c r="AH880" t="s">
        <v>15</v>
      </c>
      <c r="AI880" t="s">
        <v>16</v>
      </c>
      <c r="AJ880" t="s">
        <v>17</v>
      </c>
      <c r="AK880" t="s">
        <v>18</v>
      </c>
      <c r="AL880" t="s">
        <v>19</v>
      </c>
    </row>
    <row r="881" spans="1:38" ht="13.5" customHeight="1">
      <c r="A881" s="7"/>
      <c r="B881" s="7"/>
      <c r="C881" s="7"/>
      <c r="D881" s="8"/>
      <c r="F881" s="9" t="str">
        <f>(Sheet1!T881)</f>
        <v/>
      </c>
      <c r="G881" t="str">
        <f>IF(OR(Sheet1!W881="Yes",Sheet1!U881="Yes"),"\\CMFP538\"&amp;Sheet1!Z881,"")</f>
        <v/>
      </c>
      <c r="H881" t="str">
        <f>IF(G881="","",Sheet1!Z881)</f>
        <v/>
      </c>
      <c r="I881" t="str">
        <f>IF(G881="","",Sheet1!Y881)</f>
        <v/>
      </c>
      <c r="J881" t="e">
        <f>(Sheet1!O881)</f>
        <v>#VALUE!</v>
      </c>
      <c r="K881" s="6" t="e">
        <f>(Sheet1!P881)</f>
        <v>#VALUE!</v>
      </c>
      <c r="L881" s="6" t="e">
        <f>IF(Sheet1!N881="No","No",IF(Sheet1!N881="","No","Yes"))</f>
        <v>#VALUE!</v>
      </c>
      <c r="M881" t="e">
        <f>(Sheet1!Q881)</f>
        <v>#VALUE!</v>
      </c>
      <c r="N881" s="6" t="str">
        <f>IF(Sheet1!E881=FALSE,"",Sheet1!F881&amp;Sheet1!E881)</f>
        <v/>
      </c>
      <c r="O881" t="str">
        <f ca="1">(Sheet1!AB881)</f>
        <v>DC4MDB05</v>
      </c>
      <c r="P881" t="e">
        <f>(Sheet1!R881)</f>
        <v>#VALUE!</v>
      </c>
      <c r="Q881" t="e">
        <f>Sheet3!D881</f>
        <v>#VALUE!</v>
      </c>
      <c r="R881" t="e">
        <f>Sheet3!E881</f>
        <v>#VALUE!</v>
      </c>
      <c r="S881" t="str">
        <f t="shared" si="52"/>
        <v/>
      </c>
      <c r="T881" t="str">
        <f>IF(ISERROR(Sheet1!X881),"",Sheet1!X881)</f>
        <v/>
      </c>
      <c r="U881" t="e">
        <f>IF(Sheet1!M881="Councillors",5120,IF(Sheet1!M881="Information Technology Services Dept.",1024,IF(Sheet1!M881="City Clerk and Solicitor Dept",1953,"No")))</f>
        <v>#VALUE!</v>
      </c>
      <c r="V881" s="5" t="s">
        <v>96</v>
      </c>
      <c r="W881" t="e">
        <f>IF(Sheet1!M881="Councillors",4608,IF(Sheet1!M881="Information Technology Services Dept.",921,IF(Sheet1!M881="City Clerk and Solicitor Dept",1855,"No")))</f>
        <v>#VALUE!</v>
      </c>
      <c r="X881" t="e">
        <f t="shared" si="53"/>
        <v>#VALUE!</v>
      </c>
      <c r="Y881" t="str">
        <f ca="1">IF(Sheet1!AB881="DC1MDB01","DC1",IF(Sheet1!AB881="DC1MDB02","DC1",IF(Sheet1!AB881="DC1MDB03","DC1",IF(Sheet1!AB881="DC1MDB04","DC1",IF(Sheet1!AB881="DC1MDB05","DC1",IF(Sheet1!AB881="DC1MDB06","DC1",IF(Sheet1!AB881="DC1MDB07","DC1",IF(Sheet1!AB881="DC1MDB08","DC1",IF(Sheet1!AB881="DC1MDB09","DC1",IF(Sheet1!AB881="DC1MDB10","DC1",IF(Sheet1!AB881="DC4MDB01","DC4",IF(Sheet1!AB881="DC4MDB02","DC4",IF(Sheet1!AB881="DC4MDB03","DC4",IF(Sheet1!AB881="DC4MDB04","DC4",IF(Sheet1!AB881="DC4MDB05","DC4",IF(Sheet1!AB881="DC4MDB06","DC4",IF(Sheet1!AB881="DC4MDB07","DC4",IF(Sheet1!AB881="DC4MDB08","DC4",IF(Sheet1!AB881="DC4MDB09","DC4",IF(Sheet1!AB881="DC4MDB10","DC4","$False"))))))))))))))))))))</f>
        <v>DC4</v>
      </c>
      <c r="Z881" t="s">
        <v>35</v>
      </c>
      <c r="AA881" t="e">
        <f t="shared" si="54"/>
        <v>#VALUE!</v>
      </c>
      <c r="AB881" t="e">
        <f t="shared" si="55"/>
        <v>#VALUE!</v>
      </c>
      <c r="AC881" t="s">
        <v>11</v>
      </c>
      <c r="AD881" t="s">
        <v>12</v>
      </c>
      <c r="AE881" t="s">
        <v>13</v>
      </c>
      <c r="AF881" t="s">
        <v>14</v>
      </c>
      <c r="AG881" t="s">
        <v>5</v>
      </c>
      <c r="AH881" t="s">
        <v>15</v>
      </c>
      <c r="AI881" t="s">
        <v>16</v>
      </c>
      <c r="AJ881" t="s">
        <v>17</v>
      </c>
      <c r="AK881" t="s">
        <v>18</v>
      </c>
      <c r="AL881" t="s">
        <v>19</v>
      </c>
    </row>
    <row r="882" spans="1:38" ht="13.5" customHeight="1">
      <c r="A882" s="7"/>
      <c r="B882" s="7"/>
      <c r="C882" s="7"/>
      <c r="D882" s="8"/>
      <c r="F882" s="9" t="str">
        <f>(Sheet1!T882)</f>
        <v/>
      </c>
      <c r="G882" t="str">
        <f>IF(OR(Sheet1!W882="Yes",Sheet1!U882="Yes"),"\\CMFP538\"&amp;Sheet1!Z882,"")</f>
        <v/>
      </c>
      <c r="H882" t="str">
        <f>IF(G882="","",Sheet1!Z882)</f>
        <v/>
      </c>
      <c r="I882" t="str">
        <f>IF(G882="","",Sheet1!Y882)</f>
        <v/>
      </c>
      <c r="J882" t="e">
        <f>(Sheet1!O882)</f>
        <v>#VALUE!</v>
      </c>
      <c r="K882" s="6" t="e">
        <f>(Sheet1!P882)</f>
        <v>#VALUE!</v>
      </c>
      <c r="L882" s="6" t="e">
        <f>IF(Sheet1!N882="No","No",IF(Sheet1!N882="","No","Yes"))</f>
        <v>#VALUE!</v>
      </c>
      <c r="M882" t="e">
        <f>(Sheet1!Q882)</f>
        <v>#VALUE!</v>
      </c>
      <c r="N882" s="6" t="str">
        <f>IF(Sheet1!E882=FALSE,"",Sheet1!F882&amp;Sheet1!E882)</f>
        <v/>
      </c>
      <c r="O882" t="str">
        <f ca="1">(Sheet1!AB882)</f>
        <v>DC1MDB08</v>
      </c>
      <c r="P882" t="e">
        <f>(Sheet1!R882)</f>
        <v>#VALUE!</v>
      </c>
      <c r="Q882" t="e">
        <f>Sheet3!D882</f>
        <v>#VALUE!</v>
      </c>
      <c r="R882" t="e">
        <f>Sheet3!E882</f>
        <v>#VALUE!</v>
      </c>
      <c r="S882" t="str">
        <f t="shared" si="52"/>
        <v/>
      </c>
      <c r="T882" t="str">
        <f>IF(ISERROR(Sheet1!X882),"",Sheet1!X882)</f>
        <v/>
      </c>
      <c r="U882" t="e">
        <f>IF(Sheet1!M882="Councillors",5120,IF(Sheet1!M882="Information Technology Services Dept.",1024,IF(Sheet1!M882="City Clerk and Solicitor Dept",1953,"No")))</f>
        <v>#VALUE!</v>
      </c>
      <c r="V882" s="5" t="s">
        <v>96</v>
      </c>
      <c r="W882" t="e">
        <f>IF(Sheet1!M882="Councillors",4608,IF(Sheet1!M882="Information Technology Services Dept.",921,IF(Sheet1!M882="City Clerk and Solicitor Dept",1855,"No")))</f>
        <v>#VALUE!</v>
      </c>
      <c r="X882" t="e">
        <f t="shared" si="53"/>
        <v>#VALUE!</v>
      </c>
      <c r="Y882" t="str">
        <f ca="1">IF(Sheet1!AB882="DC1MDB01","DC1",IF(Sheet1!AB882="DC1MDB02","DC1",IF(Sheet1!AB882="DC1MDB03","DC1",IF(Sheet1!AB882="DC1MDB04","DC1",IF(Sheet1!AB882="DC1MDB05","DC1",IF(Sheet1!AB882="DC1MDB06","DC1",IF(Sheet1!AB882="DC1MDB07","DC1",IF(Sheet1!AB882="DC1MDB08","DC1",IF(Sheet1!AB882="DC1MDB09","DC1",IF(Sheet1!AB882="DC1MDB10","DC1",IF(Sheet1!AB882="DC4MDB01","DC4",IF(Sheet1!AB882="DC4MDB02","DC4",IF(Sheet1!AB882="DC4MDB03","DC4",IF(Sheet1!AB882="DC4MDB04","DC4",IF(Sheet1!AB882="DC4MDB05","DC4",IF(Sheet1!AB882="DC4MDB06","DC4",IF(Sheet1!AB882="DC4MDB07","DC4",IF(Sheet1!AB882="DC4MDB08","DC4",IF(Sheet1!AB882="DC4MDB09","DC4",IF(Sheet1!AB882="DC4MDB10","DC4","$False"))))))))))))))))))))</f>
        <v>DC1</v>
      </c>
      <c r="Z882" t="s">
        <v>35</v>
      </c>
      <c r="AA882" t="e">
        <f t="shared" si="54"/>
        <v>#VALUE!</v>
      </c>
      <c r="AB882" t="e">
        <f t="shared" si="55"/>
        <v>#VALUE!</v>
      </c>
      <c r="AC882" t="s">
        <v>11</v>
      </c>
      <c r="AD882" t="s">
        <v>12</v>
      </c>
      <c r="AE882" t="s">
        <v>13</v>
      </c>
      <c r="AF882" t="s">
        <v>14</v>
      </c>
      <c r="AG882" t="s">
        <v>5</v>
      </c>
      <c r="AH882" t="s">
        <v>15</v>
      </c>
      <c r="AI882" t="s">
        <v>16</v>
      </c>
      <c r="AJ882" t="s">
        <v>17</v>
      </c>
      <c r="AK882" t="s">
        <v>18</v>
      </c>
      <c r="AL882" t="s">
        <v>19</v>
      </c>
    </row>
    <row r="883" spans="1:38" ht="13.5" customHeight="1">
      <c r="A883" s="7"/>
      <c r="B883" s="7"/>
      <c r="C883" s="7"/>
      <c r="D883" s="8"/>
      <c r="F883" s="9" t="str">
        <f>(Sheet1!T883)</f>
        <v/>
      </c>
      <c r="G883" t="str">
        <f>IF(OR(Sheet1!W883="Yes",Sheet1!U883="Yes"),"\\CMFP538\"&amp;Sheet1!Z883,"")</f>
        <v/>
      </c>
      <c r="H883" t="str">
        <f>IF(G883="","",Sheet1!Z883)</f>
        <v/>
      </c>
      <c r="I883" t="str">
        <f>IF(G883="","",Sheet1!Y883)</f>
        <v/>
      </c>
      <c r="J883" t="e">
        <f>(Sheet1!O883)</f>
        <v>#VALUE!</v>
      </c>
      <c r="K883" s="6" t="e">
        <f>(Sheet1!P883)</f>
        <v>#VALUE!</v>
      </c>
      <c r="L883" s="6" t="e">
        <f>IF(Sheet1!N883="No","No",IF(Sheet1!N883="","No","Yes"))</f>
        <v>#VALUE!</v>
      </c>
      <c r="M883" t="e">
        <f>(Sheet1!Q883)</f>
        <v>#VALUE!</v>
      </c>
      <c r="N883" s="6" t="str">
        <f>IF(Sheet1!E883=FALSE,"",Sheet1!F883&amp;Sheet1!E883)</f>
        <v/>
      </c>
      <c r="O883" t="str">
        <f ca="1">(Sheet1!AB883)</f>
        <v>DC4MDB02</v>
      </c>
      <c r="P883" t="e">
        <f>(Sheet1!R883)</f>
        <v>#VALUE!</v>
      </c>
      <c r="Q883" t="e">
        <f>Sheet3!D883</f>
        <v>#VALUE!</v>
      </c>
      <c r="R883" t="e">
        <f>Sheet3!E883</f>
        <v>#VALUE!</v>
      </c>
      <c r="S883" t="str">
        <f t="shared" si="52"/>
        <v/>
      </c>
      <c r="T883" t="str">
        <f>IF(ISERROR(Sheet1!X883),"",Sheet1!X883)</f>
        <v/>
      </c>
      <c r="U883" t="e">
        <f>IF(Sheet1!M883="Councillors",5120,IF(Sheet1!M883="Information Technology Services Dept.",1024,IF(Sheet1!M883="City Clerk and Solicitor Dept",1953,"No")))</f>
        <v>#VALUE!</v>
      </c>
      <c r="V883" s="5" t="s">
        <v>96</v>
      </c>
      <c r="W883" t="e">
        <f>IF(Sheet1!M883="Councillors",4608,IF(Sheet1!M883="Information Technology Services Dept.",921,IF(Sheet1!M883="City Clerk and Solicitor Dept",1855,"No")))</f>
        <v>#VALUE!</v>
      </c>
      <c r="X883" t="e">
        <f t="shared" si="53"/>
        <v>#VALUE!</v>
      </c>
      <c r="Y883" t="str">
        <f ca="1">IF(Sheet1!AB883="DC1MDB01","DC1",IF(Sheet1!AB883="DC1MDB02","DC1",IF(Sheet1!AB883="DC1MDB03","DC1",IF(Sheet1!AB883="DC1MDB04","DC1",IF(Sheet1!AB883="DC1MDB05","DC1",IF(Sheet1!AB883="DC1MDB06","DC1",IF(Sheet1!AB883="DC1MDB07","DC1",IF(Sheet1!AB883="DC1MDB08","DC1",IF(Sheet1!AB883="DC1MDB09","DC1",IF(Sheet1!AB883="DC1MDB10","DC1",IF(Sheet1!AB883="DC4MDB01","DC4",IF(Sheet1!AB883="DC4MDB02","DC4",IF(Sheet1!AB883="DC4MDB03","DC4",IF(Sheet1!AB883="DC4MDB04","DC4",IF(Sheet1!AB883="DC4MDB05","DC4",IF(Sheet1!AB883="DC4MDB06","DC4",IF(Sheet1!AB883="DC4MDB07","DC4",IF(Sheet1!AB883="DC4MDB08","DC4",IF(Sheet1!AB883="DC4MDB09","DC4",IF(Sheet1!AB883="DC4MDB10","DC4","$False"))))))))))))))))))))</f>
        <v>DC4</v>
      </c>
      <c r="Z883" t="s">
        <v>35</v>
      </c>
      <c r="AA883" t="e">
        <f t="shared" si="54"/>
        <v>#VALUE!</v>
      </c>
      <c r="AB883" t="e">
        <f t="shared" si="55"/>
        <v>#VALUE!</v>
      </c>
      <c r="AC883" t="s">
        <v>11</v>
      </c>
      <c r="AD883" t="s">
        <v>12</v>
      </c>
      <c r="AE883" t="s">
        <v>13</v>
      </c>
      <c r="AF883" t="s">
        <v>14</v>
      </c>
      <c r="AG883" t="s">
        <v>5</v>
      </c>
      <c r="AH883" t="s">
        <v>15</v>
      </c>
      <c r="AI883" t="s">
        <v>16</v>
      </c>
      <c r="AJ883" t="s">
        <v>17</v>
      </c>
      <c r="AK883" t="s">
        <v>18</v>
      </c>
      <c r="AL883" t="s">
        <v>19</v>
      </c>
    </row>
    <row r="884" spans="1:38" ht="13.5" customHeight="1">
      <c r="A884" s="7"/>
      <c r="B884" s="7"/>
      <c r="C884" s="7"/>
      <c r="D884" s="8"/>
      <c r="F884" s="9" t="str">
        <f>(Sheet1!T884)</f>
        <v/>
      </c>
      <c r="G884" t="str">
        <f>IF(OR(Sheet1!W884="Yes",Sheet1!U884="Yes"),"\\CMFP538\"&amp;Sheet1!Z884,"")</f>
        <v/>
      </c>
      <c r="H884" t="str">
        <f>IF(G884="","",Sheet1!Z884)</f>
        <v/>
      </c>
      <c r="I884" t="str">
        <f>IF(G884="","",Sheet1!Y884)</f>
        <v/>
      </c>
      <c r="J884" t="e">
        <f>(Sheet1!O884)</f>
        <v>#VALUE!</v>
      </c>
      <c r="K884" s="6" t="e">
        <f>(Sheet1!P884)</f>
        <v>#VALUE!</v>
      </c>
      <c r="L884" s="6" t="e">
        <f>IF(Sheet1!N884="No","No",IF(Sheet1!N884="","No","Yes"))</f>
        <v>#VALUE!</v>
      </c>
      <c r="M884" t="e">
        <f>(Sheet1!Q884)</f>
        <v>#VALUE!</v>
      </c>
      <c r="N884" s="6" t="str">
        <f>IF(Sheet1!E884=FALSE,"",Sheet1!F884&amp;Sheet1!E884)</f>
        <v/>
      </c>
      <c r="O884" t="str">
        <f ca="1">(Sheet1!AB884)</f>
        <v>DC1MDB03</v>
      </c>
      <c r="P884" t="e">
        <f>(Sheet1!R884)</f>
        <v>#VALUE!</v>
      </c>
      <c r="Q884" t="e">
        <f>Sheet3!D884</f>
        <v>#VALUE!</v>
      </c>
      <c r="R884" t="e">
        <f>Sheet3!E884</f>
        <v>#VALUE!</v>
      </c>
      <c r="S884" t="str">
        <f t="shared" si="52"/>
        <v/>
      </c>
      <c r="T884" t="str">
        <f>IF(ISERROR(Sheet1!X884),"",Sheet1!X884)</f>
        <v/>
      </c>
      <c r="U884" t="e">
        <f>IF(Sheet1!M884="Councillors",5120,IF(Sheet1!M884="Information Technology Services Dept.",1024,IF(Sheet1!M884="City Clerk and Solicitor Dept",1953,"No")))</f>
        <v>#VALUE!</v>
      </c>
      <c r="V884" s="5" t="s">
        <v>96</v>
      </c>
      <c r="W884" t="e">
        <f>IF(Sheet1!M884="Councillors",4608,IF(Sheet1!M884="Information Technology Services Dept.",921,IF(Sheet1!M884="City Clerk and Solicitor Dept",1855,"No")))</f>
        <v>#VALUE!</v>
      </c>
      <c r="X884" t="e">
        <f t="shared" si="53"/>
        <v>#VALUE!</v>
      </c>
      <c r="Y884" t="str">
        <f ca="1">IF(Sheet1!AB884="DC1MDB01","DC1",IF(Sheet1!AB884="DC1MDB02","DC1",IF(Sheet1!AB884="DC1MDB03","DC1",IF(Sheet1!AB884="DC1MDB04","DC1",IF(Sheet1!AB884="DC1MDB05","DC1",IF(Sheet1!AB884="DC1MDB06","DC1",IF(Sheet1!AB884="DC1MDB07","DC1",IF(Sheet1!AB884="DC1MDB08","DC1",IF(Sheet1!AB884="DC1MDB09","DC1",IF(Sheet1!AB884="DC1MDB10","DC1",IF(Sheet1!AB884="DC4MDB01","DC4",IF(Sheet1!AB884="DC4MDB02","DC4",IF(Sheet1!AB884="DC4MDB03","DC4",IF(Sheet1!AB884="DC4MDB04","DC4",IF(Sheet1!AB884="DC4MDB05","DC4",IF(Sheet1!AB884="DC4MDB06","DC4",IF(Sheet1!AB884="DC4MDB07","DC4",IF(Sheet1!AB884="DC4MDB08","DC4",IF(Sheet1!AB884="DC4MDB09","DC4",IF(Sheet1!AB884="DC4MDB10","DC4","$False"))))))))))))))))))))</f>
        <v>DC1</v>
      </c>
      <c r="Z884" t="s">
        <v>35</v>
      </c>
      <c r="AA884" t="e">
        <f t="shared" si="54"/>
        <v>#VALUE!</v>
      </c>
      <c r="AB884" t="e">
        <f t="shared" si="55"/>
        <v>#VALUE!</v>
      </c>
      <c r="AC884" t="s">
        <v>11</v>
      </c>
      <c r="AD884" t="s">
        <v>12</v>
      </c>
      <c r="AE884" t="s">
        <v>13</v>
      </c>
      <c r="AF884" t="s">
        <v>14</v>
      </c>
      <c r="AG884" t="s">
        <v>5</v>
      </c>
      <c r="AH884" t="s">
        <v>15</v>
      </c>
      <c r="AI884" t="s">
        <v>16</v>
      </c>
      <c r="AJ884" t="s">
        <v>17</v>
      </c>
      <c r="AK884" t="s">
        <v>18</v>
      </c>
      <c r="AL884" t="s">
        <v>19</v>
      </c>
    </row>
    <row r="885" spans="1:38" ht="13.5" customHeight="1">
      <c r="A885" s="7"/>
      <c r="B885" s="7"/>
      <c r="C885" s="7"/>
      <c r="D885" s="8"/>
      <c r="F885" s="9" t="str">
        <f>(Sheet1!T885)</f>
        <v/>
      </c>
      <c r="G885" t="str">
        <f>IF(OR(Sheet1!W885="Yes",Sheet1!U885="Yes"),"\\CMFP538\"&amp;Sheet1!Z885,"")</f>
        <v/>
      </c>
      <c r="H885" t="str">
        <f>IF(G885="","",Sheet1!Z885)</f>
        <v/>
      </c>
      <c r="I885" t="str">
        <f>IF(G885="","",Sheet1!Y885)</f>
        <v/>
      </c>
      <c r="J885" t="e">
        <f>(Sheet1!O885)</f>
        <v>#VALUE!</v>
      </c>
      <c r="K885" s="6" t="e">
        <f>(Sheet1!P885)</f>
        <v>#VALUE!</v>
      </c>
      <c r="L885" s="6" t="e">
        <f>IF(Sheet1!N885="No","No",IF(Sheet1!N885="","No","Yes"))</f>
        <v>#VALUE!</v>
      </c>
      <c r="M885" t="e">
        <f>(Sheet1!Q885)</f>
        <v>#VALUE!</v>
      </c>
      <c r="N885" s="6" t="str">
        <f>IF(Sheet1!E885=FALSE,"",Sheet1!F885&amp;Sheet1!E885)</f>
        <v/>
      </c>
      <c r="O885" t="str">
        <f ca="1">(Sheet1!AB885)</f>
        <v>DC1MDB07</v>
      </c>
      <c r="P885" t="e">
        <f>(Sheet1!R885)</f>
        <v>#VALUE!</v>
      </c>
      <c r="Q885" t="e">
        <f>Sheet3!D885</f>
        <v>#VALUE!</v>
      </c>
      <c r="R885" t="e">
        <f>Sheet3!E885</f>
        <v>#VALUE!</v>
      </c>
      <c r="S885" t="str">
        <f t="shared" si="52"/>
        <v/>
      </c>
      <c r="T885" t="str">
        <f>IF(ISERROR(Sheet1!X885),"",Sheet1!X885)</f>
        <v/>
      </c>
      <c r="U885" t="e">
        <f>IF(Sheet1!M885="Councillors",5120,IF(Sheet1!M885="Information Technology Services Dept.",1024,IF(Sheet1!M885="City Clerk and Solicitor Dept",1953,"No")))</f>
        <v>#VALUE!</v>
      </c>
      <c r="V885" s="5" t="s">
        <v>96</v>
      </c>
      <c r="W885" t="e">
        <f>IF(Sheet1!M885="Councillors",4608,IF(Sheet1!M885="Information Technology Services Dept.",921,IF(Sheet1!M885="City Clerk and Solicitor Dept",1855,"No")))</f>
        <v>#VALUE!</v>
      </c>
      <c r="X885" t="e">
        <f t="shared" si="53"/>
        <v>#VALUE!</v>
      </c>
      <c r="Y885" t="str">
        <f ca="1">IF(Sheet1!AB885="DC1MDB01","DC1",IF(Sheet1!AB885="DC1MDB02","DC1",IF(Sheet1!AB885="DC1MDB03","DC1",IF(Sheet1!AB885="DC1MDB04","DC1",IF(Sheet1!AB885="DC1MDB05","DC1",IF(Sheet1!AB885="DC1MDB06","DC1",IF(Sheet1!AB885="DC1MDB07","DC1",IF(Sheet1!AB885="DC1MDB08","DC1",IF(Sheet1!AB885="DC1MDB09","DC1",IF(Sheet1!AB885="DC1MDB10","DC1",IF(Sheet1!AB885="DC4MDB01","DC4",IF(Sheet1!AB885="DC4MDB02","DC4",IF(Sheet1!AB885="DC4MDB03","DC4",IF(Sheet1!AB885="DC4MDB04","DC4",IF(Sheet1!AB885="DC4MDB05","DC4",IF(Sheet1!AB885="DC4MDB06","DC4",IF(Sheet1!AB885="DC4MDB07","DC4",IF(Sheet1!AB885="DC4MDB08","DC4",IF(Sheet1!AB885="DC4MDB09","DC4",IF(Sheet1!AB885="DC4MDB10","DC4","$False"))))))))))))))))))))</f>
        <v>DC1</v>
      </c>
      <c r="Z885" t="s">
        <v>35</v>
      </c>
      <c r="AA885" t="e">
        <f t="shared" si="54"/>
        <v>#VALUE!</v>
      </c>
      <c r="AB885" t="e">
        <f t="shared" si="55"/>
        <v>#VALUE!</v>
      </c>
      <c r="AC885" t="s">
        <v>11</v>
      </c>
      <c r="AD885" t="s">
        <v>12</v>
      </c>
      <c r="AE885" t="s">
        <v>13</v>
      </c>
      <c r="AF885" t="s">
        <v>14</v>
      </c>
      <c r="AG885" t="s">
        <v>5</v>
      </c>
      <c r="AH885" t="s">
        <v>15</v>
      </c>
      <c r="AI885" t="s">
        <v>16</v>
      </c>
      <c r="AJ885" t="s">
        <v>17</v>
      </c>
      <c r="AK885" t="s">
        <v>18</v>
      </c>
      <c r="AL885" t="s">
        <v>19</v>
      </c>
    </row>
    <row r="886" spans="1:38" ht="13.5" customHeight="1">
      <c r="A886" s="7"/>
      <c r="B886" s="7"/>
      <c r="C886" s="7"/>
      <c r="D886" s="8"/>
      <c r="F886" s="9" t="str">
        <f>(Sheet1!T886)</f>
        <v/>
      </c>
      <c r="G886" t="str">
        <f>IF(OR(Sheet1!W886="Yes",Sheet1!U886="Yes"),"\\CMFP538\"&amp;Sheet1!Z886,"")</f>
        <v/>
      </c>
      <c r="H886" t="str">
        <f>IF(G886="","",Sheet1!Z886)</f>
        <v/>
      </c>
      <c r="I886" t="str">
        <f>IF(G886="","",Sheet1!Y886)</f>
        <v/>
      </c>
      <c r="J886" t="e">
        <f>(Sheet1!O886)</f>
        <v>#VALUE!</v>
      </c>
      <c r="K886" s="6" t="e">
        <f>(Sheet1!P886)</f>
        <v>#VALUE!</v>
      </c>
      <c r="L886" s="6" t="e">
        <f>IF(Sheet1!N886="No","No",IF(Sheet1!N886="","No","Yes"))</f>
        <v>#VALUE!</v>
      </c>
      <c r="M886" t="e">
        <f>(Sheet1!Q886)</f>
        <v>#VALUE!</v>
      </c>
      <c r="N886" s="6" t="str">
        <f>IF(Sheet1!E886=FALSE,"",Sheet1!F886&amp;Sheet1!E886)</f>
        <v/>
      </c>
      <c r="O886" t="str">
        <f ca="1">(Sheet1!AB886)</f>
        <v>DC4MDB08</v>
      </c>
      <c r="P886" t="e">
        <f>(Sheet1!R886)</f>
        <v>#VALUE!</v>
      </c>
      <c r="Q886" t="e">
        <f>Sheet3!D886</f>
        <v>#VALUE!</v>
      </c>
      <c r="R886" t="e">
        <f>Sheet3!E886</f>
        <v>#VALUE!</v>
      </c>
      <c r="S886" t="str">
        <f t="shared" si="52"/>
        <v/>
      </c>
      <c r="T886" t="str">
        <f>IF(ISERROR(Sheet1!X886),"",Sheet1!X886)</f>
        <v/>
      </c>
      <c r="U886" t="e">
        <f>IF(Sheet1!M886="Councillors",5120,IF(Sheet1!M886="Information Technology Services Dept.",1024,IF(Sheet1!M886="City Clerk and Solicitor Dept",1953,"No")))</f>
        <v>#VALUE!</v>
      </c>
      <c r="V886" s="5" t="s">
        <v>96</v>
      </c>
      <c r="W886" t="e">
        <f>IF(Sheet1!M886="Councillors",4608,IF(Sheet1!M886="Information Technology Services Dept.",921,IF(Sheet1!M886="City Clerk and Solicitor Dept",1855,"No")))</f>
        <v>#VALUE!</v>
      </c>
      <c r="X886" t="e">
        <f t="shared" si="53"/>
        <v>#VALUE!</v>
      </c>
      <c r="Y886" t="str">
        <f ca="1">IF(Sheet1!AB886="DC1MDB01","DC1",IF(Sheet1!AB886="DC1MDB02","DC1",IF(Sheet1!AB886="DC1MDB03","DC1",IF(Sheet1!AB886="DC1MDB04","DC1",IF(Sheet1!AB886="DC1MDB05","DC1",IF(Sheet1!AB886="DC1MDB06","DC1",IF(Sheet1!AB886="DC1MDB07","DC1",IF(Sheet1!AB886="DC1MDB08","DC1",IF(Sheet1!AB886="DC1MDB09","DC1",IF(Sheet1!AB886="DC1MDB10","DC1",IF(Sheet1!AB886="DC4MDB01","DC4",IF(Sheet1!AB886="DC4MDB02","DC4",IF(Sheet1!AB886="DC4MDB03","DC4",IF(Sheet1!AB886="DC4MDB04","DC4",IF(Sheet1!AB886="DC4MDB05","DC4",IF(Sheet1!AB886="DC4MDB06","DC4",IF(Sheet1!AB886="DC4MDB07","DC4",IF(Sheet1!AB886="DC4MDB08","DC4",IF(Sheet1!AB886="DC4MDB09","DC4",IF(Sheet1!AB886="DC4MDB10","DC4","$False"))))))))))))))))))))</f>
        <v>DC4</v>
      </c>
      <c r="Z886" t="s">
        <v>35</v>
      </c>
      <c r="AA886" t="e">
        <f t="shared" si="54"/>
        <v>#VALUE!</v>
      </c>
      <c r="AB886" t="e">
        <f t="shared" si="55"/>
        <v>#VALUE!</v>
      </c>
      <c r="AC886" t="s">
        <v>11</v>
      </c>
      <c r="AD886" t="s">
        <v>12</v>
      </c>
      <c r="AE886" t="s">
        <v>13</v>
      </c>
      <c r="AF886" t="s">
        <v>14</v>
      </c>
      <c r="AG886" t="s">
        <v>5</v>
      </c>
      <c r="AH886" t="s">
        <v>15</v>
      </c>
      <c r="AI886" t="s">
        <v>16</v>
      </c>
      <c r="AJ886" t="s">
        <v>17</v>
      </c>
      <c r="AK886" t="s">
        <v>18</v>
      </c>
      <c r="AL886" t="s">
        <v>19</v>
      </c>
    </row>
    <row r="887" spans="1:38" ht="13.5" customHeight="1">
      <c r="A887" s="7"/>
      <c r="B887" s="7"/>
      <c r="C887" s="7"/>
      <c r="D887" s="8"/>
      <c r="F887" s="9" t="str">
        <f>(Sheet1!T887)</f>
        <v/>
      </c>
      <c r="G887" t="str">
        <f>IF(OR(Sheet1!W887="Yes",Sheet1!U887="Yes"),"\\CMFP538\"&amp;Sheet1!Z887,"")</f>
        <v/>
      </c>
      <c r="H887" t="str">
        <f>IF(G887="","",Sheet1!Z887)</f>
        <v/>
      </c>
      <c r="I887" t="str">
        <f>IF(G887="","",Sheet1!Y887)</f>
        <v/>
      </c>
      <c r="J887" t="e">
        <f>(Sheet1!O887)</f>
        <v>#VALUE!</v>
      </c>
      <c r="K887" s="6" t="e">
        <f>(Sheet1!P887)</f>
        <v>#VALUE!</v>
      </c>
      <c r="L887" s="6" t="e">
        <f>IF(Sheet1!N887="No","No",IF(Sheet1!N887="","No","Yes"))</f>
        <v>#VALUE!</v>
      </c>
      <c r="M887" t="e">
        <f>(Sheet1!Q887)</f>
        <v>#VALUE!</v>
      </c>
      <c r="N887" s="6" t="str">
        <f>IF(Sheet1!E887=FALSE,"",Sheet1!F887&amp;Sheet1!E887)</f>
        <v/>
      </c>
      <c r="O887" t="str">
        <f ca="1">(Sheet1!AB887)</f>
        <v>DC4MDB07</v>
      </c>
      <c r="P887" t="e">
        <f>(Sheet1!R887)</f>
        <v>#VALUE!</v>
      </c>
      <c r="Q887" t="e">
        <f>Sheet3!D887</f>
        <v>#VALUE!</v>
      </c>
      <c r="R887" t="e">
        <f>Sheet3!E887</f>
        <v>#VALUE!</v>
      </c>
      <c r="S887" t="str">
        <f t="shared" si="52"/>
        <v/>
      </c>
      <c r="T887" t="str">
        <f>IF(ISERROR(Sheet1!X887),"",Sheet1!X887)</f>
        <v/>
      </c>
      <c r="U887" t="e">
        <f>IF(Sheet1!M887="Councillors",5120,IF(Sheet1!M887="Information Technology Services Dept.",1024,IF(Sheet1!M887="City Clerk and Solicitor Dept",1953,"No")))</f>
        <v>#VALUE!</v>
      </c>
      <c r="V887" s="5" t="s">
        <v>96</v>
      </c>
      <c r="W887" t="e">
        <f>IF(Sheet1!M887="Councillors",4608,IF(Sheet1!M887="Information Technology Services Dept.",921,IF(Sheet1!M887="City Clerk and Solicitor Dept",1855,"No")))</f>
        <v>#VALUE!</v>
      </c>
      <c r="X887" t="e">
        <f t="shared" si="53"/>
        <v>#VALUE!</v>
      </c>
      <c r="Y887" t="str">
        <f ca="1">IF(Sheet1!AB887="DC1MDB01","DC1",IF(Sheet1!AB887="DC1MDB02","DC1",IF(Sheet1!AB887="DC1MDB03","DC1",IF(Sheet1!AB887="DC1MDB04","DC1",IF(Sheet1!AB887="DC1MDB05","DC1",IF(Sheet1!AB887="DC1MDB06","DC1",IF(Sheet1!AB887="DC1MDB07","DC1",IF(Sheet1!AB887="DC1MDB08","DC1",IF(Sheet1!AB887="DC1MDB09","DC1",IF(Sheet1!AB887="DC1MDB10","DC1",IF(Sheet1!AB887="DC4MDB01","DC4",IF(Sheet1!AB887="DC4MDB02","DC4",IF(Sheet1!AB887="DC4MDB03","DC4",IF(Sheet1!AB887="DC4MDB04","DC4",IF(Sheet1!AB887="DC4MDB05","DC4",IF(Sheet1!AB887="DC4MDB06","DC4",IF(Sheet1!AB887="DC4MDB07","DC4",IF(Sheet1!AB887="DC4MDB08","DC4",IF(Sheet1!AB887="DC4MDB09","DC4",IF(Sheet1!AB887="DC4MDB10","DC4","$False"))))))))))))))))))))</f>
        <v>DC4</v>
      </c>
      <c r="Z887" t="s">
        <v>35</v>
      </c>
      <c r="AA887" t="e">
        <f t="shared" si="54"/>
        <v>#VALUE!</v>
      </c>
      <c r="AB887" t="e">
        <f t="shared" si="55"/>
        <v>#VALUE!</v>
      </c>
      <c r="AC887" t="s">
        <v>11</v>
      </c>
      <c r="AD887" t="s">
        <v>12</v>
      </c>
      <c r="AE887" t="s">
        <v>13</v>
      </c>
      <c r="AF887" t="s">
        <v>14</v>
      </c>
      <c r="AG887" t="s">
        <v>5</v>
      </c>
      <c r="AH887" t="s">
        <v>15</v>
      </c>
      <c r="AI887" t="s">
        <v>16</v>
      </c>
      <c r="AJ887" t="s">
        <v>17</v>
      </c>
      <c r="AK887" t="s">
        <v>18</v>
      </c>
      <c r="AL887" t="s">
        <v>19</v>
      </c>
    </row>
    <row r="888" spans="1:38" ht="13.5" customHeight="1">
      <c r="A888" s="7"/>
      <c r="B888" s="7"/>
      <c r="C888" s="7"/>
      <c r="D888" s="8"/>
      <c r="F888" s="9" t="str">
        <f>(Sheet1!T888)</f>
        <v/>
      </c>
      <c r="G888" t="str">
        <f>IF(OR(Sheet1!W888="Yes",Sheet1!U888="Yes"),"\\CMFP538\"&amp;Sheet1!Z888,"")</f>
        <v/>
      </c>
      <c r="H888" t="str">
        <f>IF(G888="","",Sheet1!Z888)</f>
        <v/>
      </c>
      <c r="I888" t="str">
        <f>IF(G888="","",Sheet1!Y888)</f>
        <v/>
      </c>
      <c r="J888" t="e">
        <f>(Sheet1!O888)</f>
        <v>#VALUE!</v>
      </c>
      <c r="K888" s="6" t="e">
        <f>(Sheet1!P888)</f>
        <v>#VALUE!</v>
      </c>
      <c r="L888" s="6" t="e">
        <f>IF(Sheet1!N888="No","No",IF(Sheet1!N888="","No","Yes"))</f>
        <v>#VALUE!</v>
      </c>
      <c r="M888" t="e">
        <f>(Sheet1!Q888)</f>
        <v>#VALUE!</v>
      </c>
      <c r="N888" s="6" t="str">
        <f>IF(Sheet1!E888=FALSE,"",Sheet1!F888&amp;Sheet1!E888)</f>
        <v/>
      </c>
      <c r="O888" t="str">
        <f ca="1">(Sheet1!AB888)</f>
        <v>DC4MDB03</v>
      </c>
      <c r="P888" t="e">
        <f>(Sheet1!R888)</f>
        <v>#VALUE!</v>
      </c>
      <c r="Q888" t="e">
        <f>Sheet3!D888</f>
        <v>#VALUE!</v>
      </c>
      <c r="R888" t="e">
        <f>Sheet3!E888</f>
        <v>#VALUE!</v>
      </c>
      <c r="S888" t="str">
        <f t="shared" si="52"/>
        <v/>
      </c>
      <c r="T888" t="str">
        <f>IF(ISERROR(Sheet1!X888),"",Sheet1!X888)</f>
        <v/>
      </c>
      <c r="U888" t="e">
        <f>IF(Sheet1!M888="Councillors",5120,IF(Sheet1!M888="Information Technology Services Dept.",1024,IF(Sheet1!M888="City Clerk and Solicitor Dept",1953,"No")))</f>
        <v>#VALUE!</v>
      </c>
      <c r="V888" s="5" t="s">
        <v>96</v>
      </c>
      <c r="W888" t="e">
        <f>IF(Sheet1!M888="Councillors",4608,IF(Sheet1!M888="Information Technology Services Dept.",921,IF(Sheet1!M888="City Clerk and Solicitor Dept",1855,"No")))</f>
        <v>#VALUE!</v>
      </c>
      <c r="X888" t="e">
        <f t="shared" si="53"/>
        <v>#VALUE!</v>
      </c>
      <c r="Y888" t="str">
        <f ca="1">IF(Sheet1!AB888="DC1MDB01","DC1",IF(Sheet1!AB888="DC1MDB02","DC1",IF(Sheet1!AB888="DC1MDB03","DC1",IF(Sheet1!AB888="DC1MDB04","DC1",IF(Sheet1!AB888="DC1MDB05","DC1",IF(Sheet1!AB888="DC1MDB06","DC1",IF(Sheet1!AB888="DC1MDB07","DC1",IF(Sheet1!AB888="DC1MDB08","DC1",IF(Sheet1!AB888="DC1MDB09","DC1",IF(Sheet1!AB888="DC1MDB10","DC1",IF(Sheet1!AB888="DC4MDB01","DC4",IF(Sheet1!AB888="DC4MDB02","DC4",IF(Sheet1!AB888="DC4MDB03","DC4",IF(Sheet1!AB888="DC4MDB04","DC4",IF(Sheet1!AB888="DC4MDB05","DC4",IF(Sheet1!AB888="DC4MDB06","DC4",IF(Sheet1!AB888="DC4MDB07","DC4",IF(Sheet1!AB888="DC4MDB08","DC4",IF(Sheet1!AB888="DC4MDB09","DC4",IF(Sheet1!AB888="DC4MDB10","DC4","$False"))))))))))))))))))))</f>
        <v>DC4</v>
      </c>
      <c r="Z888" t="s">
        <v>35</v>
      </c>
      <c r="AA888" t="e">
        <f t="shared" si="54"/>
        <v>#VALUE!</v>
      </c>
      <c r="AB888" t="e">
        <f t="shared" si="55"/>
        <v>#VALUE!</v>
      </c>
      <c r="AC888" t="s">
        <v>11</v>
      </c>
      <c r="AD888" t="s">
        <v>12</v>
      </c>
      <c r="AE888" t="s">
        <v>13</v>
      </c>
      <c r="AF888" t="s">
        <v>14</v>
      </c>
      <c r="AG888" t="s">
        <v>5</v>
      </c>
      <c r="AH888" t="s">
        <v>15</v>
      </c>
      <c r="AI888" t="s">
        <v>16</v>
      </c>
      <c r="AJ888" t="s">
        <v>17</v>
      </c>
      <c r="AK888" t="s">
        <v>18</v>
      </c>
      <c r="AL888" t="s">
        <v>19</v>
      </c>
    </row>
    <row r="889" spans="1:38" ht="13.5" customHeight="1">
      <c r="A889" s="7"/>
      <c r="B889" s="7"/>
      <c r="C889" s="7"/>
      <c r="D889" s="8"/>
      <c r="F889" s="9" t="str">
        <f>(Sheet1!T889)</f>
        <v/>
      </c>
      <c r="G889" t="str">
        <f>IF(OR(Sheet1!W889="Yes",Sheet1!U889="Yes"),"\\CMFP538\"&amp;Sheet1!Z889,"")</f>
        <v/>
      </c>
      <c r="H889" t="str">
        <f>IF(G889="","",Sheet1!Z889)</f>
        <v/>
      </c>
      <c r="I889" t="str">
        <f>IF(G889="","",Sheet1!Y889)</f>
        <v/>
      </c>
      <c r="J889" t="e">
        <f>(Sheet1!O889)</f>
        <v>#VALUE!</v>
      </c>
      <c r="K889" s="6" t="e">
        <f>(Sheet1!P889)</f>
        <v>#VALUE!</v>
      </c>
      <c r="L889" s="6" t="e">
        <f>IF(Sheet1!N889="No","No",IF(Sheet1!N889="","No","Yes"))</f>
        <v>#VALUE!</v>
      </c>
      <c r="M889" t="e">
        <f>(Sheet1!Q889)</f>
        <v>#VALUE!</v>
      </c>
      <c r="N889" s="6" t="str">
        <f>IF(Sheet1!E889=FALSE,"",Sheet1!F889&amp;Sheet1!E889)</f>
        <v/>
      </c>
      <c r="O889" t="str">
        <f ca="1">(Sheet1!AB889)</f>
        <v>DC4MDB08</v>
      </c>
      <c r="P889" t="e">
        <f>(Sheet1!R889)</f>
        <v>#VALUE!</v>
      </c>
      <c r="Q889" t="e">
        <f>Sheet3!D889</f>
        <v>#VALUE!</v>
      </c>
      <c r="R889" t="e">
        <f>Sheet3!E889</f>
        <v>#VALUE!</v>
      </c>
      <c r="S889" t="str">
        <f t="shared" si="52"/>
        <v/>
      </c>
      <c r="T889" t="str">
        <f>IF(ISERROR(Sheet1!X889),"",Sheet1!X889)</f>
        <v/>
      </c>
      <c r="U889" t="e">
        <f>IF(Sheet1!M889="Councillors",5120,IF(Sheet1!M889="Information Technology Services Dept.",1024,IF(Sheet1!M889="City Clerk and Solicitor Dept",1953,"No")))</f>
        <v>#VALUE!</v>
      </c>
      <c r="V889" s="5" t="s">
        <v>96</v>
      </c>
      <c r="W889" t="e">
        <f>IF(Sheet1!M889="Councillors",4608,IF(Sheet1!M889="Information Technology Services Dept.",921,IF(Sheet1!M889="City Clerk and Solicitor Dept",1855,"No")))</f>
        <v>#VALUE!</v>
      </c>
      <c r="X889" t="e">
        <f t="shared" si="53"/>
        <v>#VALUE!</v>
      </c>
      <c r="Y889" t="str">
        <f ca="1">IF(Sheet1!AB889="DC1MDB01","DC1",IF(Sheet1!AB889="DC1MDB02","DC1",IF(Sheet1!AB889="DC1MDB03","DC1",IF(Sheet1!AB889="DC1MDB04","DC1",IF(Sheet1!AB889="DC1MDB05","DC1",IF(Sheet1!AB889="DC1MDB06","DC1",IF(Sheet1!AB889="DC1MDB07","DC1",IF(Sheet1!AB889="DC1MDB08","DC1",IF(Sheet1!AB889="DC1MDB09","DC1",IF(Sheet1!AB889="DC1MDB10","DC1",IF(Sheet1!AB889="DC4MDB01","DC4",IF(Sheet1!AB889="DC4MDB02","DC4",IF(Sheet1!AB889="DC4MDB03","DC4",IF(Sheet1!AB889="DC4MDB04","DC4",IF(Sheet1!AB889="DC4MDB05","DC4",IF(Sheet1!AB889="DC4MDB06","DC4",IF(Sheet1!AB889="DC4MDB07","DC4",IF(Sheet1!AB889="DC4MDB08","DC4",IF(Sheet1!AB889="DC4MDB09","DC4",IF(Sheet1!AB889="DC4MDB10","DC4","$False"))))))))))))))))))))</f>
        <v>DC4</v>
      </c>
      <c r="Z889" t="s">
        <v>35</v>
      </c>
      <c r="AA889" t="e">
        <f t="shared" si="54"/>
        <v>#VALUE!</v>
      </c>
      <c r="AB889" t="e">
        <f t="shared" si="55"/>
        <v>#VALUE!</v>
      </c>
      <c r="AC889" t="s">
        <v>11</v>
      </c>
      <c r="AD889" t="s">
        <v>12</v>
      </c>
      <c r="AE889" t="s">
        <v>13</v>
      </c>
      <c r="AF889" t="s">
        <v>14</v>
      </c>
      <c r="AG889" t="s">
        <v>5</v>
      </c>
      <c r="AH889" t="s">
        <v>15</v>
      </c>
      <c r="AI889" t="s">
        <v>16</v>
      </c>
      <c r="AJ889" t="s">
        <v>17</v>
      </c>
      <c r="AK889" t="s">
        <v>18</v>
      </c>
      <c r="AL889" t="s">
        <v>19</v>
      </c>
    </row>
    <row r="890" spans="1:38" ht="13.5" customHeight="1">
      <c r="A890" s="7"/>
      <c r="B890" s="7"/>
      <c r="C890" s="7"/>
      <c r="D890" s="8"/>
      <c r="F890" s="9" t="str">
        <f>(Sheet1!T890)</f>
        <v/>
      </c>
      <c r="G890" t="str">
        <f>IF(OR(Sheet1!W890="Yes",Sheet1!U890="Yes"),"\\CMFP538\"&amp;Sheet1!Z890,"")</f>
        <v/>
      </c>
      <c r="H890" t="str">
        <f>IF(G890="","",Sheet1!Z890)</f>
        <v/>
      </c>
      <c r="I890" t="str">
        <f>IF(G890="","",Sheet1!Y890)</f>
        <v/>
      </c>
      <c r="J890" t="e">
        <f>(Sheet1!O890)</f>
        <v>#VALUE!</v>
      </c>
      <c r="K890" s="6" t="e">
        <f>(Sheet1!P890)</f>
        <v>#VALUE!</v>
      </c>
      <c r="L890" s="6" t="e">
        <f>IF(Sheet1!N890="No","No",IF(Sheet1!N890="","No","Yes"))</f>
        <v>#VALUE!</v>
      </c>
      <c r="M890" t="e">
        <f>(Sheet1!Q890)</f>
        <v>#VALUE!</v>
      </c>
      <c r="N890" s="6" t="str">
        <f>IF(Sheet1!E890=FALSE,"",Sheet1!F890&amp;Sheet1!E890)</f>
        <v/>
      </c>
      <c r="O890" t="str">
        <f ca="1">(Sheet1!AB890)</f>
        <v>DC1MDB09</v>
      </c>
      <c r="P890" t="e">
        <f>(Sheet1!R890)</f>
        <v>#VALUE!</v>
      </c>
      <c r="Q890" t="e">
        <f>Sheet3!D890</f>
        <v>#VALUE!</v>
      </c>
      <c r="R890" t="e">
        <f>Sheet3!E890</f>
        <v>#VALUE!</v>
      </c>
      <c r="S890" t="str">
        <f t="shared" si="52"/>
        <v/>
      </c>
      <c r="T890" t="str">
        <f>IF(ISERROR(Sheet1!X890),"",Sheet1!X890)</f>
        <v/>
      </c>
      <c r="U890" t="e">
        <f>IF(Sheet1!M890="Councillors",5120,IF(Sheet1!M890="Information Technology Services Dept.",1024,IF(Sheet1!M890="City Clerk and Solicitor Dept",1953,"No")))</f>
        <v>#VALUE!</v>
      </c>
      <c r="V890" s="5" t="s">
        <v>96</v>
      </c>
      <c r="W890" t="e">
        <f>IF(Sheet1!M890="Councillors",4608,IF(Sheet1!M890="Information Technology Services Dept.",921,IF(Sheet1!M890="City Clerk and Solicitor Dept",1855,"No")))</f>
        <v>#VALUE!</v>
      </c>
      <c r="X890" t="e">
        <f t="shared" si="53"/>
        <v>#VALUE!</v>
      </c>
      <c r="Y890" t="str">
        <f ca="1">IF(Sheet1!AB890="DC1MDB01","DC1",IF(Sheet1!AB890="DC1MDB02","DC1",IF(Sheet1!AB890="DC1MDB03","DC1",IF(Sheet1!AB890="DC1MDB04","DC1",IF(Sheet1!AB890="DC1MDB05","DC1",IF(Sheet1!AB890="DC1MDB06","DC1",IF(Sheet1!AB890="DC1MDB07","DC1",IF(Sheet1!AB890="DC1MDB08","DC1",IF(Sheet1!AB890="DC1MDB09","DC1",IF(Sheet1!AB890="DC1MDB10","DC1",IF(Sheet1!AB890="DC4MDB01","DC4",IF(Sheet1!AB890="DC4MDB02","DC4",IF(Sheet1!AB890="DC4MDB03","DC4",IF(Sheet1!AB890="DC4MDB04","DC4",IF(Sheet1!AB890="DC4MDB05","DC4",IF(Sheet1!AB890="DC4MDB06","DC4",IF(Sheet1!AB890="DC4MDB07","DC4",IF(Sheet1!AB890="DC4MDB08","DC4",IF(Sheet1!AB890="DC4MDB09","DC4",IF(Sheet1!AB890="DC4MDB10","DC4","$False"))))))))))))))))))))</f>
        <v>DC1</v>
      </c>
      <c r="Z890" t="s">
        <v>35</v>
      </c>
      <c r="AA890" t="e">
        <f t="shared" si="54"/>
        <v>#VALUE!</v>
      </c>
      <c r="AB890" t="e">
        <f t="shared" si="55"/>
        <v>#VALUE!</v>
      </c>
      <c r="AC890" t="s">
        <v>11</v>
      </c>
      <c r="AD890" t="s">
        <v>12</v>
      </c>
      <c r="AE890" t="s">
        <v>13</v>
      </c>
      <c r="AF890" t="s">
        <v>14</v>
      </c>
      <c r="AG890" t="s">
        <v>5</v>
      </c>
      <c r="AH890" t="s">
        <v>15</v>
      </c>
      <c r="AI890" t="s">
        <v>16</v>
      </c>
      <c r="AJ890" t="s">
        <v>17</v>
      </c>
      <c r="AK890" t="s">
        <v>18</v>
      </c>
      <c r="AL890" t="s">
        <v>19</v>
      </c>
    </row>
    <row r="891" spans="1:38" ht="13.5" customHeight="1">
      <c r="A891" s="7"/>
      <c r="B891" s="7"/>
      <c r="C891" s="7"/>
      <c r="D891" s="8"/>
      <c r="F891" s="9" t="str">
        <f>(Sheet1!T891)</f>
        <v/>
      </c>
      <c r="G891" t="str">
        <f>IF(OR(Sheet1!W891="Yes",Sheet1!U891="Yes"),"\\CMFP538\"&amp;Sheet1!Z891,"")</f>
        <v/>
      </c>
      <c r="H891" t="str">
        <f>IF(G891="","",Sheet1!Z891)</f>
        <v/>
      </c>
      <c r="I891" t="str">
        <f>IF(G891="","",Sheet1!Y891)</f>
        <v/>
      </c>
      <c r="J891" t="e">
        <f>(Sheet1!O891)</f>
        <v>#VALUE!</v>
      </c>
      <c r="K891" s="6" t="e">
        <f>(Sheet1!P891)</f>
        <v>#VALUE!</v>
      </c>
      <c r="L891" s="6" t="e">
        <f>IF(Sheet1!N891="No","No",IF(Sheet1!N891="","No","Yes"))</f>
        <v>#VALUE!</v>
      </c>
      <c r="M891" t="e">
        <f>(Sheet1!Q891)</f>
        <v>#VALUE!</v>
      </c>
      <c r="N891" s="6" t="str">
        <f>IF(Sheet1!E891=FALSE,"",Sheet1!F891&amp;Sheet1!E891)</f>
        <v/>
      </c>
      <c r="O891" t="str">
        <f ca="1">(Sheet1!AB891)</f>
        <v>DC1MDB02</v>
      </c>
      <c r="P891" t="e">
        <f>(Sheet1!R891)</f>
        <v>#VALUE!</v>
      </c>
      <c r="Q891" t="e">
        <f>Sheet3!D891</f>
        <v>#VALUE!</v>
      </c>
      <c r="R891" t="e">
        <f>Sheet3!E891</f>
        <v>#VALUE!</v>
      </c>
      <c r="S891" t="str">
        <f t="shared" si="52"/>
        <v/>
      </c>
      <c r="T891" t="str">
        <f>IF(ISERROR(Sheet1!X891),"",Sheet1!X891)</f>
        <v/>
      </c>
      <c r="U891" t="e">
        <f>IF(Sheet1!M891="Councillors",5120,IF(Sheet1!M891="Information Technology Services Dept.",1024,IF(Sheet1!M891="City Clerk and Solicitor Dept",1953,"No")))</f>
        <v>#VALUE!</v>
      </c>
      <c r="V891" s="5" t="s">
        <v>96</v>
      </c>
      <c r="W891" t="e">
        <f>IF(Sheet1!M891="Councillors",4608,IF(Sheet1!M891="Information Technology Services Dept.",921,IF(Sheet1!M891="City Clerk and Solicitor Dept",1855,"No")))</f>
        <v>#VALUE!</v>
      </c>
      <c r="X891" t="e">
        <f t="shared" si="53"/>
        <v>#VALUE!</v>
      </c>
      <c r="Y891" t="str">
        <f ca="1">IF(Sheet1!AB891="DC1MDB01","DC1",IF(Sheet1!AB891="DC1MDB02","DC1",IF(Sheet1!AB891="DC1MDB03","DC1",IF(Sheet1!AB891="DC1MDB04","DC1",IF(Sheet1!AB891="DC1MDB05","DC1",IF(Sheet1!AB891="DC1MDB06","DC1",IF(Sheet1!AB891="DC1MDB07","DC1",IF(Sheet1!AB891="DC1MDB08","DC1",IF(Sheet1!AB891="DC1MDB09","DC1",IF(Sheet1!AB891="DC1MDB10","DC1",IF(Sheet1!AB891="DC4MDB01","DC4",IF(Sheet1!AB891="DC4MDB02","DC4",IF(Sheet1!AB891="DC4MDB03","DC4",IF(Sheet1!AB891="DC4MDB04","DC4",IF(Sheet1!AB891="DC4MDB05","DC4",IF(Sheet1!AB891="DC4MDB06","DC4",IF(Sheet1!AB891="DC4MDB07","DC4",IF(Sheet1!AB891="DC4MDB08","DC4",IF(Sheet1!AB891="DC4MDB09","DC4",IF(Sheet1!AB891="DC4MDB10","DC4","$False"))))))))))))))))))))</f>
        <v>DC1</v>
      </c>
      <c r="Z891" t="s">
        <v>35</v>
      </c>
      <c r="AA891" t="e">
        <f t="shared" si="54"/>
        <v>#VALUE!</v>
      </c>
      <c r="AB891" t="e">
        <f t="shared" si="55"/>
        <v>#VALUE!</v>
      </c>
      <c r="AC891" t="s">
        <v>11</v>
      </c>
      <c r="AD891" t="s">
        <v>12</v>
      </c>
      <c r="AE891" t="s">
        <v>13</v>
      </c>
      <c r="AF891" t="s">
        <v>14</v>
      </c>
      <c r="AG891" t="s">
        <v>5</v>
      </c>
      <c r="AH891" t="s">
        <v>15</v>
      </c>
      <c r="AI891" t="s">
        <v>16</v>
      </c>
      <c r="AJ891" t="s">
        <v>17</v>
      </c>
      <c r="AK891" t="s">
        <v>18</v>
      </c>
      <c r="AL891" t="s">
        <v>19</v>
      </c>
    </row>
    <row r="892" spans="1:38" ht="13.5" customHeight="1">
      <c r="A892" s="7"/>
      <c r="B892" s="7"/>
      <c r="C892" s="7"/>
      <c r="D892" s="8"/>
      <c r="F892" s="9" t="str">
        <f>(Sheet1!T892)</f>
        <v/>
      </c>
      <c r="G892" t="str">
        <f>IF(OR(Sheet1!W892="Yes",Sheet1!U892="Yes"),"\\CMFP538\"&amp;Sheet1!Z892,"")</f>
        <v/>
      </c>
      <c r="H892" t="str">
        <f>IF(G892="","",Sheet1!Z892)</f>
        <v/>
      </c>
      <c r="I892" t="str">
        <f>IF(G892="","",Sheet1!Y892)</f>
        <v/>
      </c>
      <c r="J892" t="e">
        <f>(Sheet1!O892)</f>
        <v>#VALUE!</v>
      </c>
      <c r="K892" s="6" t="e">
        <f>(Sheet1!P892)</f>
        <v>#VALUE!</v>
      </c>
      <c r="L892" s="6" t="e">
        <f>IF(Sheet1!N892="No","No",IF(Sheet1!N892="","No","Yes"))</f>
        <v>#VALUE!</v>
      </c>
      <c r="M892" t="e">
        <f>(Sheet1!Q892)</f>
        <v>#VALUE!</v>
      </c>
      <c r="N892" s="6" t="str">
        <f>IF(Sheet1!E892=FALSE,"",Sheet1!F892&amp;Sheet1!E892)</f>
        <v/>
      </c>
      <c r="O892" t="str">
        <f ca="1">(Sheet1!AB892)</f>
        <v>DC1MDB02</v>
      </c>
      <c r="P892" t="e">
        <f>(Sheet1!R892)</f>
        <v>#VALUE!</v>
      </c>
      <c r="Q892" t="e">
        <f>Sheet3!D892</f>
        <v>#VALUE!</v>
      </c>
      <c r="R892" t="e">
        <f>Sheet3!E892</f>
        <v>#VALUE!</v>
      </c>
      <c r="S892" t="str">
        <f t="shared" si="52"/>
        <v/>
      </c>
      <c r="T892" t="str">
        <f>IF(ISERROR(Sheet1!X892),"",Sheet1!X892)</f>
        <v/>
      </c>
      <c r="U892" t="e">
        <f>IF(Sheet1!M892="Councillors",5120,IF(Sheet1!M892="Information Technology Services Dept.",1024,IF(Sheet1!M892="City Clerk and Solicitor Dept",1953,"No")))</f>
        <v>#VALUE!</v>
      </c>
      <c r="V892" s="5" t="s">
        <v>96</v>
      </c>
      <c r="W892" t="e">
        <f>IF(Sheet1!M892="Councillors",4608,IF(Sheet1!M892="Information Technology Services Dept.",921,IF(Sheet1!M892="City Clerk and Solicitor Dept",1855,"No")))</f>
        <v>#VALUE!</v>
      </c>
      <c r="X892" t="e">
        <f t="shared" si="53"/>
        <v>#VALUE!</v>
      </c>
      <c r="Y892" t="str">
        <f ca="1">IF(Sheet1!AB892="DC1MDB01","DC1",IF(Sheet1!AB892="DC1MDB02","DC1",IF(Sheet1!AB892="DC1MDB03","DC1",IF(Sheet1!AB892="DC1MDB04","DC1",IF(Sheet1!AB892="DC1MDB05","DC1",IF(Sheet1!AB892="DC1MDB06","DC1",IF(Sheet1!AB892="DC1MDB07","DC1",IF(Sheet1!AB892="DC1MDB08","DC1",IF(Sheet1!AB892="DC1MDB09","DC1",IF(Sheet1!AB892="DC1MDB10","DC1",IF(Sheet1!AB892="DC4MDB01","DC4",IF(Sheet1!AB892="DC4MDB02","DC4",IF(Sheet1!AB892="DC4MDB03","DC4",IF(Sheet1!AB892="DC4MDB04","DC4",IF(Sheet1!AB892="DC4MDB05","DC4",IF(Sheet1!AB892="DC4MDB06","DC4",IF(Sheet1!AB892="DC4MDB07","DC4",IF(Sheet1!AB892="DC4MDB08","DC4",IF(Sheet1!AB892="DC4MDB09","DC4",IF(Sheet1!AB892="DC4MDB10","DC4","$False"))))))))))))))))))))</f>
        <v>DC1</v>
      </c>
      <c r="Z892" t="s">
        <v>35</v>
      </c>
      <c r="AA892" t="e">
        <f t="shared" si="54"/>
        <v>#VALUE!</v>
      </c>
      <c r="AB892" t="e">
        <f t="shared" si="55"/>
        <v>#VALUE!</v>
      </c>
      <c r="AC892" t="s">
        <v>11</v>
      </c>
      <c r="AD892" t="s">
        <v>12</v>
      </c>
      <c r="AE892" t="s">
        <v>13</v>
      </c>
      <c r="AF892" t="s">
        <v>14</v>
      </c>
      <c r="AG892" t="s">
        <v>5</v>
      </c>
      <c r="AH892" t="s">
        <v>15</v>
      </c>
      <c r="AI892" t="s">
        <v>16</v>
      </c>
      <c r="AJ892" t="s">
        <v>17</v>
      </c>
      <c r="AK892" t="s">
        <v>18</v>
      </c>
      <c r="AL892" t="s">
        <v>19</v>
      </c>
    </row>
    <row r="893" spans="1:38" ht="13.5" customHeight="1">
      <c r="A893" s="7"/>
      <c r="B893" s="7"/>
      <c r="C893" s="7"/>
      <c r="D893" s="8"/>
      <c r="F893" s="9" t="str">
        <f>(Sheet1!T893)</f>
        <v/>
      </c>
      <c r="G893" t="str">
        <f>IF(OR(Sheet1!W893="Yes",Sheet1!U893="Yes"),"\\CMFP538\"&amp;Sheet1!Z893,"")</f>
        <v/>
      </c>
      <c r="H893" t="str">
        <f>IF(G893="","",Sheet1!Z893)</f>
        <v/>
      </c>
      <c r="I893" t="str">
        <f>IF(G893="","",Sheet1!Y893)</f>
        <v/>
      </c>
      <c r="J893" t="e">
        <f>(Sheet1!O893)</f>
        <v>#VALUE!</v>
      </c>
      <c r="K893" s="6" t="e">
        <f>(Sheet1!P893)</f>
        <v>#VALUE!</v>
      </c>
      <c r="L893" s="6" t="e">
        <f>IF(Sheet1!N893="No","No",IF(Sheet1!N893="","No","Yes"))</f>
        <v>#VALUE!</v>
      </c>
      <c r="M893" t="e">
        <f>(Sheet1!Q893)</f>
        <v>#VALUE!</v>
      </c>
      <c r="N893" s="6" t="str">
        <f>IF(Sheet1!E893=FALSE,"",Sheet1!F893&amp;Sheet1!E893)</f>
        <v/>
      </c>
      <c r="O893" t="str">
        <f ca="1">(Sheet1!AB893)</f>
        <v>DC1MDB01</v>
      </c>
      <c r="P893" t="e">
        <f>(Sheet1!R893)</f>
        <v>#VALUE!</v>
      </c>
      <c r="Q893" t="e">
        <f>Sheet3!D893</f>
        <v>#VALUE!</v>
      </c>
      <c r="R893" t="e">
        <f>Sheet3!E893</f>
        <v>#VALUE!</v>
      </c>
      <c r="S893" t="str">
        <f t="shared" si="52"/>
        <v/>
      </c>
      <c r="T893" t="str">
        <f>IF(ISERROR(Sheet1!X893),"",Sheet1!X893)</f>
        <v/>
      </c>
      <c r="U893" t="e">
        <f>IF(Sheet1!M893="Councillors",5120,IF(Sheet1!M893="Information Technology Services Dept.",1024,IF(Sheet1!M893="City Clerk and Solicitor Dept",1953,"No")))</f>
        <v>#VALUE!</v>
      </c>
      <c r="V893" s="5" t="s">
        <v>96</v>
      </c>
      <c r="W893" t="e">
        <f>IF(Sheet1!M893="Councillors",4608,IF(Sheet1!M893="Information Technology Services Dept.",921,IF(Sheet1!M893="City Clerk and Solicitor Dept",1855,"No")))</f>
        <v>#VALUE!</v>
      </c>
      <c r="X893" t="e">
        <f t="shared" si="53"/>
        <v>#VALUE!</v>
      </c>
      <c r="Y893" t="str">
        <f ca="1">IF(Sheet1!AB893="DC1MDB01","DC1",IF(Sheet1!AB893="DC1MDB02","DC1",IF(Sheet1!AB893="DC1MDB03","DC1",IF(Sheet1!AB893="DC1MDB04","DC1",IF(Sheet1!AB893="DC1MDB05","DC1",IF(Sheet1!AB893="DC1MDB06","DC1",IF(Sheet1!AB893="DC1MDB07","DC1",IF(Sheet1!AB893="DC1MDB08","DC1",IF(Sheet1!AB893="DC1MDB09","DC1",IF(Sheet1!AB893="DC1MDB10","DC1",IF(Sheet1!AB893="DC4MDB01","DC4",IF(Sheet1!AB893="DC4MDB02","DC4",IF(Sheet1!AB893="DC4MDB03","DC4",IF(Sheet1!AB893="DC4MDB04","DC4",IF(Sheet1!AB893="DC4MDB05","DC4",IF(Sheet1!AB893="DC4MDB06","DC4",IF(Sheet1!AB893="DC4MDB07","DC4",IF(Sheet1!AB893="DC4MDB08","DC4",IF(Sheet1!AB893="DC4MDB09","DC4",IF(Sheet1!AB893="DC4MDB10","DC4","$False"))))))))))))))))))))</f>
        <v>DC1</v>
      </c>
      <c r="Z893" t="s">
        <v>35</v>
      </c>
      <c r="AA893" t="e">
        <f t="shared" si="54"/>
        <v>#VALUE!</v>
      </c>
      <c r="AB893" t="e">
        <f t="shared" si="55"/>
        <v>#VALUE!</v>
      </c>
      <c r="AC893" t="s">
        <v>11</v>
      </c>
      <c r="AD893" t="s">
        <v>12</v>
      </c>
      <c r="AE893" t="s">
        <v>13</v>
      </c>
      <c r="AF893" t="s">
        <v>14</v>
      </c>
      <c r="AG893" t="s">
        <v>5</v>
      </c>
      <c r="AH893" t="s">
        <v>15</v>
      </c>
      <c r="AI893" t="s">
        <v>16</v>
      </c>
      <c r="AJ893" t="s">
        <v>17</v>
      </c>
      <c r="AK893" t="s">
        <v>18</v>
      </c>
      <c r="AL893" t="s">
        <v>19</v>
      </c>
    </row>
    <row r="894" spans="1:38" ht="13.5" customHeight="1">
      <c r="A894" s="7"/>
      <c r="B894" s="7"/>
      <c r="C894" s="7"/>
      <c r="D894" s="8"/>
      <c r="F894" s="9" t="str">
        <f>(Sheet1!T894)</f>
        <v/>
      </c>
      <c r="G894" t="str">
        <f>IF(OR(Sheet1!W894="Yes",Sheet1!U894="Yes"),"\\CMFP538\"&amp;Sheet1!Z894,"")</f>
        <v/>
      </c>
      <c r="H894" t="str">
        <f>IF(G894="","",Sheet1!Z894)</f>
        <v/>
      </c>
      <c r="I894" t="str">
        <f>IF(G894="","",Sheet1!Y894)</f>
        <v/>
      </c>
      <c r="J894" t="e">
        <f>(Sheet1!O894)</f>
        <v>#VALUE!</v>
      </c>
      <c r="K894" s="6" t="e">
        <f>(Sheet1!P894)</f>
        <v>#VALUE!</v>
      </c>
      <c r="L894" s="6" t="e">
        <f>IF(Sheet1!N894="No","No",IF(Sheet1!N894="","No","Yes"))</f>
        <v>#VALUE!</v>
      </c>
      <c r="M894" t="e">
        <f>(Sheet1!Q894)</f>
        <v>#VALUE!</v>
      </c>
      <c r="N894" s="6" t="str">
        <f>IF(Sheet1!E894=FALSE,"",Sheet1!F894&amp;Sheet1!E894)</f>
        <v/>
      </c>
      <c r="O894" t="str">
        <f ca="1">(Sheet1!AB894)</f>
        <v>DC1MDB04</v>
      </c>
      <c r="P894" t="e">
        <f>(Sheet1!R894)</f>
        <v>#VALUE!</v>
      </c>
      <c r="Q894" t="e">
        <f>Sheet3!D894</f>
        <v>#VALUE!</v>
      </c>
      <c r="R894" t="e">
        <f>Sheet3!E894</f>
        <v>#VALUE!</v>
      </c>
      <c r="S894" t="str">
        <f t="shared" si="52"/>
        <v/>
      </c>
      <c r="T894" t="str">
        <f>IF(ISERROR(Sheet1!X894),"",Sheet1!X894)</f>
        <v/>
      </c>
      <c r="U894" t="e">
        <f>IF(Sheet1!M894="Councillors",5120,IF(Sheet1!M894="Information Technology Services Dept.",1024,IF(Sheet1!M894="City Clerk and Solicitor Dept",1953,"No")))</f>
        <v>#VALUE!</v>
      </c>
      <c r="V894" s="5" t="s">
        <v>96</v>
      </c>
      <c r="W894" t="e">
        <f>IF(Sheet1!M894="Councillors",4608,IF(Sheet1!M894="Information Technology Services Dept.",921,IF(Sheet1!M894="City Clerk and Solicitor Dept",1855,"No")))</f>
        <v>#VALUE!</v>
      </c>
      <c r="X894" t="e">
        <f t="shared" si="53"/>
        <v>#VALUE!</v>
      </c>
      <c r="Y894" t="str">
        <f ca="1">IF(Sheet1!AB894="DC1MDB01","DC1",IF(Sheet1!AB894="DC1MDB02","DC1",IF(Sheet1!AB894="DC1MDB03","DC1",IF(Sheet1!AB894="DC1MDB04","DC1",IF(Sheet1!AB894="DC1MDB05","DC1",IF(Sheet1!AB894="DC1MDB06","DC1",IF(Sheet1!AB894="DC1MDB07","DC1",IF(Sheet1!AB894="DC1MDB08","DC1",IF(Sheet1!AB894="DC1MDB09","DC1",IF(Sheet1!AB894="DC1MDB10","DC1",IF(Sheet1!AB894="DC4MDB01","DC4",IF(Sheet1!AB894="DC4MDB02","DC4",IF(Sheet1!AB894="DC4MDB03","DC4",IF(Sheet1!AB894="DC4MDB04","DC4",IF(Sheet1!AB894="DC4MDB05","DC4",IF(Sheet1!AB894="DC4MDB06","DC4",IF(Sheet1!AB894="DC4MDB07","DC4",IF(Sheet1!AB894="DC4MDB08","DC4",IF(Sheet1!AB894="DC4MDB09","DC4",IF(Sheet1!AB894="DC4MDB10","DC4","$False"))))))))))))))))))))</f>
        <v>DC1</v>
      </c>
      <c r="Z894" t="s">
        <v>35</v>
      </c>
      <c r="AA894" t="e">
        <f t="shared" si="54"/>
        <v>#VALUE!</v>
      </c>
      <c r="AB894" t="e">
        <f t="shared" si="55"/>
        <v>#VALUE!</v>
      </c>
      <c r="AC894" t="s">
        <v>11</v>
      </c>
      <c r="AD894" t="s">
        <v>12</v>
      </c>
      <c r="AE894" t="s">
        <v>13</v>
      </c>
      <c r="AF894" t="s">
        <v>14</v>
      </c>
      <c r="AG894" t="s">
        <v>5</v>
      </c>
      <c r="AH894" t="s">
        <v>15</v>
      </c>
      <c r="AI894" t="s">
        <v>16</v>
      </c>
      <c r="AJ894" t="s">
        <v>17</v>
      </c>
      <c r="AK894" t="s">
        <v>18</v>
      </c>
      <c r="AL894" t="s">
        <v>19</v>
      </c>
    </row>
    <row r="895" spans="1:38" ht="13.5" customHeight="1">
      <c r="A895" s="7"/>
      <c r="B895" s="7"/>
      <c r="C895" s="7"/>
      <c r="D895" s="8"/>
      <c r="F895" s="9" t="str">
        <f>(Sheet1!T895)</f>
        <v/>
      </c>
      <c r="G895" t="str">
        <f>IF(OR(Sheet1!W895="Yes",Sheet1!U895="Yes"),"\\CMFP538\"&amp;Sheet1!Z895,"")</f>
        <v/>
      </c>
      <c r="H895" t="str">
        <f>IF(G895="","",Sheet1!Z895)</f>
        <v/>
      </c>
      <c r="I895" t="str">
        <f>IF(G895="","",Sheet1!Y895)</f>
        <v/>
      </c>
      <c r="J895" t="e">
        <f>(Sheet1!O895)</f>
        <v>#VALUE!</v>
      </c>
      <c r="K895" s="6" t="e">
        <f>(Sheet1!P895)</f>
        <v>#VALUE!</v>
      </c>
      <c r="L895" s="6" t="e">
        <f>IF(Sheet1!N895="No","No",IF(Sheet1!N895="","No","Yes"))</f>
        <v>#VALUE!</v>
      </c>
      <c r="M895" t="e">
        <f>(Sheet1!Q895)</f>
        <v>#VALUE!</v>
      </c>
      <c r="N895" s="6" t="str">
        <f>IF(Sheet1!E895=FALSE,"",Sheet1!F895&amp;Sheet1!E895)</f>
        <v/>
      </c>
      <c r="O895" t="str">
        <f ca="1">(Sheet1!AB895)</f>
        <v>DC4MDB10</v>
      </c>
      <c r="P895" t="e">
        <f>(Sheet1!R895)</f>
        <v>#VALUE!</v>
      </c>
      <c r="Q895" t="e">
        <f>Sheet3!D895</f>
        <v>#VALUE!</v>
      </c>
      <c r="R895" t="e">
        <f>Sheet3!E895</f>
        <v>#VALUE!</v>
      </c>
      <c r="S895" t="str">
        <f t="shared" si="52"/>
        <v/>
      </c>
      <c r="T895" t="str">
        <f>IF(ISERROR(Sheet1!X895),"",Sheet1!X895)</f>
        <v/>
      </c>
      <c r="U895" t="e">
        <f>IF(Sheet1!M895="Councillors",5120,IF(Sheet1!M895="Information Technology Services Dept.",1024,IF(Sheet1!M895="City Clerk and Solicitor Dept",1953,"No")))</f>
        <v>#VALUE!</v>
      </c>
      <c r="V895" s="5" t="s">
        <v>96</v>
      </c>
      <c r="W895" t="e">
        <f>IF(Sheet1!M895="Councillors",4608,IF(Sheet1!M895="Information Technology Services Dept.",921,IF(Sheet1!M895="City Clerk and Solicitor Dept",1855,"No")))</f>
        <v>#VALUE!</v>
      </c>
      <c r="X895" t="e">
        <f t="shared" si="53"/>
        <v>#VALUE!</v>
      </c>
      <c r="Y895" t="str">
        <f ca="1">IF(Sheet1!AB895="DC1MDB01","DC1",IF(Sheet1!AB895="DC1MDB02","DC1",IF(Sheet1!AB895="DC1MDB03","DC1",IF(Sheet1!AB895="DC1MDB04","DC1",IF(Sheet1!AB895="DC1MDB05","DC1",IF(Sheet1!AB895="DC1MDB06","DC1",IF(Sheet1!AB895="DC1MDB07","DC1",IF(Sheet1!AB895="DC1MDB08","DC1",IF(Sheet1!AB895="DC1MDB09","DC1",IF(Sheet1!AB895="DC1MDB10","DC1",IF(Sheet1!AB895="DC4MDB01","DC4",IF(Sheet1!AB895="DC4MDB02","DC4",IF(Sheet1!AB895="DC4MDB03","DC4",IF(Sheet1!AB895="DC4MDB04","DC4",IF(Sheet1!AB895="DC4MDB05","DC4",IF(Sheet1!AB895="DC4MDB06","DC4",IF(Sheet1!AB895="DC4MDB07","DC4",IF(Sheet1!AB895="DC4MDB08","DC4",IF(Sheet1!AB895="DC4MDB09","DC4",IF(Sheet1!AB895="DC4MDB10","DC4","$False"))))))))))))))))))))</f>
        <v>DC4</v>
      </c>
      <c r="Z895" t="s">
        <v>35</v>
      </c>
      <c r="AA895" t="e">
        <f t="shared" si="54"/>
        <v>#VALUE!</v>
      </c>
      <c r="AB895" t="e">
        <f t="shared" si="55"/>
        <v>#VALUE!</v>
      </c>
      <c r="AC895" t="s">
        <v>11</v>
      </c>
      <c r="AD895" t="s">
        <v>12</v>
      </c>
      <c r="AE895" t="s">
        <v>13</v>
      </c>
      <c r="AF895" t="s">
        <v>14</v>
      </c>
      <c r="AG895" t="s">
        <v>5</v>
      </c>
      <c r="AH895" t="s">
        <v>15</v>
      </c>
      <c r="AI895" t="s">
        <v>16</v>
      </c>
      <c r="AJ895" t="s">
        <v>17</v>
      </c>
      <c r="AK895" t="s">
        <v>18</v>
      </c>
      <c r="AL895" t="s">
        <v>19</v>
      </c>
    </row>
    <row r="896" spans="1:38" ht="13.5" customHeight="1">
      <c r="A896" s="7"/>
      <c r="B896" s="7"/>
      <c r="C896" s="7"/>
      <c r="D896" s="8"/>
      <c r="F896" s="9" t="str">
        <f>(Sheet1!T896)</f>
        <v/>
      </c>
      <c r="G896" t="str">
        <f>IF(OR(Sheet1!W896="Yes",Sheet1!U896="Yes"),"\\CMFP538\"&amp;Sheet1!Z896,"")</f>
        <v/>
      </c>
      <c r="H896" t="str">
        <f>IF(G896="","",Sheet1!Z896)</f>
        <v/>
      </c>
      <c r="I896" t="str">
        <f>IF(G896="","",Sheet1!Y896)</f>
        <v/>
      </c>
      <c r="J896" t="e">
        <f>(Sheet1!O896)</f>
        <v>#VALUE!</v>
      </c>
      <c r="K896" s="6" t="e">
        <f>(Sheet1!P896)</f>
        <v>#VALUE!</v>
      </c>
      <c r="L896" s="6" t="e">
        <f>IF(Sheet1!N896="No","No",IF(Sheet1!N896="","No","Yes"))</f>
        <v>#VALUE!</v>
      </c>
      <c r="M896" t="e">
        <f>(Sheet1!Q896)</f>
        <v>#VALUE!</v>
      </c>
      <c r="N896" s="6" t="str">
        <f>IF(Sheet1!E896=FALSE,"",Sheet1!F896&amp;Sheet1!E896)</f>
        <v/>
      </c>
      <c r="O896" t="str">
        <f ca="1">(Sheet1!AB896)</f>
        <v>DC4MDB08</v>
      </c>
      <c r="P896" t="e">
        <f>(Sheet1!R896)</f>
        <v>#VALUE!</v>
      </c>
      <c r="Q896" t="e">
        <f>Sheet3!D896</f>
        <v>#VALUE!</v>
      </c>
      <c r="R896" t="e">
        <f>Sheet3!E896</f>
        <v>#VALUE!</v>
      </c>
      <c r="S896" t="str">
        <f t="shared" si="52"/>
        <v/>
      </c>
      <c r="T896" t="str">
        <f>IF(ISERROR(Sheet1!X896),"",Sheet1!X896)</f>
        <v/>
      </c>
      <c r="U896" t="e">
        <f>IF(Sheet1!M896="Councillors",5120,IF(Sheet1!M896="Information Technology Services Dept.",1024,IF(Sheet1!M896="City Clerk and Solicitor Dept",1953,"No")))</f>
        <v>#VALUE!</v>
      </c>
      <c r="V896" s="5" t="s">
        <v>96</v>
      </c>
      <c r="W896" t="e">
        <f>IF(Sheet1!M896="Councillors",4608,IF(Sheet1!M896="Information Technology Services Dept.",921,IF(Sheet1!M896="City Clerk and Solicitor Dept",1855,"No")))</f>
        <v>#VALUE!</v>
      </c>
      <c r="X896" t="e">
        <f t="shared" si="53"/>
        <v>#VALUE!</v>
      </c>
      <c r="Y896" t="str">
        <f ca="1">IF(Sheet1!AB896="DC1MDB01","DC1",IF(Sheet1!AB896="DC1MDB02","DC1",IF(Sheet1!AB896="DC1MDB03","DC1",IF(Sheet1!AB896="DC1MDB04","DC1",IF(Sheet1!AB896="DC1MDB05","DC1",IF(Sheet1!AB896="DC1MDB06","DC1",IF(Sheet1!AB896="DC1MDB07","DC1",IF(Sheet1!AB896="DC1MDB08","DC1",IF(Sheet1!AB896="DC1MDB09","DC1",IF(Sheet1!AB896="DC1MDB10","DC1",IF(Sheet1!AB896="DC4MDB01","DC4",IF(Sheet1!AB896="DC4MDB02","DC4",IF(Sheet1!AB896="DC4MDB03","DC4",IF(Sheet1!AB896="DC4MDB04","DC4",IF(Sheet1!AB896="DC4MDB05","DC4",IF(Sheet1!AB896="DC4MDB06","DC4",IF(Sheet1!AB896="DC4MDB07","DC4",IF(Sheet1!AB896="DC4MDB08","DC4",IF(Sheet1!AB896="DC4MDB09","DC4",IF(Sheet1!AB896="DC4MDB10","DC4","$False"))))))))))))))))))))</f>
        <v>DC4</v>
      </c>
      <c r="Z896" t="s">
        <v>35</v>
      </c>
      <c r="AA896" t="e">
        <f t="shared" si="54"/>
        <v>#VALUE!</v>
      </c>
      <c r="AB896" t="e">
        <f t="shared" si="55"/>
        <v>#VALUE!</v>
      </c>
      <c r="AC896" t="s">
        <v>11</v>
      </c>
      <c r="AD896" t="s">
        <v>12</v>
      </c>
      <c r="AE896" t="s">
        <v>13</v>
      </c>
      <c r="AF896" t="s">
        <v>14</v>
      </c>
      <c r="AG896" t="s">
        <v>5</v>
      </c>
      <c r="AH896" t="s">
        <v>15</v>
      </c>
      <c r="AI896" t="s">
        <v>16</v>
      </c>
      <c r="AJ896" t="s">
        <v>17</v>
      </c>
      <c r="AK896" t="s">
        <v>18</v>
      </c>
      <c r="AL896" t="s">
        <v>19</v>
      </c>
    </row>
    <row r="897" spans="1:38" ht="13.5" customHeight="1">
      <c r="A897" s="7"/>
      <c r="B897" s="7"/>
      <c r="C897" s="7"/>
      <c r="D897" s="8"/>
      <c r="F897" s="9" t="str">
        <f>(Sheet1!T897)</f>
        <v/>
      </c>
      <c r="G897" t="str">
        <f>IF(OR(Sheet1!W897="Yes",Sheet1!U897="Yes"),"\\CMFP538\"&amp;Sheet1!Z897,"")</f>
        <v/>
      </c>
      <c r="H897" t="str">
        <f>IF(G897="","",Sheet1!Z897)</f>
        <v/>
      </c>
      <c r="I897" t="str">
        <f>IF(G897="","",Sheet1!Y897)</f>
        <v/>
      </c>
      <c r="J897" t="e">
        <f>(Sheet1!O897)</f>
        <v>#VALUE!</v>
      </c>
      <c r="K897" s="6" t="e">
        <f>(Sheet1!P897)</f>
        <v>#VALUE!</v>
      </c>
      <c r="L897" s="6" t="e">
        <f>IF(Sheet1!N897="No","No",IF(Sheet1!N897="","No","Yes"))</f>
        <v>#VALUE!</v>
      </c>
      <c r="M897" t="e">
        <f>(Sheet1!Q897)</f>
        <v>#VALUE!</v>
      </c>
      <c r="N897" s="6" t="str">
        <f>IF(Sheet1!E897=FALSE,"",Sheet1!F897&amp;Sheet1!E897)</f>
        <v/>
      </c>
      <c r="O897" t="str">
        <f ca="1">(Sheet1!AB897)</f>
        <v>DC4MDB05</v>
      </c>
      <c r="P897" t="e">
        <f>(Sheet1!R897)</f>
        <v>#VALUE!</v>
      </c>
      <c r="Q897" t="e">
        <f>Sheet3!D897</f>
        <v>#VALUE!</v>
      </c>
      <c r="R897" t="e">
        <f>Sheet3!E897</f>
        <v>#VALUE!</v>
      </c>
      <c r="S897" t="str">
        <f t="shared" si="52"/>
        <v/>
      </c>
      <c r="T897" t="str">
        <f>IF(ISERROR(Sheet1!X897),"",Sheet1!X897)</f>
        <v/>
      </c>
      <c r="U897" t="e">
        <f>IF(Sheet1!M897="Councillors",5120,IF(Sheet1!M897="Information Technology Services Dept.",1024,IF(Sheet1!M897="City Clerk and Solicitor Dept",1953,"No")))</f>
        <v>#VALUE!</v>
      </c>
      <c r="V897" s="5" t="s">
        <v>96</v>
      </c>
      <c r="W897" t="e">
        <f>IF(Sheet1!M897="Councillors",4608,IF(Sheet1!M897="Information Technology Services Dept.",921,IF(Sheet1!M897="City Clerk and Solicitor Dept",1855,"No")))</f>
        <v>#VALUE!</v>
      </c>
      <c r="X897" t="e">
        <f t="shared" si="53"/>
        <v>#VALUE!</v>
      </c>
      <c r="Y897" t="str">
        <f ca="1">IF(Sheet1!AB897="DC1MDB01","DC1",IF(Sheet1!AB897="DC1MDB02","DC1",IF(Sheet1!AB897="DC1MDB03","DC1",IF(Sheet1!AB897="DC1MDB04","DC1",IF(Sheet1!AB897="DC1MDB05","DC1",IF(Sheet1!AB897="DC1MDB06","DC1",IF(Sheet1!AB897="DC1MDB07","DC1",IF(Sheet1!AB897="DC1MDB08","DC1",IF(Sheet1!AB897="DC1MDB09","DC1",IF(Sheet1!AB897="DC1MDB10","DC1",IF(Sheet1!AB897="DC4MDB01","DC4",IF(Sheet1!AB897="DC4MDB02","DC4",IF(Sheet1!AB897="DC4MDB03","DC4",IF(Sheet1!AB897="DC4MDB04","DC4",IF(Sheet1!AB897="DC4MDB05","DC4",IF(Sheet1!AB897="DC4MDB06","DC4",IF(Sheet1!AB897="DC4MDB07","DC4",IF(Sheet1!AB897="DC4MDB08","DC4",IF(Sheet1!AB897="DC4MDB09","DC4",IF(Sheet1!AB897="DC4MDB10","DC4","$False"))))))))))))))))))))</f>
        <v>DC4</v>
      </c>
      <c r="Z897" t="s">
        <v>35</v>
      </c>
      <c r="AA897" t="e">
        <f t="shared" si="54"/>
        <v>#VALUE!</v>
      </c>
      <c r="AB897" t="e">
        <f t="shared" si="55"/>
        <v>#VALUE!</v>
      </c>
      <c r="AC897" t="s">
        <v>11</v>
      </c>
      <c r="AD897" t="s">
        <v>12</v>
      </c>
      <c r="AE897" t="s">
        <v>13</v>
      </c>
      <c r="AF897" t="s">
        <v>14</v>
      </c>
      <c r="AG897" t="s">
        <v>5</v>
      </c>
      <c r="AH897" t="s">
        <v>15</v>
      </c>
      <c r="AI897" t="s">
        <v>16</v>
      </c>
      <c r="AJ897" t="s">
        <v>17</v>
      </c>
      <c r="AK897" t="s">
        <v>18</v>
      </c>
      <c r="AL897" t="s">
        <v>19</v>
      </c>
    </row>
    <row r="898" spans="1:38" ht="13.5" customHeight="1">
      <c r="A898" s="7"/>
      <c r="B898" s="7"/>
      <c r="C898" s="7"/>
      <c r="D898" s="8"/>
      <c r="F898" s="9" t="str">
        <f>(Sheet1!T898)</f>
        <v/>
      </c>
      <c r="G898" t="str">
        <f>IF(OR(Sheet1!W898="Yes",Sheet1!U898="Yes"),"\\CMFP538\"&amp;Sheet1!Z898,"")</f>
        <v/>
      </c>
      <c r="H898" t="str">
        <f>IF(G898="","",Sheet1!Z898)</f>
        <v/>
      </c>
      <c r="I898" t="str">
        <f>IF(G898="","",Sheet1!Y898)</f>
        <v/>
      </c>
      <c r="J898" t="e">
        <f>(Sheet1!O898)</f>
        <v>#VALUE!</v>
      </c>
      <c r="K898" s="6" t="e">
        <f>(Sheet1!P898)</f>
        <v>#VALUE!</v>
      </c>
      <c r="L898" s="6" t="e">
        <f>IF(Sheet1!N898="No","No",IF(Sheet1!N898="","No","Yes"))</f>
        <v>#VALUE!</v>
      </c>
      <c r="M898" t="e">
        <f>(Sheet1!Q898)</f>
        <v>#VALUE!</v>
      </c>
      <c r="N898" s="6" t="str">
        <f>IF(Sheet1!E898=FALSE,"",Sheet1!F898&amp;Sheet1!E898)</f>
        <v/>
      </c>
      <c r="O898" t="str">
        <f ca="1">(Sheet1!AB898)</f>
        <v>DC4MDB01</v>
      </c>
      <c r="P898" t="e">
        <f>(Sheet1!R898)</f>
        <v>#VALUE!</v>
      </c>
      <c r="Q898" t="e">
        <f>Sheet3!D898</f>
        <v>#VALUE!</v>
      </c>
      <c r="R898" t="e">
        <f>Sheet3!E898</f>
        <v>#VALUE!</v>
      </c>
      <c r="S898" t="str">
        <f t="shared" si="52"/>
        <v/>
      </c>
      <c r="T898" t="str">
        <f>IF(ISERROR(Sheet1!X898),"",Sheet1!X898)</f>
        <v/>
      </c>
      <c r="U898" t="e">
        <f>IF(Sheet1!M898="Councillors",5120,IF(Sheet1!M898="Information Technology Services Dept.",1024,IF(Sheet1!M898="City Clerk and Solicitor Dept",1953,"No")))</f>
        <v>#VALUE!</v>
      </c>
      <c r="V898" s="5" t="s">
        <v>96</v>
      </c>
      <c r="W898" t="e">
        <f>IF(Sheet1!M898="Councillors",4608,IF(Sheet1!M898="Information Technology Services Dept.",921,IF(Sheet1!M898="City Clerk and Solicitor Dept",1855,"No")))</f>
        <v>#VALUE!</v>
      </c>
      <c r="X898" t="e">
        <f t="shared" si="53"/>
        <v>#VALUE!</v>
      </c>
      <c r="Y898" t="str">
        <f ca="1">IF(Sheet1!AB898="DC1MDB01","DC1",IF(Sheet1!AB898="DC1MDB02","DC1",IF(Sheet1!AB898="DC1MDB03","DC1",IF(Sheet1!AB898="DC1MDB04","DC1",IF(Sheet1!AB898="DC1MDB05","DC1",IF(Sheet1!AB898="DC1MDB06","DC1",IF(Sheet1!AB898="DC1MDB07","DC1",IF(Sheet1!AB898="DC1MDB08","DC1",IF(Sheet1!AB898="DC1MDB09","DC1",IF(Sheet1!AB898="DC1MDB10","DC1",IF(Sheet1!AB898="DC4MDB01","DC4",IF(Sheet1!AB898="DC4MDB02","DC4",IF(Sheet1!AB898="DC4MDB03","DC4",IF(Sheet1!AB898="DC4MDB04","DC4",IF(Sheet1!AB898="DC4MDB05","DC4",IF(Sheet1!AB898="DC4MDB06","DC4",IF(Sheet1!AB898="DC4MDB07","DC4",IF(Sheet1!AB898="DC4MDB08","DC4",IF(Sheet1!AB898="DC4MDB09","DC4",IF(Sheet1!AB898="DC4MDB10","DC4","$False"))))))))))))))))))))</f>
        <v>DC4</v>
      </c>
      <c r="Z898" t="s">
        <v>35</v>
      </c>
      <c r="AA898" t="e">
        <f t="shared" si="54"/>
        <v>#VALUE!</v>
      </c>
      <c r="AB898" t="e">
        <f t="shared" si="55"/>
        <v>#VALUE!</v>
      </c>
      <c r="AC898" t="s">
        <v>11</v>
      </c>
      <c r="AD898" t="s">
        <v>12</v>
      </c>
      <c r="AE898" t="s">
        <v>13</v>
      </c>
      <c r="AF898" t="s">
        <v>14</v>
      </c>
      <c r="AG898" t="s">
        <v>5</v>
      </c>
      <c r="AH898" t="s">
        <v>15</v>
      </c>
      <c r="AI898" t="s">
        <v>16</v>
      </c>
      <c r="AJ898" t="s">
        <v>17</v>
      </c>
      <c r="AK898" t="s">
        <v>18</v>
      </c>
      <c r="AL898" t="s">
        <v>19</v>
      </c>
    </row>
    <row r="899" spans="1:38" ht="13.5" customHeight="1">
      <c r="A899" s="7"/>
      <c r="B899" s="7"/>
      <c r="C899" s="7"/>
      <c r="D899" s="8"/>
      <c r="F899" s="9" t="str">
        <f>(Sheet1!T899)</f>
        <v/>
      </c>
      <c r="G899" t="str">
        <f>IF(OR(Sheet1!W899="Yes",Sheet1!U899="Yes"),"\\CMFP538\"&amp;Sheet1!Z899,"")</f>
        <v/>
      </c>
      <c r="H899" t="str">
        <f>IF(G899="","",Sheet1!Z899)</f>
        <v/>
      </c>
      <c r="I899" t="str">
        <f>IF(G899="","",Sheet1!Y899)</f>
        <v/>
      </c>
      <c r="J899" t="e">
        <f>(Sheet1!O899)</f>
        <v>#VALUE!</v>
      </c>
      <c r="K899" s="6" t="e">
        <f>(Sheet1!P899)</f>
        <v>#VALUE!</v>
      </c>
      <c r="L899" s="6" t="e">
        <f>IF(Sheet1!N899="No","No",IF(Sheet1!N899="","No","Yes"))</f>
        <v>#VALUE!</v>
      </c>
      <c r="M899" t="e">
        <f>(Sheet1!Q899)</f>
        <v>#VALUE!</v>
      </c>
      <c r="N899" s="6" t="str">
        <f>IF(Sheet1!E899=FALSE,"",Sheet1!F899&amp;Sheet1!E899)</f>
        <v/>
      </c>
      <c r="O899" t="str">
        <f ca="1">(Sheet1!AB899)</f>
        <v>DC4MDB02</v>
      </c>
      <c r="P899" t="e">
        <f>(Sheet1!R899)</f>
        <v>#VALUE!</v>
      </c>
      <c r="Q899" t="e">
        <f>Sheet3!D899</f>
        <v>#VALUE!</v>
      </c>
      <c r="R899" t="e">
        <f>Sheet3!E899</f>
        <v>#VALUE!</v>
      </c>
      <c r="S899" t="str">
        <f t="shared" ref="S899:S962" si="56">IF(G899="","","\\CMFP538\e$\USR\"&amp;K899)</f>
        <v/>
      </c>
      <c r="T899" t="str">
        <f>IF(ISERROR(Sheet1!X899),"",Sheet1!X899)</f>
        <v/>
      </c>
      <c r="U899" t="e">
        <f>IF(Sheet1!M899="Councillors",5120,IF(Sheet1!M899="Information Technology Services Dept.",1024,IF(Sheet1!M899="City Clerk and Solicitor Dept",1953,"No")))</f>
        <v>#VALUE!</v>
      </c>
      <c r="V899" s="5" t="s">
        <v>96</v>
      </c>
      <c r="W899" t="e">
        <f>IF(Sheet1!M899="Councillors",4608,IF(Sheet1!M899="Information Technology Services Dept.",921,IF(Sheet1!M899="City Clerk and Solicitor Dept",1855,"No")))</f>
        <v>#VALUE!</v>
      </c>
      <c r="X899" t="e">
        <f t="shared" ref="X899:X962" si="57">IF(W899&gt;="0","Yes","No")</f>
        <v>#VALUE!</v>
      </c>
      <c r="Y899" t="str">
        <f ca="1">IF(Sheet1!AB899="DC1MDB01","DC1",IF(Sheet1!AB899="DC1MDB02","DC1",IF(Sheet1!AB899="DC1MDB03","DC1",IF(Sheet1!AB899="DC1MDB04","DC1",IF(Sheet1!AB899="DC1MDB05","DC1",IF(Sheet1!AB899="DC1MDB06","DC1",IF(Sheet1!AB899="DC1MDB07","DC1",IF(Sheet1!AB899="DC1MDB08","DC1",IF(Sheet1!AB899="DC1MDB09","DC1",IF(Sheet1!AB899="DC1MDB10","DC1",IF(Sheet1!AB899="DC4MDB01","DC4",IF(Sheet1!AB899="DC4MDB02","DC4",IF(Sheet1!AB899="DC4MDB03","DC4",IF(Sheet1!AB899="DC4MDB04","DC4",IF(Sheet1!AB899="DC4MDB05","DC4",IF(Sheet1!AB899="DC4MDB06","DC4",IF(Sheet1!AB899="DC4MDB07","DC4",IF(Sheet1!AB899="DC4MDB08","DC4",IF(Sheet1!AB899="DC4MDB09","DC4",IF(Sheet1!AB899="DC4MDB10","DC4","$False"))))))))))))))))))))</f>
        <v>DC4</v>
      </c>
      <c r="Z899" t="s">
        <v>35</v>
      </c>
      <c r="AA899" t="e">
        <f t="shared" ref="AA899:AA962" si="58">IF(U899=5120,"5GB",IF(U899=1024,"1GB",IF(U899=1953,"2GB","512MB")))</f>
        <v>#VALUE!</v>
      </c>
      <c r="AB899" t="e">
        <f t="shared" ref="AB899:AB962" si="59">IF(M899="","","\&gt;C2C ArchiveOne Email Auto delete "&amp;Y899)</f>
        <v>#VALUE!</v>
      </c>
      <c r="AC899" t="s">
        <v>11</v>
      </c>
      <c r="AD899" t="s">
        <v>12</v>
      </c>
      <c r="AE899" t="s">
        <v>13</v>
      </c>
      <c r="AF899" t="s">
        <v>14</v>
      </c>
      <c r="AG899" t="s">
        <v>5</v>
      </c>
      <c r="AH899" t="s">
        <v>15</v>
      </c>
      <c r="AI899" t="s">
        <v>16</v>
      </c>
      <c r="AJ899" t="s">
        <v>17</v>
      </c>
      <c r="AK899" t="s">
        <v>18</v>
      </c>
      <c r="AL899" t="s">
        <v>19</v>
      </c>
    </row>
    <row r="900" spans="1:38" ht="13.5" customHeight="1">
      <c r="A900" s="7"/>
      <c r="B900" s="7"/>
      <c r="C900" s="7"/>
      <c r="D900" s="8"/>
      <c r="F900" s="9" t="str">
        <f>(Sheet1!T900)</f>
        <v/>
      </c>
      <c r="G900" t="str">
        <f>IF(OR(Sheet1!W900="Yes",Sheet1!U900="Yes"),"\\CMFP538\"&amp;Sheet1!Z900,"")</f>
        <v/>
      </c>
      <c r="H900" t="str">
        <f>IF(G900="","",Sheet1!Z900)</f>
        <v/>
      </c>
      <c r="I900" t="str">
        <f>IF(G900="","",Sheet1!Y900)</f>
        <v/>
      </c>
      <c r="J900" t="e">
        <f>(Sheet1!O900)</f>
        <v>#VALUE!</v>
      </c>
      <c r="K900" s="6" t="e">
        <f>(Sheet1!P900)</f>
        <v>#VALUE!</v>
      </c>
      <c r="L900" s="6" t="e">
        <f>IF(Sheet1!N900="No","No",IF(Sheet1!N900="","No","Yes"))</f>
        <v>#VALUE!</v>
      </c>
      <c r="M900" t="e">
        <f>(Sheet1!Q900)</f>
        <v>#VALUE!</v>
      </c>
      <c r="N900" s="6" t="str">
        <f>IF(Sheet1!E900=FALSE,"",Sheet1!F900&amp;Sheet1!E900)</f>
        <v/>
      </c>
      <c r="O900" t="str">
        <f ca="1">(Sheet1!AB900)</f>
        <v>DC4MDB01</v>
      </c>
      <c r="P900" t="e">
        <f>(Sheet1!R900)</f>
        <v>#VALUE!</v>
      </c>
      <c r="Q900" t="e">
        <f>Sheet3!D900</f>
        <v>#VALUE!</v>
      </c>
      <c r="R900" t="e">
        <f>Sheet3!E900</f>
        <v>#VALUE!</v>
      </c>
      <c r="S900" t="str">
        <f t="shared" si="56"/>
        <v/>
      </c>
      <c r="T900" t="str">
        <f>IF(ISERROR(Sheet1!X900),"",Sheet1!X900)</f>
        <v/>
      </c>
      <c r="U900" t="e">
        <f>IF(Sheet1!M900="Councillors",5120,IF(Sheet1!M900="Information Technology Services Dept.",1024,IF(Sheet1!M900="City Clerk and Solicitor Dept",1953,"No")))</f>
        <v>#VALUE!</v>
      </c>
      <c r="V900" s="5" t="s">
        <v>96</v>
      </c>
      <c r="W900" t="e">
        <f>IF(Sheet1!M900="Councillors",4608,IF(Sheet1!M900="Information Technology Services Dept.",921,IF(Sheet1!M900="City Clerk and Solicitor Dept",1855,"No")))</f>
        <v>#VALUE!</v>
      </c>
      <c r="X900" t="e">
        <f t="shared" si="57"/>
        <v>#VALUE!</v>
      </c>
      <c r="Y900" t="str">
        <f ca="1">IF(Sheet1!AB900="DC1MDB01","DC1",IF(Sheet1!AB900="DC1MDB02","DC1",IF(Sheet1!AB900="DC1MDB03","DC1",IF(Sheet1!AB900="DC1MDB04","DC1",IF(Sheet1!AB900="DC1MDB05","DC1",IF(Sheet1!AB900="DC1MDB06","DC1",IF(Sheet1!AB900="DC1MDB07","DC1",IF(Sheet1!AB900="DC1MDB08","DC1",IF(Sheet1!AB900="DC1MDB09","DC1",IF(Sheet1!AB900="DC1MDB10","DC1",IF(Sheet1!AB900="DC4MDB01","DC4",IF(Sheet1!AB900="DC4MDB02","DC4",IF(Sheet1!AB900="DC4MDB03","DC4",IF(Sheet1!AB900="DC4MDB04","DC4",IF(Sheet1!AB900="DC4MDB05","DC4",IF(Sheet1!AB900="DC4MDB06","DC4",IF(Sheet1!AB900="DC4MDB07","DC4",IF(Sheet1!AB900="DC4MDB08","DC4",IF(Sheet1!AB900="DC4MDB09","DC4",IF(Sheet1!AB900="DC4MDB10","DC4","$False"))))))))))))))))))))</f>
        <v>DC4</v>
      </c>
      <c r="Z900" t="s">
        <v>35</v>
      </c>
      <c r="AA900" t="e">
        <f t="shared" si="58"/>
        <v>#VALUE!</v>
      </c>
      <c r="AB900" t="e">
        <f t="shared" si="59"/>
        <v>#VALUE!</v>
      </c>
      <c r="AC900" t="s">
        <v>11</v>
      </c>
      <c r="AD900" t="s">
        <v>12</v>
      </c>
      <c r="AE900" t="s">
        <v>13</v>
      </c>
      <c r="AF900" t="s">
        <v>14</v>
      </c>
      <c r="AG900" t="s">
        <v>5</v>
      </c>
      <c r="AH900" t="s">
        <v>15</v>
      </c>
      <c r="AI900" t="s">
        <v>16</v>
      </c>
      <c r="AJ900" t="s">
        <v>17</v>
      </c>
      <c r="AK900" t="s">
        <v>18</v>
      </c>
      <c r="AL900" t="s">
        <v>19</v>
      </c>
    </row>
    <row r="901" spans="1:38" ht="13.5" customHeight="1">
      <c r="A901" s="7"/>
      <c r="B901" s="7"/>
      <c r="C901" s="7"/>
      <c r="D901" s="8"/>
      <c r="F901" s="9" t="str">
        <f>(Sheet1!T901)</f>
        <v/>
      </c>
      <c r="G901" t="str">
        <f>IF(OR(Sheet1!W901="Yes",Sheet1!U901="Yes"),"\\CMFP538\"&amp;Sheet1!Z901,"")</f>
        <v/>
      </c>
      <c r="H901" t="str">
        <f>IF(G901="","",Sheet1!Z901)</f>
        <v/>
      </c>
      <c r="I901" t="str">
        <f>IF(G901="","",Sheet1!Y901)</f>
        <v/>
      </c>
      <c r="J901" t="e">
        <f>(Sheet1!O901)</f>
        <v>#VALUE!</v>
      </c>
      <c r="K901" s="6" t="e">
        <f>(Sheet1!P901)</f>
        <v>#VALUE!</v>
      </c>
      <c r="L901" s="6" t="e">
        <f>IF(Sheet1!N901="No","No",IF(Sheet1!N901="","No","Yes"))</f>
        <v>#VALUE!</v>
      </c>
      <c r="M901" t="e">
        <f>(Sheet1!Q901)</f>
        <v>#VALUE!</v>
      </c>
      <c r="N901" s="6" t="str">
        <f>IF(Sheet1!E901=FALSE,"",Sheet1!F901&amp;Sheet1!E901)</f>
        <v/>
      </c>
      <c r="O901" t="str">
        <f ca="1">(Sheet1!AB901)</f>
        <v>DC4MDB09</v>
      </c>
      <c r="P901" t="e">
        <f>(Sheet1!R901)</f>
        <v>#VALUE!</v>
      </c>
      <c r="Q901" t="e">
        <f>Sheet3!D901</f>
        <v>#VALUE!</v>
      </c>
      <c r="R901" t="e">
        <f>Sheet3!E901</f>
        <v>#VALUE!</v>
      </c>
      <c r="S901" t="str">
        <f t="shared" si="56"/>
        <v/>
      </c>
      <c r="T901" t="str">
        <f>IF(ISERROR(Sheet1!X901),"",Sheet1!X901)</f>
        <v/>
      </c>
      <c r="U901" t="e">
        <f>IF(Sheet1!M901="Councillors",5120,IF(Sheet1!M901="Information Technology Services Dept.",1024,IF(Sheet1!M901="City Clerk and Solicitor Dept",1953,"No")))</f>
        <v>#VALUE!</v>
      </c>
      <c r="V901" s="5" t="s">
        <v>96</v>
      </c>
      <c r="W901" t="e">
        <f>IF(Sheet1!M901="Councillors",4608,IF(Sheet1!M901="Information Technology Services Dept.",921,IF(Sheet1!M901="City Clerk and Solicitor Dept",1855,"No")))</f>
        <v>#VALUE!</v>
      </c>
      <c r="X901" t="e">
        <f t="shared" si="57"/>
        <v>#VALUE!</v>
      </c>
      <c r="Y901" t="str">
        <f ca="1">IF(Sheet1!AB901="DC1MDB01","DC1",IF(Sheet1!AB901="DC1MDB02","DC1",IF(Sheet1!AB901="DC1MDB03","DC1",IF(Sheet1!AB901="DC1MDB04","DC1",IF(Sheet1!AB901="DC1MDB05","DC1",IF(Sheet1!AB901="DC1MDB06","DC1",IF(Sheet1!AB901="DC1MDB07","DC1",IF(Sheet1!AB901="DC1MDB08","DC1",IF(Sheet1!AB901="DC1MDB09","DC1",IF(Sheet1!AB901="DC1MDB10","DC1",IF(Sheet1!AB901="DC4MDB01","DC4",IF(Sheet1!AB901="DC4MDB02","DC4",IF(Sheet1!AB901="DC4MDB03","DC4",IF(Sheet1!AB901="DC4MDB04","DC4",IF(Sheet1!AB901="DC4MDB05","DC4",IF(Sheet1!AB901="DC4MDB06","DC4",IF(Sheet1!AB901="DC4MDB07","DC4",IF(Sheet1!AB901="DC4MDB08","DC4",IF(Sheet1!AB901="DC4MDB09","DC4",IF(Sheet1!AB901="DC4MDB10","DC4","$False"))))))))))))))))))))</f>
        <v>DC4</v>
      </c>
      <c r="Z901" t="s">
        <v>35</v>
      </c>
      <c r="AA901" t="e">
        <f t="shared" si="58"/>
        <v>#VALUE!</v>
      </c>
      <c r="AB901" t="e">
        <f t="shared" si="59"/>
        <v>#VALUE!</v>
      </c>
      <c r="AC901" t="s">
        <v>11</v>
      </c>
      <c r="AD901" t="s">
        <v>12</v>
      </c>
      <c r="AE901" t="s">
        <v>13</v>
      </c>
      <c r="AF901" t="s">
        <v>14</v>
      </c>
      <c r="AG901" t="s">
        <v>5</v>
      </c>
      <c r="AH901" t="s">
        <v>15</v>
      </c>
      <c r="AI901" t="s">
        <v>16</v>
      </c>
      <c r="AJ901" t="s">
        <v>17</v>
      </c>
      <c r="AK901" t="s">
        <v>18</v>
      </c>
      <c r="AL901" t="s">
        <v>19</v>
      </c>
    </row>
    <row r="902" spans="1:38" ht="13.5" customHeight="1">
      <c r="A902" s="7"/>
      <c r="B902" s="7"/>
      <c r="C902" s="7"/>
      <c r="D902" s="8"/>
      <c r="F902" s="9" t="str">
        <f>(Sheet1!T902)</f>
        <v/>
      </c>
      <c r="G902" t="str">
        <f>IF(OR(Sheet1!W902="Yes",Sheet1!U902="Yes"),"\\CMFP538\"&amp;Sheet1!Z902,"")</f>
        <v/>
      </c>
      <c r="H902" t="str">
        <f>IF(G902="","",Sheet1!Z902)</f>
        <v/>
      </c>
      <c r="I902" t="str">
        <f>IF(G902="","",Sheet1!Y902)</f>
        <v/>
      </c>
      <c r="J902" t="e">
        <f>(Sheet1!O902)</f>
        <v>#VALUE!</v>
      </c>
      <c r="K902" s="6" t="e">
        <f>(Sheet1!P902)</f>
        <v>#VALUE!</v>
      </c>
      <c r="L902" s="6" t="e">
        <f>IF(Sheet1!N902="No","No",IF(Sheet1!N902="","No","Yes"))</f>
        <v>#VALUE!</v>
      </c>
      <c r="M902" t="e">
        <f>(Sheet1!Q902)</f>
        <v>#VALUE!</v>
      </c>
      <c r="N902" s="6" t="str">
        <f>IF(Sheet1!E902=FALSE,"",Sheet1!F902&amp;Sheet1!E902)</f>
        <v/>
      </c>
      <c r="O902" t="str">
        <f ca="1">(Sheet1!AB902)</f>
        <v>DC4MDB05</v>
      </c>
      <c r="P902" t="e">
        <f>(Sheet1!R902)</f>
        <v>#VALUE!</v>
      </c>
      <c r="Q902" t="e">
        <f>Sheet3!D902</f>
        <v>#VALUE!</v>
      </c>
      <c r="R902" t="e">
        <f>Sheet3!E902</f>
        <v>#VALUE!</v>
      </c>
      <c r="S902" t="str">
        <f t="shared" si="56"/>
        <v/>
      </c>
      <c r="T902" t="str">
        <f>IF(ISERROR(Sheet1!X902),"",Sheet1!X902)</f>
        <v/>
      </c>
      <c r="U902" t="e">
        <f>IF(Sheet1!M902="Councillors",5120,IF(Sheet1!M902="Information Technology Services Dept.",1024,IF(Sheet1!M902="City Clerk and Solicitor Dept",1953,"No")))</f>
        <v>#VALUE!</v>
      </c>
      <c r="V902" s="5" t="s">
        <v>96</v>
      </c>
      <c r="W902" t="e">
        <f>IF(Sheet1!M902="Councillors",4608,IF(Sheet1!M902="Information Technology Services Dept.",921,IF(Sheet1!M902="City Clerk and Solicitor Dept",1855,"No")))</f>
        <v>#VALUE!</v>
      </c>
      <c r="X902" t="e">
        <f t="shared" si="57"/>
        <v>#VALUE!</v>
      </c>
      <c r="Y902" t="str">
        <f ca="1">IF(Sheet1!AB902="DC1MDB01","DC1",IF(Sheet1!AB902="DC1MDB02","DC1",IF(Sheet1!AB902="DC1MDB03","DC1",IF(Sheet1!AB902="DC1MDB04","DC1",IF(Sheet1!AB902="DC1MDB05","DC1",IF(Sheet1!AB902="DC1MDB06","DC1",IF(Sheet1!AB902="DC1MDB07","DC1",IF(Sheet1!AB902="DC1MDB08","DC1",IF(Sheet1!AB902="DC1MDB09","DC1",IF(Sheet1!AB902="DC1MDB10","DC1",IF(Sheet1!AB902="DC4MDB01","DC4",IF(Sheet1!AB902="DC4MDB02","DC4",IF(Sheet1!AB902="DC4MDB03","DC4",IF(Sheet1!AB902="DC4MDB04","DC4",IF(Sheet1!AB902="DC4MDB05","DC4",IF(Sheet1!AB902="DC4MDB06","DC4",IF(Sheet1!AB902="DC4MDB07","DC4",IF(Sheet1!AB902="DC4MDB08","DC4",IF(Sheet1!AB902="DC4MDB09","DC4",IF(Sheet1!AB902="DC4MDB10","DC4","$False"))))))))))))))))))))</f>
        <v>DC4</v>
      </c>
      <c r="Z902" t="s">
        <v>35</v>
      </c>
      <c r="AA902" t="e">
        <f t="shared" si="58"/>
        <v>#VALUE!</v>
      </c>
      <c r="AB902" t="e">
        <f t="shared" si="59"/>
        <v>#VALUE!</v>
      </c>
      <c r="AC902" t="s">
        <v>11</v>
      </c>
      <c r="AD902" t="s">
        <v>12</v>
      </c>
      <c r="AE902" t="s">
        <v>13</v>
      </c>
      <c r="AF902" t="s">
        <v>14</v>
      </c>
      <c r="AG902" t="s">
        <v>5</v>
      </c>
      <c r="AH902" t="s">
        <v>15</v>
      </c>
      <c r="AI902" t="s">
        <v>16</v>
      </c>
      <c r="AJ902" t="s">
        <v>17</v>
      </c>
      <c r="AK902" t="s">
        <v>18</v>
      </c>
      <c r="AL902" t="s">
        <v>19</v>
      </c>
    </row>
    <row r="903" spans="1:38" ht="13.5" customHeight="1">
      <c r="A903" s="7"/>
      <c r="B903" s="7"/>
      <c r="C903" s="7"/>
      <c r="D903" s="8"/>
      <c r="F903" s="9" t="str">
        <f>(Sheet1!T903)</f>
        <v/>
      </c>
      <c r="G903" t="str">
        <f>IF(OR(Sheet1!W903="Yes",Sheet1!U903="Yes"),"\\CMFP538\"&amp;Sheet1!Z903,"")</f>
        <v/>
      </c>
      <c r="H903" t="str">
        <f>IF(G903="","",Sheet1!Z903)</f>
        <v/>
      </c>
      <c r="I903" t="str">
        <f>IF(G903="","",Sheet1!Y903)</f>
        <v/>
      </c>
      <c r="J903" t="e">
        <f>(Sheet1!O903)</f>
        <v>#VALUE!</v>
      </c>
      <c r="K903" s="6" t="e">
        <f>(Sheet1!P903)</f>
        <v>#VALUE!</v>
      </c>
      <c r="L903" s="6" t="e">
        <f>IF(Sheet1!N903="No","No",IF(Sheet1!N903="","No","Yes"))</f>
        <v>#VALUE!</v>
      </c>
      <c r="M903" t="e">
        <f>(Sheet1!Q903)</f>
        <v>#VALUE!</v>
      </c>
      <c r="N903" s="6" t="str">
        <f>IF(Sheet1!E903=FALSE,"",Sheet1!F903&amp;Sheet1!E903)</f>
        <v/>
      </c>
      <c r="O903" t="str">
        <f ca="1">(Sheet1!AB903)</f>
        <v>DC4MDB01</v>
      </c>
      <c r="P903" t="e">
        <f>(Sheet1!R903)</f>
        <v>#VALUE!</v>
      </c>
      <c r="Q903" t="e">
        <f>Sheet3!D903</f>
        <v>#VALUE!</v>
      </c>
      <c r="R903" t="e">
        <f>Sheet3!E903</f>
        <v>#VALUE!</v>
      </c>
      <c r="S903" t="str">
        <f t="shared" si="56"/>
        <v/>
      </c>
      <c r="T903" t="str">
        <f>IF(ISERROR(Sheet1!X903),"",Sheet1!X903)</f>
        <v/>
      </c>
      <c r="U903" t="e">
        <f>IF(Sheet1!M903="Councillors",5120,IF(Sheet1!M903="Information Technology Services Dept.",1024,IF(Sheet1!M903="City Clerk and Solicitor Dept",1953,"No")))</f>
        <v>#VALUE!</v>
      </c>
      <c r="V903" s="5" t="s">
        <v>96</v>
      </c>
      <c r="W903" t="e">
        <f>IF(Sheet1!M903="Councillors",4608,IF(Sheet1!M903="Information Technology Services Dept.",921,IF(Sheet1!M903="City Clerk and Solicitor Dept",1855,"No")))</f>
        <v>#VALUE!</v>
      </c>
      <c r="X903" t="e">
        <f t="shared" si="57"/>
        <v>#VALUE!</v>
      </c>
      <c r="Y903" t="str">
        <f ca="1">IF(Sheet1!AB903="DC1MDB01","DC1",IF(Sheet1!AB903="DC1MDB02","DC1",IF(Sheet1!AB903="DC1MDB03","DC1",IF(Sheet1!AB903="DC1MDB04","DC1",IF(Sheet1!AB903="DC1MDB05","DC1",IF(Sheet1!AB903="DC1MDB06","DC1",IF(Sheet1!AB903="DC1MDB07","DC1",IF(Sheet1!AB903="DC1MDB08","DC1",IF(Sheet1!AB903="DC1MDB09","DC1",IF(Sheet1!AB903="DC1MDB10","DC1",IF(Sheet1!AB903="DC4MDB01","DC4",IF(Sheet1!AB903="DC4MDB02","DC4",IF(Sheet1!AB903="DC4MDB03","DC4",IF(Sheet1!AB903="DC4MDB04","DC4",IF(Sheet1!AB903="DC4MDB05","DC4",IF(Sheet1!AB903="DC4MDB06","DC4",IF(Sheet1!AB903="DC4MDB07","DC4",IF(Sheet1!AB903="DC4MDB08","DC4",IF(Sheet1!AB903="DC4MDB09","DC4",IF(Sheet1!AB903="DC4MDB10","DC4","$False"))))))))))))))))))))</f>
        <v>DC4</v>
      </c>
      <c r="Z903" t="s">
        <v>35</v>
      </c>
      <c r="AA903" t="e">
        <f t="shared" si="58"/>
        <v>#VALUE!</v>
      </c>
      <c r="AB903" t="e">
        <f t="shared" si="59"/>
        <v>#VALUE!</v>
      </c>
      <c r="AC903" t="s">
        <v>11</v>
      </c>
      <c r="AD903" t="s">
        <v>12</v>
      </c>
      <c r="AE903" t="s">
        <v>13</v>
      </c>
      <c r="AF903" t="s">
        <v>14</v>
      </c>
      <c r="AG903" t="s">
        <v>5</v>
      </c>
      <c r="AH903" t="s">
        <v>15</v>
      </c>
      <c r="AI903" t="s">
        <v>16</v>
      </c>
      <c r="AJ903" t="s">
        <v>17</v>
      </c>
      <c r="AK903" t="s">
        <v>18</v>
      </c>
      <c r="AL903" t="s">
        <v>19</v>
      </c>
    </row>
    <row r="904" spans="1:38" ht="13.5" customHeight="1">
      <c r="A904" s="7"/>
      <c r="B904" s="7"/>
      <c r="C904" s="7"/>
      <c r="D904" s="8"/>
      <c r="F904" s="9" t="str">
        <f>(Sheet1!T904)</f>
        <v/>
      </c>
      <c r="G904" t="str">
        <f>IF(OR(Sheet1!W904="Yes",Sheet1!U904="Yes"),"\\CMFP538\"&amp;Sheet1!Z904,"")</f>
        <v/>
      </c>
      <c r="H904" t="str">
        <f>IF(G904="","",Sheet1!Z904)</f>
        <v/>
      </c>
      <c r="I904" t="str">
        <f>IF(G904="","",Sheet1!Y904)</f>
        <v/>
      </c>
      <c r="J904" t="e">
        <f>(Sheet1!O904)</f>
        <v>#VALUE!</v>
      </c>
      <c r="K904" s="6" t="e">
        <f>(Sheet1!P904)</f>
        <v>#VALUE!</v>
      </c>
      <c r="L904" s="6" t="e">
        <f>IF(Sheet1!N904="No","No",IF(Sheet1!N904="","No","Yes"))</f>
        <v>#VALUE!</v>
      </c>
      <c r="M904" t="e">
        <f>(Sheet1!Q904)</f>
        <v>#VALUE!</v>
      </c>
      <c r="N904" s="6" t="str">
        <f>IF(Sheet1!E904=FALSE,"",Sheet1!F904&amp;Sheet1!E904)</f>
        <v/>
      </c>
      <c r="O904" t="str">
        <f ca="1">(Sheet1!AB904)</f>
        <v>DC4MDB04</v>
      </c>
      <c r="P904" t="e">
        <f>(Sheet1!R904)</f>
        <v>#VALUE!</v>
      </c>
      <c r="Q904" t="e">
        <f>Sheet3!D904</f>
        <v>#VALUE!</v>
      </c>
      <c r="R904" t="e">
        <f>Sheet3!E904</f>
        <v>#VALUE!</v>
      </c>
      <c r="S904" t="str">
        <f t="shared" si="56"/>
        <v/>
      </c>
      <c r="T904" t="str">
        <f>IF(ISERROR(Sheet1!X904),"",Sheet1!X904)</f>
        <v/>
      </c>
      <c r="U904" t="e">
        <f>IF(Sheet1!M904="Councillors",5120,IF(Sheet1!M904="Information Technology Services Dept.",1024,IF(Sheet1!M904="City Clerk and Solicitor Dept",1953,"No")))</f>
        <v>#VALUE!</v>
      </c>
      <c r="V904" s="5" t="s">
        <v>96</v>
      </c>
      <c r="W904" t="e">
        <f>IF(Sheet1!M904="Councillors",4608,IF(Sheet1!M904="Information Technology Services Dept.",921,IF(Sheet1!M904="City Clerk and Solicitor Dept",1855,"No")))</f>
        <v>#VALUE!</v>
      </c>
      <c r="X904" t="e">
        <f t="shared" si="57"/>
        <v>#VALUE!</v>
      </c>
      <c r="Y904" t="str">
        <f ca="1">IF(Sheet1!AB904="DC1MDB01","DC1",IF(Sheet1!AB904="DC1MDB02","DC1",IF(Sheet1!AB904="DC1MDB03","DC1",IF(Sheet1!AB904="DC1MDB04","DC1",IF(Sheet1!AB904="DC1MDB05","DC1",IF(Sheet1!AB904="DC1MDB06","DC1",IF(Sheet1!AB904="DC1MDB07","DC1",IF(Sheet1!AB904="DC1MDB08","DC1",IF(Sheet1!AB904="DC1MDB09","DC1",IF(Sheet1!AB904="DC1MDB10","DC1",IF(Sheet1!AB904="DC4MDB01","DC4",IF(Sheet1!AB904="DC4MDB02","DC4",IF(Sheet1!AB904="DC4MDB03","DC4",IF(Sheet1!AB904="DC4MDB04","DC4",IF(Sheet1!AB904="DC4MDB05","DC4",IF(Sheet1!AB904="DC4MDB06","DC4",IF(Sheet1!AB904="DC4MDB07","DC4",IF(Sheet1!AB904="DC4MDB08","DC4",IF(Sheet1!AB904="DC4MDB09","DC4",IF(Sheet1!AB904="DC4MDB10","DC4","$False"))))))))))))))))))))</f>
        <v>DC4</v>
      </c>
      <c r="Z904" t="s">
        <v>35</v>
      </c>
      <c r="AA904" t="e">
        <f t="shared" si="58"/>
        <v>#VALUE!</v>
      </c>
      <c r="AB904" t="e">
        <f t="shared" si="59"/>
        <v>#VALUE!</v>
      </c>
      <c r="AC904" t="s">
        <v>11</v>
      </c>
      <c r="AD904" t="s">
        <v>12</v>
      </c>
      <c r="AE904" t="s">
        <v>13</v>
      </c>
      <c r="AF904" t="s">
        <v>14</v>
      </c>
      <c r="AG904" t="s">
        <v>5</v>
      </c>
      <c r="AH904" t="s">
        <v>15</v>
      </c>
      <c r="AI904" t="s">
        <v>16</v>
      </c>
      <c r="AJ904" t="s">
        <v>17</v>
      </c>
      <c r="AK904" t="s">
        <v>18</v>
      </c>
      <c r="AL904" t="s">
        <v>19</v>
      </c>
    </row>
    <row r="905" spans="1:38" ht="13.5" customHeight="1">
      <c r="A905" s="7"/>
      <c r="B905" s="7"/>
      <c r="C905" s="7"/>
      <c r="D905" s="8"/>
      <c r="F905" s="9" t="str">
        <f>(Sheet1!T905)</f>
        <v/>
      </c>
      <c r="G905" t="str">
        <f>IF(OR(Sheet1!W905="Yes",Sheet1!U905="Yes"),"\\CMFP538\"&amp;Sheet1!Z905,"")</f>
        <v/>
      </c>
      <c r="H905" t="str">
        <f>IF(G905="","",Sheet1!Z905)</f>
        <v/>
      </c>
      <c r="I905" t="str">
        <f>IF(G905="","",Sheet1!Y905)</f>
        <v/>
      </c>
      <c r="J905" t="e">
        <f>(Sheet1!O905)</f>
        <v>#VALUE!</v>
      </c>
      <c r="K905" s="6" t="e">
        <f>(Sheet1!P905)</f>
        <v>#VALUE!</v>
      </c>
      <c r="L905" s="6" t="e">
        <f>IF(Sheet1!N905="No","No",IF(Sheet1!N905="","No","Yes"))</f>
        <v>#VALUE!</v>
      </c>
      <c r="M905" t="e">
        <f>(Sheet1!Q905)</f>
        <v>#VALUE!</v>
      </c>
      <c r="N905" s="6" t="str">
        <f>IF(Sheet1!E905=FALSE,"",Sheet1!F905&amp;Sheet1!E905)</f>
        <v/>
      </c>
      <c r="O905" t="str">
        <f ca="1">(Sheet1!AB905)</f>
        <v>DC1MDB02</v>
      </c>
      <c r="P905" t="e">
        <f>(Sheet1!R905)</f>
        <v>#VALUE!</v>
      </c>
      <c r="Q905" t="e">
        <f>Sheet3!D905</f>
        <v>#VALUE!</v>
      </c>
      <c r="R905" t="e">
        <f>Sheet3!E905</f>
        <v>#VALUE!</v>
      </c>
      <c r="S905" t="str">
        <f t="shared" si="56"/>
        <v/>
      </c>
      <c r="T905" t="str">
        <f>IF(ISERROR(Sheet1!X905),"",Sheet1!X905)</f>
        <v/>
      </c>
      <c r="U905" t="e">
        <f>IF(Sheet1!M905="Councillors",5120,IF(Sheet1!M905="Information Technology Services Dept.",1024,IF(Sheet1!M905="City Clerk and Solicitor Dept",1953,"No")))</f>
        <v>#VALUE!</v>
      </c>
      <c r="V905" s="5" t="s">
        <v>96</v>
      </c>
      <c r="W905" t="e">
        <f>IF(Sheet1!M905="Councillors",4608,IF(Sheet1!M905="Information Technology Services Dept.",921,IF(Sheet1!M905="City Clerk and Solicitor Dept",1855,"No")))</f>
        <v>#VALUE!</v>
      </c>
      <c r="X905" t="e">
        <f t="shared" si="57"/>
        <v>#VALUE!</v>
      </c>
      <c r="Y905" t="str">
        <f ca="1">IF(Sheet1!AB905="DC1MDB01","DC1",IF(Sheet1!AB905="DC1MDB02","DC1",IF(Sheet1!AB905="DC1MDB03","DC1",IF(Sheet1!AB905="DC1MDB04","DC1",IF(Sheet1!AB905="DC1MDB05","DC1",IF(Sheet1!AB905="DC1MDB06","DC1",IF(Sheet1!AB905="DC1MDB07","DC1",IF(Sheet1!AB905="DC1MDB08","DC1",IF(Sheet1!AB905="DC1MDB09","DC1",IF(Sheet1!AB905="DC1MDB10","DC1",IF(Sheet1!AB905="DC4MDB01","DC4",IF(Sheet1!AB905="DC4MDB02","DC4",IF(Sheet1!AB905="DC4MDB03","DC4",IF(Sheet1!AB905="DC4MDB04","DC4",IF(Sheet1!AB905="DC4MDB05","DC4",IF(Sheet1!AB905="DC4MDB06","DC4",IF(Sheet1!AB905="DC4MDB07","DC4",IF(Sheet1!AB905="DC4MDB08","DC4",IF(Sheet1!AB905="DC4MDB09","DC4",IF(Sheet1!AB905="DC4MDB10","DC4","$False"))))))))))))))))))))</f>
        <v>DC1</v>
      </c>
      <c r="Z905" t="s">
        <v>35</v>
      </c>
      <c r="AA905" t="e">
        <f t="shared" si="58"/>
        <v>#VALUE!</v>
      </c>
      <c r="AB905" t="e">
        <f t="shared" si="59"/>
        <v>#VALUE!</v>
      </c>
      <c r="AC905" t="s">
        <v>11</v>
      </c>
      <c r="AD905" t="s">
        <v>12</v>
      </c>
      <c r="AE905" t="s">
        <v>13</v>
      </c>
      <c r="AF905" t="s">
        <v>14</v>
      </c>
      <c r="AG905" t="s">
        <v>5</v>
      </c>
      <c r="AH905" t="s">
        <v>15</v>
      </c>
      <c r="AI905" t="s">
        <v>16</v>
      </c>
      <c r="AJ905" t="s">
        <v>17</v>
      </c>
      <c r="AK905" t="s">
        <v>18</v>
      </c>
      <c r="AL905" t="s">
        <v>19</v>
      </c>
    </row>
    <row r="906" spans="1:38" ht="13.5" customHeight="1">
      <c r="A906" s="7"/>
      <c r="B906" s="7"/>
      <c r="C906" s="7"/>
      <c r="D906" s="8"/>
      <c r="F906" s="9" t="str">
        <f>(Sheet1!T906)</f>
        <v/>
      </c>
      <c r="G906" t="str">
        <f>IF(OR(Sheet1!W906="Yes",Sheet1!U906="Yes"),"\\CMFP538\"&amp;Sheet1!Z906,"")</f>
        <v/>
      </c>
      <c r="H906" t="str">
        <f>IF(G906="","",Sheet1!Z906)</f>
        <v/>
      </c>
      <c r="I906" t="str">
        <f>IF(G906="","",Sheet1!Y906)</f>
        <v/>
      </c>
      <c r="J906" t="e">
        <f>(Sheet1!O906)</f>
        <v>#VALUE!</v>
      </c>
      <c r="K906" s="6" t="e">
        <f>(Sheet1!P906)</f>
        <v>#VALUE!</v>
      </c>
      <c r="L906" s="6" t="e">
        <f>IF(Sheet1!N906="No","No",IF(Sheet1!N906="","No","Yes"))</f>
        <v>#VALUE!</v>
      </c>
      <c r="M906" t="e">
        <f>(Sheet1!Q906)</f>
        <v>#VALUE!</v>
      </c>
      <c r="N906" s="6" t="str">
        <f>IF(Sheet1!E906=FALSE,"",Sheet1!F906&amp;Sheet1!E906)</f>
        <v/>
      </c>
      <c r="O906" t="str">
        <f ca="1">(Sheet1!AB906)</f>
        <v>DC1MDB04</v>
      </c>
      <c r="P906" t="e">
        <f>(Sheet1!R906)</f>
        <v>#VALUE!</v>
      </c>
      <c r="Q906" t="e">
        <f>Sheet3!D906</f>
        <v>#VALUE!</v>
      </c>
      <c r="R906" t="e">
        <f>Sheet3!E906</f>
        <v>#VALUE!</v>
      </c>
      <c r="S906" t="str">
        <f t="shared" si="56"/>
        <v/>
      </c>
      <c r="T906" t="str">
        <f>IF(ISERROR(Sheet1!X906),"",Sheet1!X906)</f>
        <v/>
      </c>
      <c r="U906" t="e">
        <f>IF(Sheet1!M906="Councillors",5120,IF(Sheet1!M906="Information Technology Services Dept.",1024,IF(Sheet1!M906="City Clerk and Solicitor Dept",1953,"No")))</f>
        <v>#VALUE!</v>
      </c>
      <c r="V906" s="5" t="s">
        <v>96</v>
      </c>
      <c r="W906" t="e">
        <f>IF(Sheet1!M906="Councillors",4608,IF(Sheet1!M906="Information Technology Services Dept.",921,IF(Sheet1!M906="City Clerk and Solicitor Dept",1855,"No")))</f>
        <v>#VALUE!</v>
      </c>
      <c r="X906" t="e">
        <f t="shared" si="57"/>
        <v>#VALUE!</v>
      </c>
      <c r="Y906" t="str">
        <f ca="1">IF(Sheet1!AB906="DC1MDB01","DC1",IF(Sheet1!AB906="DC1MDB02","DC1",IF(Sheet1!AB906="DC1MDB03","DC1",IF(Sheet1!AB906="DC1MDB04","DC1",IF(Sheet1!AB906="DC1MDB05","DC1",IF(Sheet1!AB906="DC1MDB06","DC1",IF(Sheet1!AB906="DC1MDB07","DC1",IF(Sheet1!AB906="DC1MDB08","DC1",IF(Sheet1!AB906="DC1MDB09","DC1",IF(Sheet1!AB906="DC1MDB10","DC1",IF(Sheet1!AB906="DC4MDB01","DC4",IF(Sheet1!AB906="DC4MDB02","DC4",IF(Sheet1!AB906="DC4MDB03","DC4",IF(Sheet1!AB906="DC4MDB04","DC4",IF(Sheet1!AB906="DC4MDB05","DC4",IF(Sheet1!AB906="DC4MDB06","DC4",IF(Sheet1!AB906="DC4MDB07","DC4",IF(Sheet1!AB906="DC4MDB08","DC4",IF(Sheet1!AB906="DC4MDB09","DC4",IF(Sheet1!AB906="DC4MDB10","DC4","$False"))))))))))))))))))))</f>
        <v>DC1</v>
      </c>
      <c r="Z906" t="s">
        <v>35</v>
      </c>
      <c r="AA906" t="e">
        <f t="shared" si="58"/>
        <v>#VALUE!</v>
      </c>
      <c r="AB906" t="e">
        <f t="shared" si="59"/>
        <v>#VALUE!</v>
      </c>
      <c r="AC906" t="s">
        <v>11</v>
      </c>
      <c r="AD906" t="s">
        <v>12</v>
      </c>
      <c r="AE906" t="s">
        <v>13</v>
      </c>
      <c r="AF906" t="s">
        <v>14</v>
      </c>
      <c r="AG906" t="s">
        <v>5</v>
      </c>
      <c r="AH906" t="s">
        <v>15</v>
      </c>
      <c r="AI906" t="s">
        <v>16</v>
      </c>
      <c r="AJ906" t="s">
        <v>17</v>
      </c>
      <c r="AK906" t="s">
        <v>18</v>
      </c>
      <c r="AL906" t="s">
        <v>19</v>
      </c>
    </row>
    <row r="907" spans="1:38" ht="13.5" customHeight="1">
      <c r="A907" s="7"/>
      <c r="B907" s="7"/>
      <c r="C907" s="7"/>
      <c r="D907" s="8"/>
      <c r="F907" s="9" t="str">
        <f>(Sheet1!T907)</f>
        <v/>
      </c>
      <c r="G907" t="str">
        <f>IF(OR(Sheet1!W907="Yes",Sheet1!U907="Yes"),"\\CMFP538\"&amp;Sheet1!Z907,"")</f>
        <v/>
      </c>
      <c r="H907" t="str">
        <f>IF(G907="","",Sheet1!Z907)</f>
        <v/>
      </c>
      <c r="I907" t="str">
        <f>IF(G907="","",Sheet1!Y907)</f>
        <v/>
      </c>
      <c r="J907" t="e">
        <f>(Sheet1!O907)</f>
        <v>#VALUE!</v>
      </c>
      <c r="K907" s="6" t="e">
        <f>(Sheet1!P907)</f>
        <v>#VALUE!</v>
      </c>
      <c r="L907" s="6" t="e">
        <f>IF(Sheet1!N907="No","No",IF(Sheet1!N907="","No","Yes"))</f>
        <v>#VALUE!</v>
      </c>
      <c r="M907" t="e">
        <f>(Sheet1!Q907)</f>
        <v>#VALUE!</v>
      </c>
      <c r="N907" s="6" t="str">
        <f>IF(Sheet1!E907=FALSE,"",Sheet1!F907&amp;Sheet1!E907)</f>
        <v/>
      </c>
      <c r="O907" t="str">
        <f ca="1">(Sheet1!AB907)</f>
        <v>DC1MDB01</v>
      </c>
      <c r="P907" t="e">
        <f>(Sheet1!R907)</f>
        <v>#VALUE!</v>
      </c>
      <c r="Q907" t="e">
        <f>Sheet3!D907</f>
        <v>#VALUE!</v>
      </c>
      <c r="R907" t="e">
        <f>Sheet3!E907</f>
        <v>#VALUE!</v>
      </c>
      <c r="S907" t="str">
        <f t="shared" si="56"/>
        <v/>
      </c>
      <c r="T907" t="str">
        <f>IF(ISERROR(Sheet1!X907),"",Sheet1!X907)</f>
        <v/>
      </c>
      <c r="U907" t="e">
        <f>IF(Sheet1!M907="Councillors",5120,IF(Sheet1!M907="Information Technology Services Dept.",1024,IF(Sheet1!M907="City Clerk and Solicitor Dept",1953,"No")))</f>
        <v>#VALUE!</v>
      </c>
      <c r="V907" s="5" t="s">
        <v>96</v>
      </c>
      <c r="W907" t="e">
        <f>IF(Sheet1!M907="Councillors",4608,IF(Sheet1!M907="Information Technology Services Dept.",921,IF(Sheet1!M907="City Clerk and Solicitor Dept",1855,"No")))</f>
        <v>#VALUE!</v>
      </c>
      <c r="X907" t="e">
        <f t="shared" si="57"/>
        <v>#VALUE!</v>
      </c>
      <c r="Y907" t="str">
        <f ca="1">IF(Sheet1!AB907="DC1MDB01","DC1",IF(Sheet1!AB907="DC1MDB02","DC1",IF(Sheet1!AB907="DC1MDB03","DC1",IF(Sheet1!AB907="DC1MDB04","DC1",IF(Sheet1!AB907="DC1MDB05","DC1",IF(Sheet1!AB907="DC1MDB06","DC1",IF(Sheet1!AB907="DC1MDB07","DC1",IF(Sheet1!AB907="DC1MDB08","DC1",IF(Sheet1!AB907="DC1MDB09","DC1",IF(Sheet1!AB907="DC1MDB10","DC1",IF(Sheet1!AB907="DC4MDB01","DC4",IF(Sheet1!AB907="DC4MDB02","DC4",IF(Sheet1!AB907="DC4MDB03","DC4",IF(Sheet1!AB907="DC4MDB04","DC4",IF(Sheet1!AB907="DC4MDB05","DC4",IF(Sheet1!AB907="DC4MDB06","DC4",IF(Sheet1!AB907="DC4MDB07","DC4",IF(Sheet1!AB907="DC4MDB08","DC4",IF(Sheet1!AB907="DC4MDB09","DC4",IF(Sheet1!AB907="DC4MDB10","DC4","$False"))))))))))))))))))))</f>
        <v>DC1</v>
      </c>
      <c r="Z907" t="s">
        <v>35</v>
      </c>
      <c r="AA907" t="e">
        <f t="shared" si="58"/>
        <v>#VALUE!</v>
      </c>
      <c r="AB907" t="e">
        <f t="shared" si="59"/>
        <v>#VALUE!</v>
      </c>
      <c r="AC907" t="s">
        <v>11</v>
      </c>
      <c r="AD907" t="s">
        <v>12</v>
      </c>
      <c r="AE907" t="s">
        <v>13</v>
      </c>
      <c r="AF907" t="s">
        <v>14</v>
      </c>
      <c r="AG907" t="s">
        <v>5</v>
      </c>
      <c r="AH907" t="s">
        <v>15</v>
      </c>
      <c r="AI907" t="s">
        <v>16</v>
      </c>
      <c r="AJ907" t="s">
        <v>17</v>
      </c>
      <c r="AK907" t="s">
        <v>18</v>
      </c>
      <c r="AL907" t="s">
        <v>19</v>
      </c>
    </row>
    <row r="908" spans="1:38" ht="13.5" customHeight="1">
      <c r="A908" s="7"/>
      <c r="B908" s="7"/>
      <c r="C908" s="7"/>
      <c r="D908" s="8"/>
      <c r="F908" s="9" t="str">
        <f>(Sheet1!T908)</f>
        <v/>
      </c>
      <c r="G908" t="str">
        <f>IF(OR(Sheet1!W908="Yes",Sheet1!U908="Yes"),"\\CMFP538\"&amp;Sheet1!Z908,"")</f>
        <v/>
      </c>
      <c r="H908" t="str">
        <f>IF(G908="","",Sheet1!Z908)</f>
        <v/>
      </c>
      <c r="I908" t="str">
        <f>IF(G908="","",Sheet1!Y908)</f>
        <v/>
      </c>
      <c r="J908" t="e">
        <f>(Sheet1!O908)</f>
        <v>#VALUE!</v>
      </c>
      <c r="K908" s="6" t="e">
        <f>(Sheet1!P908)</f>
        <v>#VALUE!</v>
      </c>
      <c r="L908" s="6" t="e">
        <f>IF(Sheet1!N908="No","No",IF(Sheet1!N908="","No","Yes"))</f>
        <v>#VALUE!</v>
      </c>
      <c r="M908" t="e">
        <f>(Sheet1!Q908)</f>
        <v>#VALUE!</v>
      </c>
      <c r="N908" s="6" t="str">
        <f>IF(Sheet1!E908=FALSE,"",Sheet1!F908&amp;Sheet1!E908)</f>
        <v/>
      </c>
      <c r="O908" t="str">
        <f ca="1">(Sheet1!AB908)</f>
        <v>DC1MDB04</v>
      </c>
      <c r="P908" t="e">
        <f>(Sheet1!R908)</f>
        <v>#VALUE!</v>
      </c>
      <c r="Q908" t="e">
        <f>Sheet3!D908</f>
        <v>#VALUE!</v>
      </c>
      <c r="R908" t="e">
        <f>Sheet3!E908</f>
        <v>#VALUE!</v>
      </c>
      <c r="S908" t="str">
        <f t="shared" si="56"/>
        <v/>
      </c>
      <c r="T908" t="str">
        <f>IF(ISERROR(Sheet1!X908),"",Sheet1!X908)</f>
        <v/>
      </c>
      <c r="U908" t="e">
        <f>IF(Sheet1!M908="Councillors",5120,IF(Sheet1!M908="Information Technology Services Dept.",1024,IF(Sheet1!M908="City Clerk and Solicitor Dept",1953,"No")))</f>
        <v>#VALUE!</v>
      </c>
      <c r="V908" s="5" t="s">
        <v>96</v>
      </c>
      <c r="W908" t="e">
        <f>IF(Sheet1!M908="Councillors",4608,IF(Sheet1!M908="Information Technology Services Dept.",921,IF(Sheet1!M908="City Clerk and Solicitor Dept",1855,"No")))</f>
        <v>#VALUE!</v>
      </c>
      <c r="X908" t="e">
        <f t="shared" si="57"/>
        <v>#VALUE!</v>
      </c>
      <c r="Y908" t="str">
        <f ca="1">IF(Sheet1!AB908="DC1MDB01","DC1",IF(Sheet1!AB908="DC1MDB02","DC1",IF(Sheet1!AB908="DC1MDB03","DC1",IF(Sheet1!AB908="DC1MDB04","DC1",IF(Sheet1!AB908="DC1MDB05","DC1",IF(Sheet1!AB908="DC1MDB06","DC1",IF(Sheet1!AB908="DC1MDB07","DC1",IF(Sheet1!AB908="DC1MDB08","DC1",IF(Sheet1!AB908="DC1MDB09","DC1",IF(Sheet1!AB908="DC1MDB10","DC1",IF(Sheet1!AB908="DC4MDB01","DC4",IF(Sheet1!AB908="DC4MDB02","DC4",IF(Sheet1!AB908="DC4MDB03","DC4",IF(Sheet1!AB908="DC4MDB04","DC4",IF(Sheet1!AB908="DC4MDB05","DC4",IF(Sheet1!AB908="DC4MDB06","DC4",IF(Sheet1!AB908="DC4MDB07","DC4",IF(Sheet1!AB908="DC4MDB08","DC4",IF(Sheet1!AB908="DC4MDB09","DC4",IF(Sheet1!AB908="DC4MDB10","DC4","$False"))))))))))))))))))))</f>
        <v>DC1</v>
      </c>
      <c r="Z908" t="s">
        <v>35</v>
      </c>
      <c r="AA908" t="e">
        <f t="shared" si="58"/>
        <v>#VALUE!</v>
      </c>
      <c r="AB908" t="e">
        <f t="shared" si="59"/>
        <v>#VALUE!</v>
      </c>
      <c r="AC908" t="s">
        <v>11</v>
      </c>
      <c r="AD908" t="s">
        <v>12</v>
      </c>
      <c r="AE908" t="s">
        <v>13</v>
      </c>
      <c r="AF908" t="s">
        <v>14</v>
      </c>
      <c r="AG908" t="s">
        <v>5</v>
      </c>
      <c r="AH908" t="s">
        <v>15</v>
      </c>
      <c r="AI908" t="s">
        <v>16</v>
      </c>
      <c r="AJ908" t="s">
        <v>17</v>
      </c>
      <c r="AK908" t="s">
        <v>18</v>
      </c>
      <c r="AL908" t="s">
        <v>19</v>
      </c>
    </row>
    <row r="909" spans="1:38" ht="13.5" customHeight="1">
      <c r="A909" s="7"/>
      <c r="B909" s="7"/>
      <c r="C909" s="7"/>
      <c r="D909" s="8"/>
      <c r="F909" s="9" t="str">
        <f>(Sheet1!T909)</f>
        <v/>
      </c>
      <c r="G909" t="str">
        <f>IF(OR(Sheet1!W909="Yes",Sheet1!U909="Yes"),"\\CMFP538\"&amp;Sheet1!Z909,"")</f>
        <v/>
      </c>
      <c r="H909" t="str">
        <f>IF(G909="","",Sheet1!Z909)</f>
        <v/>
      </c>
      <c r="I909" t="str">
        <f>IF(G909="","",Sheet1!Y909)</f>
        <v/>
      </c>
      <c r="J909" t="e">
        <f>(Sheet1!O909)</f>
        <v>#VALUE!</v>
      </c>
      <c r="K909" s="6" t="e">
        <f>(Sheet1!P909)</f>
        <v>#VALUE!</v>
      </c>
      <c r="L909" s="6" t="e">
        <f>IF(Sheet1!N909="No","No",IF(Sheet1!N909="","No","Yes"))</f>
        <v>#VALUE!</v>
      </c>
      <c r="M909" t="e">
        <f>(Sheet1!Q909)</f>
        <v>#VALUE!</v>
      </c>
      <c r="N909" s="6" t="str">
        <f>IF(Sheet1!E909=FALSE,"",Sheet1!F909&amp;Sheet1!E909)</f>
        <v/>
      </c>
      <c r="O909" t="str">
        <f ca="1">(Sheet1!AB909)</f>
        <v>DC1MDB01</v>
      </c>
      <c r="P909" t="e">
        <f>(Sheet1!R909)</f>
        <v>#VALUE!</v>
      </c>
      <c r="Q909" t="e">
        <f>Sheet3!D909</f>
        <v>#VALUE!</v>
      </c>
      <c r="R909" t="e">
        <f>Sheet3!E909</f>
        <v>#VALUE!</v>
      </c>
      <c r="S909" t="str">
        <f t="shared" si="56"/>
        <v/>
      </c>
      <c r="T909" t="str">
        <f>IF(ISERROR(Sheet1!X909),"",Sheet1!X909)</f>
        <v/>
      </c>
      <c r="U909" t="e">
        <f>IF(Sheet1!M909="Councillors",5120,IF(Sheet1!M909="Information Technology Services Dept.",1024,IF(Sheet1!M909="City Clerk and Solicitor Dept",1953,"No")))</f>
        <v>#VALUE!</v>
      </c>
      <c r="V909" s="5" t="s">
        <v>96</v>
      </c>
      <c r="W909" t="e">
        <f>IF(Sheet1!M909="Councillors",4608,IF(Sheet1!M909="Information Technology Services Dept.",921,IF(Sheet1!M909="City Clerk and Solicitor Dept",1855,"No")))</f>
        <v>#VALUE!</v>
      </c>
      <c r="X909" t="e">
        <f t="shared" si="57"/>
        <v>#VALUE!</v>
      </c>
      <c r="Y909" t="str">
        <f ca="1">IF(Sheet1!AB909="DC1MDB01","DC1",IF(Sheet1!AB909="DC1MDB02","DC1",IF(Sheet1!AB909="DC1MDB03","DC1",IF(Sheet1!AB909="DC1MDB04","DC1",IF(Sheet1!AB909="DC1MDB05","DC1",IF(Sheet1!AB909="DC1MDB06","DC1",IF(Sheet1!AB909="DC1MDB07","DC1",IF(Sheet1!AB909="DC1MDB08","DC1",IF(Sheet1!AB909="DC1MDB09","DC1",IF(Sheet1!AB909="DC1MDB10","DC1",IF(Sheet1!AB909="DC4MDB01","DC4",IF(Sheet1!AB909="DC4MDB02","DC4",IF(Sheet1!AB909="DC4MDB03","DC4",IF(Sheet1!AB909="DC4MDB04","DC4",IF(Sheet1!AB909="DC4MDB05","DC4",IF(Sheet1!AB909="DC4MDB06","DC4",IF(Sheet1!AB909="DC4MDB07","DC4",IF(Sheet1!AB909="DC4MDB08","DC4",IF(Sheet1!AB909="DC4MDB09","DC4",IF(Sheet1!AB909="DC4MDB10","DC4","$False"))))))))))))))))))))</f>
        <v>DC1</v>
      </c>
      <c r="Z909" t="s">
        <v>35</v>
      </c>
      <c r="AA909" t="e">
        <f t="shared" si="58"/>
        <v>#VALUE!</v>
      </c>
      <c r="AB909" t="e">
        <f t="shared" si="59"/>
        <v>#VALUE!</v>
      </c>
      <c r="AC909" t="s">
        <v>11</v>
      </c>
      <c r="AD909" t="s">
        <v>12</v>
      </c>
      <c r="AE909" t="s">
        <v>13</v>
      </c>
      <c r="AF909" t="s">
        <v>14</v>
      </c>
      <c r="AG909" t="s">
        <v>5</v>
      </c>
      <c r="AH909" t="s">
        <v>15</v>
      </c>
      <c r="AI909" t="s">
        <v>16</v>
      </c>
      <c r="AJ909" t="s">
        <v>17</v>
      </c>
      <c r="AK909" t="s">
        <v>18</v>
      </c>
      <c r="AL909" t="s">
        <v>19</v>
      </c>
    </row>
    <row r="910" spans="1:38" ht="13.5" customHeight="1">
      <c r="A910" s="7"/>
      <c r="B910" s="7"/>
      <c r="C910" s="7"/>
      <c r="D910" s="8"/>
      <c r="F910" s="9" t="str">
        <f>(Sheet1!T910)</f>
        <v/>
      </c>
      <c r="G910" t="str">
        <f>IF(OR(Sheet1!W910="Yes",Sheet1!U910="Yes"),"\\CMFP538\"&amp;Sheet1!Z910,"")</f>
        <v/>
      </c>
      <c r="H910" t="str">
        <f>IF(G910="","",Sheet1!Z910)</f>
        <v/>
      </c>
      <c r="I910" t="str">
        <f>IF(G910="","",Sheet1!Y910)</f>
        <v/>
      </c>
      <c r="J910" t="e">
        <f>(Sheet1!O910)</f>
        <v>#VALUE!</v>
      </c>
      <c r="K910" s="6" t="e">
        <f>(Sheet1!P910)</f>
        <v>#VALUE!</v>
      </c>
      <c r="L910" s="6" t="e">
        <f>IF(Sheet1!N910="No","No",IF(Sheet1!N910="","No","Yes"))</f>
        <v>#VALUE!</v>
      </c>
      <c r="M910" t="e">
        <f>(Sheet1!Q910)</f>
        <v>#VALUE!</v>
      </c>
      <c r="N910" s="6" t="str">
        <f>IF(Sheet1!E910=FALSE,"",Sheet1!F910&amp;Sheet1!E910)</f>
        <v/>
      </c>
      <c r="O910" t="str">
        <f ca="1">(Sheet1!AB910)</f>
        <v>DC1MDB01</v>
      </c>
      <c r="P910" t="e">
        <f>(Sheet1!R910)</f>
        <v>#VALUE!</v>
      </c>
      <c r="Q910" t="e">
        <f>Sheet3!D910</f>
        <v>#VALUE!</v>
      </c>
      <c r="R910" t="e">
        <f>Sheet3!E910</f>
        <v>#VALUE!</v>
      </c>
      <c r="S910" t="str">
        <f t="shared" si="56"/>
        <v/>
      </c>
      <c r="T910" t="str">
        <f>IF(ISERROR(Sheet1!X910),"",Sheet1!X910)</f>
        <v/>
      </c>
      <c r="U910" t="e">
        <f>IF(Sheet1!M910="Councillors",5120,IF(Sheet1!M910="Information Technology Services Dept.",1024,IF(Sheet1!M910="City Clerk and Solicitor Dept",1953,"No")))</f>
        <v>#VALUE!</v>
      </c>
      <c r="V910" s="5" t="s">
        <v>96</v>
      </c>
      <c r="W910" t="e">
        <f>IF(Sheet1!M910="Councillors",4608,IF(Sheet1!M910="Information Technology Services Dept.",921,IF(Sheet1!M910="City Clerk and Solicitor Dept",1855,"No")))</f>
        <v>#VALUE!</v>
      </c>
      <c r="X910" t="e">
        <f t="shared" si="57"/>
        <v>#VALUE!</v>
      </c>
      <c r="Y910" t="str">
        <f ca="1">IF(Sheet1!AB910="DC1MDB01","DC1",IF(Sheet1!AB910="DC1MDB02","DC1",IF(Sheet1!AB910="DC1MDB03","DC1",IF(Sheet1!AB910="DC1MDB04","DC1",IF(Sheet1!AB910="DC1MDB05","DC1",IF(Sheet1!AB910="DC1MDB06","DC1",IF(Sheet1!AB910="DC1MDB07","DC1",IF(Sheet1!AB910="DC1MDB08","DC1",IF(Sheet1!AB910="DC1MDB09","DC1",IF(Sheet1!AB910="DC1MDB10","DC1",IF(Sheet1!AB910="DC4MDB01","DC4",IF(Sheet1!AB910="DC4MDB02","DC4",IF(Sheet1!AB910="DC4MDB03","DC4",IF(Sheet1!AB910="DC4MDB04","DC4",IF(Sheet1!AB910="DC4MDB05","DC4",IF(Sheet1!AB910="DC4MDB06","DC4",IF(Sheet1!AB910="DC4MDB07","DC4",IF(Sheet1!AB910="DC4MDB08","DC4",IF(Sheet1!AB910="DC4MDB09","DC4",IF(Sheet1!AB910="DC4MDB10","DC4","$False"))))))))))))))))))))</f>
        <v>DC1</v>
      </c>
      <c r="Z910" t="s">
        <v>35</v>
      </c>
      <c r="AA910" t="e">
        <f t="shared" si="58"/>
        <v>#VALUE!</v>
      </c>
      <c r="AB910" t="e">
        <f t="shared" si="59"/>
        <v>#VALUE!</v>
      </c>
      <c r="AC910" t="s">
        <v>11</v>
      </c>
      <c r="AD910" t="s">
        <v>12</v>
      </c>
      <c r="AE910" t="s">
        <v>13</v>
      </c>
      <c r="AF910" t="s">
        <v>14</v>
      </c>
      <c r="AG910" t="s">
        <v>5</v>
      </c>
      <c r="AH910" t="s">
        <v>15</v>
      </c>
      <c r="AI910" t="s">
        <v>16</v>
      </c>
      <c r="AJ910" t="s">
        <v>17</v>
      </c>
      <c r="AK910" t="s">
        <v>18</v>
      </c>
      <c r="AL910" t="s">
        <v>19</v>
      </c>
    </row>
    <row r="911" spans="1:38" ht="13.5" customHeight="1">
      <c r="A911" s="7"/>
      <c r="B911" s="7"/>
      <c r="C911" s="7"/>
      <c r="D911" s="8"/>
      <c r="F911" s="9" t="str">
        <f>(Sheet1!T911)</f>
        <v/>
      </c>
      <c r="G911" t="str">
        <f>IF(OR(Sheet1!W911="Yes",Sheet1!U911="Yes"),"\\CMFP538\"&amp;Sheet1!Z911,"")</f>
        <v/>
      </c>
      <c r="H911" t="str">
        <f>IF(G911="","",Sheet1!Z911)</f>
        <v/>
      </c>
      <c r="I911" t="str">
        <f>IF(G911="","",Sheet1!Y911)</f>
        <v/>
      </c>
      <c r="J911" t="e">
        <f>(Sheet1!O911)</f>
        <v>#VALUE!</v>
      </c>
      <c r="K911" s="6" t="e">
        <f>(Sheet1!P911)</f>
        <v>#VALUE!</v>
      </c>
      <c r="L911" s="6" t="e">
        <f>IF(Sheet1!N911="No","No",IF(Sheet1!N911="","No","Yes"))</f>
        <v>#VALUE!</v>
      </c>
      <c r="M911" t="e">
        <f>(Sheet1!Q911)</f>
        <v>#VALUE!</v>
      </c>
      <c r="N911" s="6" t="str">
        <f>IF(Sheet1!E911=FALSE,"",Sheet1!F911&amp;Sheet1!E911)</f>
        <v/>
      </c>
      <c r="O911" t="str">
        <f ca="1">(Sheet1!AB911)</f>
        <v>DC1MDB05</v>
      </c>
      <c r="P911" t="e">
        <f>(Sheet1!R911)</f>
        <v>#VALUE!</v>
      </c>
      <c r="Q911" t="e">
        <f>Sheet3!D911</f>
        <v>#VALUE!</v>
      </c>
      <c r="R911" t="e">
        <f>Sheet3!E911</f>
        <v>#VALUE!</v>
      </c>
      <c r="S911" t="str">
        <f t="shared" si="56"/>
        <v/>
      </c>
      <c r="T911" t="str">
        <f>IF(ISERROR(Sheet1!X911),"",Sheet1!X911)</f>
        <v/>
      </c>
      <c r="U911" t="e">
        <f>IF(Sheet1!M911="Councillors",5120,IF(Sheet1!M911="Information Technology Services Dept.",1024,IF(Sheet1!M911="City Clerk and Solicitor Dept",1953,"No")))</f>
        <v>#VALUE!</v>
      </c>
      <c r="V911" s="5" t="s">
        <v>96</v>
      </c>
      <c r="W911" t="e">
        <f>IF(Sheet1!M911="Councillors",4608,IF(Sheet1!M911="Information Technology Services Dept.",921,IF(Sheet1!M911="City Clerk and Solicitor Dept",1855,"No")))</f>
        <v>#VALUE!</v>
      </c>
      <c r="X911" t="e">
        <f t="shared" si="57"/>
        <v>#VALUE!</v>
      </c>
      <c r="Y911" t="str">
        <f ca="1">IF(Sheet1!AB911="DC1MDB01","DC1",IF(Sheet1!AB911="DC1MDB02","DC1",IF(Sheet1!AB911="DC1MDB03","DC1",IF(Sheet1!AB911="DC1MDB04","DC1",IF(Sheet1!AB911="DC1MDB05","DC1",IF(Sheet1!AB911="DC1MDB06","DC1",IF(Sheet1!AB911="DC1MDB07","DC1",IF(Sheet1!AB911="DC1MDB08","DC1",IF(Sheet1!AB911="DC1MDB09","DC1",IF(Sheet1!AB911="DC1MDB10","DC1",IF(Sheet1!AB911="DC4MDB01","DC4",IF(Sheet1!AB911="DC4MDB02","DC4",IF(Sheet1!AB911="DC4MDB03","DC4",IF(Sheet1!AB911="DC4MDB04","DC4",IF(Sheet1!AB911="DC4MDB05","DC4",IF(Sheet1!AB911="DC4MDB06","DC4",IF(Sheet1!AB911="DC4MDB07","DC4",IF(Sheet1!AB911="DC4MDB08","DC4",IF(Sheet1!AB911="DC4MDB09","DC4",IF(Sheet1!AB911="DC4MDB10","DC4","$False"))))))))))))))))))))</f>
        <v>DC1</v>
      </c>
      <c r="Z911" t="s">
        <v>35</v>
      </c>
      <c r="AA911" t="e">
        <f t="shared" si="58"/>
        <v>#VALUE!</v>
      </c>
      <c r="AB911" t="e">
        <f t="shared" si="59"/>
        <v>#VALUE!</v>
      </c>
      <c r="AC911" t="s">
        <v>11</v>
      </c>
      <c r="AD911" t="s">
        <v>12</v>
      </c>
      <c r="AE911" t="s">
        <v>13</v>
      </c>
      <c r="AF911" t="s">
        <v>14</v>
      </c>
      <c r="AG911" t="s">
        <v>5</v>
      </c>
      <c r="AH911" t="s">
        <v>15</v>
      </c>
      <c r="AI911" t="s">
        <v>16</v>
      </c>
      <c r="AJ911" t="s">
        <v>17</v>
      </c>
      <c r="AK911" t="s">
        <v>18</v>
      </c>
      <c r="AL911" t="s">
        <v>19</v>
      </c>
    </row>
    <row r="912" spans="1:38" ht="13.5" customHeight="1">
      <c r="A912" s="7"/>
      <c r="B912" s="7"/>
      <c r="C912" s="7"/>
      <c r="D912" s="8"/>
      <c r="F912" s="9" t="str">
        <f>(Sheet1!T912)</f>
        <v/>
      </c>
      <c r="G912" t="str">
        <f>IF(OR(Sheet1!W912="Yes",Sheet1!U912="Yes"),"\\CMFP538\"&amp;Sheet1!Z912,"")</f>
        <v/>
      </c>
      <c r="H912" t="str">
        <f>IF(G912="","",Sheet1!Z912)</f>
        <v/>
      </c>
      <c r="I912" t="str">
        <f>IF(G912="","",Sheet1!Y912)</f>
        <v/>
      </c>
      <c r="J912" t="e">
        <f>(Sheet1!O912)</f>
        <v>#VALUE!</v>
      </c>
      <c r="K912" s="6" t="e">
        <f>(Sheet1!P912)</f>
        <v>#VALUE!</v>
      </c>
      <c r="L912" s="6" t="e">
        <f>IF(Sheet1!N912="No","No",IF(Sheet1!N912="","No","Yes"))</f>
        <v>#VALUE!</v>
      </c>
      <c r="M912" t="e">
        <f>(Sheet1!Q912)</f>
        <v>#VALUE!</v>
      </c>
      <c r="N912" s="6" t="str">
        <f>IF(Sheet1!E912=FALSE,"",Sheet1!F912&amp;Sheet1!E912)</f>
        <v/>
      </c>
      <c r="O912" t="str">
        <f ca="1">(Sheet1!AB912)</f>
        <v>DC4MDB01</v>
      </c>
      <c r="P912" t="e">
        <f>(Sheet1!R912)</f>
        <v>#VALUE!</v>
      </c>
      <c r="Q912" t="e">
        <f>Sheet3!D912</f>
        <v>#VALUE!</v>
      </c>
      <c r="R912" t="e">
        <f>Sheet3!E912</f>
        <v>#VALUE!</v>
      </c>
      <c r="S912" t="str">
        <f t="shared" si="56"/>
        <v/>
      </c>
      <c r="T912" t="str">
        <f>IF(ISERROR(Sheet1!X912),"",Sheet1!X912)</f>
        <v/>
      </c>
      <c r="U912" t="e">
        <f>IF(Sheet1!M912="Councillors",5120,IF(Sheet1!M912="Information Technology Services Dept.",1024,IF(Sheet1!M912="City Clerk and Solicitor Dept",1953,"No")))</f>
        <v>#VALUE!</v>
      </c>
      <c r="V912" s="5" t="s">
        <v>96</v>
      </c>
      <c r="W912" t="e">
        <f>IF(Sheet1!M912="Councillors",4608,IF(Sheet1!M912="Information Technology Services Dept.",921,IF(Sheet1!M912="City Clerk and Solicitor Dept",1855,"No")))</f>
        <v>#VALUE!</v>
      </c>
      <c r="X912" t="e">
        <f t="shared" si="57"/>
        <v>#VALUE!</v>
      </c>
      <c r="Y912" t="str">
        <f ca="1">IF(Sheet1!AB912="DC1MDB01","DC1",IF(Sheet1!AB912="DC1MDB02","DC1",IF(Sheet1!AB912="DC1MDB03","DC1",IF(Sheet1!AB912="DC1MDB04","DC1",IF(Sheet1!AB912="DC1MDB05","DC1",IF(Sheet1!AB912="DC1MDB06","DC1",IF(Sheet1!AB912="DC1MDB07","DC1",IF(Sheet1!AB912="DC1MDB08","DC1",IF(Sheet1!AB912="DC1MDB09","DC1",IF(Sheet1!AB912="DC1MDB10","DC1",IF(Sheet1!AB912="DC4MDB01","DC4",IF(Sheet1!AB912="DC4MDB02","DC4",IF(Sheet1!AB912="DC4MDB03","DC4",IF(Sheet1!AB912="DC4MDB04","DC4",IF(Sheet1!AB912="DC4MDB05","DC4",IF(Sheet1!AB912="DC4MDB06","DC4",IF(Sheet1!AB912="DC4MDB07","DC4",IF(Sheet1!AB912="DC4MDB08","DC4",IF(Sheet1!AB912="DC4MDB09","DC4",IF(Sheet1!AB912="DC4MDB10","DC4","$False"))))))))))))))))))))</f>
        <v>DC4</v>
      </c>
      <c r="Z912" t="s">
        <v>35</v>
      </c>
      <c r="AA912" t="e">
        <f t="shared" si="58"/>
        <v>#VALUE!</v>
      </c>
      <c r="AB912" t="e">
        <f t="shared" si="59"/>
        <v>#VALUE!</v>
      </c>
      <c r="AC912" t="s">
        <v>11</v>
      </c>
      <c r="AD912" t="s">
        <v>12</v>
      </c>
      <c r="AE912" t="s">
        <v>13</v>
      </c>
      <c r="AF912" t="s">
        <v>14</v>
      </c>
      <c r="AG912" t="s">
        <v>5</v>
      </c>
      <c r="AH912" t="s">
        <v>15</v>
      </c>
      <c r="AI912" t="s">
        <v>16</v>
      </c>
      <c r="AJ912" t="s">
        <v>17</v>
      </c>
      <c r="AK912" t="s">
        <v>18</v>
      </c>
      <c r="AL912" t="s">
        <v>19</v>
      </c>
    </row>
    <row r="913" spans="1:38" ht="13.5" customHeight="1">
      <c r="A913" s="7"/>
      <c r="B913" s="7"/>
      <c r="C913" s="7"/>
      <c r="D913" s="8"/>
      <c r="F913" s="9" t="str">
        <f>(Sheet1!T913)</f>
        <v/>
      </c>
      <c r="G913" t="str">
        <f>IF(OR(Sheet1!W913="Yes",Sheet1!U913="Yes"),"\\CMFP538\"&amp;Sheet1!Z913,"")</f>
        <v/>
      </c>
      <c r="H913" t="str">
        <f>IF(G913="","",Sheet1!Z913)</f>
        <v/>
      </c>
      <c r="I913" t="str">
        <f>IF(G913="","",Sheet1!Y913)</f>
        <v/>
      </c>
      <c r="J913" t="e">
        <f>(Sheet1!O913)</f>
        <v>#VALUE!</v>
      </c>
      <c r="K913" s="6" t="e">
        <f>(Sheet1!P913)</f>
        <v>#VALUE!</v>
      </c>
      <c r="L913" s="6" t="e">
        <f>IF(Sheet1!N913="No","No",IF(Sheet1!N913="","No","Yes"))</f>
        <v>#VALUE!</v>
      </c>
      <c r="M913" t="e">
        <f>(Sheet1!Q913)</f>
        <v>#VALUE!</v>
      </c>
      <c r="N913" s="6" t="str">
        <f>IF(Sheet1!E913=FALSE,"",Sheet1!F913&amp;Sheet1!E913)</f>
        <v/>
      </c>
      <c r="O913" t="str">
        <f ca="1">(Sheet1!AB913)</f>
        <v>DC1MDB09</v>
      </c>
      <c r="P913" t="e">
        <f>(Sheet1!R913)</f>
        <v>#VALUE!</v>
      </c>
      <c r="Q913" t="e">
        <f>Sheet3!D913</f>
        <v>#VALUE!</v>
      </c>
      <c r="R913" t="e">
        <f>Sheet3!E913</f>
        <v>#VALUE!</v>
      </c>
      <c r="S913" t="str">
        <f t="shared" si="56"/>
        <v/>
      </c>
      <c r="T913" t="str">
        <f>IF(ISERROR(Sheet1!X913),"",Sheet1!X913)</f>
        <v/>
      </c>
      <c r="U913" t="e">
        <f>IF(Sheet1!M913="Councillors",5120,IF(Sheet1!M913="Information Technology Services Dept.",1024,IF(Sheet1!M913="City Clerk and Solicitor Dept",1953,"No")))</f>
        <v>#VALUE!</v>
      </c>
      <c r="V913" s="5" t="s">
        <v>96</v>
      </c>
      <c r="W913" t="e">
        <f>IF(Sheet1!M913="Councillors",4608,IF(Sheet1!M913="Information Technology Services Dept.",921,IF(Sheet1!M913="City Clerk and Solicitor Dept",1855,"No")))</f>
        <v>#VALUE!</v>
      </c>
      <c r="X913" t="e">
        <f t="shared" si="57"/>
        <v>#VALUE!</v>
      </c>
      <c r="Y913" t="str">
        <f ca="1">IF(Sheet1!AB913="DC1MDB01","DC1",IF(Sheet1!AB913="DC1MDB02","DC1",IF(Sheet1!AB913="DC1MDB03","DC1",IF(Sheet1!AB913="DC1MDB04","DC1",IF(Sheet1!AB913="DC1MDB05","DC1",IF(Sheet1!AB913="DC1MDB06","DC1",IF(Sheet1!AB913="DC1MDB07","DC1",IF(Sheet1!AB913="DC1MDB08","DC1",IF(Sheet1!AB913="DC1MDB09","DC1",IF(Sheet1!AB913="DC1MDB10","DC1",IF(Sheet1!AB913="DC4MDB01","DC4",IF(Sheet1!AB913="DC4MDB02","DC4",IF(Sheet1!AB913="DC4MDB03","DC4",IF(Sheet1!AB913="DC4MDB04","DC4",IF(Sheet1!AB913="DC4MDB05","DC4",IF(Sheet1!AB913="DC4MDB06","DC4",IF(Sheet1!AB913="DC4MDB07","DC4",IF(Sheet1!AB913="DC4MDB08","DC4",IF(Sheet1!AB913="DC4MDB09","DC4",IF(Sheet1!AB913="DC4MDB10","DC4","$False"))))))))))))))))))))</f>
        <v>DC1</v>
      </c>
      <c r="Z913" t="s">
        <v>35</v>
      </c>
      <c r="AA913" t="e">
        <f t="shared" si="58"/>
        <v>#VALUE!</v>
      </c>
      <c r="AB913" t="e">
        <f t="shared" si="59"/>
        <v>#VALUE!</v>
      </c>
      <c r="AC913" t="s">
        <v>11</v>
      </c>
      <c r="AD913" t="s">
        <v>12</v>
      </c>
      <c r="AE913" t="s">
        <v>13</v>
      </c>
      <c r="AF913" t="s">
        <v>14</v>
      </c>
      <c r="AG913" t="s">
        <v>5</v>
      </c>
      <c r="AH913" t="s">
        <v>15</v>
      </c>
      <c r="AI913" t="s">
        <v>16</v>
      </c>
      <c r="AJ913" t="s">
        <v>17</v>
      </c>
      <c r="AK913" t="s">
        <v>18</v>
      </c>
      <c r="AL913" t="s">
        <v>19</v>
      </c>
    </row>
    <row r="914" spans="1:38" ht="13.5" customHeight="1">
      <c r="A914" s="7"/>
      <c r="B914" s="7"/>
      <c r="C914" s="7"/>
      <c r="D914" s="8"/>
      <c r="F914" s="9" t="str">
        <f>(Sheet1!T914)</f>
        <v/>
      </c>
      <c r="G914" t="str">
        <f>IF(OR(Sheet1!W914="Yes",Sheet1!U914="Yes"),"\\CMFP538\"&amp;Sheet1!Z914,"")</f>
        <v/>
      </c>
      <c r="H914" t="str">
        <f>IF(G914="","",Sheet1!Z914)</f>
        <v/>
      </c>
      <c r="I914" t="str">
        <f>IF(G914="","",Sheet1!Y914)</f>
        <v/>
      </c>
      <c r="J914" t="e">
        <f>(Sheet1!O914)</f>
        <v>#VALUE!</v>
      </c>
      <c r="K914" s="6" t="e">
        <f>(Sheet1!P914)</f>
        <v>#VALUE!</v>
      </c>
      <c r="L914" s="6" t="e">
        <f>IF(Sheet1!N914="No","No",IF(Sheet1!N914="","No","Yes"))</f>
        <v>#VALUE!</v>
      </c>
      <c r="M914" t="e">
        <f>(Sheet1!Q914)</f>
        <v>#VALUE!</v>
      </c>
      <c r="N914" s="6" t="str">
        <f>IF(Sheet1!E914=FALSE,"",Sheet1!F914&amp;Sheet1!E914)</f>
        <v/>
      </c>
      <c r="O914" t="str">
        <f ca="1">(Sheet1!AB914)</f>
        <v>DC1MDB01</v>
      </c>
      <c r="P914" t="e">
        <f>(Sheet1!R914)</f>
        <v>#VALUE!</v>
      </c>
      <c r="Q914" t="e">
        <f>Sheet3!D914</f>
        <v>#VALUE!</v>
      </c>
      <c r="R914" t="e">
        <f>Sheet3!E914</f>
        <v>#VALUE!</v>
      </c>
      <c r="S914" t="str">
        <f t="shared" si="56"/>
        <v/>
      </c>
      <c r="T914" t="str">
        <f>IF(ISERROR(Sheet1!X914),"",Sheet1!X914)</f>
        <v/>
      </c>
      <c r="U914" t="e">
        <f>IF(Sheet1!M914="Councillors",5120,IF(Sheet1!M914="Information Technology Services Dept.",1024,IF(Sheet1!M914="City Clerk and Solicitor Dept",1953,"No")))</f>
        <v>#VALUE!</v>
      </c>
      <c r="V914" s="5" t="s">
        <v>96</v>
      </c>
      <c r="W914" t="e">
        <f>IF(Sheet1!M914="Councillors",4608,IF(Sheet1!M914="Information Technology Services Dept.",921,IF(Sheet1!M914="City Clerk and Solicitor Dept",1855,"No")))</f>
        <v>#VALUE!</v>
      </c>
      <c r="X914" t="e">
        <f t="shared" si="57"/>
        <v>#VALUE!</v>
      </c>
      <c r="Y914" t="str">
        <f ca="1">IF(Sheet1!AB914="DC1MDB01","DC1",IF(Sheet1!AB914="DC1MDB02","DC1",IF(Sheet1!AB914="DC1MDB03","DC1",IF(Sheet1!AB914="DC1MDB04","DC1",IF(Sheet1!AB914="DC1MDB05","DC1",IF(Sheet1!AB914="DC1MDB06","DC1",IF(Sheet1!AB914="DC1MDB07","DC1",IF(Sheet1!AB914="DC1MDB08","DC1",IF(Sheet1!AB914="DC1MDB09","DC1",IF(Sheet1!AB914="DC1MDB10","DC1",IF(Sheet1!AB914="DC4MDB01","DC4",IF(Sheet1!AB914="DC4MDB02","DC4",IF(Sheet1!AB914="DC4MDB03","DC4",IF(Sheet1!AB914="DC4MDB04","DC4",IF(Sheet1!AB914="DC4MDB05","DC4",IF(Sheet1!AB914="DC4MDB06","DC4",IF(Sheet1!AB914="DC4MDB07","DC4",IF(Sheet1!AB914="DC4MDB08","DC4",IF(Sheet1!AB914="DC4MDB09","DC4",IF(Sheet1!AB914="DC4MDB10","DC4","$False"))))))))))))))))))))</f>
        <v>DC1</v>
      </c>
      <c r="Z914" t="s">
        <v>35</v>
      </c>
      <c r="AA914" t="e">
        <f t="shared" si="58"/>
        <v>#VALUE!</v>
      </c>
      <c r="AB914" t="e">
        <f t="shared" si="59"/>
        <v>#VALUE!</v>
      </c>
      <c r="AC914" t="s">
        <v>11</v>
      </c>
      <c r="AD914" t="s">
        <v>12</v>
      </c>
      <c r="AE914" t="s">
        <v>13</v>
      </c>
      <c r="AF914" t="s">
        <v>14</v>
      </c>
      <c r="AG914" t="s">
        <v>5</v>
      </c>
      <c r="AH914" t="s">
        <v>15</v>
      </c>
      <c r="AI914" t="s">
        <v>16</v>
      </c>
      <c r="AJ914" t="s">
        <v>17</v>
      </c>
      <c r="AK914" t="s">
        <v>18</v>
      </c>
      <c r="AL914" t="s">
        <v>19</v>
      </c>
    </row>
    <row r="915" spans="1:38" ht="13.5" customHeight="1">
      <c r="A915" s="7"/>
      <c r="B915" s="7"/>
      <c r="C915" s="7"/>
      <c r="D915" s="8"/>
      <c r="F915" s="9" t="str">
        <f>(Sheet1!T915)</f>
        <v/>
      </c>
      <c r="G915" t="str">
        <f>IF(OR(Sheet1!W915="Yes",Sheet1!U915="Yes"),"\\CMFP538\"&amp;Sheet1!Z915,"")</f>
        <v/>
      </c>
      <c r="H915" t="str">
        <f>IF(G915="","",Sheet1!Z915)</f>
        <v/>
      </c>
      <c r="I915" t="str">
        <f>IF(G915="","",Sheet1!Y915)</f>
        <v/>
      </c>
      <c r="J915" t="e">
        <f>(Sheet1!O915)</f>
        <v>#VALUE!</v>
      </c>
      <c r="K915" s="6" t="e">
        <f>(Sheet1!P915)</f>
        <v>#VALUE!</v>
      </c>
      <c r="L915" s="6" t="e">
        <f>IF(Sheet1!N915="No","No",IF(Sheet1!N915="","No","Yes"))</f>
        <v>#VALUE!</v>
      </c>
      <c r="M915" t="e">
        <f>(Sheet1!Q915)</f>
        <v>#VALUE!</v>
      </c>
      <c r="N915" s="6" t="str">
        <f>IF(Sheet1!E915=FALSE,"",Sheet1!F915&amp;Sheet1!E915)</f>
        <v/>
      </c>
      <c r="O915" t="str">
        <f ca="1">(Sheet1!AB915)</f>
        <v>DC4MDB01</v>
      </c>
      <c r="P915" t="e">
        <f>(Sheet1!R915)</f>
        <v>#VALUE!</v>
      </c>
      <c r="Q915" t="e">
        <f>Sheet3!D915</f>
        <v>#VALUE!</v>
      </c>
      <c r="R915" t="e">
        <f>Sheet3!E915</f>
        <v>#VALUE!</v>
      </c>
      <c r="S915" t="str">
        <f t="shared" si="56"/>
        <v/>
      </c>
      <c r="T915" t="str">
        <f>IF(ISERROR(Sheet1!X915),"",Sheet1!X915)</f>
        <v/>
      </c>
      <c r="U915" t="e">
        <f>IF(Sheet1!M915="Councillors",5120,IF(Sheet1!M915="Information Technology Services Dept.",1024,IF(Sheet1!M915="City Clerk and Solicitor Dept",1953,"No")))</f>
        <v>#VALUE!</v>
      </c>
      <c r="V915" s="5" t="s">
        <v>96</v>
      </c>
      <c r="W915" t="e">
        <f>IF(Sheet1!M915="Councillors",4608,IF(Sheet1!M915="Information Technology Services Dept.",921,IF(Sheet1!M915="City Clerk and Solicitor Dept",1855,"No")))</f>
        <v>#VALUE!</v>
      </c>
      <c r="X915" t="e">
        <f t="shared" si="57"/>
        <v>#VALUE!</v>
      </c>
      <c r="Y915" t="str">
        <f ca="1">IF(Sheet1!AB915="DC1MDB01","DC1",IF(Sheet1!AB915="DC1MDB02","DC1",IF(Sheet1!AB915="DC1MDB03","DC1",IF(Sheet1!AB915="DC1MDB04","DC1",IF(Sheet1!AB915="DC1MDB05","DC1",IF(Sheet1!AB915="DC1MDB06","DC1",IF(Sheet1!AB915="DC1MDB07","DC1",IF(Sheet1!AB915="DC1MDB08","DC1",IF(Sheet1!AB915="DC1MDB09","DC1",IF(Sheet1!AB915="DC1MDB10","DC1",IF(Sheet1!AB915="DC4MDB01","DC4",IF(Sheet1!AB915="DC4MDB02","DC4",IF(Sheet1!AB915="DC4MDB03","DC4",IF(Sheet1!AB915="DC4MDB04","DC4",IF(Sheet1!AB915="DC4MDB05","DC4",IF(Sheet1!AB915="DC4MDB06","DC4",IF(Sheet1!AB915="DC4MDB07","DC4",IF(Sheet1!AB915="DC4MDB08","DC4",IF(Sheet1!AB915="DC4MDB09","DC4",IF(Sheet1!AB915="DC4MDB10","DC4","$False"))))))))))))))))))))</f>
        <v>DC4</v>
      </c>
      <c r="Z915" t="s">
        <v>35</v>
      </c>
      <c r="AA915" t="e">
        <f t="shared" si="58"/>
        <v>#VALUE!</v>
      </c>
      <c r="AB915" t="e">
        <f t="shared" si="59"/>
        <v>#VALUE!</v>
      </c>
      <c r="AC915" t="s">
        <v>11</v>
      </c>
      <c r="AD915" t="s">
        <v>12</v>
      </c>
      <c r="AE915" t="s">
        <v>13</v>
      </c>
      <c r="AF915" t="s">
        <v>14</v>
      </c>
      <c r="AG915" t="s">
        <v>5</v>
      </c>
      <c r="AH915" t="s">
        <v>15</v>
      </c>
      <c r="AI915" t="s">
        <v>16</v>
      </c>
      <c r="AJ915" t="s">
        <v>17</v>
      </c>
      <c r="AK915" t="s">
        <v>18</v>
      </c>
      <c r="AL915" t="s">
        <v>19</v>
      </c>
    </row>
    <row r="916" spans="1:38" ht="13.5" customHeight="1">
      <c r="A916" s="7"/>
      <c r="B916" s="7"/>
      <c r="C916" s="7"/>
      <c r="D916" s="8"/>
      <c r="F916" s="9" t="str">
        <f>(Sheet1!T916)</f>
        <v/>
      </c>
      <c r="G916" t="str">
        <f>IF(OR(Sheet1!W916="Yes",Sheet1!U916="Yes"),"\\CMFP538\"&amp;Sheet1!Z916,"")</f>
        <v/>
      </c>
      <c r="H916" t="str">
        <f>IF(G916="","",Sheet1!Z916)</f>
        <v/>
      </c>
      <c r="I916" t="str">
        <f>IF(G916="","",Sheet1!Y916)</f>
        <v/>
      </c>
      <c r="J916" t="e">
        <f>(Sheet1!O916)</f>
        <v>#VALUE!</v>
      </c>
      <c r="K916" s="6" t="e">
        <f>(Sheet1!P916)</f>
        <v>#VALUE!</v>
      </c>
      <c r="L916" s="6" t="e">
        <f>IF(Sheet1!N916="No","No",IF(Sheet1!N916="","No","Yes"))</f>
        <v>#VALUE!</v>
      </c>
      <c r="M916" t="e">
        <f>(Sheet1!Q916)</f>
        <v>#VALUE!</v>
      </c>
      <c r="N916" s="6" t="str">
        <f>IF(Sheet1!E916=FALSE,"",Sheet1!F916&amp;Sheet1!E916)</f>
        <v/>
      </c>
      <c r="O916" t="str">
        <f ca="1">(Sheet1!AB916)</f>
        <v>DC1MDB04</v>
      </c>
      <c r="P916" t="e">
        <f>(Sheet1!R916)</f>
        <v>#VALUE!</v>
      </c>
      <c r="Q916" t="e">
        <f>Sheet3!D916</f>
        <v>#VALUE!</v>
      </c>
      <c r="R916" t="e">
        <f>Sheet3!E916</f>
        <v>#VALUE!</v>
      </c>
      <c r="S916" t="str">
        <f t="shared" si="56"/>
        <v/>
      </c>
      <c r="T916" t="str">
        <f>IF(ISERROR(Sheet1!X916),"",Sheet1!X916)</f>
        <v/>
      </c>
      <c r="U916" t="e">
        <f>IF(Sheet1!M916="Councillors",5120,IF(Sheet1!M916="Information Technology Services Dept.",1024,IF(Sheet1!M916="City Clerk and Solicitor Dept",1953,"No")))</f>
        <v>#VALUE!</v>
      </c>
      <c r="V916" s="5" t="s">
        <v>96</v>
      </c>
      <c r="W916" t="e">
        <f>IF(Sheet1!M916="Councillors",4608,IF(Sheet1!M916="Information Technology Services Dept.",921,IF(Sheet1!M916="City Clerk and Solicitor Dept",1855,"No")))</f>
        <v>#VALUE!</v>
      </c>
      <c r="X916" t="e">
        <f t="shared" si="57"/>
        <v>#VALUE!</v>
      </c>
      <c r="Y916" t="str">
        <f ca="1">IF(Sheet1!AB916="DC1MDB01","DC1",IF(Sheet1!AB916="DC1MDB02","DC1",IF(Sheet1!AB916="DC1MDB03","DC1",IF(Sheet1!AB916="DC1MDB04","DC1",IF(Sheet1!AB916="DC1MDB05","DC1",IF(Sheet1!AB916="DC1MDB06","DC1",IF(Sheet1!AB916="DC1MDB07","DC1",IF(Sheet1!AB916="DC1MDB08","DC1",IF(Sheet1!AB916="DC1MDB09","DC1",IF(Sheet1!AB916="DC1MDB10","DC1",IF(Sheet1!AB916="DC4MDB01","DC4",IF(Sheet1!AB916="DC4MDB02","DC4",IF(Sheet1!AB916="DC4MDB03","DC4",IF(Sheet1!AB916="DC4MDB04","DC4",IF(Sheet1!AB916="DC4MDB05","DC4",IF(Sheet1!AB916="DC4MDB06","DC4",IF(Sheet1!AB916="DC4MDB07","DC4",IF(Sheet1!AB916="DC4MDB08","DC4",IF(Sheet1!AB916="DC4MDB09","DC4",IF(Sheet1!AB916="DC4MDB10","DC4","$False"))))))))))))))))))))</f>
        <v>DC1</v>
      </c>
      <c r="Z916" t="s">
        <v>35</v>
      </c>
      <c r="AA916" t="e">
        <f t="shared" si="58"/>
        <v>#VALUE!</v>
      </c>
      <c r="AB916" t="e">
        <f t="shared" si="59"/>
        <v>#VALUE!</v>
      </c>
      <c r="AC916" t="s">
        <v>11</v>
      </c>
      <c r="AD916" t="s">
        <v>12</v>
      </c>
      <c r="AE916" t="s">
        <v>13</v>
      </c>
      <c r="AF916" t="s">
        <v>14</v>
      </c>
      <c r="AG916" t="s">
        <v>5</v>
      </c>
      <c r="AH916" t="s">
        <v>15</v>
      </c>
      <c r="AI916" t="s">
        <v>16</v>
      </c>
      <c r="AJ916" t="s">
        <v>17</v>
      </c>
      <c r="AK916" t="s">
        <v>18</v>
      </c>
      <c r="AL916" t="s">
        <v>19</v>
      </c>
    </row>
    <row r="917" spans="1:38" ht="13.5" customHeight="1">
      <c r="A917" s="7"/>
      <c r="B917" s="7"/>
      <c r="C917" s="7"/>
      <c r="D917" s="8"/>
      <c r="F917" s="9" t="str">
        <f>(Sheet1!T917)</f>
        <v/>
      </c>
      <c r="G917" t="str">
        <f>IF(OR(Sheet1!W917="Yes",Sheet1!U917="Yes"),"\\CMFP538\"&amp;Sheet1!Z917,"")</f>
        <v/>
      </c>
      <c r="H917" t="str">
        <f>IF(G917="","",Sheet1!Z917)</f>
        <v/>
      </c>
      <c r="I917" t="str">
        <f>IF(G917="","",Sheet1!Y917)</f>
        <v/>
      </c>
      <c r="J917" t="e">
        <f>(Sheet1!O917)</f>
        <v>#VALUE!</v>
      </c>
      <c r="K917" s="6" t="e">
        <f>(Sheet1!P917)</f>
        <v>#VALUE!</v>
      </c>
      <c r="L917" s="6" t="e">
        <f>IF(Sheet1!N917="No","No",IF(Sheet1!N917="","No","Yes"))</f>
        <v>#VALUE!</v>
      </c>
      <c r="M917" t="e">
        <f>(Sheet1!Q917)</f>
        <v>#VALUE!</v>
      </c>
      <c r="N917" s="6" t="str">
        <f>IF(Sheet1!E917=FALSE,"",Sheet1!F917&amp;Sheet1!E917)</f>
        <v/>
      </c>
      <c r="O917" t="str">
        <f ca="1">(Sheet1!AB917)</f>
        <v>DC1MDB09</v>
      </c>
      <c r="P917" t="e">
        <f>(Sheet1!R917)</f>
        <v>#VALUE!</v>
      </c>
      <c r="Q917" t="e">
        <f>Sheet3!D917</f>
        <v>#VALUE!</v>
      </c>
      <c r="R917" t="e">
        <f>Sheet3!E917</f>
        <v>#VALUE!</v>
      </c>
      <c r="S917" t="str">
        <f t="shared" si="56"/>
        <v/>
      </c>
      <c r="T917" t="str">
        <f>IF(ISERROR(Sheet1!X917),"",Sheet1!X917)</f>
        <v/>
      </c>
      <c r="U917" t="e">
        <f>IF(Sheet1!M917="Councillors",5120,IF(Sheet1!M917="Information Technology Services Dept.",1024,IF(Sheet1!M917="City Clerk and Solicitor Dept",1953,"No")))</f>
        <v>#VALUE!</v>
      </c>
      <c r="V917" s="5" t="s">
        <v>96</v>
      </c>
      <c r="W917" t="e">
        <f>IF(Sheet1!M917="Councillors",4608,IF(Sheet1!M917="Information Technology Services Dept.",921,IF(Sheet1!M917="City Clerk and Solicitor Dept",1855,"No")))</f>
        <v>#VALUE!</v>
      </c>
      <c r="X917" t="e">
        <f t="shared" si="57"/>
        <v>#VALUE!</v>
      </c>
      <c r="Y917" t="str">
        <f ca="1">IF(Sheet1!AB917="DC1MDB01","DC1",IF(Sheet1!AB917="DC1MDB02","DC1",IF(Sheet1!AB917="DC1MDB03","DC1",IF(Sheet1!AB917="DC1MDB04","DC1",IF(Sheet1!AB917="DC1MDB05","DC1",IF(Sheet1!AB917="DC1MDB06","DC1",IF(Sheet1!AB917="DC1MDB07","DC1",IF(Sheet1!AB917="DC1MDB08","DC1",IF(Sheet1!AB917="DC1MDB09","DC1",IF(Sheet1!AB917="DC1MDB10","DC1",IF(Sheet1!AB917="DC4MDB01","DC4",IF(Sheet1!AB917="DC4MDB02","DC4",IF(Sheet1!AB917="DC4MDB03","DC4",IF(Sheet1!AB917="DC4MDB04","DC4",IF(Sheet1!AB917="DC4MDB05","DC4",IF(Sheet1!AB917="DC4MDB06","DC4",IF(Sheet1!AB917="DC4MDB07","DC4",IF(Sheet1!AB917="DC4MDB08","DC4",IF(Sheet1!AB917="DC4MDB09","DC4",IF(Sheet1!AB917="DC4MDB10","DC4","$False"))))))))))))))))))))</f>
        <v>DC1</v>
      </c>
      <c r="Z917" t="s">
        <v>35</v>
      </c>
      <c r="AA917" t="e">
        <f t="shared" si="58"/>
        <v>#VALUE!</v>
      </c>
      <c r="AB917" t="e">
        <f t="shared" si="59"/>
        <v>#VALUE!</v>
      </c>
      <c r="AC917" t="s">
        <v>11</v>
      </c>
      <c r="AD917" t="s">
        <v>12</v>
      </c>
      <c r="AE917" t="s">
        <v>13</v>
      </c>
      <c r="AF917" t="s">
        <v>14</v>
      </c>
      <c r="AG917" t="s">
        <v>5</v>
      </c>
      <c r="AH917" t="s">
        <v>15</v>
      </c>
      <c r="AI917" t="s">
        <v>16</v>
      </c>
      <c r="AJ917" t="s">
        <v>17</v>
      </c>
      <c r="AK917" t="s">
        <v>18</v>
      </c>
      <c r="AL917" t="s">
        <v>19</v>
      </c>
    </row>
    <row r="918" spans="1:38" ht="13.5" customHeight="1">
      <c r="A918" s="7"/>
      <c r="B918" s="7"/>
      <c r="C918" s="7"/>
      <c r="D918" s="8"/>
      <c r="F918" s="9" t="str">
        <f>(Sheet1!T918)</f>
        <v/>
      </c>
      <c r="G918" t="str">
        <f>IF(OR(Sheet1!W918="Yes",Sheet1!U918="Yes"),"\\CMFP538\"&amp;Sheet1!Z918,"")</f>
        <v/>
      </c>
      <c r="H918" t="str">
        <f>IF(G918="","",Sheet1!Z918)</f>
        <v/>
      </c>
      <c r="I918" t="str">
        <f>IF(G918="","",Sheet1!Y918)</f>
        <v/>
      </c>
      <c r="J918" t="e">
        <f>(Sheet1!O918)</f>
        <v>#VALUE!</v>
      </c>
      <c r="K918" s="6" t="e">
        <f>(Sheet1!P918)</f>
        <v>#VALUE!</v>
      </c>
      <c r="L918" s="6" t="e">
        <f>IF(Sheet1!N918="No","No",IF(Sheet1!N918="","No","Yes"))</f>
        <v>#VALUE!</v>
      </c>
      <c r="M918" t="e">
        <f>(Sheet1!Q918)</f>
        <v>#VALUE!</v>
      </c>
      <c r="N918" s="6" t="str">
        <f>IF(Sheet1!E918=FALSE,"",Sheet1!F918&amp;Sheet1!E918)</f>
        <v/>
      </c>
      <c r="O918" t="str">
        <f ca="1">(Sheet1!AB918)</f>
        <v>DC1MDB03</v>
      </c>
      <c r="P918" t="e">
        <f>(Sheet1!R918)</f>
        <v>#VALUE!</v>
      </c>
      <c r="Q918" t="e">
        <f>Sheet3!D918</f>
        <v>#VALUE!</v>
      </c>
      <c r="R918" t="e">
        <f>Sheet3!E918</f>
        <v>#VALUE!</v>
      </c>
      <c r="S918" t="str">
        <f t="shared" si="56"/>
        <v/>
      </c>
      <c r="T918" t="str">
        <f>IF(ISERROR(Sheet1!X918),"",Sheet1!X918)</f>
        <v/>
      </c>
      <c r="U918" t="e">
        <f>IF(Sheet1!M918="Councillors",5120,IF(Sheet1!M918="Information Technology Services Dept.",1024,IF(Sheet1!M918="City Clerk and Solicitor Dept",1953,"No")))</f>
        <v>#VALUE!</v>
      </c>
      <c r="V918" s="5" t="s">
        <v>96</v>
      </c>
      <c r="W918" t="e">
        <f>IF(Sheet1!M918="Councillors",4608,IF(Sheet1!M918="Information Technology Services Dept.",921,IF(Sheet1!M918="City Clerk and Solicitor Dept",1855,"No")))</f>
        <v>#VALUE!</v>
      </c>
      <c r="X918" t="e">
        <f t="shared" si="57"/>
        <v>#VALUE!</v>
      </c>
      <c r="Y918" t="str">
        <f ca="1">IF(Sheet1!AB918="DC1MDB01","DC1",IF(Sheet1!AB918="DC1MDB02","DC1",IF(Sheet1!AB918="DC1MDB03","DC1",IF(Sheet1!AB918="DC1MDB04","DC1",IF(Sheet1!AB918="DC1MDB05","DC1",IF(Sheet1!AB918="DC1MDB06","DC1",IF(Sheet1!AB918="DC1MDB07","DC1",IF(Sheet1!AB918="DC1MDB08","DC1",IF(Sheet1!AB918="DC1MDB09","DC1",IF(Sheet1!AB918="DC1MDB10","DC1",IF(Sheet1!AB918="DC4MDB01","DC4",IF(Sheet1!AB918="DC4MDB02","DC4",IF(Sheet1!AB918="DC4MDB03","DC4",IF(Sheet1!AB918="DC4MDB04","DC4",IF(Sheet1!AB918="DC4MDB05","DC4",IF(Sheet1!AB918="DC4MDB06","DC4",IF(Sheet1!AB918="DC4MDB07","DC4",IF(Sheet1!AB918="DC4MDB08","DC4",IF(Sheet1!AB918="DC4MDB09","DC4",IF(Sheet1!AB918="DC4MDB10","DC4","$False"))))))))))))))))))))</f>
        <v>DC1</v>
      </c>
      <c r="Z918" t="s">
        <v>35</v>
      </c>
      <c r="AA918" t="e">
        <f t="shared" si="58"/>
        <v>#VALUE!</v>
      </c>
      <c r="AB918" t="e">
        <f t="shared" si="59"/>
        <v>#VALUE!</v>
      </c>
      <c r="AC918" t="s">
        <v>11</v>
      </c>
      <c r="AD918" t="s">
        <v>12</v>
      </c>
      <c r="AE918" t="s">
        <v>13</v>
      </c>
      <c r="AF918" t="s">
        <v>14</v>
      </c>
      <c r="AG918" t="s">
        <v>5</v>
      </c>
      <c r="AH918" t="s">
        <v>15</v>
      </c>
      <c r="AI918" t="s">
        <v>16</v>
      </c>
      <c r="AJ918" t="s">
        <v>17</v>
      </c>
      <c r="AK918" t="s">
        <v>18</v>
      </c>
      <c r="AL918" t="s">
        <v>19</v>
      </c>
    </row>
    <row r="919" spans="1:38" ht="13.5" customHeight="1">
      <c r="A919" s="7"/>
      <c r="B919" s="7"/>
      <c r="C919" s="7"/>
      <c r="D919" s="8"/>
      <c r="F919" s="9" t="str">
        <f>(Sheet1!T919)</f>
        <v/>
      </c>
      <c r="G919" t="str">
        <f>IF(OR(Sheet1!W919="Yes",Sheet1!U919="Yes"),"\\CMFP538\"&amp;Sheet1!Z919,"")</f>
        <v/>
      </c>
      <c r="H919" t="str">
        <f>IF(G919="","",Sheet1!Z919)</f>
        <v/>
      </c>
      <c r="I919" t="str">
        <f>IF(G919="","",Sheet1!Y919)</f>
        <v/>
      </c>
      <c r="J919" t="e">
        <f>(Sheet1!O919)</f>
        <v>#VALUE!</v>
      </c>
      <c r="K919" s="6" t="e">
        <f>(Sheet1!P919)</f>
        <v>#VALUE!</v>
      </c>
      <c r="L919" s="6" t="e">
        <f>IF(Sheet1!N919="No","No",IF(Sheet1!N919="","No","Yes"))</f>
        <v>#VALUE!</v>
      </c>
      <c r="M919" t="e">
        <f>(Sheet1!Q919)</f>
        <v>#VALUE!</v>
      </c>
      <c r="N919" s="6" t="str">
        <f>IF(Sheet1!E919=FALSE,"",Sheet1!F919&amp;Sheet1!E919)</f>
        <v/>
      </c>
      <c r="O919" t="str">
        <f ca="1">(Sheet1!AB919)</f>
        <v>DC4MDB04</v>
      </c>
      <c r="P919" t="e">
        <f>(Sheet1!R919)</f>
        <v>#VALUE!</v>
      </c>
      <c r="Q919" t="e">
        <f>Sheet3!D919</f>
        <v>#VALUE!</v>
      </c>
      <c r="R919" t="e">
        <f>Sheet3!E919</f>
        <v>#VALUE!</v>
      </c>
      <c r="S919" t="str">
        <f t="shared" si="56"/>
        <v/>
      </c>
      <c r="T919" t="str">
        <f>IF(ISERROR(Sheet1!X919),"",Sheet1!X919)</f>
        <v/>
      </c>
      <c r="U919" t="e">
        <f>IF(Sheet1!M919="Councillors",5120,IF(Sheet1!M919="Information Technology Services Dept.",1024,IF(Sheet1!M919="City Clerk and Solicitor Dept",1953,"No")))</f>
        <v>#VALUE!</v>
      </c>
      <c r="V919" s="5" t="s">
        <v>96</v>
      </c>
      <c r="W919" t="e">
        <f>IF(Sheet1!M919="Councillors",4608,IF(Sheet1!M919="Information Technology Services Dept.",921,IF(Sheet1!M919="City Clerk and Solicitor Dept",1855,"No")))</f>
        <v>#VALUE!</v>
      </c>
      <c r="X919" t="e">
        <f t="shared" si="57"/>
        <v>#VALUE!</v>
      </c>
      <c r="Y919" t="str">
        <f ca="1">IF(Sheet1!AB919="DC1MDB01","DC1",IF(Sheet1!AB919="DC1MDB02","DC1",IF(Sheet1!AB919="DC1MDB03","DC1",IF(Sheet1!AB919="DC1MDB04","DC1",IF(Sheet1!AB919="DC1MDB05","DC1",IF(Sheet1!AB919="DC1MDB06","DC1",IF(Sheet1!AB919="DC1MDB07","DC1",IF(Sheet1!AB919="DC1MDB08","DC1",IF(Sheet1!AB919="DC1MDB09","DC1",IF(Sheet1!AB919="DC1MDB10","DC1",IF(Sheet1!AB919="DC4MDB01","DC4",IF(Sheet1!AB919="DC4MDB02","DC4",IF(Sheet1!AB919="DC4MDB03","DC4",IF(Sheet1!AB919="DC4MDB04","DC4",IF(Sheet1!AB919="DC4MDB05","DC4",IF(Sheet1!AB919="DC4MDB06","DC4",IF(Sheet1!AB919="DC4MDB07","DC4",IF(Sheet1!AB919="DC4MDB08","DC4",IF(Sheet1!AB919="DC4MDB09","DC4",IF(Sheet1!AB919="DC4MDB10","DC4","$False"))))))))))))))))))))</f>
        <v>DC4</v>
      </c>
      <c r="Z919" t="s">
        <v>35</v>
      </c>
      <c r="AA919" t="e">
        <f t="shared" si="58"/>
        <v>#VALUE!</v>
      </c>
      <c r="AB919" t="e">
        <f t="shared" si="59"/>
        <v>#VALUE!</v>
      </c>
      <c r="AC919" t="s">
        <v>11</v>
      </c>
      <c r="AD919" t="s">
        <v>12</v>
      </c>
      <c r="AE919" t="s">
        <v>13</v>
      </c>
      <c r="AF919" t="s">
        <v>14</v>
      </c>
      <c r="AG919" t="s">
        <v>5</v>
      </c>
      <c r="AH919" t="s">
        <v>15</v>
      </c>
      <c r="AI919" t="s">
        <v>16</v>
      </c>
      <c r="AJ919" t="s">
        <v>17</v>
      </c>
      <c r="AK919" t="s">
        <v>18</v>
      </c>
      <c r="AL919" t="s">
        <v>19</v>
      </c>
    </row>
    <row r="920" spans="1:38" ht="13.5" customHeight="1">
      <c r="A920" s="7"/>
      <c r="B920" s="7"/>
      <c r="C920" s="7"/>
      <c r="D920" s="8"/>
      <c r="F920" s="9" t="str">
        <f>(Sheet1!T920)</f>
        <v/>
      </c>
      <c r="G920" t="str">
        <f>IF(OR(Sheet1!W920="Yes",Sheet1!U920="Yes"),"\\CMFP538\"&amp;Sheet1!Z920,"")</f>
        <v/>
      </c>
      <c r="H920" t="str">
        <f>IF(G920="","",Sheet1!Z920)</f>
        <v/>
      </c>
      <c r="I920" t="str">
        <f>IF(G920="","",Sheet1!Y920)</f>
        <v/>
      </c>
      <c r="J920" t="e">
        <f>(Sheet1!O920)</f>
        <v>#VALUE!</v>
      </c>
      <c r="K920" s="6" t="e">
        <f>(Sheet1!P920)</f>
        <v>#VALUE!</v>
      </c>
      <c r="L920" s="6" t="e">
        <f>IF(Sheet1!N920="No","No",IF(Sheet1!N920="","No","Yes"))</f>
        <v>#VALUE!</v>
      </c>
      <c r="M920" t="e">
        <f>(Sheet1!Q920)</f>
        <v>#VALUE!</v>
      </c>
      <c r="N920" s="6" t="str">
        <f>IF(Sheet1!E920=FALSE,"",Sheet1!F920&amp;Sheet1!E920)</f>
        <v/>
      </c>
      <c r="O920" t="str">
        <f ca="1">(Sheet1!AB920)</f>
        <v>DC4MDB06</v>
      </c>
      <c r="P920" t="e">
        <f>(Sheet1!R920)</f>
        <v>#VALUE!</v>
      </c>
      <c r="Q920" t="e">
        <f>Sheet3!D920</f>
        <v>#VALUE!</v>
      </c>
      <c r="R920" t="e">
        <f>Sheet3!E920</f>
        <v>#VALUE!</v>
      </c>
      <c r="S920" t="str">
        <f t="shared" si="56"/>
        <v/>
      </c>
      <c r="T920" t="str">
        <f>IF(ISERROR(Sheet1!X920),"",Sheet1!X920)</f>
        <v/>
      </c>
      <c r="U920" t="e">
        <f>IF(Sheet1!M920="Councillors",5120,IF(Sheet1!M920="Information Technology Services Dept.",1024,IF(Sheet1!M920="City Clerk and Solicitor Dept",1953,"No")))</f>
        <v>#VALUE!</v>
      </c>
      <c r="V920" s="5" t="s">
        <v>96</v>
      </c>
      <c r="W920" t="e">
        <f>IF(Sheet1!M920="Councillors",4608,IF(Sheet1!M920="Information Technology Services Dept.",921,IF(Sheet1!M920="City Clerk and Solicitor Dept",1855,"No")))</f>
        <v>#VALUE!</v>
      </c>
      <c r="X920" t="e">
        <f t="shared" si="57"/>
        <v>#VALUE!</v>
      </c>
      <c r="Y920" t="str">
        <f ca="1">IF(Sheet1!AB920="DC1MDB01","DC1",IF(Sheet1!AB920="DC1MDB02","DC1",IF(Sheet1!AB920="DC1MDB03","DC1",IF(Sheet1!AB920="DC1MDB04","DC1",IF(Sheet1!AB920="DC1MDB05","DC1",IF(Sheet1!AB920="DC1MDB06","DC1",IF(Sheet1!AB920="DC1MDB07","DC1",IF(Sheet1!AB920="DC1MDB08","DC1",IF(Sheet1!AB920="DC1MDB09","DC1",IF(Sheet1!AB920="DC1MDB10","DC1",IF(Sheet1!AB920="DC4MDB01","DC4",IF(Sheet1!AB920="DC4MDB02","DC4",IF(Sheet1!AB920="DC4MDB03","DC4",IF(Sheet1!AB920="DC4MDB04","DC4",IF(Sheet1!AB920="DC4MDB05","DC4",IF(Sheet1!AB920="DC4MDB06","DC4",IF(Sheet1!AB920="DC4MDB07","DC4",IF(Sheet1!AB920="DC4MDB08","DC4",IF(Sheet1!AB920="DC4MDB09","DC4",IF(Sheet1!AB920="DC4MDB10","DC4","$False"))))))))))))))))))))</f>
        <v>DC4</v>
      </c>
      <c r="Z920" t="s">
        <v>35</v>
      </c>
      <c r="AA920" t="e">
        <f t="shared" si="58"/>
        <v>#VALUE!</v>
      </c>
      <c r="AB920" t="e">
        <f t="shared" si="59"/>
        <v>#VALUE!</v>
      </c>
      <c r="AC920" t="s">
        <v>11</v>
      </c>
      <c r="AD920" t="s">
        <v>12</v>
      </c>
      <c r="AE920" t="s">
        <v>13</v>
      </c>
      <c r="AF920" t="s">
        <v>14</v>
      </c>
      <c r="AG920" t="s">
        <v>5</v>
      </c>
      <c r="AH920" t="s">
        <v>15</v>
      </c>
      <c r="AI920" t="s">
        <v>16</v>
      </c>
      <c r="AJ920" t="s">
        <v>17</v>
      </c>
      <c r="AK920" t="s">
        <v>18</v>
      </c>
      <c r="AL920" t="s">
        <v>19</v>
      </c>
    </row>
    <row r="921" spans="1:38" ht="13.5" customHeight="1">
      <c r="A921" s="7"/>
      <c r="B921" s="7"/>
      <c r="C921" s="7"/>
      <c r="D921" s="8"/>
      <c r="F921" s="9" t="str">
        <f>(Sheet1!T921)</f>
        <v/>
      </c>
      <c r="G921" t="str">
        <f>IF(OR(Sheet1!W921="Yes",Sheet1!U921="Yes"),"\\CMFP538\"&amp;Sheet1!Z921,"")</f>
        <v/>
      </c>
      <c r="H921" t="str">
        <f>IF(G921="","",Sheet1!Z921)</f>
        <v/>
      </c>
      <c r="I921" t="str">
        <f>IF(G921="","",Sheet1!Y921)</f>
        <v/>
      </c>
      <c r="J921" t="e">
        <f>(Sheet1!O921)</f>
        <v>#VALUE!</v>
      </c>
      <c r="K921" s="6" t="e">
        <f>(Sheet1!P921)</f>
        <v>#VALUE!</v>
      </c>
      <c r="L921" s="6" t="e">
        <f>IF(Sheet1!N921="No","No",IF(Sheet1!N921="","No","Yes"))</f>
        <v>#VALUE!</v>
      </c>
      <c r="M921" t="e">
        <f>(Sheet1!Q921)</f>
        <v>#VALUE!</v>
      </c>
      <c r="N921" s="6" t="str">
        <f>IF(Sheet1!E921=FALSE,"",Sheet1!F921&amp;Sheet1!E921)</f>
        <v/>
      </c>
      <c r="O921" t="str">
        <f ca="1">(Sheet1!AB921)</f>
        <v>DC4MDB04</v>
      </c>
      <c r="P921" t="e">
        <f>(Sheet1!R921)</f>
        <v>#VALUE!</v>
      </c>
      <c r="Q921" t="e">
        <f>Sheet3!D921</f>
        <v>#VALUE!</v>
      </c>
      <c r="R921" t="e">
        <f>Sheet3!E921</f>
        <v>#VALUE!</v>
      </c>
      <c r="S921" t="str">
        <f t="shared" si="56"/>
        <v/>
      </c>
      <c r="T921" t="str">
        <f>IF(ISERROR(Sheet1!X921),"",Sheet1!X921)</f>
        <v/>
      </c>
      <c r="U921" t="e">
        <f>IF(Sheet1!M921="Councillors",5120,IF(Sheet1!M921="Information Technology Services Dept.",1024,IF(Sheet1!M921="City Clerk and Solicitor Dept",1953,"No")))</f>
        <v>#VALUE!</v>
      </c>
      <c r="V921" s="5" t="s">
        <v>96</v>
      </c>
      <c r="W921" t="e">
        <f>IF(Sheet1!M921="Councillors",4608,IF(Sheet1!M921="Information Technology Services Dept.",921,IF(Sheet1!M921="City Clerk and Solicitor Dept",1855,"No")))</f>
        <v>#VALUE!</v>
      </c>
      <c r="X921" t="e">
        <f t="shared" si="57"/>
        <v>#VALUE!</v>
      </c>
      <c r="Y921" t="str">
        <f ca="1">IF(Sheet1!AB921="DC1MDB01","DC1",IF(Sheet1!AB921="DC1MDB02","DC1",IF(Sheet1!AB921="DC1MDB03","DC1",IF(Sheet1!AB921="DC1MDB04","DC1",IF(Sheet1!AB921="DC1MDB05","DC1",IF(Sheet1!AB921="DC1MDB06","DC1",IF(Sheet1!AB921="DC1MDB07","DC1",IF(Sheet1!AB921="DC1MDB08","DC1",IF(Sheet1!AB921="DC1MDB09","DC1",IF(Sheet1!AB921="DC1MDB10","DC1",IF(Sheet1!AB921="DC4MDB01","DC4",IF(Sheet1!AB921="DC4MDB02","DC4",IF(Sheet1!AB921="DC4MDB03","DC4",IF(Sheet1!AB921="DC4MDB04","DC4",IF(Sheet1!AB921="DC4MDB05","DC4",IF(Sheet1!AB921="DC4MDB06","DC4",IF(Sheet1!AB921="DC4MDB07","DC4",IF(Sheet1!AB921="DC4MDB08","DC4",IF(Sheet1!AB921="DC4MDB09","DC4",IF(Sheet1!AB921="DC4MDB10","DC4","$False"))))))))))))))))))))</f>
        <v>DC4</v>
      </c>
      <c r="Z921" t="s">
        <v>35</v>
      </c>
      <c r="AA921" t="e">
        <f t="shared" si="58"/>
        <v>#VALUE!</v>
      </c>
      <c r="AB921" t="e">
        <f t="shared" si="59"/>
        <v>#VALUE!</v>
      </c>
      <c r="AC921" t="s">
        <v>11</v>
      </c>
      <c r="AD921" t="s">
        <v>12</v>
      </c>
      <c r="AE921" t="s">
        <v>13</v>
      </c>
      <c r="AF921" t="s">
        <v>14</v>
      </c>
      <c r="AG921" t="s">
        <v>5</v>
      </c>
      <c r="AH921" t="s">
        <v>15</v>
      </c>
      <c r="AI921" t="s">
        <v>16</v>
      </c>
      <c r="AJ921" t="s">
        <v>17</v>
      </c>
      <c r="AK921" t="s">
        <v>18</v>
      </c>
      <c r="AL921" t="s">
        <v>19</v>
      </c>
    </row>
    <row r="922" spans="1:38" ht="13.5" customHeight="1">
      <c r="A922" s="7"/>
      <c r="B922" s="7"/>
      <c r="C922" s="7"/>
      <c r="D922" s="8"/>
      <c r="F922" s="9" t="str">
        <f>(Sheet1!T922)</f>
        <v/>
      </c>
      <c r="G922" t="str">
        <f>IF(OR(Sheet1!W922="Yes",Sheet1!U922="Yes"),"\\CMFP538\"&amp;Sheet1!Z922,"")</f>
        <v/>
      </c>
      <c r="H922" t="str">
        <f>IF(G922="","",Sheet1!Z922)</f>
        <v/>
      </c>
      <c r="I922" t="str">
        <f>IF(G922="","",Sheet1!Y922)</f>
        <v/>
      </c>
      <c r="J922" t="e">
        <f>(Sheet1!O922)</f>
        <v>#VALUE!</v>
      </c>
      <c r="K922" s="6" t="e">
        <f>(Sheet1!P922)</f>
        <v>#VALUE!</v>
      </c>
      <c r="L922" s="6" t="e">
        <f>IF(Sheet1!N922="No","No",IF(Sheet1!N922="","No","Yes"))</f>
        <v>#VALUE!</v>
      </c>
      <c r="M922" t="e">
        <f>(Sheet1!Q922)</f>
        <v>#VALUE!</v>
      </c>
      <c r="N922" s="6" t="str">
        <f>IF(Sheet1!E922=FALSE,"",Sheet1!F922&amp;Sheet1!E922)</f>
        <v/>
      </c>
      <c r="O922" t="str">
        <f ca="1">(Sheet1!AB922)</f>
        <v>DC1MDB08</v>
      </c>
      <c r="P922" t="e">
        <f>(Sheet1!R922)</f>
        <v>#VALUE!</v>
      </c>
      <c r="Q922" t="e">
        <f>Sheet3!D922</f>
        <v>#VALUE!</v>
      </c>
      <c r="R922" t="e">
        <f>Sheet3!E922</f>
        <v>#VALUE!</v>
      </c>
      <c r="S922" t="str">
        <f t="shared" si="56"/>
        <v/>
      </c>
      <c r="T922" t="str">
        <f>IF(ISERROR(Sheet1!X922),"",Sheet1!X922)</f>
        <v/>
      </c>
      <c r="U922" t="e">
        <f>IF(Sheet1!M922="Councillors",5120,IF(Sheet1!M922="Information Technology Services Dept.",1024,IF(Sheet1!M922="City Clerk and Solicitor Dept",1953,"No")))</f>
        <v>#VALUE!</v>
      </c>
      <c r="V922" s="5" t="s">
        <v>96</v>
      </c>
      <c r="W922" t="e">
        <f>IF(Sheet1!M922="Councillors",4608,IF(Sheet1!M922="Information Technology Services Dept.",921,IF(Sheet1!M922="City Clerk and Solicitor Dept",1855,"No")))</f>
        <v>#VALUE!</v>
      </c>
      <c r="X922" t="e">
        <f t="shared" si="57"/>
        <v>#VALUE!</v>
      </c>
      <c r="Y922" t="str">
        <f ca="1">IF(Sheet1!AB922="DC1MDB01","DC1",IF(Sheet1!AB922="DC1MDB02","DC1",IF(Sheet1!AB922="DC1MDB03","DC1",IF(Sheet1!AB922="DC1MDB04","DC1",IF(Sheet1!AB922="DC1MDB05","DC1",IF(Sheet1!AB922="DC1MDB06","DC1",IF(Sheet1!AB922="DC1MDB07","DC1",IF(Sheet1!AB922="DC1MDB08","DC1",IF(Sheet1!AB922="DC1MDB09","DC1",IF(Sheet1!AB922="DC1MDB10","DC1",IF(Sheet1!AB922="DC4MDB01","DC4",IF(Sheet1!AB922="DC4MDB02","DC4",IF(Sheet1!AB922="DC4MDB03","DC4",IF(Sheet1!AB922="DC4MDB04","DC4",IF(Sheet1!AB922="DC4MDB05","DC4",IF(Sheet1!AB922="DC4MDB06","DC4",IF(Sheet1!AB922="DC4MDB07","DC4",IF(Sheet1!AB922="DC4MDB08","DC4",IF(Sheet1!AB922="DC4MDB09","DC4",IF(Sheet1!AB922="DC4MDB10","DC4","$False"))))))))))))))))))))</f>
        <v>DC1</v>
      </c>
      <c r="Z922" t="s">
        <v>35</v>
      </c>
      <c r="AA922" t="e">
        <f t="shared" si="58"/>
        <v>#VALUE!</v>
      </c>
      <c r="AB922" t="e">
        <f t="shared" si="59"/>
        <v>#VALUE!</v>
      </c>
      <c r="AC922" t="s">
        <v>11</v>
      </c>
      <c r="AD922" t="s">
        <v>12</v>
      </c>
      <c r="AE922" t="s">
        <v>13</v>
      </c>
      <c r="AF922" t="s">
        <v>14</v>
      </c>
      <c r="AG922" t="s">
        <v>5</v>
      </c>
      <c r="AH922" t="s">
        <v>15</v>
      </c>
      <c r="AI922" t="s">
        <v>16</v>
      </c>
      <c r="AJ922" t="s">
        <v>17</v>
      </c>
      <c r="AK922" t="s">
        <v>18</v>
      </c>
      <c r="AL922" t="s">
        <v>19</v>
      </c>
    </row>
    <row r="923" spans="1:38" ht="13.5" customHeight="1">
      <c r="A923" s="7"/>
      <c r="B923" s="7"/>
      <c r="C923" s="7"/>
      <c r="D923" s="8"/>
      <c r="F923" s="9" t="str">
        <f>(Sheet1!T923)</f>
        <v/>
      </c>
      <c r="G923" t="str">
        <f>IF(OR(Sheet1!W923="Yes",Sheet1!U923="Yes"),"\\CMFP538\"&amp;Sheet1!Z923,"")</f>
        <v/>
      </c>
      <c r="H923" t="str">
        <f>IF(G923="","",Sheet1!Z923)</f>
        <v/>
      </c>
      <c r="I923" t="str">
        <f>IF(G923="","",Sheet1!Y923)</f>
        <v/>
      </c>
      <c r="J923" t="e">
        <f>(Sheet1!O923)</f>
        <v>#VALUE!</v>
      </c>
      <c r="K923" s="6" t="e">
        <f>(Sheet1!P923)</f>
        <v>#VALUE!</v>
      </c>
      <c r="L923" s="6" t="e">
        <f>IF(Sheet1!N923="No","No",IF(Sheet1!N923="","No","Yes"))</f>
        <v>#VALUE!</v>
      </c>
      <c r="M923" t="e">
        <f>(Sheet1!Q923)</f>
        <v>#VALUE!</v>
      </c>
      <c r="N923" s="6" t="str">
        <f>IF(Sheet1!E923=FALSE,"",Sheet1!F923&amp;Sheet1!E923)</f>
        <v/>
      </c>
      <c r="O923" t="str">
        <f ca="1">(Sheet1!AB923)</f>
        <v>DC1MDB01</v>
      </c>
      <c r="P923" t="e">
        <f>(Sheet1!R923)</f>
        <v>#VALUE!</v>
      </c>
      <c r="Q923" t="e">
        <f>Sheet3!D923</f>
        <v>#VALUE!</v>
      </c>
      <c r="R923" t="e">
        <f>Sheet3!E923</f>
        <v>#VALUE!</v>
      </c>
      <c r="S923" t="str">
        <f t="shared" si="56"/>
        <v/>
      </c>
      <c r="T923" t="str">
        <f>IF(ISERROR(Sheet1!X923),"",Sheet1!X923)</f>
        <v/>
      </c>
      <c r="U923" t="e">
        <f>IF(Sheet1!M923="Councillors",5120,IF(Sheet1!M923="Information Technology Services Dept.",1024,IF(Sheet1!M923="City Clerk and Solicitor Dept",1953,"No")))</f>
        <v>#VALUE!</v>
      </c>
      <c r="V923" s="5" t="s">
        <v>96</v>
      </c>
      <c r="W923" t="e">
        <f>IF(Sheet1!M923="Councillors",4608,IF(Sheet1!M923="Information Technology Services Dept.",921,IF(Sheet1!M923="City Clerk and Solicitor Dept",1855,"No")))</f>
        <v>#VALUE!</v>
      </c>
      <c r="X923" t="e">
        <f t="shared" si="57"/>
        <v>#VALUE!</v>
      </c>
      <c r="Y923" t="str">
        <f ca="1">IF(Sheet1!AB923="DC1MDB01","DC1",IF(Sheet1!AB923="DC1MDB02","DC1",IF(Sheet1!AB923="DC1MDB03","DC1",IF(Sheet1!AB923="DC1MDB04","DC1",IF(Sheet1!AB923="DC1MDB05","DC1",IF(Sheet1!AB923="DC1MDB06","DC1",IF(Sheet1!AB923="DC1MDB07","DC1",IF(Sheet1!AB923="DC1MDB08","DC1",IF(Sheet1!AB923="DC1MDB09","DC1",IF(Sheet1!AB923="DC1MDB10","DC1",IF(Sheet1!AB923="DC4MDB01","DC4",IF(Sheet1!AB923="DC4MDB02","DC4",IF(Sheet1!AB923="DC4MDB03","DC4",IF(Sheet1!AB923="DC4MDB04","DC4",IF(Sheet1!AB923="DC4MDB05","DC4",IF(Sheet1!AB923="DC4MDB06","DC4",IF(Sheet1!AB923="DC4MDB07","DC4",IF(Sheet1!AB923="DC4MDB08","DC4",IF(Sheet1!AB923="DC4MDB09","DC4",IF(Sheet1!AB923="DC4MDB10","DC4","$False"))))))))))))))))))))</f>
        <v>DC1</v>
      </c>
      <c r="Z923" t="s">
        <v>35</v>
      </c>
      <c r="AA923" t="e">
        <f t="shared" si="58"/>
        <v>#VALUE!</v>
      </c>
      <c r="AB923" t="e">
        <f t="shared" si="59"/>
        <v>#VALUE!</v>
      </c>
      <c r="AC923" t="s">
        <v>11</v>
      </c>
      <c r="AD923" t="s">
        <v>12</v>
      </c>
      <c r="AE923" t="s">
        <v>13</v>
      </c>
      <c r="AF923" t="s">
        <v>14</v>
      </c>
      <c r="AG923" t="s">
        <v>5</v>
      </c>
      <c r="AH923" t="s">
        <v>15</v>
      </c>
      <c r="AI923" t="s">
        <v>16</v>
      </c>
      <c r="AJ923" t="s">
        <v>17</v>
      </c>
      <c r="AK923" t="s">
        <v>18</v>
      </c>
      <c r="AL923" t="s">
        <v>19</v>
      </c>
    </row>
    <row r="924" spans="1:38" ht="13.5" customHeight="1">
      <c r="A924" s="7"/>
      <c r="B924" s="7"/>
      <c r="C924" s="7"/>
      <c r="D924" s="8"/>
      <c r="F924" s="9" t="str">
        <f>(Sheet1!T924)</f>
        <v/>
      </c>
      <c r="G924" t="str">
        <f>IF(OR(Sheet1!W924="Yes",Sheet1!U924="Yes"),"\\CMFP538\"&amp;Sheet1!Z924,"")</f>
        <v/>
      </c>
      <c r="H924" t="str">
        <f>IF(G924="","",Sheet1!Z924)</f>
        <v/>
      </c>
      <c r="I924" t="str">
        <f>IF(G924="","",Sheet1!Y924)</f>
        <v/>
      </c>
      <c r="J924" t="e">
        <f>(Sheet1!O924)</f>
        <v>#VALUE!</v>
      </c>
      <c r="K924" s="6" t="e">
        <f>(Sheet1!P924)</f>
        <v>#VALUE!</v>
      </c>
      <c r="L924" s="6" t="e">
        <f>IF(Sheet1!N924="No","No",IF(Sheet1!N924="","No","Yes"))</f>
        <v>#VALUE!</v>
      </c>
      <c r="M924" t="e">
        <f>(Sheet1!Q924)</f>
        <v>#VALUE!</v>
      </c>
      <c r="N924" s="6" t="str">
        <f>IF(Sheet1!E924=FALSE,"",Sheet1!F924&amp;Sheet1!E924)</f>
        <v/>
      </c>
      <c r="O924" t="str">
        <f ca="1">(Sheet1!AB924)</f>
        <v>DC4MDB09</v>
      </c>
      <c r="P924" t="e">
        <f>(Sheet1!R924)</f>
        <v>#VALUE!</v>
      </c>
      <c r="Q924" t="e">
        <f>Sheet3!D924</f>
        <v>#VALUE!</v>
      </c>
      <c r="R924" t="e">
        <f>Sheet3!E924</f>
        <v>#VALUE!</v>
      </c>
      <c r="S924" t="str">
        <f t="shared" si="56"/>
        <v/>
      </c>
      <c r="T924" t="str">
        <f>IF(ISERROR(Sheet1!X924),"",Sheet1!X924)</f>
        <v/>
      </c>
      <c r="U924" t="e">
        <f>IF(Sheet1!M924="Councillors",5120,IF(Sheet1!M924="Information Technology Services Dept.",1024,IF(Sheet1!M924="City Clerk and Solicitor Dept",1953,"No")))</f>
        <v>#VALUE!</v>
      </c>
      <c r="V924" s="5" t="s">
        <v>96</v>
      </c>
      <c r="W924" t="e">
        <f>IF(Sheet1!M924="Councillors",4608,IF(Sheet1!M924="Information Technology Services Dept.",921,IF(Sheet1!M924="City Clerk and Solicitor Dept",1855,"No")))</f>
        <v>#VALUE!</v>
      </c>
      <c r="X924" t="e">
        <f t="shared" si="57"/>
        <v>#VALUE!</v>
      </c>
      <c r="Y924" t="str">
        <f ca="1">IF(Sheet1!AB924="DC1MDB01","DC1",IF(Sheet1!AB924="DC1MDB02","DC1",IF(Sheet1!AB924="DC1MDB03","DC1",IF(Sheet1!AB924="DC1MDB04","DC1",IF(Sheet1!AB924="DC1MDB05","DC1",IF(Sheet1!AB924="DC1MDB06","DC1",IF(Sheet1!AB924="DC1MDB07","DC1",IF(Sheet1!AB924="DC1MDB08","DC1",IF(Sheet1!AB924="DC1MDB09","DC1",IF(Sheet1!AB924="DC1MDB10","DC1",IF(Sheet1!AB924="DC4MDB01","DC4",IF(Sheet1!AB924="DC4MDB02","DC4",IF(Sheet1!AB924="DC4MDB03","DC4",IF(Sheet1!AB924="DC4MDB04","DC4",IF(Sheet1!AB924="DC4MDB05","DC4",IF(Sheet1!AB924="DC4MDB06","DC4",IF(Sheet1!AB924="DC4MDB07","DC4",IF(Sheet1!AB924="DC4MDB08","DC4",IF(Sheet1!AB924="DC4MDB09","DC4",IF(Sheet1!AB924="DC4MDB10","DC4","$False"))))))))))))))))))))</f>
        <v>DC4</v>
      </c>
      <c r="Z924" t="s">
        <v>35</v>
      </c>
      <c r="AA924" t="e">
        <f t="shared" si="58"/>
        <v>#VALUE!</v>
      </c>
      <c r="AB924" t="e">
        <f t="shared" si="59"/>
        <v>#VALUE!</v>
      </c>
      <c r="AC924" t="s">
        <v>11</v>
      </c>
      <c r="AD924" t="s">
        <v>12</v>
      </c>
      <c r="AE924" t="s">
        <v>13</v>
      </c>
      <c r="AF924" t="s">
        <v>14</v>
      </c>
      <c r="AG924" t="s">
        <v>5</v>
      </c>
      <c r="AH924" t="s">
        <v>15</v>
      </c>
      <c r="AI924" t="s">
        <v>16</v>
      </c>
      <c r="AJ924" t="s">
        <v>17</v>
      </c>
      <c r="AK924" t="s">
        <v>18</v>
      </c>
      <c r="AL924" t="s">
        <v>19</v>
      </c>
    </row>
    <row r="925" spans="1:38" ht="13.5" customHeight="1">
      <c r="A925" s="7"/>
      <c r="B925" s="7"/>
      <c r="C925" s="7"/>
      <c r="D925" s="8"/>
      <c r="F925" s="9" t="str">
        <f>(Sheet1!T925)</f>
        <v/>
      </c>
      <c r="G925" t="str">
        <f>IF(OR(Sheet1!W925="Yes",Sheet1!U925="Yes"),"\\CMFP538\"&amp;Sheet1!Z925,"")</f>
        <v/>
      </c>
      <c r="H925" t="str">
        <f>IF(G925="","",Sheet1!Z925)</f>
        <v/>
      </c>
      <c r="I925" t="str">
        <f>IF(G925="","",Sheet1!Y925)</f>
        <v/>
      </c>
      <c r="J925" t="e">
        <f>(Sheet1!O925)</f>
        <v>#VALUE!</v>
      </c>
      <c r="K925" s="6" t="e">
        <f>(Sheet1!P925)</f>
        <v>#VALUE!</v>
      </c>
      <c r="L925" s="6" t="e">
        <f>IF(Sheet1!N925="No","No",IF(Sheet1!N925="","No","Yes"))</f>
        <v>#VALUE!</v>
      </c>
      <c r="M925" t="e">
        <f>(Sheet1!Q925)</f>
        <v>#VALUE!</v>
      </c>
      <c r="N925" s="6" t="str">
        <f>IF(Sheet1!E925=FALSE,"",Sheet1!F925&amp;Sheet1!E925)</f>
        <v/>
      </c>
      <c r="O925" t="str">
        <f ca="1">(Sheet1!AB925)</f>
        <v>DC1MDB07</v>
      </c>
      <c r="P925" t="e">
        <f>(Sheet1!R925)</f>
        <v>#VALUE!</v>
      </c>
      <c r="Q925" t="e">
        <f>Sheet3!D925</f>
        <v>#VALUE!</v>
      </c>
      <c r="R925" t="e">
        <f>Sheet3!E925</f>
        <v>#VALUE!</v>
      </c>
      <c r="S925" t="str">
        <f t="shared" si="56"/>
        <v/>
      </c>
      <c r="T925" t="str">
        <f>IF(ISERROR(Sheet1!X925),"",Sheet1!X925)</f>
        <v/>
      </c>
      <c r="U925" t="e">
        <f>IF(Sheet1!M925="Councillors",5120,IF(Sheet1!M925="Information Technology Services Dept.",1024,IF(Sheet1!M925="City Clerk and Solicitor Dept",1953,"No")))</f>
        <v>#VALUE!</v>
      </c>
      <c r="V925" s="5" t="s">
        <v>96</v>
      </c>
      <c r="W925" t="e">
        <f>IF(Sheet1!M925="Councillors",4608,IF(Sheet1!M925="Information Technology Services Dept.",921,IF(Sheet1!M925="City Clerk and Solicitor Dept",1855,"No")))</f>
        <v>#VALUE!</v>
      </c>
      <c r="X925" t="e">
        <f t="shared" si="57"/>
        <v>#VALUE!</v>
      </c>
      <c r="Y925" t="str">
        <f ca="1">IF(Sheet1!AB925="DC1MDB01","DC1",IF(Sheet1!AB925="DC1MDB02","DC1",IF(Sheet1!AB925="DC1MDB03","DC1",IF(Sheet1!AB925="DC1MDB04","DC1",IF(Sheet1!AB925="DC1MDB05","DC1",IF(Sheet1!AB925="DC1MDB06","DC1",IF(Sheet1!AB925="DC1MDB07","DC1",IF(Sheet1!AB925="DC1MDB08","DC1",IF(Sheet1!AB925="DC1MDB09","DC1",IF(Sheet1!AB925="DC1MDB10","DC1",IF(Sheet1!AB925="DC4MDB01","DC4",IF(Sheet1!AB925="DC4MDB02","DC4",IF(Sheet1!AB925="DC4MDB03","DC4",IF(Sheet1!AB925="DC4MDB04","DC4",IF(Sheet1!AB925="DC4MDB05","DC4",IF(Sheet1!AB925="DC4MDB06","DC4",IF(Sheet1!AB925="DC4MDB07","DC4",IF(Sheet1!AB925="DC4MDB08","DC4",IF(Sheet1!AB925="DC4MDB09","DC4",IF(Sheet1!AB925="DC4MDB10","DC4","$False"))))))))))))))))))))</f>
        <v>DC1</v>
      </c>
      <c r="Z925" t="s">
        <v>35</v>
      </c>
      <c r="AA925" t="e">
        <f t="shared" si="58"/>
        <v>#VALUE!</v>
      </c>
      <c r="AB925" t="e">
        <f t="shared" si="59"/>
        <v>#VALUE!</v>
      </c>
      <c r="AC925" t="s">
        <v>11</v>
      </c>
      <c r="AD925" t="s">
        <v>12</v>
      </c>
      <c r="AE925" t="s">
        <v>13</v>
      </c>
      <c r="AF925" t="s">
        <v>14</v>
      </c>
      <c r="AG925" t="s">
        <v>5</v>
      </c>
      <c r="AH925" t="s">
        <v>15</v>
      </c>
      <c r="AI925" t="s">
        <v>16</v>
      </c>
      <c r="AJ925" t="s">
        <v>17</v>
      </c>
      <c r="AK925" t="s">
        <v>18</v>
      </c>
      <c r="AL925" t="s">
        <v>19</v>
      </c>
    </row>
    <row r="926" spans="1:38" ht="13.5" customHeight="1">
      <c r="A926" s="7"/>
      <c r="B926" s="7"/>
      <c r="C926" s="7"/>
      <c r="D926" s="8"/>
      <c r="F926" s="9" t="str">
        <f>(Sheet1!T926)</f>
        <v/>
      </c>
      <c r="G926" t="str">
        <f>IF(OR(Sheet1!W926="Yes",Sheet1!U926="Yes"),"\\CMFP538\"&amp;Sheet1!Z926,"")</f>
        <v/>
      </c>
      <c r="H926" t="str">
        <f>IF(G926="","",Sheet1!Z926)</f>
        <v/>
      </c>
      <c r="I926" t="str">
        <f>IF(G926="","",Sheet1!Y926)</f>
        <v/>
      </c>
      <c r="J926" t="e">
        <f>(Sheet1!O926)</f>
        <v>#VALUE!</v>
      </c>
      <c r="K926" s="6" t="e">
        <f>(Sheet1!P926)</f>
        <v>#VALUE!</v>
      </c>
      <c r="L926" s="6" t="e">
        <f>IF(Sheet1!N926="No","No",IF(Sheet1!N926="","No","Yes"))</f>
        <v>#VALUE!</v>
      </c>
      <c r="M926" t="e">
        <f>(Sheet1!Q926)</f>
        <v>#VALUE!</v>
      </c>
      <c r="N926" s="6" t="str">
        <f>IF(Sheet1!E926=FALSE,"",Sheet1!F926&amp;Sheet1!E926)</f>
        <v/>
      </c>
      <c r="O926" t="str">
        <f ca="1">(Sheet1!AB926)</f>
        <v>DC1MDB01</v>
      </c>
      <c r="P926" t="e">
        <f>(Sheet1!R926)</f>
        <v>#VALUE!</v>
      </c>
      <c r="Q926" t="e">
        <f>Sheet3!D926</f>
        <v>#VALUE!</v>
      </c>
      <c r="R926" t="e">
        <f>Sheet3!E926</f>
        <v>#VALUE!</v>
      </c>
      <c r="S926" t="str">
        <f t="shared" si="56"/>
        <v/>
      </c>
      <c r="T926" t="str">
        <f>IF(ISERROR(Sheet1!X926),"",Sheet1!X926)</f>
        <v/>
      </c>
      <c r="U926" t="e">
        <f>IF(Sheet1!M926="Councillors",5120,IF(Sheet1!M926="Information Technology Services Dept.",1024,IF(Sheet1!M926="City Clerk and Solicitor Dept",1953,"No")))</f>
        <v>#VALUE!</v>
      </c>
      <c r="V926" s="5" t="s">
        <v>96</v>
      </c>
      <c r="W926" t="e">
        <f>IF(Sheet1!M926="Councillors",4608,IF(Sheet1!M926="Information Technology Services Dept.",921,IF(Sheet1!M926="City Clerk and Solicitor Dept",1855,"No")))</f>
        <v>#VALUE!</v>
      </c>
      <c r="X926" t="e">
        <f t="shared" si="57"/>
        <v>#VALUE!</v>
      </c>
      <c r="Y926" t="str">
        <f ca="1">IF(Sheet1!AB926="DC1MDB01","DC1",IF(Sheet1!AB926="DC1MDB02","DC1",IF(Sheet1!AB926="DC1MDB03","DC1",IF(Sheet1!AB926="DC1MDB04","DC1",IF(Sheet1!AB926="DC1MDB05","DC1",IF(Sheet1!AB926="DC1MDB06","DC1",IF(Sheet1!AB926="DC1MDB07","DC1",IF(Sheet1!AB926="DC1MDB08","DC1",IF(Sheet1!AB926="DC1MDB09","DC1",IF(Sheet1!AB926="DC1MDB10","DC1",IF(Sheet1!AB926="DC4MDB01","DC4",IF(Sheet1!AB926="DC4MDB02","DC4",IF(Sheet1!AB926="DC4MDB03","DC4",IF(Sheet1!AB926="DC4MDB04","DC4",IF(Sheet1!AB926="DC4MDB05","DC4",IF(Sheet1!AB926="DC4MDB06","DC4",IF(Sheet1!AB926="DC4MDB07","DC4",IF(Sheet1!AB926="DC4MDB08","DC4",IF(Sheet1!AB926="DC4MDB09","DC4",IF(Sheet1!AB926="DC4MDB10","DC4","$False"))))))))))))))))))))</f>
        <v>DC1</v>
      </c>
      <c r="Z926" t="s">
        <v>35</v>
      </c>
      <c r="AA926" t="e">
        <f t="shared" si="58"/>
        <v>#VALUE!</v>
      </c>
      <c r="AB926" t="e">
        <f t="shared" si="59"/>
        <v>#VALUE!</v>
      </c>
      <c r="AC926" t="s">
        <v>11</v>
      </c>
      <c r="AD926" t="s">
        <v>12</v>
      </c>
      <c r="AE926" t="s">
        <v>13</v>
      </c>
      <c r="AF926" t="s">
        <v>14</v>
      </c>
      <c r="AG926" t="s">
        <v>5</v>
      </c>
      <c r="AH926" t="s">
        <v>15</v>
      </c>
      <c r="AI926" t="s">
        <v>16</v>
      </c>
      <c r="AJ926" t="s">
        <v>17</v>
      </c>
      <c r="AK926" t="s">
        <v>18</v>
      </c>
      <c r="AL926" t="s">
        <v>19</v>
      </c>
    </row>
    <row r="927" spans="1:38" ht="13.5" customHeight="1">
      <c r="A927" s="7"/>
      <c r="B927" s="7"/>
      <c r="C927" s="7"/>
      <c r="D927" s="8"/>
      <c r="F927" s="9" t="str">
        <f>(Sheet1!T927)</f>
        <v/>
      </c>
      <c r="G927" t="str">
        <f>IF(OR(Sheet1!W927="Yes",Sheet1!U927="Yes"),"\\CMFP538\"&amp;Sheet1!Z927,"")</f>
        <v/>
      </c>
      <c r="H927" t="str">
        <f>IF(G927="","",Sheet1!Z927)</f>
        <v/>
      </c>
      <c r="I927" t="str">
        <f>IF(G927="","",Sheet1!Y927)</f>
        <v/>
      </c>
      <c r="J927" t="e">
        <f>(Sheet1!O927)</f>
        <v>#VALUE!</v>
      </c>
      <c r="K927" s="6" t="e">
        <f>(Sheet1!P927)</f>
        <v>#VALUE!</v>
      </c>
      <c r="L927" s="6" t="e">
        <f>IF(Sheet1!N927="No","No",IF(Sheet1!N927="","No","Yes"))</f>
        <v>#VALUE!</v>
      </c>
      <c r="M927" t="e">
        <f>(Sheet1!Q927)</f>
        <v>#VALUE!</v>
      </c>
      <c r="N927" s="6" t="str">
        <f>IF(Sheet1!E927=FALSE,"",Sheet1!F927&amp;Sheet1!E927)</f>
        <v/>
      </c>
      <c r="O927" t="str">
        <f ca="1">(Sheet1!AB927)</f>
        <v>DC4MDB10</v>
      </c>
      <c r="P927" t="e">
        <f>(Sheet1!R927)</f>
        <v>#VALUE!</v>
      </c>
      <c r="Q927" t="e">
        <f>Sheet3!D927</f>
        <v>#VALUE!</v>
      </c>
      <c r="R927" t="e">
        <f>Sheet3!E927</f>
        <v>#VALUE!</v>
      </c>
      <c r="S927" t="str">
        <f t="shared" si="56"/>
        <v/>
      </c>
      <c r="T927" t="str">
        <f>IF(ISERROR(Sheet1!X927),"",Sheet1!X927)</f>
        <v/>
      </c>
      <c r="U927" t="e">
        <f>IF(Sheet1!M927="Councillors",5120,IF(Sheet1!M927="Information Technology Services Dept.",1024,IF(Sheet1!M927="City Clerk and Solicitor Dept",1953,"No")))</f>
        <v>#VALUE!</v>
      </c>
      <c r="V927" s="5" t="s">
        <v>96</v>
      </c>
      <c r="W927" t="e">
        <f>IF(Sheet1!M927="Councillors",4608,IF(Sheet1!M927="Information Technology Services Dept.",921,IF(Sheet1!M927="City Clerk and Solicitor Dept",1855,"No")))</f>
        <v>#VALUE!</v>
      </c>
      <c r="X927" t="e">
        <f t="shared" si="57"/>
        <v>#VALUE!</v>
      </c>
      <c r="Y927" t="str">
        <f ca="1">IF(Sheet1!AB927="DC1MDB01","DC1",IF(Sheet1!AB927="DC1MDB02","DC1",IF(Sheet1!AB927="DC1MDB03","DC1",IF(Sheet1!AB927="DC1MDB04","DC1",IF(Sheet1!AB927="DC1MDB05","DC1",IF(Sheet1!AB927="DC1MDB06","DC1",IF(Sheet1!AB927="DC1MDB07","DC1",IF(Sheet1!AB927="DC1MDB08","DC1",IF(Sheet1!AB927="DC1MDB09","DC1",IF(Sheet1!AB927="DC1MDB10","DC1",IF(Sheet1!AB927="DC4MDB01","DC4",IF(Sheet1!AB927="DC4MDB02","DC4",IF(Sheet1!AB927="DC4MDB03","DC4",IF(Sheet1!AB927="DC4MDB04","DC4",IF(Sheet1!AB927="DC4MDB05","DC4",IF(Sheet1!AB927="DC4MDB06","DC4",IF(Sheet1!AB927="DC4MDB07","DC4",IF(Sheet1!AB927="DC4MDB08","DC4",IF(Sheet1!AB927="DC4MDB09","DC4",IF(Sheet1!AB927="DC4MDB10","DC4","$False"))))))))))))))))))))</f>
        <v>DC4</v>
      </c>
      <c r="Z927" t="s">
        <v>35</v>
      </c>
      <c r="AA927" t="e">
        <f t="shared" si="58"/>
        <v>#VALUE!</v>
      </c>
      <c r="AB927" t="e">
        <f t="shared" si="59"/>
        <v>#VALUE!</v>
      </c>
      <c r="AC927" t="s">
        <v>11</v>
      </c>
      <c r="AD927" t="s">
        <v>12</v>
      </c>
      <c r="AE927" t="s">
        <v>13</v>
      </c>
      <c r="AF927" t="s">
        <v>14</v>
      </c>
      <c r="AG927" t="s">
        <v>5</v>
      </c>
      <c r="AH927" t="s">
        <v>15</v>
      </c>
      <c r="AI927" t="s">
        <v>16</v>
      </c>
      <c r="AJ927" t="s">
        <v>17</v>
      </c>
      <c r="AK927" t="s">
        <v>18</v>
      </c>
      <c r="AL927" t="s">
        <v>19</v>
      </c>
    </row>
    <row r="928" spans="1:38" ht="13.5" customHeight="1">
      <c r="A928" s="7"/>
      <c r="B928" s="7"/>
      <c r="C928" s="7"/>
      <c r="D928" s="8"/>
      <c r="F928" s="9" t="str">
        <f>(Sheet1!T928)</f>
        <v/>
      </c>
      <c r="G928" t="str">
        <f>IF(OR(Sheet1!W928="Yes",Sheet1!U928="Yes"),"\\CMFP538\"&amp;Sheet1!Z928,"")</f>
        <v/>
      </c>
      <c r="H928" t="str">
        <f>IF(G928="","",Sheet1!Z928)</f>
        <v/>
      </c>
      <c r="I928" t="str">
        <f>IF(G928="","",Sheet1!Y928)</f>
        <v/>
      </c>
      <c r="J928" t="e">
        <f>(Sheet1!O928)</f>
        <v>#VALUE!</v>
      </c>
      <c r="K928" s="6" t="e">
        <f>(Sheet1!P928)</f>
        <v>#VALUE!</v>
      </c>
      <c r="L928" s="6" t="e">
        <f>IF(Sheet1!N928="No","No",IF(Sheet1!N928="","No","Yes"))</f>
        <v>#VALUE!</v>
      </c>
      <c r="M928" t="e">
        <f>(Sheet1!Q928)</f>
        <v>#VALUE!</v>
      </c>
      <c r="N928" s="6" t="str">
        <f>IF(Sheet1!E928=FALSE,"",Sheet1!F928&amp;Sheet1!E928)</f>
        <v/>
      </c>
      <c r="O928" t="str">
        <f ca="1">(Sheet1!AB928)</f>
        <v>DC4MDB08</v>
      </c>
      <c r="P928" t="e">
        <f>(Sheet1!R928)</f>
        <v>#VALUE!</v>
      </c>
      <c r="Q928" t="e">
        <f>Sheet3!D928</f>
        <v>#VALUE!</v>
      </c>
      <c r="R928" t="e">
        <f>Sheet3!E928</f>
        <v>#VALUE!</v>
      </c>
      <c r="S928" t="str">
        <f t="shared" si="56"/>
        <v/>
      </c>
      <c r="T928" t="str">
        <f>IF(ISERROR(Sheet1!X928),"",Sheet1!X928)</f>
        <v/>
      </c>
      <c r="U928" t="e">
        <f>IF(Sheet1!M928="Councillors",5120,IF(Sheet1!M928="Information Technology Services Dept.",1024,IF(Sheet1!M928="City Clerk and Solicitor Dept",1953,"No")))</f>
        <v>#VALUE!</v>
      </c>
      <c r="V928" s="5" t="s">
        <v>96</v>
      </c>
      <c r="W928" t="e">
        <f>IF(Sheet1!M928="Councillors",4608,IF(Sheet1!M928="Information Technology Services Dept.",921,IF(Sheet1!M928="City Clerk and Solicitor Dept",1855,"No")))</f>
        <v>#VALUE!</v>
      </c>
      <c r="X928" t="e">
        <f t="shared" si="57"/>
        <v>#VALUE!</v>
      </c>
      <c r="Y928" t="str">
        <f ca="1">IF(Sheet1!AB928="DC1MDB01","DC1",IF(Sheet1!AB928="DC1MDB02","DC1",IF(Sheet1!AB928="DC1MDB03","DC1",IF(Sheet1!AB928="DC1MDB04","DC1",IF(Sheet1!AB928="DC1MDB05","DC1",IF(Sheet1!AB928="DC1MDB06","DC1",IF(Sheet1!AB928="DC1MDB07","DC1",IF(Sheet1!AB928="DC1MDB08","DC1",IF(Sheet1!AB928="DC1MDB09","DC1",IF(Sheet1!AB928="DC1MDB10","DC1",IF(Sheet1!AB928="DC4MDB01","DC4",IF(Sheet1!AB928="DC4MDB02","DC4",IF(Sheet1!AB928="DC4MDB03","DC4",IF(Sheet1!AB928="DC4MDB04","DC4",IF(Sheet1!AB928="DC4MDB05","DC4",IF(Sheet1!AB928="DC4MDB06","DC4",IF(Sheet1!AB928="DC4MDB07","DC4",IF(Sheet1!AB928="DC4MDB08","DC4",IF(Sheet1!AB928="DC4MDB09","DC4",IF(Sheet1!AB928="DC4MDB10","DC4","$False"))))))))))))))))))))</f>
        <v>DC4</v>
      </c>
      <c r="Z928" t="s">
        <v>35</v>
      </c>
      <c r="AA928" t="e">
        <f t="shared" si="58"/>
        <v>#VALUE!</v>
      </c>
      <c r="AB928" t="e">
        <f t="shared" si="59"/>
        <v>#VALUE!</v>
      </c>
      <c r="AC928" t="s">
        <v>11</v>
      </c>
      <c r="AD928" t="s">
        <v>12</v>
      </c>
      <c r="AE928" t="s">
        <v>13</v>
      </c>
      <c r="AF928" t="s">
        <v>14</v>
      </c>
      <c r="AG928" t="s">
        <v>5</v>
      </c>
      <c r="AH928" t="s">
        <v>15</v>
      </c>
      <c r="AI928" t="s">
        <v>16</v>
      </c>
      <c r="AJ928" t="s">
        <v>17</v>
      </c>
      <c r="AK928" t="s">
        <v>18</v>
      </c>
      <c r="AL928" t="s">
        <v>19</v>
      </c>
    </row>
    <row r="929" spans="1:38" ht="13.5" customHeight="1">
      <c r="A929" s="7"/>
      <c r="B929" s="7"/>
      <c r="C929" s="7"/>
      <c r="D929" s="8"/>
      <c r="F929" s="9" t="str">
        <f>(Sheet1!T929)</f>
        <v/>
      </c>
      <c r="G929" t="str">
        <f>IF(OR(Sheet1!W929="Yes",Sheet1!U929="Yes"),"\\CMFP538\"&amp;Sheet1!Z929,"")</f>
        <v/>
      </c>
      <c r="H929" t="str">
        <f>IF(G929="","",Sheet1!Z929)</f>
        <v/>
      </c>
      <c r="I929" t="str">
        <f>IF(G929="","",Sheet1!Y929)</f>
        <v/>
      </c>
      <c r="J929" t="e">
        <f>(Sheet1!O929)</f>
        <v>#VALUE!</v>
      </c>
      <c r="K929" s="6" t="e">
        <f>(Sheet1!P929)</f>
        <v>#VALUE!</v>
      </c>
      <c r="L929" s="6" t="e">
        <f>IF(Sheet1!N929="No","No",IF(Sheet1!N929="","No","Yes"))</f>
        <v>#VALUE!</v>
      </c>
      <c r="M929" t="e">
        <f>(Sheet1!Q929)</f>
        <v>#VALUE!</v>
      </c>
      <c r="N929" s="6" t="str">
        <f>IF(Sheet1!E929=FALSE,"",Sheet1!F929&amp;Sheet1!E929)</f>
        <v/>
      </c>
      <c r="O929" t="str">
        <f ca="1">(Sheet1!AB929)</f>
        <v>DC4MDB01</v>
      </c>
      <c r="P929" t="e">
        <f>(Sheet1!R929)</f>
        <v>#VALUE!</v>
      </c>
      <c r="Q929" t="e">
        <f>Sheet3!D929</f>
        <v>#VALUE!</v>
      </c>
      <c r="R929" t="e">
        <f>Sheet3!E929</f>
        <v>#VALUE!</v>
      </c>
      <c r="S929" t="str">
        <f t="shared" si="56"/>
        <v/>
      </c>
      <c r="T929" t="str">
        <f>IF(ISERROR(Sheet1!X929),"",Sheet1!X929)</f>
        <v/>
      </c>
      <c r="U929" t="e">
        <f>IF(Sheet1!M929="Councillors",5120,IF(Sheet1!M929="Information Technology Services Dept.",1024,IF(Sheet1!M929="City Clerk and Solicitor Dept",1953,"No")))</f>
        <v>#VALUE!</v>
      </c>
      <c r="V929" s="5" t="s">
        <v>96</v>
      </c>
      <c r="W929" t="e">
        <f>IF(Sheet1!M929="Councillors",4608,IF(Sheet1!M929="Information Technology Services Dept.",921,IF(Sheet1!M929="City Clerk and Solicitor Dept",1855,"No")))</f>
        <v>#VALUE!</v>
      </c>
      <c r="X929" t="e">
        <f t="shared" si="57"/>
        <v>#VALUE!</v>
      </c>
      <c r="Y929" t="str">
        <f ca="1">IF(Sheet1!AB929="DC1MDB01","DC1",IF(Sheet1!AB929="DC1MDB02","DC1",IF(Sheet1!AB929="DC1MDB03","DC1",IF(Sheet1!AB929="DC1MDB04","DC1",IF(Sheet1!AB929="DC1MDB05","DC1",IF(Sheet1!AB929="DC1MDB06","DC1",IF(Sheet1!AB929="DC1MDB07","DC1",IF(Sheet1!AB929="DC1MDB08","DC1",IF(Sheet1!AB929="DC1MDB09","DC1",IF(Sheet1!AB929="DC1MDB10","DC1",IF(Sheet1!AB929="DC4MDB01","DC4",IF(Sheet1!AB929="DC4MDB02","DC4",IF(Sheet1!AB929="DC4MDB03","DC4",IF(Sheet1!AB929="DC4MDB04","DC4",IF(Sheet1!AB929="DC4MDB05","DC4",IF(Sheet1!AB929="DC4MDB06","DC4",IF(Sheet1!AB929="DC4MDB07","DC4",IF(Sheet1!AB929="DC4MDB08","DC4",IF(Sheet1!AB929="DC4MDB09","DC4",IF(Sheet1!AB929="DC4MDB10","DC4","$False"))))))))))))))))))))</f>
        <v>DC4</v>
      </c>
      <c r="Z929" t="s">
        <v>35</v>
      </c>
      <c r="AA929" t="e">
        <f t="shared" si="58"/>
        <v>#VALUE!</v>
      </c>
      <c r="AB929" t="e">
        <f t="shared" si="59"/>
        <v>#VALUE!</v>
      </c>
      <c r="AC929" t="s">
        <v>11</v>
      </c>
      <c r="AD929" t="s">
        <v>12</v>
      </c>
      <c r="AE929" t="s">
        <v>13</v>
      </c>
      <c r="AF929" t="s">
        <v>14</v>
      </c>
      <c r="AG929" t="s">
        <v>5</v>
      </c>
      <c r="AH929" t="s">
        <v>15</v>
      </c>
      <c r="AI929" t="s">
        <v>16</v>
      </c>
      <c r="AJ929" t="s">
        <v>17</v>
      </c>
      <c r="AK929" t="s">
        <v>18</v>
      </c>
      <c r="AL929" t="s">
        <v>19</v>
      </c>
    </row>
    <row r="930" spans="1:38" ht="13.5" customHeight="1">
      <c r="A930" s="7"/>
      <c r="B930" s="7"/>
      <c r="C930" s="7"/>
      <c r="D930" s="8"/>
      <c r="F930" s="9" t="str">
        <f>(Sheet1!T930)</f>
        <v/>
      </c>
      <c r="G930" t="str">
        <f>IF(OR(Sheet1!W930="Yes",Sheet1!U930="Yes"),"\\CMFP538\"&amp;Sheet1!Z930,"")</f>
        <v/>
      </c>
      <c r="H930" t="str">
        <f>IF(G930="","",Sheet1!Z930)</f>
        <v/>
      </c>
      <c r="I930" t="str">
        <f>IF(G930="","",Sheet1!Y930)</f>
        <v/>
      </c>
      <c r="J930" t="e">
        <f>(Sheet1!O930)</f>
        <v>#VALUE!</v>
      </c>
      <c r="K930" s="6" t="e">
        <f>(Sheet1!P930)</f>
        <v>#VALUE!</v>
      </c>
      <c r="L930" s="6" t="e">
        <f>IF(Sheet1!N930="No","No",IF(Sheet1!N930="","No","Yes"))</f>
        <v>#VALUE!</v>
      </c>
      <c r="M930" t="e">
        <f>(Sheet1!Q930)</f>
        <v>#VALUE!</v>
      </c>
      <c r="N930" s="6" t="str">
        <f>IF(Sheet1!E930=FALSE,"",Sheet1!F930&amp;Sheet1!E930)</f>
        <v/>
      </c>
      <c r="O930" t="str">
        <f ca="1">(Sheet1!AB930)</f>
        <v>DC1MDB06</v>
      </c>
      <c r="P930" t="e">
        <f>(Sheet1!R930)</f>
        <v>#VALUE!</v>
      </c>
      <c r="Q930" t="e">
        <f>Sheet3!D930</f>
        <v>#VALUE!</v>
      </c>
      <c r="R930" t="e">
        <f>Sheet3!E930</f>
        <v>#VALUE!</v>
      </c>
      <c r="S930" t="str">
        <f t="shared" si="56"/>
        <v/>
      </c>
      <c r="T930" t="str">
        <f>IF(ISERROR(Sheet1!X930),"",Sheet1!X930)</f>
        <v/>
      </c>
      <c r="U930" t="e">
        <f>IF(Sheet1!M930="Councillors",5120,IF(Sheet1!M930="Information Technology Services Dept.",1024,IF(Sheet1!M930="City Clerk and Solicitor Dept",1953,"No")))</f>
        <v>#VALUE!</v>
      </c>
      <c r="V930" s="5" t="s">
        <v>96</v>
      </c>
      <c r="W930" t="e">
        <f>IF(Sheet1!M930="Councillors",4608,IF(Sheet1!M930="Information Technology Services Dept.",921,IF(Sheet1!M930="City Clerk and Solicitor Dept",1855,"No")))</f>
        <v>#VALUE!</v>
      </c>
      <c r="X930" t="e">
        <f t="shared" si="57"/>
        <v>#VALUE!</v>
      </c>
      <c r="Y930" t="str">
        <f ca="1">IF(Sheet1!AB930="DC1MDB01","DC1",IF(Sheet1!AB930="DC1MDB02","DC1",IF(Sheet1!AB930="DC1MDB03","DC1",IF(Sheet1!AB930="DC1MDB04","DC1",IF(Sheet1!AB930="DC1MDB05","DC1",IF(Sheet1!AB930="DC1MDB06","DC1",IF(Sheet1!AB930="DC1MDB07","DC1",IF(Sheet1!AB930="DC1MDB08","DC1",IF(Sheet1!AB930="DC1MDB09","DC1",IF(Sheet1!AB930="DC1MDB10","DC1",IF(Sheet1!AB930="DC4MDB01","DC4",IF(Sheet1!AB930="DC4MDB02","DC4",IF(Sheet1!AB930="DC4MDB03","DC4",IF(Sheet1!AB930="DC4MDB04","DC4",IF(Sheet1!AB930="DC4MDB05","DC4",IF(Sheet1!AB930="DC4MDB06","DC4",IF(Sheet1!AB930="DC4MDB07","DC4",IF(Sheet1!AB930="DC4MDB08","DC4",IF(Sheet1!AB930="DC4MDB09","DC4",IF(Sheet1!AB930="DC4MDB10","DC4","$False"))))))))))))))))))))</f>
        <v>DC1</v>
      </c>
      <c r="Z930" t="s">
        <v>35</v>
      </c>
      <c r="AA930" t="e">
        <f t="shared" si="58"/>
        <v>#VALUE!</v>
      </c>
      <c r="AB930" t="e">
        <f t="shared" si="59"/>
        <v>#VALUE!</v>
      </c>
      <c r="AC930" t="s">
        <v>11</v>
      </c>
      <c r="AD930" t="s">
        <v>12</v>
      </c>
      <c r="AE930" t="s">
        <v>13</v>
      </c>
      <c r="AF930" t="s">
        <v>14</v>
      </c>
      <c r="AG930" t="s">
        <v>5</v>
      </c>
      <c r="AH930" t="s">
        <v>15</v>
      </c>
      <c r="AI930" t="s">
        <v>16</v>
      </c>
      <c r="AJ930" t="s">
        <v>17</v>
      </c>
      <c r="AK930" t="s">
        <v>18</v>
      </c>
      <c r="AL930" t="s">
        <v>19</v>
      </c>
    </row>
    <row r="931" spans="1:38" ht="13.5" customHeight="1">
      <c r="A931" s="7"/>
      <c r="B931" s="7"/>
      <c r="C931" s="7"/>
      <c r="D931" s="8"/>
      <c r="F931" s="9" t="str">
        <f>(Sheet1!T931)</f>
        <v/>
      </c>
      <c r="G931" t="str">
        <f>IF(OR(Sheet1!W931="Yes",Sheet1!U931="Yes"),"\\CMFP538\"&amp;Sheet1!Z931,"")</f>
        <v/>
      </c>
      <c r="H931" t="str">
        <f>IF(G931="","",Sheet1!Z931)</f>
        <v/>
      </c>
      <c r="I931" t="str">
        <f>IF(G931="","",Sheet1!Y931)</f>
        <v/>
      </c>
      <c r="J931" t="e">
        <f>(Sheet1!O931)</f>
        <v>#VALUE!</v>
      </c>
      <c r="K931" s="6" t="e">
        <f>(Sheet1!P931)</f>
        <v>#VALUE!</v>
      </c>
      <c r="L931" s="6" t="e">
        <f>IF(Sheet1!N931="No","No",IF(Sheet1!N931="","No","Yes"))</f>
        <v>#VALUE!</v>
      </c>
      <c r="M931" t="e">
        <f>(Sheet1!Q931)</f>
        <v>#VALUE!</v>
      </c>
      <c r="N931" s="6" t="str">
        <f>IF(Sheet1!E931=FALSE,"",Sheet1!F931&amp;Sheet1!E931)</f>
        <v/>
      </c>
      <c r="O931" t="str">
        <f ca="1">(Sheet1!AB931)</f>
        <v>DC4MDB04</v>
      </c>
      <c r="P931" t="e">
        <f>(Sheet1!R931)</f>
        <v>#VALUE!</v>
      </c>
      <c r="Q931" t="e">
        <f>Sheet3!D931</f>
        <v>#VALUE!</v>
      </c>
      <c r="R931" t="e">
        <f>Sheet3!E931</f>
        <v>#VALUE!</v>
      </c>
      <c r="S931" t="str">
        <f t="shared" si="56"/>
        <v/>
      </c>
      <c r="T931" t="str">
        <f>IF(ISERROR(Sheet1!X931),"",Sheet1!X931)</f>
        <v/>
      </c>
      <c r="U931" t="e">
        <f>IF(Sheet1!M931="Councillors",5120,IF(Sheet1!M931="Information Technology Services Dept.",1024,IF(Sheet1!M931="City Clerk and Solicitor Dept",1953,"No")))</f>
        <v>#VALUE!</v>
      </c>
      <c r="V931" s="5" t="s">
        <v>96</v>
      </c>
      <c r="W931" t="e">
        <f>IF(Sheet1!M931="Councillors",4608,IF(Sheet1!M931="Information Technology Services Dept.",921,IF(Sheet1!M931="City Clerk and Solicitor Dept",1855,"No")))</f>
        <v>#VALUE!</v>
      </c>
      <c r="X931" t="e">
        <f t="shared" si="57"/>
        <v>#VALUE!</v>
      </c>
      <c r="Y931" t="str">
        <f ca="1">IF(Sheet1!AB931="DC1MDB01","DC1",IF(Sheet1!AB931="DC1MDB02","DC1",IF(Sheet1!AB931="DC1MDB03","DC1",IF(Sheet1!AB931="DC1MDB04","DC1",IF(Sheet1!AB931="DC1MDB05","DC1",IF(Sheet1!AB931="DC1MDB06","DC1",IF(Sheet1!AB931="DC1MDB07","DC1",IF(Sheet1!AB931="DC1MDB08","DC1",IF(Sheet1!AB931="DC1MDB09","DC1",IF(Sheet1!AB931="DC1MDB10","DC1",IF(Sheet1!AB931="DC4MDB01","DC4",IF(Sheet1!AB931="DC4MDB02","DC4",IF(Sheet1!AB931="DC4MDB03","DC4",IF(Sheet1!AB931="DC4MDB04","DC4",IF(Sheet1!AB931="DC4MDB05","DC4",IF(Sheet1!AB931="DC4MDB06","DC4",IF(Sheet1!AB931="DC4MDB07","DC4",IF(Sheet1!AB931="DC4MDB08","DC4",IF(Sheet1!AB931="DC4MDB09","DC4",IF(Sheet1!AB931="DC4MDB10","DC4","$False"))))))))))))))))))))</f>
        <v>DC4</v>
      </c>
      <c r="Z931" t="s">
        <v>35</v>
      </c>
      <c r="AA931" t="e">
        <f t="shared" si="58"/>
        <v>#VALUE!</v>
      </c>
      <c r="AB931" t="e">
        <f t="shared" si="59"/>
        <v>#VALUE!</v>
      </c>
      <c r="AC931" t="s">
        <v>11</v>
      </c>
      <c r="AD931" t="s">
        <v>12</v>
      </c>
      <c r="AE931" t="s">
        <v>13</v>
      </c>
      <c r="AF931" t="s">
        <v>14</v>
      </c>
      <c r="AG931" t="s">
        <v>5</v>
      </c>
      <c r="AH931" t="s">
        <v>15</v>
      </c>
      <c r="AI931" t="s">
        <v>16</v>
      </c>
      <c r="AJ931" t="s">
        <v>17</v>
      </c>
      <c r="AK931" t="s">
        <v>18</v>
      </c>
      <c r="AL931" t="s">
        <v>19</v>
      </c>
    </row>
    <row r="932" spans="1:38" ht="13.5" customHeight="1">
      <c r="A932" s="7"/>
      <c r="B932" s="7"/>
      <c r="C932" s="7"/>
      <c r="D932" s="8"/>
      <c r="F932" s="9" t="str">
        <f>(Sheet1!T932)</f>
        <v/>
      </c>
      <c r="G932" t="str">
        <f>IF(OR(Sheet1!W932="Yes",Sheet1!U932="Yes"),"\\CMFP538\"&amp;Sheet1!Z932,"")</f>
        <v/>
      </c>
      <c r="H932" t="str">
        <f>IF(G932="","",Sheet1!Z932)</f>
        <v/>
      </c>
      <c r="I932" t="str">
        <f>IF(G932="","",Sheet1!Y932)</f>
        <v/>
      </c>
      <c r="J932" t="e">
        <f>(Sheet1!O932)</f>
        <v>#VALUE!</v>
      </c>
      <c r="K932" s="6" t="e">
        <f>(Sheet1!P932)</f>
        <v>#VALUE!</v>
      </c>
      <c r="L932" s="6" t="e">
        <f>IF(Sheet1!N932="No","No",IF(Sheet1!N932="","No","Yes"))</f>
        <v>#VALUE!</v>
      </c>
      <c r="M932" t="e">
        <f>(Sheet1!Q932)</f>
        <v>#VALUE!</v>
      </c>
      <c r="N932" s="6" t="str">
        <f>IF(Sheet1!E932=FALSE,"",Sheet1!F932&amp;Sheet1!E932)</f>
        <v/>
      </c>
      <c r="O932" t="str">
        <f ca="1">(Sheet1!AB932)</f>
        <v>DC1MDB07</v>
      </c>
      <c r="P932" t="e">
        <f>(Sheet1!R932)</f>
        <v>#VALUE!</v>
      </c>
      <c r="Q932" t="e">
        <f>Sheet3!D932</f>
        <v>#VALUE!</v>
      </c>
      <c r="R932" t="e">
        <f>Sheet3!E932</f>
        <v>#VALUE!</v>
      </c>
      <c r="S932" t="str">
        <f t="shared" si="56"/>
        <v/>
      </c>
      <c r="T932" t="str">
        <f>IF(ISERROR(Sheet1!X932),"",Sheet1!X932)</f>
        <v/>
      </c>
      <c r="U932" t="e">
        <f>IF(Sheet1!M932="Councillors",5120,IF(Sheet1!M932="Information Technology Services Dept.",1024,IF(Sheet1!M932="City Clerk and Solicitor Dept",1953,"No")))</f>
        <v>#VALUE!</v>
      </c>
      <c r="V932" s="5" t="s">
        <v>96</v>
      </c>
      <c r="W932" t="e">
        <f>IF(Sheet1!M932="Councillors",4608,IF(Sheet1!M932="Information Technology Services Dept.",921,IF(Sheet1!M932="City Clerk and Solicitor Dept",1855,"No")))</f>
        <v>#VALUE!</v>
      </c>
      <c r="X932" t="e">
        <f t="shared" si="57"/>
        <v>#VALUE!</v>
      </c>
      <c r="Y932" t="str">
        <f ca="1">IF(Sheet1!AB932="DC1MDB01","DC1",IF(Sheet1!AB932="DC1MDB02","DC1",IF(Sheet1!AB932="DC1MDB03","DC1",IF(Sheet1!AB932="DC1MDB04","DC1",IF(Sheet1!AB932="DC1MDB05","DC1",IF(Sheet1!AB932="DC1MDB06","DC1",IF(Sheet1!AB932="DC1MDB07","DC1",IF(Sheet1!AB932="DC1MDB08","DC1",IF(Sheet1!AB932="DC1MDB09","DC1",IF(Sheet1!AB932="DC1MDB10","DC1",IF(Sheet1!AB932="DC4MDB01","DC4",IF(Sheet1!AB932="DC4MDB02","DC4",IF(Sheet1!AB932="DC4MDB03","DC4",IF(Sheet1!AB932="DC4MDB04","DC4",IF(Sheet1!AB932="DC4MDB05","DC4",IF(Sheet1!AB932="DC4MDB06","DC4",IF(Sheet1!AB932="DC4MDB07","DC4",IF(Sheet1!AB932="DC4MDB08","DC4",IF(Sheet1!AB932="DC4MDB09","DC4",IF(Sheet1!AB932="DC4MDB10","DC4","$False"))))))))))))))))))))</f>
        <v>DC1</v>
      </c>
      <c r="Z932" t="s">
        <v>35</v>
      </c>
      <c r="AA932" t="e">
        <f t="shared" si="58"/>
        <v>#VALUE!</v>
      </c>
      <c r="AB932" t="e">
        <f t="shared" si="59"/>
        <v>#VALUE!</v>
      </c>
      <c r="AC932" t="s">
        <v>11</v>
      </c>
      <c r="AD932" t="s">
        <v>12</v>
      </c>
      <c r="AE932" t="s">
        <v>13</v>
      </c>
      <c r="AF932" t="s">
        <v>14</v>
      </c>
      <c r="AG932" t="s">
        <v>5</v>
      </c>
      <c r="AH932" t="s">
        <v>15</v>
      </c>
      <c r="AI932" t="s">
        <v>16</v>
      </c>
      <c r="AJ932" t="s">
        <v>17</v>
      </c>
      <c r="AK932" t="s">
        <v>18</v>
      </c>
      <c r="AL932" t="s">
        <v>19</v>
      </c>
    </row>
    <row r="933" spans="1:38" ht="13.5" customHeight="1">
      <c r="A933" s="7"/>
      <c r="B933" s="7"/>
      <c r="C933" s="7"/>
      <c r="D933" s="8"/>
      <c r="F933" s="9" t="str">
        <f>(Sheet1!T933)</f>
        <v/>
      </c>
      <c r="G933" t="str">
        <f>IF(OR(Sheet1!W933="Yes",Sheet1!U933="Yes"),"\\CMFP538\"&amp;Sheet1!Z933,"")</f>
        <v/>
      </c>
      <c r="H933" t="str">
        <f>IF(G933="","",Sheet1!Z933)</f>
        <v/>
      </c>
      <c r="I933" t="str">
        <f>IF(G933="","",Sheet1!Y933)</f>
        <v/>
      </c>
      <c r="J933" t="e">
        <f>(Sheet1!O933)</f>
        <v>#VALUE!</v>
      </c>
      <c r="K933" s="6" t="e">
        <f>(Sheet1!P933)</f>
        <v>#VALUE!</v>
      </c>
      <c r="L933" s="6" t="e">
        <f>IF(Sheet1!N933="No","No",IF(Sheet1!N933="","No","Yes"))</f>
        <v>#VALUE!</v>
      </c>
      <c r="M933" t="e">
        <f>(Sheet1!Q933)</f>
        <v>#VALUE!</v>
      </c>
      <c r="N933" s="6" t="str">
        <f>IF(Sheet1!E933=FALSE,"",Sheet1!F933&amp;Sheet1!E933)</f>
        <v/>
      </c>
      <c r="O933" t="str">
        <f ca="1">(Sheet1!AB933)</f>
        <v>DC1MDB05</v>
      </c>
      <c r="P933" t="e">
        <f>(Sheet1!R933)</f>
        <v>#VALUE!</v>
      </c>
      <c r="Q933" t="e">
        <f>Sheet3!D933</f>
        <v>#VALUE!</v>
      </c>
      <c r="R933" t="e">
        <f>Sheet3!E933</f>
        <v>#VALUE!</v>
      </c>
      <c r="S933" t="str">
        <f t="shared" si="56"/>
        <v/>
      </c>
      <c r="T933" t="str">
        <f>IF(ISERROR(Sheet1!X933),"",Sheet1!X933)</f>
        <v/>
      </c>
      <c r="U933" t="e">
        <f>IF(Sheet1!M933="Councillors",5120,IF(Sheet1!M933="Information Technology Services Dept.",1024,IF(Sheet1!M933="City Clerk and Solicitor Dept",1953,"No")))</f>
        <v>#VALUE!</v>
      </c>
      <c r="V933" s="5" t="s">
        <v>96</v>
      </c>
      <c r="W933" t="e">
        <f>IF(Sheet1!M933="Councillors",4608,IF(Sheet1!M933="Information Technology Services Dept.",921,IF(Sheet1!M933="City Clerk and Solicitor Dept",1855,"No")))</f>
        <v>#VALUE!</v>
      </c>
      <c r="X933" t="e">
        <f t="shared" si="57"/>
        <v>#VALUE!</v>
      </c>
      <c r="Y933" t="str">
        <f ca="1">IF(Sheet1!AB933="DC1MDB01","DC1",IF(Sheet1!AB933="DC1MDB02","DC1",IF(Sheet1!AB933="DC1MDB03","DC1",IF(Sheet1!AB933="DC1MDB04","DC1",IF(Sheet1!AB933="DC1MDB05","DC1",IF(Sheet1!AB933="DC1MDB06","DC1",IF(Sheet1!AB933="DC1MDB07","DC1",IF(Sheet1!AB933="DC1MDB08","DC1",IF(Sheet1!AB933="DC1MDB09","DC1",IF(Sheet1!AB933="DC1MDB10","DC1",IF(Sheet1!AB933="DC4MDB01","DC4",IF(Sheet1!AB933="DC4MDB02","DC4",IF(Sheet1!AB933="DC4MDB03","DC4",IF(Sheet1!AB933="DC4MDB04","DC4",IF(Sheet1!AB933="DC4MDB05","DC4",IF(Sheet1!AB933="DC4MDB06","DC4",IF(Sheet1!AB933="DC4MDB07","DC4",IF(Sheet1!AB933="DC4MDB08","DC4",IF(Sheet1!AB933="DC4MDB09","DC4",IF(Sheet1!AB933="DC4MDB10","DC4","$False"))))))))))))))))))))</f>
        <v>DC1</v>
      </c>
      <c r="Z933" t="s">
        <v>35</v>
      </c>
      <c r="AA933" t="e">
        <f t="shared" si="58"/>
        <v>#VALUE!</v>
      </c>
      <c r="AB933" t="e">
        <f t="shared" si="59"/>
        <v>#VALUE!</v>
      </c>
      <c r="AC933" t="s">
        <v>11</v>
      </c>
      <c r="AD933" t="s">
        <v>12</v>
      </c>
      <c r="AE933" t="s">
        <v>13</v>
      </c>
      <c r="AF933" t="s">
        <v>14</v>
      </c>
      <c r="AG933" t="s">
        <v>5</v>
      </c>
      <c r="AH933" t="s">
        <v>15</v>
      </c>
      <c r="AI933" t="s">
        <v>16</v>
      </c>
      <c r="AJ933" t="s">
        <v>17</v>
      </c>
      <c r="AK933" t="s">
        <v>18</v>
      </c>
      <c r="AL933" t="s">
        <v>19</v>
      </c>
    </row>
    <row r="934" spans="1:38" ht="13.5" customHeight="1">
      <c r="A934" s="7"/>
      <c r="B934" s="7"/>
      <c r="C934" s="7"/>
      <c r="D934" s="8"/>
      <c r="F934" s="9" t="str">
        <f>(Sheet1!T934)</f>
        <v/>
      </c>
      <c r="G934" t="str">
        <f>IF(OR(Sheet1!W934="Yes",Sheet1!U934="Yes"),"\\CMFP538\"&amp;Sheet1!Z934,"")</f>
        <v/>
      </c>
      <c r="H934" t="str">
        <f>IF(G934="","",Sheet1!Z934)</f>
        <v/>
      </c>
      <c r="I934" t="str">
        <f>IF(G934="","",Sheet1!Y934)</f>
        <v/>
      </c>
      <c r="J934" t="e">
        <f>(Sheet1!O934)</f>
        <v>#VALUE!</v>
      </c>
      <c r="K934" s="6" t="e">
        <f>(Sheet1!P934)</f>
        <v>#VALUE!</v>
      </c>
      <c r="L934" s="6" t="e">
        <f>IF(Sheet1!N934="No","No",IF(Sheet1!N934="","No","Yes"))</f>
        <v>#VALUE!</v>
      </c>
      <c r="M934" t="e">
        <f>(Sheet1!Q934)</f>
        <v>#VALUE!</v>
      </c>
      <c r="N934" s="6" t="str">
        <f>IF(Sheet1!E934=FALSE,"",Sheet1!F934&amp;Sheet1!E934)</f>
        <v/>
      </c>
      <c r="O934" t="str">
        <f ca="1">(Sheet1!AB934)</f>
        <v>DC1MDB07</v>
      </c>
      <c r="P934" t="e">
        <f>(Sheet1!R934)</f>
        <v>#VALUE!</v>
      </c>
      <c r="Q934" t="e">
        <f>Sheet3!D934</f>
        <v>#VALUE!</v>
      </c>
      <c r="R934" t="e">
        <f>Sheet3!E934</f>
        <v>#VALUE!</v>
      </c>
      <c r="S934" t="str">
        <f t="shared" si="56"/>
        <v/>
      </c>
      <c r="T934" t="str">
        <f>IF(ISERROR(Sheet1!X934),"",Sheet1!X934)</f>
        <v/>
      </c>
      <c r="U934" t="e">
        <f>IF(Sheet1!M934="Councillors",5120,IF(Sheet1!M934="Information Technology Services Dept.",1024,IF(Sheet1!M934="City Clerk and Solicitor Dept",1953,"No")))</f>
        <v>#VALUE!</v>
      </c>
      <c r="V934" s="5" t="s">
        <v>96</v>
      </c>
      <c r="W934" t="e">
        <f>IF(Sheet1!M934="Councillors",4608,IF(Sheet1!M934="Information Technology Services Dept.",921,IF(Sheet1!M934="City Clerk and Solicitor Dept",1855,"No")))</f>
        <v>#VALUE!</v>
      </c>
      <c r="X934" t="e">
        <f t="shared" si="57"/>
        <v>#VALUE!</v>
      </c>
      <c r="Y934" t="str">
        <f ca="1">IF(Sheet1!AB934="DC1MDB01","DC1",IF(Sheet1!AB934="DC1MDB02","DC1",IF(Sheet1!AB934="DC1MDB03","DC1",IF(Sheet1!AB934="DC1MDB04","DC1",IF(Sheet1!AB934="DC1MDB05","DC1",IF(Sheet1!AB934="DC1MDB06","DC1",IF(Sheet1!AB934="DC1MDB07","DC1",IF(Sheet1!AB934="DC1MDB08","DC1",IF(Sheet1!AB934="DC1MDB09","DC1",IF(Sheet1!AB934="DC1MDB10","DC1",IF(Sheet1!AB934="DC4MDB01","DC4",IF(Sheet1!AB934="DC4MDB02","DC4",IF(Sheet1!AB934="DC4MDB03","DC4",IF(Sheet1!AB934="DC4MDB04","DC4",IF(Sheet1!AB934="DC4MDB05","DC4",IF(Sheet1!AB934="DC4MDB06","DC4",IF(Sheet1!AB934="DC4MDB07","DC4",IF(Sheet1!AB934="DC4MDB08","DC4",IF(Sheet1!AB934="DC4MDB09","DC4",IF(Sheet1!AB934="DC4MDB10","DC4","$False"))))))))))))))))))))</f>
        <v>DC1</v>
      </c>
      <c r="Z934" t="s">
        <v>35</v>
      </c>
      <c r="AA934" t="e">
        <f t="shared" si="58"/>
        <v>#VALUE!</v>
      </c>
      <c r="AB934" t="e">
        <f t="shared" si="59"/>
        <v>#VALUE!</v>
      </c>
      <c r="AC934" t="s">
        <v>11</v>
      </c>
      <c r="AD934" t="s">
        <v>12</v>
      </c>
      <c r="AE934" t="s">
        <v>13</v>
      </c>
      <c r="AF934" t="s">
        <v>14</v>
      </c>
      <c r="AG934" t="s">
        <v>5</v>
      </c>
      <c r="AH934" t="s">
        <v>15</v>
      </c>
      <c r="AI934" t="s">
        <v>16</v>
      </c>
      <c r="AJ934" t="s">
        <v>17</v>
      </c>
      <c r="AK934" t="s">
        <v>18</v>
      </c>
      <c r="AL934" t="s">
        <v>19</v>
      </c>
    </row>
    <row r="935" spans="1:38" ht="13.5" customHeight="1">
      <c r="A935" s="7"/>
      <c r="B935" s="7"/>
      <c r="C935" s="7"/>
      <c r="D935" s="8"/>
      <c r="F935" s="9" t="str">
        <f>(Sheet1!T935)</f>
        <v/>
      </c>
      <c r="G935" t="str">
        <f>IF(OR(Sheet1!W935="Yes",Sheet1!U935="Yes"),"\\CMFP538\"&amp;Sheet1!Z935,"")</f>
        <v/>
      </c>
      <c r="H935" t="str">
        <f>IF(G935="","",Sheet1!Z935)</f>
        <v/>
      </c>
      <c r="I935" t="str">
        <f>IF(G935="","",Sheet1!Y935)</f>
        <v/>
      </c>
      <c r="J935" t="e">
        <f>(Sheet1!O935)</f>
        <v>#VALUE!</v>
      </c>
      <c r="K935" s="6" t="e">
        <f>(Sheet1!P935)</f>
        <v>#VALUE!</v>
      </c>
      <c r="L935" s="6" t="e">
        <f>IF(Sheet1!N935="No","No",IF(Sheet1!N935="","No","Yes"))</f>
        <v>#VALUE!</v>
      </c>
      <c r="M935" t="e">
        <f>(Sheet1!Q935)</f>
        <v>#VALUE!</v>
      </c>
      <c r="N935" s="6" t="str">
        <f>IF(Sheet1!E935=FALSE,"",Sheet1!F935&amp;Sheet1!E935)</f>
        <v/>
      </c>
      <c r="O935" t="str">
        <f ca="1">(Sheet1!AB935)</f>
        <v>DC1MDB09</v>
      </c>
      <c r="P935" t="e">
        <f>(Sheet1!R935)</f>
        <v>#VALUE!</v>
      </c>
      <c r="Q935" t="e">
        <f>Sheet3!D935</f>
        <v>#VALUE!</v>
      </c>
      <c r="R935" t="e">
        <f>Sheet3!E935</f>
        <v>#VALUE!</v>
      </c>
      <c r="S935" t="str">
        <f t="shared" si="56"/>
        <v/>
      </c>
      <c r="T935" t="str">
        <f>IF(ISERROR(Sheet1!X935),"",Sheet1!X935)</f>
        <v/>
      </c>
      <c r="U935" t="e">
        <f>IF(Sheet1!M935="Councillors",5120,IF(Sheet1!M935="Information Technology Services Dept.",1024,IF(Sheet1!M935="City Clerk and Solicitor Dept",1953,"No")))</f>
        <v>#VALUE!</v>
      </c>
      <c r="V935" s="5" t="s">
        <v>96</v>
      </c>
      <c r="W935" t="e">
        <f>IF(Sheet1!M935="Councillors",4608,IF(Sheet1!M935="Information Technology Services Dept.",921,IF(Sheet1!M935="City Clerk and Solicitor Dept",1855,"No")))</f>
        <v>#VALUE!</v>
      </c>
      <c r="X935" t="e">
        <f t="shared" si="57"/>
        <v>#VALUE!</v>
      </c>
      <c r="Y935" t="str">
        <f ca="1">IF(Sheet1!AB935="DC1MDB01","DC1",IF(Sheet1!AB935="DC1MDB02","DC1",IF(Sheet1!AB935="DC1MDB03","DC1",IF(Sheet1!AB935="DC1MDB04","DC1",IF(Sheet1!AB935="DC1MDB05","DC1",IF(Sheet1!AB935="DC1MDB06","DC1",IF(Sheet1!AB935="DC1MDB07","DC1",IF(Sheet1!AB935="DC1MDB08","DC1",IF(Sheet1!AB935="DC1MDB09","DC1",IF(Sheet1!AB935="DC1MDB10","DC1",IF(Sheet1!AB935="DC4MDB01","DC4",IF(Sheet1!AB935="DC4MDB02","DC4",IF(Sheet1!AB935="DC4MDB03","DC4",IF(Sheet1!AB935="DC4MDB04","DC4",IF(Sheet1!AB935="DC4MDB05","DC4",IF(Sheet1!AB935="DC4MDB06","DC4",IF(Sheet1!AB935="DC4MDB07","DC4",IF(Sheet1!AB935="DC4MDB08","DC4",IF(Sheet1!AB935="DC4MDB09","DC4",IF(Sheet1!AB935="DC4MDB10","DC4","$False"))))))))))))))))))))</f>
        <v>DC1</v>
      </c>
      <c r="Z935" t="s">
        <v>35</v>
      </c>
      <c r="AA935" t="e">
        <f t="shared" si="58"/>
        <v>#VALUE!</v>
      </c>
      <c r="AB935" t="e">
        <f t="shared" si="59"/>
        <v>#VALUE!</v>
      </c>
      <c r="AC935" t="s">
        <v>11</v>
      </c>
      <c r="AD935" t="s">
        <v>12</v>
      </c>
      <c r="AE935" t="s">
        <v>13</v>
      </c>
      <c r="AF935" t="s">
        <v>14</v>
      </c>
      <c r="AG935" t="s">
        <v>5</v>
      </c>
      <c r="AH935" t="s">
        <v>15</v>
      </c>
      <c r="AI935" t="s">
        <v>16</v>
      </c>
      <c r="AJ935" t="s">
        <v>17</v>
      </c>
      <c r="AK935" t="s">
        <v>18</v>
      </c>
      <c r="AL935" t="s">
        <v>19</v>
      </c>
    </row>
    <row r="936" spans="1:38" ht="13.5" customHeight="1">
      <c r="A936" s="7"/>
      <c r="B936" s="7"/>
      <c r="C936" s="7"/>
      <c r="D936" s="8"/>
      <c r="F936" s="9" t="str">
        <f>(Sheet1!T936)</f>
        <v/>
      </c>
      <c r="G936" t="str">
        <f>IF(OR(Sheet1!W936="Yes",Sheet1!U936="Yes"),"\\CMFP538\"&amp;Sheet1!Z936,"")</f>
        <v/>
      </c>
      <c r="H936" t="str">
        <f>IF(G936="","",Sheet1!Z936)</f>
        <v/>
      </c>
      <c r="I936" t="str">
        <f>IF(G936="","",Sheet1!Y936)</f>
        <v/>
      </c>
      <c r="J936" t="e">
        <f>(Sheet1!O936)</f>
        <v>#VALUE!</v>
      </c>
      <c r="K936" s="6" t="e">
        <f>(Sheet1!P936)</f>
        <v>#VALUE!</v>
      </c>
      <c r="L936" s="6" t="e">
        <f>IF(Sheet1!N936="No","No",IF(Sheet1!N936="","No","Yes"))</f>
        <v>#VALUE!</v>
      </c>
      <c r="M936" t="e">
        <f>(Sheet1!Q936)</f>
        <v>#VALUE!</v>
      </c>
      <c r="N936" s="6" t="str">
        <f>IF(Sheet1!E936=FALSE,"",Sheet1!F936&amp;Sheet1!E936)</f>
        <v/>
      </c>
      <c r="O936" t="str">
        <f ca="1">(Sheet1!AB936)</f>
        <v>DC1MDB08</v>
      </c>
      <c r="P936" t="e">
        <f>(Sheet1!R936)</f>
        <v>#VALUE!</v>
      </c>
      <c r="Q936" t="e">
        <f>Sheet3!D936</f>
        <v>#VALUE!</v>
      </c>
      <c r="R936" t="e">
        <f>Sheet3!E936</f>
        <v>#VALUE!</v>
      </c>
      <c r="S936" t="str">
        <f t="shared" si="56"/>
        <v/>
      </c>
      <c r="T936" t="str">
        <f>IF(ISERROR(Sheet1!X936),"",Sheet1!X936)</f>
        <v/>
      </c>
      <c r="U936" t="e">
        <f>IF(Sheet1!M936="Councillors",5120,IF(Sheet1!M936="Information Technology Services Dept.",1024,IF(Sheet1!M936="City Clerk and Solicitor Dept",1953,"No")))</f>
        <v>#VALUE!</v>
      </c>
      <c r="V936" s="5" t="s">
        <v>96</v>
      </c>
      <c r="W936" t="e">
        <f>IF(Sheet1!M936="Councillors",4608,IF(Sheet1!M936="Information Technology Services Dept.",921,IF(Sheet1!M936="City Clerk and Solicitor Dept",1855,"No")))</f>
        <v>#VALUE!</v>
      </c>
      <c r="X936" t="e">
        <f t="shared" si="57"/>
        <v>#VALUE!</v>
      </c>
      <c r="Y936" t="str">
        <f ca="1">IF(Sheet1!AB936="DC1MDB01","DC1",IF(Sheet1!AB936="DC1MDB02","DC1",IF(Sheet1!AB936="DC1MDB03","DC1",IF(Sheet1!AB936="DC1MDB04","DC1",IF(Sheet1!AB936="DC1MDB05","DC1",IF(Sheet1!AB936="DC1MDB06","DC1",IF(Sheet1!AB936="DC1MDB07","DC1",IF(Sheet1!AB936="DC1MDB08","DC1",IF(Sheet1!AB936="DC1MDB09","DC1",IF(Sheet1!AB936="DC1MDB10","DC1",IF(Sheet1!AB936="DC4MDB01","DC4",IF(Sheet1!AB936="DC4MDB02","DC4",IF(Sheet1!AB936="DC4MDB03","DC4",IF(Sheet1!AB936="DC4MDB04","DC4",IF(Sheet1!AB936="DC4MDB05","DC4",IF(Sheet1!AB936="DC4MDB06","DC4",IF(Sheet1!AB936="DC4MDB07","DC4",IF(Sheet1!AB936="DC4MDB08","DC4",IF(Sheet1!AB936="DC4MDB09","DC4",IF(Sheet1!AB936="DC4MDB10","DC4","$False"))))))))))))))))))))</f>
        <v>DC1</v>
      </c>
      <c r="Z936" t="s">
        <v>35</v>
      </c>
      <c r="AA936" t="e">
        <f t="shared" si="58"/>
        <v>#VALUE!</v>
      </c>
      <c r="AB936" t="e">
        <f t="shared" si="59"/>
        <v>#VALUE!</v>
      </c>
      <c r="AC936" t="s">
        <v>11</v>
      </c>
      <c r="AD936" t="s">
        <v>12</v>
      </c>
      <c r="AE936" t="s">
        <v>13</v>
      </c>
      <c r="AF936" t="s">
        <v>14</v>
      </c>
      <c r="AG936" t="s">
        <v>5</v>
      </c>
      <c r="AH936" t="s">
        <v>15</v>
      </c>
      <c r="AI936" t="s">
        <v>16</v>
      </c>
      <c r="AJ936" t="s">
        <v>17</v>
      </c>
      <c r="AK936" t="s">
        <v>18</v>
      </c>
      <c r="AL936" t="s">
        <v>19</v>
      </c>
    </row>
    <row r="937" spans="1:38" ht="13.5" customHeight="1">
      <c r="A937" s="7"/>
      <c r="B937" s="7"/>
      <c r="C937" s="7"/>
      <c r="D937" s="8"/>
      <c r="F937" s="9" t="str">
        <f>(Sheet1!T937)</f>
        <v/>
      </c>
      <c r="G937" t="str">
        <f>IF(OR(Sheet1!W937="Yes",Sheet1!U937="Yes"),"\\CMFP538\"&amp;Sheet1!Z937,"")</f>
        <v/>
      </c>
      <c r="H937" t="str">
        <f>IF(G937="","",Sheet1!Z937)</f>
        <v/>
      </c>
      <c r="I937" t="str">
        <f>IF(G937="","",Sheet1!Y937)</f>
        <v/>
      </c>
      <c r="J937" t="e">
        <f>(Sheet1!O937)</f>
        <v>#VALUE!</v>
      </c>
      <c r="K937" s="6" t="e">
        <f>(Sheet1!P937)</f>
        <v>#VALUE!</v>
      </c>
      <c r="L937" s="6" t="e">
        <f>IF(Sheet1!N937="No","No",IF(Sheet1!N937="","No","Yes"))</f>
        <v>#VALUE!</v>
      </c>
      <c r="M937" t="e">
        <f>(Sheet1!Q937)</f>
        <v>#VALUE!</v>
      </c>
      <c r="N937" s="6" t="str">
        <f>IF(Sheet1!E937=FALSE,"",Sheet1!F937&amp;Sheet1!E937)</f>
        <v/>
      </c>
      <c r="O937" t="str">
        <f ca="1">(Sheet1!AB937)</f>
        <v>DC1MDB04</v>
      </c>
      <c r="P937" t="e">
        <f>(Sheet1!R937)</f>
        <v>#VALUE!</v>
      </c>
      <c r="Q937" t="e">
        <f>Sheet3!D937</f>
        <v>#VALUE!</v>
      </c>
      <c r="R937" t="e">
        <f>Sheet3!E937</f>
        <v>#VALUE!</v>
      </c>
      <c r="S937" t="str">
        <f t="shared" si="56"/>
        <v/>
      </c>
      <c r="T937" t="str">
        <f>IF(ISERROR(Sheet1!X937),"",Sheet1!X937)</f>
        <v/>
      </c>
      <c r="U937" t="e">
        <f>IF(Sheet1!M937="Councillors",5120,IF(Sheet1!M937="Information Technology Services Dept.",1024,IF(Sheet1!M937="City Clerk and Solicitor Dept",1953,"No")))</f>
        <v>#VALUE!</v>
      </c>
      <c r="V937" s="5" t="s">
        <v>96</v>
      </c>
      <c r="W937" t="e">
        <f>IF(Sheet1!M937="Councillors",4608,IF(Sheet1!M937="Information Technology Services Dept.",921,IF(Sheet1!M937="City Clerk and Solicitor Dept",1855,"No")))</f>
        <v>#VALUE!</v>
      </c>
      <c r="X937" t="e">
        <f t="shared" si="57"/>
        <v>#VALUE!</v>
      </c>
      <c r="Y937" t="str">
        <f ca="1">IF(Sheet1!AB937="DC1MDB01","DC1",IF(Sheet1!AB937="DC1MDB02","DC1",IF(Sheet1!AB937="DC1MDB03","DC1",IF(Sheet1!AB937="DC1MDB04","DC1",IF(Sheet1!AB937="DC1MDB05","DC1",IF(Sheet1!AB937="DC1MDB06","DC1",IF(Sheet1!AB937="DC1MDB07","DC1",IF(Sheet1!AB937="DC1MDB08","DC1",IF(Sheet1!AB937="DC1MDB09","DC1",IF(Sheet1!AB937="DC1MDB10","DC1",IF(Sheet1!AB937="DC4MDB01","DC4",IF(Sheet1!AB937="DC4MDB02","DC4",IF(Sheet1!AB937="DC4MDB03","DC4",IF(Sheet1!AB937="DC4MDB04","DC4",IF(Sheet1!AB937="DC4MDB05","DC4",IF(Sheet1!AB937="DC4MDB06","DC4",IF(Sheet1!AB937="DC4MDB07","DC4",IF(Sheet1!AB937="DC4MDB08","DC4",IF(Sheet1!AB937="DC4MDB09","DC4",IF(Sheet1!AB937="DC4MDB10","DC4","$False"))))))))))))))))))))</f>
        <v>DC1</v>
      </c>
      <c r="Z937" t="s">
        <v>35</v>
      </c>
      <c r="AA937" t="e">
        <f t="shared" si="58"/>
        <v>#VALUE!</v>
      </c>
      <c r="AB937" t="e">
        <f t="shared" si="59"/>
        <v>#VALUE!</v>
      </c>
      <c r="AC937" t="s">
        <v>11</v>
      </c>
      <c r="AD937" t="s">
        <v>12</v>
      </c>
      <c r="AE937" t="s">
        <v>13</v>
      </c>
      <c r="AF937" t="s">
        <v>14</v>
      </c>
      <c r="AG937" t="s">
        <v>5</v>
      </c>
      <c r="AH937" t="s">
        <v>15</v>
      </c>
      <c r="AI937" t="s">
        <v>16</v>
      </c>
      <c r="AJ937" t="s">
        <v>17</v>
      </c>
      <c r="AK937" t="s">
        <v>18</v>
      </c>
      <c r="AL937" t="s">
        <v>19</v>
      </c>
    </row>
    <row r="938" spans="1:38" ht="13.5" customHeight="1">
      <c r="A938" s="7"/>
      <c r="B938" s="7"/>
      <c r="C938" s="7"/>
      <c r="D938" s="8"/>
      <c r="F938" s="9" t="str">
        <f>(Sheet1!T938)</f>
        <v/>
      </c>
      <c r="G938" t="str">
        <f>IF(OR(Sheet1!W938="Yes",Sheet1!U938="Yes"),"\\CMFP538\"&amp;Sheet1!Z938,"")</f>
        <v/>
      </c>
      <c r="H938" t="str">
        <f>IF(G938="","",Sheet1!Z938)</f>
        <v/>
      </c>
      <c r="I938" t="str">
        <f>IF(G938="","",Sheet1!Y938)</f>
        <v/>
      </c>
      <c r="J938" t="e">
        <f>(Sheet1!O938)</f>
        <v>#VALUE!</v>
      </c>
      <c r="K938" s="6" t="e">
        <f>(Sheet1!P938)</f>
        <v>#VALUE!</v>
      </c>
      <c r="L938" s="6" t="e">
        <f>IF(Sheet1!N938="No","No",IF(Sheet1!N938="","No","Yes"))</f>
        <v>#VALUE!</v>
      </c>
      <c r="M938" t="e">
        <f>(Sheet1!Q938)</f>
        <v>#VALUE!</v>
      </c>
      <c r="N938" s="6" t="str">
        <f>IF(Sheet1!E938=FALSE,"",Sheet1!F938&amp;Sheet1!E938)</f>
        <v/>
      </c>
      <c r="O938" t="str">
        <f ca="1">(Sheet1!AB938)</f>
        <v>DC1MDB04</v>
      </c>
      <c r="P938" t="e">
        <f>(Sheet1!R938)</f>
        <v>#VALUE!</v>
      </c>
      <c r="Q938" t="e">
        <f>Sheet3!D938</f>
        <v>#VALUE!</v>
      </c>
      <c r="R938" t="e">
        <f>Sheet3!E938</f>
        <v>#VALUE!</v>
      </c>
      <c r="S938" t="str">
        <f t="shared" si="56"/>
        <v/>
      </c>
      <c r="T938" t="str">
        <f>IF(ISERROR(Sheet1!X938),"",Sheet1!X938)</f>
        <v/>
      </c>
      <c r="U938" t="e">
        <f>IF(Sheet1!M938="Councillors",5120,IF(Sheet1!M938="Information Technology Services Dept.",1024,IF(Sheet1!M938="City Clerk and Solicitor Dept",1953,"No")))</f>
        <v>#VALUE!</v>
      </c>
      <c r="V938" s="5" t="s">
        <v>96</v>
      </c>
      <c r="W938" t="e">
        <f>IF(Sheet1!M938="Councillors",4608,IF(Sheet1!M938="Information Technology Services Dept.",921,IF(Sheet1!M938="City Clerk and Solicitor Dept",1855,"No")))</f>
        <v>#VALUE!</v>
      </c>
      <c r="X938" t="e">
        <f t="shared" si="57"/>
        <v>#VALUE!</v>
      </c>
      <c r="Y938" t="str">
        <f ca="1">IF(Sheet1!AB938="DC1MDB01","DC1",IF(Sheet1!AB938="DC1MDB02","DC1",IF(Sheet1!AB938="DC1MDB03","DC1",IF(Sheet1!AB938="DC1MDB04","DC1",IF(Sheet1!AB938="DC1MDB05","DC1",IF(Sheet1!AB938="DC1MDB06","DC1",IF(Sheet1!AB938="DC1MDB07","DC1",IF(Sheet1!AB938="DC1MDB08","DC1",IF(Sheet1!AB938="DC1MDB09","DC1",IF(Sheet1!AB938="DC1MDB10","DC1",IF(Sheet1!AB938="DC4MDB01","DC4",IF(Sheet1!AB938="DC4MDB02","DC4",IF(Sheet1!AB938="DC4MDB03","DC4",IF(Sheet1!AB938="DC4MDB04","DC4",IF(Sheet1!AB938="DC4MDB05","DC4",IF(Sheet1!AB938="DC4MDB06","DC4",IF(Sheet1!AB938="DC4MDB07","DC4",IF(Sheet1!AB938="DC4MDB08","DC4",IF(Sheet1!AB938="DC4MDB09","DC4",IF(Sheet1!AB938="DC4MDB10","DC4","$False"))))))))))))))))))))</f>
        <v>DC1</v>
      </c>
      <c r="Z938" t="s">
        <v>35</v>
      </c>
      <c r="AA938" t="e">
        <f t="shared" si="58"/>
        <v>#VALUE!</v>
      </c>
      <c r="AB938" t="e">
        <f t="shared" si="59"/>
        <v>#VALUE!</v>
      </c>
      <c r="AC938" t="s">
        <v>11</v>
      </c>
      <c r="AD938" t="s">
        <v>12</v>
      </c>
      <c r="AE938" t="s">
        <v>13</v>
      </c>
      <c r="AF938" t="s">
        <v>14</v>
      </c>
      <c r="AG938" t="s">
        <v>5</v>
      </c>
      <c r="AH938" t="s">
        <v>15</v>
      </c>
      <c r="AI938" t="s">
        <v>16</v>
      </c>
      <c r="AJ938" t="s">
        <v>17</v>
      </c>
      <c r="AK938" t="s">
        <v>18</v>
      </c>
      <c r="AL938" t="s">
        <v>19</v>
      </c>
    </row>
    <row r="939" spans="1:38" ht="13.5" customHeight="1">
      <c r="A939" s="7"/>
      <c r="B939" s="7"/>
      <c r="C939" s="7"/>
      <c r="D939" s="8"/>
      <c r="F939" s="9" t="str">
        <f>(Sheet1!T939)</f>
        <v/>
      </c>
      <c r="G939" t="str">
        <f>IF(OR(Sheet1!W939="Yes",Sheet1!U939="Yes"),"\\CMFP538\"&amp;Sheet1!Z939,"")</f>
        <v/>
      </c>
      <c r="H939" t="str">
        <f>IF(G939="","",Sheet1!Z939)</f>
        <v/>
      </c>
      <c r="I939" t="str">
        <f>IF(G939="","",Sheet1!Y939)</f>
        <v/>
      </c>
      <c r="J939" t="e">
        <f>(Sheet1!O939)</f>
        <v>#VALUE!</v>
      </c>
      <c r="K939" s="6" t="e">
        <f>(Sheet1!P939)</f>
        <v>#VALUE!</v>
      </c>
      <c r="L939" s="6" t="e">
        <f>IF(Sheet1!N939="No","No",IF(Sheet1!N939="","No","Yes"))</f>
        <v>#VALUE!</v>
      </c>
      <c r="M939" t="e">
        <f>(Sheet1!Q939)</f>
        <v>#VALUE!</v>
      </c>
      <c r="N939" s="6" t="str">
        <f>IF(Sheet1!E939=FALSE,"",Sheet1!F939&amp;Sheet1!E939)</f>
        <v/>
      </c>
      <c r="O939" t="str">
        <f ca="1">(Sheet1!AB939)</f>
        <v>DC1MDB05</v>
      </c>
      <c r="P939" t="e">
        <f>(Sheet1!R939)</f>
        <v>#VALUE!</v>
      </c>
      <c r="Q939" t="e">
        <f>Sheet3!D939</f>
        <v>#VALUE!</v>
      </c>
      <c r="R939" t="e">
        <f>Sheet3!E939</f>
        <v>#VALUE!</v>
      </c>
      <c r="S939" t="str">
        <f t="shared" si="56"/>
        <v/>
      </c>
      <c r="T939" t="str">
        <f>IF(ISERROR(Sheet1!X939),"",Sheet1!X939)</f>
        <v/>
      </c>
      <c r="U939" t="e">
        <f>IF(Sheet1!M939="Councillors",5120,IF(Sheet1!M939="Information Technology Services Dept.",1024,IF(Sheet1!M939="City Clerk and Solicitor Dept",1953,"No")))</f>
        <v>#VALUE!</v>
      </c>
      <c r="V939" s="5" t="s">
        <v>96</v>
      </c>
      <c r="W939" t="e">
        <f>IF(Sheet1!M939="Councillors",4608,IF(Sheet1!M939="Information Technology Services Dept.",921,IF(Sheet1!M939="City Clerk and Solicitor Dept",1855,"No")))</f>
        <v>#VALUE!</v>
      </c>
      <c r="X939" t="e">
        <f t="shared" si="57"/>
        <v>#VALUE!</v>
      </c>
      <c r="Y939" t="str">
        <f ca="1">IF(Sheet1!AB939="DC1MDB01","DC1",IF(Sheet1!AB939="DC1MDB02","DC1",IF(Sheet1!AB939="DC1MDB03","DC1",IF(Sheet1!AB939="DC1MDB04","DC1",IF(Sheet1!AB939="DC1MDB05","DC1",IF(Sheet1!AB939="DC1MDB06","DC1",IF(Sheet1!AB939="DC1MDB07","DC1",IF(Sheet1!AB939="DC1MDB08","DC1",IF(Sheet1!AB939="DC1MDB09","DC1",IF(Sheet1!AB939="DC1MDB10","DC1",IF(Sheet1!AB939="DC4MDB01","DC4",IF(Sheet1!AB939="DC4MDB02","DC4",IF(Sheet1!AB939="DC4MDB03","DC4",IF(Sheet1!AB939="DC4MDB04","DC4",IF(Sheet1!AB939="DC4MDB05","DC4",IF(Sheet1!AB939="DC4MDB06","DC4",IF(Sheet1!AB939="DC4MDB07","DC4",IF(Sheet1!AB939="DC4MDB08","DC4",IF(Sheet1!AB939="DC4MDB09","DC4",IF(Sheet1!AB939="DC4MDB10","DC4","$False"))))))))))))))))))))</f>
        <v>DC1</v>
      </c>
      <c r="Z939" t="s">
        <v>35</v>
      </c>
      <c r="AA939" t="e">
        <f t="shared" si="58"/>
        <v>#VALUE!</v>
      </c>
      <c r="AB939" t="e">
        <f t="shared" si="59"/>
        <v>#VALUE!</v>
      </c>
      <c r="AC939" t="s">
        <v>11</v>
      </c>
      <c r="AD939" t="s">
        <v>12</v>
      </c>
      <c r="AE939" t="s">
        <v>13</v>
      </c>
      <c r="AF939" t="s">
        <v>14</v>
      </c>
      <c r="AG939" t="s">
        <v>5</v>
      </c>
      <c r="AH939" t="s">
        <v>15</v>
      </c>
      <c r="AI939" t="s">
        <v>16</v>
      </c>
      <c r="AJ939" t="s">
        <v>17</v>
      </c>
      <c r="AK939" t="s">
        <v>18</v>
      </c>
      <c r="AL939" t="s">
        <v>19</v>
      </c>
    </row>
    <row r="940" spans="1:38" ht="13.5" customHeight="1">
      <c r="A940" s="7"/>
      <c r="B940" s="7"/>
      <c r="C940" s="7"/>
      <c r="D940" s="8"/>
      <c r="F940" s="9" t="str">
        <f>(Sheet1!T940)</f>
        <v/>
      </c>
      <c r="G940" t="str">
        <f>IF(OR(Sheet1!W940="Yes",Sheet1!U940="Yes"),"\\CMFP538\"&amp;Sheet1!Z940,"")</f>
        <v/>
      </c>
      <c r="H940" t="str">
        <f>IF(G940="","",Sheet1!Z940)</f>
        <v/>
      </c>
      <c r="I940" t="str">
        <f>IF(G940="","",Sheet1!Y940)</f>
        <v/>
      </c>
      <c r="J940" t="e">
        <f>(Sheet1!O940)</f>
        <v>#VALUE!</v>
      </c>
      <c r="K940" s="6" t="e">
        <f>(Sheet1!P940)</f>
        <v>#VALUE!</v>
      </c>
      <c r="L940" s="6" t="e">
        <f>IF(Sheet1!N940="No","No",IF(Sheet1!N940="","No","Yes"))</f>
        <v>#VALUE!</v>
      </c>
      <c r="M940" t="e">
        <f>(Sheet1!Q940)</f>
        <v>#VALUE!</v>
      </c>
      <c r="N940" s="6" t="str">
        <f>IF(Sheet1!E940=FALSE,"",Sheet1!F940&amp;Sheet1!E940)</f>
        <v/>
      </c>
      <c r="O940" t="str">
        <f ca="1">(Sheet1!AB940)</f>
        <v>DC4MDB09</v>
      </c>
      <c r="P940" t="e">
        <f>(Sheet1!R940)</f>
        <v>#VALUE!</v>
      </c>
      <c r="Q940" t="e">
        <f>Sheet3!D940</f>
        <v>#VALUE!</v>
      </c>
      <c r="R940" t="e">
        <f>Sheet3!E940</f>
        <v>#VALUE!</v>
      </c>
      <c r="S940" t="str">
        <f t="shared" si="56"/>
        <v/>
      </c>
      <c r="T940" t="str">
        <f>IF(ISERROR(Sheet1!X940),"",Sheet1!X940)</f>
        <v/>
      </c>
      <c r="U940" t="e">
        <f>IF(Sheet1!M940="Councillors",5120,IF(Sheet1!M940="Information Technology Services Dept.",1024,IF(Sheet1!M940="City Clerk and Solicitor Dept",1953,"No")))</f>
        <v>#VALUE!</v>
      </c>
      <c r="V940" s="5" t="s">
        <v>96</v>
      </c>
      <c r="W940" t="e">
        <f>IF(Sheet1!M940="Councillors",4608,IF(Sheet1!M940="Information Technology Services Dept.",921,IF(Sheet1!M940="City Clerk and Solicitor Dept",1855,"No")))</f>
        <v>#VALUE!</v>
      </c>
      <c r="X940" t="e">
        <f t="shared" si="57"/>
        <v>#VALUE!</v>
      </c>
      <c r="Y940" t="str">
        <f ca="1">IF(Sheet1!AB940="DC1MDB01","DC1",IF(Sheet1!AB940="DC1MDB02","DC1",IF(Sheet1!AB940="DC1MDB03","DC1",IF(Sheet1!AB940="DC1MDB04","DC1",IF(Sheet1!AB940="DC1MDB05","DC1",IF(Sheet1!AB940="DC1MDB06","DC1",IF(Sheet1!AB940="DC1MDB07","DC1",IF(Sheet1!AB940="DC1MDB08","DC1",IF(Sheet1!AB940="DC1MDB09","DC1",IF(Sheet1!AB940="DC1MDB10","DC1",IF(Sheet1!AB940="DC4MDB01","DC4",IF(Sheet1!AB940="DC4MDB02","DC4",IF(Sheet1!AB940="DC4MDB03","DC4",IF(Sheet1!AB940="DC4MDB04","DC4",IF(Sheet1!AB940="DC4MDB05","DC4",IF(Sheet1!AB940="DC4MDB06","DC4",IF(Sheet1!AB940="DC4MDB07","DC4",IF(Sheet1!AB940="DC4MDB08","DC4",IF(Sheet1!AB940="DC4MDB09","DC4",IF(Sheet1!AB940="DC4MDB10","DC4","$False"))))))))))))))))))))</f>
        <v>DC4</v>
      </c>
      <c r="Z940" t="s">
        <v>35</v>
      </c>
      <c r="AA940" t="e">
        <f t="shared" si="58"/>
        <v>#VALUE!</v>
      </c>
      <c r="AB940" t="e">
        <f t="shared" si="59"/>
        <v>#VALUE!</v>
      </c>
      <c r="AC940" t="s">
        <v>11</v>
      </c>
      <c r="AD940" t="s">
        <v>12</v>
      </c>
      <c r="AE940" t="s">
        <v>13</v>
      </c>
      <c r="AF940" t="s">
        <v>14</v>
      </c>
      <c r="AG940" t="s">
        <v>5</v>
      </c>
      <c r="AH940" t="s">
        <v>15</v>
      </c>
      <c r="AI940" t="s">
        <v>16</v>
      </c>
      <c r="AJ940" t="s">
        <v>17</v>
      </c>
      <c r="AK940" t="s">
        <v>18</v>
      </c>
      <c r="AL940" t="s">
        <v>19</v>
      </c>
    </row>
    <row r="941" spans="1:38" ht="13.5" customHeight="1">
      <c r="A941" s="7"/>
      <c r="B941" s="7"/>
      <c r="C941" s="7"/>
      <c r="D941" s="8"/>
      <c r="F941" s="9" t="str">
        <f>(Sheet1!T941)</f>
        <v/>
      </c>
      <c r="G941" t="str">
        <f>IF(OR(Sheet1!W941="Yes",Sheet1!U941="Yes"),"\\CMFP538\"&amp;Sheet1!Z941,"")</f>
        <v/>
      </c>
      <c r="H941" t="str">
        <f>IF(G941="","",Sheet1!Z941)</f>
        <v/>
      </c>
      <c r="I941" t="str">
        <f>IF(G941="","",Sheet1!Y941)</f>
        <v/>
      </c>
      <c r="J941" t="e">
        <f>(Sheet1!O941)</f>
        <v>#VALUE!</v>
      </c>
      <c r="K941" s="6" t="e">
        <f>(Sheet1!P941)</f>
        <v>#VALUE!</v>
      </c>
      <c r="L941" s="6" t="e">
        <f>IF(Sheet1!N941="No","No",IF(Sheet1!N941="","No","Yes"))</f>
        <v>#VALUE!</v>
      </c>
      <c r="M941" t="e">
        <f>(Sheet1!Q941)</f>
        <v>#VALUE!</v>
      </c>
      <c r="N941" s="6" t="str">
        <f>IF(Sheet1!E941=FALSE,"",Sheet1!F941&amp;Sheet1!E941)</f>
        <v/>
      </c>
      <c r="O941" t="str">
        <f ca="1">(Sheet1!AB941)</f>
        <v>DC1MDB04</v>
      </c>
      <c r="P941" t="e">
        <f>(Sheet1!R941)</f>
        <v>#VALUE!</v>
      </c>
      <c r="Q941" t="e">
        <f>Sheet3!D941</f>
        <v>#VALUE!</v>
      </c>
      <c r="R941" t="e">
        <f>Sheet3!E941</f>
        <v>#VALUE!</v>
      </c>
      <c r="S941" t="str">
        <f t="shared" si="56"/>
        <v/>
      </c>
      <c r="T941" t="str">
        <f>IF(ISERROR(Sheet1!X941),"",Sheet1!X941)</f>
        <v/>
      </c>
      <c r="U941" t="e">
        <f>IF(Sheet1!M941="Councillors",5120,IF(Sheet1!M941="Information Technology Services Dept.",1024,IF(Sheet1!M941="City Clerk and Solicitor Dept",1953,"No")))</f>
        <v>#VALUE!</v>
      </c>
      <c r="V941" s="5" t="s">
        <v>96</v>
      </c>
      <c r="W941" t="e">
        <f>IF(Sheet1!M941="Councillors",4608,IF(Sheet1!M941="Information Technology Services Dept.",921,IF(Sheet1!M941="City Clerk and Solicitor Dept",1855,"No")))</f>
        <v>#VALUE!</v>
      </c>
      <c r="X941" t="e">
        <f t="shared" si="57"/>
        <v>#VALUE!</v>
      </c>
      <c r="Y941" t="str">
        <f ca="1">IF(Sheet1!AB941="DC1MDB01","DC1",IF(Sheet1!AB941="DC1MDB02","DC1",IF(Sheet1!AB941="DC1MDB03","DC1",IF(Sheet1!AB941="DC1MDB04","DC1",IF(Sheet1!AB941="DC1MDB05","DC1",IF(Sheet1!AB941="DC1MDB06","DC1",IF(Sheet1!AB941="DC1MDB07","DC1",IF(Sheet1!AB941="DC1MDB08","DC1",IF(Sheet1!AB941="DC1MDB09","DC1",IF(Sheet1!AB941="DC1MDB10","DC1",IF(Sheet1!AB941="DC4MDB01","DC4",IF(Sheet1!AB941="DC4MDB02","DC4",IF(Sheet1!AB941="DC4MDB03","DC4",IF(Sheet1!AB941="DC4MDB04","DC4",IF(Sheet1!AB941="DC4MDB05","DC4",IF(Sheet1!AB941="DC4MDB06","DC4",IF(Sheet1!AB941="DC4MDB07","DC4",IF(Sheet1!AB941="DC4MDB08","DC4",IF(Sheet1!AB941="DC4MDB09","DC4",IF(Sheet1!AB941="DC4MDB10","DC4","$False"))))))))))))))))))))</f>
        <v>DC1</v>
      </c>
      <c r="Z941" t="s">
        <v>35</v>
      </c>
      <c r="AA941" t="e">
        <f t="shared" si="58"/>
        <v>#VALUE!</v>
      </c>
      <c r="AB941" t="e">
        <f t="shared" si="59"/>
        <v>#VALUE!</v>
      </c>
      <c r="AC941" t="s">
        <v>11</v>
      </c>
      <c r="AD941" t="s">
        <v>12</v>
      </c>
      <c r="AE941" t="s">
        <v>13</v>
      </c>
      <c r="AF941" t="s">
        <v>14</v>
      </c>
      <c r="AG941" t="s">
        <v>5</v>
      </c>
      <c r="AH941" t="s">
        <v>15</v>
      </c>
      <c r="AI941" t="s">
        <v>16</v>
      </c>
      <c r="AJ941" t="s">
        <v>17</v>
      </c>
      <c r="AK941" t="s">
        <v>18</v>
      </c>
      <c r="AL941" t="s">
        <v>19</v>
      </c>
    </row>
    <row r="942" spans="1:38" ht="13.5" customHeight="1">
      <c r="A942" s="7"/>
      <c r="B942" s="7"/>
      <c r="C942" s="7"/>
      <c r="D942" s="8"/>
      <c r="F942" s="9" t="str">
        <f>(Sheet1!T942)</f>
        <v/>
      </c>
      <c r="G942" t="str">
        <f>IF(OR(Sheet1!W942="Yes",Sheet1!U942="Yes"),"\\CMFP538\"&amp;Sheet1!Z942,"")</f>
        <v/>
      </c>
      <c r="H942" t="str">
        <f>IF(G942="","",Sheet1!Z942)</f>
        <v/>
      </c>
      <c r="I942" t="str">
        <f>IF(G942="","",Sheet1!Y942)</f>
        <v/>
      </c>
      <c r="J942" t="e">
        <f>(Sheet1!O942)</f>
        <v>#VALUE!</v>
      </c>
      <c r="K942" s="6" t="e">
        <f>(Sheet1!P942)</f>
        <v>#VALUE!</v>
      </c>
      <c r="L942" s="6" t="e">
        <f>IF(Sheet1!N942="No","No",IF(Sheet1!N942="","No","Yes"))</f>
        <v>#VALUE!</v>
      </c>
      <c r="M942" t="e">
        <f>(Sheet1!Q942)</f>
        <v>#VALUE!</v>
      </c>
      <c r="N942" s="6" t="str">
        <f>IF(Sheet1!E942=FALSE,"",Sheet1!F942&amp;Sheet1!E942)</f>
        <v/>
      </c>
      <c r="O942" t="str">
        <f ca="1">(Sheet1!AB942)</f>
        <v>DC4MDB08</v>
      </c>
      <c r="P942" t="e">
        <f>(Sheet1!R942)</f>
        <v>#VALUE!</v>
      </c>
      <c r="Q942" t="e">
        <f>Sheet3!D942</f>
        <v>#VALUE!</v>
      </c>
      <c r="R942" t="e">
        <f>Sheet3!E942</f>
        <v>#VALUE!</v>
      </c>
      <c r="S942" t="str">
        <f t="shared" si="56"/>
        <v/>
      </c>
      <c r="T942" t="str">
        <f>IF(ISERROR(Sheet1!X942),"",Sheet1!X942)</f>
        <v/>
      </c>
      <c r="U942" t="e">
        <f>IF(Sheet1!M942="Councillors",5120,IF(Sheet1!M942="Information Technology Services Dept.",1024,IF(Sheet1!M942="City Clerk and Solicitor Dept",1953,"No")))</f>
        <v>#VALUE!</v>
      </c>
      <c r="V942" s="5" t="s">
        <v>96</v>
      </c>
      <c r="W942" t="e">
        <f>IF(Sheet1!M942="Councillors",4608,IF(Sheet1!M942="Information Technology Services Dept.",921,IF(Sheet1!M942="City Clerk and Solicitor Dept",1855,"No")))</f>
        <v>#VALUE!</v>
      </c>
      <c r="X942" t="e">
        <f t="shared" si="57"/>
        <v>#VALUE!</v>
      </c>
      <c r="Y942" t="str">
        <f ca="1">IF(Sheet1!AB942="DC1MDB01","DC1",IF(Sheet1!AB942="DC1MDB02","DC1",IF(Sheet1!AB942="DC1MDB03","DC1",IF(Sheet1!AB942="DC1MDB04","DC1",IF(Sheet1!AB942="DC1MDB05","DC1",IF(Sheet1!AB942="DC1MDB06","DC1",IF(Sheet1!AB942="DC1MDB07","DC1",IF(Sheet1!AB942="DC1MDB08","DC1",IF(Sheet1!AB942="DC1MDB09","DC1",IF(Sheet1!AB942="DC1MDB10","DC1",IF(Sheet1!AB942="DC4MDB01","DC4",IF(Sheet1!AB942="DC4MDB02","DC4",IF(Sheet1!AB942="DC4MDB03","DC4",IF(Sheet1!AB942="DC4MDB04","DC4",IF(Sheet1!AB942="DC4MDB05","DC4",IF(Sheet1!AB942="DC4MDB06","DC4",IF(Sheet1!AB942="DC4MDB07","DC4",IF(Sheet1!AB942="DC4MDB08","DC4",IF(Sheet1!AB942="DC4MDB09","DC4",IF(Sheet1!AB942="DC4MDB10","DC4","$False"))))))))))))))))))))</f>
        <v>DC4</v>
      </c>
      <c r="Z942" t="s">
        <v>35</v>
      </c>
      <c r="AA942" t="e">
        <f t="shared" si="58"/>
        <v>#VALUE!</v>
      </c>
      <c r="AB942" t="e">
        <f t="shared" si="59"/>
        <v>#VALUE!</v>
      </c>
      <c r="AC942" t="s">
        <v>11</v>
      </c>
      <c r="AD942" t="s">
        <v>12</v>
      </c>
      <c r="AE942" t="s">
        <v>13</v>
      </c>
      <c r="AF942" t="s">
        <v>14</v>
      </c>
      <c r="AG942" t="s">
        <v>5</v>
      </c>
      <c r="AH942" t="s">
        <v>15</v>
      </c>
      <c r="AI942" t="s">
        <v>16</v>
      </c>
      <c r="AJ942" t="s">
        <v>17</v>
      </c>
      <c r="AK942" t="s">
        <v>18</v>
      </c>
      <c r="AL942" t="s">
        <v>19</v>
      </c>
    </row>
    <row r="943" spans="1:38" ht="13.5" customHeight="1">
      <c r="A943" s="7"/>
      <c r="B943" s="7"/>
      <c r="C943" s="7"/>
      <c r="D943" s="8"/>
      <c r="F943" s="9" t="str">
        <f>(Sheet1!T943)</f>
        <v/>
      </c>
      <c r="G943" t="str">
        <f>IF(OR(Sheet1!W943="Yes",Sheet1!U943="Yes"),"\\CMFP538\"&amp;Sheet1!Z943,"")</f>
        <v/>
      </c>
      <c r="H943" t="str">
        <f>IF(G943="","",Sheet1!Z943)</f>
        <v/>
      </c>
      <c r="I943" t="str">
        <f>IF(G943="","",Sheet1!Y943)</f>
        <v/>
      </c>
      <c r="J943" t="e">
        <f>(Sheet1!O943)</f>
        <v>#VALUE!</v>
      </c>
      <c r="K943" s="6" t="e">
        <f>(Sheet1!P943)</f>
        <v>#VALUE!</v>
      </c>
      <c r="L943" s="6" t="e">
        <f>IF(Sheet1!N943="No","No",IF(Sheet1!N943="","No","Yes"))</f>
        <v>#VALUE!</v>
      </c>
      <c r="M943" t="e">
        <f>(Sheet1!Q943)</f>
        <v>#VALUE!</v>
      </c>
      <c r="N943" s="6" t="str">
        <f>IF(Sheet1!E943=FALSE,"",Sheet1!F943&amp;Sheet1!E943)</f>
        <v/>
      </c>
      <c r="O943" t="str">
        <f ca="1">(Sheet1!AB943)</f>
        <v>DC1MDB05</v>
      </c>
      <c r="P943" t="e">
        <f>(Sheet1!R943)</f>
        <v>#VALUE!</v>
      </c>
      <c r="Q943" t="e">
        <f>Sheet3!D943</f>
        <v>#VALUE!</v>
      </c>
      <c r="R943" t="e">
        <f>Sheet3!E943</f>
        <v>#VALUE!</v>
      </c>
      <c r="S943" t="str">
        <f t="shared" si="56"/>
        <v/>
      </c>
      <c r="T943" t="str">
        <f>IF(ISERROR(Sheet1!X943),"",Sheet1!X943)</f>
        <v/>
      </c>
      <c r="U943" t="e">
        <f>IF(Sheet1!M943="Councillors",5120,IF(Sheet1!M943="Information Technology Services Dept.",1024,IF(Sheet1!M943="City Clerk and Solicitor Dept",1953,"No")))</f>
        <v>#VALUE!</v>
      </c>
      <c r="V943" s="5" t="s">
        <v>96</v>
      </c>
      <c r="W943" t="e">
        <f>IF(Sheet1!M943="Councillors",4608,IF(Sheet1!M943="Information Technology Services Dept.",921,IF(Sheet1!M943="City Clerk and Solicitor Dept",1855,"No")))</f>
        <v>#VALUE!</v>
      </c>
      <c r="X943" t="e">
        <f t="shared" si="57"/>
        <v>#VALUE!</v>
      </c>
      <c r="Y943" t="str">
        <f ca="1">IF(Sheet1!AB943="DC1MDB01","DC1",IF(Sheet1!AB943="DC1MDB02","DC1",IF(Sheet1!AB943="DC1MDB03","DC1",IF(Sheet1!AB943="DC1MDB04","DC1",IF(Sheet1!AB943="DC1MDB05","DC1",IF(Sheet1!AB943="DC1MDB06","DC1",IF(Sheet1!AB943="DC1MDB07","DC1",IF(Sheet1!AB943="DC1MDB08","DC1",IF(Sheet1!AB943="DC1MDB09","DC1",IF(Sheet1!AB943="DC1MDB10","DC1",IF(Sheet1!AB943="DC4MDB01","DC4",IF(Sheet1!AB943="DC4MDB02","DC4",IF(Sheet1!AB943="DC4MDB03","DC4",IF(Sheet1!AB943="DC4MDB04","DC4",IF(Sheet1!AB943="DC4MDB05","DC4",IF(Sheet1!AB943="DC4MDB06","DC4",IF(Sheet1!AB943="DC4MDB07","DC4",IF(Sheet1!AB943="DC4MDB08","DC4",IF(Sheet1!AB943="DC4MDB09","DC4",IF(Sheet1!AB943="DC4MDB10","DC4","$False"))))))))))))))))))))</f>
        <v>DC1</v>
      </c>
      <c r="Z943" t="s">
        <v>35</v>
      </c>
      <c r="AA943" t="e">
        <f t="shared" si="58"/>
        <v>#VALUE!</v>
      </c>
      <c r="AB943" t="e">
        <f t="shared" si="59"/>
        <v>#VALUE!</v>
      </c>
      <c r="AC943" t="s">
        <v>11</v>
      </c>
      <c r="AD943" t="s">
        <v>12</v>
      </c>
      <c r="AE943" t="s">
        <v>13</v>
      </c>
      <c r="AF943" t="s">
        <v>14</v>
      </c>
      <c r="AG943" t="s">
        <v>5</v>
      </c>
      <c r="AH943" t="s">
        <v>15</v>
      </c>
      <c r="AI943" t="s">
        <v>16</v>
      </c>
      <c r="AJ943" t="s">
        <v>17</v>
      </c>
      <c r="AK943" t="s">
        <v>18</v>
      </c>
      <c r="AL943" t="s">
        <v>19</v>
      </c>
    </row>
    <row r="944" spans="1:38" ht="13.5" customHeight="1">
      <c r="A944" s="7"/>
      <c r="B944" s="7"/>
      <c r="C944" s="7"/>
      <c r="D944" s="8"/>
      <c r="F944" s="9" t="str">
        <f>(Sheet1!T944)</f>
        <v/>
      </c>
      <c r="G944" t="str">
        <f>IF(OR(Sheet1!W944="Yes",Sheet1!U944="Yes"),"\\CMFP538\"&amp;Sheet1!Z944,"")</f>
        <v/>
      </c>
      <c r="H944" t="str">
        <f>IF(G944="","",Sheet1!Z944)</f>
        <v/>
      </c>
      <c r="I944" t="str">
        <f>IF(G944="","",Sheet1!Y944)</f>
        <v/>
      </c>
      <c r="J944" t="e">
        <f>(Sheet1!O944)</f>
        <v>#VALUE!</v>
      </c>
      <c r="K944" s="6" t="e">
        <f>(Sheet1!P944)</f>
        <v>#VALUE!</v>
      </c>
      <c r="L944" s="6" t="e">
        <f>IF(Sheet1!N944="No","No",IF(Sheet1!N944="","No","Yes"))</f>
        <v>#VALUE!</v>
      </c>
      <c r="M944" t="e">
        <f>(Sheet1!Q944)</f>
        <v>#VALUE!</v>
      </c>
      <c r="N944" s="6" t="str">
        <f>IF(Sheet1!E944=FALSE,"",Sheet1!F944&amp;Sheet1!E944)</f>
        <v/>
      </c>
      <c r="O944" t="str">
        <f ca="1">(Sheet1!AB944)</f>
        <v>DC1MDB08</v>
      </c>
      <c r="P944" t="e">
        <f>(Sheet1!R944)</f>
        <v>#VALUE!</v>
      </c>
      <c r="Q944" t="e">
        <f>Sheet3!D944</f>
        <v>#VALUE!</v>
      </c>
      <c r="R944" t="e">
        <f>Sheet3!E944</f>
        <v>#VALUE!</v>
      </c>
      <c r="S944" t="str">
        <f t="shared" si="56"/>
        <v/>
      </c>
      <c r="T944" t="str">
        <f>IF(ISERROR(Sheet1!X944),"",Sheet1!X944)</f>
        <v/>
      </c>
      <c r="U944" t="e">
        <f>IF(Sheet1!M944="Councillors",5120,IF(Sheet1!M944="Information Technology Services Dept.",1024,IF(Sheet1!M944="City Clerk and Solicitor Dept",1953,"No")))</f>
        <v>#VALUE!</v>
      </c>
      <c r="V944" s="5" t="s">
        <v>96</v>
      </c>
      <c r="W944" t="e">
        <f>IF(Sheet1!M944="Councillors",4608,IF(Sheet1!M944="Information Technology Services Dept.",921,IF(Sheet1!M944="City Clerk and Solicitor Dept",1855,"No")))</f>
        <v>#VALUE!</v>
      </c>
      <c r="X944" t="e">
        <f t="shared" si="57"/>
        <v>#VALUE!</v>
      </c>
      <c r="Y944" t="str">
        <f ca="1">IF(Sheet1!AB944="DC1MDB01","DC1",IF(Sheet1!AB944="DC1MDB02","DC1",IF(Sheet1!AB944="DC1MDB03","DC1",IF(Sheet1!AB944="DC1MDB04","DC1",IF(Sheet1!AB944="DC1MDB05","DC1",IF(Sheet1!AB944="DC1MDB06","DC1",IF(Sheet1!AB944="DC1MDB07","DC1",IF(Sheet1!AB944="DC1MDB08","DC1",IF(Sheet1!AB944="DC1MDB09","DC1",IF(Sheet1!AB944="DC1MDB10","DC1",IF(Sheet1!AB944="DC4MDB01","DC4",IF(Sheet1!AB944="DC4MDB02","DC4",IF(Sheet1!AB944="DC4MDB03","DC4",IF(Sheet1!AB944="DC4MDB04","DC4",IF(Sheet1!AB944="DC4MDB05","DC4",IF(Sheet1!AB944="DC4MDB06","DC4",IF(Sheet1!AB944="DC4MDB07","DC4",IF(Sheet1!AB944="DC4MDB08","DC4",IF(Sheet1!AB944="DC4MDB09","DC4",IF(Sheet1!AB944="DC4MDB10","DC4","$False"))))))))))))))))))))</f>
        <v>DC1</v>
      </c>
      <c r="Z944" t="s">
        <v>35</v>
      </c>
      <c r="AA944" t="e">
        <f t="shared" si="58"/>
        <v>#VALUE!</v>
      </c>
      <c r="AB944" t="e">
        <f t="shared" si="59"/>
        <v>#VALUE!</v>
      </c>
      <c r="AC944" t="s">
        <v>11</v>
      </c>
      <c r="AD944" t="s">
        <v>12</v>
      </c>
      <c r="AE944" t="s">
        <v>13</v>
      </c>
      <c r="AF944" t="s">
        <v>14</v>
      </c>
      <c r="AG944" t="s">
        <v>5</v>
      </c>
      <c r="AH944" t="s">
        <v>15</v>
      </c>
      <c r="AI944" t="s">
        <v>16</v>
      </c>
      <c r="AJ944" t="s">
        <v>17</v>
      </c>
      <c r="AK944" t="s">
        <v>18</v>
      </c>
      <c r="AL944" t="s">
        <v>19</v>
      </c>
    </row>
    <row r="945" spans="1:38" ht="13.5" customHeight="1">
      <c r="A945" s="7"/>
      <c r="B945" s="7"/>
      <c r="C945" s="7"/>
      <c r="D945" s="8"/>
      <c r="F945" s="9" t="str">
        <f>(Sheet1!T945)</f>
        <v/>
      </c>
      <c r="G945" t="str">
        <f>IF(OR(Sheet1!W945="Yes",Sheet1!U945="Yes"),"\\CMFP538\"&amp;Sheet1!Z945,"")</f>
        <v/>
      </c>
      <c r="H945" t="str">
        <f>IF(G945="","",Sheet1!Z945)</f>
        <v/>
      </c>
      <c r="I945" t="str">
        <f>IF(G945="","",Sheet1!Y945)</f>
        <v/>
      </c>
      <c r="J945" t="e">
        <f>(Sheet1!O945)</f>
        <v>#VALUE!</v>
      </c>
      <c r="K945" s="6" t="e">
        <f>(Sheet1!P945)</f>
        <v>#VALUE!</v>
      </c>
      <c r="L945" s="6" t="e">
        <f>IF(Sheet1!N945="No","No",IF(Sheet1!N945="","No","Yes"))</f>
        <v>#VALUE!</v>
      </c>
      <c r="M945" t="e">
        <f>(Sheet1!Q945)</f>
        <v>#VALUE!</v>
      </c>
      <c r="N945" s="6" t="str">
        <f>IF(Sheet1!E945=FALSE,"",Sheet1!F945&amp;Sheet1!E945)</f>
        <v/>
      </c>
      <c r="O945" t="str">
        <f ca="1">(Sheet1!AB945)</f>
        <v>DC4MDB05</v>
      </c>
      <c r="P945" t="e">
        <f>(Sheet1!R945)</f>
        <v>#VALUE!</v>
      </c>
      <c r="Q945" t="e">
        <f>Sheet3!D945</f>
        <v>#VALUE!</v>
      </c>
      <c r="R945" t="e">
        <f>Sheet3!E945</f>
        <v>#VALUE!</v>
      </c>
      <c r="S945" t="str">
        <f t="shared" si="56"/>
        <v/>
      </c>
      <c r="T945" t="str">
        <f>IF(ISERROR(Sheet1!X945),"",Sheet1!X945)</f>
        <v/>
      </c>
      <c r="U945" t="e">
        <f>IF(Sheet1!M945="Councillors",5120,IF(Sheet1!M945="Information Technology Services Dept.",1024,IF(Sheet1!M945="City Clerk and Solicitor Dept",1953,"No")))</f>
        <v>#VALUE!</v>
      </c>
      <c r="V945" s="5" t="s">
        <v>96</v>
      </c>
      <c r="W945" t="e">
        <f>IF(Sheet1!M945="Councillors",4608,IF(Sheet1!M945="Information Technology Services Dept.",921,IF(Sheet1!M945="City Clerk and Solicitor Dept",1855,"No")))</f>
        <v>#VALUE!</v>
      </c>
      <c r="X945" t="e">
        <f t="shared" si="57"/>
        <v>#VALUE!</v>
      </c>
      <c r="Y945" t="str">
        <f ca="1">IF(Sheet1!AB945="DC1MDB01","DC1",IF(Sheet1!AB945="DC1MDB02","DC1",IF(Sheet1!AB945="DC1MDB03","DC1",IF(Sheet1!AB945="DC1MDB04","DC1",IF(Sheet1!AB945="DC1MDB05","DC1",IF(Sheet1!AB945="DC1MDB06","DC1",IF(Sheet1!AB945="DC1MDB07","DC1",IF(Sheet1!AB945="DC1MDB08","DC1",IF(Sheet1!AB945="DC1MDB09","DC1",IF(Sheet1!AB945="DC1MDB10","DC1",IF(Sheet1!AB945="DC4MDB01","DC4",IF(Sheet1!AB945="DC4MDB02","DC4",IF(Sheet1!AB945="DC4MDB03","DC4",IF(Sheet1!AB945="DC4MDB04","DC4",IF(Sheet1!AB945="DC4MDB05","DC4",IF(Sheet1!AB945="DC4MDB06","DC4",IF(Sheet1!AB945="DC4MDB07","DC4",IF(Sheet1!AB945="DC4MDB08","DC4",IF(Sheet1!AB945="DC4MDB09","DC4",IF(Sheet1!AB945="DC4MDB10","DC4","$False"))))))))))))))))))))</f>
        <v>DC4</v>
      </c>
      <c r="Z945" t="s">
        <v>35</v>
      </c>
      <c r="AA945" t="e">
        <f t="shared" si="58"/>
        <v>#VALUE!</v>
      </c>
      <c r="AB945" t="e">
        <f t="shared" si="59"/>
        <v>#VALUE!</v>
      </c>
      <c r="AC945" t="s">
        <v>11</v>
      </c>
      <c r="AD945" t="s">
        <v>12</v>
      </c>
      <c r="AE945" t="s">
        <v>13</v>
      </c>
      <c r="AF945" t="s">
        <v>14</v>
      </c>
      <c r="AG945" t="s">
        <v>5</v>
      </c>
      <c r="AH945" t="s">
        <v>15</v>
      </c>
      <c r="AI945" t="s">
        <v>16</v>
      </c>
      <c r="AJ945" t="s">
        <v>17</v>
      </c>
      <c r="AK945" t="s">
        <v>18</v>
      </c>
      <c r="AL945" t="s">
        <v>19</v>
      </c>
    </row>
    <row r="946" spans="1:38" ht="13.5" customHeight="1">
      <c r="A946" s="7"/>
      <c r="B946" s="7"/>
      <c r="C946" s="7"/>
      <c r="D946" s="8"/>
      <c r="F946" s="9" t="str">
        <f>(Sheet1!T946)</f>
        <v/>
      </c>
      <c r="G946" t="str">
        <f>IF(OR(Sheet1!W946="Yes",Sheet1!U946="Yes"),"\\CMFP538\"&amp;Sheet1!Z946,"")</f>
        <v/>
      </c>
      <c r="H946" t="str">
        <f>IF(G946="","",Sheet1!Z946)</f>
        <v/>
      </c>
      <c r="I946" t="str">
        <f>IF(G946="","",Sheet1!Y946)</f>
        <v/>
      </c>
      <c r="J946" t="e">
        <f>(Sheet1!O946)</f>
        <v>#VALUE!</v>
      </c>
      <c r="K946" s="6" t="e">
        <f>(Sheet1!P946)</f>
        <v>#VALUE!</v>
      </c>
      <c r="L946" s="6" t="e">
        <f>IF(Sheet1!N946="No","No",IF(Sheet1!N946="","No","Yes"))</f>
        <v>#VALUE!</v>
      </c>
      <c r="M946" t="e">
        <f>(Sheet1!Q946)</f>
        <v>#VALUE!</v>
      </c>
      <c r="N946" s="6" t="str">
        <f>IF(Sheet1!E946=FALSE,"",Sheet1!F946&amp;Sheet1!E946)</f>
        <v/>
      </c>
      <c r="O946" t="str">
        <f ca="1">(Sheet1!AB946)</f>
        <v>DC1MDB08</v>
      </c>
      <c r="P946" t="e">
        <f>(Sheet1!R946)</f>
        <v>#VALUE!</v>
      </c>
      <c r="Q946" t="e">
        <f>Sheet3!D946</f>
        <v>#VALUE!</v>
      </c>
      <c r="R946" t="e">
        <f>Sheet3!E946</f>
        <v>#VALUE!</v>
      </c>
      <c r="S946" t="str">
        <f t="shared" si="56"/>
        <v/>
      </c>
      <c r="T946" t="str">
        <f>IF(ISERROR(Sheet1!X946),"",Sheet1!X946)</f>
        <v/>
      </c>
      <c r="U946" t="e">
        <f>IF(Sheet1!M946="Councillors",5120,IF(Sheet1!M946="Information Technology Services Dept.",1024,IF(Sheet1!M946="City Clerk and Solicitor Dept",1953,"No")))</f>
        <v>#VALUE!</v>
      </c>
      <c r="V946" s="5" t="s">
        <v>96</v>
      </c>
      <c r="W946" t="e">
        <f>IF(Sheet1!M946="Councillors",4608,IF(Sheet1!M946="Information Technology Services Dept.",921,IF(Sheet1!M946="City Clerk and Solicitor Dept",1855,"No")))</f>
        <v>#VALUE!</v>
      </c>
      <c r="X946" t="e">
        <f t="shared" si="57"/>
        <v>#VALUE!</v>
      </c>
      <c r="Y946" t="str">
        <f ca="1">IF(Sheet1!AB946="DC1MDB01","DC1",IF(Sheet1!AB946="DC1MDB02","DC1",IF(Sheet1!AB946="DC1MDB03","DC1",IF(Sheet1!AB946="DC1MDB04","DC1",IF(Sheet1!AB946="DC1MDB05","DC1",IF(Sheet1!AB946="DC1MDB06","DC1",IF(Sheet1!AB946="DC1MDB07","DC1",IF(Sheet1!AB946="DC1MDB08","DC1",IF(Sheet1!AB946="DC1MDB09","DC1",IF(Sheet1!AB946="DC1MDB10","DC1",IF(Sheet1!AB946="DC4MDB01","DC4",IF(Sheet1!AB946="DC4MDB02","DC4",IF(Sheet1!AB946="DC4MDB03","DC4",IF(Sheet1!AB946="DC4MDB04","DC4",IF(Sheet1!AB946="DC4MDB05","DC4",IF(Sheet1!AB946="DC4MDB06","DC4",IF(Sheet1!AB946="DC4MDB07","DC4",IF(Sheet1!AB946="DC4MDB08","DC4",IF(Sheet1!AB946="DC4MDB09","DC4",IF(Sheet1!AB946="DC4MDB10","DC4","$False"))))))))))))))))))))</f>
        <v>DC1</v>
      </c>
      <c r="Z946" t="s">
        <v>35</v>
      </c>
      <c r="AA946" t="e">
        <f t="shared" si="58"/>
        <v>#VALUE!</v>
      </c>
      <c r="AB946" t="e">
        <f t="shared" si="59"/>
        <v>#VALUE!</v>
      </c>
      <c r="AC946" t="s">
        <v>11</v>
      </c>
      <c r="AD946" t="s">
        <v>12</v>
      </c>
      <c r="AE946" t="s">
        <v>13</v>
      </c>
      <c r="AF946" t="s">
        <v>14</v>
      </c>
      <c r="AG946" t="s">
        <v>5</v>
      </c>
      <c r="AH946" t="s">
        <v>15</v>
      </c>
      <c r="AI946" t="s">
        <v>16</v>
      </c>
      <c r="AJ946" t="s">
        <v>17</v>
      </c>
      <c r="AK946" t="s">
        <v>18</v>
      </c>
      <c r="AL946" t="s">
        <v>19</v>
      </c>
    </row>
    <row r="947" spans="1:38" ht="13.5" customHeight="1">
      <c r="A947" s="7"/>
      <c r="B947" s="7"/>
      <c r="C947" s="7"/>
      <c r="D947" s="8"/>
      <c r="F947" s="9" t="str">
        <f>(Sheet1!T947)</f>
        <v/>
      </c>
      <c r="G947" t="str">
        <f>IF(OR(Sheet1!W947="Yes",Sheet1!U947="Yes"),"\\CMFP538\"&amp;Sheet1!Z947,"")</f>
        <v/>
      </c>
      <c r="H947" t="str">
        <f>IF(G947="","",Sheet1!Z947)</f>
        <v/>
      </c>
      <c r="I947" t="str">
        <f>IF(G947="","",Sheet1!Y947)</f>
        <v/>
      </c>
      <c r="J947" t="e">
        <f>(Sheet1!O947)</f>
        <v>#VALUE!</v>
      </c>
      <c r="K947" s="6" t="e">
        <f>(Sheet1!P947)</f>
        <v>#VALUE!</v>
      </c>
      <c r="L947" s="6" t="e">
        <f>IF(Sheet1!N947="No","No",IF(Sheet1!N947="","No","Yes"))</f>
        <v>#VALUE!</v>
      </c>
      <c r="M947" t="e">
        <f>(Sheet1!Q947)</f>
        <v>#VALUE!</v>
      </c>
      <c r="N947" s="6" t="str">
        <f>IF(Sheet1!E947=FALSE,"",Sheet1!F947&amp;Sheet1!E947)</f>
        <v/>
      </c>
      <c r="O947" t="str">
        <f ca="1">(Sheet1!AB947)</f>
        <v>DC1MDB01</v>
      </c>
      <c r="P947" t="e">
        <f>(Sheet1!R947)</f>
        <v>#VALUE!</v>
      </c>
      <c r="Q947" t="e">
        <f>Sheet3!D947</f>
        <v>#VALUE!</v>
      </c>
      <c r="R947" t="e">
        <f>Sheet3!E947</f>
        <v>#VALUE!</v>
      </c>
      <c r="S947" t="str">
        <f t="shared" si="56"/>
        <v/>
      </c>
      <c r="T947" t="str">
        <f>IF(ISERROR(Sheet1!X947),"",Sheet1!X947)</f>
        <v/>
      </c>
      <c r="U947" t="e">
        <f>IF(Sheet1!M947="Councillors",5120,IF(Sheet1!M947="Information Technology Services Dept.",1024,IF(Sheet1!M947="City Clerk and Solicitor Dept",1953,"No")))</f>
        <v>#VALUE!</v>
      </c>
      <c r="V947" s="5" t="s">
        <v>96</v>
      </c>
      <c r="W947" t="e">
        <f>IF(Sheet1!M947="Councillors",4608,IF(Sheet1!M947="Information Technology Services Dept.",921,IF(Sheet1!M947="City Clerk and Solicitor Dept",1855,"No")))</f>
        <v>#VALUE!</v>
      </c>
      <c r="X947" t="e">
        <f t="shared" si="57"/>
        <v>#VALUE!</v>
      </c>
      <c r="Y947" t="str">
        <f ca="1">IF(Sheet1!AB947="DC1MDB01","DC1",IF(Sheet1!AB947="DC1MDB02","DC1",IF(Sheet1!AB947="DC1MDB03","DC1",IF(Sheet1!AB947="DC1MDB04","DC1",IF(Sheet1!AB947="DC1MDB05","DC1",IF(Sheet1!AB947="DC1MDB06","DC1",IF(Sheet1!AB947="DC1MDB07","DC1",IF(Sheet1!AB947="DC1MDB08","DC1",IF(Sheet1!AB947="DC1MDB09","DC1",IF(Sheet1!AB947="DC1MDB10","DC1",IF(Sheet1!AB947="DC4MDB01","DC4",IF(Sheet1!AB947="DC4MDB02","DC4",IF(Sheet1!AB947="DC4MDB03","DC4",IF(Sheet1!AB947="DC4MDB04","DC4",IF(Sheet1!AB947="DC4MDB05","DC4",IF(Sheet1!AB947="DC4MDB06","DC4",IF(Sheet1!AB947="DC4MDB07","DC4",IF(Sheet1!AB947="DC4MDB08","DC4",IF(Sheet1!AB947="DC4MDB09","DC4",IF(Sheet1!AB947="DC4MDB10","DC4","$False"))))))))))))))))))))</f>
        <v>DC1</v>
      </c>
      <c r="Z947" t="s">
        <v>35</v>
      </c>
      <c r="AA947" t="e">
        <f t="shared" si="58"/>
        <v>#VALUE!</v>
      </c>
      <c r="AB947" t="e">
        <f t="shared" si="59"/>
        <v>#VALUE!</v>
      </c>
      <c r="AC947" t="s">
        <v>11</v>
      </c>
      <c r="AD947" t="s">
        <v>12</v>
      </c>
      <c r="AE947" t="s">
        <v>13</v>
      </c>
      <c r="AF947" t="s">
        <v>14</v>
      </c>
      <c r="AG947" t="s">
        <v>5</v>
      </c>
      <c r="AH947" t="s">
        <v>15</v>
      </c>
      <c r="AI947" t="s">
        <v>16</v>
      </c>
      <c r="AJ947" t="s">
        <v>17</v>
      </c>
      <c r="AK947" t="s">
        <v>18</v>
      </c>
      <c r="AL947" t="s">
        <v>19</v>
      </c>
    </row>
    <row r="948" spans="1:38" ht="13.5" customHeight="1">
      <c r="A948" s="7"/>
      <c r="B948" s="7"/>
      <c r="C948" s="7"/>
      <c r="D948" s="8"/>
      <c r="F948" s="9" t="str">
        <f>(Sheet1!T948)</f>
        <v/>
      </c>
      <c r="G948" t="str">
        <f>IF(OR(Sheet1!W948="Yes",Sheet1!U948="Yes"),"\\CMFP538\"&amp;Sheet1!Z948,"")</f>
        <v/>
      </c>
      <c r="H948" t="str">
        <f>IF(G948="","",Sheet1!Z948)</f>
        <v/>
      </c>
      <c r="I948" t="str">
        <f>IF(G948="","",Sheet1!Y948)</f>
        <v/>
      </c>
      <c r="J948" t="e">
        <f>(Sheet1!O948)</f>
        <v>#VALUE!</v>
      </c>
      <c r="K948" s="6" t="e">
        <f>(Sheet1!P948)</f>
        <v>#VALUE!</v>
      </c>
      <c r="L948" s="6" t="e">
        <f>IF(Sheet1!N948="No","No",IF(Sheet1!N948="","No","Yes"))</f>
        <v>#VALUE!</v>
      </c>
      <c r="M948" t="e">
        <f>(Sheet1!Q948)</f>
        <v>#VALUE!</v>
      </c>
      <c r="N948" s="6" t="str">
        <f>IF(Sheet1!E948=FALSE,"",Sheet1!F948&amp;Sheet1!E948)</f>
        <v/>
      </c>
      <c r="O948" t="str">
        <f ca="1">(Sheet1!AB948)</f>
        <v>DC4MDB10</v>
      </c>
      <c r="P948" t="e">
        <f>(Sheet1!R948)</f>
        <v>#VALUE!</v>
      </c>
      <c r="Q948" t="e">
        <f>Sheet3!D948</f>
        <v>#VALUE!</v>
      </c>
      <c r="R948" t="e">
        <f>Sheet3!E948</f>
        <v>#VALUE!</v>
      </c>
      <c r="S948" t="str">
        <f t="shared" si="56"/>
        <v/>
      </c>
      <c r="T948" t="str">
        <f>IF(ISERROR(Sheet1!X948),"",Sheet1!X948)</f>
        <v/>
      </c>
      <c r="U948" t="e">
        <f>IF(Sheet1!M948="Councillors",5120,IF(Sheet1!M948="Information Technology Services Dept.",1024,IF(Sheet1!M948="City Clerk and Solicitor Dept",1953,"No")))</f>
        <v>#VALUE!</v>
      </c>
      <c r="V948" s="5" t="s">
        <v>96</v>
      </c>
      <c r="W948" t="e">
        <f>IF(Sheet1!M948="Councillors",4608,IF(Sheet1!M948="Information Technology Services Dept.",921,IF(Sheet1!M948="City Clerk and Solicitor Dept",1855,"No")))</f>
        <v>#VALUE!</v>
      </c>
      <c r="X948" t="e">
        <f t="shared" si="57"/>
        <v>#VALUE!</v>
      </c>
      <c r="Y948" t="str">
        <f ca="1">IF(Sheet1!AB948="DC1MDB01","DC1",IF(Sheet1!AB948="DC1MDB02","DC1",IF(Sheet1!AB948="DC1MDB03","DC1",IF(Sheet1!AB948="DC1MDB04","DC1",IF(Sheet1!AB948="DC1MDB05","DC1",IF(Sheet1!AB948="DC1MDB06","DC1",IF(Sheet1!AB948="DC1MDB07","DC1",IF(Sheet1!AB948="DC1MDB08","DC1",IF(Sheet1!AB948="DC1MDB09","DC1",IF(Sheet1!AB948="DC1MDB10","DC1",IF(Sheet1!AB948="DC4MDB01","DC4",IF(Sheet1!AB948="DC4MDB02","DC4",IF(Sheet1!AB948="DC4MDB03","DC4",IF(Sheet1!AB948="DC4MDB04","DC4",IF(Sheet1!AB948="DC4MDB05","DC4",IF(Sheet1!AB948="DC4MDB06","DC4",IF(Sheet1!AB948="DC4MDB07","DC4",IF(Sheet1!AB948="DC4MDB08","DC4",IF(Sheet1!AB948="DC4MDB09","DC4",IF(Sheet1!AB948="DC4MDB10","DC4","$False"))))))))))))))))))))</f>
        <v>DC4</v>
      </c>
      <c r="Z948" t="s">
        <v>35</v>
      </c>
      <c r="AA948" t="e">
        <f t="shared" si="58"/>
        <v>#VALUE!</v>
      </c>
      <c r="AB948" t="e">
        <f t="shared" si="59"/>
        <v>#VALUE!</v>
      </c>
      <c r="AC948" t="s">
        <v>11</v>
      </c>
      <c r="AD948" t="s">
        <v>12</v>
      </c>
      <c r="AE948" t="s">
        <v>13</v>
      </c>
      <c r="AF948" t="s">
        <v>14</v>
      </c>
      <c r="AG948" t="s">
        <v>5</v>
      </c>
      <c r="AH948" t="s">
        <v>15</v>
      </c>
      <c r="AI948" t="s">
        <v>16</v>
      </c>
      <c r="AJ948" t="s">
        <v>17</v>
      </c>
      <c r="AK948" t="s">
        <v>18</v>
      </c>
      <c r="AL948" t="s">
        <v>19</v>
      </c>
    </row>
    <row r="949" spans="1:38" ht="13.5" customHeight="1">
      <c r="A949" s="7"/>
      <c r="B949" s="7"/>
      <c r="C949" s="7"/>
      <c r="D949" s="8"/>
      <c r="F949" s="9" t="str">
        <f>(Sheet1!T949)</f>
        <v/>
      </c>
      <c r="G949" t="str">
        <f>IF(OR(Sheet1!W949="Yes",Sheet1!U949="Yes"),"\\CMFP538\"&amp;Sheet1!Z949,"")</f>
        <v/>
      </c>
      <c r="H949" t="str">
        <f>IF(G949="","",Sheet1!Z949)</f>
        <v/>
      </c>
      <c r="I949" t="str">
        <f>IF(G949="","",Sheet1!Y949)</f>
        <v/>
      </c>
      <c r="J949" t="e">
        <f>(Sheet1!O949)</f>
        <v>#VALUE!</v>
      </c>
      <c r="K949" s="6" t="e">
        <f>(Sheet1!P949)</f>
        <v>#VALUE!</v>
      </c>
      <c r="L949" s="6" t="e">
        <f>IF(Sheet1!N949="No","No",IF(Sheet1!N949="","No","Yes"))</f>
        <v>#VALUE!</v>
      </c>
      <c r="M949" t="e">
        <f>(Sheet1!Q949)</f>
        <v>#VALUE!</v>
      </c>
      <c r="N949" s="6" t="str">
        <f>IF(Sheet1!E949=FALSE,"",Sheet1!F949&amp;Sheet1!E949)</f>
        <v/>
      </c>
      <c r="O949" t="str">
        <f ca="1">(Sheet1!AB949)</f>
        <v>DC1MDB09</v>
      </c>
      <c r="P949" t="e">
        <f>(Sheet1!R949)</f>
        <v>#VALUE!</v>
      </c>
      <c r="Q949" t="e">
        <f>Sheet3!D949</f>
        <v>#VALUE!</v>
      </c>
      <c r="R949" t="e">
        <f>Sheet3!E949</f>
        <v>#VALUE!</v>
      </c>
      <c r="S949" t="str">
        <f t="shared" si="56"/>
        <v/>
      </c>
      <c r="T949" t="str">
        <f>IF(ISERROR(Sheet1!X949),"",Sheet1!X949)</f>
        <v/>
      </c>
      <c r="U949" t="e">
        <f>IF(Sheet1!M949="Councillors",5120,IF(Sheet1!M949="Information Technology Services Dept.",1024,IF(Sheet1!M949="City Clerk and Solicitor Dept",1953,"No")))</f>
        <v>#VALUE!</v>
      </c>
      <c r="V949" s="5" t="s">
        <v>96</v>
      </c>
      <c r="W949" t="e">
        <f>IF(Sheet1!M949="Councillors",4608,IF(Sheet1!M949="Information Technology Services Dept.",921,IF(Sheet1!M949="City Clerk and Solicitor Dept",1855,"No")))</f>
        <v>#VALUE!</v>
      </c>
      <c r="X949" t="e">
        <f t="shared" si="57"/>
        <v>#VALUE!</v>
      </c>
      <c r="Y949" t="str">
        <f ca="1">IF(Sheet1!AB949="DC1MDB01","DC1",IF(Sheet1!AB949="DC1MDB02","DC1",IF(Sheet1!AB949="DC1MDB03","DC1",IF(Sheet1!AB949="DC1MDB04","DC1",IF(Sheet1!AB949="DC1MDB05","DC1",IF(Sheet1!AB949="DC1MDB06","DC1",IF(Sheet1!AB949="DC1MDB07","DC1",IF(Sheet1!AB949="DC1MDB08","DC1",IF(Sheet1!AB949="DC1MDB09","DC1",IF(Sheet1!AB949="DC1MDB10","DC1",IF(Sheet1!AB949="DC4MDB01","DC4",IF(Sheet1!AB949="DC4MDB02","DC4",IF(Sheet1!AB949="DC4MDB03","DC4",IF(Sheet1!AB949="DC4MDB04","DC4",IF(Sheet1!AB949="DC4MDB05","DC4",IF(Sheet1!AB949="DC4MDB06","DC4",IF(Sheet1!AB949="DC4MDB07","DC4",IF(Sheet1!AB949="DC4MDB08","DC4",IF(Sheet1!AB949="DC4MDB09","DC4",IF(Sheet1!AB949="DC4MDB10","DC4","$False"))))))))))))))))))))</f>
        <v>DC1</v>
      </c>
      <c r="Z949" t="s">
        <v>35</v>
      </c>
      <c r="AA949" t="e">
        <f t="shared" si="58"/>
        <v>#VALUE!</v>
      </c>
      <c r="AB949" t="e">
        <f t="shared" si="59"/>
        <v>#VALUE!</v>
      </c>
      <c r="AC949" t="s">
        <v>11</v>
      </c>
      <c r="AD949" t="s">
        <v>12</v>
      </c>
      <c r="AE949" t="s">
        <v>13</v>
      </c>
      <c r="AF949" t="s">
        <v>14</v>
      </c>
      <c r="AG949" t="s">
        <v>5</v>
      </c>
      <c r="AH949" t="s">
        <v>15</v>
      </c>
      <c r="AI949" t="s">
        <v>16</v>
      </c>
      <c r="AJ949" t="s">
        <v>17</v>
      </c>
      <c r="AK949" t="s">
        <v>18</v>
      </c>
      <c r="AL949" t="s">
        <v>19</v>
      </c>
    </row>
    <row r="950" spans="1:38" ht="13.5" customHeight="1">
      <c r="A950" s="7"/>
      <c r="B950" s="7"/>
      <c r="C950" s="7"/>
      <c r="D950" s="8"/>
      <c r="F950" s="9" t="str">
        <f>(Sheet1!T950)</f>
        <v/>
      </c>
      <c r="G950" t="str">
        <f>IF(OR(Sheet1!W950="Yes",Sheet1!U950="Yes"),"\\CMFP538\"&amp;Sheet1!Z950,"")</f>
        <v/>
      </c>
      <c r="H950" t="str">
        <f>IF(G950="","",Sheet1!Z950)</f>
        <v/>
      </c>
      <c r="I950" t="str">
        <f>IF(G950="","",Sheet1!Y950)</f>
        <v/>
      </c>
      <c r="J950" t="e">
        <f>(Sheet1!O950)</f>
        <v>#VALUE!</v>
      </c>
      <c r="K950" s="6" t="e">
        <f>(Sheet1!P950)</f>
        <v>#VALUE!</v>
      </c>
      <c r="L950" s="6" t="e">
        <f>IF(Sheet1!N950="No","No",IF(Sheet1!N950="","No","Yes"))</f>
        <v>#VALUE!</v>
      </c>
      <c r="M950" t="e">
        <f>(Sheet1!Q950)</f>
        <v>#VALUE!</v>
      </c>
      <c r="N950" s="6" t="str">
        <f>IF(Sheet1!E950=FALSE,"",Sheet1!F950&amp;Sheet1!E950)</f>
        <v/>
      </c>
      <c r="O950" t="str">
        <f ca="1">(Sheet1!AB950)</f>
        <v>DC1MDB09</v>
      </c>
      <c r="P950" t="e">
        <f>(Sheet1!R950)</f>
        <v>#VALUE!</v>
      </c>
      <c r="Q950" t="e">
        <f>Sheet3!D950</f>
        <v>#VALUE!</v>
      </c>
      <c r="R950" t="e">
        <f>Sheet3!E950</f>
        <v>#VALUE!</v>
      </c>
      <c r="S950" t="str">
        <f t="shared" si="56"/>
        <v/>
      </c>
      <c r="T950" t="str">
        <f>IF(ISERROR(Sheet1!X950),"",Sheet1!X950)</f>
        <v/>
      </c>
      <c r="U950" t="e">
        <f>IF(Sheet1!M950="Councillors",5120,IF(Sheet1!M950="Information Technology Services Dept.",1024,IF(Sheet1!M950="City Clerk and Solicitor Dept",1953,"No")))</f>
        <v>#VALUE!</v>
      </c>
      <c r="V950" s="5" t="s">
        <v>96</v>
      </c>
      <c r="W950" t="e">
        <f>IF(Sheet1!M950="Councillors",4608,IF(Sheet1!M950="Information Technology Services Dept.",921,IF(Sheet1!M950="City Clerk and Solicitor Dept",1855,"No")))</f>
        <v>#VALUE!</v>
      </c>
      <c r="X950" t="e">
        <f t="shared" si="57"/>
        <v>#VALUE!</v>
      </c>
      <c r="Y950" t="str">
        <f ca="1">IF(Sheet1!AB950="DC1MDB01","DC1",IF(Sheet1!AB950="DC1MDB02","DC1",IF(Sheet1!AB950="DC1MDB03","DC1",IF(Sheet1!AB950="DC1MDB04","DC1",IF(Sheet1!AB950="DC1MDB05","DC1",IF(Sheet1!AB950="DC1MDB06","DC1",IF(Sheet1!AB950="DC1MDB07","DC1",IF(Sheet1!AB950="DC1MDB08","DC1",IF(Sheet1!AB950="DC1MDB09","DC1",IF(Sheet1!AB950="DC1MDB10","DC1",IF(Sheet1!AB950="DC4MDB01","DC4",IF(Sheet1!AB950="DC4MDB02","DC4",IF(Sheet1!AB950="DC4MDB03","DC4",IF(Sheet1!AB950="DC4MDB04","DC4",IF(Sheet1!AB950="DC4MDB05","DC4",IF(Sheet1!AB950="DC4MDB06","DC4",IF(Sheet1!AB950="DC4MDB07","DC4",IF(Sheet1!AB950="DC4MDB08","DC4",IF(Sheet1!AB950="DC4MDB09","DC4",IF(Sheet1!AB950="DC4MDB10","DC4","$False"))))))))))))))))))))</f>
        <v>DC1</v>
      </c>
      <c r="Z950" t="s">
        <v>35</v>
      </c>
      <c r="AA950" t="e">
        <f t="shared" si="58"/>
        <v>#VALUE!</v>
      </c>
      <c r="AB950" t="e">
        <f t="shared" si="59"/>
        <v>#VALUE!</v>
      </c>
      <c r="AC950" t="s">
        <v>11</v>
      </c>
      <c r="AD950" t="s">
        <v>12</v>
      </c>
      <c r="AE950" t="s">
        <v>13</v>
      </c>
      <c r="AF950" t="s">
        <v>14</v>
      </c>
      <c r="AG950" t="s">
        <v>5</v>
      </c>
      <c r="AH950" t="s">
        <v>15</v>
      </c>
      <c r="AI950" t="s">
        <v>16</v>
      </c>
      <c r="AJ950" t="s">
        <v>17</v>
      </c>
      <c r="AK950" t="s">
        <v>18</v>
      </c>
      <c r="AL950" t="s">
        <v>19</v>
      </c>
    </row>
    <row r="951" spans="1:38" ht="13.5" customHeight="1">
      <c r="A951" s="7"/>
      <c r="B951" s="7"/>
      <c r="C951" s="7"/>
      <c r="D951" s="8"/>
      <c r="F951" s="9" t="str">
        <f>(Sheet1!T951)</f>
        <v/>
      </c>
      <c r="G951" t="str">
        <f>IF(OR(Sheet1!W951="Yes",Sheet1!U951="Yes"),"\\CMFP538\"&amp;Sheet1!Z951,"")</f>
        <v/>
      </c>
      <c r="H951" t="str">
        <f>IF(G951="","",Sheet1!Z951)</f>
        <v/>
      </c>
      <c r="I951" t="str">
        <f>IF(G951="","",Sheet1!Y951)</f>
        <v/>
      </c>
      <c r="J951" t="e">
        <f>(Sheet1!O951)</f>
        <v>#VALUE!</v>
      </c>
      <c r="K951" s="6" t="e">
        <f>(Sheet1!P951)</f>
        <v>#VALUE!</v>
      </c>
      <c r="L951" s="6" t="e">
        <f>IF(Sheet1!N951="No","No",IF(Sheet1!N951="","No","Yes"))</f>
        <v>#VALUE!</v>
      </c>
      <c r="M951" t="e">
        <f>(Sheet1!Q951)</f>
        <v>#VALUE!</v>
      </c>
      <c r="N951" s="6" t="str">
        <f>IF(Sheet1!E951=FALSE,"",Sheet1!F951&amp;Sheet1!E951)</f>
        <v/>
      </c>
      <c r="O951" t="str">
        <f ca="1">(Sheet1!AB951)</f>
        <v>DC1MDB06</v>
      </c>
      <c r="P951" t="e">
        <f>(Sheet1!R951)</f>
        <v>#VALUE!</v>
      </c>
      <c r="Q951" t="e">
        <f>Sheet3!D951</f>
        <v>#VALUE!</v>
      </c>
      <c r="R951" t="e">
        <f>Sheet3!E951</f>
        <v>#VALUE!</v>
      </c>
      <c r="S951" t="str">
        <f t="shared" si="56"/>
        <v/>
      </c>
      <c r="T951" t="str">
        <f>IF(ISERROR(Sheet1!X951),"",Sheet1!X951)</f>
        <v/>
      </c>
      <c r="U951" t="e">
        <f>IF(Sheet1!M951="Councillors",5120,IF(Sheet1!M951="Information Technology Services Dept.",1024,IF(Sheet1!M951="City Clerk and Solicitor Dept",1953,"No")))</f>
        <v>#VALUE!</v>
      </c>
      <c r="V951" s="5" t="s">
        <v>96</v>
      </c>
      <c r="W951" t="e">
        <f>IF(Sheet1!M951="Councillors",4608,IF(Sheet1!M951="Information Technology Services Dept.",921,IF(Sheet1!M951="City Clerk and Solicitor Dept",1855,"No")))</f>
        <v>#VALUE!</v>
      </c>
      <c r="X951" t="e">
        <f t="shared" si="57"/>
        <v>#VALUE!</v>
      </c>
      <c r="Y951" t="str">
        <f ca="1">IF(Sheet1!AB951="DC1MDB01","DC1",IF(Sheet1!AB951="DC1MDB02","DC1",IF(Sheet1!AB951="DC1MDB03","DC1",IF(Sheet1!AB951="DC1MDB04","DC1",IF(Sheet1!AB951="DC1MDB05","DC1",IF(Sheet1!AB951="DC1MDB06","DC1",IF(Sheet1!AB951="DC1MDB07","DC1",IF(Sheet1!AB951="DC1MDB08","DC1",IF(Sheet1!AB951="DC1MDB09","DC1",IF(Sheet1!AB951="DC1MDB10","DC1",IF(Sheet1!AB951="DC4MDB01","DC4",IF(Sheet1!AB951="DC4MDB02","DC4",IF(Sheet1!AB951="DC4MDB03","DC4",IF(Sheet1!AB951="DC4MDB04","DC4",IF(Sheet1!AB951="DC4MDB05","DC4",IF(Sheet1!AB951="DC4MDB06","DC4",IF(Sheet1!AB951="DC4MDB07","DC4",IF(Sheet1!AB951="DC4MDB08","DC4",IF(Sheet1!AB951="DC4MDB09","DC4",IF(Sheet1!AB951="DC4MDB10","DC4","$False"))))))))))))))))))))</f>
        <v>DC1</v>
      </c>
      <c r="Z951" t="s">
        <v>35</v>
      </c>
      <c r="AA951" t="e">
        <f t="shared" si="58"/>
        <v>#VALUE!</v>
      </c>
      <c r="AB951" t="e">
        <f t="shared" si="59"/>
        <v>#VALUE!</v>
      </c>
      <c r="AC951" t="s">
        <v>11</v>
      </c>
      <c r="AD951" t="s">
        <v>12</v>
      </c>
      <c r="AE951" t="s">
        <v>13</v>
      </c>
      <c r="AF951" t="s">
        <v>14</v>
      </c>
      <c r="AG951" t="s">
        <v>5</v>
      </c>
      <c r="AH951" t="s">
        <v>15</v>
      </c>
      <c r="AI951" t="s">
        <v>16</v>
      </c>
      <c r="AJ951" t="s">
        <v>17</v>
      </c>
      <c r="AK951" t="s">
        <v>18</v>
      </c>
      <c r="AL951" t="s">
        <v>19</v>
      </c>
    </row>
    <row r="952" spans="1:38" ht="13.5" customHeight="1">
      <c r="A952" s="7"/>
      <c r="B952" s="7"/>
      <c r="C952" s="7"/>
      <c r="D952" s="8"/>
      <c r="F952" s="9" t="str">
        <f>(Sheet1!T952)</f>
        <v/>
      </c>
      <c r="G952" t="str">
        <f>IF(OR(Sheet1!W952="Yes",Sheet1!U952="Yes"),"\\CMFP538\"&amp;Sheet1!Z952,"")</f>
        <v/>
      </c>
      <c r="H952" t="str">
        <f>IF(G952="","",Sheet1!Z952)</f>
        <v/>
      </c>
      <c r="I952" t="str">
        <f>IF(G952="","",Sheet1!Y952)</f>
        <v/>
      </c>
      <c r="J952" t="e">
        <f>(Sheet1!O952)</f>
        <v>#VALUE!</v>
      </c>
      <c r="K952" s="6" t="e">
        <f>(Sheet1!P952)</f>
        <v>#VALUE!</v>
      </c>
      <c r="L952" s="6" t="e">
        <f>IF(Sheet1!N952="No","No",IF(Sheet1!N952="","No","Yes"))</f>
        <v>#VALUE!</v>
      </c>
      <c r="M952" t="e">
        <f>(Sheet1!Q952)</f>
        <v>#VALUE!</v>
      </c>
      <c r="N952" s="6" t="str">
        <f>IF(Sheet1!E952=FALSE,"",Sheet1!F952&amp;Sheet1!E952)</f>
        <v/>
      </c>
      <c r="O952" t="str">
        <f ca="1">(Sheet1!AB952)</f>
        <v>DC4MDB09</v>
      </c>
      <c r="P952" t="e">
        <f>(Sheet1!R952)</f>
        <v>#VALUE!</v>
      </c>
      <c r="Q952" t="e">
        <f>Sheet3!D952</f>
        <v>#VALUE!</v>
      </c>
      <c r="R952" t="e">
        <f>Sheet3!E952</f>
        <v>#VALUE!</v>
      </c>
      <c r="S952" t="str">
        <f t="shared" si="56"/>
        <v/>
      </c>
      <c r="T952" t="str">
        <f>IF(ISERROR(Sheet1!X952),"",Sheet1!X952)</f>
        <v/>
      </c>
      <c r="U952" t="e">
        <f>IF(Sheet1!M952="Councillors",5120,IF(Sheet1!M952="Information Technology Services Dept.",1024,IF(Sheet1!M952="City Clerk and Solicitor Dept",1953,"No")))</f>
        <v>#VALUE!</v>
      </c>
      <c r="V952" s="5" t="s">
        <v>96</v>
      </c>
      <c r="W952" t="e">
        <f>IF(Sheet1!M952="Councillors",4608,IF(Sheet1!M952="Information Technology Services Dept.",921,IF(Sheet1!M952="City Clerk and Solicitor Dept",1855,"No")))</f>
        <v>#VALUE!</v>
      </c>
      <c r="X952" t="e">
        <f t="shared" si="57"/>
        <v>#VALUE!</v>
      </c>
      <c r="Y952" t="str">
        <f ca="1">IF(Sheet1!AB952="DC1MDB01","DC1",IF(Sheet1!AB952="DC1MDB02","DC1",IF(Sheet1!AB952="DC1MDB03","DC1",IF(Sheet1!AB952="DC1MDB04","DC1",IF(Sheet1!AB952="DC1MDB05","DC1",IF(Sheet1!AB952="DC1MDB06","DC1",IF(Sheet1!AB952="DC1MDB07","DC1",IF(Sheet1!AB952="DC1MDB08","DC1",IF(Sheet1!AB952="DC1MDB09","DC1",IF(Sheet1!AB952="DC1MDB10","DC1",IF(Sheet1!AB952="DC4MDB01","DC4",IF(Sheet1!AB952="DC4MDB02","DC4",IF(Sheet1!AB952="DC4MDB03","DC4",IF(Sheet1!AB952="DC4MDB04","DC4",IF(Sheet1!AB952="DC4MDB05","DC4",IF(Sheet1!AB952="DC4MDB06","DC4",IF(Sheet1!AB952="DC4MDB07","DC4",IF(Sheet1!AB952="DC4MDB08","DC4",IF(Sheet1!AB952="DC4MDB09","DC4",IF(Sheet1!AB952="DC4MDB10","DC4","$False"))))))))))))))))))))</f>
        <v>DC4</v>
      </c>
      <c r="Z952" t="s">
        <v>35</v>
      </c>
      <c r="AA952" t="e">
        <f t="shared" si="58"/>
        <v>#VALUE!</v>
      </c>
      <c r="AB952" t="e">
        <f t="shared" si="59"/>
        <v>#VALUE!</v>
      </c>
      <c r="AC952" t="s">
        <v>11</v>
      </c>
      <c r="AD952" t="s">
        <v>12</v>
      </c>
      <c r="AE952" t="s">
        <v>13</v>
      </c>
      <c r="AF952" t="s">
        <v>14</v>
      </c>
      <c r="AG952" t="s">
        <v>5</v>
      </c>
      <c r="AH952" t="s">
        <v>15</v>
      </c>
      <c r="AI952" t="s">
        <v>16</v>
      </c>
      <c r="AJ952" t="s">
        <v>17</v>
      </c>
      <c r="AK952" t="s">
        <v>18</v>
      </c>
      <c r="AL952" t="s">
        <v>19</v>
      </c>
    </row>
    <row r="953" spans="1:38" ht="13.5" customHeight="1">
      <c r="A953" s="7"/>
      <c r="B953" s="7"/>
      <c r="C953" s="7"/>
      <c r="D953" s="8"/>
      <c r="F953" s="9" t="str">
        <f>(Sheet1!T953)</f>
        <v/>
      </c>
      <c r="G953" t="str">
        <f>IF(OR(Sheet1!W953="Yes",Sheet1!U953="Yes"),"\\CMFP538\"&amp;Sheet1!Z953,"")</f>
        <v/>
      </c>
      <c r="H953" t="str">
        <f>IF(G953="","",Sheet1!Z953)</f>
        <v/>
      </c>
      <c r="I953" t="str">
        <f>IF(G953="","",Sheet1!Y953)</f>
        <v/>
      </c>
      <c r="J953" t="e">
        <f>(Sheet1!O953)</f>
        <v>#VALUE!</v>
      </c>
      <c r="K953" s="6" t="e">
        <f>(Sheet1!P953)</f>
        <v>#VALUE!</v>
      </c>
      <c r="L953" s="6" t="e">
        <f>IF(Sheet1!N953="No","No",IF(Sheet1!N953="","No","Yes"))</f>
        <v>#VALUE!</v>
      </c>
      <c r="M953" t="e">
        <f>(Sheet1!Q953)</f>
        <v>#VALUE!</v>
      </c>
      <c r="N953" s="6" t="str">
        <f>IF(Sheet1!E953=FALSE,"",Sheet1!F953&amp;Sheet1!E953)</f>
        <v/>
      </c>
      <c r="O953" t="str">
        <f ca="1">(Sheet1!AB953)</f>
        <v>DC1MDB06</v>
      </c>
      <c r="P953" t="e">
        <f>(Sheet1!R953)</f>
        <v>#VALUE!</v>
      </c>
      <c r="Q953" t="e">
        <f>Sheet3!D953</f>
        <v>#VALUE!</v>
      </c>
      <c r="R953" t="e">
        <f>Sheet3!E953</f>
        <v>#VALUE!</v>
      </c>
      <c r="S953" t="str">
        <f t="shared" si="56"/>
        <v/>
      </c>
      <c r="T953" t="str">
        <f>IF(ISERROR(Sheet1!X953),"",Sheet1!X953)</f>
        <v/>
      </c>
      <c r="U953" t="e">
        <f>IF(Sheet1!M953="Councillors",5120,IF(Sheet1!M953="Information Technology Services Dept.",1024,IF(Sheet1!M953="City Clerk and Solicitor Dept",1953,"No")))</f>
        <v>#VALUE!</v>
      </c>
      <c r="V953" s="5" t="s">
        <v>96</v>
      </c>
      <c r="W953" t="e">
        <f>IF(Sheet1!M953="Councillors",4608,IF(Sheet1!M953="Information Technology Services Dept.",921,IF(Sheet1!M953="City Clerk and Solicitor Dept",1855,"No")))</f>
        <v>#VALUE!</v>
      </c>
      <c r="X953" t="e">
        <f t="shared" si="57"/>
        <v>#VALUE!</v>
      </c>
      <c r="Y953" t="str">
        <f ca="1">IF(Sheet1!AB953="DC1MDB01","DC1",IF(Sheet1!AB953="DC1MDB02","DC1",IF(Sheet1!AB953="DC1MDB03","DC1",IF(Sheet1!AB953="DC1MDB04","DC1",IF(Sheet1!AB953="DC1MDB05","DC1",IF(Sheet1!AB953="DC1MDB06","DC1",IF(Sheet1!AB953="DC1MDB07","DC1",IF(Sheet1!AB953="DC1MDB08","DC1",IF(Sheet1!AB953="DC1MDB09","DC1",IF(Sheet1!AB953="DC1MDB10","DC1",IF(Sheet1!AB953="DC4MDB01","DC4",IF(Sheet1!AB953="DC4MDB02","DC4",IF(Sheet1!AB953="DC4MDB03","DC4",IF(Sheet1!AB953="DC4MDB04","DC4",IF(Sheet1!AB953="DC4MDB05","DC4",IF(Sheet1!AB953="DC4MDB06","DC4",IF(Sheet1!AB953="DC4MDB07","DC4",IF(Sheet1!AB953="DC4MDB08","DC4",IF(Sheet1!AB953="DC4MDB09","DC4",IF(Sheet1!AB953="DC4MDB10","DC4","$False"))))))))))))))))))))</f>
        <v>DC1</v>
      </c>
      <c r="Z953" t="s">
        <v>35</v>
      </c>
      <c r="AA953" t="e">
        <f t="shared" si="58"/>
        <v>#VALUE!</v>
      </c>
      <c r="AB953" t="e">
        <f t="shared" si="59"/>
        <v>#VALUE!</v>
      </c>
      <c r="AC953" t="s">
        <v>11</v>
      </c>
      <c r="AD953" t="s">
        <v>12</v>
      </c>
      <c r="AE953" t="s">
        <v>13</v>
      </c>
      <c r="AF953" t="s">
        <v>14</v>
      </c>
      <c r="AG953" t="s">
        <v>5</v>
      </c>
      <c r="AH953" t="s">
        <v>15</v>
      </c>
      <c r="AI953" t="s">
        <v>16</v>
      </c>
      <c r="AJ953" t="s">
        <v>17</v>
      </c>
      <c r="AK953" t="s">
        <v>18</v>
      </c>
      <c r="AL953" t="s">
        <v>19</v>
      </c>
    </row>
    <row r="954" spans="1:38" ht="13.5" customHeight="1">
      <c r="A954" s="7"/>
      <c r="B954" s="7"/>
      <c r="C954" s="7"/>
      <c r="D954" s="8"/>
      <c r="F954" s="9" t="str">
        <f>(Sheet1!T954)</f>
        <v/>
      </c>
      <c r="G954" t="str">
        <f>IF(OR(Sheet1!W954="Yes",Sheet1!U954="Yes"),"\\CMFP538\"&amp;Sheet1!Z954,"")</f>
        <v/>
      </c>
      <c r="H954" t="str">
        <f>IF(G954="","",Sheet1!Z954)</f>
        <v/>
      </c>
      <c r="I954" t="str">
        <f>IF(G954="","",Sheet1!Y954)</f>
        <v/>
      </c>
      <c r="J954" t="e">
        <f>(Sheet1!O954)</f>
        <v>#VALUE!</v>
      </c>
      <c r="K954" s="6" t="e">
        <f>(Sheet1!P954)</f>
        <v>#VALUE!</v>
      </c>
      <c r="L954" s="6" t="e">
        <f>IF(Sheet1!N954="No","No",IF(Sheet1!N954="","No","Yes"))</f>
        <v>#VALUE!</v>
      </c>
      <c r="M954" t="e">
        <f>(Sheet1!Q954)</f>
        <v>#VALUE!</v>
      </c>
      <c r="N954" s="6" t="str">
        <f>IF(Sheet1!E954=FALSE,"",Sheet1!F954&amp;Sheet1!E954)</f>
        <v/>
      </c>
      <c r="O954" t="str">
        <f ca="1">(Sheet1!AB954)</f>
        <v>DC1MDB09</v>
      </c>
      <c r="P954" t="e">
        <f>(Sheet1!R954)</f>
        <v>#VALUE!</v>
      </c>
      <c r="Q954" t="e">
        <f>Sheet3!D954</f>
        <v>#VALUE!</v>
      </c>
      <c r="R954" t="e">
        <f>Sheet3!E954</f>
        <v>#VALUE!</v>
      </c>
      <c r="S954" t="str">
        <f t="shared" si="56"/>
        <v/>
      </c>
      <c r="T954" t="str">
        <f>IF(ISERROR(Sheet1!X954),"",Sheet1!X954)</f>
        <v/>
      </c>
      <c r="U954" t="e">
        <f>IF(Sheet1!M954="Councillors",5120,IF(Sheet1!M954="Information Technology Services Dept.",1024,IF(Sheet1!M954="City Clerk and Solicitor Dept",1953,"No")))</f>
        <v>#VALUE!</v>
      </c>
      <c r="V954" s="5" t="s">
        <v>96</v>
      </c>
      <c r="W954" t="e">
        <f>IF(Sheet1!M954="Councillors",4608,IF(Sheet1!M954="Information Technology Services Dept.",921,IF(Sheet1!M954="City Clerk and Solicitor Dept",1855,"No")))</f>
        <v>#VALUE!</v>
      </c>
      <c r="X954" t="e">
        <f t="shared" si="57"/>
        <v>#VALUE!</v>
      </c>
      <c r="Y954" t="str">
        <f ca="1">IF(Sheet1!AB954="DC1MDB01","DC1",IF(Sheet1!AB954="DC1MDB02","DC1",IF(Sheet1!AB954="DC1MDB03","DC1",IF(Sheet1!AB954="DC1MDB04","DC1",IF(Sheet1!AB954="DC1MDB05","DC1",IF(Sheet1!AB954="DC1MDB06","DC1",IF(Sheet1!AB954="DC1MDB07","DC1",IF(Sheet1!AB954="DC1MDB08","DC1",IF(Sheet1!AB954="DC1MDB09","DC1",IF(Sheet1!AB954="DC1MDB10","DC1",IF(Sheet1!AB954="DC4MDB01","DC4",IF(Sheet1!AB954="DC4MDB02","DC4",IF(Sheet1!AB954="DC4MDB03","DC4",IF(Sheet1!AB954="DC4MDB04","DC4",IF(Sheet1!AB954="DC4MDB05","DC4",IF(Sheet1!AB954="DC4MDB06","DC4",IF(Sheet1!AB954="DC4MDB07","DC4",IF(Sheet1!AB954="DC4MDB08","DC4",IF(Sheet1!AB954="DC4MDB09","DC4",IF(Sheet1!AB954="DC4MDB10","DC4","$False"))))))))))))))))))))</f>
        <v>DC1</v>
      </c>
      <c r="Z954" t="s">
        <v>35</v>
      </c>
      <c r="AA954" t="e">
        <f t="shared" si="58"/>
        <v>#VALUE!</v>
      </c>
      <c r="AB954" t="e">
        <f t="shared" si="59"/>
        <v>#VALUE!</v>
      </c>
      <c r="AC954" t="s">
        <v>11</v>
      </c>
      <c r="AD954" t="s">
        <v>12</v>
      </c>
      <c r="AE954" t="s">
        <v>13</v>
      </c>
      <c r="AF954" t="s">
        <v>14</v>
      </c>
      <c r="AG954" t="s">
        <v>5</v>
      </c>
      <c r="AH954" t="s">
        <v>15</v>
      </c>
      <c r="AI954" t="s">
        <v>16</v>
      </c>
      <c r="AJ954" t="s">
        <v>17</v>
      </c>
      <c r="AK954" t="s">
        <v>18</v>
      </c>
      <c r="AL954" t="s">
        <v>19</v>
      </c>
    </row>
    <row r="955" spans="1:38" ht="13.5" customHeight="1">
      <c r="A955" s="7"/>
      <c r="B955" s="7"/>
      <c r="C955" s="7"/>
      <c r="D955" s="8"/>
      <c r="F955" s="9" t="str">
        <f>(Sheet1!T955)</f>
        <v/>
      </c>
      <c r="G955" t="str">
        <f>IF(OR(Sheet1!W955="Yes",Sheet1!U955="Yes"),"\\CMFP538\"&amp;Sheet1!Z955,"")</f>
        <v/>
      </c>
      <c r="H955" t="str">
        <f>IF(G955="","",Sheet1!Z955)</f>
        <v/>
      </c>
      <c r="I955" t="str">
        <f>IF(G955="","",Sheet1!Y955)</f>
        <v/>
      </c>
      <c r="J955" t="e">
        <f>(Sheet1!O955)</f>
        <v>#VALUE!</v>
      </c>
      <c r="K955" s="6" t="e">
        <f>(Sheet1!P955)</f>
        <v>#VALUE!</v>
      </c>
      <c r="L955" s="6" t="e">
        <f>IF(Sheet1!N955="No","No",IF(Sheet1!N955="","No","Yes"))</f>
        <v>#VALUE!</v>
      </c>
      <c r="M955" t="e">
        <f>(Sheet1!Q955)</f>
        <v>#VALUE!</v>
      </c>
      <c r="N955" s="6" t="str">
        <f>IF(Sheet1!E955=FALSE,"",Sheet1!F955&amp;Sheet1!E955)</f>
        <v/>
      </c>
      <c r="O955" t="str">
        <f ca="1">(Sheet1!AB955)</f>
        <v>DC4MDB08</v>
      </c>
      <c r="P955" t="e">
        <f>(Sheet1!R955)</f>
        <v>#VALUE!</v>
      </c>
      <c r="Q955" t="e">
        <f>Sheet3!D955</f>
        <v>#VALUE!</v>
      </c>
      <c r="R955" t="e">
        <f>Sheet3!E955</f>
        <v>#VALUE!</v>
      </c>
      <c r="S955" t="str">
        <f t="shared" si="56"/>
        <v/>
      </c>
      <c r="T955" t="str">
        <f>IF(ISERROR(Sheet1!X955),"",Sheet1!X955)</f>
        <v/>
      </c>
      <c r="U955" t="e">
        <f>IF(Sheet1!M955="Councillors",5120,IF(Sheet1!M955="Information Technology Services Dept.",1024,IF(Sheet1!M955="City Clerk and Solicitor Dept",1953,"No")))</f>
        <v>#VALUE!</v>
      </c>
      <c r="V955" s="5" t="s">
        <v>96</v>
      </c>
      <c r="W955" t="e">
        <f>IF(Sheet1!M955="Councillors",4608,IF(Sheet1!M955="Information Technology Services Dept.",921,IF(Sheet1!M955="City Clerk and Solicitor Dept",1855,"No")))</f>
        <v>#VALUE!</v>
      </c>
      <c r="X955" t="e">
        <f t="shared" si="57"/>
        <v>#VALUE!</v>
      </c>
      <c r="Y955" t="str">
        <f ca="1">IF(Sheet1!AB955="DC1MDB01","DC1",IF(Sheet1!AB955="DC1MDB02","DC1",IF(Sheet1!AB955="DC1MDB03","DC1",IF(Sheet1!AB955="DC1MDB04","DC1",IF(Sheet1!AB955="DC1MDB05","DC1",IF(Sheet1!AB955="DC1MDB06","DC1",IF(Sheet1!AB955="DC1MDB07","DC1",IF(Sheet1!AB955="DC1MDB08","DC1",IF(Sheet1!AB955="DC1MDB09","DC1",IF(Sheet1!AB955="DC1MDB10","DC1",IF(Sheet1!AB955="DC4MDB01","DC4",IF(Sheet1!AB955="DC4MDB02","DC4",IF(Sheet1!AB955="DC4MDB03","DC4",IF(Sheet1!AB955="DC4MDB04","DC4",IF(Sheet1!AB955="DC4MDB05","DC4",IF(Sheet1!AB955="DC4MDB06","DC4",IF(Sheet1!AB955="DC4MDB07","DC4",IF(Sheet1!AB955="DC4MDB08","DC4",IF(Sheet1!AB955="DC4MDB09","DC4",IF(Sheet1!AB955="DC4MDB10","DC4","$False"))))))))))))))))))))</f>
        <v>DC4</v>
      </c>
      <c r="Z955" t="s">
        <v>35</v>
      </c>
      <c r="AA955" t="e">
        <f t="shared" si="58"/>
        <v>#VALUE!</v>
      </c>
      <c r="AB955" t="e">
        <f t="shared" si="59"/>
        <v>#VALUE!</v>
      </c>
      <c r="AC955" t="s">
        <v>11</v>
      </c>
      <c r="AD955" t="s">
        <v>12</v>
      </c>
      <c r="AE955" t="s">
        <v>13</v>
      </c>
      <c r="AF955" t="s">
        <v>14</v>
      </c>
      <c r="AG955" t="s">
        <v>5</v>
      </c>
      <c r="AH955" t="s">
        <v>15</v>
      </c>
      <c r="AI955" t="s">
        <v>16</v>
      </c>
      <c r="AJ955" t="s">
        <v>17</v>
      </c>
      <c r="AK955" t="s">
        <v>18</v>
      </c>
      <c r="AL955" t="s">
        <v>19</v>
      </c>
    </row>
    <row r="956" spans="1:38" ht="13.5" customHeight="1">
      <c r="A956" s="7"/>
      <c r="B956" s="7"/>
      <c r="C956" s="7"/>
      <c r="D956" s="8"/>
      <c r="F956" s="9" t="str">
        <f>(Sheet1!T956)</f>
        <v/>
      </c>
      <c r="G956" t="str">
        <f>IF(OR(Sheet1!W956="Yes",Sheet1!U956="Yes"),"\\CMFP538\"&amp;Sheet1!Z956,"")</f>
        <v/>
      </c>
      <c r="H956" t="str">
        <f>IF(G956="","",Sheet1!Z956)</f>
        <v/>
      </c>
      <c r="I956" t="str">
        <f>IF(G956="","",Sheet1!Y956)</f>
        <v/>
      </c>
      <c r="J956" t="e">
        <f>(Sheet1!O956)</f>
        <v>#VALUE!</v>
      </c>
      <c r="K956" s="6" t="e">
        <f>(Sheet1!P956)</f>
        <v>#VALUE!</v>
      </c>
      <c r="L956" s="6" t="e">
        <f>IF(Sheet1!N956="No","No",IF(Sheet1!N956="","No","Yes"))</f>
        <v>#VALUE!</v>
      </c>
      <c r="M956" t="e">
        <f>(Sheet1!Q956)</f>
        <v>#VALUE!</v>
      </c>
      <c r="N956" s="6" t="str">
        <f>IF(Sheet1!E956=FALSE,"",Sheet1!F956&amp;Sheet1!E956)</f>
        <v/>
      </c>
      <c r="O956" t="str">
        <f ca="1">(Sheet1!AB956)</f>
        <v>DC1MDB03</v>
      </c>
      <c r="P956" t="e">
        <f>(Sheet1!R956)</f>
        <v>#VALUE!</v>
      </c>
      <c r="Q956" t="e">
        <f>Sheet3!D956</f>
        <v>#VALUE!</v>
      </c>
      <c r="R956" t="e">
        <f>Sheet3!E956</f>
        <v>#VALUE!</v>
      </c>
      <c r="S956" t="str">
        <f t="shared" si="56"/>
        <v/>
      </c>
      <c r="T956" t="str">
        <f>IF(ISERROR(Sheet1!X956),"",Sheet1!X956)</f>
        <v/>
      </c>
      <c r="U956" t="e">
        <f>IF(Sheet1!M956="Councillors",5120,IF(Sheet1!M956="Information Technology Services Dept.",1024,IF(Sheet1!M956="City Clerk and Solicitor Dept",1953,"No")))</f>
        <v>#VALUE!</v>
      </c>
      <c r="V956" s="5" t="s">
        <v>96</v>
      </c>
      <c r="W956" t="e">
        <f>IF(Sheet1!M956="Councillors",4608,IF(Sheet1!M956="Information Technology Services Dept.",921,IF(Sheet1!M956="City Clerk and Solicitor Dept",1855,"No")))</f>
        <v>#VALUE!</v>
      </c>
      <c r="X956" t="e">
        <f t="shared" si="57"/>
        <v>#VALUE!</v>
      </c>
      <c r="Y956" t="str">
        <f ca="1">IF(Sheet1!AB956="DC1MDB01","DC1",IF(Sheet1!AB956="DC1MDB02","DC1",IF(Sheet1!AB956="DC1MDB03","DC1",IF(Sheet1!AB956="DC1MDB04","DC1",IF(Sheet1!AB956="DC1MDB05","DC1",IF(Sheet1!AB956="DC1MDB06","DC1",IF(Sheet1!AB956="DC1MDB07","DC1",IF(Sheet1!AB956="DC1MDB08","DC1",IF(Sheet1!AB956="DC1MDB09","DC1",IF(Sheet1!AB956="DC1MDB10","DC1",IF(Sheet1!AB956="DC4MDB01","DC4",IF(Sheet1!AB956="DC4MDB02","DC4",IF(Sheet1!AB956="DC4MDB03","DC4",IF(Sheet1!AB956="DC4MDB04","DC4",IF(Sheet1!AB956="DC4MDB05","DC4",IF(Sheet1!AB956="DC4MDB06","DC4",IF(Sheet1!AB956="DC4MDB07","DC4",IF(Sheet1!AB956="DC4MDB08","DC4",IF(Sheet1!AB956="DC4MDB09","DC4",IF(Sheet1!AB956="DC4MDB10","DC4","$False"))))))))))))))))))))</f>
        <v>DC1</v>
      </c>
      <c r="Z956" t="s">
        <v>35</v>
      </c>
      <c r="AA956" t="e">
        <f t="shared" si="58"/>
        <v>#VALUE!</v>
      </c>
      <c r="AB956" t="e">
        <f t="shared" si="59"/>
        <v>#VALUE!</v>
      </c>
      <c r="AC956" t="s">
        <v>11</v>
      </c>
      <c r="AD956" t="s">
        <v>12</v>
      </c>
      <c r="AE956" t="s">
        <v>13</v>
      </c>
      <c r="AF956" t="s">
        <v>14</v>
      </c>
      <c r="AG956" t="s">
        <v>5</v>
      </c>
      <c r="AH956" t="s">
        <v>15</v>
      </c>
      <c r="AI956" t="s">
        <v>16</v>
      </c>
      <c r="AJ956" t="s">
        <v>17</v>
      </c>
      <c r="AK956" t="s">
        <v>18</v>
      </c>
      <c r="AL956" t="s">
        <v>19</v>
      </c>
    </row>
    <row r="957" spans="1:38" ht="13.5" customHeight="1">
      <c r="A957" s="7"/>
      <c r="B957" s="7"/>
      <c r="C957" s="7"/>
      <c r="D957" s="8"/>
      <c r="F957" s="9" t="str">
        <f>(Sheet1!T957)</f>
        <v/>
      </c>
      <c r="G957" t="str">
        <f>IF(OR(Sheet1!W957="Yes",Sheet1!U957="Yes"),"\\CMFP538\"&amp;Sheet1!Z957,"")</f>
        <v/>
      </c>
      <c r="H957" t="str">
        <f>IF(G957="","",Sheet1!Z957)</f>
        <v/>
      </c>
      <c r="I957" t="str">
        <f>IF(G957="","",Sheet1!Y957)</f>
        <v/>
      </c>
      <c r="J957" t="e">
        <f>(Sheet1!O957)</f>
        <v>#VALUE!</v>
      </c>
      <c r="K957" s="6" t="e">
        <f>(Sheet1!P957)</f>
        <v>#VALUE!</v>
      </c>
      <c r="L957" s="6" t="e">
        <f>IF(Sheet1!N957="No","No",IF(Sheet1!N957="","No","Yes"))</f>
        <v>#VALUE!</v>
      </c>
      <c r="M957" t="e">
        <f>(Sheet1!Q957)</f>
        <v>#VALUE!</v>
      </c>
      <c r="N957" s="6" t="str">
        <f>IF(Sheet1!E957=FALSE,"",Sheet1!F957&amp;Sheet1!E957)</f>
        <v/>
      </c>
      <c r="O957" t="str">
        <f ca="1">(Sheet1!AB957)</f>
        <v>DC1MDB10</v>
      </c>
      <c r="P957" t="e">
        <f>(Sheet1!R957)</f>
        <v>#VALUE!</v>
      </c>
      <c r="Q957" t="e">
        <f>Sheet3!D957</f>
        <v>#VALUE!</v>
      </c>
      <c r="R957" t="e">
        <f>Sheet3!E957</f>
        <v>#VALUE!</v>
      </c>
      <c r="S957" t="str">
        <f t="shared" si="56"/>
        <v/>
      </c>
      <c r="T957" t="str">
        <f>IF(ISERROR(Sheet1!X957),"",Sheet1!X957)</f>
        <v/>
      </c>
      <c r="U957" t="e">
        <f>IF(Sheet1!M957="Councillors",5120,IF(Sheet1!M957="Information Technology Services Dept.",1024,IF(Sheet1!M957="City Clerk and Solicitor Dept",1953,"No")))</f>
        <v>#VALUE!</v>
      </c>
      <c r="V957" s="5" t="s">
        <v>96</v>
      </c>
      <c r="W957" t="e">
        <f>IF(Sheet1!M957="Councillors",4608,IF(Sheet1!M957="Information Technology Services Dept.",921,IF(Sheet1!M957="City Clerk and Solicitor Dept",1855,"No")))</f>
        <v>#VALUE!</v>
      </c>
      <c r="X957" t="e">
        <f t="shared" si="57"/>
        <v>#VALUE!</v>
      </c>
      <c r="Y957" t="str">
        <f ca="1">IF(Sheet1!AB957="DC1MDB01","DC1",IF(Sheet1!AB957="DC1MDB02","DC1",IF(Sheet1!AB957="DC1MDB03","DC1",IF(Sheet1!AB957="DC1MDB04","DC1",IF(Sheet1!AB957="DC1MDB05","DC1",IF(Sheet1!AB957="DC1MDB06","DC1",IF(Sheet1!AB957="DC1MDB07","DC1",IF(Sheet1!AB957="DC1MDB08","DC1",IF(Sheet1!AB957="DC1MDB09","DC1",IF(Sheet1!AB957="DC1MDB10","DC1",IF(Sheet1!AB957="DC4MDB01","DC4",IF(Sheet1!AB957="DC4MDB02","DC4",IF(Sheet1!AB957="DC4MDB03","DC4",IF(Sheet1!AB957="DC4MDB04","DC4",IF(Sheet1!AB957="DC4MDB05","DC4",IF(Sheet1!AB957="DC4MDB06","DC4",IF(Sheet1!AB957="DC4MDB07","DC4",IF(Sheet1!AB957="DC4MDB08","DC4",IF(Sheet1!AB957="DC4MDB09","DC4",IF(Sheet1!AB957="DC4MDB10","DC4","$False"))))))))))))))))))))</f>
        <v>DC1</v>
      </c>
      <c r="Z957" t="s">
        <v>35</v>
      </c>
      <c r="AA957" t="e">
        <f t="shared" si="58"/>
        <v>#VALUE!</v>
      </c>
      <c r="AB957" t="e">
        <f t="shared" si="59"/>
        <v>#VALUE!</v>
      </c>
      <c r="AC957" t="s">
        <v>11</v>
      </c>
      <c r="AD957" t="s">
        <v>12</v>
      </c>
      <c r="AE957" t="s">
        <v>13</v>
      </c>
      <c r="AF957" t="s">
        <v>14</v>
      </c>
      <c r="AG957" t="s">
        <v>5</v>
      </c>
      <c r="AH957" t="s">
        <v>15</v>
      </c>
      <c r="AI957" t="s">
        <v>16</v>
      </c>
      <c r="AJ957" t="s">
        <v>17</v>
      </c>
      <c r="AK957" t="s">
        <v>18</v>
      </c>
      <c r="AL957" t="s">
        <v>19</v>
      </c>
    </row>
    <row r="958" spans="1:38" ht="13.5" customHeight="1">
      <c r="A958" s="7"/>
      <c r="B958" s="7"/>
      <c r="C958" s="7"/>
      <c r="D958" s="8"/>
      <c r="F958" s="9" t="str">
        <f>(Sheet1!T958)</f>
        <v/>
      </c>
      <c r="G958" t="str">
        <f>IF(OR(Sheet1!W958="Yes",Sheet1!U958="Yes"),"\\CMFP538\"&amp;Sheet1!Z958,"")</f>
        <v/>
      </c>
      <c r="H958" t="str">
        <f>IF(G958="","",Sheet1!Z958)</f>
        <v/>
      </c>
      <c r="I958" t="str">
        <f>IF(G958="","",Sheet1!Y958)</f>
        <v/>
      </c>
      <c r="J958" t="e">
        <f>(Sheet1!O958)</f>
        <v>#VALUE!</v>
      </c>
      <c r="K958" s="6" t="e">
        <f>(Sheet1!P958)</f>
        <v>#VALUE!</v>
      </c>
      <c r="L958" s="6" t="e">
        <f>IF(Sheet1!N958="No","No",IF(Sheet1!N958="","No","Yes"))</f>
        <v>#VALUE!</v>
      </c>
      <c r="M958" t="e">
        <f>(Sheet1!Q958)</f>
        <v>#VALUE!</v>
      </c>
      <c r="N958" s="6" t="str">
        <f>IF(Sheet1!E958=FALSE,"",Sheet1!F958&amp;Sheet1!E958)</f>
        <v/>
      </c>
      <c r="O958" t="str">
        <f ca="1">(Sheet1!AB958)</f>
        <v>DC1MDB03</v>
      </c>
      <c r="P958" t="e">
        <f>(Sheet1!R958)</f>
        <v>#VALUE!</v>
      </c>
      <c r="Q958" t="e">
        <f>Sheet3!D958</f>
        <v>#VALUE!</v>
      </c>
      <c r="R958" t="e">
        <f>Sheet3!E958</f>
        <v>#VALUE!</v>
      </c>
      <c r="S958" t="str">
        <f t="shared" si="56"/>
        <v/>
      </c>
      <c r="T958" t="str">
        <f>IF(ISERROR(Sheet1!X958),"",Sheet1!X958)</f>
        <v/>
      </c>
      <c r="U958" t="e">
        <f>IF(Sheet1!M958="Councillors",5120,IF(Sheet1!M958="Information Technology Services Dept.",1024,IF(Sheet1!M958="City Clerk and Solicitor Dept",1953,"No")))</f>
        <v>#VALUE!</v>
      </c>
      <c r="V958" s="5" t="s">
        <v>96</v>
      </c>
      <c r="W958" t="e">
        <f>IF(Sheet1!M958="Councillors",4608,IF(Sheet1!M958="Information Technology Services Dept.",921,IF(Sheet1!M958="City Clerk and Solicitor Dept",1855,"No")))</f>
        <v>#VALUE!</v>
      </c>
      <c r="X958" t="e">
        <f t="shared" si="57"/>
        <v>#VALUE!</v>
      </c>
      <c r="Y958" t="str">
        <f ca="1">IF(Sheet1!AB958="DC1MDB01","DC1",IF(Sheet1!AB958="DC1MDB02","DC1",IF(Sheet1!AB958="DC1MDB03","DC1",IF(Sheet1!AB958="DC1MDB04","DC1",IF(Sheet1!AB958="DC1MDB05","DC1",IF(Sheet1!AB958="DC1MDB06","DC1",IF(Sheet1!AB958="DC1MDB07","DC1",IF(Sheet1!AB958="DC1MDB08","DC1",IF(Sheet1!AB958="DC1MDB09","DC1",IF(Sheet1!AB958="DC1MDB10","DC1",IF(Sheet1!AB958="DC4MDB01","DC4",IF(Sheet1!AB958="DC4MDB02","DC4",IF(Sheet1!AB958="DC4MDB03","DC4",IF(Sheet1!AB958="DC4MDB04","DC4",IF(Sheet1!AB958="DC4MDB05","DC4",IF(Sheet1!AB958="DC4MDB06","DC4",IF(Sheet1!AB958="DC4MDB07","DC4",IF(Sheet1!AB958="DC4MDB08","DC4",IF(Sheet1!AB958="DC4MDB09","DC4",IF(Sheet1!AB958="DC4MDB10","DC4","$False"))))))))))))))))))))</f>
        <v>DC1</v>
      </c>
      <c r="Z958" t="s">
        <v>35</v>
      </c>
      <c r="AA958" t="e">
        <f t="shared" si="58"/>
        <v>#VALUE!</v>
      </c>
      <c r="AB958" t="e">
        <f t="shared" si="59"/>
        <v>#VALUE!</v>
      </c>
      <c r="AC958" t="s">
        <v>11</v>
      </c>
      <c r="AD958" t="s">
        <v>12</v>
      </c>
      <c r="AE958" t="s">
        <v>13</v>
      </c>
      <c r="AF958" t="s">
        <v>14</v>
      </c>
      <c r="AG958" t="s">
        <v>5</v>
      </c>
      <c r="AH958" t="s">
        <v>15</v>
      </c>
      <c r="AI958" t="s">
        <v>16</v>
      </c>
      <c r="AJ958" t="s">
        <v>17</v>
      </c>
      <c r="AK958" t="s">
        <v>18</v>
      </c>
      <c r="AL958" t="s">
        <v>19</v>
      </c>
    </row>
    <row r="959" spans="1:38" ht="13.5" customHeight="1">
      <c r="A959" s="7"/>
      <c r="B959" s="7"/>
      <c r="C959" s="7"/>
      <c r="D959" s="8"/>
      <c r="F959" s="9" t="str">
        <f>(Sheet1!T959)</f>
        <v/>
      </c>
      <c r="G959" t="str">
        <f>IF(OR(Sheet1!W959="Yes",Sheet1!U959="Yes"),"\\CMFP538\"&amp;Sheet1!Z959,"")</f>
        <v/>
      </c>
      <c r="H959" t="str">
        <f>IF(G959="","",Sheet1!Z959)</f>
        <v/>
      </c>
      <c r="I959" t="str">
        <f>IF(G959="","",Sheet1!Y959)</f>
        <v/>
      </c>
      <c r="J959" t="e">
        <f>(Sheet1!O959)</f>
        <v>#VALUE!</v>
      </c>
      <c r="K959" s="6" t="e">
        <f>(Sheet1!P959)</f>
        <v>#VALUE!</v>
      </c>
      <c r="L959" s="6" t="e">
        <f>IF(Sheet1!N959="No","No",IF(Sheet1!N959="","No","Yes"))</f>
        <v>#VALUE!</v>
      </c>
      <c r="M959" t="e">
        <f>(Sheet1!Q959)</f>
        <v>#VALUE!</v>
      </c>
      <c r="N959" s="6" t="str">
        <f>IF(Sheet1!E959=FALSE,"",Sheet1!F959&amp;Sheet1!E959)</f>
        <v/>
      </c>
      <c r="O959" t="str">
        <f ca="1">(Sheet1!AB959)</f>
        <v>DC4MDB09</v>
      </c>
      <c r="P959" t="e">
        <f>(Sheet1!R959)</f>
        <v>#VALUE!</v>
      </c>
      <c r="Q959" t="e">
        <f>Sheet3!D959</f>
        <v>#VALUE!</v>
      </c>
      <c r="R959" t="e">
        <f>Sheet3!E959</f>
        <v>#VALUE!</v>
      </c>
      <c r="S959" t="str">
        <f t="shared" si="56"/>
        <v/>
      </c>
      <c r="T959" t="str">
        <f>IF(ISERROR(Sheet1!X959),"",Sheet1!X959)</f>
        <v/>
      </c>
      <c r="U959" t="e">
        <f>IF(Sheet1!M959="Councillors",5120,IF(Sheet1!M959="Information Technology Services Dept.",1024,IF(Sheet1!M959="City Clerk and Solicitor Dept",1953,"No")))</f>
        <v>#VALUE!</v>
      </c>
      <c r="V959" s="5" t="s">
        <v>96</v>
      </c>
      <c r="W959" t="e">
        <f>IF(Sheet1!M959="Councillors",4608,IF(Sheet1!M959="Information Technology Services Dept.",921,IF(Sheet1!M959="City Clerk and Solicitor Dept",1855,"No")))</f>
        <v>#VALUE!</v>
      </c>
      <c r="X959" t="e">
        <f t="shared" si="57"/>
        <v>#VALUE!</v>
      </c>
      <c r="Y959" t="str">
        <f ca="1">IF(Sheet1!AB959="DC1MDB01","DC1",IF(Sheet1!AB959="DC1MDB02","DC1",IF(Sheet1!AB959="DC1MDB03","DC1",IF(Sheet1!AB959="DC1MDB04","DC1",IF(Sheet1!AB959="DC1MDB05","DC1",IF(Sheet1!AB959="DC1MDB06","DC1",IF(Sheet1!AB959="DC1MDB07","DC1",IF(Sheet1!AB959="DC1MDB08","DC1",IF(Sheet1!AB959="DC1MDB09","DC1",IF(Sheet1!AB959="DC1MDB10","DC1",IF(Sheet1!AB959="DC4MDB01","DC4",IF(Sheet1!AB959="DC4MDB02","DC4",IF(Sheet1!AB959="DC4MDB03","DC4",IF(Sheet1!AB959="DC4MDB04","DC4",IF(Sheet1!AB959="DC4MDB05","DC4",IF(Sheet1!AB959="DC4MDB06","DC4",IF(Sheet1!AB959="DC4MDB07","DC4",IF(Sheet1!AB959="DC4MDB08","DC4",IF(Sheet1!AB959="DC4MDB09","DC4",IF(Sheet1!AB959="DC4MDB10","DC4","$False"))))))))))))))))))))</f>
        <v>DC4</v>
      </c>
      <c r="Z959" t="s">
        <v>35</v>
      </c>
      <c r="AA959" t="e">
        <f t="shared" si="58"/>
        <v>#VALUE!</v>
      </c>
      <c r="AB959" t="e">
        <f t="shared" si="59"/>
        <v>#VALUE!</v>
      </c>
      <c r="AC959" t="s">
        <v>11</v>
      </c>
      <c r="AD959" t="s">
        <v>12</v>
      </c>
      <c r="AE959" t="s">
        <v>13</v>
      </c>
      <c r="AF959" t="s">
        <v>14</v>
      </c>
      <c r="AG959" t="s">
        <v>5</v>
      </c>
      <c r="AH959" t="s">
        <v>15</v>
      </c>
      <c r="AI959" t="s">
        <v>16</v>
      </c>
      <c r="AJ959" t="s">
        <v>17</v>
      </c>
      <c r="AK959" t="s">
        <v>18</v>
      </c>
      <c r="AL959" t="s">
        <v>19</v>
      </c>
    </row>
    <row r="960" spans="1:38" ht="13.5" customHeight="1">
      <c r="A960" s="7"/>
      <c r="B960" s="7"/>
      <c r="C960" s="7"/>
      <c r="D960" s="8"/>
      <c r="F960" s="9" t="str">
        <f>(Sheet1!T960)</f>
        <v/>
      </c>
      <c r="G960" t="str">
        <f>IF(OR(Sheet1!W960="Yes",Sheet1!U960="Yes"),"\\CMFP538\"&amp;Sheet1!Z960,"")</f>
        <v/>
      </c>
      <c r="H960" t="str">
        <f>IF(G960="","",Sheet1!Z960)</f>
        <v/>
      </c>
      <c r="I960" t="str">
        <f>IF(G960="","",Sheet1!Y960)</f>
        <v/>
      </c>
      <c r="J960" t="e">
        <f>(Sheet1!O960)</f>
        <v>#VALUE!</v>
      </c>
      <c r="K960" s="6" t="e">
        <f>(Sheet1!P960)</f>
        <v>#VALUE!</v>
      </c>
      <c r="L960" s="6" t="e">
        <f>IF(Sheet1!N960="No","No",IF(Sheet1!N960="","No","Yes"))</f>
        <v>#VALUE!</v>
      </c>
      <c r="M960" t="e">
        <f>(Sheet1!Q960)</f>
        <v>#VALUE!</v>
      </c>
      <c r="N960" s="6" t="str">
        <f>IF(Sheet1!E960=FALSE,"",Sheet1!F960&amp;Sheet1!E960)</f>
        <v/>
      </c>
      <c r="O960" t="str">
        <f ca="1">(Sheet1!AB960)</f>
        <v>DC4MDB05</v>
      </c>
      <c r="P960" t="e">
        <f>(Sheet1!R960)</f>
        <v>#VALUE!</v>
      </c>
      <c r="Q960" t="e">
        <f>Sheet3!D960</f>
        <v>#VALUE!</v>
      </c>
      <c r="R960" t="e">
        <f>Sheet3!E960</f>
        <v>#VALUE!</v>
      </c>
      <c r="S960" t="str">
        <f t="shared" si="56"/>
        <v/>
      </c>
      <c r="T960" t="str">
        <f>IF(ISERROR(Sheet1!X960),"",Sheet1!X960)</f>
        <v/>
      </c>
      <c r="U960" t="e">
        <f>IF(Sheet1!M960="Councillors",5120,IF(Sheet1!M960="Information Technology Services Dept.",1024,IF(Sheet1!M960="City Clerk and Solicitor Dept",1953,"No")))</f>
        <v>#VALUE!</v>
      </c>
      <c r="V960" s="5" t="s">
        <v>96</v>
      </c>
      <c r="W960" t="e">
        <f>IF(Sheet1!M960="Councillors",4608,IF(Sheet1!M960="Information Technology Services Dept.",921,IF(Sheet1!M960="City Clerk and Solicitor Dept",1855,"No")))</f>
        <v>#VALUE!</v>
      </c>
      <c r="X960" t="e">
        <f t="shared" si="57"/>
        <v>#VALUE!</v>
      </c>
      <c r="Y960" t="str">
        <f ca="1">IF(Sheet1!AB960="DC1MDB01","DC1",IF(Sheet1!AB960="DC1MDB02","DC1",IF(Sheet1!AB960="DC1MDB03","DC1",IF(Sheet1!AB960="DC1MDB04","DC1",IF(Sheet1!AB960="DC1MDB05","DC1",IF(Sheet1!AB960="DC1MDB06","DC1",IF(Sheet1!AB960="DC1MDB07","DC1",IF(Sheet1!AB960="DC1MDB08","DC1",IF(Sheet1!AB960="DC1MDB09","DC1",IF(Sheet1!AB960="DC1MDB10","DC1",IF(Sheet1!AB960="DC4MDB01","DC4",IF(Sheet1!AB960="DC4MDB02","DC4",IF(Sheet1!AB960="DC4MDB03","DC4",IF(Sheet1!AB960="DC4MDB04","DC4",IF(Sheet1!AB960="DC4MDB05","DC4",IF(Sheet1!AB960="DC4MDB06","DC4",IF(Sheet1!AB960="DC4MDB07","DC4",IF(Sheet1!AB960="DC4MDB08","DC4",IF(Sheet1!AB960="DC4MDB09","DC4",IF(Sheet1!AB960="DC4MDB10","DC4","$False"))))))))))))))))))))</f>
        <v>DC4</v>
      </c>
      <c r="Z960" t="s">
        <v>35</v>
      </c>
      <c r="AA960" t="e">
        <f t="shared" si="58"/>
        <v>#VALUE!</v>
      </c>
      <c r="AB960" t="e">
        <f t="shared" si="59"/>
        <v>#VALUE!</v>
      </c>
      <c r="AC960" t="s">
        <v>11</v>
      </c>
      <c r="AD960" t="s">
        <v>12</v>
      </c>
      <c r="AE960" t="s">
        <v>13</v>
      </c>
      <c r="AF960" t="s">
        <v>14</v>
      </c>
      <c r="AG960" t="s">
        <v>5</v>
      </c>
      <c r="AH960" t="s">
        <v>15</v>
      </c>
      <c r="AI960" t="s">
        <v>16</v>
      </c>
      <c r="AJ960" t="s">
        <v>17</v>
      </c>
      <c r="AK960" t="s">
        <v>18</v>
      </c>
      <c r="AL960" t="s">
        <v>19</v>
      </c>
    </row>
    <row r="961" spans="1:38" ht="13.5" customHeight="1">
      <c r="A961" s="7"/>
      <c r="B961" s="7"/>
      <c r="C961" s="7"/>
      <c r="D961" s="8"/>
      <c r="F961" s="9" t="str">
        <f>(Sheet1!T961)</f>
        <v/>
      </c>
      <c r="G961" t="str">
        <f>IF(OR(Sheet1!W961="Yes",Sheet1!U961="Yes"),"\\CMFP538\"&amp;Sheet1!Z961,"")</f>
        <v/>
      </c>
      <c r="H961" t="str">
        <f>IF(G961="","",Sheet1!Z961)</f>
        <v/>
      </c>
      <c r="I961" t="str">
        <f>IF(G961="","",Sheet1!Y961)</f>
        <v/>
      </c>
      <c r="J961" t="e">
        <f>(Sheet1!O961)</f>
        <v>#VALUE!</v>
      </c>
      <c r="K961" s="6" t="e">
        <f>(Sheet1!P961)</f>
        <v>#VALUE!</v>
      </c>
      <c r="L961" s="6" t="e">
        <f>IF(Sheet1!N961="No","No",IF(Sheet1!N961="","No","Yes"))</f>
        <v>#VALUE!</v>
      </c>
      <c r="M961" t="e">
        <f>(Sheet1!Q961)</f>
        <v>#VALUE!</v>
      </c>
      <c r="N961" s="6" t="str">
        <f>IF(Sheet1!E961=FALSE,"",Sheet1!F961&amp;Sheet1!E961)</f>
        <v/>
      </c>
      <c r="O961" t="str">
        <f ca="1">(Sheet1!AB961)</f>
        <v>DC1MDB01</v>
      </c>
      <c r="P961" t="e">
        <f>(Sheet1!R961)</f>
        <v>#VALUE!</v>
      </c>
      <c r="Q961" t="e">
        <f>Sheet3!D961</f>
        <v>#VALUE!</v>
      </c>
      <c r="R961" t="e">
        <f>Sheet3!E961</f>
        <v>#VALUE!</v>
      </c>
      <c r="S961" t="str">
        <f t="shared" si="56"/>
        <v/>
      </c>
      <c r="T961" t="str">
        <f>IF(ISERROR(Sheet1!X961),"",Sheet1!X961)</f>
        <v/>
      </c>
      <c r="U961" t="e">
        <f>IF(Sheet1!M961="Councillors",5120,IF(Sheet1!M961="Information Technology Services Dept.",1024,IF(Sheet1!M961="City Clerk and Solicitor Dept",1953,"No")))</f>
        <v>#VALUE!</v>
      </c>
      <c r="V961" s="5" t="s">
        <v>96</v>
      </c>
      <c r="W961" t="e">
        <f>IF(Sheet1!M961="Councillors",4608,IF(Sheet1!M961="Information Technology Services Dept.",921,IF(Sheet1!M961="City Clerk and Solicitor Dept",1855,"No")))</f>
        <v>#VALUE!</v>
      </c>
      <c r="X961" t="e">
        <f t="shared" si="57"/>
        <v>#VALUE!</v>
      </c>
      <c r="Y961" t="str">
        <f ca="1">IF(Sheet1!AB961="DC1MDB01","DC1",IF(Sheet1!AB961="DC1MDB02","DC1",IF(Sheet1!AB961="DC1MDB03","DC1",IF(Sheet1!AB961="DC1MDB04","DC1",IF(Sheet1!AB961="DC1MDB05","DC1",IF(Sheet1!AB961="DC1MDB06","DC1",IF(Sheet1!AB961="DC1MDB07","DC1",IF(Sheet1!AB961="DC1MDB08","DC1",IF(Sheet1!AB961="DC1MDB09","DC1",IF(Sheet1!AB961="DC1MDB10","DC1",IF(Sheet1!AB961="DC4MDB01","DC4",IF(Sheet1!AB961="DC4MDB02","DC4",IF(Sheet1!AB961="DC4MDB03","DC4",IF(Sheet1!AB961="DC4MDB04","DC4",IF(Sheet1!AB961="DC4MDB05","DC4",IF(Sheet1!AB961="DC4MDB06","DC4",IF(Sheet1!AB961="DC4MDB07","DC4",IF(Sheet1!AB961="DC4MDB08","DC4",IF(Sheet1!AB961="DC4MDB09","DC4",IF(Sheet1!AB961="DC4MDB10","DC4","$False"))))))))))))))))))))</f>
        <v>DC1</v>
      </c>
      <c r="Z961" t="s">
        <v>35</v>
      </c>
      <c r="AA961" t="e">
        <f t="shared" si="58"/>
        <v>#VALUE!</v>
      </c>
      <c r="AB961" t="e">
        <f t="shared" si="59"/>
        <v>#VALUE!</v>
      </c>
      <c r="AC961" t="s">
        <v>11</v>
      </c>
      <c r="AD961" t="s">
        <v>12</v>
      </c>
      <c r="AE961" t="s">
        <v>13</v>
      </c>
      <c r="AF961" t="s">
        <v>14</v>
      </c>
      <c r="AG961" t="s">
        <v>5</v>
      </c>
      <c r="AH961" t="s">
        <v>15</v>
      </c>
      <c r="AI961" t="s">
        <v>16</v>
      </c>
      <c r="AJ961" t="s">
        <v>17</v>
      </c>
      <c r="AK961" t="s">
        <v>18</v>
      </c>
      <c r="AL961" t="s">
        <v>19</v>
      </c>
    </row>
    <row r="962" spans="1:38" ht="13.5" customHeight="1">
      <c r="A962" s="7"/>
      <c r="B962" s="7"/>
      <c r="C962" s="7"/>
      <c r="D962" s="8"/>
      <c r="F962" s="9" t="str">
        <f>(Sheet1!T962)</f>
        <v/>
      </c>
      <c r="G962" t="str">
        <f>IF(OR(Sheet1!W962="Yes",Sheet1!U962="Yes"),"\\CMFP538\"&amp;Sheet1!Z962,"")</f>
        <v/>
      </c>
      <c r="H962" t="str">
        <f>IF(G962="","",Sheet1!Z962)</f>
        <v/>
      </c>
      <c r="I962" t="str">
        <f>IF(G962="","",Sheet1!Y962)</f>
        <v/>
      </c>
      <c r="J962" t="e">
        <f>(Sheet1!O962)</f>
        <v>#VALUE!</v>
      </c>
      <c r="K962" s="6" t="e">
        <f>(Sheet1!P962)</f>
        <v>#VALUE!</v>
      </c>
      <c r="L962" s="6" t="e">
        <f>IF(Sheet1!N962="No","No",IF(Sheet1!N962="","No","Yes"))</f>
        <v>#VALUE!</v>
      </c>
      <c r="M962" t="e">
        <f>(Sheet1!Q962)</f>
        <v>#VALUE!</v>
      </c>
      <c r="N962" s="6" t="str">
        <f>IF(Sheet1!E962=FALSE,"",Sheet1!F962&amp;Sheet1!E962)</f>
        <v/>
      </c>
      <c r="O962" t="str">
        <f ca="1">(Sheet1!AB962)</f>
        <v>DC1MDB06</v>
      </c>
      <c r="P962" t="e">
        <f>(Sheet1!R962)</f>
        <v>#VALUE!</v>
      </c>
      <c r="Q962" t="e">
        <f>Sheet3!D962</f>
        <v>#VALUE!</v>
      </c>
      <c r="R962" t="e">
        <f>Sheet3!E962</f>
        <v>#VALUE!</v>
      </c>
      <c r="S962" t="str">
        <f t="shared" si="56"/>
        <v/>
      </c>
      <c r="T962" t="str">
        <f>IF(ISERROR(Sheet1!X962),"",Sheet1!X962)</f>
        <v/>
      </c>
      <c r="U962" t="e">
        <f>IF(Sheet1!M962="Councillors",5120,IF(Sheet1!M962="Information Technology Services Dept.",1024,IF(Sheet1!M962="City Clerk and Solicitor Dept",1953,"No")))</f>
        <v>#VALUE!</v>
      </c>
      <c r="V962" s="5" t="s">
        <v>96</v>
      </c>
      <c r="W962" t="e">
        <f>IF(Sheet1!M962="Councillors",4608,IF(Sheet1!M962="Information Technology Services Dept.",921,IF(Sheet1!M962="City Clerk and Solicitor Dept",1855,"No")))</f>
        <v>#VALUE!</v>
      </c>
      <c r="X962" t="e">
        <f t="shared" si="57"/>
        <v>#VALUE!</v>
      </c>
      <c r="Y962" t="str">
        <f ca="1">IF(Sheet1!AB962="DC1MDB01","DC1",IF(Sheet1!AB962="DC1MDB02","DC1",IF(Sheet1!AB962="DC1MDB03","DC1",IF(Sheet1!AB962="DC1MDB04","DC1",IF(Sheet1!AB962="DC1MDB05","DC1",IF(Sheet1!AB962="DC1MDB06","DC1",IF(Sheet1!AB962="DC1MDB07","DC1",IF(Sheet1!AB962="DC1MDB08","DC1",IF(Sheet1!AB962="DC1MDB09","DC1",IF(Sheet1!AB962="DC1MDB10","DC1",IF(Sheet1!AB962="DC4MDB01","DC4",IF(Sheet1!AB962="DC4MDB02","DC4",IF(Sheet1!AB962="DC4MDB03","DC4",IF(Sheet1!AB962="DC4MDB04","DC4",IF(Sheet1!AB962="DC4MDB05","DC4",IF(Sheet1!AB962="DC4MDB06","DC4",IF(Sheet1!AB962="DC4MDB07","DC4",IF(Sheet1!AB962="DC4MDB08","DC4",IF(Sheet1!AB962="DC4MDB09","DC4",IF(Sheet1!AB962="DC4MDB10","DC4","$False"))))))))))))))))))))</f>
        <v>DC1</v>
      </c>
      <c r="Z962" t="s">
        <v>35</v>
      </c>
      <c r="AA962" t="e">
        <f t="shared" si="58"/>
        <v>#VALUE!</v>
      </c>
      <c r="AB962" t="e">
        <f t="shared" si="59"/>
        <v>#VALUE!</v>
      </c>
      <c r="AC962" t="s">
        <v>11</v>
      </c>
      <c r="AD962" t="s">
        <v>12</v>
      </c>
      <c r="AE962" t="s">
        <v>13</v>
      </c>
      <c r="AF962" t="s">
        <v>14</v>
      </c>
      <c r="AG962" t="s">
        <v>5</v>
      </c>
      <c r="AH962" t="s">
        <v>15</v>
      </c>
      <c r="AI962" t="s">
        <v>16</v>
      </c>
      <c r="AJ962" t="s">
        <v>17</v>
      </c>
      <c r="AK962" t="s">
        <v>18</v>
      </c>
      <c r="AL962" t="s">
        <v>19</v>
      </c>
    </row>
    <row r="963" spans="1:38" ht="13.5" customHeight="1">
      <c r="A963" s="7"/>
      <c r="B963" s="7"/>
      <c r="C963" s="7"/>
      <c r="D963" s="8"/>
      <c r="F963" s="9" t="str">
        <f>(Sheet1!T963)</f>
        <v/>
      </c>
      <c r="G963" t="str">
        <f>IF(OR(Sheet1!W963="Yes",Sheet1!U963="Yes"),"\\CMFP538\"&amp;Sheet1!Z963,"")</f>
        <v/>
      </c>
      <c r="H963" t="str">
        <f>IF(G963="","",Sheet1!Z963)</f>
        <v/>
      </c>
      <c r="I963" t="str">
        <f>IF(G963="","",Sheet1!Y963)</f>
        <v/>
      </c>
      <c r="J963" t="e">
        <f>(Sheet1!O963)</f>
        <v>#VALUE!</v>
      </c>
      <c r="K963" s="6" t="e">
        <f>(Sheet1!P963)</f>
        <v>#VALUE!</v>
      </c>
      <c r="L963" s="6" t="e">
        <f>IF(Sheet1!N963="No","No",IF(Sheet1!N963="","No","Yes"))</f>
        <v>#VALUE!</v>
      </c>
      <c r="M963" t="e">
        <f>(Sheet1!Q963)</f>
        <v>#VALUE!</v>
      </c>
      <c r="N963" s="6" t="str">
        <f>IF(Sheet1!E963=FALSE,"",Sheet1!F963&amp;Sheet1!E963)</f>
        <v/>
      </c>
      <c r="O963" t="str">
        <f ca="1">(Sheet1!AB963)</f>
        <v>DC4MDB06</v>
      </c>
      <c r="P963" t="e">
        <f>(Sheet1!R963)</f>
        <v>#VALUE!</v>
      </c>
      <c r="Q963" t="e">
        <f>Sheet3!D963</f>
        <v>#VALUE!</v>
      </c>
      <c r="R963" t="e">
        <f>Sheet3!E963</f>
        <v>#VALUE!</v>
      </c>
      <c r="S963" t="str">
        <f t="shared" ref="S963:S1001" si="60">IF(G963="","","\\CMFP538\e$\USR\"&amp;K963)</f>
        <v/>
      </c>
      <c r="T963" t="str">
        <f>IF(ISERROR(Sheet1!X963),"",Sheet1!X963)</f>
        <v/>
      </c>
      <c r="U963" t="e">
        <f>IF(Sheet1!M963="Councillors",5120,IF(Sheet1!M963="Information Technology Services Dept.",1024,IF(Sheet1!M963="City Clerk and Solicitor Dept",1953,"No")))</f>
        <v>#VALUE!</v>
      </c>
      <c r="V963" s="5" t="s">
        <v>96</v>
      </c>
      <c r="W963" t="e">
        <f>IF(Sheet1!M963="Councillors",4608,IF(Sheet1!M963="Information Technology Services Dept.",921,IF(Sheet1!M963="City Clerk and Solicitor Dept",1855,"No")))</f>
        <v>#VALUE!</v>
      </c>
      <c r="X963" t="e">
        <f t="shared" ref="X963:X1001" si="61">IF(W963&gt;="0","Yes","No")</f>
        <v>#VALUE!</v>
      </c>
      <c r="Y963" t="str">
        <f ca="1">IF(Sheet1!AB963="DC1MDB01","DC1",IF(Sheet1!AB963="DC1MDB02","DC1",IF(Sheet1!AB963="DC1MDB03","DC1",IF(Sheet1!AB963="DC1MDB04","DC1",IF(Sheet1!AB963="DC1MDB05","DC1",IF(Sheet1!AB963="DC1MDB06","DC1",IF(Sheet1!AB963="DC1MDB07","DC1",IF(Sheet1!AB963="DC1MDB08","DC1",IF(Sheet1!AB963="DC1MDB09","DC1",IF(Sheet1!AB963="DC1MDB10","DC1",IF(Sheet1!AB963="DC4MDB01","DC4",IF(Sheet1!AB963="DC4MDB02","DC4",IF(Sheet1!AB963="DC4MDB03","DC4",IF(Sheet1!AB963="DC4MDB04","DC4",IF(Sheet1!AB963="DC4MDB05","DC4",IF(Sheet1!AB963="DC4MDB06","DC4",IF(Sheet1!AB963="DC4MDB07","DC4",IF(Sheet1!AB963="DC4MDB08","DC4",IF(Sheet1!AB963="DC4MDB09","DC4",IF(Sheet1!AB963="DC4MDB10","DC4","$False"))))))))))))))))))))</f>
        <v>DC4</v>
      </c>
      <c r="Z963" t="s">
        <v>35</v>
      </c>
      <c r="AA963" t="e">
        <f t="shared" ref="AA963:AA1001" si="62">IF(U963=5120,"5GB",IF(U963=1024,"1GB",IF(U963=1953,"2GB","512MB")))</f>
        <v>#VALUE!</v>
      </c>
      <c r="AB963" t="e">
        <f t="shared" ref="AB963:AB1001" si="63">IF(M963="","","\&gt;C2C ArchiveOne Email Auto delete "&amp;Y963)</f>
        <v>#VALUE!</v>
      </c>
      <c r="AC963" t="s">
        <v>11</v>
      </c>
      <c r="AD963" t="s">
        <v>12</v>
      </c>
      <c r="AE963" t="s">
        <v>13</v>
      </c>
      <c r="AF963" t="s">
        <v>14</v>
      </c>
      <c r="AG963" t="s">
        <v>5</v>
      </c>
      <c r="AH963" t="s">
        <v>15</v>
      </c>
      <c r="AI963" t="s">
        <v>16</v>
      </c>
      <c r="AJ963" t="s">
        <v>17</v>
      </c>
      <c r="AK963" t="s">
        <v>18</v>
      </c>
      <c r="AL963" t="s">
        <v>19</v>
      </c>
    </row>
    <row r="964" spans="1:38" ht="13.5" customHeight="1">
      <c r="A964" s="7"/>
      <c r="B964" s="7"/>
      <c r="C964" s="7"/>
      <c r="D964" s="8"/>
      <c r="F964" s="9" t="str">
        <f>(Sheet1!T964)</f>
        <v/>
      </c>
      <c r="G964" t="str">
        <f>IF(OR(Sheet1!W964="Yes",Sheet1!U964="Yes"),"\\CMFP538\"&amp;Sheet1!Z964,"")</f>
        <v/>
      </c>
      <c r="H964" t="str">
        <f>IF(G964="","",Sheet1!Z964)</f>
        <v/>
      </c>
      <c r="I964" t="str">
        <f>IF(G964="","",Sheet1!Y964)</f>
        <v/>
      </c>
      <c r="J964" t="e">
        <f>(Sheet1!O964)</f>
        <v>#VALUE!</v>
      </c>
      <c r="K964" s="6" t="e">
        <f>(Sheet1!P964)</f>
        <v>#VALUE!</v>
      </c>
      <c r="L964" s="6" t="e">
        <f>IF(Sheet1!N964="No","No",IF(Sheet1!N964="","No","Yes"))</f>
        <v>#VALUE!</v>
      </c>
      <c r="M964" t="e">
        <f>(Sheet1!Q964)</f>
        <v>#VALUE!</v>
      </c>
      <c r="N964" s="6" t="str">
        <f>IF(Sheet1!E964=FALSE,"",Sheet1!F964&amp;Sheet1!E964)</f>
        <v/>
      </c>
      <c r="O964" t="str">
        <f ca="1">(Sheet1!AB964)</f>
        <v>DC4MDB02</v>
      </c>
      <c r="P964" t="e">
        <f>(Sheet1!R964)</f>
        <v>#VALUE!</v>
      </c>
      <c r="Q964" t="e">
        <f>Sheet3!D964</f>
        <v>#VALUE!</v>
      </c>
      <c r="R964" t="e">
        <f>Sheet3!E964</f>
        <v>#VALUE!</v>
      </c>
      <c r="S964" t="str">
        <f t="shared" si="60"/>
        <v/>
      </c>
      <c r="T964" t="str">
        <f>IF(ISERROR(Sheet1!X964),"",Sheet1!X964)</f>
        <v/>
      </c>
      <c r="U964" t="e">
        <f>IF(Sheet1!M964="Councillors",5120,IF(Sheet1!M964="Information Technology Services Dept.",1024,IF(Sheet1!M964="City Clerk and Solicitor Dept",1953,"No")))</f>
        <v>#VALUE!</v>
      </c>
      <c r="V964" s="5" t="s">
        <v>96</v>
      </c>
      <c r="W964" t="e">
        <f>IF(Sheet1!M964="Councillors",4608,IF(Sheet1!M964="Information Technology Services Dept.",921,IF(Sheet1!M964="City Clerk and Solicitor Dept",1855,"No")))</f>
        <v>#VALUE!</v>
      </c>
      <c r="X964" t="e">
        <f t="shared" si="61"/>
        <v>#VALUE!</v>
      </c>
      <c r="Y964" t="str">
        <f ca="1">IF(Sheet1!AB964="DC1MDB01","DC1",IF(Sheet1!AB964="DC1MDB02","DC1",IF(Sheet1!AB964="DC1MDB03","DC1",IF(Sheet1!AB964="DC1MDB04","DC1",IF(Sheet1!AB964="DC1MDB05","DC1",IF(Sheet1!AB964="DC1MDB06","DC1",IF(Sheet1!AB964="DC1MDB07","DC1",IF(Sheet1!AB964="DC1MDB08","DC1",IF(Sheet1!AB964="DC1MDB09","DC1",IF(Sheet1!AB964="DC1MDB10","DC1",IF(Sheet1!AB964="DC4MDB01","DC4",IF(Sheet1!AB964="DC4MDB02","DC4",IF(Sheet1!AB964="DC4MDB03","DC4",IF(Sheet1!AB964="DC4MDB04","DC4",IF(Sheet1!AB964="DC4MDB05","DC4",IF(Sheet1!AB964="DC4MDB06","DC4",IF(Sheet1!AB964="DC4MDB07","DC4",IF(Sheet1!AB964="DC4MDB08","DC4",IF(Sheet1!AB964="DC4MDB09","DC4",IF(Sheet1!AB964="DC4MDB10","DC4","$False"))))))))))))))))))))</f>
        <v>DC4</v>
      </c>
      <c r="Z964" t="s">
        <v>35</v>
      </c>
      <c r="AA964" t="e">
        <f t="shared" si="62"/>
        <v>#VALUE!</v>
      </c>
      <c r="AB964" t="e">
        <f t="shared" si="63"/>
        <v>#VALUE!</v>
      </c>
      <c r="AC964" t="s">
        <v>11</v>
      </c>
      <c r="AD964" t="s">
        <v>12</v>
      </c>
      <c r="AE964" t="s">
        <v>13</v>
      </c>
      <c r="AF964" t="s">
        <v>14</v>
      </c>
      <c r="AG964" t="s">
        <v>5</v>
      </c>
      <c r="AH964" t="s">
        <v>15</v>
      </c>
      <c r="AI964" t="s">
        <v>16</v>
      </c>
      <c r="AJ964" t="s">
        <v>17</v>
      </c>
      <c r="AK964" t="s">
        <v>18</v>
      </c>
      <c r="AL964" t="s">
        <v>19</v>
      </c>
    </row>
    <row r="965" spans="1:38" ht="13.5" customHeight="1">
      <c r="A965" s="7"/>
      <c r="B965" s="7"/>
      <c r="C965" s="7"/>
      <c r="D965" s="8"/>
      <c r="F965" s="9" t="str">
        <f>(Sheet1!T965)</f>
        <v/>
      </c>
      <c r="G965" t="str">
        <f>IF(OR(Sheet1!W965="Yes",Sheet1!U965="Yes"),"\\CMFP538\"&amp;Sheet1!Z965,"")</f>
        <v/>
      </c>
      <c r="H965" t="str">
        <f>IF(G965="","",Sheet1!Z965)</f>
        <v/>
      </c>
      <c r="I965" t="str">
        <f>IF(G965="","",Sheet1!Y965)</f>
        <v/>
      </c>
      <c r="J965" t="e">
        <f>(Sheet1!O965)</f>
        <v>#VALUE!</v>
      </c>
      <c r="K965" s="6" t="e">
        <f>(Sheet1!P965)</f>
        <v>#VALUE!</v>
      </c>
      <c r="L965" s="6" t="e">
        <f>IF(Sheet1!N965="No","No",IF(Sheet1!N965="","No","Yes"))</f>
        <v>#VALUE!</v>
      </c>
      <c r="M965" t="e">
        <f>(Sheet1!Q965)</f>
        <v>#VALUE!</v>
      </c>
      <c r="N965" s="6" t="str">
        <f>IF(Sheet1!E965=FALSE,"",Sheet1!F965&amp;Sheet1!E965)</f>
        <v/>
      </c>
      <c r="O965" t="str">
        <f ca="1">(Sheet1!AB965)</f>
        <v>DC1MDB09</v>
      </c>
      <c r="P965" t="e">
        <f>(Sheet1!R965)</f>
        <v>#VALUE!</v>
      </c>
      <c r="Q965" t="e">
        <f>Sheet3!D965</f>
        <v>#VALUE!</v>
      </c>
      <c r="R965" t="e">
        <f>Sheet3!E965</f>
        <v>#VALUE!</v>
      </c>
      <c r="S965" t="str">
        <f t="shared" si="60"/>
        <v/>
      </c>
      <c r="T965" t="str">
        <f>IF(ISERROR(Sheet1!X965),"",Sheet1!X965)</f>
        <v/>
      </c>
      <c r="U965" t="e">
        <f>IF(Sheet1!M965="Councillors",5120,IF(Sheet1!M965="Information Technology Services Dept.",1024,IF(Sheet1!M965="City Clerk and Solicitor Dept",1953,"No")))</f>
        <v>#VALUE!</v>
      </c>
      <c r="V965" s="5" t="s">
        <v>96</v>
      </c>
      <c r="W965" t="e">
        <f>IF(Sheet1!M965="Councillors",4608,IF(Sheet1!M965="Information Technology Services Dept.",921,IF(Sheet1!M965="City Clerk and Solicitor Dept",1855,"No")))</f>
        <v>#VALUE!</v>
      </c>
      <c r="X965" t="e">
        <f t="shared" si="61"/>
        <v>#VALUE!</v>
      </c>
      <c r="Y965" t="str">
        <f ca="1">IF(Sheet1!AB965="DC1MDB01","DC1",IF(Sheet1!AB965="DC1MDB02","DC1",IF(Sheet1!AB965="DC1MDB03","DC1",IF(Sheet1!AB965="DC1MDB04","DC1",IF(Sheet1!AB965="DC1MDB05","DC1",IF(Sheet1!AB965="DC1MDB06","DC1",IF(Sheet1!AB965="DC1MDB07","DC1",IF(Sheet1!AB965="DC1MDB08","DC1",IF(Sheet1!AB965="DC1MDB09","DC1",IF(Sheet1!AB965="DC1MDB10","DC1",IF(Sheet1!AB965="DC4MDB01","DC4",IF(Sheet1!AB965="DC4MDB02","DC4",IF(Sheet1!AB965="DC4MDB03","DC4",IF(Sheet1!AB965="DC4MDB04","DC4",IF(Sheet1!AB965="DC4MDB05","DC4",IF(Sheet1!AB965="DC4MDB06","DC4",IF(Sheet1!AB965="DC4MDB07","DC4",IF(Sheet1!AB965="DC4MDB08","DC4",IF(Sheet1!AB965="DC4MDB09","DC4",IF(Sheet1!AB965="DC4MDB10","DC4","$False"))))))))))))))))))))</f>
        <v>DC1</v>
      </c>
      <c r="Z965" t="s">
        <v>35</v>
      </c>
      <c r="AA965" t="e">
        <f t="shared" si="62"/>
        <v>#VALUE!</v>
      </c>
      <c r="AB965" t="e">
        <f t="shared" si="63"/>
        <v>#VALUE!</v>
      </c>
      <c r="AC965" t="s">
        <v>11</v>
      </c>
      <c r="AD965" t="s">
        <v>12</v>
      </c>
      <c r="AE965" t="s">
        <v>13</v>
      </c>
      <c r="AF965" t="s">
        <v>14</v>
      </c>
      <c r="AG965" t="s">
        <v>5</v>
      </c>
      <c r="AH965" t="s">
        <v>15</v>
      </c>
      <c r="AI965" t="s">
        <v>16</v>
      </c>
      <c r="AJ965" t="s">
        <v>17</v>
      </c>
      <c r="AK965" t="s">
        <v>18</v>
      </c>
      <c r="AL965" t="s">
        <v>19</v>
      </c>
    </row>
    <row r="966" spans="1:38" ht="13.5" customHeight="1">
      <c r="A966" s="7"/>
      <c r="B966" s="7"/>
      <c r="C966" s="7"/>
      <c r="D966" s="8"/>
      <c r="F966" s="9" t="str">
        <f>(Sheet1!T966)</f>
        <v/>
      </c>
      <c r="G966" t="str">
        <f>IF(OR(Sheet1!W966="Yes",Sheet1!U966="Yes"),"\\CMFP538\"&amp;Sheet1!Z966,"")</f>
        <v/>
      </c>
      <c r="H966" t="str">
        <f>IF(G966="","",Sheet1!Z966)</f>
        <v/>
      </c>
      <c r="I966" t="str">
        <f>IF(G966="","",Sheet1!Y966)</f>
        <v/>
      </c>
      <c r="J966" t="e">
        <f>(Sheet1!O966)</f>
        <v>#VALUE!</v>
      </c>
      <c r="K966" s="6" t="e">
        <f>(Sheet1!P966)</f>
        <v>#VALUE!</v>
      </c>
      <c r="L966" s="6" t="e">
        <f>IF(Sheet1!N966="No","No",IF(Sheet1!N966="","No","Yes"))</f>
        <v>#VALUE!</v>
      </c>
      <c r="M966" t="e">
        <f>(Sheet1!Q966)</f>
        <v>#VALUE!</v>
      </c>
      <c r="N966" s="6" t="str">
        <f>IF(Sheet1!E966=FALSE,"",Sheet1!F966&amp;Sheet1!E966)</f>
        <v/>
      </c>
      <c r="O966" t="str">
        <f ca="1">(Sheet1!AB966)</f>
        <v>DC1MDB02</v>
      </c>
      <c r="P966" t="e">
        <f>(Sheet1!R966)</f>
        <v>#VALUE!</v>
      </c>
      <c r="Q966" t="e">
        <f>Sheet3!D966</f>
        <v>#VALUE!</v>
      </c>
      <c r="R966" t="e">
        <f>Sheet3!E966</f>
        <v>#VALUE!</v>
      </c>
      <c r="S966" t="str">
        <f t="shared" si="60"/>
        <v/>
      </c>
      <c r="T966" t="str">
        <f>IF(ISERROR(Sheet1!X966),"",Sheet1!X966)</f>
        <v/>
      </c>
      <c r="U966" t="e">
        <f>IF(Sheet1!M966="Councillors",5120,IF(Sheet1!M966="Information Technology Services Dept.",1024,IF(Sheet1!M966="City Clerk and Solicitor Dept",1953,"No")))</f>
        <v>#VALUE!</v>
      </c>
      <c r="V966" s="5" t="s">
        <v>96</v>
      </c>
      <c r="W966" t="e">
        <f>IF(Sheet1!M966="Councillors",4608,IF(Sheet1!M966="Information Technology Services Dept.",921,IF(Sheet1!M966="City Clerk and Solicitor Dept",1855,"No")))</f>
        <v>#VALUE!</v>
      </c>
      <c r="X966" t="e">
        <f t="shared" si="61"/>
        <v>#VALUE!</v>
      </c>
      <c r="Y966" t="str">
        <f ca="1">IF(Sheet1!AB966="DC1MDB01","DC1",IF(Sheet1!AB966="DC1MDB02","DC1",IF(Sheet1!AB966="DC1MDB03","DC1",IF(Sheet1!AB966="DC1MDB04","DC1",IF(Sheet1!AB966="DC1MDB05","DC1",IF(Sheet1!AB966="DC1MDB06","DC1",IF(Sheet1!AB966="DC1MDB07","DC1",IF(Sheet1!AB966="DC1MDB08","DC1",IF(Sheet1!AB966="DC1MDB09","DC1",IF(Sheet1!AB966="DC1MDB10","DC1",IF(Sheet1!AB966="DC4MDB01","DC4",IF(Sheet1!AB966="DC4MDB02","DC4",IF(Sheet1!AB966="DC4MDB03","DC4",IF(Sheet1!AB966="DC4MDB04","DC4",IF(Sheet1!AB966="DC4MDB05","DC4",IF(Sheet1!AB966="DC4MDB06","DC4",IF(Sheet1!AB966="DC4MDB07","DC4",IF(Sheet1!AB966="DC4MDB08","DC4",IF(Sheet1!AB966="DC4MDB09","DC4",IF(Sheet1!AB966="DC4MDB10","DC4","$False"))))))))))))))))))))</f>
        <v>DC1</v>
      </c>
      <c r="Z966" t="s">
        <v>35</v>
      </c>
      <c r="AA966" t="e">
        <f t="shared" si="62"/>
        <v>#VALUE!</v>
      </c>
      <c r="AB966" t="e">
        <f t="shared" si="63"/>
        <v>#VALUE!</v>
      </c>
      <c r="AC966" t="s">
        <v>11</v>
      </c>
      <c r="AD966" t="s">
        <v>12</v>
      </c>
      <c r="AE966" t="s">
        <v>13</v>
      </c>
      <c r="AF966" t="s">
        <v>14</v>
      </c>
      <c r="AG966" t="s">
        <v>5</v>
      </c>
      <c r="AH966" t="s">
        <v>15</v>
      </c>
      <c r="AI966" t="s">
        <v>16</v>
      </c>
      <c r="AJ966" t="s">
        <v>17</v>
      </c>
      <c r="AK966" t="s">
        <v>18</v>
      </c>
      <c r="AL966" t="s">
        <v>19</v>
      </c>
    </row>
    <row r="967" spans="1:38" ht="13.5" customHeight="1">
      <c r="A967" s="7"/>
      <c r="B967" s="7"/>
      <c r="C967" s="7"/>
      <c r="D967" s="8"/>
      <c r="F967" s="9" t="str">
        <f>(Sheet1!T967)</f>
        <v/>
      </c>
      <c r="G967" t="str">
        <f>IF(OR(Sheet1!W967="Yes",Sheet1!U967="Yes"),"\\CMFP538\"&amp;Sheet1!Z967,"")</f>
        <v/>
      </c>
      <c r="H967" t="str">
        <f>IF(G967="","",Sheet1!Z967)</f>
        <v/>
      </c>
      <c r="I967" t="str">
        <f>IF(G967="","",Sheet1!Y967)</f>
        <v/>
      </c>
      <c r="J967" t="e">
        <f>(Sheet1!O967)</f>
        <v>#VALUE!</v>
      </c>
      <c r="K967" s="6" t="e">
        <f>(Sheet1!P967)</f>
        <v>#VALUE!</v>
      </c>
      <c r="L967" s="6" t="e">
        <f>IF(Sheet1!N967="No","No",IF(Sheet1!N967="","No","Yes"))</f>
        <v>#VALUE!</v>
      </c>
      <c r="M967" t="e">
        <f>(Sheet1!Q967)</f>
        <v>#VALUE!</v>
      </c>
      <c r="N967" s="6" t="str">
        <f>IF(Sheet1!E967=FALSE,"",Sheet1!F967&amp;Sheet1!E967)</f>
        <v/>
      </c>
      <c r="O967" t="str">
        <f ca="1">(Sheet1!AB967)</f>
        <v>DC1MDB07</v>
      </c>
      <c r="P967" t="e">
        <f>(Sheet1!R967)</f>
        <v>#VALUE!</v>
      </c>
      <c r="Q967" t="e">
        <f>Sheet3!D967</f>
        <v>#VALUE!</v>
      </c>
      <c r="R967" t="e">
        <f>Sheet3!E967</f>
        <v>#VALUE!</v>
      </c>
      <c r="S967" t="str">
        <f t="shared" si="60"/>
        <v/>
      </c>
      <c r="T967" t="str">
        <f>IF(ISERROR(Sheet1!X967),"",Sheet1!X967)</f>
        <v/>
      </c>
      <c r="U967" t="e">
        <f>IF(Sheet1!M967="Councillors",5120,IF(Sheet1!M967="Information Technology Services Dept.",1024,IF(Sheet1!M967="City Clerk and Solicitor Dept",1953,"No")))</f>
        <v>#VALUE!</v>
      </c>
      <c r="V967" s="5" t="s">
        <v>96</v>
      </c>
      <c r="W967" t="e">
        <f>IF(Sheet1!M967="Councillors",4608,IF(Sheet1!M967="Information Technology Services Dept.",921,IF(Sheet1!M967="City Clerk and Solicitor Dept",1855,"No")))</f>
        <v>#VALUE!</v>
      </c>
      <c r="X967" t="e">
        <f t="shared" si="61"/>
        <v>#VALUE!</v>
      </c>
      <c r="Y967" t="str">
        <f ca="1">IF(Sheet1!AB967="DC1MDB01","DC1",IF(Sheet1!AB967="DC1MDB02","DC1",IF(Sheet1!AB967="DC1MDB03","DC1",IF(Sheet1!AB967="DC1MDB04","DC1",IF(Sheet1!AB967="DC1MDB05","DC1",IF(Sheet1!AB967="DC1MDB06","DC1",IF(Sheet1!AB967="DC1MDB07","DC1",IF(Sheet1!AB967="DC1MDB08","DC1",IF(Sheet1!AB967="DC1MDB09","DC1",IF(Sheet1!AB967="DC1MDB10","DC1",IF(Sheet1!AB967="DC4MDB01","DC4",IF(Sheet1!AB967="DC4MDB02","DC4",IF(Sheet1!AB967="DC4MDB03","DC4",IF(Sheet1!AB967="DC4MDB04","DC4",IF(Sheet1!AB967="DC4MDB05","DC4",IF(Sheet1!AB967="DC4MDB06","DC4",IF(Sheet1!AB967="DC4MDB07","DC4",IF(Sheet1!AB967="DC4MDB08","DC4",IF(Sheet1!AB967="DC4MDB09","DC4",IF(Sheet1!AB967="DC4MDB10","DC4","$False"))))))))))))))))))))</f>
        <v>DC1</v>
      </c>
      <c r="Z967" t="s">
        <v>35</v>
      </c>
      <c r="AA967" t="e">
        <f t="shared" si="62"/>
        <v>#VALUE!</v>
      </c>
      <c r="AB967" t="e">
        <f t="shared" si="63"/>
        <v>#VALUE!</v>
      </c>
      <c r="AC967" t="s">
        <v>11</v>
      </c>
      <c r="AD967" t="s">
        <v>12</v>
      </c>
      <c r="AE967" t="s">
        <v>13</v>
      </c>
      <c r="AF967" t="s">
        <v>14</v>
      </c>
      <c r="AG967" t="s">
        <v>5</v>
      </c>
      <c r="AH967" t="s">
        <v>15</v>
      </c>
      <c r="AI967" t="s">
        <v>16</v>
      </c>
      <c r="AJ967" t="s">
        <v>17</v>
      </c>
      <c r="AK967" t="s">
        <v>18</v>
      </c>
      <c r="AL967" t="s">
        <v>19</v>
      </c>
    </row>
    <row r="968" spans="1:38" ht="13.5" customHeight="1">
      <c r="A968" s="7"/>
      <c r="B968" s="7"/>
      <c r="C968" s="7"/>
      <c r="D968" s="8"/>
      <c r="F968" s="9" t="str">
        <f>(Sheet1!T968)</f>
        <v/>
      </c>
      <c r="G968" t="str">
        <f>IF(OR(Sheet1!W968="Yes",Sheet1!U968="Yes"),"\\CMFP538\"&amp;Sheet1!Z968,"")</f>
        <v/>
      </c>
      <c r="H968" t="str">
        <f>IF(G968="","",Sheet1!Z968)</f>
        <v/>
      </c>
      <c r="I968" t="str">
        <f>IF(G968="","",Sheet1!Y968)</f>
        <v/>
      </c>
      <c r="J968" t="e">
        <f>(Sheet1!O968)</f>
        <v>#VALUE!</v>
      </c>
      <c r="K968" s="6" t="e">
        <f>(Sheet1!P968)</f>
        <v>#VALUE!</v>
      </c>
      <c r="L968" s="6" t="e">
        <f>IF(Sheet1!N968="No","No",IF(Sheet1!N968="","No","Yes"))</f>
        <v>#VALUE!</v>
      </c>
      <c r="M968" t="e">
        <f>(Sheet1!Q968)</f>
        <v>#VALUE!</v>
      </c>
      <c r="N968" s="6" t="str">
        <f>IF(Sheet1!E968=FALSE,"",Sheet1!F968&amp;Sheet1!E968)</f>
        <v/>
      </c>
      <c r="O968" t="str">
        <f ca="1">(Sheet1!AB968)</f>
        <v>DC1MDB07</v>
      </c>
      <c r="P968" t="e">
        <f>(Sheet1!R968)</f>
        <v>#VALUE!</v>
      </c>
      <c r="Q968" t="e">
        <f>Sheet3!D968</f>
        <v>#VALUE!</v>
      </c>
      <c r="R968" t="e">
        <f>Sheet3!E968</f>
        <v>#VALUE!</v>
      </c>
      <c r="S968" t="str">
        <f t="shared" si="60"/>
        <v/>
      </c>
      <c r="T968" t="str">
        <f>IF(ISERROR(Sheet1!X968),"",Sheet1!X968)</f>
        <v/>
      </c>
      <c r="U968" t="e">
        <f>IF(Sheet1!M968="Councillors",5120,IF(Sheet1!M968="Information Technology Services Dept.",1024,IF(Sheet1!M968="City Clerk and Solicitor Dept",1953,"No")))</f>
        <v>#VALUE!</v>
      </c>
      <c r="V968" s="5" t="s">
        <v>96</v>
      </c>
      <c r="W968" t="e">
        <f>IF(Sheet1!M968="Councillors",4608,IF(Sheet1!M968="Information Technology Services Dept.",921,IF(Sheet1!M968="City Clerk and Solicitor Dept",1855,"No")))</f>
        <v>#VALUE!</v>
      </c>
      <c r="X968" t="e">
        <f t="shared" si="61"/>
        <v>#VALUE!</v>
      </c>
      <c r="Y968" t="str">
        <f ca="1">IF(Sheet1!AB968="DC1MDB01","DC1",IF(Sheet1!AB968="DC1MDB02","DC1",IF(Sheet1!AB968="DC1MDB03","DC1",IF(Sheet1!AB968="DC1MDB04","DC1",IF(Sheet1!AB968="DC1MDB05","DC1",IF(Sheet1!AB968="DC1MDB06","DC1",IF(Sheet1!AB968="DC1MDB07","DC1",IF(Sheet1!AB968="DC1MDB08","DC1",IF(Sheet1!AB968="DC1MDB09","DC1",IF(Sheet1!AB968="DC1MDB10","DC1",IF(Sheet1!AB968="DC4MDB01","DC4",IF(Sheet1!AB968="DC4MDB02","DC4",IF(Sheet1!AB968="DC4MDB03","DC4",IF(Sheet1!AB968="DC4MDB04","DC4",IF(Sheet1!AB968="DC4MDB05","DC4",IF(Sheet1!AB968="DC4MDB06","DC4",IF(Sheet1!AB968="DC4MDB07","DC4",IF(Sheet1!AB968="DC4MDB08","DC4",IF(Sheet1!AB968="DC4MDB09","DC4",IF(Sheet1!AB968="DC4MDB10","DC4","$False"))))))))))))))))))))</f>
        <v>DC1</v>
      </c>
      <c r="Z968" t="s">
        <v>35</v>
      </c>
      <c r="AA968" t="e">
        <f t="shared" si="62"/>
        <v>#VALUE!</v>
      </c>
      <c r="AB968" t="e">
        <f t="shared" si="63"/>
        <v>#VALUE!</v>
      </c>
      <c r="AC968" t="s">
        <v>11</v>
      </c>
      <c r="AD968" t="s">
        <v>12</v>
      </c>
      <c r="AE968" t="s">
        <v>13</v>
      </c>
      <c r="AF968" t="s">
        <v>14</v>
      </c>
      <c r="AG968" t="s">
        <v>5</v>
      </c>
      <c r="AH968" t="s">
        <v>15</v>
      </c>
      <c r="AI968" t="s">
        <v>16</v>
      </c>
      <c r="AJ968" t="s">
        <v>17</v>
      </c>
      <c r="AK968" t="s">
        <v>18</v>
      </c>
      <c r="AL968" t="s">
        <v>19</v>
      </c>
    </row>
    <row r="969" spans="1:38" ht="13.5" customHeight="1">
      <c r="A969" s="7"/>
      <c r="B969" s="7"/>
      <c r="C969" s="7"/>
      <c r="D969" s="8"/>
      <c r="F969" s="9" t="str">
        <f>(Sheet1!T969)</f>
        <v/>
      </c>
      <c r="G969" t="str">
        <f>IF(OR(Sheet1!W969="Yes",Sheet1!U969="Yes"),"\\CMFP538\"&amp;Sheet1!Z969,"")</f>
        <v/>
      </c>
      <c r="H969" t="str">
        <f>IF(G969="","",Sheet1!Z969)</f>
        <v/>
      </c>
      <c r="I969" t="str">
        <f>IF(G969="","",Sheet1!Y969)</f>
        <v/>
      </c>
      <c r="J969" t="e">
        <f>(Sheet1!O969)</f>
        <v>#VALUE!</v>
      </c>
      <c r="K969" s="6" t="e">
        <f>(Sheet1!P969)</f>
        <v>#VALUE!</v>
      </c>
      <c r="L969" s="6" t="e">
        <f>IF(Sheet1!N969="No","No",IF(Sheet1!N969="","No","Yes"))</f>
        <v>#VALUE!</v>
      </c>
      <c r="M969" t="e">
        <f>(Sheet1!Q969)</f>
        <v>#VALUE!</v>
      </c>
      <c r="N969" s="6" t="str">
        <f>IF(Sheet1!E969=FALSE,"",Sheet1!F969&amp;Sheet1!E969)</f>
        <v/>
      </c>
      <c r="O969" t="str">
        <f ca="1">(Sheet1!AB969)</f>
        <v>DC4MDB10</v>
      </c>
      <c r="P969" t="e">
        <f>(Sheet1!R969)</f>
        <v>#VALUE!</v>
      </c>
      <c r="Q969" t="e">
        <f>Sheet3!D969</f>
        <v>#VALUE!</v>
      </c>
      <c r="R969" t="e">
        <f>Sheet3!E969</f>
        <v>#VALUE!</v>
      </c>
      <c r="S969" t="str">
        <f t="shared" si="60"/>
        <v/>
      </c>
      <c r="T969" t="str">
        <f>IF(ISERROR(Sheet1!X969),"",Sheet1!X969)</f>
        <v/>
      </c>
      <c r="U969" t="e">
        <f>IF(Sheet1!M969="Councillors",5120,IF(Sheet1!M969="Information Technology Services Dept.",1024,IF(Sheet1!M969="City Clerk and Solicitor Dept",1953,"No")))</f>
        <v>#VALUE!</v>
      </c>
      <c r="V969" s="5" t="s">
        <v>96</v>
      </c>
      <c r="W969" t="e">
        <f>IF(Sheet1!M969="Councillors",4608,IF(Sheet1!M969="Information Technology Services Dept.",921,IF(Sheet1!M969="City Clerk and Solicitor Dept",1855,"No")))</f>
        <v>#VALUE!</v>
      </c>
      <c r="X969" t="e">
        <f t="shared" si="61"/>
        <v>#VALUE!</v>
      </c>
      <c r="Y969" t="str">
        <f ca="1">IF(Sheet1!AB969="DC1MDB01","DC1",IF(Sheet1!AB969="DC1MDB02","DC1",IF(Sheet1!AB969="DC1MDB03","DC1",IF(Sheet1!AB969="DC1MDB04","DC1",IF(Sheet1!AB969="DC1MDB05","DC1",IF(Sheet1!AB969="DC1MDB06","DC1",IF(Sheet1!AB969="DC1MDB07","DC1",IF(Sheet1!AB969="DC1MDB08","DC1",IF(Sheet1!AB969="DC1MDB09","DC1",IF(Sheet1!AB969="DC1MDB10","DC1",IF(Sheet1!AB969="DC4MDB01","DC4",IF(Sheet1!AB969="DC4MDB02","DC4",IF(Sheet1!AB969="DC4MDB03","DC4",IF(Sheet1!AB969="DC4MDB04","DC4",IF(Sheet1!AB969="DC4MDB05","DC4",IF(Sheet1!AB969="DC4MDB06","DC4",IF(Sheet1!AB969="DC4MDB07","DC4",IF(Sheet1!AB969="DC4MDB08","DC4",IF(Sheet1!AB969="DC4MDB09","DC4",IF(Sheet1!AB969="DC4MDB10","DC4","$False"))))))))))))))))))))</f>
        <v>DC4</v>
      </c>
      <c r="Z969" t="s">
        <v>35</v>
      </c>
      <c r="AA969" t="e">
        <f t="shared" si="62"/>
        <v>#VALUE!</v>
      </c>
      <c r="AB969" t="e">
        <f t="shared" si="63"/>
        <v>#VALUE!</v>
      </c>
      <c r="AC969" t="s">
        <v>11</v>
      </c>
      <c r="AD969" t="s">
        <v>12</v>
      </c>
      <c r="AE969" t="s">
        <v>13</v>
      </c>
      <c r="AF969" t="s">
        <v>14</v>
      </c>
      <c r="AG969" t="s">
        <v>5</v>
      </c>
      <c r="AH969" t="s">
        <v>15</v>
      </c>
      <c r="AI969" t="s">
        <v>16</v>
      </c>
      <c r="AJ969" t="s">
        <v>17</v>
      </c>
      <c r="AK969" t="s">
        <v>18</v>
      </c>
      <c r="AL969" t="s">
        <v>19</v>
      </c>
    </row>
    <row r="970" spans="1:38" ht="13.5" customHeight="1">
      <c r="A970" s="7"/>
      <c r="B970" s="7"/>
      <c r="C970" s="7"/>
      <c r="D970" s="8"/>
      <c r="F970" s="9" t="str">
        <f>(Sheet1!T970)</f>
        <v/>
      </c>
      <c r="G970" t="str">
        <f>IF(OR(Sheet1!W970="Yes",Sheet1!U970="Yes"),"\\CMFP538\"&amp;Sheet1!Z970,"")</f>
        <v/>
      </c>
      <c r="H970" t="str">
        <f>IF(G970="","",Sheet1!Z970)</f>
        <v/>
      </c>
      <c r="I970" t="str">
        <f>IF(G970="","",Sheet1!Y970)</f>
        <v/>
      </c>
      <c r="J970" t="e">
        <f>(Sheet1!O970)</f>
        <v>#VALUE!</v>
      </c>
      <c r="K970" s="6" t="e">
        <f>(Sheet1!P970)</f>
        <v>#VALUE!</v>
      </c>
      <c r="L970" s="6" t="e">
        <f>IF(Sheet1!N970="No","No",IF(Sheet1!N970="","No","Yes"))</f>
        <v>#VALUE!</v>
      </c>
      <c r="M970" t="e">
        <f>(Sheet1!Q970)</f>
        <v>#VALUE!</v>
      </c>
      <c r="N970" s="6" t="str">
        <f>IF(Sheet1!E970=FALSE,"",Sheet1!F970&amp;Sheet1!E970)</f>
        <v/>
      </c>
      <c r="O970" t="str">
        <f ca="1">(Sheet1!AB970)</f>
        <v>DC1MDB02</v>
      </c>
      <c r="P970" t="e">
        <f>(Sheet1!R970)</f>
        <v>#VALUE!</v>
      </c>
      <c r="Q970" t="e">
        <f>Sheet3!D970</f>
        <v>#VALUE!</v>
      </c>
      <c r="R970" t="e">
        <f>Sheet3!E970</f>
        <v>#VALUE!</v>
      </c>
      <c r="S970" t="str">
        <f t="shared" si="60"/>
        <v/>
      </c>
      <c r="T970" t="str">
        <f>IF(ISERROR(Sheet1!X970),"",Sheet1!X970)</f>
        <v/>
      </c>
      <c r="U970" t="e">
        <f>IF(Sheet1!M970="Councillors",5120,IF(Sheet1!M970="Information Technology Services Dept.",1024,IF(Sheet1!M970="City Clerk and Solicitor Dept",1953,"No")))</f>
        <v>#VALUE!</v>
      </c>
      <c r="V970" s="5" t="s">
        <v>96</v>
      </c>
      <c r="W970" t="e">
        <f>IF(Sheet1!M970="Councillors",4608,IF(Sheet1!M970="Information Technology Services Dept.",921,IF(Sheet1!M970="City Clerk and Solicitor Dept",1855,"No")))</f>
        <v>#VALUE!</v>
      </c>
      <c r="X970" t="e">
        <f t="shared" si="61"/>
        <v>#VALUE!</v>
      </c>
      <c r="Y970" t="str">
        <f ca="1">IF(Sheet1!AB970="DC1MDB01","DC1",IF(Sheet1!AB970="DC1MDB02","DC1",IF(Sheet1!AB970="DC1MDB03","DC1",IF(Sheet1!AB970="DC1MDB04","DC1",IF(Sheet1!AB970="DC1MDB05","DC1",IF(Sheet1!AB970="DC1MDB06","DC1",IF(Sheet1!AB970="DC1MDB07","DC1",IF(Sheet1!AB970="DC1MDB08","DC1",IF(Sheet1!AB970="DC1MDB09","DC1",IF(Sheet1!AB970="DC1MDB10","DC1",IF(Sheet1!AB970="DC4MDB01","DC4",IF(Sheet1!AB970="DC4MDB02","DC4",IF(Sheet1!AB970="DC4MDB03","DC4",IF(Sheet1!AB970="DC4MDB04","DC4",IF(Sheet1!AB970="DC4MDB05","DC4",IF(Sheet1!AB970="DC4MDB06","DC4",IF(Sheet1!AB970="DC4MDB07","DC4",IF(Sheet1!AB970="DC4MDB08","DC4",IF(Sheet1!AB970="DC4MDB09","DC4",IF(Sheet1!AB970="DC4MDB10","DC4","$False"))))))))))))))))))))</f>
        <v>DC1</v>
      </c>
      <c r="Z970" t="s">
        <v>35</v>
      </c>
      <c r="AA970" t="e">
        <f t="shared" si="62"/>
        <v>#VALUE!</v>
      </c>
      <c r="AB970" t="e">
        <f t="shared" si="63"/>
        <v>#VALUE!</v>
      </c>
      <c r="AC970" t="s">
        <v>11</v>
      </c>
      <c r="AD970" t="s">
        <v>12</v>
      </c>
      <c r="AE970" t="s">
        <v>13</v>
      </c>
      <c r="AF970" t="s">
        <v>14</v>
      </c>
      <c r="AG970" t="s">
        <v>5</v>
      </c>
      <c r="AH970" t="s">
        <v>15</v>
      </c>
      <c r="AI970" t="s">
        <v>16</v>
      </c>
      <c r="AJ970" t="s">
        <v>17</v>
      </c>
      <c r="AK970" t="s">
        <v>18</v>
      </c>
      <c r="AL970" t="s">
        <v>19</v>
      </c>
    </row>
    <row r="971" spans="1:38" ht="13.5" customHeight="1">
      <c r="A971" s="7"/>
      <c r="B971" s="7"/>
      <c r="C971" s="7"/>
      <c r="D971" s="8"/>
      <c r="F971" s="9" t="str">
        <f>(Sheet1!T971)</f>
        <v/>
      </c>
      <c r="G971" t="str">
        <f>IF(OR(Sheet1!W971="Yes",Sheet1!U971="Yes"),"\\CMFP538\"&amp;Sheet1!Z971,"")</f>
        <v/>
      </c>
      <c r="H971" t="str">
        <f>IF(G971="","",Sheet1!Z971)</f>
        <v/>
      </c>
      <c r="I971" t="str">
        <f>IF(G971="","",Sheet1!Y971)</f>
        <v/>
      </c>
      <c r="J971" t="e">
        <f>(Sheet1!O971)</f>
        <v>#VALUE!</v>
      </c>
      <c r="K971" s="6" t="e">
        <f>(Sheet1!P971)</f>
        <v>#VALUE!</v>
      </c>
      <c r="L971" s="6" t="e">
        <f>IF(Sheet1!N971="No","No",IF(Sheet1!N971="","No","Yes"))</f>
        <v>#VALUE!</v>
      </c>
      <c r="M971" t="e">
        <f>(Sheet1!Q971)</f>
        <v>#VALUE!</v>
      </c>
      <c r="N971" s="6" t="str">
        <f>IF(Sheet1!E971=FALSE,"",Sheet1!F971&amp;Sheet1!E971)</f>
        <v/>
      </c>
      <c r="O971" t="str">
        <f ca="1">(Sheet1!AB971)</f>
        <v>DC4MDB01</v>
      </c>
      <c r="P971" t="e">
        <f>(Sheet1!R971)</f>
        <v>#VALUE!</v>
      </c>
      <c r="Q971" t="e">
        <f>Sheet3!D971</f>
        <v>#VALUE!</v>
      </c>
      <c r="R971" t="e">
        <f>Sheet3!E971</f>
        <v>#VALUE!</v>
      </c>
      <c r="S971" t="str">
        <f t="shared" si="60"/>
        <v/>
      </c>
      <c r="T971" t="str">
        <f>IF(ISERROR(Sheet1!X971),"",Sheet1!X971)</f>
        <v/>
      </c>
      <c r="U971" t="e">
        <f>IF(Sheet1!M971="Councillors",5120,IF(Sheet1!M971="Information Technology Services Dept.",1024,IF(Sheet1!M971="City Clerk and Solicitor Dept",1953,"No")))</f>
        <v>#VALUE!</v>
      </c>
      <c r="V971" s="5" t="s">
        <v>96</v>
      </c>
      <c r="W971" t="e">
        <f>IF(Sheet1!M971="Councillors",4608,IF(Sheet1!M971="Information Technology Services Dept.",921,IF(Sheet1!M971="City Clerk and Solicitor Dept",1855,"No")))</f>
        <v>#VALUE!</v>
      </c>
      <c r="X971" t="e">
        <f t="shared" si="61"/>
        <v>#VALUE!</v>
      </c>
      <c r="Y971" t="str">
        <f ca="1">IF(Sheet1!AB971="DC1MDB01","DC1",IF(Sheet1!AB971="DC1MDB02","DC1",IF(Sheet1!AB971="DC1MDB03","DC1",IF(Sheet1!AB971="DC1MDB04","DC1",IF(Sheet1!AB971="DC1MDB05","DC1",IF(Sheet1!AB971="DC1MDB06","DC1",IF(Sheet1!AB971="DC1MDB07","DC1",IF(Sheet1!AB971="DC1MDB08","DC1",IF(Sheet1!AB971="DC1MDB09","DC1",IF(Sheet1!AB971="DC1MDB10","DC1",IF(Sheet1!AB971="DC4MDB01","DC4",IF(Sheet1!AB971="DC4MDB02","DC4",IF(Sheet1!AB971="DC4MDB03","DC4",IF(Sheet1!AB971="DC4MDB04","DC4",IF(Sheet1!AB971="DC4MDB05","DC4",IF(Sheet1!AB971="DC4MDB06","DC4",IF(Sheet1!AB971="DC4MDB07","DC4",IF(Sheet1!AB971="DC4MDB08","DC4",IF(Sheet1!AB971="DC4MDB09","DC4",IF(Sheet1!AB971="DC4MDB10","DC4","$False"))))))))))))))))))))</f>
        <v>DC4</v>
      </c>
      <c r="Z971" t="s">
        <v>35</v>
      </c>
      <c r="AA971" t="e">
        <f t="shared" si="62"/>
        <v>#VALUE!</v>
      </c>
      <c r="AB971" t="e">
        <f t="shared" si="63"/>
        <v>#VALUE!</v>
      </c>
      <c r="AC971" t="s">
        <v>11</v>
      </c>
      <c r="AD971" t="s">
        <v>12</v>
      </c>
      <c r="AE971" t="s">
        <v>13</v>
      </c>
      <c r="AF971" t="s">
        <v>14</v>
      </c>
      <c r="AG971" t="s">
        <v>5</v>
      </c>
      <c r="AH971" t="s">
        <v>15</v>
      </c>
      <c r="AI971" t="s">
        <v>16</v>
      </c>
      <c r="AJ971" t="s">
        <v>17</v>
      </c>
      <c r="AK971" t="s">
        <v>18</v>
      </c>
      <c r="AL971" t="s">
        <v>19</v>
      </c>
    </row>
    <row r="972" spans="1:38" ht="13.5" customHeight="1">
      <c r="A972" s="7"/>
      <c r="B972" s="7"/>
      <c r="C972" s="7"/>
      <c r="D972" s="8"/>
      <c r="F972" s="9" t="str">
        <f>(Sheet1!T972)</f>
        <v/>
      </c>
      <c r="G972" t="str">
        <f>IF(OR(Sheet1!W972="Yes",Sheet1!U972="Yes"),"\\CMFP538\"&amp;Sheet1!Z972,"")</f>
        <v/>
      </c>
      <c r="H972" t="str">
        <f>IF(G972="","",Sheet1!Z972)</f>
        <v/>
      </c>
      <c r="I972" t="str">
        <f>IF(G972="","",Sheet1!Y972)</f>
        <v/>
      </c>
      <c r="J972" t="e">
        <f>(Sheet1!O972)</f>
        <v>#VALUE!</v>
      </c>
      <c r="K972" s="6" t="e">
        <f>(Sheet1!P972)</f>
        <v>#VALUE!</v>
      </c>
      <c r="L972" s="6" t="e">
        <f>IF(Sheet1!N972="No","No",IF(Sheet1!N972="","No","Yes"))</f>
        <v>#VALUE!</v>
      </c>
      <c r="M972" t="e">
        <f>(Sheet1!Q972)</f>
        <v>#VALUE!</v>
      </c>
      <c r="N972" s="6" t="str">
        <f>IF(Sheet1!E972=FALSE,"",Sheet1!F972&amp;Sheet1!E972)</f>
        <v/>
      </c>
      <c r="O972" t="str">
        <f ca="1">(Sheet1!AB972)</f>
        <v>DC1MDB10</v>
      </c>
      <c r="P972" t="e">
        <f>(Sheet1!R972)</f>
        <v>#VALUE!</v>
      </c>
      <c r="Q972" t="e">
        <f>Sheet3!D972</f>
        <v>#VALUE!</v>
      </c>
      <c r="R972" t="e">
        <f>Sheet3!E972</f>
        <v>#VALUE!</v>
      </c>
      <c r="S972" t="str">
        <f t="shared" si="60"/>
        <v/>
      </c>
      <c r="T972" t="str">
        <f>IF(ISERROR(Sheet1!X972),"",Sheet1!X972)</f>
        <v/>
      </c>
      <c r="U972" t="e">
        <f>IF(Sheet1!M972="Councillors",5120,IF(Sheet1!M972="Information Technology Services Dept.",1024,IF(Sheet1!M972="City Clerk and Solicitor Dept",1953,"No")))</f>
        <v>#VALUE!</v>
      </c>
      <c r="V972" s="5" t="s">
        <v>96</v>
      </c>
      <c r="W972" t="e">
        <f>IF(Sheet1!M972="Councillors",4608,IF(Sheet1!M972="Information Technology Services Dept.",921,IF(Sheet1!M972="City Clerk and Solicitor Dept",1855,"No")))</f>
        <v>#VALUE!</v>
      </c>
      <c r="X972" t="e">
        <f t="shared" si="61"/>
        <v>#VALUE!</v>
      </c>
      <c r="Y972" t="str">
        <f ca="1">IF(Sheet1!AB972="DC1MDB01","DC1",IF(Sheet1!AB972="DC1MDB02","DC1",IF(Sheet1!AB972="DC1MDB03","DC1",IF(Sheet1!AB972="DC1MDB04","DC1",IF(Sheet1!AB972="DC1MDB05","DC1",IF(Sheet1!AB972="DC1MDB06","DC1",IF(Sheet1!AB972="DC1MDB07","DC1",IF(Sheet1!AB972="DC1MDB08","DC1",IF(Sheet1!AB972="DC1MDB09","DC1",IF(Sheet1!AB972="DC1MDB10","DC1",IF(Sheet1!AB972="DC4MDB01","DC4",IF(Sheet1!AB972="DC4MDB02","DC4",IF(Sheet1!AB972="DC4MDB03","DC4",IF(Sheet1!AB972="DC4MDB04","DC4",IF(Sheet1!AB972="DC4MDB05","DC4",IF(Sheet1!AB972="DC4MDB06","DC4",IF(Sheet1!AB972="DC4MDB07","DC4",IF(Sheet1!AB972="DC4MDB08","DC4",IF(Sheet1!AB972="DC4MDB09","DC4",IF(Sheet1!AB972="DC4MDB10","DC4","$False"))))))))))))))))))))</f>
        <v>DC1</v>
      </c>
      <c r="Z972" t="s">
        <v>35</v>
      </c>
      <c r="AA972" t="e">
        <f t="shared" si="62"/>
        <v>#VALUE!</v>
      </c>
      <c r="AB972" t="e">
        <f t="shared" si="63"/>
        <v>#VALUE!</v>
      </c>
      <c r="AC972" t="s">
        <v>11</v>
      </c>
      <c r="AD972" t="s">
        <v>12</v>
      </c>
      <c r="AE972" t="s">
        <v>13</v>
      </c>
      <c r="AF972" t="s">
        <v>14</v>
      </c>
      <c r="AG972" t="s">
        <v>5</v>
      </c>
      <c r="AH972" t="s">
        <v>15</v>
      </c>
      <c r="AI972" t="s">
        <v>16</v>
      </c>
      <c r="AJ972" t="s">
        <v>17</v>
      </c>
      <c r="AK972" t="s">
        <v>18</v>
      </c>
      <c r="AL972" t="s">
        <v>19</v>
      </c>
    </row>
    <row r="973" spans="1:38" ht="13.5" customHeight="1">
      <c r="A973" s="7"/>
      <c r="B973" s="7"/>
      <c r="C973" s="7"/>
      <c r="D973" s="8"/>
      <c r="F973" s="9" t="str">
        <f>(Sheet1!T973)</f>
        <v/>
      </c>
      <c r="G973" t="str">
        <f>IF(OR(Sheet1!W973="Yes",Sheet1!U973="Yes"),"\\CMFP538\"&amp;Sheet1!Z973,"")</f>
        <v/>
      </c>
      <c r="H973" t="str">
        <f>IF(G973="","",Sheet1!Z973)</f>
        <v/>
      </c>
      <c r="I973" t="str">
        <f>IF(G973="","",Sheet1!Y973)</f>
        <v/>
      </c>
      <c r="J973" t="e">
        <f>(Sheet1!O973)</f>
        <v>#VALUE!</v>
      </c>
      <c r="K973" s="6" t="e">
        <f>(Sheet1!P973)</f>
        <v>#VALUE!</v>
      </c>
      <c r="L973" s="6" t="e">
        <f>IF(Sheet1!N973="No","No",IF(Sheet1!N973="","No","Yes"))</f>
        <v>#VALUE!</v>
      </c>
      <c r="M973" t="e">
        <f>(Sheet1!Q973)</f>
        <v>#VALUE!</v>
      </c>
      <c r="N973" s="6" t="str">
        <f>IF(Sheet1!E973=FALSE,"",Sheet1!F973&amp;Sheet1!E973)</f>
        <v/>
      </c>
      <c r="O973" t="str">
        <f ca="1">(Sheet1!AB973)</f>
        <v>DC4MDB09</v>
      </c>
      <c r="P973" t="e">
        <f>(Sheet1!R973)</f>
        <v>#VALUE!</v>
      </c>
      <c r="Q973" t="e">
        <f>Sheet3!D973</f>
        <v>#VALUE!</v>
      </c>
      <c r="R973" t="e">
        <f>Sheet3!E973</f>
        <v>#VALUE!</v>
      </c>
      <c r="S973" t="str">
        <f t="shared" si="60"/>
        <v/>
      </c>
      <c r="T973" t="str">
        <f>IF(ISERROR(Sheet1!X973),"",Sheet1!X973)</f>
        <v/>
      </c>
      <c r="U973" t="e">
        <f>IF(Sheet1!M973="Councillors",5120,IF(Sheet1!M973="Information Technology Services Dept.",1024,IF(Sheet1!M973="City Clerk and Solicitor Dept",1953,"No")))</f>
        <v>#VALUE!</v>
      </c>
      <c r="V973" s="5" t="s">
        <v>96</v>
      </c>
      <c r="W973" t="e">
        <f>IF(Sheet1!M973="Councillors",4608,IF(Sheet1!M973="Information Technology Services Dept.",921,IF(Sheet1!M973="City Clerk and Solicitor Dept",1855,"No")))</f>
        <v>#VALUE!</v>
      </c>
      <c r="X973" t="e">
        <f t="shared" si="61"/>
        <v>#VALUE!</v>
      </c>
      <c r="Y973" t="str">
        <f ca="1">IF(Sheet1!AB973="DC1MDB01","DC1",IF(Sheet1!AB973="DC1MDB02","DC1",IF(Sheet1!AB973="DC1MDB03","DC1",IF(Sheet1!AB973="DC1MDB04","DC1",IF(Sheet1!AB973="DC1MDB05","DC1",IF(Sheet1!AB973="DC1MDB06","DC1",IF(Sheet1!AB973="DC1MDB07","DC1",IF(Sheet1!AB973="DC1MDB08","DC1",IF(Sheet1!AB973="DC1MDB09","DC1",IF(Sheet1!AB973="DC1MDB10","DC1",IF(Sheet1!AB973="DC4MDB01","DC4",IF(Sheet1!AB973="DC4MDB02","DC4",IF(Sheet1!AB973="DC4MDB03","DC4",IF(Sheet1!AB973="DC4MDB04","DC4",IF(Sheet1!AB973="DC4MDB05","DC4",IF(Sheet1!AB973="DC4MDB06","DC4",IF(Sheet1!AB973="DC4MDB07","DC4",IF(Sheet1!AB973="DC4MDB08","DC4",IF(Sheet1!AB973="DC4MDB09","DC4",IF(Sheet1!AB973="DC4MDB10","DC4","$False"))))))))))))))))))))</f>
        <v>DC4</v>
      </c>
      <c r="Z973" t="s">
        <v>35</v>
      </c>
      <c r="AA973" t="e">
        <f t="shared" si="62"/>
        <v>#VALUE!</v>
      </c>
      <c r="AB973" t="e">
        <f t="shared" si="63"/>
        <v>#VALUE!</v>
      </c>
      <c r="AC973" t="s">
        <v>11</v>
      </c>
      <c r="AD973" t="s">
        <v>12</v>
      </c>
      <c r="AE973" t="s">
        <v>13</v>
      </c>
      <c r="AF973" t="s">
        <v>14</v>
      </c>
      <c r="AG973" t="s">
        <v>5</v>
      </c>
      <c r="AH973" t="s">
        <v>15</v>
      </c>
      <c r="AI973" t="s">
        <v>16</v>
      </c>
      <c r="AJ973" t="s">
        <v>17</v>
      </c>
      <c r="AK973" t="s">
        <v>18</v>
      </c>
      <c r="AL973" t="s">
        <v>19</v>
      </c>
    </row>
    <row r="974" spans="1:38" ht="13.5" customHeight="1">
      <c r="A974" s="7"/>
      <c r="B974" s="7"/>
      <c r="C974" s="7"/>
      <c r="D974" s="8"/>
      <c r="F974" s="9" t="str">
        <f>(Sheet1!T974)</f>
        <v/>
      </c>
      <c r="G974" t="str">
        <f>IF(OR(Sheet1!W974="Yes",Sheet1!U974="Yes"),"\\CMFP538\"&amp;Sheet1!Z974,"")</f>
        <v/>
      </c>
      <c r="H974" t="str">
        <f>IF(G974="","",Sheet1!Z974)</f>
        <v/>
      </c>
      <c r="I974" t="str">
        <f>IF(G974="","",Sheet1!Y974)</f>
        <v/>
      </c>
      <c r="J974" t="e">
        <f>(Sheet1!O974)</f>
        <v>#VALUE!</v>
      </c>
      <c r="K974" s="6" t="e">
        <f>(Sheet1!P974)</f>
        <v>#VALUE!</v>
      </c>
      <c r="L974" s="6" t="e">
        <f>IF(Sheet1!N974="No","No",IF(Sheet1!N974="","No","Yes"))</f>
        <v>#VALUE!</v>
      </c>
      <c r="M974" t="e">
        <f>(Sheet1!Q974)</f>
        <v>#VALUE!</v>
      </c>
      <c r="N974" s="6" t="str">
        <f>IF(Sheet1!E974=FALSE,"",Sheet1!F974&amp;Sheet1!E974)</f>
        <v/>
      </c>
      <c r="O974" t="str">
        <f ca="1">(Sheet1!AB974)</f>
        <v>DC1MDB03</v>
      </c>
      <c r="P974" t="e">
        <f>(Sheet1!R974)</f>
        <v>#VALUE!</v>
      </c>
      <c r="Q974" t="e">
        <f>Sheet3!D974</f>
        <v>#VALUE!</v>
      </c>
      <c r="R974" t="e">
        <f>Sheet3!E974</f>
        <v>#VALUE!</v>
      </c>
      <c r="S974" t="str">
        <f t="shared" si="60"/>
        <v/>
      </c>
      <c r="T974" t="str">
        <f>IF(ISERROR(Sheet1!X974),"",Sheet1!X974)</f>
        <v/>
      </c>
      <c r="U974" t="e">
        <f>IF(Sheet1!M974="Councillors",5120,IF(Sheet1!M974="Information Technology Services Dept.",1024,IF(Sheet1!M974="City Clerk and Solicitor Dept",1953,"No")))</f>
        <v>#VALUE!</v>
      </c>
      <c r="V974" s="5" t="s">
        <v>96</v>
      </c>
      <c r="W974" t="e">
        <f>IF(Sheet1!M974="Councillors",4608,IF(Sheet1!M974="Information Technology Services Dept.",921,IF(Sheet1!M974="City Clerk and Solicitor Dept",1855,"No")))</f>
        <v>#VALUE!</v>
      </c>
      <c r="X974" t="e">
        <f t="shared" si="61"/>
        <v>#VALUE!</v>
      </c>
      <c r="Y974" t="str">
        <f ca="1">IF(Sheet1!AB974="DC1MDB01","DC1",IF(Sheet1!AB974="DC1MDB02","DC1",IF(Sheet1!AB974="DC1MDB03","DC1",IF(Sheet1!AB974="DC1MDB04","DC1",IF(Sheet1!AB974="DC1MDB05","DC1",IF(Sheet1!AB974="DC1MDB06","DC1",IF(Sheet1!AB974="DC1MDB07","DC1",IF(Sheet1!AB974="DC1MDB08","DC1",IF(Sheet1!AB974="DC1MDB09","DC1",IF(Sheet1!AB974="DC1MDB10","DC1",IF(Sheet1!AB974="DC4MDB01","DC4",IF(Sheet1!AB974="DC4MDB02","DC4",IF(Sheet1!AB974="DC4MDB03","DC4",IF(Sheet1!AB974="DC4MDB04","DC4",IF(Sheet1!AB974="DC4MDB05","DC4",IF(Sheet1!AB974="DC4MDB06","DC4",IF(Sheet1!AB974="DC4MDB07","DC4",IF(Sheet1!AB974="DC4MDB08","DC4",IF(Sheet1!AB974="DC4MDB09","DC4",IF(Sheet1!AB974="DC4MDB10","DC4","$False"))))))))))))))))))))</f>
        <v>DC1</v>
      </c>
      <c r="Z974" t="s">
        <v>35</v>
      </c>
      <c r="AA974" t="e">
        <f t="shared" si="62"/>
        <v>#VALUE!</v>
      </c>
      <c r="AB974" t="e">
        <f t="shared" si="63"/>
        <v>#VALUE!</v>
      </c>
      <c r="AC974" t="s">
        <v>11</v>
      </c>
      <c r="AD974" t="s">
        <v>12</v>
      </c>
      <c r="AE974" t="s">
        <v>13</v>
      </c>
      <c r="AF974" t="s">
        <v>14</v>
      </c>
      <c r="AG974" t="s">
        <v>5</v>
      </c>
      <c r="AH974" t="s">
        <v>15</v>
      </c>
      <c r="AI974" t="s">
        <v>16</v>
      </c>
      <c r="AJ974" t="s">
        <v>17</v>
      </c>
      <c r="AK974" t="s">
        <v>18</v>
      </c>
      <c r="AL974" t="s">
        <v>19</v>
      </c>
    </row>
    <row r="975" spans="1:38" ht="13.5" customHeight="1">
      <c r="A975" s="7"/>
      <c r="B975" s="7"/>
      <c r="C975" s="7"/>
      <c r="D975" s="8"/>
      <c r="F975" s="9" t="str">
        <f>(Sheet1!T975)</f>
        <v/>
      </c>
      <c r="G975" t="str">
        <f>IF(OR(Sheet1!W975="Yes",Sheet1!U975="Yes"),"\\CMFP538\"&amp;Sheet1!Z975,"")</f>
        <v/>
      </c>
      <c r="H975" t="str">
        <f>IF(G975="","",Sheet1!Z975)</f>
        <v/>
      </c>
      <c r="I975" t="str">
        <f>IF(G975="","",Sheet1!Y975)</f>
        <v/>
      </c>
      <c r="J975" t="e">
        <f>(Sheet1!O975)</f>
        <v>#VALUE!</v>
      </c>
      <c r="K975" s="6" t="e">
        <f>(Sheet1!P975)</f>
        <v>#VALUE!</v>
      </c>
      <c r="L975" s="6" t="e">
        <f>IF(Sheet1!N975="No","No",IF(Sheet1!N975="","No","Yes"))</f>
        <v>#VALUE!</v>
      </c>
      <c r="M975" t="e">
        <f>(Sheet1!Q975)</f>
        <v>#VALUE!</v>
      </c>
      <c r="N975" s="6" t="str">
        <f>IF(Sheet1!E975=FALSE,"",Sheet1!F975&amp;Sheet1!E975)</f>
        <v/>
      </c>
      <c r="O975" t="str">
        <f ca="1">(Sheet1!AB975)</f>
        <v>DC1MDB06</v>
      </c>
      <c r="P975" t="e">
        <f>(Sheet1!R975)</f>
        <v>#VALUE!</v>
      </c>
      <c r="Q975" t="e">
        <f>Sheet3!D975</f>
        <v>#VALUE!</v>
      </c>
      <c r="R975" t="e">
        <f>Sheet3!E975</f>
        <v>#VALUE!</v>
      </c>
      <c r="S975" t="str">
        <f t="shared" si="60"/>
        <v/>
      </c>
      <c r="T975" t="str">
        <f>IF(ISERROR(Sheet1!X975),"",Sheet1!X975)</f>
        <v/>
      </c>
      <c r="U975" t="e">
        <f>IF(Sheet1!M975="Councillors",5120,IF(Sheet1!M975="Information Technology Services Dept.",1024,IF(Sheet1!M975="City Clerk and Solicitor Dept",1953,"No")))</f>
        <v>#VALUE!</v>
      </c>
      <c r="V975" s="5" t="s">
        <v>96</v>
      </c>
      <c r="W975" t="e">
        <f>IF(Sheet1!M975="Councillors",4608,IF(Sheet1!M975="Information Technology Services Dept.",921,IF(Sheet1!M975="City Clerk and Solicitor Dept",1855,"No")))</f>
        <v>#VALUE!</v>
      </c>
      <c r="X975" t="e">
        <f t="shared" si="61"/>
        <v>#VALUE!</v>
      </c>
      <c r="Y975" t="str">
        <f ca="1">IF(Sheet1!AB975="DC1MDB01","DC1",IF(Sheet1!AB975="DC1MDB02","DC1",IF(Sheet1!AB975="DC1MDB03","DC1",IF(Sheet1!AB975="DC1MDB04","DC1",IF(Sheet1!AB975="DC1MDB05","DC1",IF(Sheet1!AB975="DC1MDB06","DC1",IF(Sheet1!AB975="DC1MDB07","DC1",IF(Sheet1!AB975="DC1MDB08","DC1",IF(Sheet1!AB975="DC1MDB09","DC1",IF(Sheet1!AB975="DC1MDB10","DC1",IF(Sheet1!AB975="DC4MDB01","DC4",IF(Sheet1!AB975="DC4MDB02","DC4",IF(Sheet1!AB975="DC4MDB03","DC4",IF(Sheet1!AB975="DC4MDB04","DC4",IF(Sheet1!AB975="DC4MDB05","DC4",IF(Sheet1!AB975="DC4MDB06","DC4",IF(Sheet1!AB975="DC4MDB07","DC4",IF(Sheet1!AB975="DC4MDB08","DC4",IF(Sheet1!AB975="DC4MDB09","DC4",IF(Sheet1!AB975="DC4MDB10","DC4","$False"))))))))))))))))))))</f>
        <v>DC1</v>
      </c>
      <c r="Z975" t="s">
        <v>35</v>
      </c>
      <c r="AA975" t="e">
        <f t="shared" si="62"/>
        <v>#VALUE!</v>
      </c>
      <c r="AB975" t="e">
        <f t="shared" si="63"/>
        <v>#VALUE!</v>
      </c>
      <c r="AC975" t="s">
        <v>11</v>
      </c>
      <c r="AD975" t="s">
        <v>12</v>
      </c>
      <c r="AE975" t="s">
        <v>13</v>
      </c>
      <c r="AF975" t="s">
        <v>14</v>
      </c>
      <c r="AG975" t="s">
        <v>5</v>
      </c>
      <c r="AH975" t="s">
        <v>15</v>
      </c>
      <c r="AI975" t="s">
        <v>16</v>
      </c>
      <c r="AJ975" t="s">
        <v>17</v>
      </c>
      <c r="AK975" t="s">
        <v>18</v>
      </c>
      <c r="AL975" t="s">
        <v>19</v>
      </c>
    </row>
    <row r="976" spans="1:38" ht="13.5" customHeight="1">
      <c r="A976" s="7"/>
      <c r="B976" s="7"/>
      <c r="C976" s="7"/>
      <c r="D976" s="8"/>
      <c r="F976" s="9" t="str">
        <f>(Sheet1!T976)</f>
        <v/>
      </c>
      <c r="G976" t="str">
        <f>IF(OR(Sheet1!W976="Yes",Sheet1!U976="Yes"),"\\CMFP538\"&amp;Sheet1!Z976,"")</f>
        <v/>
      </c>
      <c r="H976" t="str">
        <f>IF(G976="","",Sheet1!Z976)</f>
        <v/>
      </c>
      <c r="I976" t="str">
        <f>IF(G976="","",Sheet1!Y976)</f>
        <v/>
      </c>
      <c r="J976" t="e">
        <f>(Sheet1!O976)</f>
        <v>#VALUE!</v>
      </c>
      <c r="K976" s="6" t="e">
        <f>(Sheet1!P976)</f>
        <v>#VALUE!</v>
      </c>
      <c r="L976" s="6" t="e">
        <f>IF(Sheet1!N976="No","No",IF(Sheet1!N976="","No","Yes"))</f>
        <v>#VALUE!</v>
      </c>
      <c r="M976" t="e">
        <f>(Sheet1!Q976)</f>
        <v>#VALUE!</v>
      </c>
      <c r="N976" s="6" t="str">
        <f>IF(Sheet1!E976=FALSE,"",Sheet1!F976&amp;Sheet1!E976)</f>
        <v/>
      </c>
      <c r="O976" t="str">
        <f ca="1">(Sheet1!AB976)</f>
        <v>DC4MDB10</v>
      </c>
      <c r="P976" t="e">
        <f>(Sheet1!R976)</f>
        <v>#VALUE!</v>
      </c>
      <c r="Q976" t="e">
        <f>Sheet3!D976</f>
        <v>#VALUE!</v>
      </c>
      <c r="R976" t="e">
        <f>Sheet3!E976</f>
        <v>#VALUE!</v>
      </c>
      <c r="S976" t="str">
        <f t="shared" si="60"/>
        <v/>
      </c>
      <c r="T976" t="str">
        <f>IF(ISERROR(Sheet1!X976),"",Sheet1!X976)</f>
        <v/>
      </c>
      <c r="U976" t="e">
        <f>IF(Sheet1!M976="Councillors",5120,IF(Sheet1!M976="Information Technology Services Dept.",1024,IF(Sheet1!M976="City Clerk and Solicitor Dept",1953,"No")))</f>
        <v>#VALUE!</v>
      </c>
      <c r="V976" s="5" t="s">
        <v>96</v>
      </c>
      <c r="W976" t="e">
        <f>IF(Sheet1!M976="Councillors",4608,IF(Sheet1!M976="Information Technology Services Dept.",921,IF(Sheet1!M976="City Clerk and Solicitor Dept",1855,"No")))</f>
        <v>#VALUE!</v>
      </c>
      <c r="X976" t="e">
        <f t="shared" si="61"/>
        <v>#VALUE!</v>
      </c>
      <c r="Y976" t="str">
        <f ca="1">IF(Sheet1!AB976="DC1MDB01","DC1",IF(Sheet1!AB976="DC1MDB02","DC1",IF(Sheet1!AB976="DC1MDB03","DC1",IF(Sheet1!AB976="DC1MDB04","DC1",IF(Sheet1!AB976="DC1MDB05","DC1",IF(Sheet1!AB976="DC1MDB06","DC1",IF(Sheet1!AB976="DC1MDB07","DC1",IF(Sheet1!AB976="DC1MDB08","DC1",IF(Sheet1!AB976="DC1MDB09","DC1",IF(Sheet1!AB976="DC1MDB10","DC1",IF(Sheet1!AB976="DC4MDB01","DC4",IF(Sheet1!AB976="DC4MDB02","DC4",IF(Sheet1!AB976="DC4MDB03","DC4",IF(Sheet1!AB976="DC4MDB04","DC4",IF(Sheet1!AB976="DC4MDB05","DC4",IF(Sheet1!AB976="DC4MDB06","DC4",IF(Sheet1!AB976="DC4MDB07","DC4",IF(Sheet1!AB976="DC4MDB08","DC4",IF(Sheet1!AB976="DC4MDB09","DC4",IF(Sheet1!AB976="DC4MDB10","DC4","$False"))))))))))))))))))))</f>
        <v>DC4</v>
      </c>
      <c r="Z976" t="s">
        <v>35</v>
      </c>
      <c r="AA976" t="e">
        <f t="shared" si="62"/>
        <v>#VALUE!</v>
      </c>
      <c r="AB976" t="e">
        <f t="shared" si="63"/>
        <v>#VALUE!</v>
      </c>
      <c r="AC976" t="s">
        <v>11</v>
      </c>
      <c r="AD976" t="s">
        <v>12</v>
      </c>
      <c r="AE976" t="s">
        <v>13</v>
      </c>
      <c r="AF976" t="s">
        <v>14</v>
      </c>
      <c r="AG976" t="s">
        <v>5</v>
      </c>
      <c r="AH976" t="s">
        <v>15</v>
      </c>
      <c r="AI976" t="s">
        <v>16</v>
      </c>
      <c r="AJ976" t="s">
        <v>17</v>
      </c>
      <c r="AK976" t="s">
        <v>18</v>
      </c>
      <c r="AL976" t="s">
        <v>19</v>
      </c>
    </row>
    <row r="977" spans="1:38" ht="13.5" customHeight="1">
      <c r="A977" s="7"/>
      <c r="B977" s="7"/>
      <c r="C977" s="7"/>
      <c r="D977" s="8"/>
      <c r="F977" s="9" t="str">
        <f>(Sheet1!T977)</f>
        <v/>
      </c>
      <c r="G977" t="str">
        <f>IF(OR(Sheet1!W977="Yes",Sheet1!U977="Yes"),"\\CMFP538\"&amp;Sheet1!Z977,"")</f>
        <v/>
      </c>
      <c r="H977" t="str">
        <f>IF(G977="","",Sheet1!Z977)</f>
        <v/>
      </c>
      <c r="I977" t="str">
        <f>IF(G977="","",Sheet1!Y977)</f>
        <v/>
      </c>
      <c r="J977" t="e">
        <f>(Sheet1!O977)</f>
        <v>#VALUE!</v>
      </c>
      <c r="K977" s="6" t="e">
        <f>(Sheet1!P977)</f>
        <v>#VALUE!</v>
      </c>
      <c r="L977" s="6" t="e">
        <f>IF(Sheet1!N977="No","No",IF(Sheet1!N977="","No","Yes"))</f>
        <v>#VALUE!</v>
      </c>
      <c r="M977" t="e">
        <f>(Sheet1!Q977)</f>
        <v>#VALUE!</v>
      </c>
      <c r="N977" s="6" t="str">
        <f>IF(Sheet1!E977=FALSE,"",Sheet1!F977&amp;Sheet1!E977)</f>
        <v/>
      </c>
      <c r="O977" t="str">
        <f ca="1">(Sheet1!AB977)</f>
        <v>DC1MDB10</v>
      </c>
      <c r="P977" t="e">
        <f>(Sheet1!R977)</f>
        <v>#VALUE!</v>
      </c>
      <c r="Q977" t="e">
        <f>Sheet3!D977</f>
        <v>#VALUE!</v>
      </c>
      <c r="R977" t="e">
        <f>Sheet3!E977</f>
        <v>#VALUE!</v>
      </c>
      <c r="S977" t="str">
        <f t="shared" si="60"/>
        <v/>
      </c>
      <c r="T977" t="str">
        <f>IF(ISERROR(Sheet1!X977),"",Sheet1!X977)</f>
        <v/>
      </c>
      <c r="U977" t="e">
        <f>IF(Sheet1!M977="Councillors",5120,IF(Sheet1!M977="Information Technology Services Dept.",1024,IF(Sheet1!M977="City Clerk and Solicitor Dept",1953,"No")))</f>
        <v>#VALUE!</v>
      </c>
      <c r="V977" s="5" t="s">
        <v>96</v>
      </c>
      <c r="W977" t="e">
        <f>IF(Sheet1!M977="Councillors",4608,IF(Sheet1!M977="Information Technology Services Dept.",921,IF(Sheet1!M977="City Clerk and Solicitor Dept",1855,"No")))</f>
        <v>#VALUE!</v>
      </c>
      <c r="X977" t="e">
        <f t="shared" si="61"/>
        <v>#VALUE!</v>
      </c>
      <c r="Y977" t="str">
        <f ca="1">IF(Sheet1!AB977="DC1MDB01","DC1",IF(Sheet1!AB977="DC1MDB02","DC1",IF(Sheet1!AB977="DC1MDB03","DC1",IF(Sheet1!AB977="DC1MDB04","DC1",IF(Sheet1!AB977="DC1MDB05","DC1",IF(Sheet1!AB977="DC1MDB06","DC1",IF(Sheet1!AB977="DC1MDB07","DC1",IF(Sheet1!AB977="DC1MDB08","DC1",IF(Sheet1!AB977="DC1MDB09","DC1",IF(Sheet1!AB977="DC1MDB10","DC1",IF(Sheet1!AB977="DC4MDB01","DC4",IF(Sheet1!AB977="DC4MDB02","DC4",IF(Sheet1!AB977="DC4MDB03","DC4",IF(Sheet1!AB977="DC4MDB04","DC4",IF(Sheet1!AB977="DC4MDB05","DC4",IF(Sheet1!AB977="DC4MDB06","DC4",IF(Sheet1!AB977="DC4MDB07","DC4",IF(Sheet1!AB977="DC4MDB08","DC4",IF(Sheet1!AB977="DC4MDB09","DC4",IF(Sheet1!AB977="DC4MDB10","DC4","$False"))))))))))))))))))))</f>
        <v>DC1</v>
      </c>
      <c r="Z977" t="s">
        <v>35</v>
      </c>
      <c r="AA977" t="e">
        <f t="shared" si="62"/>
        <v>#VALUE!</v>
      </c>
      <c r="AB977" t="e">
        <f t="shared" si="63"/>
        <v>#VALUE!</v>
      </c>
      <c r="AC977" t="s">
        <v>11</v>
      </c>
      <c r="AD977" t="s">
        <v>12</v>
      </c>
      <c r="AE977" t="s">
        <v>13</v>
      </c>
      <c r="AF977" t="s">
        <v>14</v>
      </c>
      <c r="AG977" t="s">
        <v>5</v>
      </c>
      <c r="AH977" t="s">
        <v>15</v>
      </c>
      <c r="AI977" t="s">
        <v>16</v>
      </c>
      <c r="AJ977" t="s">
        <v>17</v>
      </c>
      <c r="AK977" t="s">
        <v>18</v>
      </c>
      <c r="AL977" t="s">
        <v>19</v>
      </c>
    </row>
    <row r="978" spans="1:38" ht="13.5" customHeight="1">
      <c r="A978" s="7"/>
      <c r="B978" s="7"/>
      <c r="C978" s="7"/>
      <c r="D978" s="8"/>
      <c r="F978" s="9" t="str">
        <f>(Sheet1!T978)</f>
        <v/>
      </c>
      <c r="G978" t="str">
        <f>IF(OR(Sheet1!W978="Yes",Sheet1!U978="Yes"),"\\CMFP538\"&amp;Sheet1!Z978,"")</f>
        <v/>
      </c>
      <c r="H978" t="str">
        <f>IF(G978="","",Sheet1!Z978)</f>
        <v/>
      </c>
      <c r="I978" t="str">
        <f>IF(G978="","",Sheet1!Y978)</f>
        <v/>
      </c>
      <c r="J978" t="e">
        <f>(Sheet1!O978)</f>
        <v>#VALUE!</v>
      </c>
      <c r="K978" s="6" t="e">
        <f>(Sheet1!P978)</f>
        <v>#VALUE!</v>
      </c>
      <c r="L978" s="6" t="e">
        <f>IF(Sheet1!N978="No","No",IF(Sheet1!N978="","No","Yes"))</f>
        <v>#VALUE!</v>
      </c>
      <c r="M978" t="e">
        <f>(Sheet1!Q978)</f>
        <v>#VALUE!</v>
      </c>
      <c r="N978" s="6" t="str">
        <f>IF(Sheet1!E978=FALSE,"",Sheet1!F978&amp;Sheet1!E978)</f>
        <v/>
      </c>
      <c r="O978" t="str">
        <f ca="1">(Sheet1!AB978)</f>
        <v>DC1MDB02</v>
      </c>
      <c r="P978" t="e">
        <f>(Sheet1!R978)</f>
        <v>#VALUE!</v>
      </c>
      <c r="Q978" t="e">
        <f>Sheet3!D978</f>
        <v>#VALUE!</v>
      </c>
      <c r="R978" t="e">
        <f>Sheet3!E978</f>
        <v>#VALUE!</v>
      </c>
      <c r="S978" t="str">
        <f t="shared" si="60"/>
        <v/>
      </c>
      <c r="T978" t="str">
        <f>IF(ISERROR(Sheet1!X978),"",Sheet1!X978)</f>
        <v/>
      </c>
      <c r="U978" t="e">
        <f>IF(Sheet1!M978="Councillors",5120,IF(Sheet1!M978="Information Technology Services Dept.",1024,IF(Sheet1!M978="City Clerk and Solicitor Dept",1953,"No")))</f>
        <v>#VALUE!</v>
      </c>
      <c r="V978" s="5" t="s">
        <v>96</v>
      </c>
      <c r="W978" t="e">
        <f>IF(Sheet1!M978="Councillors",4608,IF(Sheet1!M978="Information Technology Services Dept.",921,IF(Sheet1!M978="City Clerk and Solicitor Dept",1855,"No")))</f>
        <v>#VALUE!</v>
      </c>
      <c r="X978" t="e">
        <f t="shared" si="61"/>
        <v>#VALUE!</v>
      </c>
      <c r="Y978" t="str">
        <f ca="1">IF(Sheet1!AB978="DC1MDB01","DC1",IF(Sheet1!AB978="DC1MDB02","DC1",IF(Sheet1!AB978="DC1MDB03","DC1",IF(Sheet1!AB978="DC1MDB04","DC1",IF(Sheet1!AB978="DC1MDB05","DC1",IF(Sheet1!AB978="DC1MDB06","DC1",IF(Sheet1!AB978="DC1MDB07","DC1",IF(Sheet1!AB978="DC1MDB08","DC1",IF(Sheet1!AB978="DC1MDB09","DC1",IF(Sheet1!AB978="DC1MDB10","DC1",IF(Sheet1!AB978="DC4MDB01","DC4",IF(Sheet1!AB978="DC4MDB02","DC4",IF(Sheet1!AB978="DC4MDB03","DC4",IF(Sheet1!AB978="DC4MDB04","DC4",IF(Sheet1!AB978="DC4MDB05","DC4",IF(Sheet1!AB978="DC4MDB06","DC4",IF(Sheet1!AB978="DC4MDB07","DC4",IF(Sheet1!AB978="DC4MDB08","DC4",IF(Sheet1!AB978="DC4MDB09","DC4",IF(Sheet1!AB978="DC4MDB10","DC4","$False"))))))))))))))))))))</f>
        <v>DC1</v>
      </c>
      <c r="Z978" t="s">
        <v>35</v>
      </c>
      <c r="AA978" t="e">
        <f t="shared" si="62"/>
        <v>#VALUE!</v>
      </c>
      <c r="AB978" t="e">
        <f t="shared" si="63"/>
        <v>#VALUE!</v>
      </c>
      <c r="AC978" t="s">
        <v>11</v>
      </c>
      <c r="AD978" t="s">
        <v>12</v>
      </c>
      <c r="AE978" t="s">
        <v>13</v>
      </c>
      <c r="AF978" t="s">
        <v>14</v>
      </c>
      <c r="AG978" t="s">
        <v>5</v>
      </c>
      <c r="AH978" t="s">
        <v>15</v>
      </c>
      <c r="AI978" t="s">
        <v>16</v>
      </c>
      <c r="AJ978" t="s">
        <v>17</v>
      </c>
      <c r="AK978" t="s">
        <v>18</v>
      </c>
      <c r="AL978" t="s">
        <v>19</v>
      </c>
    </row>
    <row r="979" spans="1:38" ht="13.5" customHeight="1">
      <c r="A979" s="7"/>
      <c r="B979" s="7"/>
      <c r="C979" s="7"/>
      <c r="D979" s="8"/>
      <c r="F979" s="9" t="str">
        <f>(Sheet1!T979)</f>
        <v/>
      </c>
      <c r="G979" t="str">
        <f>IF(OR(Sheet1!W979="Yes",Sheet1!U979="Yes"),"\\CMFP538\"&amp;Sheet1!Z979,"")</f>
        <v/>
      </c>
      <c r="H979" t="str">
        <f>IF(G979="","",Sheet1!Z979)</f>
        <v/>
      </c>
      <c r="I979" t="str">
        <f>IF(G979="","",Sheet1!Y979)</f>
        <v/>
      </c>
      <c r="J979" t="e">
        <f>(Sheet1!O979)</f>
        <v>#VALUE!</v>
      </c>
      <c r="K979" s="6" t="e">
        <f>(Sheet1!P979)</f>
        <v>#VALUE!</v>
      </c>
      <c r="L979" s="6" t="e">
        <f>IF(Sheet1!N979="No","No",IF(Sheet1!N979="","No","Yes"))</f>
        <v>#VALUE!</v>
      </c>
      <c r="M979" t="e">
        <f>(Sheet1!Q979)</f>
        <v>#VALUE!</v>
      </c>
      <c r="N979" s="6" t="str">
        <f>IF(Sheet1!E979=FALSE,"",Sheet1!F979&amp;Sheet1!E979)</f>
        <v/>
      </c>
      <c r="O979" t="str">
        <f ca="1">(Sheet1!AB979)</f>
        <v>DC4MDB08</v>
      </c>
      <c r="P979" t="e">
        <f>(Sheet1!R979)</f>
        <v>#VALUE!</v>
      </c>
      <c r="Q979" t="e">
        <f>Sheet3!D979</f>
        <v>#VALUE!</v>
      </c>
      <c r="R979" t="e">
        <f>Sheet3!E979</f>
        <v>#VALUE!</v>
      </c>
      <c r="S979" t="str">
        <f t="shared" si="60"/>
        <v/>
      </c>
      <c r="T979" t="str">
        <f>IF(ISERROR(Sheet1!X979),"",Sheet1!X979)</f>
        <v/>
      </c>
      <c r="U979" t="e">
        <f>IF(Sheet1!M979="Councillors",5120,IF(Sheet1!M979="Information Technology Services Dept.",1024,IF(Sheet1!M979="City Clerk and Solicitor Dept",1953,"No")))</f>
        <v>#VALUE!</v>
      </c>
      <c r="V979" s="5" t="s">
        <v>96</v>
      </c>
      <c r="W979" t="e">
        <f>IF(Sheet1!M979="Councillors",4608,IF(Sheet1!M979="Information Technology Services Dept.",921,IF(Sheet1!M979="City Clerk and Solicitor Dept",1855,"No")))</f>
        <v>#VALUE!</v>
      </c>
      <c r="X979" t="e">
        <f t="shared" si="61"/>
        <v>#VALUE!</v>
      </c>
      <c r="Y979" t="str">
        <f ca="1">IF(Sheet1!AB979="DC1MDB01","DC1",IF(Sheet1!AB979="DC1MDB02","DC1",IF(Sheet1!AB979="DC1MDB03","DC1",IF(Sheet1!AB979="DC1MDB04","DC1",IF(Sheet1!AB979="DC1MDB05","DC1",IF(Sheet1!AB979="DC1MDB06","DC1",IF(Sheet1!AB979="DC1MDB07","DC1",IF(Sheet1!AB979="DC1MDB08","DC1",IF(Sheet1!AB979="DC1MDB09","DC1",IF(Sheet1!AB979="DC1MDB10","DC1",IF(Sheet1!AB979="DC4MDB01","DC4",IF(Sheet1!AB979="DC4MDB02","DC4",IF(Sheet1!AB979="DC4MDB03","DC4",IF(Sheet1!AB979="DC4MDB04","DC4",IF(Sheet1!AB979="DC4MDB05","DC4",IF(Sheet1!AB979="DC4MDB06","DC4",IF(Sheet1!AB979="DC4MDB07","DC4",IF(Sheet1!AB979="DC4MDB08","DC4",IF(Sheet1!AB979="DC4MDB09","DC4",IF(Sheet1!AB979="DC4MDB10","DC4","$False"))))))))))))))))))))</f>
        <v>DC4</v>
      </c>
      <c r="Z979" t="s">
        <v>35</v>
      </c>
      <c r="AA979" t="e">
        <f t="shared" si="62"/>
        <v>#VALUE!</v>
      </c>
      <c r="AB979" t="e">
        <f t="shared" si="63"/>
        <v>#VALUE!</v>
      </c>
      <c r="AC979" t="s">
        <v>11</v>
      </c>
      <c r="AD979" t="s">
        <v>12</v>
      </c>
      <c r="AE979" t="s">
        <v>13</v>
      </c>
      <c r="AF979" t="s">
        <v>14</v>
      </c>
      <c r="AG979" t="s">
        <v>5</v>
      </c>
      <c r="AH979" t="s">
        <v>15</v>
      </c>
      <c r="AI979" t="s">
        <v>16</v>
      </c>
      <c r="AJ979" t="s">
        <v>17</v>
      </c>
      <c r="AK979" t="s">
        <v>18</v>
      </c>
      <c r="AL979" t="s">
        <v>19</v>
      </c>
    </row>
    <row r="980" spans="1:38" ht="13.5" customHeight="1">
      <c r="A980" s="7"/>
      <c r="B980" s="7"/>
      <c r="C980" s="7"/>
      <c r="D980" s="8"/>
      <c r="F980" s="9" t="str">
        <f>(Sheet1!T980)</f>
        <v/>
      </c>
      <c r="G980" t="str">
        <f>IF(OR(Sheet1!W980="Yes",Sheet1!U980="Yes"),"\\CMFP538\"&amp;Sheet1!Z980,"")</f>
        <v/>
      </c>
      <c r="H980" t="str">
        <f>IF(G980="","",Sheet1!Z980)</f>
        <v/>
      </c>
      <c r="I980" t="str">
        <f>IF(G980="","",Sheet1!Y980)</f>
        <v/>
      </c>
      <c r="J980" t="e">
        <f>(Sheet1!O980)</f>
        <v>#VALUE!</v>
      </c>
      <c r="K980" s="6" t="e">
        <f>(Sheet1!P980)</f>
        <v>#VALUE!</v>
      </c>
      <c r="L980" s="6" t="e">
        <f>IF(Sheet1!N980="No","No",IF(Sheet1!N980="","No","Yes"))</f>
        <v>#VALUE!</v>
      </c>
      <c r="M980" t="e">
        <f>(Sheet1!Q980)</f>
        <v>#VALUE!</v>
      </c>
      <c r="N980" s="6" t="str">
        <f>IF(Sheet1!E980=FALSE,"",Sheet1!F980&amp;Sheet1!E980)</f>
        <v/>
      </c>
      <c r="O980" t="str">
        <f ca="1">(Sheet1!AB980)</f>
        <v>DC1MDB09</v>
      </c>
      <c r="P980" t="e">
        <f>(Sheet1!R980)</f>
        <v>#VALUE!</v>
      </c>
      <c r="Q980" t="e">
        <f>Sheet3!D980</f>
        <v>#VALUE!</v>
      </c>
      <c r="R980" t="e">
        <f>Sheet3!E980</f>
        <v>#VALUE!</v>
      </c>
      <c r="S980" t="str">
        <f t="shared" si="60"/>
        <v/>
      </c>
      <c r="T980" t="str">
        <f>IF(ISERROR(Sheet1!X980),"",Sheet1!X980)</f>
        <v/>
      </c>
      <c r="U980" t="e">
        <f>IF(Sheet1!M980="Councillors",5120,IF(Sheet1!M980="Information Technology Services Dept.",1024,IF(Sheet1!M980="City Clerk and Solicitor Dept",1953,"No")))</f>
        <v>#VALUE!</v>
      </c>
      <c r="V980" s="5" t="s">
        <v>96</v>
      </c>
      <c r="W980" t="e">
        <f>IF(Sheet1!M980="Councillors",4608,IF(Sheet1!M980="Information Technology Services Dept.",921,IF(Sheet1!M980="City Clerk and Solicitor Dept",1855,"No")))</f>
        <v>#VALUE!</v>
      </c>
      <c r="X980" t="e">
        <f t="shared" si="61"/>
        <v>#VALUE!</v>
      </c>
      <c r="Y980" t="str">
        <f ca="1">IF(Sheet1!AB980="DC1MDB01","DC1",IF(Sheet1!AB980="DC1MDB02","DC1",IF(Sheet1!AB980="DC1MDB03","DC1",IF(Sheet1!AB980="DC1MDB04","DC1",IF(Sheet1!AB980="DC1MDB05","DC1",IF(Sheet1!AB980="DC1MDB06","DC1",IF(Sheet1!AB980="DC1MDB07","DC1",IF(Sheet1!AB980="DC1MDB08","DC1",IF(Sheet1!AB980="DC1MDB09","DC1",IF(Sheet1!AB980="DC1MDB10","DC1",IF(Sheet1!AB980="DC4MDB01","DC4",IF(Sheet1!AB980="DC4MDB02","DC4",IF(Sheet1!AB980="DC4MDB03","DC4",IF(Sheet1!AB980="DC4MDB04","DC4",IF(Sheet1!AB980="DC4MDB05","DC4",IF(Sheet1!AB980="DC4MDB06","DC4",IF(Sheet1!AB980="DC4MDB07","DC4",IF(Sheet1!AB980="DC4MDB08","DC4",IF(Sheet1!AB980="DC4MDB09","DC4",IF(Sheet1!AB980="DC4MDB10","DC4","$False"))))))))))))))))))))</f>
        <v>DC1</v>
      </c>
      <c r="Z980" t="s">
        <v>35</v>
      </c>
      <c r="AA980" t="e">
        <f t="shared" si="62"/>
        <v>#VALUE!</v>
      </c>
      <c r="AB980" t="e">
        <f t="shared" si="63"/>
        <v>#VALUE!</v>
      </c>
      <c r="AC980" t="s">
        <v>11</v>
      </c>
      <c r="AD980" t="s">
        <v>12</v>
      </c>
      <c r="AE980" t="s">
        <v>13</v>
      </c>
      <c r="AF980" t="s">
        <v>14</v>
      </c>
      <c r="AG980" t="s">
        <v>5</v>
      </c>
      <c r="AH980" t="s">
        <v>15</v>
      </c>
      <c r="AI980" t="s">
        <v>16</v>
      </c>
      <c r="AJ980" t="s">
        <v>17</v>
      </c>
      <c r="AK980" t="s">
        <v>18</v>
      </c>
      <c r="AL980" t="s">
        <v>19</v>
      </c>
    </row>
    <row r="981" spans="1:38" ht="13.5" customHeight="1">
      <c r="A981" s="7"/>
      <c r="B981" s="7"/>
      <c r="C981" s="7"/>
      <c r="D981" s="8"/>
      <c r="F981" s="9" t="str">
        <f>(Sheet1!T981)</f>
        <v/>
      </c>
      <c r="G981" t="str">
        <f>IF(OR(Sheet1!W981="Yes",Sheet1!U981="Yes"),"\\CMFP538\"&amp;Sheet1!Z981,"")</f>
        <v/>
      </c>
      <c r="H981" t="str">
        <f>IF(G981="","",Sheet1!Z981)</f>
        <v/>
      </c>
      <c r="I981" t="str">
        <f>IF(G981="","",Sheet1!Y981)</f>
        <v/>
      </c>
      <c r="J981" t="e">
        <f>(Sheet1!O981)</f>
        <v>#VALUE!</v>
      </c>
      <c r="K981" s="6" t="e">
        <f>(Sheet1!P981)</f>
        <v>#VALUE!</v>
      </c>
      <c r="L981" s="6" t="e">
        <f>IF(Sheet1!N981="No","No",IF(Sheet1!N981="","No","Yes"))</f>
        <v>#VALUE!</v>
      </c>
      <c r="M981" t="e">
        <f>(Sheet1!Q981)</f>
        <v>#VALUE!</v>
      </c>
      <c r="N981" s="6" t="str">
        <f>IF(Sheet1!E981=FALSE,"",Sheet1!F981&amp;Sheet1!E981)</f>
        <v/>
      </c>
      <c r="O981" t="str">
        <f ca="1">(Sheet1!AB981)</f>
        <v>DC1MDB09</v>
      </c>
      <c r="P981" t="e">
        <f>(Sheet1!R981)</f>
        <v>#VALUE!</v>
      </c>
      <c r="Q981" t="e">
        <f>Sheet3!D981</f>
        <v>#VALUE!</v>
      </c>
      <c r="R981" t="e">
        <f>Sheet3!E981</f>
        <v>#VALUE!</v>
      </c>
      <c r="S981" t="str">
        <f t="shared" si="60"/>
        <v/>
      </c>
      <c r="T981" t="str">
        <f>IF(ISERROR(Sheet1!X981),"",Sheet1!X981)</f>
        <v/>
      </c>
      <c r="U981" t="e">
        <f>IF(Sheet1!M981="Councillors",5120,IF(Sheet1!M981="Information Technology Services Dept.",1024,IF(Sheet1!M981="City Clerk and Solicitor Dept",1953,"No")))</f>
        <v>#VALUE!</v>
      </c>
      <c r="V981" s="5" t="s">
        <v>96</v>
      </c>
      <c r="W981" t="e">
        <f>IF(Sheet1!M981="Councillors",4608,IF(Sheet1!M981="Information Technology Services Dept.",921,IF(Sheet1!M981="City Clerk and Solicitor Dept",1855,"No")))</f>
        <v>#VALUE!</v>
      </c>
      <c r="X981" t="e">
        <f t="shared" si="61"/>
        <v>#VALUE!</v>
      </c>
      <c r="Y981" t="str">
        <f ca="1">IF(Sheet1!AB981="DC1MDB01","DC1",IF(Sheet1!AB981="DC1MDB02","DC1",IF(Sheet1!AB981="DC1MDB03","DC1",IF(Sheet1!AB981="DC1MDB04","DC1",IF(Sheet1!AB981="DC1MDB05","DC1",IF(Sheet1!AB981="DC1MDB06","DC1",IF(Sheet1!AB981="DC1MDB07","DC1",IF(Sheet1!AB981="DC1MDB08","DC1",IF(Sheet1!AB981="DC1MDB09","DC1",IF(Sheet1!AB981="DC1MDB10","DC1",IF(Sheet1!AB981="DC4MDB01","DC4",IF(Sheet1!AB981="DC4MDB02","DC4",IF(Sheet1!AB981="DC4MDB03","DC4",IF(Sheet1!AB981="DC4MDB04","DC4",IF(Sheet1!AB981="DC4MDB05","DC4",IF(Sheet1!AB981="DC4MDB06","DC4",IF(Sheet1!AB981="DC4MDB07","DC4",IF(Sheet1!AB981="DC4MDB08","DC4",IF(Sheet1!AB981="DC4MDB09","DC4",IF(Sheet1!AB981="DC4MDB10","DC4","$False"))))))))))))))))))))</f>
        <v>DC1</v>
      </c>
      <c r="Z981" t="s">
        <v>35</v>
      </c>
      <c r="AA981" t="e">
        <f t="shared" si="62"/>
        <v>#VALUE!</v>
      </c>
      <c r="AB981" t="e">
        <f t="shared" si="63"/>
        <v>#VALUE!</v>
      </c>
      <c r="AC981" t="s">
        <v>11</v>
      </c>
      <c r="AD981" t="s">
        <v>12</v>
      </c>
      <c r="AE981" t="s">
        <v>13</v>
      </c>
      <c r="AF981" t="s">
        <v>14</v>
      </c>
      <c r="AG981" t="s">
        <v>5</v>
      </c>
      <c r="AH981" t="s">
        <v>15</v>
      </c>
      <c r="AI981" t="s">
        <v>16</v>
      </c>
      <c r="AJ981" t="s">
        <v>17</v>
      </c>
      <c r="AK981" t="s">
        <v>18</v>
      </c>
      <c r="AL981" t="s">
        <v>19</v>
      </c>
    </row>
    <row r="982" spans="1:38" ht="13.5" customHeight="1">
      <c r="A982" s="7"/>
      <c r="B982" s="7"/>
      <c r="C982" s="7"/>
      <c r="D982" s="8"/>
      <c r="F982" s="9" t="str">
        <f>(Sheet1!T982)</f>
        <v/>
      </c>
      <c r="G982" t="str">
        <f>IF(OR(Sheet1!W982="Yes",Sheet1!U982="Yes"),"\\CMFP538\"&amp;Sheet1!Z982,"")</f>
        <v/>
      </c>
      <c r="H982" t="str">
        <f>IF(G982="","",Sheet1!Z982)</f>
        <v/>
      </c>
      <c r="I982" t="str">
        <f>IF(G982="","",Sheet1!Y982)</f>
        <v/>
      </c>
      <c r="J982" t="e">
        <f>(Sheet1!O982)</f>
        <v>#VALUE!</v>
      </c>
      <c r="K982" s="6" t="e">
        <f>(Sheet1!P982)</f>
        <v>#VALUE!</v>
      </c>
      <c r="L982" s="6" t="e">
        <f>IF(Sheet1!N982="No","No",IF(Sheet1!N982="","No","Yes"))</f>
        <v>#VALUE!</v>
      </c>
      <c r="M982" t="e">
        <f>(Sheet1!Q982)</f>
        <v>#VALUE!</v>
      </c>
      <c r="N982" s="6" t="str">
        <f>IF(Sheet1!E982=FALSE,"",Sheet1!F982&amp;Sheet1!E982)</f>
        <v/>
      </c>
      <c r="O982" t="str">
        <f ca="1">(Sheet1!AB982)</f>
        <v>DC4MDB09</v>
      </c>
      <c r="P982" t="e">
        <f>(Sheet1!R982)</f>
        <v>#VALUE!</v>
      </c>
      <c r="Q982" t="e">
        <f>Sheet3!D982</f>
        <v>#VALUE!</v>
      </c>
      <c r="R982" t="e">
        <f>Sheet3!E982</f>
        <v>#VALUE!</v>
      </c>
      <c r="S982" t="str">
        <f t="shared" si="60"/>
        <v/>
      </c>
      <c r="T982" t="str">
        <f>IF(ISERROR(Sheet1!X982),"",Sheet1!X982)</f>
        <v/>
      </c>
      <c r="U982" t="e">
        <f>IF(Sheet1!M982="Councillors",5120,IF(Sheet1!M982="Information Technology Services Dept.",1024,IF(Sheet1!M982="City Clerk and Solicitor Dept",1953,"No")))</f>
        <v>#VALUE!</v>
      </c>
      <c r="V982" s="5" t="s">
        <v>96</v>
      </c>
      <c r="W982" t="e">
        <f>IF(Sheet1!M982="Councillors",4608,IF(Sheet1!M982="Information Technology Services Dept.",921,IF(Sheet1!M982="City Clerk and Solicitor Dept",1855,"No")))</f>
        <v>#VALUE!</v>
      </c>
      <c r="X982" t="e">
        <f t="shared" si="61"/>
        <v>#VALUE!</v>
      </c>
      <c r="Y982" t="str">
        <f ca="1">IF(Sheet1!AB982="DC1MDB01","DC1",IF(Sheet1!AB982="DC1MDB02","DC1",IF(Sheet1!AB982="DC1MDB03","DC1",IF(Sheet1!AB982="DC1MDB04","DC1",IF(Sheet1!AB982="DC1MDB05","DC1",IF(Sheet1!AB982="DC1MDB06","DC1",IF(Sheet1!AB982="DC1MDB07","DC1",IF(Sheet1!AB982="DC1MDB08","DC1",IF(Sheet1!AB982="DC1MDB09","DC1",IF(Sheet1!AB982="DC1MDB10","DC1",IF(Sheet1!AB982="DC4MDB01","DC4",IF(Sheet1!AB982="DC4MDB02","DC4",IF(Sheet1!AB982="DC4MDB03","DC4",IF(Sheet1!AB982="DC4MDB04","DC4",IF(Sheet1!AB982="DC4MDB05","DC4",IF(Sheet1!AB982="DC4MDB06","DC4",IF(Sheet1!AB982="DC4MDB07","DC4",IF(Sheet1!AB982="DC4MDB08","DC4",IF(Sheet1!AB982="DC4MDB09","DC4",IF(Sheet1!AB982="DC4MDB10","DC4","$False"))))))))))))))))))))</f>
        <v>DC4</v>
      </c>
      <c r="Z982" t="s">
        <v>35</v>
      </c>
      <c r="AA982" t="e">
        <f t="shared" si="62"/>
        <v>#VALUE!</v>
      </c>
      <c r="AB982" t="e">
        <f t="shared" si="63"/>
        <v>#VALUE!</v>
      </c>
      <c r="AC982" t="s">
        <v>11</v>
      </c>
      <c r="AD982" t="s">
        <v>12</v>
      </c>
      <c r="AE982" t="s">
        <v>13</v>
      </c>
      <c r="AF982" t="s">
        <v>14</v>
      </c>
      <c r="AG982" t="s">
        <v>5</v>
      </c>
      <c r="AH982" t="s">
        <v>15</v>
      </c>
      <c r="AI982" t="s">
        <v>16</v>
      </c>
      <c r="AJ982" t="s">
        <v>17</v>
      </c>
      <c r="AK982" t="s">
        <v>18</v>
      </c>
      <c r="AL982" t="s">
        <v>19</v>
      </c>
    </row>
    <row r="983" spans="1:38" ht="13.5" customHeight="1">
      <c r="A983" s="7"/>
      <c r="B983" s="7"/>
      <c r="C983" s="7"/>
      <c r="D983" s="8"/>
      <c r="F983" s="9" t="str">
        <f>(Sheet1!T983)</f>
        <v/>
      </c>
      <c r="G983" t="str">
        <f>IF(OR(Sheet1!W983="Yes",Sheet1!U983="Yes"),"\\CMFP538\"&amp;Sheet1!Z983,"")</f>
        <v/>
      </c>
      <c r="H983" t="str">
        <f>IF(G983="","",Sheet1!Z983)</f>
        <v/>
      </c>
      <c r="I983" t="str">
        <f>IF(G983="","",Sheet1!Y983)</f>
        <v/>
      </c>
      <c r="J983" t="e">
        <f>(Sheet1!O983)</f>
        <v>#VALUE!</v>
      </c>
      <c r="K983" s="6" t="e">
        <f>(Sheet1!P983)</f>
        <v>#VALUE!</v>
      </c>
      <c r="L983" s="6" t="e">
        <f>IF(Sheet1!N983="No","No",IF(Sheet1!N983="","No","Yes"))</f>
        <v>#VALUE!</v>
      </c>
      <c r="M983" t="e">
        <f>(Sheet1!Q983)</f>
        <v>#VALUE!</v>
      </c>
      <c r="N983" s="6" t="str">
        <f>IF(Sheet1!E983=FALSE,"",Sheet1!F983&amp;Sheet1!E983)</f>
        <v/>
      </c>
      <c r="O983" t="str">
        <f ca="1">(Sheet1!AB983)</f>
        <v>DC1MDB07</v>
      </c>
      <c r="P983" t="e">
        <f>(Sheet1!R983)</f>
        <v>#VALUE!</v>
      </c>
      <c r="Q983" t="e">
        <f>Sheet3!D983</f>
        <v>#VALUE!</v>
      </c>
      <c r="R983" t="e">
        <f>Sheet3!E983</f>
        <v>#VALUE!</v>
      </c>
      <c r="S983" t="str">
        <f t="shared" si="60"/>
        <v/>
      </c>
      <c r="T983" t="str">
        <f>IF(ISERROR(Sheet1!X983),"",Sheet1!X983)</f>
        <v/>
      </c>
      <c r="U983" t="e">
        <f>IF(Sheet1!M983="Councillors",5120,IF(Sheet1!M983="Information Technology Services Dept.",1024,IF(Sheet1!M983="City Clerk and Solicitor Dept",1953,"No")))</f>
        <v>#VALUE!</v>
      </c>
      <c r="V983" s="5" t="s">
        <v>96</v>
      </c>
      <c r="W983" t="e">
        <f>IF(Sheet1!M983="Councillors",4608,IF(Sheet1!M983="Information Technology Services Dept.",921,IF(Sheet1!M983="City Clerk and Solicitor Dept",1855,"No")))</f>
        <v>#VALUE!</v>
      </c>
      <c r="X983" t="e">
        <f t="shared" si="61"/>
        <v>#VALUE!</v>
      </c>
      <c r="Y983" t="str">
        <f ca="1">IF(Sheet1!AB983="DC1MDB01","DC1",IF(Sheet1!AB983="DC1MDB02","DC1",IF(Sheet1!AB983="DC1MDB03","DC1",IF(Sheet1!AB983="DC1MDB04","DC1",IF(Sheet1!AB983="DC1MDB05","DC1",IF(Sheet1!AB983="DC1MDB06","DC1",IF(Sheet1!AB983="DC1MDB07","DC1",IF(Sheet1!AB983="DC1MDB08","DC1",IF(Sheet1!AB983="DC1MDB09","DC1",IF(Sheet1!AB983="DC1MDB10","DC1",IF(Sheet1!AB983="DC4MDB01","DC4",IF(Sheet1!AB983="DC4MDB02","DC4",IF(Sheet1!AB983="DC4MDB03","DC4",IF(Sheet1!AB983="DC4MDB04","DC4",IF(Sheet1!AB983="DC4MDB05","DC4",IF(Sheet1!AB983="DC4MDB06","DC4",IF(Sheet1!AB983="DC4MDB07","DC4",IF(Sheet1!AB983="DC4MDB08","DC4",IF(Sheet1!AB983="DC4MDB09","DC4",IF(Sheet1!AB983="DC4MDB10","DC4","$False"))))))))))))))))))))</f>
        <v>DC1</v>
      </c>
      <c r="Z983" t="s">
        <v>35</v>
      </c>
      <c r="AA983" t="e">
        <f t="shared" si="62"/>
        <v>#VALUE!</v>
      </c>
      <c r="AB983" t="e">
        <f t="shared" si="63"/>
        <v>#VALUE!</v>
      </c>
      <c r="AC983" t="s">
        <v>11</v>
      </c>
      <c r="AD983" t="s">
        <v>12</v>
      </c>
      <c r="AE983" t="s">
        <v>13</v>
      </c>
      <c r="AF983" t="s">
        <v>14</v>
      </c>
      <c r="AG983" t="s">
        <v>5</v>
      </c>
      <c r="AH983" t="s">
        <v>15</v>
      </c>
      <c r="AI983" t="s">
        <v>16</v>
      </c>
      <c r="AJ983" t="s">
        <v>17</v>
      </c>
      <c r="AK983" t="s">
        <v>18</v>
      </c>
      <c r="AL983" t="s">
        <v>19</v>
      </c>
    </row>
    <row r="984" spans="1:38" ht="13.5" customHeight="1">
      <c r="A984" s="7"/>
      <c r="B984" s="7"/>
      <c r="C984" s="7"/>
      <c r="D984" s="8"/>
      <c r="F984" s="9" t="str">
        <f>(Sheet1!T984)</f>
        <v/>
      </c>
      <c r="G984" t="str">
        <f>IF(OR(Sheet1!W984="Yes",Sheet1!U984="Yes"),"\\CMFP538\"&amp;Sheet1!Z984,"")</f>
        <v/>
      </c>
      <c r="H984" t="str">
        <f>IF(G984="","",Sheet1!Z984)</f>
        <v/>
      </c>
      <c r="I984" t="str">
        <f>IF(G984="","",Sheet1!Y984)</f>
        <v/>
      </c>
      <c r="J984" t="e">
        <f>(Sheet1!O984)</f>
        <v>#VALUE!</v>
      </c>
      <c r="K984" s="6" t="e">
        <f>(Sheet1!P984)</f>
        <v>#VALUE!</v>
      </c>
      <c r="L984" s="6" t="e">
        <f>IF(Sheet1!N984="No","No",IF(Sheet1!N984="","No","Yes"))</f>
        <v>#VALUE!</v>
      </c>
      <c r="M984" t="e">
        <f>(Sheet1!Q984)</f>
        <v>#VALUE!</v>
      </c>
      <c r="N984" s="6" t="str">
        <f>IF(Sheet1!E984=FALSE,"",Sheet1!F984&amp;Sheet1!E984)</f>
        <v/>
      </c>
      <c r="O984" t="str">
        <f ca="1">(Sheet1!AB984)</f>
        <v>DC4MDB07</v>
      </c>
      <c r="P984" t="e">
        <f>(Sheet1!R984)</f>
        <v>#VALUE!</v>
      </c>
      <c r="Q984" t="e">
        <f>Sheet3!D984</f>
        <v>#VALUE!</v>
      </c>
      <c r="R984" t="e">
        <f>Sheet3!E984</f>
        <v>#VALUE!</v>
      </c>
      <c r="S984" t="str">
        <f t="shared" si="60"/>
        <v/>
      </c>
      <c r="T984" t="str">
        <f>IF(ISERROR(Sheet1!X984),"",Sheet1!X984)</f>
        <v/>
      </c>
      <c r="U984" t="e">
        <f>IF(Sheet1!M984="Councillors",5120,IF(Sheet1!M984="Information Technology Services Dept.",1024,IF(Sheet1!M984="City Clerk and Solicitor Dept",1953,"No")))</f>
        <v>#VALUE!</v>
      </c>
      <c r="V984" s="5" t="s">
        <v>96</v>
      </c>
      <c r="W984" t="e">
        <f>IF(Sheet1!M984="Councillors",4608,IF(Sheet1!M984="Information Technology Services Dept.",921,IF(Sheet1!M984="City Clerk and Solicitor Dept",1855,"No")))</f>
        <v>#VALUE!</v>
      </c>
      <c r="X984" t="e">
        <f t="shared" si="61"/>
        <v>#VALUE!</v>
      </c>
      <c r="Y984" t="str">
        <f ca="1">IF(Sheet1!AB984="DC1MDB01","DC1",IF(Sheet1!AB984="DC1MDB02","DC1",IF(Sheet1!AB984="DC1MDB03","DC1",IF(Sheet1!AB984="DC1MDB04","DC1",IF(Sheet1!AB984="DC1MDB05","DC1",IF(Sheet1!AB984="DC1MDB06","DC1",IF(Sheet1!AB984="DC1MDB07","DC1",IF(Sheet1!AB984="DC1MDB08","DC1",IF(Sheet1!AB984="DC1MDB09","DC1",IF(Sheet1!AB984="DC1MDB10","DC1",IF(Sheet1!AB984="DC4MDB01","DC4",IF(Sheet1!AB984="DC4MDB02","DC4",IF(Sheet1!AB984="DC4MDB03","DC4",IF(Sheet1!AB984="DC4MDB04","DC4",IF(Sheet1!AB984="DC4MDB05","DC4",IF(Sheet1!AB984="DC4MDB06","DC4",IF(Sheet1!AB984="DC4MDB07","DC4",IF(Sheet1!AB984="DC4MDB08","DC4",IF(Sheet1!AB984="DC4MDB09","DC4",IF(Sheet1!AB984="DC4MDB10","DC4","$False"))))))))))))))))))))</f>
        <v>DC4</v>
      </c>
      <c r="Z984" t="s">
        <v>35</v>
      </c>
      <c r="AA984" t="e">
        <f t="shared" si="62"/>
        <v>#VALUE!</v>
      </c>
      <c r="AB984" t="e">
        <f t="shared" si="63"/>
        <v>#VALUE!</v>
      </c>
      <c r="AC984" t="s">
        <v>11</v>
      </c>
      <c r="AD984" t="s">
        <v>12</v>
      </c>
      <c r="AE984" t="s">
        <v>13</v>
      </c>
      <c r="AF984" t="s">
        <v>14</v>
      </c>
      <c r="AG984" t="s">
        <v>5</v>
      </c>
      <c r="AH984" t="s">
        <v>15</v>
      </c>
      <c r="AI984" t="s">
        <v>16</v>
      </c>
      <c r="AJ984" t="s">
        <v>17</v>
      </c>
      <c r="AK984" t="s">
        <v>18</v>
      </c>
      <c r="AL984" t="s">
        <v>19</v>
      </c>
    </row>
    <row r="985" spans="1:38" ht="13.5" customHeight="1">
      <c r="A985" s="7"/>
      <c r="B985" s="7"/>
      <c r="C985" s="7"/>
      <c r="D985" s="8"/>
      <c r="F985" s="9" t="str">
        <f>(Sheet1!T985)</f>
        <v/>
      </c>
      <c r="G985" t="str">
        <f>IF(OR(Sheet1!W985="Yes",Sheet1!U985="Yes"),"\\CMFP538\"&amp;Sheet1!Z985,"")</f>
        <v/>
      </c>
      <c r="H985" t="str">
        <f>IF(G985="","",Sheet1!Z985)</f>
        <v/>
      </c>
      <c r="I985" t="str">
        <f>IF(G985="","",Sheet1!Y985)</f>
        <v/>
      </c>
      <c r="J985" t="e">
        <f>(Sheet1!O985)</f>
        <v>#VALUE!</v>
      </c>
      <c r="K985" s="6" t="e">
        <f>(Sheet1!P985)</f>
        <v>#VALUE!</v>
      </c>
      <c r="L985" s="6" t="e">
        <f>IF(Sheet1!N985="No","No",IF(Sheet1!N985="","No","Yes"))</f>
        <v>#VALUE!</v>
      </c>
      <c r="M985" t="e">
        <f>(Sheet1!Q985)</f>
        <v>#VALUE!</v>
      </c>
      <c r="N985" s="6" t="str">
        <f>IF(Sheet1!E985=FALSE,"",Sheet1!F985&amp;Sheet1!E985)</f>
        <v/>
      </c>
      <c r="O985" t="str">
        <f ca="1">(Sheet1!AB985)</f>
        <v>DC4MDB06</v>
      </c>
      <c r="P985" t="e">
        <f>(Sheet1!R985)</f>
        <v>#VALUE!</v>
      </c>
      <c r="Q985" t="e">
        <f>Sheet3!D985</f>
        <v>#VALUE!</v>
      </c>
      <c r="R985" t="e">
        <f>Sheet3!E985</f>
        <v>#VALUE!</v>
      </c>
      <c r="S985" t="str">
        <f t="shared" si="60"/>
        <v/>
      </c>
      <c r="T985" t="str">
        <f>IF(ISERROR(Sheet1!X985),"",Sheet1!X985)</f>
        <v/>
      </c>
      <c r="U985" t="e">
        <f>IF(Sheet1!M985="Councillors",5120,IF(Sheet1!M985="Information Technology Services Dept.",1024,IF(Sheet1!M985="City Clerk and Solicitor Dept",1953,"No")))</f>
        <v>#VALUE!</v>
      </c>
      <c r="V985" s="5" t="s">
        <v>96</v>
      </c>
      <c r="W985" t="e">
        <f>IF(Sheet1!M985="Councillors",4608,IF(Sheet1!M985="Information Technology Services Dept.",921,IF(Sheet1!M985="City Clerk and Solicitor Dept",1855,"No")))</f>
        <v>#VALUE!</v>
      </c>
      <c r="X985" t="e">
        <f t="shared" si="61"/>
        <v>#VALUE!</v>
      </c>
      <c r="Y985" t="str">
        <f ca="1">IF(Sheet1!AB985="DC1MDB01","DC1",IF(Sheet1!AB985="DC1MDB02","DC1",IF(Sheet1!AB985="DC1MDB03","DC1",IF(Sheet1!AB985="DC1MDB04","DC1",IF(Sheet1!AB985="DC1MDB05","DC1",IF(Sheet1!AB985="DC1MDB06","DC1",IF(Sheet1!AB985="DC1MDB07","DC1",IF(Sheet1!AB985="DC1MDB08","DC1",IF(Sheet1!AB985="DC1MDB09","DC1",IF(Sheet1!AB985="DC1MDB10","DC1",IF(Sheet1!AB985="DC4MDB01","DC4",IF(Sheet1!AB985="DC4MDB02","DC4",IF(Sheet1!AB985="DC4MDB03","DC4",IF(Sheet1!AB985="DC4MDB04","DC4",IF(Sheet1!AB985="DC4MDB05","DC4",IF(Sheet1!AB985="DC4MDB06","DC4",IF(Sheet1!AB985="DC4MDB07","DC4",IF(Sheet1!AB985="DC4MDB08","DC4",IF(Sheet1!AB985="DC4MDB09","DC4",IF(Sheet1!AB985="DC4MDB10","DC4","$False"))))))))))))))))))))</f>
        <v>DC4</v>
      </c>
      <c r="Z985" t="s">
        <v>35</v>
      </c>
      <c r="AA985" t="e">
        <f t="shared" si="62"/>
        <v>#VALUE!</v>
      </c>
      <c r="AB985" t="e">
        <f t="shared" si="63"/>
        <v>#VALUE!</v>
      </c>
      <c r="AC985" t="s">
        <v>11</v>
      </c>
      <c r="AD985" t="s">
        <v>12</v>
      </c>
      <c r="AE985" t="s">
        <v>13</v>
      </c>
      <c r="AF985" t="s">
        <v>14</v>
      </c>
      <c r="AG985" t="s">
        <v>5</v>
      </c>
      <c r="AH985" t="s">
        <v>15</v>
      </c>
      <c r="AI985" t="s">
        <v>16</v>
      </c>
      <c r="AJ985" t="s">
        <v>17</v>
      </c>
      <c r="AK985" t="s">
        <v>18</v>
      </c>
      <c r="AL985" t="s">
        <v>19</v>
      </c>
    </row>
    <row r="986" spans="1:38" ht="13.5" customHeight="1">
      <c r="A986" s="7"/>
      <c r="B986" s="7"/>
      <c r="C986" s="7"/>
      <c r="D986" s="8"/>
      <c r="F986" s="9" t="str">
        <f>(Sheet1!T986)</f>
        <v/>
      </c>
      <c r="G986" t="str">
        <f>IF(OR(Sheet1!W986="Yes",Sheet1!U986="Yes"),"\\CMFP538\"&amp;Sheet1!Z986,"")</f>
        <v/>
      </c>
      <c r="H986" t="str">
        <f>IF(G986="","",Sheet1!Z986)</f>
        <v/>
      </c>
      <c r="I986" t="str">
        <f>IF(G986="","",Sheet1!Y986)</f>
        <v/>
      </c>
      <c r="J986" t="e">
        <f>(Sheet1!O986)</f>
        <v>#VALUE!</v>
      </c>
      <c r="K986" s="6" t="e">
        <f>(Sheet1!P986)</f>
        <v>#VALUE!</v>
      </c>
      <c r="L986" s="6" t="e">
        <f>IF(Sheet1!N986="No","No",IF(Sheet1!N986="","No","Yes"))</f>
        <v>#VALUE!</v>
      </c>
      <c r="M986" t="e">
        <f>(Sheet1!Q986)</f>
        <v>#VALUE!</v>
      </c>
      <c r="N986" s="6" t="str">
        <f>IF(Sheet1!E986=FALSE,"",Sheet1!F986&amp;Sheet1!E986)</f>
        <v/>
      </c>
      <c r="O986" t="str">
        <f ca="1">(Sheet1!AB986)</f>
        <v>DC4MDB01</v>
      </c>
      <c r="P986" t="e">
        <f>(Sheet1!R986)</f>
        <v>#VALUE!</v>
      </c>
      <c r="Q986" t="e">
        <f>Sheet3!D986</f>
        <v>#VALUE!</v>
      </c>
      <c r="R986" t="e">
        <f>Sheet3!E986</f>
        <v>#VALUE!</v>
      </c>
      <c r="S986" t="str">
        <f t="shared" si="60"/>
        <v/>
      </c>
      <c r="T986" t="str">
        <f>IF(ISERROR(Sheet1!X986),"",Sheet1!X986)</f>
        <v/>
      </c>
      <c r="U986" t="e">
        <f>IF(Sheet1!M986="Councillors",5120,IF(Sheet1!M986="Information Technology Services Dept.",1024,IF(Sheet1!M986="City Clerk and Solicitor Dept",1953,"No")))</f>
        <v>#VALUE!</v>
      </c>
      <c r="V986" s="5" t="s">
        <v>96</v>
      </c>
      <c r="W986" t="e">
        <f>IF(Sheet1!M986="Councillors",4608,IF(Sheet1!M986="Information Technology Services Dept.",921,IF(Sheet1!M986="City Clerk and Solicitor Dept",1855,"No")))</f>
        <v>#VALUE!</v>
      </c>
      <c r="X986" t="e">
        <f t="shared" si="61"/>
        <v>#VALUE!</v>
      </c>
      <c r="Y986" t="str">
        <f ca="1">IF(Sheet1!AB986="DC1MDB01","DC1",IF(Sheet1!AB986="DC1MDB02","DC1",IF(Sheet1!AB986="DC1MDB03","DC1",IF(Sheet1!AB986="DC1MDB04","DC1",IF(Sheet1!AB986="DC1MDB05","DC1",IF(Sheet1!AB986="DC1MDB06","DC1",IF(Sheet1!AB986="DC1MDB07","DC1",IF(Sheet1!AB986="DC1MDB08","DC1",IF(Sheet1!AB986="DC1MDB09","DC1",IF(Sheet1!AB986="DC1MDB10","DC1",IF(Sheet1!AB986="DC4MDB01","DC4",IF(Sheet1!AB986="DC4MDB02","DC4",IF(Sheet1!AB986="DC4MDB03","DC4",IF(Sheet1!AB986="DC4MDB04","DC4",IF(Sheet1!AB986="DC4MDB05","DC4",IF(Sheet1!AB986="DC4MDB06","DC4",IF(Sheet1!AB986="DC4MDB07","DC4",IF(Sheet1!AB986="DC4MDB08","DC4",IF(Sheet1!AB986="DC4MDB09","DC4",IF(Sheet1!AB986="DC4MDB10","DC4","$False"))))))))))))))))))))</f>
        <v>DC4</v>
      </c>
      <c r="Z986" t="s">
        <v>35</v>
      </c>
      <c r="AA986" t="e">
        <f t="shared" si="62"/>
        <v>#VALUE!</v>
      </c>
      <c r="AB986" t="e">
        <f t="shared" si="63"/>
        <v>#VALUE!</v>
      </c>
      <c r="AC986" t="s">
        <v>11</v>
      </c>
      <c r="AD986" t="s">
        <v>12</v>
      </c>
      <c r="AE986" t="s">
        <v>13</v>
      </c>
      <c r="AF986" t="s">
        <v>14</v>
      </c>
      <c r="AG986" t="s">
        <v>5</v>
      </c>
      <c r="AH986" t="s">
        <v>15</v>
      </c>
      <c r="AI986" t="s">
        <v>16</v>
      </c>
      <c r="AJ986" t="s">
        <v>17</v>
      </c>
      <c r="AK986" t="s">
        <v>18</v>
      </c>
      <c r="AL986" t="s">
        <v>19</v>
      </c>
    </row>
    <row r="987" spans="1:38" ht="13.5" customHeight="1">
      <c r="A987" s="7"/>
      <c r="B987" s="7"/>
      <c r="C987" s="7"/>
      <c r="D987" s="8"/>
      <c r="F987" s="9" t="str">
        <f>(Sheet1!T987)</f>
        <v/>
      </c>
      <c r="G987" t="str">
        <f>IF(OR(Sheet1!W987="Yes",Sheet1!U987="Yes"),"\\CMFP538\"&amp;Sheet1!Z987,"")</f>
        <v/>
      </c>
      <c r="H987" t="str">
        <f>IF(G987="","",Sheet1!Z987)</f>
        <v/>
      </c>
      <c r="I987" t="str">
        <f>IF(G987="","",Sheet1!Y987)</f>
        <v/>
      </c>
      <c r="J987" t="e">
        <f>(Sheet1!O987)</f>
        <v>#VALUE!</v>
      </c>
      <c r="K987" s="6" t="e">
        <f>(Sheet1!P987)</f>
        <v>#VALUE!</v>
      </c>
      <c r="L987" s="6" t="e">
        <f>IF(Sheet1!N987="No","No",IF(Sheet1!N987="","No","Yes"))</f>
        <v>#VALUE!</v>
      </c>
      <c r="M987" t="e">
        <f>(Sheet1!Q987)</f>
        <v>#VALUE!</v>
      </c>
      <c r="N987" s="6" t="str">
        <f>IF(Sheet1!E987=FALSE,"",Sheet1!F987&amp;Sheet1!E987)</f>
        <v/>
      </c>
      <c r="O987" t="str">
        <f ca="1">(Sheet1!AB987)</f>
        <v>DC1MDB06</v>
      </c>
      <c r="P987" t="e">
        <f>(Sheet1!R987)</f>
        <v>#VALUE!</v>
      </c>
      <c r="Q987" t="e">
        <f>Sheet3!D987</f>
        <v>#VALUE!</v>
      </c>
      <c r="R987" t="e">
        <f>Sheet3!E987</f>
        <v>#VALUE!</v>
      </c>
      <c r="S987" t="str">
        <f t="shared" si="60"/>
        <v/>
      </c>
      <c r="T987" t="str">
        <f>IF(ISERROR(Sheet1!X987),"",Sheet1!X987)</f>
        <v/>
      </c>
      <c r="U987" t="e">
        <f>IF(Sheet1!M987="Councillors",5120,IF(Sheet1!M987="Information Technology Services Dept.",1024,IF(Sheet1!M987="City Clerk and Solicitor Dept",1953,"No")))</f>
        <v>#VALUE!</v>
      </c>
      <c r="V987" s="5" t="s">
        <v>96</v>
      </c>
      <c r="W987" t="e">
        <f>IF(Sheet1!M987="Councillors",4608,IF(Sheet1!M987="Information Technology Services Dept.",921,IF(Sheet1!M987="City Clerk and Solicitor Dept",1855,"No")))</f>
        <v>#VALUE!</v>
      </c>
      <c r="X987" t="e">
        <f t="shared" si="61"/>
        <v>#VALUE!</v>
      </c>
      <c r="Y987" t="str">
        <f ca="1">IF(Sheet1!AB987="DC1MDB01","DC1",IF(Sheet1!AB987="DC1MDB02","DC1",IF(Sheet1!AB987="DC1MDB03","DC1",IF(Sheet1!AB987="DC1MDB04","DC1",IF(Sheet1!AB987="DC1MDB05","DC1",IF(Sheet1!AB987="DC1MDB06","DC1",IF(Sheet1!AB987="DC1MDB07","DC1",IF(Sheet1!AB987="DC1MDB08","DC1",IF(Sheet1!AB987="DC1MDB09","DC1",IF(Sheet1!AB987="DC1MDB10","DC1",IF(Sheet1!AB987="DC4MDB01","DC4",IF(Sheet1!AB987="DC4MDB02","DC4",IF(Sheet1!AB987="DC4MDB03","DC4",IF(Sheet1!AB987="DC4MDB04","DC4",IF(Sheet1!AB987="DC4MDB05","DC4",IF(Sheet1!AB987="DC4MDB06","DC4",IF(Sheet1!AB987="DC4MDB07","DC4",IF(Sheet1!AB987="DC4MDB08","DC4",IF(Sheet1!AB987="DC4MDB09","DC4",IF(Sheet1!AB987="DC4MDB10","DC4","$False"))))))))))))))))))))</f>
        <v>DC1</v>
      </c>
      <c r="Z987" t="s">
        <v>35</v>
      </c>
      <c r="AA987" t="e">
        <f t="shared" si="62"/>
        <v>#VALUE!</v>
      </c>
      <c r="AB987" t="e">
        <f t="shared" si="63"/>
        <v>#VALUE!</v>
      </c>
      <c r="AC987" t="s">
        <v>11</v>
      </c>
      <c r="AD987" t="s">
        <v>12</v>
      </c>
      <c r="AE987" t="s">
        <v>13</v>
      </c>
      <c r="AF987" t="s">
        <v>14</v>
      </c>
      <c r="AG987" t="s">
        <v>5</v>
      </c>
      <c r="AH987" t="s">
        <v>15</v>
      </c>
      <c r="AI987" t="s">
        <v>16</v>
      </c>
      <c r="AJ987" t="s">
        <v>17</v>
      </c>
      <c r="AK987" t="s">
        <v>18</v>
      </c>
      <c r="AL987" t="s">
        <v>19</v>
      </c>
    </row>
    <row r="988" spans="1:38" ht="13.5" customHeight="1">
      <c r="A988" s="7"/>
      <c r="B988" s="7"/>
      <c r="C988" s="7"/>
      <c r="D988" s="8"/>
      <c r="F988" s="9" t="str">
        <f>(Sheet1!T988)</f>
        <v/>
      </c>
      <c r="G988" t="str">
        <f>IF(OR(Sheet1!W988="Yes",Sheet1!U988="Yes"),"\\CMFP538\"&amp;Sheet1!Z988,"")</f>
        <v/>
      </c>
      <c r="H988" t="str">
        <f>IF(G988="","",Sheet1!Z988)</f>
        <v/>
      </c>
      <c r="I988" t="str">
        <f>IF(G988="","",Sheet1!Y988)</f>
        <v/>
      </c>
      <c r="J988" t="e">
        <f>(Sheet1!O988)</f>
        <v>#VALUE!</v>
      </c>
      <c r="K988" s="6" t="e">
        <f>(Sheet1!P988)</f>
        <v>#VALUE!</v>
      </c>
      <c r="L988" s="6" t="e">
        <f>IF(Sheet1!N988="No","No",IF(Sheet1!N988="","No","Yes"))</f>
        <v>#VALUE!</v>
      </c>
      <c r="M988" t="e">
        <f>(Sheet1!Q988)</f>
        <v>#VALUE!</v>
      </c>
      <c r="N988" s="6" t="str">
        <f>IF(Sheet1!E988=FALSE,"",Sheet1!F988&amp;Sheet1!E988)</f>
        <v/>
      </c>
      <c r="O988" t="str">
        <f ca="1">(Sheet1!AB988)</f>
        <v>DC1MDB06</v>
      </c>
      <c r="P988" t="e">
        <f>(Sheet1!R988)</f>
        <v>#VALUE!</v>
      </c>
      <c r="Q988" t="e">
        <f>Sheet3!D988</f>
        <v>#VALUE!</v>
      </c>
      <c r="R988" t="e">
        <f>Sheet3!E988</f>
        <v>#VALUE!</v>
      </c>
      <c r="S988" t="str">
        <f t="shared" si="60"/>
        <v/>
      </c>
      <c r="T988" t="str">
        <f>IF(ISERROR(Sheet1!X988),"",Sheet1!X988)</f>
        <v/>
      </c>
      <c r="U988" t="e">
        <f>IF(Sheet1!M988="Councillors",5120,IF(Sheet1!M988="Information Technology Services Dept.",1024,IF(Sheet1!M988="City Clerk and Solicitor Dept",1953,"No")))</f>
        <v>#VALUE!</v>
      </c>
      <c r="V988" s="5" t="s">
        <v>96</v>
      </c>
      <c r="W988" t="e">
        <f>IF(Sheet1!M988="Councillors",4608,IF(Sheet1!M988="Information Technology Services Dept.",921,IF(Sheet1!M988="City Clerk and Solicitor Dept",1855,"No")))</f>
        <v>#VALUE!</v>
      </c>
      <c r="X988" t="e">
        <f t="shared" si="61"/>
        <v>#VALUE!</v>
      </c>
      <c r="Y988" t="str">
        <f ca="1">IF(Sheet1!AB988="DC1MDB01","DC1",IF(Sheet1!AB988="DC1MDB02","DC1",IF(Sheet1!AB988="DC1MDB03","DC1",IF(Sheet1!AB988="DC1MDB04","DC1",IF(Sheet1!AB988="DC1MDB05","DC1",IF(Sheet1!AB988="DC1MDB06","DC1",IF(Sheet1!AB988="DC1MDB07","DC1",IF(Sheet1!AB988="DC1MDB08","DC1",IF(Sheet1!AB988="DC1MDB09","DC1",IF(Sheet1!AB988="DC1MDB10","DC1",IF(Sheet1!AB988="DC4MDB01","DC4",IF(Sheet1!AB988="DC4MDB02","DC4",IF(Sheet1!AB988="DC4MDB03","DC4",IF(Sheet1!AB988="DC4MDB04","DC4",IF(Sheet1!AB988="DC4MDB05","DC4",IF(Sheet1!AB988="DC4MDB06","DC4",IF(Sheet1!AB988="DC4MDB07","DC4",IF(Sheet1!AB988="DC4MDB08","DC4",IF(Sheet1!AB988="DC4MDB09","DC4",IF(Sheet1!AB988="DC4MDB10","DC4","$False"))))))))))))))))))))</f>
        <v>DC1</v>
      </c>
      <c r="Z988" t="s">
        <v>35</v>
      </c>
      <c r="AA988" t="e">
        <f t="shared" si="62"/>
        <v>#VALUE!</v>
      </c>
      <c r="AB988" t="e">
        <f t="shared" si="63"/>
        <v>#VALUE!</v>
      </c>
      <c r="AC988" t="s">
        <v>11</v>
      </c>
      <c r="AD988" t="s">
        <v>12</v>
      </c>
      <c r="AE988" t="s">
        <v>13</v>
      </c>
      <c r="AF988" t="s">
        <v>14</v>
      </c>
      <c r="AG988" t="s">
        <v>5</v>
      </c>
      <c r="AH988" t="s">
        <v>15</v>
      </c>
      <c r="AI988" t="s">
        <v>16</v>
      </c>
      <c r="AJ988" t="s">
        <v>17</v>
      </c>
      <c r="AK988" t="s">
        <v>18</v>
      </c>
      <c r="AL988" t="s">
        <v>19</v>
      </c>
    </row>
    <row r="989" spans="1:38" ht="13.5" customHeight="1">
      <c r="A989" s="7"/>
      <c r="B989" s="7"/>
      <c r="C989" s="7"/>
      <c r="D989" s="8"/>
      <c r="F989" s="9" t="str">
        <f>(Sheet1!T989)</f>
        <v/>
      </c>
      <c r="G989" t="str">
        <f>IF(OR(Sheet1!W989="Yes",Sheet1!U989="Yes"),"\\CMFP538\"&amp;Sheet1!Z989,"")</f>
        <v/>
      </c>
      <c r="H989" t="str">
        <f>IF(G989="","",Sheet1!Z989)</f>
        <v/>
      </c>
      <c r="I989" t="str">
        <f>IF(G989="","",Sheet1!Y989)</f>
        <v/>
      </c>
      <c r="J989" t="e">
        <f>(Sheet1!O989)</f>
        <v>#VALUE!</v>
      </c>
      <c r="K989" s="6" t="e">
        <f>(Sheet1!P989)</f>
        <v>#VALUE!</v>
      </c>
      <c r="L989" s="6" t="e">
        <f>IF(Sheet1!N989="No","No",IF(Sheet1!N989="","No","Yes"))</f>
        <v>#VALUE!</v>
      </c>
      <c r="M989" t="e">
        <f>(Sheet1!Q989)</f>
        <v>#VALUE!</v>
      </c>
      <c r="N989" s="6" t="str">
        <f>IF(Sheet1!E989=FALSE,"",Sheet1!F989&amp;Sheet1!E989)</f>
        <v/>
      </c>
      <c r="O989" t="str">
        <f ca="1">(Sheet1!AB989)</f>
        <v>DC1MDB05</v>
      </c>
      <c r="P989" t="e">
        <f>(Sheet1!R989)</f>
        <v>#VALUE!</v>
      </c>
      <c r="Q989" t="e">
        <f>Sheet3!D989</f>
        <v>#VALUE!</v>
      </c>
      <c r="R989" t="e">
        <f>Sheet3!E989</f>
        <v>#VALUE!</v>
      </c>
      <c r="S989" t="str">
        <f t="shared" si="60"/>
        <v/>
      </c>
      <c r="T989" t="str">
        <f>IF(ISERROR(Sheet1!X989),"",Sheet1!X989)</f>
        <v/>
      </c>
      <c r="U989" t="e">
        <f>IF(Sheet1!M989="Councillors",5120,IF(Sheet1!M989="Information Technology Services Dept.",1024,IF(Sheet1!M989="City Clerk and Solicitor Dept",1953,"No")))</f>
        <v>#VALUE!</v>
      </c>
      <c r="V989" s="5" t="s">
        <v>96</v>
      </c>
      <c r="W989" t="e">
        <f>IF(Sheet1!M989="Councillors",4608,IF(Sheet1!M989="Information Technology Services Dept.",921,IF(Sheet1!M989="City Clerk and Solicitor Dept",1855,"No")))</f>
        <v>#VALUE!</v>
      </c>
      <c r="X989" t="e">
        <f t="shared" si="61"/>
        <v>#VALUE!</v>
      </c>
      <c r="Y989" t="str">
        <f ca="1">IF(Sheet1!AB989="DC1MDB01","DC1",IF(Sheet1!AB989="DC1MDB02","DC1",IF(Sheet1!AB989="DC1MDB03","DC1",IF(Sheet1!AB989="DC1MDB04","DC1",IF(Sheet1!AB989="DC1MDB05","DC1",IF(Sheet1!AB989="DC1MDB06","DC1",IF(Sheet1!AB989="DC1MDB07","DC1",IF(Sheet1!AB989="DC1MDB08","DC1",IF(Sheet1!AB989="DC1MDB09","DC1",IF(Sheet1!AB989="DC1MDB10","DC1",IF(Sheet1!AB989="DC4MDB01","DC4",IF(Sheet1!AB989="DC4MDB02","DC4",IF(Sheet1!AB989="DC4MDB03","DC4",IF(Sheet1!AB989="DC4MDB04","DC4",IF(Sheet1!AB989="DC4MDB05","DC4",IF(Sheet1!AB989="DC4MDB06","DC4",IF(Sheet1!AB989="DC4MDB07","DC4",IF(Sheet1!AB989="DC4MDB08","DC4",IF(Sheet1!AB989="DC4MDB09","DC4",IF(Sheet1!AB989="DC4MDB10","DC4","$False"))))))))))))))))))))</f>
        <v>DC1</v>
      </c>
      <c r="Z989" t="s">
        <v>35</v>
      </c>
      <c r="AA989" t="e">
        <f t="shared" si="62"/>
        <v>#VALUE!</v>
      </c>
      <c r="AB989" t="e">
        <f t="shared" si="63"/>
        <v>#VALUE!</v>
      </c>
      <c r="AC989" t="s">
        <v>11</v>
      </c>
      <c r="AD989" t="s">
        <v>12</v>
      </c>
      <c r="AE989" t="s">
        <v>13</v>
      </c>
      <c r="AF989" t="s">
        <v>14</v>
      </c>
      <c r="AG989" t="s">
        <v>5</v>
      </c>
      <c r="AH989" t="s">
        <v>15</v>
      </c>
      <c r="AI989" t="s">
        <v>16</v>
      </c>
      <c r="AJ989" t="s">
        <v>17</v>
      </c>
      <c r="AK989" t="s">
        <v>18</v>
      </c>
      <c r="AL989" t="s">
        <v>19</v>
      </c>
    </row>
    <row r="990" spans="1:38" ht="13.5" customHeight="1">
      <c r="A990" s="7"/>
      <c r="B990" s="7"/>
      <c r="C990" s="7"/>
      <c r="D990" s="8"/>
      <c r="F990" s="9" t="str">
        <f>(Sheet1!T990)</f>
        <v/>
      </c>
      <c r="G990" t="str">
        <f>IF(OR(Sheet1!W990="Yes",Sheet1!U990="Yes"),"\\CMFP538\"&amp;Sheet1!Z990,"")</f>
        <v/>
      </c>
      <c r="H990" t="str">
        <f>IF(G990="","",Sheet1!Z990)</f>
        <v/>
      </c>
      <c r="I990" t="str">
        <f>IF(G990="","",Sheet1!Y990)</f>
        <v/>
      </c>
      <c r="J990" t="e">
        <f>(Sheet1!O990)</f>
        <v>#VALUE!</v>
      </c>
      <c r="K990" s="6" t="e">
        <f>(Sheet1!P990)</f>
        <v>#VALUE!</v>
      </c>
      <c r="L990" s="6" t="e">
        <f>IF(Sheet1!N990="No","No",IF(Sheet1!N990="","No","Yes"))</f>
        <v>#VALUE!</v>
      </c>
      <c r="M990" t="e">
        <f>(Sheet1!Q990)</f>
        <v>#VALUE!</v>
      </c>
      <c r="N990" s="6" t="str">
        <f>IF(Sheet1!E990=FALSE,"",Sheet1!F990&amp;Sheet1!E990)</f>
        <v/>
      </c>
      <c r="O990" t="str">
        <f ca="1">(Sheet1!AB990)</f>
        <v>DC4MDB07</v>
      </c>
      <c r="P990" t="e">
        <f>(Sheet1!R990)</f>
        <v>#VALUE!</v>
      </c>
      <c r="Q990" t="e">
        <f>Sheet3!D990</f>
        <v>#VALUE!</v>
      </c>
      <c r="R990" t="e">
        <f>Sheet3!E990</f>
        <v>#VALUE!</v>
      </c>
      <c r="S990" t="str">
        <f t="shared" si="60"/>
        <v/>
      </c>
      <c r="T990" t="str">
        <f>IF(ISERROR(Sheet1!X990),"",Sheet1!X990)</f>
        <v/>
      </c>
      <c r="U990" t="e">
        <f>IF(Sheet1!M990="Councillors",5120,IF(Sheet1!M990="Information Technology Services Dept.",1024,IF(Sheet1!M990="City Clerk and Solicitor Dept",1953,"No")))</f>
        <v>#VALUE!</v>
      </c>
      <c r="V990" s="5" t="s">
        <v>96</v>
      </c>
      <c r="W990" t="e">
        <f>IF(Sheet1!M990="Councillors",4608,IF(Sheet1!M990="Information Technology Services Dept.",921,IF(Sheet1!M990="City Clerk and Solicitor Dept",1855,"No")))</f>
        <v>#VALUE!</v>
      </c>
      <c r="X990" t="e">
        <f t="shared" si="61"/>
        <v>#VALUE!</v>
      </c>
      <c r="Y990" t="str">
        <f ca="1">IF(Sheet1!AB990="DC1MDB01","DC1",IF(Sheet1!AB990="DC1MDB02","DC1",IF(Sheet1!AB990="DC1MDB03","DC1",IF(Sheet1!AB990="DC1MDB04","DC1",IF(Sheet1!AB990="DC1MDB05","DC1",IF(Sheet1!AB990="DC1MDB06","DC1",IF(Sheet1!AB990="DC1MDB07","DC1",IF(Sheet1!AB990="DC1MDB08","DC1",IF(Sheet1!AB990="DC1MDB09","DC1",IF(Sheet1!AB990="DC1MDB10","DC1",IF(Sheet1!AB990="DC4MDB01","DC4",IF(Sheet1!AB990="DC4MDB02","DC4",IF(Sheet1!AB990="DC4MDB03","DC4",IF(Sheet1!AB990="DC4MDB04","DC4",IF(Sheet1!AB990="DC4MDB05","DC4",IF(Sheet1!AB990="DC4MDB06","DC4",IF(Sheet1!AB990="DC4MDB07","DC4",IF(Sheet1!AB990="DC4MDB08","DC4",IF(Sheet1!AB990="DC4MDB09","DC4",IF(Sheet1!AB990="DC4MDB10","DC4","$False"))))))))))))))))))))</f>
        <v>DC4</v>
      </c>
      <c r="Z990" t="s">
        <v>35</v>
      </c>
      <c r="AA990" t="e">
        <f t="shared" si="62"/>
        <v>#VALUE!</v>
      </c>
      <c r="AB990" t="e">
        <f t="shared" si="63"/>
        <v>#VALUE!</v>
      </c>
      <c r="AC990" t="s">
        <v>11</v>
      </c>
      <c r="AD990" t="s">
        <v>12</v>
      </c>
      <c r="AE990" t="s">
        <v>13</v>
      </c>
      <c r="AF990" t="s">
        <v>14</v>
      </c>
      <c r="AG990" t="s">
        <v>5</v>
      </c>
      <c r="AH990" t="s">
        <v>15</v>
      </c>
      <c r="AI990" t="s">
        <v>16</v>
      </c>
      <c r="AJ990" t="s">
        <v>17</v>
      </c>
      <c r="AK990" t="s">
        <v>18</v>
      </c>
      <c r="AL990" t="s">
        <v>19</v>
      </c>
    </row>
    <row r="991" spans="1:38" ht="13.5" customHeight="1">
      <c r="A991" s="7"/>
      <c r="B991" s="7"/>
      <c r="C991" s="7"/>
      <c r="D991" s="8"/>
      <c r="F991" s="9" t="str">
        <f>(Sheet1!T991)</f>
        <v/>
      </c>
      <c r="G991" t="str">
        <f>IF(OR(Sheet1!W991="Yes",Sheet1!U991="Yes"),"\\CMFP538\"&amp;Sheet1!Z991,"")</f>
        <v/>
      </c>
      <c r="H991" t="str">
        <f>IF(G991="","",Sheet1!Z991)</f>
        <v/>
      </c>
      <c r="I991" t="str">
        <f>IF(G991="","",Sheet1!Y991)</f>
        <v/>
      </c>
      <c r="J991" t="e">
        <f>(Sheet1!O991)</f>
        <v>#VALUE!</v>
      </c>
      <c r="K991" s="6" t="e">
        <f>(Sheet1!P991)</f>
        <v>#VALUE!</v>
      </c>
      <c r="L991" s="6" t="e">
        <f>IF(Sheet1!N991="No","No",IF(Sheet1!N991="","No","Yes"))</f>
        <v>#VALUE!</v>
      </c>
      <c r="M991" t="e">
        <f>(Sheet1!Q991)</f>
        <v>#VALUE!</v>
      </c>
      <c r="N991" s="6" t="str">
        <f>IF(Sheet1!E991=FALSE,"",Sheet1!F991&amp;Sheet1!E991)</f>
        <v/>
      </c>
      <c r="O991" t="str">
        <f ca="1">(Sheet1!AB991)</f>
        <v>DC1MDB01</v>
      </c>
      <c r="P991" t="e">
        <f>(Sheet1!R991)</f>
        <v>#VALUE!</v>
      </c>
      <c r="Q991" t="e">
        <f>Sheet3!D991</f>
        <v>#VALUE!</v>
      </c>
      <c r="R991" t="e">
        <f>Sheet3!E991</f>
        <v>#VALUE!</v>
      </c>
      <c r="S991" t="str">
        <f t="shared" si="60"/>
        <v/>
      </c>
      <c r="T991" t="str">
        <f>IF(ISERROR(Sheet1!X991),"",Sheet1!X991)</f>
        <v/>
      </c>
      <c r="U991" t="e">
        <f>IF(Sheet1!M991="Councillors",5120,IF(Sheet1!M991="Information Technology Services Dept.",1024,IF(Sheet1!M991="City Clerk and Solicitor Dept",1953,"No")))</f>
        <v>#VALUE!</v>
      </c>
      <c r="V991" s="5" t="s">
        <v>96</v>
      </c>
      <c r="W991" t="e">
        <f>IF(Sheet1!M991="Councillors",4608,IF(Sheet1!M991="Information Technology Services Dept.",921,IF(Sheet1!M991="City Clerk and Solicitor Dept",1855,"No")))</f>
        <v>#VALUE!</v>
      </c>
      <c r="X991" t="e">
        <f t="shared" si="61"/>
        <v>#VALUE!</v>
      </c>
      <c r="Y991" t="str">
        <f ca="1">IF(Sheet1!AB991="DC1MDB01","DC1",IF(Sheet1!AB991="DC1MDB02","DC1",IF(Sheet1!AB991="DC1MDB03","DC1",IF(Sheet1!AB991="DC1MDB04","DC1",IF(Sheet1!AB991="DC1MDB05","DC1",IF(Sheet1!AB991="DC1MDB06","DC1",IF(Sheet1!AB991="DC1MDB07","DC1",IF(Sheet1!AB991="DC1MDB08","DC1",IF(Sheet1!AB991="DC1MDB09","DC1",IF(Sheet1!AB991="DC1MDB10","DC1",IF(Sheet1!AB991="DC4MDB01","DC4",IF(Sheet1!AB991="DC4MDB02","DC4",IF(Sheet1!AB991="DC4MDB03","DC4",IF(Sheet1!AB991="DC4MDB04","DC4",IF(Sheet1!AB991="DC4MDB05","DC4",IF(Sheet1!AB991="DC4MDB06","DC4",IF(Sheet1!AB991="DC4MDB07","DC4",IF(Sheet1!AB991="DC4MDB08","DC4",IF(Sheet1!AB991="DC4MDB09","DC4",IF(Sheet1!AB991="DC4MDB10","DC4","$False"))))))))))))))))))))</f>
        <v>DC1</v>
      </c>
      <c r="Z991" t="s">
        <v>35</v>
      </c>
      <c r="AA991" t="e">
        <f t="shared" si="62"/>
        <v>#VALUE!</v>
      </c>
      <c r="AB991" t="e">
        <f t="shared" si="63"/>
        <v>#VALUE!</v>
      </c>
      <c r="AC991" t="s">
        <v>11</v>
      </c>
      <c r="AD991" t="s">
        <v>12</v>
      </c>
      <c r="AE991" t="s">
        <v>13</v>
      </c>
      <c r="AF991" t="s">
        <v>14</v>
      </c>
      <c r="AG991" t="s">
        <v>5</v>
      </c>
      <c r="AH991" t="s">
        <v>15</v>
      </c>
      <c r="AI991" t="s">
        <v>16</v>
      </c>
      <c r="AJ991" t="s">
        <v>17</v>
      </c>
      <c r="AK991" t="s">
        <v>18</v>
      </c>
      <c r="AL991" t="s">
        <v>19</v>
      </c>
    </row>
    <row r="992" spans="1:38" ht="13.5" customHeight="1">
      <c r="A992" s="7"/>
      <c r="B992" s="7"/>
      <c r="C992" s="7"/>
      <c r="D992" s="8"/>
      <c r="F992" s="9" t="str">
        <f>(Sheet1!T992)</f>
        <v/>
      </c>
      <c r="G992" t="str">
        <f>IF(OR(Sheet1!W992="Yes",Sheet1!U992="Yes"),"\\CMFP538\"&amp;Sheet1!Z992,"")</f>
        <v/>
      </c>
      <c r="H992" t="str">
        <f>IF(G992="","",Sheet1!Z992)</f>
        <v/>
      </c>
      <c r="I992" t="str">
        <f>IF(G992="","",Sheet1!Y992)</f>
        <v/>
      </c>
      <c r="J992" t="e">
        <f>(Sheet1!O992)</f>
        <v>#VALUE!</v>
      </c>
      <c r="K992" s="6" t="e">
        <f>(Sheet1!P992)</f>
        <v>#VALUE!</v>
      </c>
      <c r="L992" s="6" t="e">
        <f>IF(Sheet1!N992="No","No",IF(Sheet1!N992="","No","Yes"))</f>
        <v>#VALUE!</v>
      </c>
      <c r="M992" t="e">
        <f>(Sheet1!Q992)</f>
        <v>#VALUE!</v>
      </c>
      <c r="N992" s="6" t="str">
        <f>IF(Sheet1!E992=FALSE,"",Sheet1!F992&amp;Sheet1!E992)</f>
        <v/>
      </c>
      <c r="O992" t="str">
        <f ca="1">(Sheet1!AB992)</f>
        <v>DC4MDB05</v>
      </c>
      <c r="P992" t="e">
        <f>(Sheet1!R992)</f>
        <v>#VALUE!</v>
      </c>
      <c r="Q992" t="e">
        <f>Sheet3!D992</f>
        <v>#VALUE!</v>
      </c>
      <c r="R992" t="e">
        <f>Sheet3!E992</f>
        <v>#VALUE!</v>
      </c>
      <c r="S992" t="str">
        <f t="shared" si="60"/>
        <v/>
      </c>
      <c r="T992" t="str">
        <f>IF(ISERROR(Sheet1!X992),"",Sheet1!X992)</f>
        <v/>
      </c>
      <c r="U992" t="e">
        <f>IF(Sheet1!M992="Councillors",5120,IF(Sheet1!M992="Information Technology Services Dept.",1024,IF(Sheet1!M992="City Clerk and Solicitor Dept",1953,"No")))</f>
        <v>#VALUE!</v>
      </c>
      <c r="V992" s="5" t="s">
        <v>96</v>
      </c>
      <c r="W992" t="e">
        <f>IF(Sheet1!M992="Councillors",4608,IF(Sheet1!M992="Information Technology Services Dept.",921,IF(Sheet1!M992="City Clerk and Solicitor Dept",1855,"No")))</f>
        <v>#VALUE!</v>
      </c>
      <c r="X992" t="e">
        <f t="shared" si="61"/>
        <v>#VALUE!</v>
      </c>
      <c r="Y992" t="str">
        <f ca="1">IF(Sheet1!AB992="DC1MDB01","DC1",IF(Sheet1!AB992="DC1MDB02","DC1",IF(Sheet1!AB992="DC1MDB03","DC1",IF(Sheet1!AB992="DC1MDB04","DC1",IF(Sheet1!AB992="DC1MDB05","DC1",IF(Sheet1!AB992="DC1MDB06","DC1",IF(Sheet1!AB992="DC1MDB07","DC1",IF(Sheet1!AB992="DC1MDB08","DC1",IF(Sheet1!AB992="DC1MDB09","DC1",IF(Sheet1!AB992="DC1MDB10","DC1",IF(Sheet1!AB992="DC4MDB01","DC4",IF(Sheet1!AB992="DC4MDB02","DC4",IF(Sheet1!AB992="DC4MDB03","DC4",IF(Sheet1!AB992="DC4MDB04","DC4",IF(Sheet1!AB992="DC4MDB05","DC4",IF(Sheet1!AB992="DC4MDB06","DC4",IF(Sheet1!AB992="DC4MDB07","DC4",IF(Sheet1!AB992="DC4MDB08","DC4",IF(Sheet1!AB992="DC4MDB09","DC4",IF(Sheet1!AB992="DC4MDB10","DC4","$False"))))))))))))))))))))</f>
        <v>DC4</v>
      </c>
      <c r="Z992" t="s">
        <v>35</v>
      </c>
      <c r="AA992" t="e">
        <f t="shared" si="62"/>
        <v>#VALUE!</v>
      </c>
      <c r="AB992" t="e">
        <f t="shared" si="63"/>
        <v>#VALUE!</v>
      </c>
      <c r="AC992" t="s">
        <v>11</v>
      </c>
      <c r="AD992" t="s">
        <v>12</v>
      </c>
      <c r="AE992" t="s">
        <v>13</v>
      </c>
      <c r="AF992" t="s">
        <v>14</v>
      </c>
      <c r="AG992" t="s">
        <v>5</v>
      </c>
      <c r="AH992" t="s">
        <v>15</v>
      </c>
      <c r="AI992" t="s">
        <v>16</v>
      </c>
      <c r="AJ992" t="s">
        <v>17</v>
      </c>
      <c r="AK992" t="s">
        <v>18</v>
      </c>
      <c r="AL992" t="s">
        <v>19</v>
      </c>
    </row>
    <row r="993" spans="1:38" ht="13.5" customHeight="1">
      <c r="A993" s="7"/>
      <c r="B993" s="7"/>
      <c r="C993" s="7"/>
      <c r="D993" s="8"/>
      <c r="F993" s="9" t="str">
        <f>(Sheet1!T993)</f>
        <v/>
      </c>
      <c r="G993" t="str">
        <f>IF(OR(Sheet1!W993="Yes",Sheet1!U993="Yes"),"\\CMFP538\"&amp;Sheet1!Z993,"")</f>
        <v/>
      </c>
      <c r="H993" t="str">
        <f>IF(G993="","",Sheet1!Z993)</f>
        <v/>
      </c>
      <c r="I993" t="str">
        <f>IF(G993="","",Sheet1!Y993)</f>
        <v/>
      </c>
      <c r="J993" t="e">
        <f>(Sheet1!O993)</f>
        <v>#VALUE!</v>
      </c>
      <c r="K993" s="6" t="e">
        <f>(Sheet1!P993)</f>
        <v>#VALUE!</v>
      </c>
      <c r="L993" s="6" t="e">
        <f>IF(Sheet1!N993="No","No",IF(Sheet1!N993="","No","Yes"))</f>
        <v>#VALUE!</v>
      </c>
      <c r="M993" t="e">
        <f>(Sheet1!Q993)</f>
        <v>#VALUE!</v>
      </c>
      <c r="N993" s="6" t="str">
        <f>IF(Sheet1!E993=FALSE,"",Sheet1!F993&amp;Sheet1!E993)</f>
        <v/>
      </c>
      <c r="O993" t="str">
        <f ca="1">(Sheet1!AB993)</f>
        <v>DC4MDB01</v>
      </c>
      <c r="P993" t="e">
        <f>(Sheet1!R993)</f>
        <v>#VALUE!</v>
      </c>
      <c r="Q993" t="e">
        <f>Sheet3!D993</f>
        <v>#VALUE!</v>
      </c>
      <c r="R993" t="e">
        <f>Sheet3!E993</f>
        <v>#VALUE!</v>
      </c>
      <c r="S993" t="str">
        <f t="shared" si="60"/>
        <v/>
      </c>
      <c r="T993" t="str">
        <f>IF(ISERROR(Sheet1!X993),"",Sheet1!X993)</f>
        <v/>
      </c>
      <c r="U993" t="e">
        <f>IF(Sheet1!M993="Councillors",5120,IF(Sheet1!M993="Information Technology Services Dept.",1024,IF(Sheet1!M993="City Clerk and Solicitor Dept",1953,"No")))</f>
        <v>#VALUE!</v>
      </c>
      <c r="V993" s="5" t="s">
        <v>96</v>
      </c>
      <c r="W993" t="e">
        <f>IF(Sheet1!M993="Councillors",4608,IF(Sheet1!M993="Information Technology Services Dept.",921,IF(Sheet1!M993="City Clerk and Solicitor Dept",1855,"No")))</f>
        <v>#VALUE!</v>
      </c>
      <c r="X993" t="e">
        <f t="shared" si="61"/>
        <v>#VALUE!</v>
      </c>
      <c r="Y993" t="str">
        <f ca="1">IF(Sheet1!AB993="DC1MDB01","DC1",IF(Sheet1!AB993="DC1MDB02","DC1",IF(Sheet1!AB993="DC1MDB03","DC1",IF(Sheet1!AB993="DC1MDB04","DC1",IF(Sheet1!AB993="DC1MDB05","DC1",IF(Sheet1!AB993="DC1MDB06","DC1",IF(Sheet1!AB993="DC1MDB07","DC1",IF(Sheet1!AB993="DC1MDB08","DC1",IF(Sheet1!AB993="DC1MDB09","DC1",IF(Sheet1!AB993="DC1MDB10","DC1",IF(Sheet1!AB993="DC4MDB01","DC4",IF(Sheet1!AB993="DC4MDB02","DC4",IF(Sheet1!AB993="DC4MDB03","DC4",IF(Sheet1!AB993="DC4MDB04","DC4",IF(Sheet1!AB993="DC4MDB05","DC4",IF(Sheet1!AB993="DC4MDB06","DC4",IF(Sheet1!AB993="DC4MDB07","DC4",IF(Sheet1!AB993="DC4MDB08","DC4",IF(Sheet1!AB993="DC4MDB09","DC4",IF(Sheet1!AB993="DC4MDB10","DC4","$False"))))))))))))))))))))</f>
        <v>DC4</v>
      </c>
      <c r="Z993" t="s">
        <v>35</v>
      </c>
      <c r="AA993" t="e">
        <f t="shared" si="62"/>
        <v>#VALUE!</v>
      </c>
      <c r="AB993" t="e">
        <f t="shared" si="63"/>
        <v>#VALUE!</v>
      </c>
      <c r="AC993" t="s">
        <v>11</v>
      </c>
      <c r="AD993" t="s">
        <v>12</v>
      </c>
      <c r="AE993" t="s">
        <v>13</v>
      </c>
      <c r="AF993" t="s">
        <v>14</v>
      </c>
      <c r="AG993" t="s">
        <v>5</v>
      </c>
      <c r="AH993" t="s">
        <v>15</v>
      </c>
      <c r="AI993" t="s">
        <v>16</v>
      </c>
      <c r="AJ993" t="s">
        <v>17</v>
      </c>
      <c r="AK993" t="s">
        <v>18</v>
      </c>
      <c r="AL993" t="s">
        <v>19</v>
      </c>
    </row>
    <row r="994" spans="1:38" ht="13.5" customHeight="1">
      <c r="A994" s="7"/>
      <c r="B994" s="7"/>
      <c r="C994" s="7"/>
      <c r="D994" s="8"/>
      <c r="F994" s="9" t="str">
        <f>(Sheet1!T994)</f>
        <v/>
      </c>
      <c r="G994" t="str">
        <f>IF(OR(Sheet1!W994="Yes",Sheet1!U994="Yes"),"\\CMFP538\"&amp;Sheet1!Z994,"")</f>
        <v/>
      </c>
      <c r="H994" t="str">
        <f>IF(G994="","",Sheet1!Z994)</f>
        <v/>
      </c>
      <c r="I994" t="str">
        <f>IF(G994="","",Sheet1!Y994)</f>
        <v/>
      </c>
      <c r="J994" t="e">
        <f>(Sheet1!O994)</f>
        <v>#VALUE!</v>
      </c>
      <c r="K994" s="6" t="e">
        <f>(Sheet1!P994)</f>
        <v>#VALUE!</v>
      </c>
      <c r="L994" s="6" t="e">
        <f>IF(Sheet1!N994="No","No",IF(Sheet1!N994="","No","Yes"))</f>
        <v>#VALUE!</v>
      </c>
      <c r="M994" t="e">
        <f>(Sheet1!Q994)</f>
        <v>#VALUE!</v>
      </c>
      <c r="N994" s="6" t="str">
        <f>IF(Sheet1!E994=FALSE,"",Sheet1!F994&amp;Sheet1!E994)</f>
        <v/>
      </c>
      <c r="O994" t="str">
        <f ca="1">(Sheet1!AB994)</f>
        <v>DC1MDB10</v>
      </c>
      <c r="P994" t="e">
        <f>(Sheet1!R994)</f>
        <v>#VALUE!</v>
      </c>
      <c r="Q994" t="e">
        <f>Sheet3!D994</f>
        <v>#VALUE!</v>
      </c>
      <c r="R994" t="e">
        <f>Sheet3!E994</f>
        <v>#VALUE!</v>
      </c>
      <c r="S994" t="str">
        <f t="shared" si="60"/>
        <v/>
      </c>
      <c r="T994" t="str">
        <f>IF(ISERROR(Sheet1!X994),"",Sheet1!X994)</f>
        <v/>
      </c>
      <c r="U994" t="e">
        <f>IF(Sheet1!M994="Councillors",5120,IF(Sheet1!M994="Information Technology Services Dept.",1024,IF(Sheet1!M994="City Clerk and Solicitor Dept",1953,"No")))</f>
        <v>#VALUE!</v>
      </c>
      <c r="V994" s="5" t="s">
        <v>96</v>
      </c>
      <c r="W994" t="e">
        <f>IF(Sheet1!M994="Councillors",4608,IF(Sheet1!M994="Information Technology Services Dept.",921,IF(Sheet1!M994="City Clerk and Solicitor Dept",1855,"No")))</f>
        <v>#VALUE!</v>
      </c>
      <c r="X994" t="e">
        <f t="shared" si="61"/>
        <v>#VALUE!</v>
      </c>
      <c r="Y994" t="str">
        <f ca="1">IF(Sheet1!AB994="DC1MDB01","DC1",IF(Sheet1!AB994="DC1MDB02","DC1",IF(Sheet1!AB994="DC1MDB03","DC1",IF(Sheet1!AB994="DC1MDB04","DC1",IF(Sheet1!AB994="DC1MDB05","DC1",IF(Sheet1!AB994="DC1MDB06","DC1",IF(Sheet1!AB994="DC1MDB07","DC1",IF(Sheet1!AB994="DC1MDB08","DC1",IF(Sheet1!AB994="DC1MDB09","DC1",IF(Sheet1!AB994="DC1MDB10","DC1",IF(Sheet1!AB994="DC4MDB01","DC4",IF(Sheet1!AB994="DC4MDB02","DC4",IF(Sheet1!AB994="DC4MDB03","DC4",IF(Sheet1!AB994="DC4MDB04","DC4",IF(Sheet1!AB994="DC4MDB05","DC4",IF(Sheet1!AB994="DC4MDB06","DC4",IF(Sheet1!AB994="DC4MDB07","DC4",IF(Sheet1!AB994="DC4MDB08","DC4",IF(Sheet1!AB994="DC4MDB09","DC4",IF(Sheet1!AB994="DC4MDB10","DC4","$False"))))))))))))))))))))</f>
        <v>DC1</v>
      </c>
      <c r="Z994" t="s">
        <v>35</v>
      </c>
      <c r="AA994" t="e">
        <f t="shared" si="62"/>
        <v>#VALUE!</v>
      </c>
      <c r="AB994" t="e">
        <f t="shared" si="63"/>
        <v>#VALUE!</v>
      </c>
      <c r="AC994" t="s">
        <v>11</v>
      </c>
      <c r="AD994" t="s">
        <v>12</v>
      </c>
      <c r="AE994" t="s">
        <v>13</v>
      </c>
      <c r="AF994" t="s">
        <v>14</v>
      </c>
      <c r="AG994" t="s">
        <v>5</v>
      </c>
      <c r="AH994" t="s">
        <v>15</v>
      </c>
      <c r="AI994" t="s">
        <v>16</v>
      </c>
      <c r="AJ994" t="s">
        <v>17</v>
      </c>
      <c r="AK994" t="s">
        <v>18</v>
      </c>
      <c r="AL994" t="s">
        <v>19</v>
      </c>
    </row>
    <row r="995" spans="1:38" ht="13.5" customHeight="1">
      <c r="A995" s="7"/>
      <c r="B995" s="7"/>
      <c r="C995" s="7"/>
      <c r="D995" s="8"/>
      <c r="F995" s="9" t="str">
        <f>(Sheet1!T995)</f>
        <v/>
      </c>
      <c r="G995" t="str">
        <f>IF(OR(Sheet1!W995="Yes",Sheet1!U995="Yes"),"\\CMFP538\"&amp;Sheet1!Z995,"")</f>
        <v/>
      </c>
      <c r="H995" t="str">
        <f>IF(G995="","",Sheet1!Z995)</f>
        <v/>
      </c>
      <c r="I995" t="str">
        <f>IF(G995="","",Sheet1!Y995)</f>
        <v/>
      </c>
      <c r="J995" t="e">
        <f>(Sheet1!O995)</f>
        <v>#VALUE!</v>
      </c>
      <c r="K995" s="6" t="e">
        <f>(Sheet1!P995)</f>
        <v>#VALUE!</v>
      </c>
      <c r="L995" s="6" t="e">
        <f>IF(Sheet1!N995="No","No",IF(Sheet1!N995="","No","Yes"))</f>
        <v>#VALUE!</v>
      </c>
      <c r="M995" t="e">
        <f>(Sheet1!Q995)</f>
        <v>#VALUE!</v>
      </c>
      <c r="N995" s="6" t="str">
        <f>IF(Sheet1!E995=FALSE,"",Sheet1!F995&amp;Sheet1!E995)</f>
        <v/>
      </c>
      <c r="O995" t="str">
        <f ca="1">(Sheet1!AB995)</f>
        <v>DC4MDB08</v>
      </c>
      <c r="P995" t="e">
        <f>(Sheet1!R995)</f>
        <v>#VALUE!</v>
      </c>
      <c r="Q995" t="e">
        <f>Sheet3!D995</f>
        <v>#VALUE!</v>
      </c>
      <c r="R995" t="e">
        <f>Sheet3!E995</f>
        <v>#VALUE!</v>
      </c>
      <c r="S995" t="str">
        <f t="shared" si="60"/>
        <v/>
      </c>
      <c r="T995" t="str">
        <f>IF(ISERROR(Sheet1!X995),"",Sheet1!X995)</f>
        <v/>
      </c>
      <c r="U995" t="e">
        <f>IF(Sheet1!M995="Councillors",5120,IF(Sheet1!M995="Information Technology Services Dept.",1024,IF(Sheet1!M995="City Clerk and Solicitor Dept",1953,"No")))</f>
        <v>#VALUE!</v>
      </c>
      <c r="V995" s="5" t="s">
        <v>96</v>
      </c>
      <c r="W995" t="e">
        <f>IF(Sheet1!M995="Councillors",4608,IF(Sheet1!M995="Information Technology Services Dept.",921,IF(Sheet1!M995="City Clerk and Solicitor Dept",1855,"No")))</f>
        <v>#VALUE!</v>
      </c>
      <c r="X995" t="e">
        <f t="shared" si="61"/>
        <v>#VALUE!</v>
      </c>
      <c r="Y995" t="str">
        <f ca="1">IF(Sheet1!AB995="DC1MDB01","DC1",IF(Sheet1!AB995="DC1MDB02","DC1",IF(Sheet1!AB995="DC1MDB03","DC1",IF(Sheet1!AB995="DC1MDB04","DC1",IF(Sheet1!AB995="DC1MDB05","DC1",IF(Sheet1!AB995="DC1MDB06","DC1",IF(Sheet1!AB995="DC1MDB07","DC1",IF(Sheet1!AB995="DC1MDB08","DC1",IF(Sheet1!AB995="DC1MDB09","DC1",IF(Sheet1!AB995="DC1MDB10","DC1",IF(Sheet1!AB995="DC4MDB01","DC4",IF(Sheet1!AB995="DC4MDB02","DC4",IF(Sheet1!AB995="DC4MDB03","DC4",IF(Sheet1!AB995="DC4MDB04","DC4",IF(Sheet1!AB995="DC4MDB05","DC4",IF(Sheet1!AB995="DC4MDB06","DC4",IF(Sheet1!AB995="DC4MDB07","DC4",IF(Sheet1!AB995="DC4MDB08","DC4",IF(Sheet1!AB995="DC4MDB09","DC4",IF(Sheet1!AB995="DC4MDB10","DC4","$False"))))))))))))))))))))</f>
        <v>DC4</v>
      </c>
      <c r="Z995" t="s">
        <v>35</v>
      </c>
      <c r="AA995" t="e">
        <f t="shared" si="62"/>
        <v>#VALUE!</v>
      </c>
      <c r="AB995" t="e">
        <f t="shared" si="63"/>
        <v>#VALUE!</v>
      </c>
      <c r="AC995" t="s">
        <v>11</v>
      </c>
      <c r="AD995" t="s">
        <v>12</v>
      </c>
      <c r="AE995" t="s">
        <v>13</v>
      </c>
      <c r="AF995" t="s">
        <v>14</v>
      </c>
      <c r="AG995" t="s">
        <v>5</v>
      </c>
      <c r="AH995" t="s">
        <v>15</v>
      </c>
      <c r="AI995" t="s">
        <v>16</v>
      </c>
      <c r="AJ995" t="s">
        <v>17</v>
      </c>
      <c r="AK995" t="s">
        <v>18</v>
      </c>
      <c r="AL995" t="s">
        <v>19</v>
      </c>
    </row>
    <row r="996" spans="1:38" ht="13.5" customHeight="1">
      <c r="A996" s="7"/>
      <c r="B996" s="7"/>
      <c r="C996" s="7"/>
      <c r="D996" s="8"/>
      <c r="F996" s="9" t="str">
        <f>(Sheet1!T996)</f>
        <v/>
      </c>
      <c r="G996" t="str">
        <f>IF(OR(Sheet1!W996="Yes",Sheet1!U996="Yes"),"\\CMFP538\"&amp;Sheet1!Z996,"")</f>
        <v/>
      </c>
      <c r="H996" t="str">
        <f>IF(G996="","",Sheet1!Z996)</f>
        <v/>
      </c>
      <c r="I996" t="str">
        <f>IF(G996="","",Sheet1!Y996)</f>
        <v/>
      </c>
      <c r="J996" t="e">
        <f>(Sheet1!O996)</f>
        <v>#VALUE!</v>
      </c>
      <c r="K996" s="6" t="e">
        <f>(Sheet1!P996)</f>
        <v>#VALUE!</v>
      </c>
      <c r="L996" s="6" t="e">
        <f>IF(Sheet1!N996="No","No",IF(Sheet1!N996="","No","Yes"))</f>
        <v>#VALUE!</v>
      </c>
      <c r="M996" t="e">
        <f>(Sheet1!Q996)</f>
        <v>#VALUE!</v>
      </c>
      <c r="N996" s="6" t="str">
        <f>IF(Sheet1!E996=FALSE,"",Sheet1!F996&amp;Sheet1!E996)</f>
        <v/>
      </c>
      <c r="O996" t="str">
        <f ca="1">(Sheet1!AB996)</f>
        <v>DC1MDB05</v>
      </c>
      <c r="P996" t="e">
        <f>(Sheet1!R996)</f>
        <v>#VALUE!</v>
      </c>
      <c r="Q996" t="e">
        <f>Sheet3!D996</f>
        <v>#VALUE!</v>
      </c>
      <c r="R996" t="e">
        <f>Sheet3!E996</f>
        <v>#VALUE!</v>
      </c>
      <c r="S996" t="str">
        <f t="shared" si="60"/>
        <v/>
      </c>
      <c r="T996" t="str">
        <f>IF(ISERROR(Sheet1!X996),"",Sheet1!X996)</f>
        <v/>
      </c>
      <c r="U996" t="e">
        <f>IF(Sheet1!M996="Councillors",5120,IF(Sheet1!M996="Information Technology Services Dept.",1024,IF(Sheet1!M996="City Clerk and Solicitor Dept",1953,"No")))</f>
        <v>#VALUE!</v>
      </c>
      <c r="V996" s="5" t="s">
        <v>96</v>
      </c>
      <c r="W996" t="e">
        <f>IF(Sheet1!M996="Councillors",4608,IF(Sheet1!M996="Information Technology Services Dept.",921,IF(Sheet1!M996="City Clerk and Solicitor Dept",1855,"No")))</f>
        <v>#VALUE!</v>
      </c>
      <c r="X996" t="e">
        <f t="shared" si="61"/>
        <v>#VALUE!</v>
      </c>
      <c r="Y996" t="str">
        <f ca="1">IF(Sheet1!AB996="DC1MDB01","DC1",IF(Sheet1!AB996="DC1MDB02","DC1",IF(Sheet1!AB996="DC1MDB03","DC1",IF(Sheet1!AB996="DC1MDB04","DC1",IF(Sheet1!AB996="DC1MDB05","DC1",IF(Sheet1!AB996="DC1MDB06","DC1",IF(Sheet1!AB996="DC1MDB07","DC1",IF(Sheet1!AB996="DC1MDB08","DC1",IF(Sheet1!AB996="DC1MDB09","DC1",IF(Sheet1!AB996="DC1MDB10","DC1",IF(Sheet1!AB996="DC4MDB01","DC4",IF(Sheet1!AB996="DC4MDB02","DC4",IF(Sheet1!AB996="DC4MDB03","DC4",IF(Sheet1!AB996="DC4MDB04","DC4",IF(Sheet1!AB996="DC4MDB05","DC4",IF(Sheet1!AB996="DC4MDB06","DC4",IF(Sheet1!AB996="DC4MDB07","DC4",IF(Sheet1!AB996="DC4MDB08","DC4",IF(Sheet1!AB996="DC4MDB09","DC4",IF(Sheet1!AB996="DC4MDB10","DC4","$False"))))))))))))))))))))</f>
        <v>DC1</v>
      </c>
      <c r="Z996" t="s">
        <v>35</v>
      </c>
      <c r="AA996" t="e">
        <f t="shared" si="62"/>
        <v>#VALUE!</v>
      </c>
      <c r="AB996" t="e">
        <f t="shared" si="63"/>
        <v>#VALUE!</v>
      </c>
      <c r="AC996" t="s">
        <v>11</v>
      </c>
      <c r="AD996" t="s">
        <v>12</v>
      </c>
      <c r="AE996" t="s">
        <v>13</v>
      </c>
      <c r="AF996" t="s">
        <v>14</v>
      </c>
      <c r="AG996" t="s">
        <v>5</v>
      </c>
      <c r="AH996" t="s">
        <v>15</v>
      </c>
      <c r="AI996" t="s">
        <v>16</v>
      </c>
      <c r="AJ996" t="s">
        <v>17</v>
      </c>
      <c r="AK996" t="s">
        <v>18</v>
      </c>
      <c r="AL996" t="s">
        <v>19</v>
      </c>
    </row>
    <row r="997" spans="1:38" ht="13.5" customHeight="1">
      <c r="A997" s="7"/>
      <c r="B997" s="7"/>
      <c r="C997" s="7"/>
      <c r="D997" s="8"/>
      <c r="F997" s="9" t="str">
        <f>(Sheet1!T997)</f>
        <v/>
      </c>
      <c r="G997" t="str">
        <f>IF(OR(Sheet1!W997="Yes",Sheet1!U997="Yes"),"\\CMFP538\"&amp;Sheet1!Z997,"")</f>
        <v/>
      </c>
      <c r="H997" t="str">
        <f>IF(G997="","",Sheet1!Z997)</f>
        <v/>
      </c>
      <c r="I997" t="str">
        <f>IF(G997="","",Sheet1!Y997)</f>
        <v/>
      </c>
      <c r="J997" t="e">
        <f>(Sheet1!O997)</f>
        <v>#VALUE!</v>
      </c>
      <c r="K997" s="6" t="e">
        <f>(Sheet1!P997)</f>
        <v>#VALUE!</v>
      </c>
      <c r="L997" s="6" t="e">
        <f>IF(Sheet1!N997="No","No",IF(Sheet1!N997="","No","Yes"))</f>
        <v>#VALUE!</v>
      </c>
      <c r="M997" t="e">
        <f>(Sheet1!Q997)</f>
        <v>#VALUE!</v>
      </c>
      <c r="N997" s="6" t="str">
        <f>IF(Sheet1!E997=FALSE,"",Sheet1!F997&amp;Sheet1!E997)</f>
        <v/>
      </c>
      <c r="O997" t="str">
        <f ca="1">(Sheet1!AB997)</f>
        <v>DC4MDB03</v>
      </c>
      <c r="P997" t="e">
        <f>(Sheet1!R997)</f>
        <v>#VALUE!</v>
      </c>
      <c r="Q997" t="e">
        <f>Sheet3!D997</f>
        <v>#VALUE!</v>
      </c>
      <c r="R997" t="e">
        <f>Sheet3!E997</f>
        <v>#VALUE!</v>
      </c>
      <c r="S997" t="str">
        <f t="shared" si="60"/>
        <v/>
      </c>
      <c r="T997" t="str">
        <f>IF(ISERROR(Sheet1!X997),"",Sheet1!X997)</f>
        <v/>
      </c>
      <c r="U997" t="e">
        <f>IF(Sheet1!M997="Councillors",5120,IF(Sheet1!M997="Information Technology Services Dept.",1024,IF(Sheet1!M997="City Clerk and Solicitor Dept",1953,"No")))</f>
        <v>#VALUE!</v>
      </c>
      <c r="V997" s="5" t="s">
        <v>96</v>
      </c>
      <c r="W997" t="e">
        <f>IF(Sheet1!M997="Councillors",4608,IF(Sheet1!M997="Information Technology Services Dept.",921,IF(Sheet1!M997="City Clerk and Solicitor Dept",1855,"No")))</f>
        <v>#VALUE!</v>
      </c>
      <c r="X997" t="e">
        <f t="shared" si="61"/>
        <v>#VALUE!</v>
      </c>
      <c r="Y997" t="str">
        <f ca="1">IF(Sheet1!AB997="DC1MDB01","DC1",IF(Sheet1!AB997="DC1MDB02","DC1",IF(Sheet1!AB997="DC1MDB03","DC1",IF(Sheet1!AB997="DC1MDB04","DC1",IF(Sheet1!AB997="DC1MDB05","DC1",IF(Sheet1!AB997="DC1MDB06","DC1",IF(Sheet1!AB997="DC1MDB07","DC1",IF(Sheet1!AB997="DC1MDB08","DC1",IF(Sheet1!AB997="DC1MDB09","DC1",IF(Sheet1!AB997="DC1MDB10","DC1",IF(Sheet1!AB997="DC4MDB01","DC4",IF(Sheet1!AB997="DC4MDB02","DC4",IF(Sheet1!AB997="DC4MDB03","DC4",IF(Sheet1!AB997="DC4MDB04","DC4",IF(Sheet1!AB997="DC4MDB05","DC4",IF(Sheet1!AB997="DC4MDB06","DC4",IF(Sheet1!AB997="DC4MDB07","DC4",IF(Sheet1!AB997="DC4MDB08","DC4",IF(Sheet1!AB997="DC4MDB09","DC4",IF(Sheet1!AB997="DC4MDB10","DC4","$False"))))))))))))))))))))</f>
        <v>DC4</v>
      </c>
      <c r="Z997" t="s">
        <v>35</v>
      </c>
      <c r="AA997" t="e">
        <f t="shared" si="62"/>
        <v>#VALUE!</v>
      </c>
      <c r="AB997" t="e">
        <f t="shared" si="63"/>
        <v>#VALUE!</v>
      </c>
      <c r="AC997" t="s">
        <v>11</v>
      </c>
      <c r="AD997" t="s">
        <v>12</v>
      </c>
      <c r="AE997" t="s">
        <v>13</v>
      </c>
      <c r="AF997" t="s">
        <v>14</v>
      </c>
      <c r="AG997" t="s">
        <v>5</v>
      </c>
      <c r="AH997" t="s">
        <v>15</v>
      </c>
      <c r="AI997" t="s">
        <v>16</v>
      </c>
      <c r="AJ997" t="s">
        <v>17</v>
      </c>
      <c r="AK997" t="s">
        <v>18</v>
      </c>
      <c r="AL997" t="s">
        <v>19</v>
      </c>
    </row>
    <row r="998" spans="1:38" ht="13.5" customHeight="1">
      <c r="A998" s="7"/>
      <c r="B998" s="7"/>
      <c r="C998" s="7"/>
      <c r="D998" s="8"/>
      <c r="F998" s="9" t="str">
        <f>(Sheet1!T998)</f>
        <v/>
      </c>
      <c r="G998" t="str">
        <f>IF(OR(Sheet1!W998="Yes",Sheet1!U998="Yes"),"\\CMFP538\"&amp;Sheet1!Z998,"")</f>
        <v/>
      </c>
      <c r="H998" t="str">
        <f>IF(G998="","",Sheet1!Z998)</f>
        <v/>
      </c>
      <c r="I998" t="str">
        <f>IF(G998="","",Sheet1!Y998)</f>
        <v/>
      </c>
      <c r="J998" t="e">
        <f>(Sheet1!O998)</f>
        <v>#VALUE!</v>
      </c>
      <c r="K998" s="6" t="e">
        <f>(Sheet1!P998)</f>
        <v>#VALUE!</v>
      </c>
      <c r="L998" s="6" t="e">
        <f>IF(Sheet1!N998="No","No",IF(Sheet1!N998="","No","Yes"))</f>
        <v>#VALUE!</v>
      </c>
      <c r="M998" t="e">
        <f>(Sheet1!Q998)</f>
        <v>#VALUE!</v>
      </c>
      <c r="N998" s="6" t="str">
        <f>IF(Sheet1!E998=FALSE,"",Sheet1!F998&amp;Sheet1!E998)</f>
        <v/>
      </c>
      <c r="O998" t="str">
        <f ca="1">(Sheet1!AB998)</f>
        <v>DC4MDB07</v>
      </c>
      <c r="P998" t="e">
        <f>(Sheet1!R998)</f>
        <v>#VALUE!</v>
      </c>
      <c r="Q998" t="e">
        <f>Sheet3!D998</f>
        <v>#VALUE!</v>
      </c>
      <c r="R998" t="e">
        <f>Sheet3!E998</f>
        <v>#VALUE!</v>
      </c>
      <c r="S998" t="str">
        <f t="shared" si="60"/>
        <v/>
      </c>
      <c r="T998" t="str">
        <f>IF(ISERROR(Sheet1!X998),"",Sheet1!X998)</f>
        <v/>
      </c>
      <c r="U998" t="e">
        <f>IF(Sheet1!M998="Councillors",5120,IF(Sheet1!M998="Information Technology Services Dept.",1024,IF(Sheet1!M998="City Clerk and Solicitor Dept",1953,"No")))</f>
        <v>#VALUE!</v>
      </c>
      <c r="V998" s="5" t="s">
        <v>96</v>
      </c>
      <c r="W998" t="e">
        <f>IF(Sheet1!M998="Councillors",4608,IF(Sheet1!M998="Information Technology Services Dept.",921,IF(Sheet1!M998="City Clerk and Solicitor Dept",1855,"No")))</f>
        <v>#VALUE!</v>
      </c>
      <c r="X998" t="e">
        <f t="shared" si="61"/>
        <v>#VALUE!</v>
      </c>
      <c r="Y998" t="str">
        <f ca="1">IF(Sheet1!AB998="DC1MDB01","DC1",IF(Sheet1!AB998="DC1MDB02","DC1",IF(Sheet1!AB998="DC1MDB03","DC1",IF(Sheet1!AB998="DC1MDB04","DC1",IF(Sheet1!AB998="DC1MDB05","DC1",IF(Sheet1!AB998="DC1MDB06","DC1",IF(Sheet1!AB998="DC1MDB07","DC1",IF(Sheet1!AB998="DC1MDB08","DC1",IF(Sheet1!AB998="DC1MDB09","DC1",IF(Sheet1!AB998="DC1MDB10","DC1",IF(Sheet1!AB998="DC4MDB01","DC4",IF(Sheet1!AB998="DC4MDB02","DC4",IF(Sheet1!AB998="DC4MDB03","DC4",IF(Sheet1!AB998="DC4MDB04","DC4",IF(Sheet1!AB998="DC4MDB05","DC4",IF(Sheet1!AB998="DC4MDB06","DC4",IF(Sheet1!AB998="DC4MDB07","DC4",IF(Sheet1!AB998="DC4MDB08","DC4",IF(Sheet1!AB998="DC4MDB09","DC4",IF(Sheet1!AB998="DC4MDB10","DC4","$False"))))))))))))))))))))</f>
        <v>DC4</v>
      </c>
      <c r="Z998" t="s">
        <v>35</v>
      </c>
      <c r="AA998" t="e">
        <f t="shared" si="62"/>
        <v>#VALUE!</v>
      </c>
      <c r="AB998" t="e">
        <f t="shared" si="63"/>
        <v>#VALUE!</v>
      </c>
      <c r="AC998" t="s">
        <v>11</v>
      </c>
      <c r="AD998" t="s">
        <v>12</v>
      </c>
      <c r="AE998" t="s">
        <v>13</v>
      </c>
      <c r="AF998" t="s">
        <v>14</v>
      </c>
      <c r="AG998" t="s">
        <v>5</v>
      </c>
      <c r="AH998" t="s">
        <v>15</v>
      </c>
      <c r="AI998" t="s">
        <v>16</v>
      </c>
      <c r="AJ998" t="s">
        <v>17</v>
      </c>
      <c r="AK998" t="s">
        <v>18</v>
      </c>
      <c r="AL998" t="s">
        <v>19</v>
      </c>
    </row>
    <row r="999" spans="1:38" ht="13.5" customHeight="1">
      <c r="A999" s="7"/>
      <c r="B999" s="7"/>
      <c r="C999" s="7"/>
      <c r="D999" s="8"/>
      <c r="F999" s="9" t="str">
        <f>(Sheet1!T999)</f>
        <v/>
      </c>
      <c r="G999" t="str">
        <f>IF(OR(Sheet1!W999="Yes",Sheet1!U999="Yes"),"\\CMFP538\"&amp;Sheet1!Z999,"")</f>
        <v/>
      </c>
      <c r="H999" t="str">
        <f>IF(G999="","",Sheet1!Z999)</f>
        <v/>
      </c>
      <c r="I999" t="str">
        <f>IF(G999="","",Sheet1!Y999)</f>
        <v/>
      </c>
      <c r="J999" t="e">
        <f>(Sheet1!O999)</f>
        <v>#VALUE!</v>
      </c>
      <c r="K999" s="6" t="e">
        <f>(Sheet1!P999)</f>
        <v>#VALUE!</v>
      </c>
      <c r="L999" s="6" t="e">
        <f>IF(Sheet1!N999="No","No",IF(Sheet1!N999="","No","Yes"))</f>
        <v>#VALUE!</v>
      </c>
      <c r="M999" t="e">
        <f>(Sheet1!Q999)</f>
        <v>#VALUE!</v>
      </c>
      <c r="N999" s="6" t="str">
        <f>IF(Sheet1!E999=FALSE,"",Sheet1!F999&amp;Sheet1!E999)</f>
        <v/>
      </c>
      <c r="O999" t="str">
        <f ca="1">(Sheet1!AB999)</f>
        <v>DC1MDB02</v>
      </c>
      <c r="P999" t="e">
        <f>(Sheet1!R999)</f>
        <v>#VALUE!</v>
      </c>
      <c r="Q999" t="e">
        <f>Sheet3!D999</f>
        <v>#VALUE!</v>
      </c>
      <c r="R999" t="e">
        <f>Sheet3!E999</f>
        <v>#VALUE!</v>
      </c>
      <c r="S999" t="str">
        <f t="shared" si="60"/>
        <v/>
      </c>
      <c r="T999" t="str">
        <f>IF(ISERROR(Sheet1!X999),"",Sheet1!X999)</f>
        <v/>
      </c>
      <c r="U999" t="e">
        <f>IF(Sheet1!M999="Councillors",5120,IF(Sheet1!M999="Information Technology Services Dept.",1024,IF(Sheet1!M999="City Clerk and Solicitor Dept",1953,"No")))</f>
        <v>#VALUE!</v>
      </c>
      <c r="V999" s="5" t="s">
        <v>96</v>
      </c>
      <c r="W999" t="e">
        <f>IF(Sheet1!M999="Councillors",4608,IF(Sheet1!M999="Information Technology Services Dept.",921,IF(Sheet1!M999="City Clerk and Solicitor Dept",1855,"No")))</f>
        <v>#VALUE!</v>
      </c>
      <c r="X999" t="e">
        <f t="shared" si="61"/>
        <v>#VALUE!</v>
      </c>
      <c r="Y999" t="str">
        <f ca="1">IF(Sheet1!AB999="DC1MDB01","DC1",IF(Sheet1!AB999="DC1MDB02","DC1",IF(Sheet1!AB999="DC1MDB03","DC1",IF(Sheet1!AB999="DC1MDB04","DC1",IF(Sheet1!AB999="DC1MDB05","DC1",IF(Sheet1!AB999="DC1MDB06","DC1",IF(Sheet1!AB999="DC1MDB07","DC1",IF(Sheet1!AB999="DC1MDB08","DC1",IF(Sheet1!AB999="DC1MDB09","DC1",IF(Sheet1!AB999="DC1MDB10","DC1",IF(Sheet1!AB999="DC4MDB01","DC4",IF(Sheet1!AB999="DC4MDB02","DC4",IF(Sheet1!AB999="DC4MDB03","DC4",IF(Sheet1!AB999="DC4MDB04","DC4",IF(Sheet1!AB999="DC4MDB05","DC4",IF(Sheet1!AB999="DC4MDB06","DC4",IF(Sheet1!AB999="DC4MDB07","DC4",IF(Sheet1!AB999="DC4MDB08","DC4",IF(Sheet1!AB999="DC4MDB09","DC4",IF(Sheet1!AB999="DC4MDB10","DC4","$False"))))))))))))))))))))</f>
        <v>DC1</v>
      </c>
      <c r="Z999" t="s">
        <v>35</v>
      </c>
      <c r="AA999" t="e">
        <f t="shared" si="62"/>
        <v>#VALUE!</v>
      </c>
      <c r="AB999" t="e">
        <f t="shared" si="63"/>
        <v>#VALUE!</v>
      </c>
      <c r="AC999" t="s">
        <v>11</v>
      </c>
      <c r="AD999" t="s">
        <v>12</v>
      </c>
      <c r="AE999" t="s">
        <v>13</v>
      </c>
      <c r="AF999" t="s">
        <v>14</v>
      </c>
      <c r="AG999" t="s">
        <v>5</v>
      </c>
      <c r="AH999" t="s">
        <v>15</v>
      </c>
      <c r="AI999" t="s">
        <v>16</v>
      </c>
      <c r="AJ999" t="s">
        <v>17</v>
      </c>
      <c r="AK999" t="s">
        <v>18</v>
      </c>
      <c r="AL999" t="s">
        <v>19</v>
      </c>
    </row>
    <row r="1000" spans="1:38" ht="13.5" customHeight="1">
      <c r="A1000" s="7"/>
      <c r="B1000" s="7"/>
      <c r="C1000" s="7"/>
      <c r="D1000" s="8"/>
      <c r="F1000" s="9" t="str">
        <f>(Sheet1!T1000)</f>
        <v/>
      </c>
      <c r="G1000" t="str">
        <f>IF(OR(Sheet1!W1000="Yes",Sheet1!U1000="Yes"),"\\CMFP538\"&amp;Sheet1!Z1000,"")</f>
        <v/>
      </c>
      <c r="H1000" t="str">
        <f>IF(G1000="","",Sheet1!Z1000)</f>
        <v/>
      </c>
      <c r="I1000" t="str">
        <f>IF(G1000="","",Sheet1!Y1000)</f>
        <v/>
      </c>
      <c r="J1000" t="e">
        <f>(Sheet1!O1000)</f>
        <v>#VALUE!</v>
      </c>
      <c r="K1000" s="6" t="e">
        <f>(Sheet1!P1000)</f>
        <v>#VALUE!</v>
      </c>
      <c r="L1000" s="6" t="e">
        <f>IF(Sheet1!N1000="No","No",IF(Sheet1!N1000="","No","Yes"))</f>
        <v>#VALUE!</v>
      </c>
      <c r="M1000" t="e">
        <f>(Sheet1!Q1000)</f>
        <v>#VALUE!</v>
      </c>
      <c r="N1000" s="6" t="str">
        <f>IF(Sheet1!E1000=FALSE,"",Sheet1!F1000&amp;Sheet1!E1000)</f>
        <v/>
      </c>
      <c r="O1000" t="str">
        <f ca="1">(Sheet1!AB1000)</f>
        <v>DC1MDB06</v>
      </c>
      <c r="P1000" t="e">
        <f>(Sheet1!R1000)</f>
        <v>#VALUE!</v>
      </c>
      <c r="Q1000" t="e">
        <f>Sheet3!D1000</f>
        <v>#VALUE!</v>
      </c>
      <c r="R1000" t="e">
        <f>Sheet3!E1000</f>
        <v>#VALUE!</v>
      </c>
      <c r="S1000" t="str">
        <f t="shared" si="60"/>
        <v/>
      </c>
      <c r="T1000" t="str">
        <f>IF(ISERROR(Sheet1!X1000),"",Sheet1!X1000)</f>
        <v/>
      </c>
      <c r="U1000" t="e">
        <f>IF(Sheet1!M1000="Councillors",5120,IF(Sheet1!M1000="Information Technology Services Dept.",1024,IF(Sheet1!M1000="City Clerk and Solicitor Dept",1953,"No")))</f>
        <v>#VALUE!</v>
      </c>
      <c r="V1000" s="5" t="s">
        <v>96</v>
      </c>
      <c r="W1000" t="e">
        <f>IF(Sheet1!M1000="Councillors",4608,IF(Sheet1!M1000="Information Technology Services Dept.",921,IF(Sheet1!M1000="City Clerk and Solicitor Dept",1855,"No")))</f>
        <v>#VALUE!</v>
      </c>
      <c r="X1000" t="e">
        <f t="shared" si="61"/>
        <v>#VALUE!</v>
      </c>
      <c r="Y1000" t="str">
        <f ca="1">IF(Sheet1!AB1000="DC1MDB01","DC1",IF(Sheet1!AB1000="DC1MDB02","DC1",IF(Sheet1!AB1000="DC1MDB03","DC1",IF(Sheet1!AB1000="DC1MDB04","DC1",IF(Sheet1!AB1000="DC1MDB05","DC1",IF(Sheet1!AB1000="DC1MDB06","DC1",IF(Sheet1!AB1000="DC1MDB07","DC1",IF(Sheet1!AB1000="DC1MDB08","DC1",IF(Sheet1!AB1000="DC1MDB09","DC1",IF(Sheet1!AB1000="DC1MDB10","DC1",IF(Sheet1!AB1000="DC4MDB01","DC4",IF(Sheet1!AB1000="DC4MDB02","DC4",IF(Sheet1!AB1000="DC4MDB03","DC4",IF(Sheet1!AB1000="DC4MDB04","DC4",IF(Sheet1!AB1000="DC4MDB05","DC4",IF(Sheet1!AB1000="DC4MDB06","DC4",IF(Sheet1!AB1000="DC4MDB07","DC4",IF(Sheet1!AB1000="DC4MDB08","DC4",IF(Sheet1!AB1000="DC4MDB09","DC4",IF(Sheet1!AB1000="DC4MDB10","DC4","$False"))))))))))))))))))))</f>
        <v>DC1</v>
      </c>
      <c r="Z1000" t="s">
        <v>35</v>
      </c>
      <c r="AA1000" t="e">
        <f t="shared" si="62"/>
        <v>#VALUE!</v>
      </c>
      <c r="AB1000" t="e">
        <f t="shared" si="63"/>
        <v>#VALUE!</v>
      </c>
      <c r="AC1000" t="s">
        <v>11</v>
      </c>
      <c r="AD1000" t="s">
        <v>12</v>
      </c>
      <c r="AE1000" t="s">
        <v>13</v>
      </c>
      <c r="AF1000" t="s">
        <v>14</v>
      </c>
      <c r="AG1000" t="s">
        <v>5</v>
      </c>
      <c r="AH1000" t="s">
        <v>15</v>
      </c>
      <c r="AI1000" t="s">
        <v>16</v>
      </c>
      <c r="AJ1000" t="s">
        <v>17</v>
      </c>
      <c r="AK1000" t="s">
        <v>18</v>
      </c>
      <c r="AL1000" t="s">
        <v>19</v>
      </c>
    </row>
    <row r="1001" spans="1:38" ht="13.5" customHeight="1">
      <c r="A1001" s="7"/>
      <c r="B1001" s="7"/>
      <c r="C1001" s="7"/>
      <c r="D1001" s="8"/>
      <c r="F1001" s="9">
        <f>(Sheet1!T1001)</f>
        <v>0</v>
      </c>
      <c r="G1001" t="str">
        <f>IF(OR(Sheet1!W1001="Yes",Sheet1!U1001="Yes"),"\\CMFP538\"&amp;Sheet1!Z1001,"")</f>
        <v/>
      </c>
      <c r="H1001" t="str">
        <f>IF(G1001="","",Sheet1!Z1001)</f>
        <v/>
      </c>
      <c r="I1001" t="str">
        <f>IF(G1001="","",Sheet1!Y1001)</f>
        <v/>
      </c>
      <c r="J1001">
        <f>(Sheet1!O1001)</f>
        <v>0</v>
      </c>
      <c r="K1001" s="6">
        <f>(Sheet1!P1001)</f>
        <v>0</v>
      </c>
      <c r="L1001" s="6" t="str">
        <f>IF(Sheet1!N1001="No","No",IF(Sheet1!N1001="","No","Yes"))</f>
        <v>No</v>
      </c>
      <c r="M1001">
        <f>(Sheet1!Q1001)</f>
        <v>0</v>
      </c>
      <c r="N1001" s="6" t="str">
        <f>IF(Sheet1!E1001=FALSE,"",Sheet1!F1001&amp;Sheet1!E1001)</f>
        <v/>
      </c>
      <c r="O1001">
        <f>(Sheet1!AB1001)</f>
        <v>0</v>
      </c>
      <c r="P1001">
        <f>(Sheet1!R1001)</f>
        <v>0</v>
      </c>
      <c r="Q1001">
        <f>Sheet3!D1001</f>
        <v>0</v>
      </c>
      <c r="R1001">
        <f>Sheet3!E1001</f>
        <v>0</v>
      </c>
      <c r="S1001" t="str">
        <f t="shared" si="60"/>
        <v/>
      </c>
      <c r="T1001">
        <f>IF(ISERROR(Sheet1!X1001),"",Sheet1!X1001)</f>
        <v>0</v>
      </c>
      <c r="U1001" t="str">
        <f>IF(Sheet1!M1001="Councillors",5120,IF(Sheet1!M1001="Information Technology Services Dept.",1024,IF(Sheet1!M1001="City Clerk and Solicitor Dept",1953,"No")))</f>
        <v>No</v>
      </c>
      <c r="V1001" s="5" t="s">
        <v>96</v>
      </c>
      <c r="W1001" t="str">
        <f>IF(Sheet1!M1001="Councillors",4608,IF(Sheet1!M1001="Information Technology Services Dept.",921,IF(Sheet1!M1001="City Clerk and Solicitor Dept",1855,"No")))</f>
        <v>No</v>
      </c>
      <c r="X1001" t="str">
        <f t="shared" si="61"/>
        <v>Yes</v>
      </c>
      <c r="Y1001" t="str">
        <f>IF(Sheet1!AB1001="DC1MDB01","DC1",IF(Sheet1!AB1001="DC1MDB02","DC1",IF(Sheet1!AB1001="DC1MDB03","DC1",IF(Sheet1!AB1001="DC1MDB04","DC1",IF(Sheet1!AB1001="DC1MDB05","DC1",IF(Sheet1!AB1001="DC1MDB06","DC1",IF(Sheet1!AB1001="DC1MDB07","DC1",IF(Sheet1!AB1001="DC1MDB08","DC1",IF(Sheet1!AB1001="DC1MDB09","DC1",IF(Sheet1!AB1001="DC1MDB10","DC1",IF(Sheet1!AB1001="DC4MDB01","DC4",IF(Sheet1!AB1001="DC4MDB02","DC4",IF(Sheet1!AB1001="DC4MDB03","DC4",IF(Sheet1!AB1001="DC4MDB04","DC4",IF(Sheet1!AB1001="DC4MDB05","DC4",IF(Sheet1!AB1001="DC4MDB06","DC4",IF(Sheet1!AB1001="DC4MDB07","DC4",IF(Sheet1!AB1001="DC4MDB08","DC4",IF(Sheet1!AB1001="DC4MDB09","DC4",IF(Sheet1!AB1001="DC4MDB10","DC4","$False"))))))))))))))))))))</f>
        <v>$False</v>
      </c>
      <c r="Z1001" t="s">
        <v>35</v>
      </c>
      <c r="AA1001" t="str">
        <f t="shared" si="62"/>
        <v>512MB</v>
      </c>
      <c r="AB1001" t="str">
        <f t="shared" si="63"/>
        <v>\&gt;C2C ArchiveOne Email Auto delete $False</v>
      </c>
      <c r="AC1001" t="s">
        <v>11</v>
      </c>
      <c r="AD1001" t="s">
        <v>12</v>
      </c>
      <c r="AE1001" t="s">
        <v>13</v>
      </c>
      <c r="AF1001" t="s">
        <v>14</v>
      </c>
      <c r="AG1001" t="s">
        <v>5</v>
      </c>
      <c r="AH1001" t="s">
        <v>15</v>
      </c>
      <c r="AI1001" t="s">
        <v>16</v>
      </c>
      <c r="AJ1001" t="s">
        <v>17</v>
      </c>
      <c r="AK1001" t="s">
        <v>18</v>
      </c>
      <c r="AL1001" t="s">
        <v>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000"/>
  <sheetViews>
    <sheetView workbookViewId="0">
      <selection activeCell="A2" sqref="A2"/>
    </sheetView>
  </sheetViews>
  <sheetFormatPr defaultRowHeight="12.75"/>
  <cols>
    <col min="1" max="1" width="17.42578125" bestFit="1" customWidth="1"/>
    <col min="2" max="2" width="27.5703125" bestFit="1" customWidth="1"/>
    <col min="3" max="3" width="17.7109375" bestFit="1" customWidth="1"/>
    <col min="4" max="4" width="36.140625" bestFit="1" customWidth="1"/>
    <col min="5" max="5" width="27.7109375" bestFit="1" customWidth="1"/>
    <col min="6" max="6" width="18.140625" bestFit="1" customWidth="1"/>
    <col min="258" max="258" width="17.85546875" bestFit="1" customWidth="1"/>
    <col min="259" max="259" width="17.7109375" bestFit="1" customWidth="1"/>
    <col min="260" max="260" width="36.140625" bestFit="1" customWidth="1"/>
    <col min="261" max="261" width="29.42578125" customWidth="1"/>
    <col min="514" max="514" width="17.85546875" bestFit="1" customWidth="1"/>
    <col min="515" max="515" width="17.7109375" bestFit="1" customWidth="1"/>
    <col min="516" max="516" width="36.140625" bestFit="1" customWidth="1"/>
    <col min="517" max="517" width="29.42578125" customWidth="1"/>
    <col min="770" max="770" width="17.85546875" bestFit="1" customWidth="1"/>
    <col min="771" max="771" width="17.7109375" bestFit="1" customWidth="1"/>
    <col min="772" max="772" width="36.140625" bestFit="1" customWidth="1"/>
    <col min="773" max="773" width="29.42578125" customWidth="1"/>
    <col min="1026" max="1026" width="17.85546875" bestFit="1" customWidth="1"/>
    <col min="1027" max="1027" width="17.7109375" bestFit="1" customWidth="1"/>
    <col min="1028" max="1028" width="36.140625" bestFit="1" customWidth="1"/>
    <col min="1029" max="1029" width="29.42578125" customWidth="1"/>
    <col min="1282" max="1282" width="17.85546875" bestFit="1" customWidth="1"/>
    <col min="1283" max="1283" width="17.7109375" bestFit="1" customWidth="1"/>
    <col min="1284" max="1284" width="36.140625" bestFit="1" customWidth="1"/>
    <col min="1285" max="1285" width="29.42578125" customWidth="1"/>
    <col min="1538" max="1538" width="17.85546875" bestFit="1" customWidth="1"/>
    <col min="1539" max="1539" width="17.7109375" bestFit="1" customWidth="1"/>
    <col min="1540" max="1540" width="36.140625" bestFit="1" customWidth="1"/>
    <col min="1541" max="1541" width="29.42578125" customWidth="1"/>
    <col min="1794" max="1794" width="17.85546875" bestFit="1" customWidth="1"/>
    <col min="1795" max="1795" width="17.7109375" bestFit="1" customWidth="1"/>
    <col min="1796" max="1796" width="36.140625" bestFit="1" customWidth="1"/>
    <col min="1797" max="1797" width="29.42578125" customWidth="1"/>
    <col min="2050" max="2050" width="17.85546875" bestFit="1" customWidth="1"/>
    <col min="2051" max="2051" width="17.7109375" bestFit="1" customWidth="1"/>
    <col min="2052" max="2052" width="36.140625" bestFit="1" customWidth="1"/>
    <col min="2053" max="2053" width="29.42578125" customWidth="1"/>
    <col min="2306" max="2306" width="17.85546875" bestFit="1" customWidth="1"/>
    <col min="2307" max="2307" width="17.7109375" bestFit="1" customWidth="1"/>
    <col min="2308" max="2308" width="36.140625" bestFit="1" customWidth="1"/>
    <col min="2309" max="2309" width="29.42578125" customWidth="1"/>
    <col min="2562" max="2562" width="17.85546875" bestFit="1" customWidth="1"/>
    <col min="2563" max="2563" width="17.7109375" bestFit="1" customWidth="1"/>
    <col min="2564" max="2564" width="36.140625" bestFit="1" customWidth="1"/>
    <col min="2565" max="2565" width="29.42578125" customWidth="1"/>
    <col min="2818" max="2818" width="17.85546875" bestFit="1" customWidth="1"/>
    <col min="2819" max="2819" width="17.7109375" bestFit="1" customWidth="1"/>
    <col min="2820" max="2820" width="36.140625" bestFit="1" customWidth="1"/>
    <col min="2821" max="2821" width="29.42578125" customWidth="1"/>
    <col min="3074" max="3074" width="17.85546875" bestFit="1" customWidth="1"/>
    <col min="3075" max="3075" width="17.7109375" bestFit="1" customWidth="1"/>
    <col min="3076" max="3076" width="36.140625" bestFit="1" customWidth="1"/>
    <col min="3077" max="3077" width="29.42578125" customWidth="1"/>
    <col min="3330" max="3330" width="17.85546875" bestFit="1" customWidth="1"/>
    <col min="3331" max="3331" width="17.7109375" bestFit="1" customWidth="1"/>
    <col min="3332" max="3332" width="36.140625" bestFit="1" customWidth="1"/>
    <col min="3333" max="3333" width="29.42578125" customWidth="1"/>
    <col min="3586" max="3586" width="17.85546875" bestFit="1" customWidth="1"/>
    <col min="3587" max="3587" width="17.7109375" bestFit="1" customWidth="1"/>
    <col min="3588" max="3588" width="36.140625" bestFit="1" customWidth="1"/>
    <col min="3589" max="3589" width="29.42578125" customWidth="1"/>
    <col min="3842" max="3842" width="17.85546875" bestFit="1" customWidth="1"/>
    <col min="3843" max="3843" width="17.7109375" bestFit="1" customWidth="1"/>
    <col min="3844" max="3844" width="36.140625" bestFit="1" customWidth="1"/>
    <col min="3845" max="3845" width="29.42578125" customWidth="1"/>
    <col min="4098" max="4098" width="17.85546875" bestFit="1" customWidth="1"/>
    <col min="4099" max="4099" width="17.7109375" bestFit="1" customWidth="1"/>
    <col min="4100" max="4100" width="36.140625" bestFit="1" customWidth="1"/>
    <col min="4101" max="4101" width="29.42578125" customWidth="1"/>
    <col min="4354" max="4354" width="17.85546875" bestFit="1" customWidth="1"/>
    <col min="4355" max="4355" width="17.7109375" bestFit="1" customWidth="1"/>
    <col min="4356" max="4356" width="36.140625" bestFit="1" customWidth="1"/>
    <col min="4357" max="4357" width="29.42578125" customWidth="1"/>
    <col min="4610" max="4610" width="17.85546875" bestFit="1" customWidth="1"/>
    <col min="4611" max="4611" width="17.7109375" bestFit="1" customWidth="1"/>
    <col min="4612" max="4612" width="36.140625" bestFit="1" customWidth="1"/>
    <col min="4613" max="4613" width="29.42578125" customWidth="1"/>
    <col min="4866" max="4866" width="17.85546875" bestFit="1" customWidth="1"/>
    <col min="4867" max="4867" width="17.7109375" bestFit="1" customWidth="1"/>
    <col min="4868" max="4868" width="36.140625" bestFit="1" customWidth="1"/>
    <col min="4869" max="4869" width="29.42578125" customWidth="1"/>
    <col min="5122" max="5122" width="17.85546875" bestFit="1" customWidth="1"/>
    <col min="5123" max="5123" width="17.7109375" bestFit="1" customWidth="1"/>
    <col min="5124" max="5124" width="36.140625" bestFit="1" customWidth="1"/>
    <col min="5125" max="5125" width="29.42578125" customWidth="1"/>
    <col min="5378" max="5378" width="17.85546875" bestFit="1" customWidth="1"/>
    <col min="5379" max="5379" width="17.7109375" bestFit="1" customWidth="1"/>
    <col min="5380" max="5380" width="36.140625" bestFit="1" customWidth="1"/>
    <col min="5381" max="5381" width="29.42578125" customWidth="1"/>
    <col min="5634" max="5634" width="17.85546875" bestFit="1" customWidth="1"/>
    <col min="5635" max="5635" width="17.7109375" bestFit="1" customWidth="1"/>
    <col min="5636" max="5636" width="36.140625" bestFit="1" customWidth="1"/>
    <col min="5637" max="5637" width="29.42578125" customWidth="1"/>
    <col min="5890" max="5890" width="17.85546875" bestFit="1" customWidth="1"/>
    <col min="5891" max="5891" width="17.7109375" bestFit="1" customWidth="1"/>
    <col min="5892" max="5892" width="36.140625" bestFit="1" customWidth="1"/>
    <col min="5893" max="5893" width="29.42578125" customWidth="1"/>
    <col min="6146" max="6146" width="17.85546875" bestFit="1" customWidth="1"/>
    <col min="6147" max="6147" width="17.7109375" bestFit="1" customWidth="1"/>
    <col min="6148" max="6148" width="36.140625" bestFit="1" customWidth="1"/>
    <col min="6149" max="6149" width="29.42578125" customWidth="1"/>
    <col min="6402" max="6402" width="17.85546875" bestFit="1" customWidth="1"/>
    <col min="6403" max="6403" width="17.7109375" bestFit="1" customWidth="1"/>
    <col min="6404" max="6404" width="36.140625" bestFit="1" customWidth="1"/>
    <col min="6405" max="6405" width="29.42578125" customWidth="1"/>
    <col min="6658" max="6658" width="17.85546875" bestFit="1" customWidth="1"/>
    <col min="6659" max="6659" width="17.7109375" bestFit="1" customWidth="1"/>
    <col min="6660" max="6660" width="36.140625" bestFit="1" customWidth="1"/>
    <col min="6661" max="6661" width="29.42578125" customWidth="1"/>
    <col min="6914" max="6914" width="17.85546875" bestFit="1" customWidth="1"/>
    <col min="6915" max="6915" width="17.7109375" bestFit="1" customWidth="1"/>
    <col min="6916" max="6916" width="36.140625" bestFit="1" customWidth="1"/>
    <col min="6917" max="6917" width="29.42578125" customWidth="1"/>
    <col min="7170" max="7170" width="17.85546875" bestFit="1" customWidth="1"/>
    <col min="7171" max="7171" width="17.7109375" bestFit="1" customWidth="1"/>
    <col min="7172" max="7172" width="36.140625" bestFit="1" customWidth="1"/>
    <col min="7173" max="7173" width="29.42578125" customWidth="1"/>
    <col min="7426" max="7426" width="17.85546875" bestFit="1" customWidth="1"/>
    <col min="7427" max="7427" width="17.7109375" bestFit="1" customWidth="1"/>
    <col min="7428" max="7428" width="36.140625" bestFit="1" customWidth="1"/>
    <col min="7429" max="7429" width="29.42578125" customWidth="1"/>
    <col min="7682" max="7682" width="17.85546875" bestFit="1" customWidth="1"/>
    <col min="7683" max="7683" width="17.7109375" bestFit="1" customWidth="1"/>
    <col min="7684" max="7684" width="36.140625" bestFit="1" customWidth="1"/>
    <col min="7685" max="7685" width="29.42578125" customWidth="1"/>
    <col min="7938" max="7938" width="17.85546875" bestFit="1" customWidth="1"/>
    <col min="7939" max="7939" width="17.7109375" bestFit="1" customWidth="1"/>
    <col min="7940" max="7940" width="36.140625" bestFit="1" customWidth="1"/>
    <col min="7941" max="7941" width="29.42578125" customWidth="1"/>
    <col min="8194" max="8194" width="17.85546875" bestFit="1" customWidth="1"/>
    <col min="8195" max="8195" width="17.7109375" bestFit="1" customWidth="1"/>
    <col min="8196" max="8196" width="36.140625" bestFit="1" customWidth="1"/>
    <col min="8197" max="8197" width="29.42578125" customWidth="1"/>
    <col min="8450" max="8450" width="17.85546875" bestFit="1" customWidth="1"/>
    <col min="8451" max="8451" width="17.7109375" bestFit="1" customWidth="1"/>
    <col min="8452" max="8452" width="36.140625" bestFit="1" customWidth="1"/>
    <col min="8453" max="8453" width="29.42578125" customWidth="1"/>
    <col min="8706" max="8706" width="17.85546875" bestFit="1" customWidth="1"/>
    <col min="8707" max="8707" width="17.7109375" bestFit="1" customWidth="1"/>
    <col min="8708" max="8708" width="36.140625" bestFit="1" customWidth="1"/>
    <col min="8709" max="8709" width="29.42578125" customWidth="1"/>
    <col min="8962" max="8962" width="17.85546875" bestFit="1" customWidth="1"/>
    <col min="8963" max="8963" width="17.7109375" bestFit="1" customWidth="1"/>
    <col min="8964" max="8964" width="36.140625" bestFit="1" customWidth="1"/>
    <col min="8965" max="8965" width="29.42578125" customWidth="1"/>
    <col min="9218" max="9218" width="17.85546875" bestFit="1" customWidth="1"/>
    <col min="9219" max="9219" width="17.7109375" bestFit="1" customWidth="1"/>
    <col min="9220" max="9220" width="36.140625" bestFit="1" customWidth="1"/>
    <col min="9221" max="9221" width="29.42578125" customWidth="1"/>
    <col min="9474" max="9474" width="17.85546875" bestFit="1" customWidth="1"/>
    <col min="9475" max="9475" width="17.7109375" bestFit="1" customWidth="1"/>
    <col min="9476" max="9476" width="36.140625" bestFit="1" customWidth="1"/>
    <col min="9477" max="9477" width="29.42578125" customWidth="1"/>
    <col min="9730" max="9730" width="17.85546875" bestFit="1" customWidth="1"/>
    <col min="9731" max="9731" width="17.7109375" bestFit="1" customWidth="1"/>
    <col min="9732" max="9732" width="36.140625" bestFit="1" customWidth="1"/>
    <col min="9733" max="9733" width="29.42578125" customWidth="1"/>
    <col min="9986" max="9986" width="17.85546875" bestFit="1" customWidth="1"/>
    <col min="9987" max="9987" width="17.7109375" bestFit="1" customWidth="1"/>
    <col min="9988" max="9988" width="36.140625" bestFit="1" customWidth="1"/>
    <col min="9989" max="9989" width="29.42578125" customWidth="1"/>
    <col min="10242" max="10242" width="17.85546875" bestFit="1" customWidth="1"/>
    <col min="10243" max="10243" width="17.7109375" bestFit="1" customWidth="1"/>
    <col min="10244" max="10244" width="36.140625" bestFit="1" customWidth="1"/>
    <col min="10245" max="10245" width="29.42578125" customWidth="1"/>
    <col min="10498" max="10498" width="17.85546875" bestFit="1" customWidth="1"/>
    <col min="10499" max="10499" width="17.7109375" bestFit="1" customWidth="1"/>
    <col min="10500" max="10500" width="36.140625" bestFit="1" customWidth="1"/>
    <col min="10501" max="10501" width="29.42578125" customWidth="1"/>
    <col min="10754" max="10754" width="17.85546875" bestFit="1" customWidth="1"/>
    <col min="10755" max="10755" width="17.7109375" bestFit="1" customWidth="1"/>
    <col min="10756" max="10756" width="36.140625" bestFit="1" customWidth="1"/>
    <col min="10757" max="10757" width="29.42578125" customWidth="1"/>
    <col min="11010" max="11010" width="17.85546875" bestFit="1" customWidth="1"/>
    <col min="11011" max="11011" width="17.7109375" bestFit="1" customWidth="1"/>
    <col min="11012" max="11012" width="36.140625" bestFit="1" customWidth="1"/>
    <col min="11013" max="11013" width="29.42578125" customWidth="1"/>
    <col min="11266" max="11266" width="17.85546875" bestFit="1" customWidth="1"/>
    <col min="11267" max="11267" width="17.7109375" bestFit="1" customWidth="1"/>
    <col min="11268" max="11268" width="36.140625" bestFit="1" customWidth="1"/>
    <col min="11269" max="11269" width="29.42578125" customWidth="1"/>
    <col min="11522" max="11522" width="17.85546875" bestFit="1" customWidth="1"/>
    <col min="11523" max="11523" width="17.7109375" bestFit="1" customWidth="1"/>
    <col min="11524" max="11524" width="36.140625" bestFit="1" customWidth="1"/>
    <col min="11525" max="11525" width="29.42578125" customWidth="1"/>
    <col min="11778" max="11778" width="17.85546875" bestFit="1" customWidth="1"/>
    <col min="11779" max="11779" width="17.7109375" bestFit="1" customWidth="1"/>
    <col min="11780" max="11780" width="36.140625" bestFit="1" customWidth="1"/>
    <col min="11781" max="11781" width="29.42578125" customWidth="1"/>
    <col min="12034" max="12034" width="17.85546875" bestFit="1" customWidth="1"/>
    <col min="12035" max="12035" width="17.7109375" bestFit="1" customWidth="1"/>
    <col min="12036" max="12036" width="36.140625" bestFit="1" customWidth="1"/>
    <col min="12037" max="12037" width="29.42578125" customWidth="1"/>
    <col min="12290" max="12290" width="17.85546875" bestFit="1" customWidth="1"/>
    <col min="12291" max="12291" width="17.7109375" bestFit="1" customWidth="1"/>
    <col min="12292" max="12292" width="36.140625" bestFit="1" customWidth="1"/>
    <col min="12293" max="12293" width="29.42578125" customWidth="1"/>
    <col min="12546" max="12546" width="17.85546875" bestFit="1" customWidth="1"/>
    <col min="12547" max="12547" width="17.7109375" bestFit="1" customWidth="1"/>
    <col min="12548" max="12548" width="36.140625" bestFit="1" customWidth="1"/>
    <col min="12549" max="12549" width="29.42578125" customWidth="1"/>
    <col min="12802" max="12802" width="17.85546875" bestFit="1" customWidth="1"/>
    <col min="12803" max="12803" width="17.7109375" bestFit="1" customWidth="1"/>
    <col min="12804" max="12804" width="36.140625" bestFit="1" customWidth="1"/>
    <col min="12805" max="12805" width="29.42578125" customWidth="1"/>
    <col min="13058" max="13058" width="17.85546875" bestFit="1" customWidth="1"/>
    <col min="13059" max="13059" width="17.7109375" bestFit="1" customWidth="1"/>
    <col min="13060" max="13060" width="36.140625" bestFit="1" customWidth="1"/>
    <col min="13061" max="13061" width="29.42578125" customWidth="1"/>
    <col min="13314" max="13314" width="17.85546875" bestFit="1" customWidth="1"/>
    <col min="13315" max="13315" width="17.7109375" bestFit="1" customWidth="1"/>
    <col min="13316" max="13316" width="36.140625" bestFit="1" customWidth="1"/>
    <col min="13317" max="13317" width="29.42578125" customWidth="1"/>
    <col min="13570" max="13570" width="17.85546875" bestFit="1" customWidth="1"/>
    <col min="13571" max="13571" width="17.7109375" bestFit="1" customWidth="1"/>
    <col min="13572" max="13572" width="36.140625" bestFit="1" customWidth="1"/>
    <col min="13573" max="13573" width="29.42578125" customWidth="1"/>
    <col min="13826" max="13826" width="17.85546875" bestFit="1" customWidth="1"/>
    <col min="13827" max="13827" width="17.7109375" bestFit="1" customWidth="1"/>
    <col min="13828" max="13828" width="36.140625" bestFit="1" customWidth="1"/>
    <col min="13829" max="13829" width="29.42578125" customWidth="1"/>
    <col min="14082" max="14082" width="17.85546875" bestFit="1" customWidth="1"/>
    <col min="14083" max="14083" width="17.7109375" bestFit="1" customWidth="1"/>
    <col min="14084" max="14084" width="36.140625" bestFit="1" customWidth="1"/>
    <col min="14085" max="14085" width="29.42578125" customWidth="1"/>
    <col min="14338" max="14338" width="17.85546875" bestFit="1" customWidth="1"/>
    <col min="14339" max="14339" width="17.7109375" bestFit="1" customWidth="1"/>
    <col min="14340" max="14340" width="36.140625" bestFit="1" customWidth="1"/>
    <col min="14341" max="14341" width="29.42578125" customWidth="1"/>
    <col min="14594" max="14594" width="17.85546875" bestFit="1" customWidth="1"/>
    <col min="14595" max="14595" width="17.7109375" bestFit="1" customWidth="1"/>
    <col min="14596" max="14596" width="36.140625" bestFit="1" customWidth="1"/>
    <col min="14597" max="14597" width="29.42578125" customWidth="1"/>
    <col min="14850" max="14850" width="17.85546875" bestFit="1" customWidth="1"/>
    <col min="14851" max="14851" width="17.7109375" bestFit="1" customWidth="1"/>
    <col min="14852" max="14852" width="36.140625" bestFit="1" customWidth="1"/>
    <col min="14853" max="14853" width="29.42578125" customWidth="1"/>
    <col min="15106" max="15106" width="17.85546875" bestFit="1" customWidth="1"/>
    <col min="15107" max="15107" width="17.7109375" bestFit="1" customWidth="1"/>
    <col min="15108" max="15108" width="36.140625" bestFit="1" customWidth="1"/>
    <col min="15109" max="15109" width="29.42578125" customWidth="1"/>
    <col min="15362" max="15362" width="17.85546875" bestFit="1" customWidth="1"/>
    <col min="15363" max="15363" width="17.7109375" bestFit="1" customWidth="1"/>
    <col min="15364" max="15364" width="36.140625" bestFit="1" customWidth="1"/>
    <col min="15365" max="15365" width="29.42578125" customWidth="1"/>
    <col min="15618" max="15618" width="17.85546875" bestFit="1" customWidth="1"/>
    <col min="15619" max="15619" width="17.7109375" bestFit="1" customWidth="1"/>
    <col min="15620" max="15620" width="36.140625" bestFit="1" customWidth="1"/>
    <col min="15621" max="15621" width="29.42578125" customWidth="1"/>
    <col min="15874" max="15874" width="17.85546875" bestFit="1" customWidth="1"/>
    <col min="15875" max="15875" width="17.7109375" bestFit="1" customWidth="1"/>
    <col min="15876" max="15876" width="36.140625" bestFit="1" customWidth="1"/>
    <col min="15877" max="15877" width="29.42578125" customWidth="1"/>
    <col min="16130" max="16130" width="17.85546875" bestFit="1" customWidth="1"/>
    <col min="16131" max="16131" width="17.7109375" bestFit="1" customWidth="1"/>
    <col min="16132" max="16132" width="36.140625" bestFit="1" customWidth="1"/>
    <col min="16133" max="16133" width="29.42578125" customWidth="1"/>
  </cols>
  <sheetData>
    <row r="1" spans="1:6">
      <c r="A1" t="s">
        <v>24</v>
      </c>
      <c r="B1" t="s">
        <v>25</v>
      </c>
      <c r="C1" t="s">
        <v>20</v>
      </c>
      <c r="D1" t="s">
        <v>21</v>
      </c>
      <c r="E1" t="s">
        <v>22</v>
      </c>
      <c r="F1" t="s">
        <v>23</v>
      </c>
    </row>
    <row r="2" spans="1:6">
      <c r="A2" t="e">
        <f>Updates!#REF!</f>
        <v>#REF!</v>
      </c>
      <c r="B2" t="e">
        <f>LEFT(A2,2)</f>
        <v>#REF!</v>
      </c>
      <c r="C2" s="1" t="e">
        <f>RIGHT(A2,LEN(A2)-FIND(" ",A2))</f>
        <v>#REF!</v>
      </c>
      <c r="D2" s="1" t="e">
        <f>LEFT(C2,8)</f>
        <v>#REF!</v>
      </c>
      <c r="E2" s="2" t="e">
        <f>RIGHT(D2,LEN(D2)-FIND(" ",D2))</f>
        <v>#REF!</v>
      </c>
      <c r="F2" s="3" t="e">
        <f>IFERROR(E2,D2)</f>
        <v>#REF!</v>
      </c>
    </row>
    <row r="3" spans="1:6">
      <c r="A3" t="e">
        <f>Updates!#REF!</f>
        <v>#REF!</v>
      </c>
      <c r="B3" t="e">
        <f t="shared" ref="B3:B13" si="0">LEFT(A3,2)</f>
        <v>#REF!</v>
      </c>
      <c r="C3" s="1" t="e">
        <f t="shared" ref="C3:C13" si="1">RIGHT(A3,LEN(A3)-FIND(" ",A3))</f>
        <v>#REF!</v>
      </c>
      <c r="D3" s="1" t="e">
        <f t="shared" ref="D3:D13" si="2">LEFT(C3,8)</f>
        <v>#REF!</v>
      </c>
      <c r="E3" s="2" t="e">
        <f t="shared" ref="E3:E13" si="3">RIGHT(D3,LEN(D3)-FIND(" ",D3))</f>
        <v>#REF!</v>
      </c>
      <c r="F3" s="3" t="e">
        <f t="shared" ref="F3:F13" si="4">IFERROR(E3,D3)</f>
        <v>#REF!</v>
      </c>
    </row>
    <row r="4" spans="1:6">
      <c r="A4" t="e">
        <f>Updates!#REF!</f>
        <v>#REF!</v>
      </c>
      <c r="B4" t="e">
        <f t="shared" si="0"/>
        <v>#REF!</v>
      </c>
      <c r="C4" s="1" t="e">
        <f t="shared" si="1"/>
        <v>#REF!</v>
      </c>
      <c r="D4" s="1" t="e">
        <f t="shared" si="2"/>
        <v>#REF!</v>
      </c>
      <c r="E4" s="2" t="e">
        <f t="shared" si="3"/>
        <v>#REF!</v>
      </c>
      <c r="F4" s="3" t="e">
        <f t="shared" si="4"/>
        <v>#REF!</v>
      </c>
    </row>
    <row r="5" spans="1:6">
      <c r="A5" t="e">
        <f>Updates!#REF!</f>
        <v>#REF!</v>
      </c>
      <c r="B5" t="e">
        <f t="shared" si="0"/>
        <v>#REF!</v>
      </c>
      <c r="C5" s="1" t="e">
        <f t="shared" si="1"/>
        <v>#REF!</v>
      </c>
      <c r="D5" s="1" t="e">
        <f t="shared" si="2"/>
        <v>#REF!</v>
      </c>
      <c r="E5" s="2" t="e">
        <f t="shared" si="3"/>
        <v>#REF!</v>
      </c>
      <c r="F5" s="3" t="e">
        <f t="shared" si="4"/>
        <v>#REF!</v>
      </c>
    </row>
    <row r="6" spans="1:6">
      <c r="A6" t="e">
        <f>Updates!#REF!</f>
        <v>#REF!</v>
      </c>
      <c r="B6" t="e">
        <f t="shared" si="0"/>
        <v>#REF!</v>
      </c>
      <c r="C6" s="1" t="e">
        <f t="shared" si="1"/>
        <v>#REF!</v>
      </c>
      <c r="D6" s="1" t="e">
        <f t="shared" si="2"/>
        <v>#REF!</v>
      </c>
      <c r="E6" s="2" t="e">
        <f t="shared" si="3"/>
        <v>#REF!</v>
      </c>
      <c r="F6" s="3" t="e">
        <f t="shared" si="4"/>
        <v>#REF!</v>
      </c>
    </row>
    <row r="7" spans="1:6">
      <c r="A7" t="e">
        <f>Updates!#REF!</f>
        <v>#REF!</v>
      </c>
      <c r="B7" t="e">
        <f t="shared" si="0"/>
        <v>#REF!</v>
      </c>
      <c r="C7" s="1" t="e">
        <f t="shared" si="1"/>
        <v>#REF!</v>
      </c>
      <c r="D7" s="1" t="e">
        <f t="shared" si="2"/>
        <v>#REF!</v>
      </c>
      <c r="E7" s="2" t="e">
        <f t="shared" si="3"/>
        <v>#REF!</v>
      </c>
      <c r="F7" s="3" t="e">
        <f t="shared" si="4"/>
        <v>#REF!</v>
      </c>
    </row>
    <row r="8" spans="1:6">
      <c r="A8" t="e">
        <f>Updates!#REF!</f>
        <v>#REF!</v>
      </c>
      <c r="B8" t="e">
        <f t="shared" si="0"/>
        <v>#REF!</v>
      </c>
      <c r="C8" s="1" t="e">
        <f t="shared" si="1"/>
        <v>#REF!</v>
      </c>
      <c r="D8" s="1" t="e">
        <f t="shared" si="2"/>
        <v>#REF!</v>
      </c>
      <c r="E8" s="2" t="e">
        <f t="shared" si="3"/>
        <v>#REF!</v>
      </c>
      <c r="F8" s="3" t="e">
        <f t="shared" si="4"/>
        <v>#REF!</v>
      </c>
    </row>
    <row r="9" spans="1:6">
      <c r="A9" t="e">
        <f>Updates!#REF!</f>
        <v>#REF!</v>
      </c>
      <c r="B9" t="e">
        <f t="shared" si="0"/>
        <v>#REF!</v>
      </c>
      <c r="C9" s="1" t="e">
        <f t="shared" si="1"/>
        <v>#REF!</v>
      </c>
      <c r="D9" s="1" t="e">
        <f t="shared" si="2"/>
        <v>#REF!</v>
      </c>
      <c r="E9" s="2" t="e">
        <f t="shared" si="3"/>
        <v>#REF!</v>
      </c>
      <c r="F9" s="3" t="e">
        <f t="shared" si="4"/>
        <v>#REF!</v>
      </c>
    </row>
    <row r="10" spans="1:6">
      <c r="A10" t="e">
        <f>Updates!#REF!</f>
        <v>#REF!</v>
      </c>
      <c r="B10" t="e">
        <f t="shared" si="0"/>
        <v>#REF!</v>
      </c>
      <c r="C10" s="1" t="e">
        <f t="shared" si="1"/>
        <v>#REF!</v>
      </c>
      <c r="D10" s="1" t="e">
        <f t="shared" si="2"/>
        <v>#REF!</v>
      </c>
      <c r="E10" s="2" t="e">
        <f t="shared" si="3"/>
        <v>#REF!</v>
      </c>
      <c r="F10" s="3" t="e">
        <f t="shared" si="4"/>
        <v>#REF!</v>
      </c>
    </row>
    <row r="11" spans="1:6">
      <c r="A11" t="e">
        <f>Updates!#REF!</f>
        <v>#REF!</v>
      </c>
      <c r="B11" t="e">
        <f t="shared" si="0"/>
        <v>#REF!</v>
      </c>
      <c r="C11" s="1" t="e">
        <f t="shared" si="1"/>
        <v>#REF!</v>
      </c>
      <c r="D11" s="1" t="e">
        <f t="shared" si="2"/>
        <v>#REF!</v>
      </c>
      <c r="E11" s="2" t="e">
        <f t="shared" si="3"/>
        <v>#REF!</v>
      </c>
      <c r="F11" s="3" t="e">
        <f t="shared" si="4"/>
        <v>#REF!</v>
      </c>
    </row>
    <row r="12" spans="1:6">
      <c r="A12" t="e">
        <f>Updates!#REF!</f>
        <v>#REF!</v>
      </c>
      <c r="B12" t="e">
        <f t="shared" si="0"/>
        <v>#REF!</v>
      </c>
      <c r="C12" s="1" t="e">
        <f t="shared" si="1"/>
        <v>#REF!</v>
      </c>
      <c r="D12" s="1" t="e">
        <f t="shared" si="2"/>
        <v>#REF!</v>
      </c>
      <c r="E12" s="2" t="e">
        <f t="shared" si="3"/>
        <v>#REF!</v>
      </c>
      <c r="F12" s="3" t="e">
        <f t="shared" si="4"/>
        <v>#REF!</v>
      </c>
    </row>
    <row r="13" spans="1:6">
      <c r="A13" t="e">
        <f>Updates!#REF!</f>
        <v>#REF!</v>
      </c>
      <c r="B13" t="e">
        <f t="shared" si="0"/>
        <v>#REF!</v>
      </c>
      <c r="C13" s="1" t="e">
        <f t="shared" si="1"/>
        <v>#REF!</v>
      </c>
      <c r="D13" s="1" t="e">
        <f t="shared" si="2"/>
        <v>#REF!</v>
      </c>
      <c r="E13" s="2" t="e">
        <f t="shared" si="3"/>
        <v>#REF!</v>
      </c>
      <c r="F13" s="3" t="e">
        <f t="shared" si="4"/>
        <v>#REF!</v>
      </c>
    </row>
    <row r="14" spans="1:6">
      <c r="A14" t="e">
        <f>Updates!#REF!</f>
        <v>#REF!</v>
      </c>
      <c r="B14" t="e">
        <f t="shared" ref="B14:B77" si="5">LEFT(A14,2)</f>
        <v>#REF!</v>
      </c>
      <c r="C14" s="1" t="e">
        <f t="shared" ref="C14:C77" si="6">RIGHT(A14,LEN(A14)-FIND(" ",A14))</f>
        <v>#REF!</v>
      </c>
      <c r="D14" s="1" t="e">
        <f t="shared" ref="D14:D77" si="7">LEFT(C14,8)</f>
        <v>#REF!</v>
      </c>
      <c r="E14" s="2" t="e">
        <f t="shared" ref="E14:E77" si="8">RIGHT(D14,LEN(D14)-FIND(" ",D14))</f>
        <v>#REF!</v>
      </c>
      <c r="F14" s="3" t="e">
        <f t="shared" ref="F14:F77" si="9">IFERROR(E14,D14)</f>
        <v>#REF!</v>
      </c>
    </row>
    <row r="15" spans="1:6">
      <c r="A15" t="e">
        <f>Updates!#REF!</f>
        <v>#REF!</v>
      </c>
      <c r="B15" t="e">
        <f t="shared" si="5"/>
        <v>#REF!</v>
      </c>
      <c r="C15" s="1" t="e">
        <f t="shared" si="6"/>
        <v>#REF!</v>
      </c>
      <c r="D15" s="1" t="e">
        <f t="shared" si="7"/>
        <v>#REF!</v>
      </c>
      <c r="E15" s="2" t="e">
        <f t="shared" si="8"/>
        <v>#REF!</v>
      </c>
      <c r="F15" s="3" t="e">
        <f t="shared" si="9"/>
        <v>#REF!</v>
      </c>
    </row>
    <row r="16" spans="1:6">
      <c r="A16" t="e">
        <f>Updates!#REF!</f>
        <v>#REF!</v>
      </c>
      <c r="B16" t="e">
        <f t="shared" si="5"/>
        <v>#REF!</v>
      </c>
      <c r="C16" s="1" t="e">
        <f t="shared" si="6"/>
        <v>#REF!</v>
      </c>
      <c r="D16" s="1" t="e">
        <f t="shared" si="7"/>
        <v>#REF!</v>
      </c>
      <c r="E16" s="2" t="e">
        <f t="shared" si="8"/>
        <v>#REF!</v>
      </c>
      <c r="F16" s="3" t="e">
        <f t="shared" si="9"/>
        <v>#REF!</v>
      </c>
    </row>
    <row r="17" spans="1:6">
      <c r="A17" t="e">
        <f>Updates!#REF!</f>
        <v>#REF!</v>
      </c>
      <c r="B17" t="e">
        <f t="shared" si="5"/>
        <v>#REF!</v>
      </c>
      <c r="C17" s="1" t="e">
        <f t="shared" si="6"/>
        <v>#REF!</v>
      </c>
      <c r="D17" s="1" t="e">
        <f t="shared" si="7"/>
        <v>#REF!</v>
      </c>
      <c r="E17" s="2" t="e">
        <f t="shared" si="8"/>
        <v>#REF!</v>
      </c>
      <c r="F17" s="3" t="e">
        <f t="shared" si="9"/>
        <v>#REF!</v>
      </c>
    </row>
    <row r="18" spans="1:6">
      <c r="A18" t="e">
        <f>Updates!#REF!</f>
        <v>#REF!</v>
      </c>
      <c r="B18" t="e">
        <f t="shared" si="5"/>
        <v>#REF!</v>
      </c>
      <c r="C18" s="1" t="e">
        <f t="shared" si="6"/>
        <v>#REF!</v>
      </c>
      <c r="D18" s="1" t="e">
        <f t="shared" si="7"/>
        <v>#REF!</v>
      </c>
      <c r="E18" s="2" t="e">
        <f t="shared" si="8"/>
        <v>#REF!</v>
      </c>
      <c r="F18" s="3" t="e">
        <f t="shared" si="9"/>
        <v>#REF!</v>
      </c>
    </row>
    <row r="19" spans="1:6">
      <c r="A19" t="e">
        <f>Updates!#REF!</f>
        <v>#REF!</v>
      </c>
      <c r="B19" t="e">
        <f t="shared" si="5"/>
        <v>#REF!</v>
      </c>
      <c r="C19" s="1" t="e">
        <f t="shared" si="6"/>
        <v>#REF!</v>
      </c>
      <c r="D19" s="1" t="e">
        <f t="shared" si="7"/>
        <v>#REF!</v>
      </c>
      <c r="E19" s="2" t="e">
        <f t="shared" si="8"/>
        <v>#REF!</v>
      </c>
      <c r="F19" s="3" t="e">
        <f t="shared" si="9"/>
        <v>#REF!</v>
      </c>
    </row>
    <row r="20" spans="1:6">
      <c r="A20" t="e">
        <f>Updates!#REF!</f>
        <v>#REF!</v>
      </c>
      <c r="B20" t="e">
        <f t="shared" si="5"/>
        <v>#REF!</v>
      </c>
      <c r="C20" s="1" t="e">
        <f t="shared" si="6"/>
        <v>#REF!</v>
      </c>
      <c r="D20" s="1" t="e">
        <f t="shared" si="7"/>
        <v>#REF!</v>
      </c>
      <c r="E20" s="2" t="e">
        <f t="shared" si="8"/>
        <v>#REF!</v>
      </c>
      <c r="F20" s="3" t="e">
        <f t="shared" si="9"/>
        <v>#REF!</v>
      </c>
    </row>
    <row r="21" spans="1:6">
      <c r="A21" t="e">
        <f>Updates!#REF!</f>
        <v>#REF!</v>
      </c>
      <c r="B21" t="e">
        <f t="shared" si="5"/>
        <v>#REF!</v>
      </c>
      <c r="C21" s="1" t="e">
        <f t="shared" si="6"/>
        <v>#REF!</v>
      </c>
      <c r="D21" s="1" t="e">
        <f t="shared" si="7"/>
        <v>#REF!</v>
      </c>
      <c r="E21" s="2" t="e">
        <f t="shared" si="8"/>
        <v>#REF!</v>
      </c>
      <c r="F21" s="3" t="e">
        <f t="shared" si="9"/>
        <v>#REF!</v>
      </c>
    </row>
    <row r="22" spans="1:6">
      <c r="A22" t="e">
        <f>Updates!#REF!</f>
        <v>#REF!</v>
      </c>
      <c r="B22" t="e">
        <f t="shared" si="5"/>
        <v>#REF!</v>
      </c>
      <c r="C22" s="1" t="e">
        <f t="shared" si="6"/>
        <v>#REF!</v>
      </c>
      <c r="D22" s="1" t="e">
        <f t="shared" si="7"/>
        <v>#REF!</v>
      </c>
      <c r="E22" s="2" t="e">
        <f t="shared" si="8"/>
        <v>#REF!</v>
      </c>
      <c r="F22" s="3" t="e">
        <f t="shared" si="9"/>
        <v>#REF!</v>
      </c>
    </row>
    <row r="23" spans="1:6">
      <c r="A23" t="e">
        <f>Updates!#REF!</f>
        <v>#REF!</v>
      </c>
      <c r="B23" t="e">
        <f t="shared" si="5"/>
        <v>#REF!</v>
      </c>
      <c r="C23" s="1" t="e">
        <f t="shared" si="6"/>
        <v>#REF!</v>
      </c>
      <c r="D23" s="1" t="e">
        <f t="shared" si="7"/>
        <v>#REF!</v>
      </c>
      <c r="E23" s="2" t="e">
        <f t="shared" si="8"/>
        <v>#REF!</v>
      </c>
      <c r="F23" s="3" t="e">
        <f t="shared" si="9"/>
        <v>#REF!</v>
      </c>
    </row>
    <row r="24" spans="1:6">
      <c r="A24" t="e">
        <f>Updates!#REF!</f>
        <v>#REF!</v>
      </c>
      <c r="B24" t="e">
        <f t="shared" si="5"/>
        <v>#REF!</v>
      </c>
      <c r="C24" s="1" t="e">
        <f t="shared" si="6"/>
        <v>#REF!</v>
      </c>
      <c r="D24" s="1" t="e">
        <f t="shared" si="7"/>
        <v>#REF!</v>
      </c>
      <c r="E24" s="2" t="e">
        <f t="shared" si="8"/>
        <v>#REF!</v>
      </c>
      <c r="F24" s="3" t="e">
        <f t="shared" si="9"/>
        <v>#REF!</v>
      </c>
    </row>
    <row r="25" spans="1:6">
      <c r="A25" t="e">
        <f>Updates!#REF!</f>
        <v>#REF!</v>
      </c>
      <c r="B25" t="e">
        <f t="shared" si="5"/>
        <v>#REF!</v>
      </c>
      <c r="C25" s="1" t="e">
        <f t="shared" si="6"/>
        <v>#REF!</v>
      </c>
      <c r="D25" s="1" t="e">
        <f t="shared" si="7"/>
        <v>#REF!</v>
      </c>
      <c r="E25" s="2" t="e">
        <f t="shared" si="8"/>
        <v>#REF!</v>
      </c>
      <c r="F25" s="3" t="e">
        <f t="shared" si="9"/>
        <v>#REF!</v>
      </c>
    </row>
    <row r="26" spans="1:6">
      <c r="A26" t="e">
        <f>Updates!#REF!</f>
        <v>#REF!</v>
      </c>
      <c r="B26" t="e">
        <f t="shared" si="5"/>
        <v>#REF!</v>
      </c>
      <c r="C26" s="1" t="e">
        <f t="shared" si="6"/>
        <v>#REF!</v>
      </c>
      <c r="D26" s="1" t="e">
        <f t="shared" si="7"/>
        <v>#REF!</v>
      </c>
      <c r="E26" s="2" t="e">
        <f t="shared" si="8"/>
        <v>#REF!</v>
      </c>
      <c r="F26" s="3" t="e">
        <f t="shared" si="9"/>
        <v>#REF!</v>
      </c>
    </row>
    <row r="27" spans="1:6">
      <c r="A27" t="e">
        <f>Updates!#REF!</f>
        <v>#REF!</v>
      </c>
      <c r="B27" t="e">
        <f t="shared" si="5"/>
        <v>#REF!</v>
      </c>
      <c r="C27" s="1" t="e">
        <f t="shared" si="6"/>
        <v>#REF!</v>
      </c>
      <c r="D27" s="1" t="e">
        <f t="shared" si="7"/>
        <v>#REF!</v>
      </c>
      <c r="E27" s="2" t="e">
        <f t="shared" si="8"/>
        <v>#REF!</v>
      </c>
      <c r="F27" s="3" t="e">
        <f t="shared" si="9"/>
        <v>#REF!</v>
      </c>
    </row>
    <row r="28" spans="1:6">
      <c r="A28" t="e">
        <f>Updates!#REF!</f>
        <v>#REF!</v>
      </c>
      <c r="B28" t="e">
        <f t="shared" si="5"/>
        <v>#REF!</v>
      </c>
      <c r="C28" s="1" t="e">
        <f t="shared" si="6"/>
        <v>#REF!</v>
      </c>
      <c r="D28" s="1" t="e">
        <f t="shared" si="7"/>
        <v>#REF!</v>
      </c>
      <c r="E28" s="2" t="e">
        <f t="shared" si="8"/>
        <v>#REF!</v>
      </c>
      <c r="F28" s="3" t="e">
        <f t="shared" si="9"/>
        <v>#REF!</v>
      </c>
    </row>
    <row r="29" spans="1:6">
      <c r="A29" t="e">
        <f>Updates!#REF!</f>
        <v>#REF!</v>
      </c>
      <c r="B29" t="e">
        <f t="shared" si="5"/>
        <v>#REF!</v>
      </c>
      <c r="C29" s="1" t="e">
        <f t="shared" si="6"/>
        <v>#REF!</v>
      </c>
      <c r="D29" s="1" t="e">
        <f t="shared" si="7"/>
        <v>#REF!</v>
      </c>
      <c r="E29" s="2" t="e">
        <f t="shared" si="8"/>
        <v>#REF!</v>
      </c>
      <c r="F29" s="3" t="e">
        <f t="shared" si="9"/>
        <v>#REF!</v>
      </c>
    </row>
    <row r="30" spans="1:6">
      <c r="A30" t="e">
        <f>Updates!#REF!</f>
        <v>#REF!</v>
      </c>
      <c r="B30" t="e">
        <f t="shared" si="5"/>
        <v>#REF!</v>
      </c>
      <c r="C30" s="1" t="e">
        <f t="shared" si="6"/>
        <v>#REF!</v>
      </c>
      <c r="D30" s="1" t="e">
        <f t="shared" si="7"/>
        <v>#REF!</v>
      </c>
      <c r="E30" s="2" t="e">
        <f t="shared" si="8"/>
        <v>#REF!</v>
      </c>
      <c r="F30" s="3" t="e">
        <f t="shared" si="9"/>
        <v>#REF!</v>
      </c>
    </row>
    <row r="31" spans="1:6">
      <c r="A31" t="e">
        <f>Updates!#REF!</f>
        <v>#REF!</v>
      </c>
      <c r="B31" t="e">
        <f t="shared" si="5"/>
        <v>#REF!</v>
      </c>
      <c r="C31" s="1" t="e">
        <f t="shared" si="6"/>
        <v>#REF!</v>
      </c>
      <c r="D31" s="1" t="e">
        <f t="shared" si="7"/>
        <v>#REF!</v>
      </c>
      <c r="E31" s="2" t="e">
        <f t="shared" si="8"/>
        <v>#REF!</v>
      </c>
      <c r="F31" s="3" t="e">
        <f t="shared" si="9"/>
        <v>#REF!</v>
      </c>
    </row>
    <row r="32" spans="1:6">
      <c r="A32" t="e">
        <f>Updates!#REF!</f>
        <v>#REF!</v>
      </c>
      <c r="B32" t="e">
        <f t="shared" si="5"/>
        <v>#REF!</v>
      </c>
      <c r="C32" s="1" t="e">
        <f t="shared" si="6"/>
        <v>#REF!</v>
      </c>
      <c r="D32" s="1" t="e">
        <f t="shared" si="7"/>
        <v>#REF!</v>
      </c>
      <c r="E32" s="2" t="e">
        <f t="shared" si="8"/>
        <v>#REF!</v>
      </c>
      <c r="F32" s="3" t="e">
        <f t="shared" si="9"/>
        <v>#REF!</v>
      </c>
    </row>
    <row r="33" spans="1:6">
      <c r="A33" t="e">
        <f>Updates!#REF!</f>
        <v>#REF!</v>
      </c>
      <c r="B33" t="e">
        <f t="shared" si="5"/>
        <v>#REF!</v>
      </c>
      <c r="C33" s="1" t="e">
        <f t="shared" si="6"/>
        <v>#REF!</v>
      </c>
      <c r="D33" s="1" t="e">
        <f t="shared" si="7"/>
        <v>#REF!</v>
      </c>
      <c r="E33" s="2" t="e">
        <f t="shared" si="8"/>
        <v>#REF!</v>
      </c>
      <c r="F33" s="3" t="e">
        <f t="shared" si="9"/>
        <v>#REF!</v>
      </c>
    </row>
    <row r="34" spans="1:6">
      <c r="A34" t="e">
        <f>Updates!#REF!</f>
        <v>#REF!</v>
      </c>
      <c r="B34" t="e">
        <f t="shared" si="5"/>
        <v>#REF!</v>
      </c>
      <c r="C34" s="1" t="e">
        <f t="shared" si="6"/>
        <v>#REF!</v>
      </c>
      <c r="D34" s="1" t="e">
        <f t="shared" si="7"/>
        <v>#REF!</v>
      </c>
      <c r="E34" s="2" t="e">
        <f t="shared" si="8"/>
        <v>#REF!</v>
      </c>
      <c r="F34" s="3" t="e">
        <f t="shared" si="9"/>
        <v>#REF!</v>
      </c>
    </row>
    <row r="35" spans="1:6">
      <c r="A35" t="e">
        <f>Updates!#REF!</f>
        <v>#REF!</v>
      </c>
      <c r="B35" t="e">
        <f t="shared" si="5"/>
        <v>#REF!</v>
      </c>
      <c r="C35" s="1" t="e">
        <f t="shared" si="6"/>
        <v>#REF!</v>
      </c>
      <c r="D35" s="1" t="e">
        <f t="shared" si="7"/>
        <v>#REF!</v>
      </c>
      <c r="E35" s="2" t="e">
        <f t="shared" si="8"/>
        <v>#REF!</v>
      </c>
      <c r="F35" s="3" t="e">
        <f t="shared" si="9"/>
        <v>#REF!</v>
      </c>
    </row>
    <row r="36" spans="1:6">
      <c r="A36" t="e">
        <f>Updates!#REF!</f>
        <v>#REF!</v>
      </c>
      <c r="B36" t="e">
        <f t="shared" si="5"/>
        <v>#REF!</v>
      </c>
      <c r="C36" s="1" t="e">
        <f t="shared" si="6"/>
        <v>#REF!</v>
      </c>
      <c r="D36" s="1" t="e">
        <f t="shared" si="7"/>
        <v>#REF!</v>
      </c>
      <c r="E36" s="2" t="e">
        <f t="shared" si="8"/>
        <v>#REF!</v>
      </c>
      <c r="F36" s="3" t="e">
        <f t="shared" si="9"/>
        <v>#REF!</v>
      </c>
    </row>
    <row r="37" spans="1:6">
      <c r="A37" t="e">
        <f>Updates!#REF!</f>
        <v>#REF!</v>
      </c>
      <c r="B37" t="e">
        <f t="shared" si="5"/>
        <v>#REF!</v>
      </c>
      <c r="C37" s="1" t="e">
        <f t="shared" si="6"/>
        <v>#REF!</v>
      </c>
      <c r="D37" s="1" t="e">
        <f t="shared" si="7"/>
        <v>#REF!</v>
      </c>
      <c r="E37" s="2" t="e">
        <f t="shared" si="8"/>
        <v>#REF!</v>
      </c>
      <c r="F37" s="3" t="e">
        <f t="shared" si="9"/>
        <v>#REF!</v>
      </c>
    </row>
    <row r="38" spans="1:6">
      <c r="A38" t="e">
        <f>Updates!#REF!</f>
        <v>#REF!</v>
      </c>
      <c r="B38" t="e">
        <f t="shared" si="5"/>
        <v>#REF!</v>
      </c>
      <c r="C38" s="1" t="e">
        <f t="shared" si="6"/>
        <v>#REF!</v>
      </c>
      <c r="D38" s="1" t="e">
        <f t="shared" si="7"/>
        <v>#REF!</v>
      </c>
      <c r="E38" s="2" t="e">
        <f t="shared" si="8"/>
        <v>#REF!</v>
      </c>
      <c r="F38" s="3" t="e">
        <f t="shared" si="9"/>
        <v>#REF!</v>
      </c>
    </row>
    <row r="39" spans="1:6">
      <c r="A39" t="e">
        <f>Updates!#REF!</f>
        <v>#REF!</v>
      </c>
      <c r="B39" t="e">
        <f t="shared" si="5"/>
        <v>#REF!</v>
      </c>
      <c r="C39" s="1" t="e">
        <f t="shared" si="6"/>
        <v>#REF!</v>
      </c>
      <c r="D39" s="1" t="e">
        <f t="shared" si="7"/>
        <v>#REF!</v>
      </c>
      <c r="E39" s="2" t="e">
        <f t="shared" si="8"/>
        <v>#REF!</v>
      </c>
      <c r="F39" s="3" t="e">
        <f t="shared" si="9"/>
        <v>#REF!</v>
      </c>
    </row>
    <row r="40" spans="1:6">
      <c r="A40" t="e">
        <f>Updates!#REF!</f>
        <v>#REF!</v>
      </c>
      <c r="B40" t="e">
        <f t="shared" si="5"/>
        <v>#REF!</v>
      </c>
      <c r="C40" s="1" t="e">
        <f t="shared" si="6"/>
        <v>#REF!</v>
      </c>
      <c r="D40" s="1" t="e">
        <f t="shared" si="7"/>
        <v>#REF!</v>
      </c>
      <c r="E40" s="2" t="e">
        <f t="shared" si="8"/>
        <v>#REF!</v>
      </c>
      <c r="F40" s="3" t="e">
        <f t="shared" si="9"/>
        <v>#REF!</v>
      </c>
    </row>
    <row r="41" spans="1:6">
      <c r="A41" t="e">
        <f>Updates!#REF!</f>
        <v>#REF!</v>
      </c>
      <c r="B41" t="e">
        <f t="shared" si="5"/>
        <v>#REF!</v>
      </c>
      <c r="C41" s="1" t="e">
        <f t="shared" si="6"/>
        <v>#REF!</v>
      </c>
      <c r="D41" s="1" t="e">
        <f t="shared" si="7"/>
        <v>#REF!</v>
      </c>
      <c r="E41" s="2" t="e">
        <f t="shared" si="8"/>
        <v>#REF!</v>
      </c>
      <c r="F41" s="3" t="e">
        <f t="shared" si="9"/>
        <v>#REF!</v>
      </c>
    </row>
    <row r="42" spans="1:6">
      <c r="A42" t="e">
        <f>Updates!#REF!</f>
        <v>#REF!</v>
      </c>
      <c r="B42" t="e">
        <f t="shared" si="5"/>
        <v>#REF!</v>
      </c>
      <c r="C42" s="1" t="e">
        <f t="shared" si="6"/>
        <v>#REF!</v>
      </c>
      <c r="D42" s="1" t="e">
        <f t="shared" si="7"/>
        <v>#REF!</v>
      </c>
      <c r="E42" s="2" t="e">
        <f t="shared" si="8"/>
        <v>#REF!</v>
      </c>
      <c r="F42" s="3" t="e">
        <f t="shared" si="9"/>
        <v>#REF!</v>
      </c>
    </row>
    <row r="43" spans="1:6">
      <c r="A43" t="e">
        <f>Updates!#REF!</f>
        <v>#REF!</v>
      </c>
      <c r="B43" t="e">
        <f t="shared" si="5"/>
        <v>#REF!</v>
      </c>
      <c r="C43" s="1" t="e">
        <f t="shared" si="6"/>
        <v>#REF!</v>
      </c>
      <c r="D43" s="1" t="e">
        <f t="shared" si="7"/>
        <v>#REF!</v>
      </c>
      <c r="E43" s="2" t="e">
        <f t="shared" si="8"/>
        <v>#REF!</v>
      </c>
      <c r="F43" s="3" t="e">
        <f t="shared" si="9"/>
        <v>#REF!</v>
      </c>
    </row>
    <row r="44" spans="1:6">
      <c r="A44" t="e">
        <f>Updates!#REF!</f>
        <v>#REF!</v>
      </c>
      <c r="B44" t="e">
        <f t="shared" si="5"/>
        <v>#REF!</v>
      </c>
      <c r="C44" s="1" t="e">
        <f t="shared" si="6"/>
        <v>#REF!</v>
      </c>
      <c r="D44" s="1" t="e">
        <f t="shared" si="7"/>
        <v>#REF!</v>
      </c>
      <c r="E44" s="2" t="e">
        <f t="shared" si="8"/>
        <v>#REF!</v>
      </c>
      <c r="F44" s="3" t="e">
        <f t="shared" si="9"/>
        <v>#REF!</v>
      </c>
    </row>
    <row r="45" spans="1:6">
      <c r="A45" t="e">
        <f>Updates!#REF!</f>
        <v>#REF!</v>
      </c>
      <c r="B45" t="e">
        <f t="shared" si="5"/>
        <v>#REF!</v>
      </c>
      <c r="C45" s="1" t="e">
        <f t="shared" si="6"/>
        <v>#REF!</v>
      </c>
      <c r="D45" s="1" t="e">
        <f t="shared" si="7"/>
        <v>#REF!</v>
      </c>
      <c r="E45" s="2" t="e">
        <f t="shared" si="8"/>
        <v>#REF!</v>
      </c>
      <c r="F45" s="3" t="e">
        <f t="shared" si="9"/>
        <v>#REF!</v>
      </c>
    </row>
    <row r="46" spans="1:6">
      <c r="A46" t="e">
        <f>Updates!#REF!</f>
        <v>#REF!</v>
      </c>
      <c r="B46" t="e">
        <f t="shared" si="5"/>
        <v>#REF!</v>
      </c>
      <c r="C46" s="1" t="e">
        <f t="shared" si="6"/>
        <v>#REF!</v>
      </c>
      <c r="D46" s="1" t="e">
        <f t="shared" si="7"/>
        <v>#REF!</v>
      </c>
      <c r="E46" s="2" t="e">
        <f t="shared" si="8"/>
        <v>#REF!</v>
      </c>
      <c r="F46" s="3" t="e">
        <f t="shared" si="9"/>
        <v>#REF!</v>
      </c>
    </row>
    <row r="47" spans="1:6">
      <c r="A47" t="e">
        <f>Updates!#REF!</f>
        <v>#REF!</v>
      </c>
      <c r="B47" t="e">
        <f t="shared" si="5"/>
        <v>#REF!</v>
      </c>
      <c r="C47" s="1" t="e">
        <f t="shared" si="6"/>
        <v>#REF!</v>
      </c>
      <c r="D47" s="1" t="e">
        <f t="shared" si="7"/>
        <v>#REF!</v>
      </c>
      <c r="E47" s="2" t="e">
        <f t="shared" si="8"/>
        <v>#REF!</v>
      </c>
      <c r="F47" s="3" t="e">
        <f t="shared" si="9"/>
        <v>#REF!</v>
      </c>
    </row>
    <row r="48" spans="1:6">
      <c r="A48" t="e">
        <f>Updates!#REF!</f>
        <v>#REF!</v>
      </c>
      <c r="B48" t="e">
        <f t="shared" si="5"/>
        <v>#REF!</v>
      </c>
      <c r="C48" s="1" t="e">
        <f t="shared" si="6"/>
        <v>#REF!</v>
      </c>
      <c r="D48" s="1" t="e">
        <f t="shared" si="7"/>
        <v>#REF!</v>
      </c>
      <c r="E48" s="2" t="e">
        <f t="shared" si="8"/>
        <v>#REF!</v>
      </c>
      <c r="F48" s="3" t="e">
        <f t="shared" si="9"/>
        <v>#REF!</v>
      </c>
    </row>
    <row r="49" spans="1:6">
      <c r="A49" t="e">
        <f>Updates!#REF!</f>
        <v>#REF!</v>
      </c>
      <c r="B49" t="e">
        <f t="shared" si="5"/>
        <v>#REF!</v>
      </c>
      <c r="C49" s="1" t="e">
        <f t="shared" si="6"/>
        <v>#REF!</v>
      </c>
      <c r="D49" s="1" t="e">
        <f t="shared" si="7"/>
        <v>#REF!</v>
      </c>
      <c r="E49" s="2" t="e">
        <f t="shared" si="8"/>
        <v>#REF!</v>
      </c>
      <c r="F49" s="3" t="e">
        <f t="shared" si="9"/>
        <v>#REF!</v>
      </c>
    </row>
    <row r="50" spans="1:6">
      <c r="A50" t="e">
        <f>Updates!#REF!</f>
        <v>#REF!</v>
      </c>
      <c r="B50" t="e">
        <f t="shared" si="5"/>
        <v>#REF!</v>
      </c>
      <c r="C50" s="1" t="e">
        <f t="shared" si="6"/>
        <v>#REF!</v>
      </c>
      <c r="D50" s="1" t="e">
        <f t="shared" si="7"/>
        <v>#REF!</v>
      </c>
      <c r="E50" s="2" t="e">
        <f t="shared" si="8"/>
        <v>#REF!</v>
      </c>
      <c r="F50" s="3" t="e">
        <f t="shared" si="9"/>
        <v>#REF!</v>
      </c>
    </row>
    <row r="51" spans="1:6">
      <c r="A51" t="e">
        <f>Updates!#REF!</f>
        <v>#REF!</v>
      </c>
      <c r="B51" t="e">
        <f t="shared" si="5"/>
        <v>#REF!</v>
      </c>
      <c r="C51" s="1" t="e">
        <f t="shared" si="6"/>
        <v>#REF!</v>
      </c>
      <c r="D51" s="1" t="e">
        <f t="shared" si="7"/>
        <v>#REF!</v>
      </c>
      <c r="E51" s="2" t="e">
        <f t="shared" si="8"/>
        <v>#REF!</v>
      </c>
      <c r="F51" s="3" t="e">
        <f t="shared" si="9"/>
        <v>#REF!</v>
      </c>
    </row>
    <row r="52" spans="1:6">
      <c r="A52" t="e">
        <f>Updates!#REF!</f>
        <v>#REF!</v>
      </c>
      <c r="B52" t="e">
        <f t="shared" si="5"/>
        <v>#REF!</v>
      </c>
      <c r="C52" s="1" t="e">
        <f t="shared" si="6"/>
        <v>#REF!</v>
      </c>
      <c r="D52" s="1" t="e">
        <f t="shared" si="7"/>
        <v>#REF!</v>
      </c>
      <c r="E52" s="2" t="e">
        <f t="shared" si="8"/>
        <v>#REF!</v>
      </c>
      <c r="F52" s="3" t="e">
        <f t="shared" si="9"/>
        <v>#REF!</v>
      </c>
    </row>
    <row r="53" spans="1:6">
      <c r="A53" t="e">
        <f>Updates!#REF!</f>
        <v>#REF!</v>
      </c>
      <c r="B53" t="e">
        <f t="shared" si="5"/>
        <v>#REF!</v>
      </c>
      <c r="C53" s="1" t="e">
        <f t="shared" si="6"/>
        <v>#REF!</v>
      </c>
      <c r="D53" s="1" t="e">
        <f t="shared" si="7"/>
        <v>#REF!</v>
      </c>
      <c r="E53" s="2" t="e">
        <f t="shared" si="8"/>
        <v>#REF!</v>
      </c>
      <c r="F53" s="3" t="e">
        <f t="shared" si="9"/>
        <v>#REF!</v>
      </c>
    </row>
    <row r="54" spans="1:6">
      <c r="A54" t="e">
        <f>Updates!#REF!</f>
        <v>#REF!</v>
      </c>
      <c r="B54" t="e">
        <f t="shared" si="5"/>
        <v>#REF!</v>
      </c>
      <c r="C54" s="1" t="e">
        <f t="shared" si="6"/>
        <v>#REF!</v>
      </c>
      <c r="D54" s="1" t="e">
        <f t="shared" si="7"/>
        <v>#REF!</v>
      </c>
      <c r="E54" s="2" t="e">
        <f t="shared" si="8"/>
        <v>#REF!</v>
      </c>
      <c r="F54" s="3" t="e">
        <f t="shared" si="9"/>
        <v>#REF!</v>
      </c>
    </row>
    <row r="55" spans="1:6">
      <c r="A55" t="e">
        <f>Updates!#REF!</f>
        <v>#REF!</v>
      </c>
      <c r="B55" t="e">
        <f t="shared" si="5"/>
        <v>#REF!</v>
      </c>
      <c r="C55" s="1" t="e">
        <f t="shared" si="6"/>
        <v>#REF!</v>
      </c>
      <c r="D55" s="1" t="e">
        <f t="shared" si="7"/>
        <v>#REF!</v>
      </c>
      <c r="E55" s="2" t="e">
        <f t="shared" si="8"/>
        <v>#REF!</v>
      </c>
      <c r="F55" s="3" t="e">
        <f t="shared" si="9"/>
        <v>#REF!</v>
      </c>
    </row>
    <row r="56" spans="1:6">
      <c r="A56" t="e">
        <f>Updates!#REF!</f>
        <v>#REF!</v>
      </c>
      <c r="B56" t="e">
        <f t="shared" si="5"/>
        <v>#REF!</v>
      </c>
      <c r="C56" s="1" t="e">
        <f t="shared" si="6"/>
        <v>#REF!</v>
      </c>
      <c r="D56" s="1" t="e">
        <f t="shared" si="7"/>
        <v>#REF!</v>
      </c>
      <c r="E56" s="2" t="e">
        <f t="shared" si="8"/>
        <v>#REF!</v>
      </c>
      <c r="F56" s="3" t="e">
        <f t="shared" si="9"/>
        <v>#REF!</v>
      </c>
    </row>
    <row r="57" spans="1:6">
      <c r="A57" t="e">
        <f>Updates!#REF!</f>
        <v>#REF!</v>
      </c>
      <c r="B57" t="e">
        <f t="shared" si="5"/>
        <v>#REF!</v>
      </c>
      <c r="C57" s="1" t="e">
        <f t="shared" si="6"/>
        <v>#REF!</v>
      </c>
      <c r="D57" s="1" t="e">
        <f t="shared" si="7"/>
        <v>#REF!</v>
      </c>
      <c r="E57" s="2" t="e">
        <f t="shared" si="8"/>
        <v>#REF!</v>
      </c>
      <c r="F57" s="3" t="e">
        <f t="shared" si="9"/>
        <v>#REF!</v>
      </c>
    </row>
    <row r="58" spans="1:6">
      <c r="A58" t="e">
        <f>Updates!#REF!</f>
        <v>#REF!</v>
      </c>
      <c r="B58" t="e">
        <f t="shared" si="5"/>
        <v>#REF!</v>
      </c>
      <c r="C58" s="1" t="e">
        <f t="shared" si="6"/>
        <v>#REF!</v>
      </c>
      <c r="D58" s="1" t="e">
        <f t="shared" si="7"/>
        <v>#REF!</v>
      </c>
      <c r="E58" s="2" t="e">
        <f t="shared" si="8"/>
        <v>#REF!</v>
      </c>
      <c r="F58" s="3" t="e">
        <f t="shared" si="9"/>
        <v>#REF!</v>
      </c>
    </row>
    <row r="59" spans="1:6">
      <c r="A59" t="e">
        <f>Updates!#REF!</f>
        <v>#REF!</v>
      </c>
      <c r="B59" t="e">
        <f t="shared" si="5"/>
        <v>#REF!</v>
      </c>
      <c r="C59" s="1" t="e">
        <f t="shared" si="6"/>
        <v>#REF!</v>
      </c>
      <c r="D59" s="1" t="e">
        <f t="shared" si="7"/>
        <v>#REF!</v>
      </c>
      <c r="E59" s="2" t="e">
        <f t="shared" si="8"/>
        <v>#REF!</v>
      </c>
      <c r="F59" s="3" t="e">
        <f t="shared" si="9"/>
        <v>#REF!</v>
      </c>
    </row>
    <row r="60" spans="1:6">
      <c r="A60" t="e">
        <f>Updates!#REF!</f>
        <v>#REF!</v>
      </c>
      <c r="B60" t="e">
        <f t="shared" si="5"/>
        <v>#REF!</v>
      </c>
      <c r="C60" s="1" t="e">
        <f t="shared" si="6"/>
        <v>#REF!</v>
      </c>
      <c r="D60" s="1" t="e">
        <f t="shared" si="7"/>
        <v>#REF!</v>
      </c>
      <c r="E60" s="2" t="e">
        <f t="shared" si="8"/>
        <v>#REF!</v>
      </c>
      <c r="F60" s="3" t="e">
        <f t="shared" si="9"/>
        <v>#REF!</v>
      </c>
    </row>
    <row r="61" spans="1:6">
      <c r="A61" t="e">
        <f>Updates!#REF!</f>
        <v>#REF!</v>
      </c>
      <c r="B61" t="e">
        <f t="shared" si="5"/>
        <v>#REF!</v>
      </c>
      <c r="C61" s="1" t="e">
        <f t="shared" si="6"/>
        <v>#REF!</v>
      </c>
      <c r="D61" s="1" t="e">
        <f t="shared" si="7"/>
        <v>#REF!</v>
      </c>
      <c r="E61" s="2" t="e">
        <f t="shared" si="8"/>
        <v>#REF!</v>
      </c>
      <c r="F61" s="3" t="e">
        <f t="shared" si="9"/>
        <v>#REF!</v>
      </c>
    </row>
    <row r="62" spans="1:6">
      <c r="A62" t="e">
        <f>Updates!#REF!</f>
        <v>#REF!</v>
      </c>
      <c r="B62" t="e">
        <f t="shared" si="5"/>
        <v>#REF!</v>
      </c>
      <c r="C62" s="1" t="e">
        <f t="shared" si="6"/>
        <v>#REF!</v>
      </c>
      <c r="D62" s="1" t="e">
        <f t="shared" si="7"/>
        <v>#REF!</v>
      </c>
      <c r="E62" s="2" t="e">
        <f t="shared" si="8"/>
        <v>#REF!</v>
      </c>
      <c r="F62" s="3" t="e">
        <f t="shared" si="9"/>
        <v>#REF!</v>
      </c>
    </row>
    <row r="63" spans="1:6">
      <c r="A63" t="e">
        <f>Updates!#REF!</f>
        <v>#REF!</v>
      </c>
      <c r="B63" t="e">
        <f t="shared" si="5"/>
        <v>#REF!</v>
      </c>
      <c r="C63" s="1" t="e">
        <f t="shared" si="6"/>
        <v>#REF!</v>
      </c>
      <c r="D63" s="1" t="e">
        <f t="shared" si="7"/>
        <v>#REF!</v>
      </c>
      <c r="E63" s="2" t="e">
        <f t="shared" si="8"/>
        <v>#REF!</v>
      </c>
      <c r="F63" s="3" t="e">
        <f t="shared" si="9"/>
        <v>#REF!</v>
      </c>
    </row>
    <row r="64" spans="1:6">
      <c r="A64" t="e">
        <f>Updates!#REF!</f>
        <v>#REF!</v>
      </c>
      <c r="B64" t="e">
        <f t="shared" si="5"/>
        <v>#REF!</v>
      </c>
      <c r="C64" s="1" t="e">
        <f t="shared" si="6"/>
        <v>#REF!</v>
      </c>
      <c r="D64" s="1" t="e">
        <f t="shared" si="7"/>
        <v>#REF!</v>
      </c>
      <c r="E64" s="2" t="e">
        <f t="shared" si="8"/>
        <v>#REF!</v>
      </c>
      <c r="F64" s="3" t="e">
        <f t="shared" si="9"/>
        <v>#REF!</v>
      </c>
    </row>
    <row r="65" spans="1:6">
      <c r="A65" t="e">
        <f>Updates!#REF!</f>
        <v>#REF!</v>
      </c>
      <c r="B65" t="e">
        <f t="shared" si="5"/>
        <v>#REF!</v>
      </c>
      <c r="C65" s="1" t="e">
        <f t="shared" si="6"/>
        <v>#REF!</v>
      </c>
      <c r="D65" s="1" t="e">
        <f t="shared" si="7"/>
        <v>#REF!</v>
      </c>
      <c r="E65" s="2" t="e">
        <f t="shared" si="8"/>
        <v>#REF!</v>
      </c>
      <c r="F65" s="3" t="e">
        <f t="shared" si="9"/>
        <v>#REF!</v>
      </c>
    </row>
    <row r="66" spans="1:6">
      <c r="A66" t="e">
        <f>Updates!#REF!</f>
        <v>#REF!</v>
      </c>
      <c r="B66" t="e">
        <f t="shared" si="5"/>
        <v>#REF!</v>
      </c>
      <c r="C66" s="1" t="e">
        <f t="shared" si="6"/>
        <v>#REF!</v>
      </c>
      <c r="D66" s="1" t="e">
        <f t="shared" si="7"/>
        <v>#REF!</v>
      </c>
      <c r="E66" s="2" t="e">
        <f t="shared" si="8"/>
        <v>#REF!</v>
      </c>
      <c r="F66" s="3" t="e">
        <f t="shared" si="9"/>
        <v>#REF!</v>
      </c>
    </row>
    <row r="67" spans="1:6">
      <c r="A67" t="e">
        <f>Updates!#REF!</f>
        <v>#REF!</v>
      </c>
      <c r="B67" t="e">
        <f t="shared" si="5"/>
        <v>#REF!</v>
      </c>
      <c r="C67" s="1" t="e">
        <f t="shared" si="6"/>
        <v>#REF!</v>
      </c>
      <c r="D67" s="1" t="e">
        <f t="shared" si="7"/>
        <v>#REF!</v>
      </c>
      <c r="E67" s="2" t="e">
        <f t="shared" si="8"/>
        <v>#REF!</v>
      </c>
      <c r="F67" s="3" t="e">
        <f t="shared" si="9"/>
        <v>#REF!</v>
      </c>
    </row>
    <row r="68" spans="1:6">
      <c r="A68" t="e">
        <f>Updates!#REF!</f>
        <v>#REF!</v>
      </c>
      <c r="B68" t="e">
        <f t="shared" si="5"/>
        <v>#REF!</v>
      </c>
      <c r="C68" s="1" t="e">
        <f t="shared" si="6"/>
        <v>#REF!</v>
      </c>
      <c r="D68" s="1" t="e">
        <f t="shared" si="7"/>
        <v>#REF!</v>
      </c>
      <c r="E68" s="2" t="e">
        <f t="shared" si="8"/>
        <v>#REF!</v>
      </c>
      <c r="F68" s="3" t="e">
        <f t="shared" si="9"/>
        <v>#REF!</v>
      </c>
    </row>
    <row r="69" spans="1:6">
      <c r="A69" t="e">
        <f>Updates!#REF!</f>
        <v>#REF!</v>
      </c>
      <c r="B69" t="e">
        <f t="shared" si="5"/>
        <v>#REF!</v>
      </c>
      <c r="C69" s="1" t="e">
        <f t="shared" si="6"/>
        <v>#REF!</v>
      </c>
      <c r="D69" s="1" t="e">
        <f t="shared" si="7"/>
        <v>#REF!</v>
      </c>
      <c r="E69" s="2" t="e">
        <f t="shared" si="8"/>
        <v>#REF!</v>
      </c>
      <c r="F69" s="3" t="e">
        <f t="shared" si="9"/>
        <v>#REF!</v>
      </c>
    </row>
    <row r="70" spans="1:6">
      <c r="A70" t="e">
        <f>Updates!#REF!</f>
        <v>#REF!</v>
      </c>
      <c r="B70" t="e">
        <f t="shared" si="5"/>
        <v>#REF!</v>
      </c>
      <c r="C70" s="1" t="e">
        <f t="shared" si="6"/>
        <v>#REF!</v>
      </c>
      <c r="D70" s="1" t="e">
        <f t="shared" si="7"/>
        <v>#REF!</v>
      </c>
      <c r="E70" s="2" t="e">
        <f t="shared" si="8"/>
        <v>#REF!</v>
      </c>
      <c r="F70" s="3" t="e">
        <f t="shared" si="9"/>
        <v>#REF!</v>
      </c>
    </row>
    <row r="71" spans="1:6">
      <c r="A71" t="e">
        <f>Updates!#REF!</f>
        <v>#REF!</v>
      </c>
      <c r="B71" t="e">
        <f t="shared" si="5"/>
        <v>#REF!</v>
      </c>
      <c r="C71" s="1" t="e">
        <f t="shared" si="6"/>
        <v>#REF!</v>
      </c>
      <c r="D71" s="1" t="e">
        <f t="shared" si="7"/>
        <v>#REF!</v>
      </c>
      <c r="E71" s="2" t="e">
        <f t="shared" si="8"/>
        <v>#REF!</v>
      </c>
      <c r="F71" s="3" t="e">
        <f t="shared" si="9"/>
        <v>#REF!</v>
      </c>
    </row>
    <row r="72" spans="1:6">
      <c r="A72" t="e">
        <f>Updates!#REF!</f>
        <v>#REF!</v>
      </c>
      <c r="B72" t="e">
        <f t="shared" si="5"/>
        <v>#REF!</v>
      </c>
      <c r="C72" s="1" t="e">
        <f t="shared" si="6"/>
        <v>#REF!</v>
      </c>
      <c r="D72" s="1" t="e">
        <f t="shared" si="7"/>
        <v>#REF!</v>
      </c>
      <c r="E72" s="2" t="e">
        <f t="shared" si="8"/>
        <v>#REF!</v>
      </c>
      <c r="F72" s="3" t="e">
        <f t="shared" si="9"/>
        <v>#REF!</v>
      </c>
    </row>
    <row r="73" spans="1:6">
      <c r="A73" t="e">
        <f>Updates!#REF!</f>
        <v>#REF!</v>
      </c>
      <c r="B73" t="e">
        <f t="shared" si="5"/>
        <v>#REF!</v>
      </c>
      <c r="C73" s="1" t="e">
        <f t="shared" si="6"/>
        <v>#REF!</v>
      </c>
      <c r="D73" s="1" t="e">
        <f t="shared" si="7"/>
        <v>#REF!</v>
      </c>
      <c r="E73" s="2" t="e">
        <f t="shared" si="8"/>
        <v>#REF!</v>
      </c>
      <c r="F73" s="3" t="e">
        <f t="shared" si="9"/>
        <v>#REF!</v>
      </c>
    </row>
    <row r="74" spans="1:6">
      <c r="A74" t="e">
        <f>Updates!#REF!</f>
        <v>#REF!</v>
      </c>
      <c r="B74" t="e">
        <f t="shared" si="5"/>
        <v>#REF!</v>
      </c>
      <c r="C74" s="1" t="e">
        <f t="shared" si="6"/>
        <v>#REF!</v>
      </c>
      <c r="D74" s="1" t="e">
        <f t="shared" si="7"/>
        <v>#REF!</v>
      </c>
      <c r="E74" s="2" t="e">
        <f t="shared" si="8"/>
        <v>#REF!</v>
      </c>
      <c r="F74" s="3" t="e">
        <f t="shared" si="9"/>
        <v>#REF!</v>
      </c>
    </row>
    <row r="75" spans="1:6">
      <c r="A75" t="e">
        <f>Updates!#REF!</f>
        <v>#REF!</v>
      </c>
      <c r="B75" t="e">
        <f t="shared" si="5"/>
        <v>#REF!</v>
      </c>
      <c r="C75" s="1" t="e">
        <f t="shared" si="6"/>
        <v>#REF!</v>
      </c>
      <c r="D75" s="1" t="e">
        <f t="shared" si="7"/>
        <v>#REF!</v>
      </c>
      <c r="E75" s="2" t="e">
        <f t="shared" si="8"/>
        <v>#REF!</v>
      </c>
      <c r="F75" s="3" t="e">
        <f t="shared" si="9"/>
        <v>#REF!</v>
      </c>
    </row>
    <row r="76" spans="1:6">
      <c r="A76" t="e">
        <f>Updates!#REF!</f>
        <v>#REF!</v>
      </c>
      <c r="B76" t="e">
        <f t="shared" si="5"/>
        <v>#REF!</v>
      </c>
      <c r="C76" s="1" t="e">
        <f t="shared" si="6"/>
        <v>#REF!</v>
      </c>
      <c r="D76" s="1" t="e">
        <f t="shared" si="7"/>
        <v>#REF!</v>
      </c>
      <c r="E76" s="2" t="e">
        <f t="shared" si="8"/>
        <v>#REF!</v>
      </c>
      <c r="F76" s="3" t="e">
        <f t="shared" si="9"/>
        <v>#REF!</v>
      </c>
    </row>
    <row r="77" spans="1:6">
      <c r="A77" t="e">
        <f>Updates!#REF!</f>
        <v>#REF!</v>
      </c>
      <c r="B77" t="e">
        <f t="shared" si="5"/>
        <v>#REF!</v>
      </c>
      <c r="C77" s="1" t="e">
        <f t="shared" si="6"/>
        <v>#REF!</v>
      </c>
      <c r="D77" s="1" t="e">
        <f t="shared" si="7"/>
        <v>#REF!</v>
      </c>
      <c r="E77" s="2" t="e">
        <f t="shared" si="8"/>
        <v>#REF!</v>
      </c>
      <c r="F77" s="3" t="e">
        <f t="shared" si="9"/>
        <v>#REF!</v>
      </c>
    </row>
    <row r="78" spans="1:6">
      <c r="A78" t="e">
        <f>Updates!#REF!</f>
        <v>#REF!</v>
      </c>
      <c r="B78" t="e">
        <f t="shared" ref="B78:B141" si="10">LEFT(A78,2)</f>
        <v>#REF!</v>
      </c>
      <c r="C78" s="1" t="e">
        <f t="shared" ref="C78:C141" si="11">RIGHT(A78,LEN(A78)-FIND(" ",A78))</f>
        <v>#REF!</v>
      </c>
      <c r="D78" s="1" t="e">
        <f t="shared" ref="D78:D141" si="12">LEFT(C78,8)</f>
        <v>#REF!</v>
      </c>
      <c r="E78" s="2" t="e">
        <f t="shared" ref="E78:E141" si="13">RIGHT(D78,LEN(D78)-FIND(" ",D78))</f>
        <v>#REF!</v>
      </c>
      <c r="F78" s="3" t="e">
        <f t="shared" ref="F78:F141" si="14">IFERROR(E78,D78)</f>
        <v>#REF!</v>
      </c>
    </row>
    <row r="79" spans="1:6">
      <c r="A79" t="e">
        <f>Updates!#REF!</f>
        <v>#REF!</v>
      </c>
      <c r="B79" t="e">
        <f t="shared" si="10"/>
        <v>#REF!</v>
      </c>
      <c r="C79" s="1" t="e">
        <f t="shared" si="11"/>
        <v>#REF!</v>
      </c>
      <c r="D79" s="1" t="e">
        <f t="shared" si="12"/>
        <v>#REF!</v>
      </c>
      <c r="E79" s="2" t="e">
        <f t="shared" si="13"/>
        <v>#REF!</v>
      </c>
      <c r="F79" s="3" t="e">
        <f t="shared" si="14"/>
        <v>#REF!</v>
      </c>
    </row>
    <row r="80" spans="1:6">
      <c r="A80" t="e">
        <f>Updates!#REF!</f>
        <v>#REF!</v>
      </c>
      <c r="B80" t="e">
        <f t="shared" si="10"/>
        <v>#REF!</v>
      </c>
      <c r="C80" s="1" t="e">
        <f t="shared" si="11"/>
        <v>#REF!</v>
      </c>
      <c r="D80" s="1" t="e">
        <f t="shared" si="12"/>
        <v>#REF!</v>
      </c>
      <c r="E80" s="2" t="e">
        <f t="shared" si="13"/>
        <v>#REF!</v>
      </c>
      <c r="F80" s="3" t="e">
        <f t="shared" si="14"/>
        <v>#REF!</v>
      </c>
    </row>
    <row r="81" spans="1:6">
      <c r="A81" t="e">
        <f>Updates!#REF!</f>
        <v>#REF!</v>
      </c>
      <c r="B81" t="e">
        <f t="shared" si="10"/>
        <v>#REF!</v>
      </c>
      <c r="C81" s="1" t="e">
        <f t="shared" si="11"/>
        <v>#REF!</v>
      </c>
      <c r="D81" s="1" t="e">
        <f t="shared" si="12"/>
        <v>#REF!</v>
      </c>
      <c r="E81" s="2" t="e">
        <f t="shared" si="13"/>
        <v>#REF!</v>
      </c>
      <c r="F81" s="3" t="e">
        <f t="shared" si="14"/>
        <v>#REF!</v>
      </c>
    </row>
    <row r="82" spans="1:6">
      <c r="A82" t="e">
        <f>Updates!#REF!</f>
        <v>#REF!</v>
      </c>
      <c r="B82" t="e">
        <f t="shared" si="10"/>
        <v>#REF!</v>
      </c>
      <c r="C82" s="1" t="e">
        <f t="shared" si="11"/>
        <v>#REF!</v>
      </c>
      <c r="D82" s="1" t="e">
        <f t="shared" si="12"/>
        <v>#REF!</v>
      </c>
      <c r="E82" s="2" t="e">
        <f t="shared" si="13"/>
        <v>#REF!</v>
      </c>
      <c r="F82" s="3" t="e">
        <f t="shared" si="14"/>
        <v>#REF!</v>
      </c>
    </row>
    <row r="83" spans="1:6">
      <c r="A83" t="e">
        <f>Updates!#REF!</f>
        <v>#REF!</v>
      </c>
      <c r="B83" t="e">
        <f t="shared" si="10"/>
        <v>#REF!</v>
      </c>
      <c r="C83" s="1" t="e">
        <f t="shared" si="11"/>
        <v>#REF!</v>
      </c>
      <c r="D83" s="1" t="e">
        <f t="shared" si="12"/>
        <v>#REF!</v>
      </c>
      <c r="E83" s="2" t="e">
        <f t="shared" si="13"/>
        <v>#REF!</v>
      </c>
      <c r="F83" s="3" t="e">
        <f t="shared" si="14"/>
        <v>#REF!</v>
      </c>
    </row>
    <row r="84" spans="1:6">
      <c r="A84" t="e">
        <f>Updates!#REF!</f>
        <v>#REF!</v>
      </c>
      <c r="B84" t="e">
        <f t="shared" si="10"/>
        <v>#REF!</v>
      </c>
      <c r="C84" s="1" t="e">
        <f t="shared" si="11"/>
        <v>#REF!</v>
      </c>
      <c r="D84" s="1" t="e">
        <f t="shared" si="12"/>
        <v>#REF!</v>
      </c>
      <c r="E84" s="2" t="e">
        <f t="shared" si="13"/>
        <v>#REF!</v>
      </c>
      <c r="F84" s="3" t="e">
        <f t="shared" si="14"/>
        <v>#REF!</v>
      </c>
    </row>
    <row r="85" spans="1:6">
      <c r="A85" t="e">
        <f>Updates!#REF!</f>
        <v>#REF!</v>
      </c>
      <c r="B85" t="e">
        <f t="shared" si="10"/>
        <v>#REF!</v>
      </c>
      <c r="C85" s="1" t="e">
        <f t="shared" si="11"/>
        <v>#REF!</v>
      </c>
      <c r="D85" s="1" t="e">
        <f t="shared" si="12"/>
        <v>#REF!</v>
      </c>
      <c r="E85" s="2" t="e">
        <f t="shared" si="13"/>
        <v>#REF!</v>
      </c>
      <c r="F85" s="3" t="e">
        <f t="shared" si="14"/>
        <v>#REF!</v>
      </c>
    </row>
    <row r="86" spans="1:6">
      <c r="A86" t="e">
        <f>Updates!#REF!</f>
        <v>#REF!</v>
      </c>
      <c r="B86" t="e">
        <f t="shared" si="10"/>
        <v>#REF!</v>
      </c>
      <c r="C86" s="1" t="e">
        <f t="shared" si="11"/>
        <v>#REF!</v>
      </c>
      <c r="D86" s="1" t="e">
        <f t="shared" si="12"/>
        <v>#REF!</v>
      </c>
      <c r="E86" s="2" t="e">
        <f t="shared" si="13"/>
        <v>#REF!</v>
      </c>
      <c r="F86" s="3" t="e">
        <f t="shared" si="14"/>
        <v>#REF!</v>
      </c>
    </row>
    <row r="87" spans="1:6">
      <c r="A87" t="e">
        <f>Updates!#REF!</f>
        <v>#REF!</v>
      </c>
      <c r="B87" t="e">
        <f t="shared" si="10"/>
        <v>#REF!</v>
      </c>
      <c r="C87" s="1" t="e">
        <f t="shared" si="11"/>
        <v>#REF!</v>
      </c>
      <c r="D87" s="1" t="e">
        <f t="shared" si="12"/>
        <v>#REF!</v>
      </c>
      <c r="E87" s="2" t="e">
        <f t="shared" si="13"/>
        <v>#REF!</v>
      </c>
      <c r="F87" s="3" t="e">
        <f t="shared" si="14"/>
        <v>#REF!</v>
      </c>
    </row>
    <row r="88" spans="1:6">
      <c r="A88" t="e">
        <f>Updates!#REF!</f>
        <v>#REF!</v>
      </c>
      <c r="B88" t="e">
        <f t="shared" si="10"/>
        <v>#REF!</v>
      </c>
      <c r="C88" s="1" t="e">
        <f t="shared" si="11"/>
        <v>#REF!</v>
      </c>
      <c r="D88" s="1" t="e">
        <f t="shared" si="12"/>
        <v>#REF!</v>
      </c>
      <c r="E88" s="2" t="e">
        <f t="shared" si="13"/>
        <v>#REF!</v>
      </c>
      <c r="F88" s="3" t="e">
        <f t="shared" si="14"/>
        <v>#REF!</v>
      </c>
    </row>
    <row r="89" spans="1:6">
      <c r="A89" t="e">
        <f>Updates!#REF!</f>
        <v>#REF!</v>
      </c>
      <c r="B89" t="e">
        <f t="shared" si="10"/>
        <v>#REF!</v>
      </c>
      <c r="C89" s="1" t="e">
        <f t="shared" si="11"/>
        <v>#REF!</v>
      </c>
      <c r="D89" s="1" t="e">
        <f t="shared" si="12"/>
        <v>#REF!</v>
      </c>
      <c r="E89" s="2" t="e">
        <f t="shared" si="13"/>
        <v>#REF!</v>
      </c>
      <c r="F89" s="3" t="e">
        <f t="shared" si="14"/>
        <v>#REF!</v>
      </c>
    </row>
    <row r="90" spans="1:6">
      <c r="A90" t="e">
        <f>Updates!#REF!</f>
        <v>#REF!</v>
      </c>
      <c r="B90" t="e">
        <f t="shared" si="10"/>
        <v>#REF!</v>
      </c>
      <c r="C90" s="1" t="e">
        <f t="shared" si="11"/>
        <v>#REF!</v>
      </c>
      <c r="D90" s="1" t="e">
        <f t="shared" si="12"/>
        <v>#REF!</v>
      </c>
      <c r="E90" s="2" t="e">
        <f t="shared" si="13"/>
        <v>#REF!</v>
      </c>
      <c r="F90" s="3" t="e">
        <f t="shared" si="14"/>
        <v>#REF!</v>
      </c>
    </row>
    <row r="91" spans="1:6">
      <c r="A91" t="e">
        <f>Updates!#REF!</f>
        <v>#REF!</v>
      </c>
      <c r="B91" t="e">
        <f t="shared" si="10"/>
        <v>#REF!</v>
      </c>
      <c r="C91" s="1" t="e">
        <f t="shared" si="11"/>
        <v>#REF!</v>
      </c>
      <c r="D91" s="1" t="e">
        <f t="shared" si="12"/>
        <v>#REF!</v>
      </c>
      <c r="E91" s="2" t="e">
        <f t="shared" si="13"/>
        <v>#REF!</v>
      </c>
      <c r="F91" s="3" t="e">
        <f t="shared" si="14"/>
        <v>#REF!</v>
      </c>
    </row>
    <row r="92" spans="1:6">
      <c r="A92" t="e">
        <f>Updates!#REF!</f>
        <v>#REF!</v>
      </c>
      <c r="B92" t="e">
        <f t="shared" si="10"/>
        <v>#REF!</v>
      </c>
      <c r="C92" s="1" t="e">
        <f t="shared" si="11"/>
        <v>#REF!</v>
      </c>
      <c r="D92" s="1" t="e">
        <f t="shared" si="12"/>
        <v>#REF!</v>
      </c>
      <c r="E92" s="2" t="e">
        <f t="shared" si="13"/>
        <v>#REF!</v>
      </c>
      <c r="F92" s="3" t="e">
        <f t="shared" si="14"/>
        <v>#REF!</v>
      </c>
    </row>
    <row r="93" spans="1:6">
      <c r="A93" t="e">
        <f>Updates!#REF!</f>
        <v>#REF!</v>
      </c>
      <c r="B93" t="e">
        <f t="shared" si="10"/>
        <v>#REF!</v>
      </c>
      <c r="C93" s="1" t="e">
        <f t="shared" si="11"/>
        <v>#REF!</v>
      </c>
      <c r="D93" s="1" t="e">
        <f t="shared" si="12"/>
        <v>#REF!</v>
      </c>
      <c r="E93" s="2" t="e">
        <f t="shared" si="13"/>
        <v>#REF!</v>
      </c>
      <c r="F93" s="3" t="e">
        <f t="shared" si="14"/>
        <v>#REF!</v>
      </c>
    </row>
    <row r="94" spans="1:6">
      <c r="A94" t="e">
        <f>Updates!#REF!</f>
        <v>#REF!</v>
      </c>
      <c r="B94" t="e">
        <f t="shared" si="10"/>
        <v>#REF!</v>
      </c>
      <c r="C94" s="1" t="e">
        <f t="shared" si="11"/>
        <v>#REF!</v>
      </c>
      <c r="D94" s="1" t="e">
        <f t="shared" si="12"/>
        <v>#REF!</v>
      </c>
      <c r="E94" s="2" t="e">
        <f t="shared" si="13"/>
        <v>#REF!</v>
      </c>
      <c r="F94" s="3" t="e">
        <f t="shared" si="14"/>
        <v>#REF!</v>
      </c>
    </row>
    <row r="95" spans="1:6">
      <c r="A95" t="e">
        <f>Updates!#REF!</f>
        <v>#REF!</v>
      </c>
      <c r="B95" t="e">
        <f t="shared" si="10"/>
        <v>#REF!</v>
      </c>
      <c r="C95" s="1" t="e">
        <f t="shared" si="11"/>
        <v>#REF!</v>
      </c>
      <c r="D95" s="1" t="e">
        <f t="shared" si="12"/>
        <v>#REF!</v>
      </c>
      <c r="E95" s="2" t="e">
        <f t="shared" si="13"/>
        <v>#REF!</v>
      </c>
      <c r="F95" s="3" t="e">
        <f t="shared" si="14"/>
        <v>#REF!</v>
      </c>
    </row>
    <row r="96" spans="1:6">
      <c r="A96" t="e">
        <f>Updates!#REF!</f>
        <v>#REF!</v>
      </c>
      <c r="B96" t="e">
        <f t="shared" si="10"/>
        <v>#REF!</v>
      </c>
      <c r="C96" s="1" t="e">
        <f t="shared" si="11"/>
        <v>#REF!</v>
      </c>
      <c r="D96" s="1" t="e">
        <f t="shared" si="12"/>
        <v>#REF!</v>
      </c>
      <c r="E96" s="2" t="e">
        <f t="shared" si="13"/>
        <v>#REF!</v>
      </c>
      <c r="F96" s="3" t="e">
        <f t="shared" si="14"/>
        <v>#REF!</v>
      </c>
    </row>
    <row r="97" spans="1:6">
      <c r="A97" t="e">
        <f>Updates!#REF!</f>
        <v>#REF!</v>
      </c>
      <c r="B97" t="e">
        <f t="shared" si="10"/>
        <v>#REF!</v>
      </c>
      <c r="C97" s="1" t="e">
        <f t="shared" si="11"/>
        <v>#REF!</v>
      </c>
      <c r="D97" s="1" t="e">
        <f t="shared" si="12"/>
        <v>#REF!</v>
      </c>
      <c r="E97" s="2" t="e">
        <f t="shared" si="13"/>
        <v>#REF!</v>
      </c>
      <c r="F97" s="3" t="e">
        <f t="shared" si="14"/>
        <v>#REF!</v>
      </c>
    </row>
    <row r="98" spans="1:6">
      <c r="A98" t="e">
        <f>Updates!#REF!</f>
        <v>#REF!</v>
      </c>
      <c r="B98" t="e">
        <f t="shared" si="10"/>
        <v>#REF!</v>
      </c>
      <c r="C98" s="1" t="e">
        <f t="shared" si="11"/>
        <v>#REF!</v>
      </c>
      <c r="D98" s="1" t="e">
        <f t="shared" si="12"/>
        <v>#REF!</v>
      </c>
      <c r="E98" s="2" t="e">
        <f t="shared" si="13"/>
        <v>#REF!</v>
      </c>
      <c r="F98" s="3" t="e">
        <f t="shared" si="14"/>
        <v>#REF!</v>
      </c>
    </row>
    <row r="99" spans="1:6">
      <c r="A99" t="e">
        <f>Updates!#REF!</f>
        <v>#REF!</v>
      </c>
      <c r="B99" t="e">
        <f t="shared" si="10"/>
        <v>#REF!</v>
      </c>
      <c r="C99" s="1" t="e">
        <f t="shared" si="11"/>
        <v>#REF!</v>
      </c>
      <c r="D99" s="1" t="e">
        <f t="shared" si="12"/>
        <v>#REF!</v>
      </c>
      <c r="E99" s="2" t="e">
        <f t="shared" si="13"/>
        <v>#REF!</v>
      </c>
      <c r="F99" s="3" t="e">
        <f t="shared" si="14"/>
        <v>#REF!</v>
      </c>
    </row>
    <row r="100" spans="1:6">
      <c r="A100" t="e">
        <f>Updates!#REF!</f>
        <v>#REF!</v>
      </c>
      <c r="B100" t="e">
        <f t="shared" si="10"/>
        <v>#REF!</v>
      </c>
      <c r="C100" s="1" t="e">
        <f t="shared" si="11"/>
        <v>#REF!</v>
      </c>
      <c r="D100" s="1" t="e">
        <f t="shared" si="12"/>
        <v>#REF!</v>
      </c>
      <c r="E100" s="2" t="e">
        <f t="shared" si="13"/>
        <v>#REF!</v>
      </c>
      <c r="F100" s="3" t="e">
        <f t="shared" si="14"/>
        <v>#REF!</v>
      </c>
    </row>
    <row r="101" spans="1:6">
      <c r="A101" t="e">
        <f>Updates!#REF!</f>
        <v>#REF!</v>
      </c>
      <c r="B101" t="e">
        <f t="shared" si="10"/>
        <v>#REF!</v>
      </c>
      <c r="C101" s="1" t="e">
        <f t="shared" si="11"/>
        <v>#REF!</v>
      </c>
      <c r="D101" s="1" t="e">
        <f t="shared" si="12"/>
        <v>#REF!</v>
      </c>
      <c r="E101" s="2" t="e">
        <f t="shared" si="13"/>
        <v>#REF!</v>
      </c>
      <c r="F101" s="3" t="e">
        <f t="shared" si="14"/>
        <v>#REF!</v>
      </c>
    </row>
    <row r="102" spans="1:6">
      <c r="A102" t="e">
        <f>Updates!#REF!</f>
        <v>#REF!</v>
      </c>
      <c r="B102" t="e">
        <f t="shared" si="10"/>
        <v>#REF!</v>
      </c>
      <c r="C102" s="1" t="e">
        <f t="shared" si="11"/>
        <v>#REF!</v>
      </c>
      <c r="D102" s="1" t="e">
        <f t="shared" si="12"/>
        <v>#REF!</v>
      </c>
      <c r="E102" s="2" t="e">
        <f t="shared" si="13"/>
        <v>#REF!</v>
      </c>
      <c r="F102" s="3" t="e">
        <f t="shared" si="14"/>
        <v>#REF!</v>
      </c>
    </row>
    <row r="103" spans="1:6">
      <c r="A103" t="e">
        <f>Updates!#REF!</f>
        <v>#REF!</v>
      </c>
      <c r="B103" t="e">
        <f t="shared" si="10"/>
        <v>#REF!</v>
      </c>
      <c r="C103" s="1" t="e">
        <f t="shared" si="11"/>
        <v>#REF!</v>
      </c>
      <c r="D103" s="1" t="e">
        <f t="shared" si="12"/>
        <v>#REF!</v>
      </c>
      <c r="E103" s="2" t="e">
        <f t="shared" si="13"/>
        <v>#REF!</v>
      </c>
      <c r="F103" s="3" t="e">
        <f t="shared" si="14"/>
        <v>#REF!</v>
      </c>
    </row>
    <row r="104" spans="1:6">
      <c r="A104" t="e">
        <f>Updates!#REF!</f>
        <v>#REF!</v>
      </c>
      <c r="B104" t="e">
        <f t="shared" si="10"/>
        <v>#REF!</v>
      </c>
      <c r="C104" s="1" t="e">
        <f t="shared" si="11"/>
        <v>#REF!</v>
      </c>
      <c r="D104" s="1" t="e">
        <f t="shared" si="12"/>
        <v>#REF!</v>
      </c>
      <c r="E104" s="2" t="e">
        <f t="shared" si="13"/>
        <v>#REF!</v>
      </c>
      <c r="F104" s="3" t="e">
        <f t="shared" si="14"/>
        <v>#REF!</v>
      </c>
    </row>
    <row r="105" spans="1:6">
      <c r="A105" t="e">
        <f>Updates!#REF!</f>
        <v>#REF!</v>
      </c>
      <c r="B105" t="e">
        <f t="shared" si="10"/>
        <v>#REF!</v>
      </c>
      <c r="C105" s="1" t="e">
        <f t="shared" si="11"/>
        <v>#REF!</v>
      </c>
      <c r="D105" s="1" t="e">
        <f t="shared" si="12"/>
        <v>#REF!</v>
      </c>
      <c r="E105" s="2" t="e">
        <f t="shared" si="13"/>
        <v>#REF!</v>
      </c>
      <c r="F105" s="3" t="e">
        <f t="shared" si="14"/>
        <v>#REF!</v>
      </c>
    </row>
    <row r="106" spans="1:6">
      <c r="A106" t="e">
        <f>Updates!#REF!</f>
        <v>#REF!</v>
      </c>
      <c r="B106" t="e">
        <f t="shared" si="10"/>
        <v>#REF!</v>
      </c>
      <c r="C106" s="1" t="e">
        <f t="shared" si="11"/>
        <v>#REF!</v>
      </c>
      <c r="D106" s="1" t="e">
        <f t="shared" si="12"/>
        <v>#REF!</v>
      </c>
      <c r="E106" s="2" t="e">
        <f t="shared" si="13"/>
        <v>#REF!</v>
      </c>
      <c r="F106" s="3" t="e">
        <f t="shared" si="14"/>
        <v>#REF!</v>
      </c>
    </row>
    <row r="107" spans="1:6">
      <c r="A107" t="e">
        <f>Updates!#REF!</f>
        <v>#REF!</v>
      </c>
      <c r="B107" t="e">
        <f t="shared" si="10"/>
        <v>#REF!</v>
      </c>
      <c r="C107" s="1" t="e">
        <f t="shared" si="11"/>
        <v>#REF!</v>
      </c>
      <c r="D107" s="1" t="e">
        <f t="shared" si="12"/>
        <v>#REF!</v>
      </c>
      <c r="E107" s="2" t="e">
        <f t="shared" si="13"/>
        <v>#REF!</v>
      </c>
      <c r="F107" s="3" t="e">
        <f t="shared" si="14"/>
        <v>#REF!</v>
      </c>
    </row>
    <row r="108" spans="1:6">
      <c r="A108" t="e">
        <f>Updates!#REF!</f>
        <v>#REF!</v>
      </c>
      <c r="B108" t="e">
        <f t="shared" si="10"/>
        <v>#REF!</v>
      </c>
      <c r="C108" s="1" t="e">
        <f t="shared" si="11"/>
        <v>#REF!</v>
      </c>
      <c r="D108" s="1" t="e">
        <f t="shared" si="12"/>
        <v>#REF!</v>
      </c>
      <c r="E108" s="2" t="e">
        <f t="shared" si="13"/>
        <v>#REF!</v>
      </c>
      <c r="F108" s="3" t="e">
        <f t="shared" si="14"/>
        <v>#REF!</v>
      </c>
    </row>
    <row r="109" spans="1:6">
      <c r="A109" t="e">
        <f>Updates!#REF!</f>
        <v>#REF!</v>
      </c>
      <c r="B109" t="e">
        <f t="shared" si="10"/>
        <v>#REF!</v>
      </c>
      <c r="C109" s="1" t="e">
        <f t="shared" si="11"/>
        <v>#REF!</v>
      </c>
      <c r="D109" s="1" t="e">
        <f t="shared" si="12"/>
        <v>#REF!</v>
      </c>
      <c r="E109" s="2" t="e">
        <f t="shared" si="13"/>
        <v>#REF!</v>
      </c>
      <c r="F109" s="3" t="e">
        <f t="shared" si="14"/>
        <v>#REF!</v>
      </c>
    </row>
    <row r="110" spans="1:6">
      <c r="A110" t="e">
        <f>Updates!#REF!</f>
        <v>#REF!</v>
      </c>
      <c r="B110" t="e">
        <f t="shared" si="10"/>
        <v>#REF!</v>
      </c>
      <c r="C110" s="1" t="e">
        <f t="shared" si="11"/>
        <v>#REF!</v>
      </c>
      <c r="D110" s="1" t="e">
        <f t="shared" si="12"/>
        <v>#REF!</v>
      </c>
      <c r="E110" s="2" t="e">
        <f t="shared" si="13"/>
        <v>#REF!</v>
      </c>
      <c r="F110" s="3" t="e">
        <f t="shared" si="14"/>
        <v>#REF!</v>
      </c>
    </row>
    <row r="111" spans="1:6">
      <c r="A111" t="e">
        <f>Updates!#REF!</f>
        <v>#REF!</v>
      </c>
      <c r="B111" t="e">
        <f t="shared" si="10"/>
        <v>#REF!</v>
      </c>
      <c r="C111" s="1" t="e">
        <f t="shared" si="11"/>
        <v>#REF!</v>
      </c>
      <c r="D111" s="1" t="e">
        <f t="shared" si="12"/>
        <v>#REF!</v>
      </c>
      <c r="E111" s="2" t="e">
        <f t="shared" si="13"/>
        <v>#REF!</v>
      </c>
      <c r="F111" s="3" t="e">
        <f t="shared" si="14"/>
        <v>#REF!</v>
      </c>
    </row>
    <row r="112" spans="1:6">
      <c r="A112" t="e">
        <f>Updates!#REF!</f>
        <v>#REF!</v>
      </c>
      <c r="B112" t="e">
        <f t="shared" si="10"/>
        <v>#REF!</v>
      </c>
      <c r="C112" s="1" t="e">
        <f t="shared" si="11"/>
        <v>#REF!</v>
      </c>
      <c r="D112" s="1" t="e">
        <f t="shared" si="12"/>
        <v>#REF!</v>
      </c>
      <c r="E112" s="2" t="e">
        <f t="shared" si="13"/>
        <v>#REF!</v>
      </c>
      <c r="F112" s="3" t="e">
        <f t="shared" si="14"/>
        <v>#REF!</v>
      </c>
    </row>
    <row r="113" spans="1:6">
      <c r="A113" t="e">
        <f>Updates!#REF!</f>
        <v>#REF!</v>
      </c>
      <c r="B113" t="e">
        <f t="shared" si="10"/>
        <v>#REF!</v>
      </c>
      <c r="C113" s="1" t="e">
        <f t="shared" si="11"/>
        <v>#REF!</v>
      </c>
      <c r="D113" s="1" t="e">
        <f t="shared" si="12"/>
        <v>#REF!</v>
      </c>
      <c r="E113" s="2" t="e">
        <f t="shared" si="13"/>
        <v>#REF!</v>
      </c>
      <c r="F113" s="3" t="e">
        <f t="shared" si="14"/>
        <v>#REF!</v>
      </c>
    </row>
    <row r="114" spans="1:6">
      <c r="A114" t="e">
        <f>Updates!#REF!</f>
        <v>#REF!</v>
      </c>
      <c r="B114" t="e">
        <f t="shared" si="10"/>
        <v>#REF!</v>
      </c>
      <c r="C114" s="1" t="e">
        <f t="shared" si="11"/>
        <v>#REF!</v>
      </c>
      <c r="D114" s="1" t="e">
        <f t="shared" si="12"/>
        <v>#REF!</v>
      </c>
      <c r="E114" s="2" t="e">
        <f t="shared" si="13"/>
        <v>#REF!</v>
      </c>
      <c r="F114" s="3" t="e">
        <f t="shared" si="14"/>
        <v>#REF!</v>
      </c>
    </row>
    <row r="115" spans="1:6">
      <c r="A115" t="e">
        <f>Updates!#REF!</f>
        <v>#REF!</v>
      </c>
      <c r="B115" t="e">
        <f t="shared" si="10"/>
        <v>#REF!</v>
      </c>
      <c r="C115" s="1" t="e">
        <f t="shared" si="11"/>
        <v>#REF!</v>
      </c>
      <c r="D115" s="1" t="e">
        <f t="shared" si="12"/>
        <v>#REF!</v>
      </c>
      <c r="E115" s="2" t="e">
        <f t="shared" si="13"/>
        <v>#REF!</v>
      </c>
      <c r="F115" s="3" t="e">
        <f t="shared" si="14"/>
        <v>#REF!</v>
      </c>
    </row>
    <row r="116" spans="1:6">
      <c r="A116" t="e">
        <f>Updates!#REF!</f>
        <v>#REF!</v>
      </c>
      <c r="B116" t="e">
        <f t="shared" si="10"/>
        <v>#REF!</v>
      </c>
      <c r="C116" s="1" t="e">
        <f t="shared" si="11"/>
        <v>#REF!</v>
      </c>
      <c r="D116" s="1" t="e">
        <f t="shared" si="12"/>
        <v>#REF!</v>
      </c>
      <c r="E116" s="2" t="e">
        <f t="shared" si="13"/>
        <v>#REF!</v>
      </c>
      <c r="F116" s="3" t="e">
        <f t="shared" si="14"/>
        <v>#REF!</v>
      </c>
    </row>
    <row r="117" spans="1:6">
      <c r="A117" t="e">
        <f>Updates!#REF!</f>
        <v>#REF!</v>
      </c>
      <c r="B117" t="e">
        <f t="shared" si="10"/>
        <v>#REF!</v>
      </c>
      <c r="C117" s="1" t="e">
        <f t="shared" si="11"/>
        <v>#REF!</v>
      </c>
      <c r="D117" s="1" t="e">
        <f t="shared" si="12"/>
        <v>#REF!</v>
      </c>
      <c r="E117" s="2" t="e">
        <f t="shared" si="13"/>
        <v>#REF!</v>
      </c>
      <c r="F117" s="3" t="e">
        <f t="shared" si="14"/>
        <v>#REF!</v>
      </c>
    </row>
    <row r="118" spans="1:6">
      <c r="A118" t="e">
        <f>Updates!#REF!</f>
        <v>#REF!</v>
      </c>
      <c r="B118" t="e">
        <f t="shared" si="10"/>
        <v>#REF!</v>
      </c>
      <c r="C118" s="1" t="e">
        <f t="shared" si="11"/>
        <v>#REF!</v>
      </c>
      <c r="D118" s="1" t="e">
        <f t="shared" si="12"/>
        <v>#REF!</v>
      </c>
      <c r="E118" s="2" t="e">
        <f t="shared" si="13"/>
        <v>#REF!</v>
      </c>
      <c r="F118" s="3" t="e">
        <f t="shared" si="14"/>
        <v>#REF!</v>
      </c>
    </row>
    <row r="119" spans="1:6">
      <c r="A119" t="e">
        <f>Updates!#REF!</f>
        <v>#REF!</v>
      </c>
      <c r="B119" t="e">
        <f t="shared" si="10"/>
        <v>#REF!</v>
      </c>
      <c r="C119" s="1" t="e">
        <f t="shared" si="11"/>
        <v>#REF!</v>
      </c>
      <c r="D119" s="1" t="e">
        <f t="shared" si="12"/>
        <v>#REF!</v>
      </c>
      <c r="E119" s="2" t="e">
        <f t="shared" si="13"/>
        <v>#REF!</v>
      </c>
      <c r="F119" s="3" t="e">
        <f t="shared" si="14"/>
        <v>#REF!</v>
      </c>
    </row>
    <row r="120" spans="1:6">
      <c r="A120" t="e">
        <f>Updates!#REF!</f>
        <v>#REF!</v>
      </c>
      <c r="B120" t="e">
        <f t="shared" si="10"/>
        <v>#REF!</v>
      </c>
      <c r="C120" s="1" t="e">
        <f t="shared" si="11"/>
        <v>#REF!</v>
      </c>
      <c r="D120" s="1" t="e">
        <f t="shared" si="12"/>
        <v>#REF!</v>
      </c>
      <c r="E120" s="2" t="e">
        <f t="shared" si="13"/>
        <v>#REF!</v>
      </c>
      <c r="F120" s="3" t="e">
        <f t="shared" si="14"/>
        <v>#REF!</v>
      </c>
    </row>
    <row r="121" spans="1:6">
      <c r="A121" t="e">
        <f>Updates!#REF!</f>
        <v>#REF!</v>
      </c>
      <c r="B121" t="e">
        <f t="shared" si="10"/>
        <v>#REF!</v>
      </c>
      <c r="C121" s="1" t="e">
        <f t="shared" si="11"/>
        <v>#REF!</v>
      </c>
      <c r="D121" s="1" t="e">
        <f t="shared" si="12"/>
        <v>#REF!</v>
      </c>
      <c r="E121" s="2" t="e">
        <f t="shared" si="13"/>
        <v>#REF!</v>
      </c>
      <c r="F121" s="3" t="e">
        <f t="shared" si="14"/>
        <v>#REF!</v>
      </c>
    </row>
    <row r="122" spans="1:6">
      <c r="A122" t="e">
        <f>Updates!#REF!</f>
        <v>#REF!</v>
      </c>
      <c r="B122" t="e">
        <f t="shared" si="10"/>
        <v>#REF!</v>
      </c>
      <c r="C122" s="1" t="e">
        <f t="shared" si="11"/>
        <v>#REF!</v>
      </c>
      <c r="D122" s="1" t="e">
        <f t="shared" si="12"/>
        <v>#REF!</v>
      </c>
      <c r="E122" s="2" t="e">
        <f t="shared" si="13"/>
        <v>#REF!</v>
      </c>
      <c r="F122" s="3" t="e">
        <f t="shared" si="14"/>
        <v>#REF!</v>
      </c>
    </row>
    <row r="123" spans="1:6">
      <c r="A123" t="e">
        <f>Updates!#REF!</f>
        <v>#REF!</v>
      </c>
      <c r="B123" t="e">
        <f t="shared" si="10"/>
        <v>#REF!</v>
      </c>
      <c r="C123" s="1" t="e">
        <f t="shared" si="11"/>
        <v>#REF!</v>
      </c>
      <c r="D123" s="1" t="e">
        <f t="shared" si="12"/>
        <v>#REF!</v>
      </c>
      <c r="E123" s="2" t="e">
        <f t="shared" si="13"/>
        <v>#REF!</v>
      </c>
      <c r="F123" s="3" t="e">
        <f t="shared" si="14"/>
        <v>#REF!</v>
      </c>
    </row>
    <row r="124" spans="1:6">
      <c r="A124" t="e">
        <f>Updates!#REF!</f>
        <v>#REF!</v>
      </c>
      <c r="B124" t="e">
        <f t="shared" si="10"/>
        <v>#REF!</v>
      </c>
      <c r="C124" s="1" t="e">
        <f t="shared" si="11"/>
        <v>#REF!</v>
      </c>
      <c r="D124" s="1" t="e">
        <f t="shared" si="12"/>
        <v>#REF!</v>
      </c>
      <c r="E124" s="2" t="e">
        <f t="shared" si="13"/>
        <v>#REF!</v>
      </c>
      <c r="F124" s="3" t="e">
        <f t="shared" si="14"/>
        <v>#REF!</v>
      </c>
    </row>
    <row r="125" spans="1:6">
      <c r="A125" t="e">
        <f>Updates!#REF!</f>
        <v>#REF!</v>
      </c>
      <c r="B125" t="e">
        <f t="shared" si="10"/>
        <v>#REF!</v>
      </c>
      <c r="C125" s="1" t="e">
        <f t="shared" si="11"/>
        <v>#REF!</v>
      </c>
      <c r="D125" s="1" t="e">
        <f t="shared" si="12"/>
        <v>#REF!</v>
      </c>
      <c r="E125" s="2" t="e">
        <f t="shared" si="13"/>
        <v>#REF!</v>
      </c>
      <c r="F125" s="3" t="e">
        <f t="shared" si="14"/>
        <v>#REF!</v>
      </c>
    </row>
    <row r="126" spans="1:6">
      <c r="A126" t="e">
        <f>Updates!#REF!</f>
        <v>#REF!</v>
      </c>
      <c r="B126" t="e">
        <f t="shared" si="10"/>
        <v>#REF!</v>
      </c>
      <c r="C126" s="1" t="e">
        <f t="shared" si="11"/>
        <v>#REF!</v>
      </c>
      <c r="D126" s="1" t="e">
        <f t="shared" si="12"/>
        <v>#REF!</v>
      </c>
      <c r="E126" s="2" t="e">
        <f t="shared" si="13"/>
        <v>#REF!</v>
      </c>
      <c r="F126" s="3" t="e">
        <f t="shared" si="14"/>
        <v>#REF!</v>
      </c>
    </row>
    <row r="127" spans="1:6">
      <c r="A127" t="e">
        <f>Updates!#REF!</f>
        <v>#REF!</v>
      </c>
      <c r="B127" t="e">
        <f t="shared" si="10"/>
        <v>#REF!</v>
      </c>
      <c r="C127" s="1" t="e">
        <f t="shared" si="11"/>
        <v>#REF!</v>
      </c>
      <c r="D127" s="1" t="e">
        <f t="shared" si="12"/>
        <v>#REF!</v>
      </c>
      <c r="E127" s="2" t="e">
        <f t="shared" si="13"/>
        <v>#REF!</v>
      </c>
      <c r="F127" s="3" t="e">
        <f t="shared" si="14"/>
        <v>#REF!</v>
      </c>
    </row>
    <row r="128" spans="1:6">
      <c r="A128" t="e">
        <f>Updates!#REF!</f>
        <v>#REF!</v>
      </c>
      <c r="B128" t="e">
        <f t="shared" si="10"/>
        <v>#REF!</v>
      </c>
      <c r="C128" s="1" t="e">
        <f t="shared" si="11"/>
        <v>#REF!</v>
      </c>
      <c r="D128" s="1" t="e">
        <f t="shared" si="12"/>
        <v>#REF!</v>
      </c>
      <c r="E128" s="2" t="e">
        <f t="shared" si="13"/>
        <v>#REF!</v>
      </c>
      <c r="F128" s="3" t="e">
        <f t="shared" si="14"/>
        <v>#REF!</v>
      </c>
    </row>
    <row r="129" spans="1:6">
      <c r="A129" t="e">
        <f>Updates!#REF!</f>
        <v>#REF!</v>
      </c>
      <c r="B129" t="e">
        <f t="shared" si="10"/>
        <v>#REF!</v>
      </c>
      <c r="C129" s="1" t="e">
        <f t="shared" si="11"/>
        <v>#REF!</v>
      </c>
      <c r="D129" s="1" t="e">
        <f t="shared" si="12"/>
        <v>#REF!</v>
      </c>
      <c r="E129" s="2" t="e">
        <f t="shared" si="13"/>
        <v>#REF!</v>
      </c>
      <c r="F129" s="3" t="e">
        <f t="shared" si="14"/>
        <v>#REF!</v>
      </c>
    </row>
    <row r="130" spans="1:6">
      <c r="A130" t="e">
        <f>Updates!#REF!</f>
        <v>#REF!</v>
      </c>
      <c r="B130" t="e">
        <f t="shared" si="10"/>
        <v>#REF!</v>
      </c>
      <c r="C130" s="1" t="e">
        <f t="shared" si="11"/>
        <v>#REF!</v>
      </c>
      <c r="D130" s="1" t="e">
        <f t="shared" si="12"/>
        <v>#REF!</v>
      </c>
      <c r="E130" s="2" t="e">
        <f t="shared" si="13"/>
        <v>#REF!</v>
      </c>
      <c r="F130" s="3" t="e">
        <f t="shared" si="14"/>
        <v>#REF!</v>
      </c>
    </row>
    <row r="131" spans="1:6">
      <c r="A131" t="e">
        <f>Updates!#REF!</f>
        <v>#REF!</v>
      </c>
      <c r="B131" t="e">
        <f t="shared" si="10"/>
        <v>#REF!</v>
      </c>
      <c r="C131" s="1" t="e">
        <f t="shared" si="11"/>
        <v>#REF!</v>
      </c>
      <c r="D131" s="1" t="e">
        <f t="shared" si="12"/>
        <v>#REF!</v>
      </c>
      <c r="E131" s="2" t="e">
        <f t="shared" si="13"/>
        <v>#REF!</v>
      </c>
      <c r="F131" s="3" t="e">
        <f t="shared" si="14"/>
        <v>#REF!</v>
      </c>
    </row>
    <row r="132" spans="1:6">
      <c r="A132" t="e">
        <f>Updates!#REF!</f>
        <v>#REF!</v>
      </c>
      <c r="B132" t="e">
        <f t="shared" si="10"/>
        <v>#REF!</v>
      </c>
      <c r="C132" s="1" t="e">
        <f t="shared" si="11"/>
        <v>#REF!</v>
      </c>
      <c r="D132" s="1" t="e">
        <f t="shared" si="12"/>
        <v>#REF!</v>
      </c>
      <c r="E132" s="2" t="e">
        <f t="shared" si="13"/>
        <v>#REF!</v>
      </c>
      <c r="F132" s="3" t="e">
        <f t="shared" si="14"/>
        <v>#REF!</v>
      </c>
    </row>
    <row r="133" spans="1:6">
      <c r="A133" t="e">
        <f>Updates!#REF!</f>
        <v>#REF!</v>
      </c>
      <c r="B133" t="e">
        <f t="shared" si="10"/>
        <v>#REF!</v>
      </c>
      <c r="C133" s="1" t="e">
        <f t="shared" si="11"/>
        <v>#REF!</v>
      </c>
      <c r="D133" s="1" t="e">
        <f t="shared" si="12"/>
        <v>#REF!</v>
      </c>
      <c r="E133" s="2" t="e">
        <f t="shared" si="13"/>
        <v>#REF!</v>
      </c>
      <c r="F133" s="3" t="e">
        <f t="shared" si="14"/>
        <v>#REF!</v>
      </c>
    </row>
    <row r="134" spans="1:6">
      <c r="A134" t="e">
        <f>Updates!#REF!</f>
        <v>#REF!</v>
      </c>
      <c r="B134" t="e">
        <f t="shared" si="10"/>
        <v>#REF!</v>
      </c>
      <c r="C134" s="1" t="e">
        <f t="shared" si="11"/>
        <v>#REF!</v>
      </c>
      <c r="D134" s="1" t="e">
        <f t="shared" si="12"/>
        <v>#REF!</v>
      </c>
      <c r="E134" s="2" t="e">
        <f t="shared" si="13"/>
        <v>#REF!</v>
      </c>
      <c r="F134" s="3" t="e">
        <f t="shared" si="14"/>
        <v>#REF!</v>
      </c>
    </row>
    <row r="135" spans="1:6">
      <c r="A135" t="e">
        <f>Updates!#REF!</f>
        <v>#REF!</v>
      </c>
      <c r="B135" t="e">
        <f t="shared" si="10"/>
        <v>#REF!</v>
      </c>
      <c r="C135" s="1" t="e">
        <f t="shared" si="11"/>
        <v>#REF!</v>
      </c>
      <c r="D135" s="1" t="e">
        <f t="shared" si="12"/>
        <v>#REF!</v>
      </c>
      <c r="E135" s="2" t="e">
        <f t="shared" si="13"/>
        <v>#REF!</v>
      </c>
      <c r="F135" s="3" t="e">
        <f t="shared" si="14"/>
        <v>#REF!</v>
      </c>
    </row>
    <row r="136" spans="1:6">
      <c r="A136" t="e">
        <f>Updates!#REF!</f>
        <v>#REF!</v>
      </c>
      <c r="B136" t="e">
        <f t="shared" si="10"/>
        <v>#REF!</v>
      </c>
      <c r="C136" s="1" t="e">
        <f t="shared" si="11"/>
        <v>#REF!</v>
      </c>
      <c r="D136" s="1" t="e">
        <f t="shared" si="12"/>
        <v>#REF!</v>
      </c>
      <c r="E136" s="2" t="e">
        <f t="shared" si="13"/>
        <v>#REF!</v>
      </c>
      <c r="F136" s="3" t="e">
        <f t="shared" si="14"/>
        <v>#REF!</v>
      </c>
    </row>
    <row r="137" spans="1:6">
      <c r="A137" t="e">
        <f>Updates!#REF!</f>
        <v>#REF!</v>
      </c>
      <c r="B137" t="e">
        <f t="shared" si="10"/>
        <v>#REF!</v>
      </c>
      <c r="C137" s="1" t="e">
        <f t="shared" si="11"/>
        <v>#REF!</v>
      </c>
      <c r="D137" s="1" t="e">
        <f t="shared" si="12"/>
        <v>#REF!</v>
      </c>
      <c r="E137" s="2" t="e">
        <f t="shared" si="13"/>
        <v>#REF!</v>
      </c>
      <c r="F137" s="3" t="e">
        <f t="shared" si="14"/>
        <v>#REF!</v>
      </c>
    </row>
    <row r="138" spans="1:6">
      <c r="A138" t="e">
        <f>Updates!#REF!</f>
        <v>#REF!</v>
      </c>
      <c r="B138" t="e">
        <f t="shared" si="10"/>
        <v>#REF!</v>
      </c>
      <c r="C138" s="1" t="e">
        <f t="shared" si="11"/>
        <v>#REF!</v>
      </c>
      <c r="D138" s="1" t="e">
        <f t="shared" si="12"/>
        <v>#REF!</v>
      </c>
      <c r="E138" s="2" t="e">
        <f t="shared" si="13"/>
        <v>#REF!</v>
      </c>
      <c r="F138" s="3" t="e">
        <f t="shared" si="14"/>
        <v>#REF!</v>
      </c>
    </row>
    <row r="139" spans="1:6">
      <c r="A139" t="e">
        <f>Updates!#REF!</f>
        <v>#REF!</v>
      </c>
      <c r="B139" t="e">
        <f t="shared" si="10"/>
        <v>#REF!</v>
      </c>
      <c r="C139" s="1" t="e">
        <f t="shared" si="11"/>
        <v>#REF!</v>
      </c>
      <c r="D139" s="1" t="e">
        <f t="shared" si="12"/>
        <v>#REF!</v>
      </c>
      <c r="E139" s="2" t="e">
        <f t="shared" si="13"/>
        <v>#REF!</v>
      </c>
      <c r="F139" s="3" t="e">
        <f t="shared" si="14"/>
        <v>#REF!</v>
      </c>
    </row>
    <row r="140" spans="1:6">
      <c r="A140" t="e">
        <f>Updates!#REF!</f>
        <v>#REF!</v>
      </c>
      <c r="B140" t="e">
        <f t="shared" si="10"/>
        <v>#REF!</v>
      </c>
      <c r="C140" s="1" t="e">
        <f t="shared" si="11"/>
        <v>#REF!</v>
      </c>
      <c r="D140" s="1" t="e">
        <f t="shared" si="12"/>
        <v>#REF!</v>
      </c>
      <c r="E140" s="2" t="e">
        <f t="shared" si="13"/>
        <v>#REF!</v>
      </c>
      <c r="F140" s="3" t="e">
        <f t="shared" si="14"/>
        <v>#REF!</v>
      </c>
    </row>
    <row r="141" spans="1:6">
      <c r="A141" t="e">
        <f>Updates!#REF!</f>
        <v>#REF!</v>
      </c>
      <c r="B141" t="e">
        <f t="shared" si="10"/>
        <v>#REF!</v>
      </c>
      <c r="C141" s="1" t="e">
        <f t="shared" si="11"/>
        <v>#REF!</v>
      </c>
      <c r="D141" s="1" t="e">
        <f t="shared" si="12"/>
        <v>#REF!</v>
      </c>
      <c r="E141" s="2" t="e">
        <f t="shared" si="13"/>
        <v>#REF!</v>
      </c>
      <c r="F141" s="3" t="e">
        <f t="shared" si="14"/>
        <v>#REF!</v>
      </c>
    </row>
    <row r="142" spans="1:6">
      <c r="A142" t="e">
        <f>Updates!#REF!</f>
        <v>#REF!</v>
      </c>
      <c r="B142" t="e">
        <f t="shared" ref="B142:B205" si="15">LEFT(A142,2)</f>
        <v>#REF!</v>
      </c>
      <c r="C142" s="1" t="e">
        <f t="shared" ref="C142:C205" si="16">RIGHT(A142,LEN(A142)-FIND(" ",A142))</f>
        <v>#REF!</v>
      </c>
      <c r="D142" s="1" t="e">
        <f t="shared" ref="D142:D205" si="17">LEFT(C142,8)</f>
        <v>#REF!</v>
      </c>
      <c r="E142" s="2" t="e">
        <f t="shared" ref="E142:E205" si="18">RIGHT(D142,LEN(D142)-FIND(" ",D142))</f>
        <v>#REF!</v>
      </c>
      <c r="F142" s="3" t="e">
        <f t="shared" ref="F142:F205" si="19">IFERROR(E142,D142)</f>
        <v>#REF!</v>
      </c>
    </row>
    <row r="143" spans="1:6">
      <c r="A143" t="e">
        <f>Updates!#REF!</f>
        <v>#REF!</v>
      </c>
      <c r="B143" t="e">
        <f t="shared" si="15"/>
        <v>#REF!</v>
      </c>
      <c r="C143" s="1" t="e">
        <f t="shared" si="16"/>
        <v>#REF!</v>
      </c>
      <c r="D143" s="1" t="e">
        <f t="shared" si="17"/>
        <v>#REF!</v>
      </c>
      <c r="E143" s="2" t="e">
        <f t="shared" si="18"/>
        <v>#REF!</v>
      </c>
      <c r="F143" s="3" t="e">
        <f t="shared" si="19"/>
        <v>#REF!</v>
      </c>
    </row>
    <row r="144" spans="1:6">
      <c r="A144" t="e">
        <f>Updates!#REF!</f>
        <v>#REF!</v>
      </c>
      <c r="B144" t="e">
        <f t="shared" si="15"/>
        <v>#REF!</v>
      </c>
      <c r="C144" s="1" t="e">
        <f t="shared" si="16"/>
        <v>#REF!</v>
      </c>
      <c r="D144" s="1" t="e">
        <f t="shared" si="17"/>
        <v>#REF!</v>
      </c>
      <c r="E144" s="2" t="e">
        <f t="shared" si="18"/>
        <v>#REF!</v>
      </c>
      <c r="F144" s="3" t="e">
        <f t="shared" si="19"/>
        <v>#REF!</v>
      </c>
    </row>
    <row r="145" spans="1:6">
      <c r="A145" t="e">
        <f>Updates!#REF!</f>
        <v>#REF!</v>
      </c>
      <c r="B145" t="e">
        <f t="shared" si="15"/>
        <v>#REF!</v>
      </c>
      <c r="C145" s="1" t="e">
        <f t="shared" si="16"/>
        <v>#REF!</v>
      </c>
      <c r="D145" s="1" t="e">
        <f t="shared" si="17"/>
        <v>#REF!</v>
      </c>
      <c r="E145" s="2" t="e">
        <f t="shared" si="18"/>
        <v>#REF!</v>
      </c>
      <c r="F145" s="3" t="e">
        <f t="shared" si="19"/>
        <v>#REF!</v>
      </c>
    </row>
    <row r="146" spans="1:6">
      <c r="A146" t="e">
        <f>Updates!#REF!</f>
        <v>#REF!</v>
      </c>
      <c r="B146" t="e">
        <f t="shared" si="15"/>
        <v>#REF!</v>
      </c>
      <c r="C146" s="1" t="e">
        <f t="shared" si="16"/>
        <v>#REF!</v>
      </c>
      <c r="D146" s="1" t="e">
        <f t="shared" si="17"/>
        <v>#REF!</v>
      </c>
      <c r="E146" s="2" t="e">
        <f t="shared" si="18"/>
        <v>#REF!</v>
      </c>
      <c r="F146" s="3" t="e">
        <f t="shared" si="19"/>
        <v>#REF!</v>
      </c>
    </row>
    <row r="147" spans="1:6">
      <c r="A147" t="e">
        <f>Updates!#REF!</f>
        <v>#REF!</v>
      </c>
      <c r="B147" t="e">
        <f t="shared" si="15"/>
        <v>#REF!</v>
      </c>
      <c r="C147" s="1" t="e">
        <f t="shared" si="16"/>
        <v>#REF!</v>
      </c>
      <c r="D147" s="1" t="e">
        <f t="shared" si="17"/>
        <v>#REF!</v>
      </c>
      <c r="E147" s="2" t="e">
        <f t="shared" si="18"/>
        <v>#REF!</v>
      </c>
      <c r="F147" s="3" t="e">
        <f t="shared" si="19"/>
        <v>#REF!</v>
      </c>
    </row>
    <row r="148" spans="1:6">
      <c r="A148" t="e">
        <f>Updates!#REF!</f>
        <v>#REF!</v>
      </c>
      <c r="B148" t="e">
        <f t="shared" si="15"/>
        <v>#REF!</v>
      </c>
      <c r="C148" s="1" t="e">
        <f t="shared" si="16"/>
        <v>#REF!</v>
      </c>
      <c r="D148" s="1" t="e">
        <f t="shared" si="17"/>
        <v>#REF!</v>
      </c>
      <c r="E148" s="2" t="e">
        <f t="shared" si="18"/>
        <v>#REF!</v>
      </c>
      <c r="F148" s="3" t="e">
        <f t="shared" si="19"/>
        <v>#REF!</v>
      </c>
    </row>
    <row r="149" spans="1:6">
      <c r="A149" t="e">
        <f>Updates!#REF!</f>
        <v>#REF!</v>
      </c>
      <c r="B149" t="e">
        <f t="shared" si="15"/>
        <v>#REF!</v>
      </c>
      <c r="C149" s="1" t="e">
        <f t="shared" si="16"/>
        <v>#REF!</v>
      </c>
      <c r="D149" s="1" t="e">
        <f t="shared" si="17"/>
        <v>#REF!</v>
      </c>
      <c r="E149" s="2" t="e">
        <f t="shared" si="18"/>
        <v>#REF!</v>
      </c>
      <c r="F149" s="3" t="e">
        <f t="shared" si="19"/>
        <v>#REF!</v>
      </c>
    </row>
    <row r="150" spans="1:6">
      <c r="A150" t="e">
        <f>Updates!#REF!</f>
        <v>#REF!</v>
      </c>
      <c r="B150" t="e">
        <f t="shared" si="15"/>
        <v>#REF!</v>
      </c>
      <c r="C150" s="1" t="e">
        <f t="shared" si="16"/>
        <v>#REF!</v>
      </c>
      <c r="D150" s="1" t="e">
        <f t="shared" si="17"/>
        <v>#REF!</v>
      </c>
      <c r="E150" s="2" t="e">
        <f t="shared" si="18"/>
        <v>#REF!</v>
      </c>
      <c r="F150" s="3" t="e">
        <f t="shared" si="19"/>
        <v>#REF!</v>
      </c>
    </row>
    <row r="151" spans="1:6">
      <c r="A151" t="e">
        <f>Updates!#REF!</f>
        <v>#REF!</v>
      </c>
      <c r="B151" t="e">
        <f t="shared" si="15"/>
        <v>#REF!</v>
      </c>
      <c r="C151" s="1" t="e">
        <f t="shared" si="16"/>
        <v>#REF!</v>
      </c>
      <c r="D151" s="1" t="e">
        <f t="shared" si="17"/>
        <v>#REF!</v>
      </c>
      <c r="E151" s="2" t="e">
        <f t="shared" si="18"/>
        <v>#REF!</v>
      </c>
      <c r="F151" s="3" t="e">
        <f t="shared" si="19"/>
        <v>#REF!</v>
      </c>
    </row>
    <row r="152" spans="1:6">
      <c r="A152" t="e">
        <f>Updates!#REF!</f>
        <v>#REF!</v>
      </c>
      <c r="B152" t="e">
        <f t="shared" si="15"/>
        <v>#REF!</v>
      </c>
      <c r="C152" s="1" t="e">
        <f t="shared" si="16"/>
        <v>#REF!</v>
      </c>
      <c r="D152" s="1" t="e">
        <f t="shared" si="17"/>
        <v>#REF!</v>
      </c>
      <c r="E152" s="2" t="e">
        <f t="shared" si="18"/>
        <v>#REF!</v>
      </c>
      <c r="F152" s="3" t="e">
        <f t="shared" si="19"/>
        <v>#REF!</v>
      </c>
    </row>
    <row r="153" spans="1:6">
      <c r="A153" t="e">
        <f>Updates!#REF!</f>
        <v>#REF!</v>
      </c>
      <c r="B153" t="e">
        <f t="shared" si="15"/>
        <v>#REF!</v>
      </c>
      <c r="C153" s="1" t="e">
        <f t="shared" si="16"/>
        <v>#REF!</v>
      </c>
      <c r="D153" s="1" t="e">
        <f t="shared" si="17"/>
        <v>#REF!</v>
      </c>
      <c r="E153" s="2" t="e">
        <f t="shared" si="18"/>
        <v>#REF!</v>
      </c>
      <c r="F153" s="3" t="e">
        <f t="shared" si="19"/>
        <v>#REF!</v>
      </c>
    </row>
    <row r="154" spans="1:6">
      <c r="A154" t="e">
        <f>Updates!#REF!</f>
        <v>#REF!</v>
      </c>
      <c r="B154" t="e">
        <f t="shared" si="15"/>
        <v>#REF!</v>
      </c>
      <c r="C154" s="1" t="e">
        <f t="shared" si="16"/>
        <v>#REF!</v>
      </c>
      <c r="D154" s="1" t="e">
        <f t="shared" si="17"/>
        <v>#REF!</v>
      </c>
      <c r="E154" s="2" t="e">
        <f t="shared" si="18"/>
        <v>#REF!</v>
      </c>
      <c r="F154" s="3" t="e">
        <f t="shared" si="19"/>
        <v>#REF!</v>
      </c>
    </row>
    <row r="155" spans="1:6">
      <c r="A155" t="e">
        <f>Updates!#REF!</f>
        <v>#REF!</v>
      </c>
      <c r="B155" t="e">
        <f t="shared" si="15"/>
        <v>#REF!</v>
      </c>
      <c r="C155" s="1" t="e">
        <f t="shared" si="16"/>
        <v>#REF!</v>
      </c>
      <c r="D155" s="1" t="e">
        <f t="shared" si="17"/>
        <v>#REF!</v>
      </c>
      <c r="E155" s="2" t="e">
        <f t="shared" si="18"/>
        <v>#REF!</v>
      </c>
      <c r="F155" s="3" t="e">
        <f t="shared" si="19"/>
        <v>#REF!</v>
      </c>
    </row>
    <row r="156" spans="1:6">
      <c r="A156" t="e">
        <f>Updates!#REF!</f>
        <v>#REF!</v>
      </c>
      <c r="B156" t="e">
        <f t="shared" si="15"/>
        <v>#REF!</v>
      </c>
      <c r="C156" s="1" t="e">
        <f t="shared" si="16"/>
        <v>#REF!</v>
      </c>
      <c r="D156" s="1" t="e">
        <f t="shared" si="17"/>
        <v>#REF!</v>
      </c>
      <c r="E156" s="2" t="e">
        <f t="shared" si="18"/>
        <v>#REF!</v>
      </c>
      <c r="F156" s="3" t="e">
        <f t="shared" si="19"/>
        <v>#REF!</v>
      </c>
    </row>
    <row r="157" spans="1:6">
      <c r="A157" t="e">
        <f>Updates!#REF!</f>
        <v>#REF!</v>
      </c>
      <c r="B157" t="e">
        <f t="shared" si="15"/>
        <v>#REF!</v>
      </c>
      <c r="C157" s="1" t="e">
        <f t="shared" si="16"/>
        <v>#REF!</v>
      </c>
      <c r="D157" s="1" t="e">
        <f t="shared" si="17"/>
        <v>#REF!</v>
      </c>
      <c r="E157" s="2" t="e">
        <f t="shared" si="18"/>
        <v>#REF!</v>
      </c>
      <c r="F157" s="3" t="e">
        <f t="shared" si="19"/>
        <v>#REF!</v>
      </c>
    </row>
    <row r="158" spans="1:6">
      <c r="A158" t="e">
        <f>Updates!#REF!</f>
        <v>#REF!</v>
      </c>
      <c r="B158" t="e">
        <f t="shared" si="15"/>
        <v>#REF!</v>
      </c>
      <c r="C158" s="1" t="e">
        <f t="shared" si="16"/>
        <v>#REF!</v>
      </c>
      <c r="D158" s="1" t="e">
        <f t="shared" si="17"/>
        <v>#REF!</v>
      </c>
      <c r="E158" s="2" t="e">
        <f t="shared" si="18"/>
        <v>#REF!</v>
      </c>
      <c r="F158" s="3" t="e">
        <f t="shared" si="19"/>
        <v>#REF!</v>
      </c>
    </row>
    <row r="159" spans="1:6">
      <c r="A159" t="e">
        <f>Updates!#REF!</f>
        <v>#REF!</v>
      </c>
      <c r="B159" t="e">
        <f t="shared" si="15"/>
        <v>#REF!</v>
      </c>
      <c r="C159" s="1" t="e">
        <f t="shared" si="16"/>
        <v>#REF!</v>
      </c>
      <c r="D159" s="1" t="e">
        <f t="shared" si="17"/>
        <v>#REF!</v>
      </c>
      <c r="E159" s="2" t="e">
        <f t="shared" si="18"/>
        <v>#REF!</v>
      </c>
      <c r="F159" s="3" t="e">
        <f t="shared" si="19"/>
        <v>#REF!</v>
      </c>
    </row>
    <row r="160" spans="1:6">
      <c r="A160" t="e">
        <f>Updates!#REF!</f>
        <v>#REF!</v>
      </c>
      <c r="B160" t="e">
        <f t="shared" si="15"/>
        <v>#REF!</v>
      </c>
      <c r="C160" s="1" t="e">
        <f t="shared" si="16"/>
        <v>#REF!</v>
      </c>
      <c r="D160" s="1" t="e">
        <f t="shared" si="17"/>
        <v>#REF!</v>
      </c>
      <c r="E160" s="2" t="e">
        <f t="shared" si="18"/>
        <v>#REF!</v>
      </c>
      <c r="F160" s="3" t="e">
        <f t="shared" si="19"/>
        <v>#REF!</v>
      </c>
    </row>
    <row r="161" spans="1:6">
      <c r="A161" t="e">
        <f>Updates!#REF!</f>
        <v>#REF!</v>
      </c>
      <c r="B161" t="e">
        <f t="shared" si="15"/>
        <v>#REF!</v>
      </c>
      <c r="C161" s="1" t="e">
        <f t="shared" si="16"/>
        <v>#REF!</v>
      </c>
      <c r="D161" s="1" t="e">
        <f t="shared" si="17"/>
        <v>#REF!</v>
      </c>
      <c r="E161" s="2" t="e">
        <f t="shared" si="18"/>
        <v>#REF!</v>
      </c>
      <c r="F161" s="3" t="e">
        <f t="shared" si="19"/>
        <v>#REF!</v>
      </c>
    </row>
    <row r="162" spans="1:6">
      <c r="A162" t="e">
        <f>Updates!#REF!</f>
        <v>#REF!</v>
      </c>
      <c r="B162" t="e">
        <f t="shared" si="15"/>
        <v>#REF!</v>
      </c>
      <c r="C162" s="1" t="e">
        <f t="shared" si="16"/>
        <v>#REF!</v>
      </c>
      <c r="D162" s="1" t="e">
        <f t="shared" si="17"/>
        <v>#REF!</v>
      </c>
      <c r="E162" s="2" t="e">
        <f t="shared" si="18"/>
        <v>#REF!</v>
      </c>
      <c r="F162" s="3" t="e">
        <f t="shared" si="19"/>
        <v>#REF!</v>
      </c>
    </row>
    <row r="163" spans="1:6">
      <c r="A163" t="e">
        <f>Updates!#REF!</f>
        <v>#REF!</v>
      </c>
      <c r="B163" t="e">
        <f t="shared" si="15"/>
        <v>#REF!</v>
      </c>
      <c r="C163" s="1" t="e">
        <f t="shared" si="16"/>
        <v>#REF!</v>
      </c>
      <c r="D163" s="1" t="e">
        <f t="shared" si="17"/>
        <v>#REF!</v>
      </c>
      <c r="E163" s="2" t="e">
        <f t="shared" si="18"/>
        <v>#REF!</v>
      </c>
      <c r="F163" s="3" t="e">
        <f t="shared" si="19"/>
        <v>#REF!</v>
      </c>
    </row>
    <row r="164" spans="1:6">
      <c r="A164" t="e">
        <f>Updates!#REF!</f>
        <v>#REF!</v>
      </c>
      <c r="B164" t="e">
        <f t="shared" si="15"/>
        <v>#REF!</v>
      </c>
      <c r="C164" s="1" t="e">
        <f t="shared" si="16"/>
        <v>#REF!</v>
      </c>
      <c r="D164" s="1" t="e">
        <f t="shared" si="17"/>
        <v>#REF!</v>
      </c>
      <c r="E164" s="2" t="e">
        <f t="shared" si="18"/>
        <v>#REF!</v>
      </c>
      <c r="F164" s="3" t="e">
        <f t="shared" si="19"/>
        <v>#REF!</v>
      </c>
    </row>
    <row r="165" spans="1:6">
      <c r="A165" t="e">
        <f>Updates!#REF!</f>
        <v>#REF!</v>
      </c>
      <c r="B165" t="e">
        <f t="shared" si="15"/>
        <v>#REF!</v>
      </c>
      <c r="C165" s="1" t="e">
        <f t="shared" si="16"/>
        <v>#REF!</v>
      </c>
      <c r="D165" s="1" t="e">
        <f t="shared" si="17"/>
        <v>#REF!</v>
      </c>
      <c r="E165" s="2" t="e">
        <f t="shared" si="18"/>
        <v>#REF!</v>
      </c>
      <c r="F165" s="3" t="e">
        <f t="shared" si="19"/>
        <v>#REF!</v>
      </c>
    </row>
    <row r="166" spans="1:6">
      <c r="A166" t="e">
        <f>Updates!#REF!</f>
        <v>#REF!</v>
      </c>
      <c r="B166" t="e">
        <f t="shared" si="15"/>
        <v>#REF!</v>
      </c>
      <c r="C166" s="1" t="e">
        <f t="shared" si="16"/>
        <v>#REF!</v>
      </c>
      <c r="D166" s="1" t="e">
        <f t="shared" si="17"/>
        <v>#REF!</v>
      </c>
      <c r="E166" s="2" t="e">
        <f t="shared" si="18"/>
        <v>#REF!</v>
      </c>
      <c r="F166" s="3" t="e">
        <f t="shared" si="19"/>
        <v>#REF!</v>
      </c>
    </row>
    <row r="167" spans="1:6">
      <c r="A167" t="e">
        <f>Updates!#REF!</f>
        <v>#REF!</v>
      </c>
      <c r="B167" t="e">
        <f t="shared" si="15"/>
        <v>#REF!</v>
      </c>
      <c r="C167" s="1" t="e">
        <f t="shared" si="16"/>
        <v>#REF!</v>
      </c>
      <c r="D167" s="1" t="e">
        <f t="shared" si="17"/>
        <v>#REF!</v>
      </c>
      <c r="E167" s="2" t="e">
        <f t="shared" si="18"/>
        <v>#REF!</v>
      </c>
      <c r="F167" s="3" t="e">
        <f t="shared" si="19"/>
        <v>#REF!</v>
      </c>
    </row>
    <row r="168" spans="1:6">
      <c r="A168" t="e">
        <f>Updates!#REF!</f>
        <v>#REF!</v>
      </c>
      <c r="B168" t="e">
        <f t="shared" si="15"/>
        <v>#REF!</v>
      </c>
      <c r="C168" s="1" t="e">
        <f t="shared" si="16"/>
        <v>#REF!</v>
      </c>
      <c r="D168" s="1" t="e">
        <f t="shared" si="17"/>
        <v>#REF!</v>
      </c>
      <c r="E168" s="2" t="e">
        <f t="shared" si="18"/>
        <v>#REF!</v>
      </c>
      <c r="F168" s="3" t="e">
        <f t="shared" si="19"/>
        <v>#REF!</v>
      </c>
    </row>
    <row r="169" spans="1:6">
      <c r="A169" t="e">
        <f>Updates!#REF!</f>
        <v>#REF!</v>
      </c>
      <c r="B169" t="e">
        <f t="shared" si="15"/>
        <v>#REF!</v>
      </c>
      <c r="C169" s="1" t="e">
        <f t="shared" si="16"/>
        <v>#REF!</v>
      </c>
      <c r="D169" s="1" t="e">
        <f t="shared" si="17"/>
        <v>#REF!</v>
      </c>
      <c r="E169" s="2" t="e">
        <f t="shared" si="18"/>
        <v>#REF!</v>
      </c>
      <c r="F169" s="3" t="e">
        <f t="shared" si="19"/>
        <v>#REF!</v>
      </c>
    </row>
    <row r="170" spans="1:6">
      <c r="A170" t="e">
        <f>Updates!#REF!</f>
        <v>#REF!</v>
      </c>
      <c r="B170" t="e">
        <f t="shared" si="15"/>
        <v>#REF!</v>
      </c>
      <c r="C170" s="1" t="e">
        <f t="shared" si="16"/>
        <v>#REF!</v>
      </c>
      <c r="D170" s="1" t="e">
        <f t="shared" si="17"/>
        <v>#REF!</v>
      </c>
      <c r="E170" s="2" t="e">
        <f t="shared" si="18"/>
        <v>#REF!</v>
      </c>
      <c r="F170" s="3" t="e">
        <f t="shared" si="19"/>
        <v>#REF!</v>
      </c>
    </row>
    <row r="171" spans="1:6">
      <c r="A171" t="e">
        <f>Updates!#REF!</f>
        <v>#REF!</v>
      </c>
      <c r="B171" t="e">
        <f t="shared" si="15"/>
        <v>#REF!</v>
      </c>
      <c r="C171" s="1" t="e">
        <f t="shared" si="16"/>
        <v>#REF!</v>
      </c>
      <c r="D171" s="1" t="e">
        <f t="shared" si="17"/>
        <v>#REF!</v>
      </c>
      <c r="E171" s="2" t="e">
        <f t="shared" si="18"/>
        <v>#REF!</v>
      </c>
      <c r="F171" s="3" t="e">
        <f t="shared" si="19"/>
        <v>#REF!</v>
      </c>
    </row>
    <row r="172" spans="1:6">
      <c r="A172" t="e">
        <f>Updates!#REF!</f>
        <v>#REF!</v>
      </c>
      <c r="B172" t="e">
        <f t="shared" si="15"/>
        <v>#REF!</v>
      </c>
      <c r="C172" s="1" t="e">
        <f t="shared" si="16"/>
        <v>#REF!</v>
      </c>
      <c r="D172" s="1" t="e">
        <f t="shared" si="17"/>
        <v>#REF!</v>
      </c>
      <c r="E172" s="2" t="e">
        <f t="shared" si="18"/>
        <v>#REF!</v>
      </c>
      <c r="F172" s="3" t="e">
        <f t="shared" si="19"/>
        <v>#REF!</v>
      </c>
    </row>
    <row r="173" spans="1:6">
      <c r="A173" t="e">
        <f>Updates!#REF!</f>
        <v>#REF!</v>
      </c>
      <c r="B173" t="e">
        <f t="shared" si="15"/>
        <v>#REF!</v>
      </c>
      <c r="C173" s="1" t="e">
        <f t="shared" si="16"/>
        <v>#REF!</v>
      </c>
      <c r="D173" s="1" t="e">
        <f t="shared" si="17"/>
        <v>#REF!</v>
      </c>
      <c r="E173" s="2" t="e">
        <f t="shared" si="18"/>
        <v>#REF!</v>
      </c>
      <c r="F173" s="3" t="e">
        <f t="shared" si="19"/>
        <v>#REF!</v>
      </c>
    </row>
    <row r="174" spans="1:6">
      <c r="A174" t="e">
        <f>Updates!#REF!</f>
        <v>#REF!</v>
      </c>
      <c r="B174" t="e">
        <f t="shared" si="15"/>
        <v>#REF!</v>
      </c>
      <c r="C174" s="1" t="e">
        <f t="shared" si="16"/>
        <v>#REF!</v>
      </c>
      <c r="D174" s="1" t="e">
        <f t="shared" si="17"/>
        <v>#REF!</v>
      </c>
      <c r="E174" s="2" t="e">
        <f t="shared" si="18"/>
        <v>#REF!</v>
      </c>
      <c r="F174" s="3" t="e">
        <f t="shared" si="19"/>
        <v>#REF!</v>
      </c>
    </row>
    <row r="175" spans="1:6">
      <c r="A175" t="e">
        <f>Updates!#REF!</f>
        <v>#REF!</v>
      </c>
      <c r="B175" t="e">
        <f t="shared" si="15"/>
        <v>#REF!</v>
      </c>
      <c r="C175" s="1" t="e">
        <f t="shared" si="16"/>
        <v>#REF!</v>
      </c>
      <c r="D175" s="1" t="e">
        <f t="shared" si="17"/>
        <v>#REF!</v>
      </c>
      <c r="E175" s="2" t="e">
        <f t="shared" si="18"/>
        <v>#REF!</v>
      </c>
      <c r="F175" s="3" t="e">
        <f t="shared" si="19"/>
        <v>#REF!</v>
      </c>
    </row>
    <row r="176" spans="1:6">
      <c r="A176" t="e">
        <f>Updates!#REF!</f>
        <v>#REF!</v>
      </c>
      <c r="B176" t="e">
        <f t="shared" si="15"/>
        <v>#REF!</v>
      </c>
      <c r="C176" s="1" t="e">
        <f t="shared" si="16"/>
        <v>#REF!</v>
      </c>
      <c r="D176" s="1" t="e">
        <f t="shared" si="17"/>
        <v>#REF!</v>
      </c>
      <c r="E176" s="2" t="e">
        <f t="shared" si="18"/>
        <v>#REF!</v>
      </c>
      <c r="F176" s="3" t="e">
        <f t="shared" si="19"/>
        <v>#REF!</v>
      </c>
    </row>
    <row r="177" spans="1:6">
      <c r="A177" t="e">
        <f>Updates!#REF!</f>
        <v>#REF!</v>
      </c>
      <c r="B177" t="e">
        <f t="shared" si="15"/>
        <v>#REF!</v>
      </c>
      <c r="C177" s="1" t="e">
        <f t="shared" si="16"/>
        <v>#REF!</v>
      </c>
      <c r="D177" s="1" t="e">
        <f t="shared" si="17"/>
        <v>#REF!</v>
      </c>
      <c r="E177" s="2" t="e">
        <f t="shared" si="18"/>
        <v>#REF!</v>
      </c>
      <c r="F177" s="3" t="e">
        <f t="shared" si="19"/>
        <v>#REF!</v>
      </c>
    </row>
    <row r="178" spans="1:6">
      <c r="A178" t="e">
        <f>Updates!#REF!</f>
        <v>#REF!</v>
      </c>
      <c r="B178" t="e">
        <f t="shared" si="15"/>
        <v>#REF!</v>
      </c>
      <c r="C178" s="1" t="e">
        <f t="shared" si="16"/>
        <v>#REF!</v>
      </c>
      <c r="D178" s="1" t="e">
        <f t="shared" si="17"/>
        <v>#REF!</v>
      </c>
      <c r="E178" s="2" t="e">
        <f t="shared" si="18"/>
        <v>#REF!</v>
      </c>
      <c r="F178" s="3" t="e">
        <f t="shared" si="19"/>
        <v>#REF!</v>
      </c>
    </row>
    <row r="179" spans="1:6">
      <c r="A179" t="e">
        <f>Updates!#REF!</f>
        <v>#REF!</v>
      </c>
      <c r="B179" t="e">
        <f t="shared" si="15"/>
        <v>#REF!</v>
      </c>
      <c r="C179" s="1" t="e">
        <f t="shared" si="16"/>
        <v>#REF!</v>
      </c>
      <c r="D179" s="1" t="e">
        <f t="shared" si="17"/>
        <v>#REF!</v>
      </c>
      <c r="E179" s="2" t="e">
        <f t="shared" si="18"/>
        <v>#REF!</v>
      </c>
      <c r="F179" s="3" t="e">
        <f t="shared" si="19"/>
        <v>#REF!</v>
      </c>
    </row>
    <row r="180" spans="1:6">
      <c r="A180" t="e">
        <f>Updates!#REF!</f>
        <v>#REF!</v>
      </c>
      <c r="B180" t="e">
        <f t="shared" si="15"/>
        <v>#REF!</v>
      </c>
      <c r="C180" s="1" t="e">
        <f t="shared" si="16"/>
        <v>#REF!</v>
      </c>
      <c r="D180" s="1" t="e">
        <f t="shared" si="17"/>
        <v>#REF!</v>
      </c>
      <c r="E180" s="2" t="e">
        <f t="shared" si="18"/>
        <v>#REF!</v>
      </c>
      <c r="F180" s="3" t="e">
        <f t="shared" si="19"/>
        <v>#REF!</v>
      </c>
    </row>
    <row r="181" spans="1:6">
      <c r="A181" t="e">
        <f>Updates!#REF!</f>
        <v>#REF!</v>
      </c>
      <c r="B181" t="e">
        <f t="shared" si="15"/>
        <v>#REF!</v>
      </c>
      <c r="C181" s="1" t="e">
        <f t="shared" si="16"/>
        <v>#REF!</v>
      </c>
      <c r="D181" s="1" t="e">
        <f t="shared" si="17"/>
        <v>#REF!</v>
      </c>
      <c r="E181" s="2" t="e">
        <f t="shared" si="18"/>
        <v>#REF!</v>
      </c>
      <c r="F181" s="3" t="e">
        <f t="shared" si="19"/>
        <v>#REF!</v>
      </c>
    </row>
    <row r="182" spans="1:6">
      <c r="A182" t="e">
        <f>Updates!#REF!</f>
        <v>#REF!</v>
      </c>
      <c r="B182" t="e">
        <f t="shared" si="15"/>
        <v>#REF!</v>
      </c>
      <c r="C182" s="1" t="e">
        <f t="shared" si="16"/>
        <v>#REF!</v>
      </c>
      <c r="D182" s="1" t="e">
        <f t="shared" si="17"/>
        <v>#REF!</v>
      </c>
      <c r="E182" s="2" t="e">
        <f t="shared" si="18"/>
        <v>#REF!</v>
      </c>
      <c r="F182" s="3" t="e">
        <f t="shared" si="19"/>
        <v>#REF!</v>
      </c>
    </row>
    <row r="183" spans="1:6">
      <c r="A183" t="e">
        <f>Updates!#REF!</f>
        <v>#REF!</v>
      </c>
      <c r="B183" t="e">
        <f t="shared" si="15"/>
        <v>#REF!</v>
      </c>
      <c r="C183" s="1" t="e">
        <f t="shared" si="16"/>
        <v>#REF!</v>
      </c>
      <c r="D183" s="1" t="e">
        <f t="shared" si="17"/>
        <v>#REF!</v>
      </c>
      <c r="E183" s="2" t="e">
        <f t="shared" si="18"/>
        <v>#REF!</v>
      </c>
      <c r="F183" s="3" t="e">
        <f t="shared" si="19"/>
        <v>#REF!</v>
      </c>
    </row>
    <row r="184" spans="1:6">
      <c r="A184" t="e">
        <f>Updates!#REF!</f>
        <v>#REF!</v>
      </c>
      <c r="B184" t="e">
        <f t="shared" si="15"/>
        <v>#REF!</v>
      </c>
      <c r="C184" s="1" t="e">
        <f t="shared" si="16"/>
        <v>#REF!</v>
      </c>
      <c r="D184" s="1" t="e">
        <f t="shared" si="17"/>
        <v>#REF!</v>
      </c>
      <c r="E184" s="2" t="e">
        <f t="shared" si="18"/>
        <v>#REF!</v>
      </c>
      <c r="F184" s="3" t="e">
        <f t="shared" si="19"/>
        <v>#REF!</v>
      </c>
    </row>
    <row r="185" spans="1:6">
      <c r="A185" t="e">
        <f>Updates!#REF!</f>
        <v>#REF!</v>
      </c>
      <c r="B185" t="e">
        <f t="shared" si="15"/>
        <v>#REF!</v>
      </c>
      <c r="C185" s="1" t="e">
        <f t="shared" si="16"/>
        <v>#REF!</v>
      </c>
      <c r="D185" s="1" t="e">
        <f t="shared" si="17"/>
        <v>#REF!</v>
      </c>
      <c r="E185" s="2" t="e">
        <f t="shared" si="18"/>
        <v>#REF!</v>
      </c>
      <c r="F185" s="3" t="e">
        <f t="shared" si="19"/>
        <v>#REF!</v>
      </c>
    </row>
    <row r="186" spans="1:6">
      <c r="A186" t="e">
        <f>Updates!#REF!</f>
        <v>#REF!</v>
      </c>
      <c r="B186" t="e">
        <f t="shared" si="15"/>
        <v>#REF!</v>
      </c>
      <c r="C186" s="1" t="e">
        <f t="shared" si="16"/>
        <v>#REF!</v>
      </c>
      <c r="D186" s="1" t="e">
        <f t="shared" si="17"/>
        <v>#REF!</v>
      </c>
      <c r="E186" s="2" t="e">
        <f t="shared" si="18"/>
        <v>#REF!</v>
      </c>
      <c r="F186" s="3" t="e">
        <f t="shared" si="19"/>
        <v>#REF!</v>
      </c>
    </row>
    <row r="187" spans="1:6">
      <c r="A187" t="e">
        <f>Updates!#REF!</f>
        <v>#REF!</v>
      </c>
      <c r="B187" t="e">
        <f t="shared" si="15"/>
        <v>#REF!</v>
      </c>
      <c r="C187" s="1" t="e">
        <f t="shared" si="16"/>
        <v>#REF!</v>
      </c>
      <c r="D187" s="1" t="e">
        <f t="shared" si="17"/>
        <v>#REF!</v>
      </c>
      <c r="E187" s="2" t="e">
        <f t="shared" si="18"/>
        <v>#REF!</v>
      </c>
      <c r="F187" s="3" t="e">
        <f t="shared" si="19"/>
        <v>#REF!</v>
      </c>
    </row>
    <row r="188" spans="1:6">
      <c r="A188" t="e">
        <f>Updates!#REF!</f>
        <v>#REF!</v>
      </c>
      <c r="B188" t="e">
        <f t="shared" si="15"/>
        <v>#REF!</v>
      </c>
      <c r="C188" s="1" t="e">
        <f t="shared" si="16"/>
        <v>#REF!</v>
      </c>
      <c r="D188" s="1" t="e">
        <f t="shared" si="17"/>
        <v>#REF!</v>
      </c>
      <c r="E188" s="2" t="e">
        <f t="shared" si="18"/>
        <v>#REF!</v>
      </c>
      <c r="F188" s="3" t="e">
        <f t="shared" si="19"/>
        <v>#REF!</v>
      </c>
    </row>
    <row r="189" spans="1:6">
      <c r="A189" t="e">
        <f>Updates!#REF!</f>
        <v>#REF!</v>
      </c>
      <c r="B189" t="e">
        <f t="shared" si="15"/>
        <v>#REF!</v>
      </c>
      <c r="C189" s="1" t="e">
        <f t="shared" si="16"/>
        <v>#REF!</v>
      </c>
      <c r="D189" s="1" t="e">
        <f t="shared" si="17"/>
        <v>#REF!</v>
      </c>
      <c r="E189" s="2" t="e">
        <f t="shared" si="18"/>
        <v>#REF!</v>
      </c>
      <c r="F189" s="3" t="e">
        <f t="shared" si="19"/>
        <v>#REF!</v>
      </c>
    </row>
    <row r="190" spans="1:6">
      <c r="A190" t="e">
        <f>Updates!#REF!</f>
        <v>#REF!</v>
      </c>
      <c r="B190" t="e">
        <f t="shared" si="15"/>
        <v>#REF!</v>
      </c>
      <c r="C190" s="1" t="e">
        <f t="shared" si="16"/>
        <v>#REF!</v>
      </c>
      <c r="D190" s="1" t="e">
        <f t="shared" si="17"/>
        <v>#REF!</v>
      </c>
      <c r="E190" s="2" t="e">
        <f t="shared" si="18"/>
        <v>#REF!</v>
      </c>
      <c r="F190" s="3" t="e">
        <f t="shared" si="19"/>
        <v>#REF!</v>
      </c>
    </row>
    <row r="191" spans="1:6">
      <c r="A191" t="e">
        <f>Updates!#REF!</f>
        <v>#REF!</v>
      </c>
      <c r="B191" t="e">
        <f t="shared" si="15"/>
        <v>#REF!</v>
      </c>
      <c r="C191" s="1" t="e">
        <f t="shared" si="16"/>
        <v>#REF!</v>
      </c>
      <c r="D191" s="1" t="e">
        <f t="shared" si="17"/>
        <v>#REF!</v>
      </c>
      <c r="E191" s="2" t="e">
        <f t="shared" si="18"/>
        <v>#REF!</v>
      </c>
      <c r="F191" s="3" t="e">
        <f t="shared" si="19"/>
        <v>#REF!</v>
      </c>
    </row>
    <row r="192" spans="1:6">
      <c r="A192" t="e">
        <f>Updates!#REF!</f>
        <v>#REF!</v>
      </c>
      <c r="B192" t="e">
        <f t="shared" si="15"/>
        <v>#REF!</v>
      </c>
      <c r="C192" s="1" t="e">
        <f t="shared" si="16"/>
        <v>#REF!</v>
      </c>
      <c r="D192" s="1" t="e">
        <f t="shared" si="17"/>
        <v>#REF!</v>
      </c>
      <c r="E192" s="2" t="e">
        <f t="shared" si="18"/>
        <v>#REF!</v>
      </c>
      <c r="F192" s="3" t="e">
        <f t="shared" si="19"/>
        <v>#REF!</v>
      </c>
    </row>
    <row r="193" spans="1:6">
      <c r="A193" t="e">
        <f>Updates!#REF!</f>
        <v>#REF!</v>
      </c>
      <c r="B193" t="e">
        <f t="shared" si="15"/>
        <v>#REF!</v>
      </c>
      <c r="C193" s="1" t="e">
        <f t="shared" si="16"/>
        <v>#REF!</v>
      </c>
      <c r="D193" s="1" t="e">
        <f t="shared" si="17"/>
        <v>#REF!</v>
      </c>
      <c r="E193" s="2" t="e">
        <f t="shared" si="18"/>
        <v>#REF!</v>
      </c>
      <c r="F193" s="3" t="e">
        <f t="shared" si="19"/>
        <v>#REF!</v>
      </c>
    </row>
    <row r="194" spans="1:6">
      <c r="A194" t="e">
        <f>Updates!#REF!</f>
        <v>#REF!</v>
      </c>
      <c r="B194" t="e">
        <f t="shared" si="15"/>
        <v>#REF!</v>
      </c>
      <c r="C194" s="1" t="e">
        <f t="shared" si="16"/>
        <v>#REF!</v>
      </c>
      <c r="D194" s="1" t="e">
        <f t="shared" si="17"/>
        <v>#REF!</v>
      </c>
      <c r="E194" s="2" t="e">
        <f t="shared" si="18"/>
        <v>#REF!</v>
      </c>
      <c r="F194" s="3" t="e">
        <f t="shared" si="19"/>
        <v>#REF!</v>
      </c>
    </row>
    <row r="195" spans="1:6">
      <c r="A195" t="e">
        <f>Updates!#REF!</f>
        <v>#REF!</v>
      </c>
      <c r="B195" t="e">
        <f t="shared" si="15"/>
        <v>#REF!</v>
      </c>
      <c r="C195" s="1" t="e">
        <f t="shared" si="16"/>
        <v>#REF!</v>
      </c>
      <c r="D195" s="1" t="e">
        <f t="shared" si="17"/>
        <v>#REF!</v>
      </c>
      <c r="E195" s="2" t="e">
        <f t="shared" si="18"/>
        <v>#REF!</v>
      </c>
      <c r="F195" s="3" t="e">
        <f t="shared" si="19"/>
        <v>#REF!</v>
      </c>
    </row>
    <row r="196" spans="1:6">
      <c r="A196" t="e">
        <f>Updates!#REF!</f>
        <v>#REF!</v>
      </c>
      <c r="B196" t="e">
        <f t="shared" si="15"/>
        <v>#REF!</v>
      </c>
      <c r="C196" s="1" t="e">
        <f t="shared" si="16"/>
        <v>#REF!</v>
      </c>
      <c r="D196" s="1" t="e">
        <f t="shared" si="17"/>
        <v>#REF!</v>
      </c>
      <c r="E196" s="2" t="e">
        <f t="shared" si="18"/>
        <v>#REF!</v>
      </c>
      <c r="F196" s="3" t="e">
        <f t="shared" si="19"/>
        <v>#REF!</v>
      </c>
    </row>
    <row r="197" spans="1:6">
      <c r="A197" t="e">
        <f>Updates!#REF!</f>
        <v>#REF!</v>
      </c>
      <c r="B197" t="e">
        <f t="shared" si="15"/>
        <v>#REF!</v>
      </c>
      <c r="C197" s="1" t="e">
        <f t="shared" si="16"/>
        <v>#REF!</v>
      </c>
      <c r="D197" s="1" t="e">
        <f t="shared" si="17"/>
        <v>#REF!</v>
      </c>
      <c r="E197" s="2" t="e">
        <f t="shared" si="18"/>
        <v>#REF!</v>
      </c>
      <c r="F197" s="3" t="e">
        <f t="shared" si="19"/>
        <v>#REF!</v>
      </c>
    </row>
    <row r="198" spans="1:6">
      <c r="A198" t="e">
        <f>Updates!#REF!</f>
        <v>#REF!</v>
      </c>
      <c r="B198" t="e">
        <f t="shared" si="15"/>
        <v>#REF!</v>
      </c>
      <c r="C198" s="1" t="e">
        <f t="shared" si="16"/>
        <v>#REF!</v>
      </c>
      <c r="D198" s="1" t="e">
        <f t="shared" si="17"/>
        <v>#REF!</v>
      </c>
      <c r="E198" s="2" t="e">
        <f t="shared" si="18"/>
        <v>#REF!</v>
      </c>
      <c r="F198" s="3" t="e">
        <f t="shared" si="19"/>
        <v>#REF!</v>
      </c>
    </row>
    <row r="199" spans="1:6">
      <c r="A199" t="e">
        <f>Updates!#REF!</f>
        <v>#REF!</v>
      </c>
      <c r="B199" t="e">
        <f t="shared" si="15"/>
        <v>#REF!</v>
      </c>
      <c r="C199" s="1" t="e">
        <f t="shared" si="16"/>
        <v>#REF!</v>
      </c>
      <c r="D199" s="1" t="e">
        <f t="shared" si="17"/>
        <v>#REF!</v>
      </c>
      <c r="E199" s="2" t="e">
        <f t="shared" si="18"/>
        <v>#REF!</v>
      </c>
      <c r="F199" s="3" t="e">
        <f t="shared" si="19"/>
        <v>#REF!</v>
      </c>
    </row>
    <row r="200" spans="1:6">
      <c r="A200" t="e">
        <f>Updates!#REF!</f>
        <v>#REF!</v>
      </c>
      <c r="B200" t="e">
        <f t="shared" si="15"/>
        <v>#REF!</v>
      </c>
      <c r="C200" s="1" t="e">
        <f t="shared" si="16"/>
        <v>#REF!</v>
      </c>
      <c r="D200" s="1" t="e">
        <f t="shared" si="17"/>
        <v>#REF!</v>
      </c>
      <c r="E200" s="2" t="e">
        <f t="shared" si="18"/>
        <v>#REF!</v>
      </c>
      <c r="F200" s="3" t="e">
        <f t="shared" si="19"/>
        <v>#REF!</v>
      </c>
    </row>
    <row r="201" spans="1:6">
      <c r="A201" t="e">
        <f>Updates!#REF!</f>
        <v>#REF!</v>
      </c>
      <c r="B201" t="e">
        <f t="shared" si="15"/>
        <v>#REF!</v>
      </c>
      <c r="C201" s="1" t="e">
        <f t="shared" si="16"/>
        <v>#REF!</v>
      </c>
      <c r="D201" s="1" t="e">
        <f t="shared" si="17"/>
        <v>#REF!</v>
      </c>
      <c r="E201" s="2" t="e">
        <f t="shared" si="18"/>
        <v>#REF!</v>
      </c>
      <c r="F201" s="3" t="e">
        <f t="shared" si="19"/>
        <v>#REF!</v>
      </c>
    </row>
    <row r="202" spans="1:6">
      <c r="A202" t="e">
        <f>Updates!#REF!</f>
        <v>#REF!</v>
      </c>
      <c r="B202" t="e">
        <f t="shared" si="15"/>
        <v>#REF!</v>
      </c>
      <c r="C202" s="1" t="e">
        <f t="shared" si="16"/>
        <v>#REF!</v>
      </c>
      <c r="D202" s="1" t="e">
        <f t="shared" si="17"/>
        <v>#REF!</v>
      </c>
      <c r="E202" s="2" t="e">
        <f t="shared" si="18"/>
        <v>#REF!</v>
      </c>
      <c r="F202" s="3" t="e">
        <f t="shared" si="19"/>
        <v>#REF!</v>
      </c>
    </row>
    <row r="203" spans="1:6">
      <c r="A203" t="e">
        <f>Updates!#REF!</f>
        <v>#REF!</v>
      </c>
      <c r="B203" t="e">
        <f t="shared" si="15"/>
        <v>#REF!</v>
      </c>
      <c r="C203" s="1" t="e">
        <f t="shared" si="16"/>
        <v>#REF!</v>
      </c>
      <c r="D203" s="1" t="e">
        <f t="shared" si="17"/>
        <v>#REF!</v>
      </c>
      <c r="E203" s="2" t="e">
        <f t="shared" si="18"/>
        <v>#REF!</v>
      </c>
      <c r="F203" s="3" t="e">
        <f t="shared" si="19"/>
        <v>#REF!</v>
      </c>
    </row>
    <row r="204" spans="1:6">
      <c r="A204" t="e">
        <f>Updates!#REF!</f>
        <v>#REF!</v>
      </c>
      <c r="B204" t="e">
        <f t="shared" si="15"/>
        <v>#REF!</v>
      </c>
      <c r="C204" s="1" t="e">
        <f t="shared" si="16"/>
        <v>#REF!</v>
      </c>
      <c r="D204" s="1" t="e">
        <f t="shared" si="17"/>
        <v>#REF!</v>
      </c>
      <c r="E204" s="2" t="e">
        <f t="shared" si="18"/>
        <v>#REF!</v>
      </c>
      <c r="F204" s="3" t="e">
        <f t="shared" si="19"/>
        <v>#REF!</v>
      </c>
    </row>
    <row r="205" spans="1:6">
      <c r="A205" t="e">
        <f>Updates!#REF!</f>
        <v>#REF!</v>
      </c>
      <c r="B205" t="e">
        <f t="shared" si="15"/>
        <v>#REF!</v>
      </c>
      <c r="C205" s="1" t="e">
        <f t="shared" si="16"/>
        <v>#REF!</v>
      </c>
      <c r="D205" s="1" t="e">
        <f t="shared" si="17"/>
        <v>#REF!</v>
      </c>
      <c r="E205" s="2" t="e">
        <f t="shared" si="18"/>
        <v>#REF!</v>
      </c>
      <c r="F205" s="3" t="e">
        <f t="shared" si="19"/>
        <v>#REF!</v>
      </c>
    </row>
    <row r="206" spans="1:6">
      <c r="A206" t="e">
        <f>Updates!#REF!</f>
        <v>#REF!</v>
      </c>
      <c r="B206" t="e">
        <f t="shared" ref="B206:B269" si="20">LEFT(A206,2)</f>
        <v>#REF!</v>
      </c>
      <c r="C206" s="1" t="e">
        <f t="shared" ref="C206:C269" si="21">RIGHT(A206,LEN(A206)-FIND(" ",A206))</f>
        <v>#REF!</v>
      </c>
      <c r="D206" s="1" t="e">
        <f t="shared" ref="D206:D269" si="22">LEFT(C206,8)</f>
        <v>#REF!</v>
      </c>
      <c r="E206" s="2" t="e">
        <f t="shared" ref="E206:E269" si="23">RIGHT(D206,LEN(D206)-FIND(" ",D206))</f>
        <v>#REF!</v>
      </c>
      <c r="F206" s="3" t="e">
        <f t="shared" ref="F206:F269" si="24">IFERROR(E206,D206)</f>
        <v>#REF!</v>
      </c>
    </row>
    <row r="207" spans="1:6">
      <c r="A207" t="e">
        <f>Updates!#REF!</f>
        <v>#REF!</v>
      </c>
      <c r="B207" t="e">
        <f t="shared" si="20"/>
        <v>#REF!</v>
      </c>
      <c r="C207" s="1" t="e">
        <f t="shared" si="21"/>
        <v>#REF!</v>
      </c>
      <c r="D207" s="1" t="e">
        <f t="shared" si="22"/>
        <v>#REF!</v>
      </c>
      <c r="E207" s="2" t="e">
        <f t="shared" si="23"/>
        <v>#REF!</v>
      </c>
      <c r="F207" s="3" t="e">
        <f t="shared" si="24"/>
        <v>#REF!</v>
      </c>
    </row>
    <row r="208" spans="1:6">
      <c r="A208" t="e">
        <f>Updates!#REF!</f>
        <v>#REF!</v>
      </c>
      <c r="B208" t="e">
        <f t="shared" si="20"/>
        <v>#REF!</v>
      </c>
      <c r="C208" s="1" t="e">
        <f t="shared" si="21"/>
        <v>#REF!</v>
      </c>
      <c r="D208" s="1" t="e">
        <f t="shared" si="22"/>
        <v>#REF!</v>
      </c>
      <c r="E208" s="2" t="e">
        <f t="shared" si="23"/>
        <v>#REF!</v>
      </c>
      <c r="F208" s="3" t="e">
        <f t="shared" si="24"/>
        <v>#REF!</v>
      </c>
    </row>
    <row r="209" spans="1:6">
      <c r="A209" t="e">
        <f>Updates!#REF!</f>
        <v>#REF!</v>
      </c>
      <c r="B209" t="e">
        <f t="shared" si="20"/>
        <v>#REF!</v>
      </c>
      <c r="C209" s="1" t="e">
        <f t="shared" si="21"/>
        <v>#REF!</v>
      </c>
      <c r="D209" s="1" t="e">
        <f t="shared" si="22"/>
        <v>#REF!</v>
      </c>
      <c r="E209" s="2" t="e">
        <f t="shared" si="23"/>
        <v>#REF!</v>
      </c>
      <c r="F209" s="3" t="e">
        <f t="shared" si="24"/>
        <v>#REF!</v>
      </c>
    </row>
    <row r="210" spans="1:6">
      <c r="A210" t="e">
        <f>Updates!#REF!</f>
        <v>#REF!</v>
      </c>
      <c r="B210" t="e">
        <f t="shared" si="20"/>
        <v>#REF!</v>
      </c>
      <c r="C210" s="1" t="e">
        <f t="shared" si="21"/>
        <v>#REF!</v>
      </c>
      <c r="D210" s="1" t="e">
        <f t="shared" si="22"/>
        <v>#REF!</v>
      </c>
      <c r="E210" s="2" t="e">
        <f t="shared" si="23"/>
        <v>#REF!</v>
      </c>
      <c r="F210" s="3" t="e">
        <f t="shared" si="24"/>
        <v>#REF!</v>
      </c>
    </row>
    <row r="211" spans="1:6">
      <c r="A211" t="e">
        <f>Updates!#REF!</f>
        <v>#REF!</v>
      </c>
      <c r="B211" t="e">
        <f t="shared" si="20"/>
        <v>#REF!</v>
      </c>
      <c r="C211" s="1" t="e">
        <f t="shared" si="21"/>
        <v>#REF!</v>
      </c>
      <c r="D211" s="1" t="e">
        <f t="shared" si="22"/>
        <v>#REF!</v>
      </c>
      <c r="E211" s="2" t="e">
        <f t="shared" si="23"/>
        <v>#REF!</v>
      </c>
      <c r="F211" s="3" t="e">
        <f t="shared" si="24"/>
        <v>#REF!</v>
      </c>
    </row>
    <row r="212" spans="1:6">
      <c r="A212" t="e">
        <f>Updates!#REF!</f>
        <v>#REF!</v>
      </c>
      <c r="B212" t="e">
        <f t="shared" si="20"/>
        <v>#REF!</v>
      </c>
      <c r="C212" s="1" t="e">
        <f t="shared" si="21"/>
        <v>#REF!</v>
      </c>
      <c r="D212" s="1" t="e">
        <f t="shared" si="22"/>
        <v>#REF!</v>
      </c>
      <c r="E212" s="2" t="e">
        <f t="shared" si="23"/>
        <v>#REF!</v>
      </c>
      <c r="F212" s="3" t="e">
        <f t="shared" si="24"/>
        <v>#REF!</v>
      </c>
    </row>
    <row r="213" spans="1:6">
      <c r="A213" t="e">
        <f>Updates!#REF!</f>
        <v>#REF!</v>
      </c>
      <c r="B213" t="e">
        <f t="shared" si="20"/>
        <v>#REF!</v>
      </c>
      <c r="C213" s="1" t="e">
        <f t="shared" si="21"/>
        <v>#REF!</v>
      </c>
      <c r="D213" s="1" t="e">
        <f t="shared" si="22"/>
        <v>#REF!</v>
      </c>
      <c r="E213" s="2" t="e">
        <f t="shared" si="23"/>
        <v>#REF!</v>
      </c>
      <c r="F213" s="3" t="e">
        <f t="shared" si="24"/>
        <v>#REF!</v>
      </c>
    </row>
    <row r="214" spans="1:6">
      <c r="A214" t="e">
        <f>Updates!#REF!</f>
        <v>#REF!</v>
      </c>
      <c r="B214" t="e">
        <f t="shared" si="20"/>
        <v>#REF!</v>
      </c>
      <c r="C214" s="1" t="e">
        <f t="shared" si="21"/>
        <v>#REF!</v>
      </c>
      <c r="D214" s="1" t="e">
        <f t="shared" si="22"/>
        <v>#REF!</v>
      </c>
      <c r="E214" s="2" t="e">
        <f t="shared" si="23"/>
        <v>#REF!</v>
      </c>
      <c r="F214" s="3" t="e">
        <f t="shared" si="24"/>
        <v>#REF!</v>
      </c>
    </row>
    <row r="215" spans="1:6">
      <c r="A215" t="e">
        <f>Updates!#REF!</f>
        <v>#REF!</v>
      </c>
      <c r="B215" t="e">
        <f t="shared" si="20"/>
        <v>#REF!</v>
      </c>
      <c r="C215" s="1" t="e">
        <f t="shared" si="21"/>
        <v>#REF!</v>
      </c>
      <c r="D215" s="1" t="e">
        <f t="shared" si="22"/>
        <v>#REF!</v>
      </c>
      <c r="E215" s="2" t="e">
        <f t="shared" si="23"/>
        <v>#REF!</v>
      </c>
      <c r="F215" s="3" t="e">
        <f t="shared" si="24"/>
        <v>#REF!</v>
      </c>
    </row>
    <row r="216" spans="1:6">
      <c r="A216" t="e">
        <f>Updates!#REF!</f>
        <v>#REF!</v>
      </c>
      <c r="B216" t="e">
        <f t="shared" si="20"/>
        <v>#REF!</v>
      </c>
      <c r="C216" s="1" t="e">
        <f t="shared" si="21"/>
        <v>#REF!</v>
      </c>
      <c r="D216" s="1" t="e">
        <f t="shared" si="22"/>
        <v>#REF!</v>
      </c>
      <c r="E216" s="2" t="e">
        <f t="shared" si="23"/>
        <v>#REF!</v>
      </c>
      <c r="F216" s="3" t="e">
        <f t="shared" si="24"/>
        <v>#REF!</v>
      </c>
    </row>
    <row r="217" spans="1:6">
      <c r="A217" t="e">
        <f>Updates!#REF!</f>
        <v>#REF!</v>
      </c>
      <c r="B217" t="e">
        <f t="shared" si="20"/>
        <v>#REF!</v>
      </c>
      <c r="C217" s="1" t="e">
        <f t="shared" si="21"/>
        <v>#REF!</v>
      </c>
      <c r="D217" s="1" t="e">
        <f t="shared" si="22"/>
        <v>#REF!</v>
      </c>
      <c r="E217" s="2" t="e">
        <f t="shared" si="23"/>
        <v>#REF!</v>
      </c>
      <c r="F217" s="3" t="e">
        <f t="shared" si="24"/>
        <v>#REF!</v>
      </c>
    </row>
    <row r="218" spans="1:6">
      <c r="A218" t="e">
        <f>Updates!#REF!</f>
        <v>#REF!</v>
      </c>
      <c r="B218" t="e">
        <f t="shared" si="20"/>
        <v>#REF!</v>
      </c>
      <c r="C218" s="1" t="e">
        <f t="shared" si="21"/>
        <v>#REF!</v>
      </c>
      <c r="D218" s="1" t="e">
        <f t="shared" si="22"/>
        <v>#REF!</v>
      </c>
      <c r="E218" s="2" t="e">
        <f t="shared" si="23"/>
        <v>#REF!</v>
      </c>
      <c r="F218" s="3" t="e">
        <f t="shared" si="24"/>
        <v>#REF!</v>
      </c>
    </row>
    <row r="219" spans="1:6">
      <c r="A219" t="e">
        <f>Updates!#REF!</f>
        <v>#REF!</v>
      </c>
      <c r="B219" t="e">
        <f t="shared" si="20"/>
        <v>#REF!</v>
      </c>
      <c r="C219" s="1" t="e">
        <f t="shared" si="21"/>
        <v>#REF!</v>
      </c>
      <c r="D219" s="1" t="e">
        <f t="shared" si="22"/>
        <v>#REF!</v>
      </c>
      <c r="E219" s="2" t="e">
        <f t="shared" si="23"/>
        <v>#REF!</v>
      </c>
      <c r="F219" s="3" t="e">
        <f t="shared" si="24"/>
        <v>#REF!</v>
      </c>
    </row>
    <row r="220" spans="1:6">
      <c r="A220" t="e">
        <f>Updates!#REF!</f>
        <v>#REF!</v>
      </c>
      <c r="B220" t="e">
        <f t="shared" si="20"/>
        <v>#REF!</v>
      </c>
      <c r="C220" s="1" t="e">
        <f t="shared" si="21"/>
        <v>#REF!</v>
      </c>
      <c r="D220" s="1" t="e">
        <f t="shared" si="22"/>
        <v>#REF!</v>
      </c>
      <c r="E220" s="2" t="e">
        <f t="shared" si="23"/>
        <v>#REF!</v>
      </c>
      <c r="F220" s="3" t="e">
        <f t="shared" si="24"/>
        <v>#REF!</v>
      </c>
    </row>
    <row r="221" spans="1:6">
      <c r="A221" t="e">
        <f>Updates!#REF!</f>
        <v>#REF!</v>
      </c>
      <c r="B221" t="e">
        <f t="shared" si="20"/>
        <v>#REF!</v>
      </c>
      <c r="C221" s="1" t="e">
        <f t="shared" si="21"/>
        <v>#REF!</v>
      </c>
      <c r="D221" s="1" t="e">
        <f t="shared" si="22"/>
        <v>#REF!</v>
      </c>
      <c r="E221" s="2" t="e">
        <f t="shared" si="23"/>
        <v>#REF!</v>
      </c>
      <c r="F221" s="3" t="e">
        <f t="shared" si="24"/>
        <v>#REF!</v>
      </c>
    </row>
    <row r="222" spans="1:6">
      <c r="A222" t="e">
        <f>Updates!#REF!</f>
        <v>#REF!</v>
      </c>
      <c r="B222" t="e">
        <f t="shared" si="20"/>
        <v>#REF!</v>
      </c>
      <c r="C222" s="1" t="e">
        <f t="shared" si="21"/>
        <v>#REF!</v>
      </c>
      <c r="D222" s="1" t="e">
        <f t="shared" si="22"/>
        <v>#REF!</v>
      </c>
      <c r="E222" s="2" t="e">
        <f t="shared" si="23"/>
        <v>#REF!</v>
      </c>
      <c r="F222" s="3" t="e">
        <f t="shared" si="24"/>
        <v>#REF!</v>
      </c>
    </row>
    <row r="223" spans="1:6">
      <c r="A223" t="e">
        <f>Updates!#REF!</f>
        <v>#REF!</v>
      </c>
      <c r="B223" t="e">
        <f t="shared" si="20"/>
        <v>#REF!</v>
      </c>
      <c r="C223" s="1" t="e">
        <f t="shared" si="21"/>
        <v>#REF!</v>
      </c>
      <c r="D223" s="1" t="e">
        <f t="shared" si="22"/>
        <v>#REF!</v>
      </c>
      <c r="E223" s="2" t="e">
        <f t="shared" si="23"/>
        <v>#REF!</v>
      </c>
      <c r="F223" s="3" t="e">
        <f t="shared" si="24"/>
        <v>#REF!</v>
      </c>
    </row>
    <row r="224" spans="1:6">
      <c r="A224" t="e">
        <f>Updates!#REF!</f>
        <v>#REF!</v>
      </c>
      <c r="B224" t="e">
        <f t="shared" si="20"/>
        <v>#REF!</v>
      </c>
      <c r="C224" s="1" t="e">
        <f t="shared" si="21"/>
        <v>#REF!</v>
      </c>
      <c r="D224" s="1" t="e">
        <f t="shared" si="22"/>
        <v>#REF!</v>
      </c>
      <c r="E224" s="2" t="e">
        <f t="shared" si="23"/>
        <v>#REF!</v>
      </c>
      <c r="F224" s="3" t="e">
        <f t="shared" si="24"/>
        <v>#REF!</v>
      </c>
    </row>
    <row r="225" spans="1:6">
      <c r="A225" t="e">
        <f>Updates!#REF!</f>
        <v>#REF!</v>
      </c>
      <c r="B225" t="e">
        <f t="shared" si="20"/>
        <v>#REF!</v>
      </c>
      <c r="C225" s="1" t="e">
        <f t="shared" si="21"/>
        <v>#REF!</v>
      </c>
      <c r="D225" s="1" t="e">
        <f t="shared" si="22"/>
        <v>#REF!</v>
      </c>
      <c r="E225" s="2" t="e">
        <f t="shared" si="23"/>
        <v>#REF!</v>
      </c>
      <c r="F225" s="3" t="e">
        <f t="shared" si="24"/>
        <v>#REF!</v>
      </c>
    </row>
    <row r="226" spans="1:6">
      <c r="A226" t="e">
        <f>Updates!#REF!</f>
        <v>#REF!</v>
      </c>
      <c r="B226" t="e">
        <f t="shared" si="20"/>
        <v>#REF!</v>
      </c>
      <c r="C226" s="1" t="e">
        <f t="shared" si="21"/>
        <v>#REF!</v>
      </c>
      <c r="D226" s="1" t="e">
        <f t="shared" si="22"/>
        <v>#REF!</v>
      </c>
      <c r="E226" s="2" t="e">
        <f t="shared" si="23"/>
        <v>#REF!</v>
      </c>
      <c r="F226" s="3" t="e">
        <f t="shared" si="24"/>
        <v>#REF!</v>
      </c>
    </row>
    <row r="227" spans="1:6">
      <c r="A227" t="e">
        <f>Updates!#REF!</f>
        <v>#REF!</v>
      </c>
      <c r="B227" t="e">
        <f t="shared" si="20"/>
        <v>#REF!</v>
      </c>
      <c r="C227" s="1" t="e">
        <f t="shared" si="21"/>
        <v>#REF!</v>
      </c>
      <c r="D227" s="1" t="e">
        <f t="shared" si="22"/>
        <v>#REF!</v>
      </c>
      <c r="E227" s="2" t="e">
        <f t="shared" si="23"/>
        <v>#REF!</v>
      </c>
      <c r="F227" s="3" t="e">
        <f t="shared" si="24"/>
        <v>#REF!</v>
      </c>
    </row>
    <row r="228" spans="1:6">
      <c r="A228" t="e">
        <f>Updates!#REF!</f>
        <v>#REF!</v>
      </c>
      <c r="B228" t="e">
        <f t="shared" si="20"/>
        <v>#REF!</v>
      </c>
      <c r="C228" s="1" t="e">
        <f t="shared" si="21"/>
        <v>#REF!</v>
      </c>
      <c r="D228" s="1" t="e">
        <f t="shared" si="22"/>
        <v>#REF!</v>
      </c>
      <c r="E228" s="2" t="e">
        <f t="shared" si="23"/>
        <v>#REF!</v>
      </c>
      <c r="F228" s="3" t="e">
        <f t="shared" si="24"/>
        <v>#REF!</v>
      </c>
    </row>
    <row r="229" spans="1:6">
      <c r="A229" t="e">
        <f>Updates!#REF!</f>
        <v>#REF!</v>
      </c>
      <c r="B229" t="e">
        <f t="shared" si="20"/>
        <v>#REF!</v>
      </c>
      <c r="C229" s="1" t="e">
        <f t="shared" si="21"/>
        <v>#REF!</v>
      </c>
      <c r="D229" s="1" t="e">
        <f t="shared" si="22"/>
        <v>#REF!</v>
      </c>
      <c r="E229" s="2" t="e">
        <f t="shared" si="23"/>
        <v>#REF!</v>
      </c>
      <c r="F229" s="3" t="e">
        <f t="shared" si="24"/>
        <v>#REF!</v>
      </c>
    </row>
    <row r="230" spans="1:6">
      <c r="A230" t="e">
        <f>Updates!#REF!</f>
        <v>#REF!</v>
      </c>
      <c r="B230" t="e">
        <f t="shared" si="20"/>
        <v>#REF!</v>
      </c>
      <c r="C230" s="1" t="e">
        <f t="shared" si="21"/>
        <v>#REF!</v>
      </c>
      <c r="D230" s="1" t="e">
        <f t="shared" si="22"/>
        <v>#REF!</v>
      </c>
      <c r="E230" s="2" t="e">
        <f t="shared" si="23"/>
        <v>#REF!</v>
      </c>
      <c r="F230" s="3" t="e">
        <f t="shared" si="24"/>
        <v>#REF!</v>
      </c>
    </row>
    <row r="231" spans="1:6">
      <c r="A231" t="e">
        <f>Updates!#REF!</f>
        <v>#REF!</v>
      </c>
      <c r="B231" t="e">
        <f t="shared" si="20"/>
        <v>#REF!</v>
      </c>
      <c r="C231" s="1" t="e">
        <f t="shared" si="21"/>
        <v>#REF!</v>
      </c>
      <c r="D231" s="1" t="e">
        <f t="shared" si="22"/>
        <v>#REF!</v>
      </c>
      <c r="E231" s="2" t="e">
        <f t="shared" si="23"/>
        <v>#REF!</v>
      </c>
      <c r="F231" s="3" t="e">
        <f t="shared" si="24"/>
        <v>#REF!</v>
      </c>
    </row>
    <row r="232" spans="1:6">
      <c r="A232" t="e">
        <f>Updates!#REF!</f>
        <v>#REF!</v>
      </c>
      <c r="B232" t="e">
        <f t="shared" si="20"/>
        <v>#REF!</v>
      </c>
      <c r="C232" s="1" t="e">
        <f t="shared" si="21"/>
        <v>#REF!</v>
      </c>
      <c r="D232" s="1" t="e">
        <f t="shared" si="22"/>
        <v>#REF!</v>
      </c>
      <c r="E232" s="2" t="e">
        <f t="shared" si="23"/>
        <v>#REF!</v>
      </c>
      <c r="F232" s="3" t="e">
        <f t="shared" si="24"/>
        <v>#REF!</v>
      </c>
    </row>
    <row r="233" spans="1:6">
      <c r="A233" t="e">
        <f>Updates!#REF!</f>
        <v>#REF!</v>
      </c>
      <c r="B233" t="e">
        <f t="shared" si="20"/>
        <v>#REF!</v>
      </c>
      <c r="C233" s="1" t="e">
        <f t="shared" si="21"/>
        <v>#REF!</v>
      </c>
      <c r="D233" s="1" t="e">
        <f t="shared" si="22"/>
        <v>#REF!</v>
      </c>
      <c r="E233" s="2" t="e">
        <f t="shared" si="23"/>
        <v>#REF!</v>
      </c>
      <c r="F233" s="3" t="e">
        <f t="shared" si="24"/>
        <v>#REF!</v>
      </c>
    </row>
    <row r="234" spans="1:6">
      <c r="A234" t="e">
        <f>Updates!#REF!</f>
        <v>#REF!</v>
      </c>
      <c r="B234" t="e">
        <f t="shared" si="20"/>
        <v>#REF!</v>
      </c>
      <c r="C234" s="1" t="e">
        <f t="shared" si="21"/>
        <v>#REF!</v>
      </c>
      <c r="D234" s="1" t="e">
        <f t="shared" si="22"/>
        <v>#REF!</v>
      </c>
      <c r="E234" s="2" t="e">
        <f t="shared" si="23"/>
        <v>#REF!</v>
      </c>
      <c r="F234" s="3" t="e">
        <f t="shared" si="24"/>
        <v>#REF!</v>
      </c>
    </row>
    <row r="235" spans="1:6">
      <c r="A235" t="e">
        <f>Updates!#REF!</f>
        <v>#REF!</v>
      </c>
      <c r="B235" t="e">
        <f t="shared" si="20"/>
        <v>#REF!</v>
      </c>
      <c r="C235" s="1" t="e">
        <f t="shared" si="21"/>
        <v>#REF!</v>
      </c>
      <c r="D235" s="1" t="e">
        <f t="shared" si="22"/>
        <v>#REF!</v>
      </c>
      <c r="E235" s="2" t="e">
        <f t="shared" si="23"/>
        <v>#REF!</v>
      </c>
      <c r="F235" s="3" t="e">
        <f t="shared" si="24"/>
        <v>#REF!</v>
      </c>
    </row>
    <row r="236" spans="1:6">
      <c r="A236" t="e">
        <f>Updates!#REF!</f>
        <v>#REF!</v>
      </c>
      <c r="B236" t="e">
        <f t="shared" si="20"/>
        <v>#REF!</v>
      </c>
      <c r="C236" s="1" t="e">
        <f t="shared" si="21"/>
        <v>#REF!</v>
      </c>
      <c r="D236" s="1" t="e">
        <f t="shared" si="22"/>
        <v>#REF!</v>
      </c>
      <c r="E236" s="2" t="e">
        <f t="shared" si="23"/>
        <v>#REF!</v>
      </c>
      <c r="F236" s="3" t="e">
        <f t="shared" si="24"/>
        <v>#REF!</v>
      </c>
    </row>
    <row r="237" spans="1:6">
      <c r="A237" t="e">
        <f>Updates!#REF!</f>
        <v>#REF!</v>
      </c>
      <c r="B237" t="e">
        <f t="shared" si="20"/>
        <v>#REF!</v>
      </c>
      <c r="C237" s="1" t="e">
        <f t="shared" si="21"/>
        <v>#REF!</v>
      </c>
      <c r="D237" s="1" t="e">
        <f t="shared" si="22"/>
        <v>#REF!</v>
      </c>
      <c r="E237" s="2" t="e">
        <f t="shared" si="23"/>
        <v>#REF!</v>
      </c>
      <c r="F237" s="3" t="e">
        <f t="shared" si="24"/>
        <v>#REF!</v>
      </c>
    </row>
    <row r="238" spans="1:6">
      <c r="A238" t="e">
        <f>Updates!#REF!</f>
        <v>#REF!</v>
      </c>
      <c r="B238" t="e">
        <f t="shared" si="20"/>
        <v>#REF!</v>
      </c>
      <c r="C238" s="1" t="e">
        <f t="shared" si="21"/>
        <v>#REF!</v>
      </c>
      <c r="D238" s="1" t="e">
        <f t="shared" si="22"/>
        <v>#REF!</v>
      </c>
      <c r="E238" s="2" t="e">
        <f t="shared" si="23"/>
        <v>#REF!</v>
      </c>
      <c r="F238" s="3" t="e">
        <f t="shared" si="24"/>
        <v>#REF!</v>
      </c>
    </row>
    <row r="239" spans="1:6">
      <c r="A239" t="e">
        <f>Updates!#REF!</f>
        <v>#REF!</v>
      </c>
      <c r="B239" t="e">
        <f t="shared" si="20"/>
        <v>#REF!</v>
      </c>
      <c r="C239" s="1" t="e">
        <f t="shared" si="21"/>
        <v>#REF!</v>
      </c>
      <c r="D239" s="1" t="e">
        <f t="shared" si="22"/>
        <v>#REF!</v>
      </c>
      <c r="E239" s="2" t="e">
        <f t="shared" si="23"/>
        <v>#REF!</v>
      </c>
      <c r="F239" s="3" t="e">
        <f t="shared" si="24"/>
        <v>#REF!</v>
      </c>
    </row>
    <row r="240" spans="1:6">
      <c r="A240" t="e">
        <f>Updates!#REF!</f>
        <v>#REF!</v>
      </c>
      <c r="B240" t="e">
        <f t="shared" si="20"/>
        <v>#REF!</v>
      </c>
      <c r="C240" s="1" t="e">
        <f t="shared" si="21"/>
        <v>#REF!</v>
      </c>
      <c r="D240" s="1" t="e">
        <f t="shared" si="22"/>
        <v>#REF!</v>
      </c>
      <c r="E240" s="2" t="e">
        <f t="shared" si="23"/>
        <v>#REF!</v>
      </c>
      <c r="F240" s="3" t="e">
        <f t="shared" si="24"/>
        <v>#REF!</v>
      </c>
    </row>
    <row r="241" spans="1:6">
      <c r="A241" t="e">
        <f>Updates!#REF!</f>
        <v>#REF!</v>
      </c>
      <c r="B241" t="e">
        <f t="shared" si="20"/>
        <v>#REF!</v>
      </c>
      <c r="C241" s="1" t="e">
        <f t="shared" si="21"/>
        <v>#REF!</v>
      </c>
      <c r="D241" s="1" t="e">
        <f t="shared" si="22"/>
        <v>#REF!</v>
      </c>
      <c r="E241" s="2" t="e">
        <f t="shared" si="23"/>
        <v>#REF!</v>
      </c>
      <c r="F241" s="3" t="e">
        <f t="shared" si="24"/>
        <v>#REF!</v>
      </c>
    </row>
    <row r="242" spans="1:6">
      <c r="A242" t="e">
        <f>Updates!#REF!</f>
        <v>#REF!</v>
      </c>
      <c r="B242" t="e">
        <f t="shared" si="20"/>
        <v>#REF!</v>
      </c>
      <c r="C242" s="1" t="e">
        <f t="shared" si="21"/>
        <v>#REF!</v>
      </c>
      <c r="D242" s="1" t="e">
        <f t="shared" si="22"/>
        <v>#REF!</v>
      </c>
      <c r="E242" s="2" t="e">
        <f t="shared" si="23"/>
        <v>#REF!</v>
      </c>
      <c r="F242" s="3" t="e">
        <f t="shared" si="24"/>
        <v>#REF!</v>
      </c>
    </row>
    <row r="243" spans="1:6">
      <c r="A243" t="e">
        <f>Updates!#REF!</f>
        <v>#REF!</v>
      </c>
      <c r="B243" t="e">
        <f t="shared" si="20"/>
        <v>#REF!</v>
      </c>
      <c r="C243" s="1" t="e">
        <f t="shared" si="21"/>
        <v>#REF!</v>
      </c>
      <c r="D243" s="1" t="e">
        <f t="shared" si="22"/>
        <v>#REF!</v>
      </c>
      <c r="E243" s="2" t="e">
        <f t="shared" si="23"/>
        <v>#REF!</v>
      </c>
      <c r="F243" s="3" t="e">
        <f t="shared" si="24"/>
        <v>#REF!</v>
      </c>
    </row>
    <row r="244" spans="1:6">
      <c r="A244" t="e">
        <f>Updates!#REF!</f>
        <v>#REF!</v>
      </c>
      <c r="B244" t="e">
        <f t="shared" si="20"/>
        <v>#REF!</v>
      </c>
      <c r="C244" s="1" t="e">
        <f t="shared" si="21"/>
        <v>#REF!</v>
      </c>
      <c r="D244" s="1" t="e">
        <f t="shared" si="22"/>
        <v>#REF!</v>
      </c>
      <c r="E244" s="2" t="e">
        <f t="shared" si="23"/>
        <v>#REF!</v>
      </c>
      <c r="F244" s="3" t="e">
        <f t="shared" si="24"/>
        <v>#REF!</v>
      </c>
    </row>
    <row r="245" spans="1:6">
      <c r="A245" t="e">
        <f>Updates!#REF!</f>
        <v>#REF!</v>
      </c>
      <c r="B245" t="e">
        <f t="shared" si="20"/>
        <v>#REF!</v>
      </c>
      <c r="C245" s="1" t="e">
        <f t="shared" si="21"/>
        <v>#REF!</v>
      </c>
      <c r="D245" s="1" t="e">
        <f t="shared" si="22"/>
        <v>#REF!</v>
      </c>
      <c r="E245" s="2" t="e">
        <f t="shared" si="23"/>
        <v>#REF!</v>
      </c>
      <c r="F245" s="3" t="e">
        <f t="shared" si="24"/>
        <v>#REF!</v>
      </c>
    </row>
    <row r="246" spans="1:6">
      <c r="A246" t="e">
        <f>Updates!#REF!</f>
        <v>#REF!</v>
      </c>
      <c r="B246" t="e">
        <f t="shared" si="20"/>
        <v>#REF!</v>
      </c>
      <c r="C246" s="1" t="e">
        <f t="shared" si="21"/>
        <v>#REF!</v>
      </c>
      <c r="D246" s="1" t="e">
        <f t="shared" si="22"/>
        <v>#REF!</v>
      </c>
      <c r="E246" s="2" t="e">
        <f t="shared" si="23"/>
        <v>#REF!</v>
      </c>
      <c r="F246" s="3" t="e">
        <f t="shared" si="24"/>
        <v>#REF!</v>
      </c>
    </row>
    <row r="247" spans="1:6">
      <c r="A247" t="e">
        <f>Updates!#REF!</f>
        <v>#REF!</v>
      </c>
      <c r="B247" t="e">
        <f t="shared" si="20"/>
        <v>#REF!</v>
      </c>
      <c r="C247" s="1" t="e">
        <f t="shared" si="21"/>
        <v>#REF!</v>
      </c>
      <c r="D247" s="1" t="e">
        <f t="shared" si="22"/>
        <v>#REF!</v>
      </c>
      <c r="E247" s="2" t="e">
        <f t="shared" si="23"/>
        <v>#REF!</v>
      </c>
      <c r="F247" s="3" t="e">
        <f t="shared" si="24"/>
        <v>#REF!</v>
      </c>
    </row>
    <row r="248" spans="1:6">
      <c r="A248" t="e">
        <f>Updates!#REF!</f>
        <v>#REF!</v>
      </c>
      <c r="B248" t="e">
        <f t="shared" si="20"/>
        <v>#REF!</v>
      </c>
      <c r="C248" s="1" t="e">
        <f t="shared" si="21"/>
        <v>#REF!</v>
      </c>
      <c r="D248" s="1" t="e">
        <f t="shared" si="22"/>
        <v>#REF!</v>
      </c>
      <c r="E248" s="2" t="e">
        <f t="shared" si="23"/>
        <v>#REF!</v>
      </c>
      <c r="F248" s="3" t="e">
        <f t="shared" si="24"/>
        <v>#REF!</v>
      </c>
    </row>
    <row r="249" spans="1:6">
      <c r="A249" t="e">
        <f>Updates!#REF!</f>
        <v>#REF!</v>
      </c>
      <c r="B249" t="e">
        <f t="shared" si="20"/>
        <v>#REF!</v>
      </c>
      <c r="C249" s="1" t="e">
        <f t="shared" si="21"/>
        <v>#REF!</v>
      </c>
      <c r="D249" s="1" t="e">
        <f t="shared" si="22"/>
        <v>#REF!</v>
      </c>
      <c r="E249" s="2" t="e">
        <f t="shared" si="23"/>
        <v>#REF!</v>
      </c>
      <c r="F249" s="3" t="e">
        <f t="shared" si="24"/>
        <v>#REF!</v>
      </c>
    </row>
    <row r="250" spans="1:6">
      <c r="A250" t="e">
        <f>Updates!#REF!</f>
        <v>#REF!</v>
      </c>
      <c r="B250" t="e">
        <f t="shared" si="20"/>
        <v>#REF!</v>
      </c>
      <c r="C250" s="1" t="e">
        <f t="shared" si="21"/>
        <v>#REF!</v>
      </c>
      <c r="D250" s="1" t="e">
        <f t="shared" si="22"/>
        <v>#REF!</v>
      </c>
      <c r="E250" s="2" t="e">
        <f t="shared" si="23"/>
        <v>#REF!</v>
      </c>
      <c r="F250" s="3" t="e">
        <f t="shared" si="24"/>
        <v>#REF!</v>
      </c>
    </row>
    <row r="251" spans="1:6">
      <c r="A251" t="e">
        <f>Updates!#REF!</f>
        <v>#REF!</v>
      </c>
      <c r="B251" t="e">
        <f t="shared" si="20"/>
        <v>#REF!</v>
      </c>
      <c r="C251" s="1" t="e">
        <f t="shared" si="21"/>
        <v>#REF!</v>
      </c>
      <c r="D251" s="1" t="e">
        <f t="shared" si="22"/>
        <v>#REF!</v>
      </c>
      <c r="E251" s="2" t="e">
        <f t="shared" si="23"/>
        <v>#REF!</v>
      </c>
      <c r="F251" s="3" t="e">
        <f t="shared" si="24"/>
        <v>#REF!</v>
      </c>
    </row>
    <row r="252" spans="1:6">
      <c r="A252" t="e">
        <f>Updates!#REF!</f>
        <v>#REF!</v>
      </c>
      <c r="B252" t="e">
        <f t="shared" si="20"/>
        <v>#REF!</v>
      </c>
      <c r="C252" s="1" t="e">
        <f t="shared" si="21"/>
        <v>#REF!</v>
      </c>
      <c r="D252" s="1" t="e">
        <f t="shared" si="22"/>
        <v>#REF!</v>
      </c>
      <c r="E252" s="2" t="e">
        <f t="shared" si="23"/>
        <v>#REF!</v>
      </c>
      <c r="F252" s="3" t="e">
        <f t="shared" si="24"/>
        <v>#REF!</v>
      </c>
    </row>
    <row r="253" spans="1:6">
      <c r="A253" t="e">
        <f>Updates!#REF!</f>
        <v>#REF!</v>
      </c>
      <c r="B253" t="e">
        <f t="shared" si="20"/>
        <v>#REF!</v>
      </c>
      <c r="C253" s="1" t="e">
        <f t="shared" si="21"/>
        <v>#REF!</v>
      </c>
      <c r="D253" s="1" t="e">
        <f t="shared" si="22"/>
        <v>#REF!</v>
      </c>
      <c r="E253" s="2" t="e">
        <f t="shared" si="23"/>
        <v>#REF!</v>
      </c>
      <c r="F253" s="3" t="e">
        <f t="shared" si="24"/>
        <v>#REF!</v>
      </c>
    </row>
    <row r="254" spans="1:6">
      <c r="A254" t="e">
        <f>Updates!#REF!</f>
        <v>#REF!</v>
      </c>
      <c r="B254" t="e">
        <f t="shared" si="20"/>
        <v>#REF!</v>
      </c>
      <c r="C254" s="1" t="e">
        <f t="shared" si="21"/>
        <v>#REF!</v>
      </c>
      <c r="D254" s="1" t="e">
        <f t="shared" si="22"/>
        <v>#REF!</v>
      </c>
      <c r="E254" s="2" t="e">
        <f t="shared" si="23"/>
        <v>#REF!</v>
      </c>
      <c r="F254" s="3" t="e">
        <f t="shared" si="24"/>
        <v>#REF!</v>
      </c>
    </row>
    <row r="255" spans="1:6">
      <c r="A255" t="e">
        <f>Updates!#REF!</f>
        <v>#REF!</v>
      </c>
      <c r="B255" t="e">
        <f t="shared" si="20"/>
        <v>#REF!</v>
      </c>
      <c r="C255" s="1" t="e">
        <f t="shared" si="21"/>
        <v>#REF!</v>
      </c>
      <c r="D255" s="1" t="e">
        <f t="shared" si="22"/>
        <v>#REF!</v>
      </c>
      <c r="E255" s="2" t="e">
        <f t="shared" si="23"/>
        <v>#REF!</v>
      </c>
      <c r="F255" s="3" t="e">
        <f t="shared" si="24"/>
        <v>#REF!</v>
      </c>
    </row>
    <row r="256" spans="1:6">
      <c r="A256" t="e">
        <f>Updates!#REF!</f>
        <v>#REF!</v>
      </c>
      <c r="B256" t="e">
        <f t="shared" si="20"/>
        <v>#REF!</v>
      </c>
      <c r="C256" s="1" t="e">
        <f t="shared" si="21"/>
        <v>#REF!</v>
      </c>
      <c r="D256" s="1" t="e">
        <f t="shared" si="22"/>
        <v>#REF!</v>
      </c>
      <c r="E256" s="2" t="e">
        <f t="shared" si="23"/>
        <v>#REF!</v>
      </c>
      <c r="F256" s="3" t="e">
        <f t="shared" si="24"/>
        <v>#REF!</v>
      </c>
    </row>
    <row r="257" spans="1:6">
      <c r="A257" t="e">
        <f>Updates!#REF!</f>
        <v>#REF!</v>
      </c>
      <c r="B257" t="e">
        <f t="shared" si="20"/>
        <v>#REF!</v>
      </c>
      <c r="C257" s="1" t="e">
        <f t="shared" si="21"/>
        <v>#REF!</v>
      </c>
      <c r="D257" s="1" t="e">
        <f t="shared" si="22"/>
        <v>#REF!</v>
      </c>
      <c r="E257" s="2" t="e">
        <f t="shared" si="23"/>
        <v>#REF!</v>
      </c>
      <c r="F257" s="3" t="e">
        <f t="shared" si="24"/>
        <v>#REF!</v>
      </c>
    </row>
    <row r="258" spans="1:6">
      <c r="A258" t="e">
        <f>Updates!#REF!</f>
        <v>#REF!</v>
      </c>
      <c r="B258" t="e">
        <f t="shared" si="20"/>
        <v>#REF!</v>
      </c>
      <c r="C258" s="1" t="e">
        <f t="shared" si="21"/>
        <v>#REF!</v>
      </c>
      <c r="D258" s="1" t="e">
        <f t="shared" si="22"/>
        <v>#REF!</v>
      </c>
      <c r="E258" s="2" t="e">
        <f t="shared" si="23"/>
        <v>#REF!</v>
      </c>
      <c r="F258" s="3" t="e">
        <f t="shared" si="24"/>
        <v>#REF!</v>
      </c>
    </row>
    <row r="259" spans="1:6">
      <c r="A259" t="e">
        <f>Updates!#REF!</f>
        <v>#REF!</v>
      </c>
      <c r="B259" t="e">
        <f t="shared" si="20"/>
        <v>#REF!</v>
      </c>
      <c r="C259" s="1" t="e">
        <f t="shared" si="21"/>
        <v>#REF!</v>
      </c>
      <c r="D259" s="1" t="e">
        <f t="shared" si="22"/>
        <v>#REF!</v>
      </c>
      <c r="E259" s="2" t="e">
        <f t="shared" si="23"/>
        <v>#REF!</v>
      </c>
      <c r="F259" s="3" t="e">
        <f t="shared" si="24"/>
        <v>#REF!</v>
      </c>
    </row>
    <row r="260" spans="1:6">
      <c r="A260" t="e">
        <f>Updates!#REF!</f>
        <v>#REF!</v>
      </c>
      <c r="B260" t="e">
        <f t="shared" si="20"/>
        <v>#REF!</v>
      </c>
      <c r="C260" s="1" t="e">
        <f t="shared" si="21"/>
        <v>#REF!</v>
      </c>
      <c r="D260" s="1" t="e">
        <f t="shared" si="22"/>
        <v>#REF!</v>
      </c>
      <c r="E260" s="2" t="e">
        <f t="shared" si="23"/>
        <v>#REF!</v>
      </c>
      <c r="F260" s="3" t="e">
        <f t="shared" si="24"/>
        <v>#REF!</v>
      </c>
    </row>
    <row r="261" spans="1:6">
      <c r="A261" t="e">
        <f>Updates!#REF!</f>
        <v>#REF!</v>
      </c>
      <c r="B261" t="e">
        <f t="shared" si="20"/>
        <v>#REF!</v>
      </c>
      <c r="C261" s="1" t="e">
        <f t="shared" si="21"/>
        <v>#REF!</v>
      </c>
      <c r="D261" s="1" t="e">
        <f t="shared" si="22"/>
        <v>#REF!</v>
      </c>
      <c r="E261" s="2" t="e">
        <f t="shared" si="23"/>
        <v>#REF!</v>
      </c>
      <c r="F261" s="3" t="e">
        <f t="shared" si="24"/>
        <v>#REF!</v>
      </c>
    </row>
    <row r="262" spans="1:6">
      <c r="A262" t="e">
        <f>Updates!#REF!</f>
        <v>#REF!</v>
      </c>
      <c r="B262" t="e">
        <f t="shared" si="20"/>
        <v>#REF!</v>
      </c>
      <c r="C262" s="1" t="e">
        <f t="shared" si="21"/>
        <v>#REF!</v>
      </c>
      <c r="D262" s="1" t="e">
        <f t="shared" si="22"/>
        <v>#REF!</v>
      </c>
      <c r="E262" s="2" t="e">
        <f t="shared" si="23"/>
        <v>#REF!</v>
      </c>
      <c r="F262" s="3" t="e">
        <f t="shared" si="24"/>
        <v>#REF!</v>
      </c>
    </row>
    <row r="263" spans="1:6">
      <c r="A263" t="e">
        <f>Updates!#REF!</f>
        <v>#REF!</v>
      </c>
      <c r="B263" t="e">
        <f t="shared" si="20"/>
        <v>#REF!</v>
      </c>
      <c r="C263" s="1" t="e">
        <f t="shared" si="21"/>
        <v>#REF!</v>
      </c>
      <c r="D263" s="1" t="e">
        <f t="shared" si="22"/>
        <v>#REF!</v>
      </c>
      <c r="E263" s="2" t="e">
        <f t="shared" si="23"/>
        <v>#REF!</v>
      </c>
      <c r="F263" s="3" t="e">
        <f t="shared" si="24"/>
        <v>#REF!</v>
      </c>
    </row>
    <row r="264" spans="1:6">
      <c r="A264" t="e">
        <f>Updates!#REF!</f>
        <v>#REF!</v>
      </c>
      <c r="B264" t="e">
        <f t="shared" si="20"/>
        <v>#REF!</v>
      </c>
      <c r="C264" s="1" t="e">
        <f t="shared" si="21"/>
        <v>#REF!</v>
      </c>
      <c r="D264" s="1" t="e">
        <f t="shared" si="22"/>
        <v>#REF!</v>
      </c>
      <c r="E264" s="2" t="e">
        <f t="shared" si="23"/>
        <v>#REF!</v>
      </c>
      <c r="F264" s="3" t="e">
        <f t="shared" si="24"/>
        <v>#REF!</v>
      </c>
    </row>
    <row r="265" spans="1:6">
      <c r="A265" t="e">
        <f>Updates!#REF!</f>
        <v>#REF!</v>
      </c>
      <c r="B265" t="e">
        <f t="shared" si="20"/>
        <v>#REF!</v>
      </c>
      <c r="C265" s="1" t="e">
        <f t="shared" si="21"/>
        <v>#REF!</v>
      </c>
      <c r="D265" s="1" t="e">
        <f t="shared" si="22"/>
        <v>#REF!</v>
      </c>
      <c r="E265" s="2" t="e">
        <f t="shared" si="23"/>
        <v>#REF!</v>
      </c>
      <c r="F265" s="3" t="e">
        <f t="shared" si="24"/>
        <v>#REF!</v>
      </c>
    </row>
    <row r="266" spans="1:6">
      <c r="A266" t="e">
        <f>Updates!#REF!</f>
        <v>#REF!</v>
      </c>
      <c r="B266" t="e">
        <f t="shared" si="20"/>
        <v>#REF!</v>
      </c>
      <c r="C266" s="1" t="e">
        <f t="shared" si="21"/>
        <v>#REF!</v>
      </c>
      <c r="D266" s="1" t="e">
        <f t="shared" si="22"/>
        <v>#REF!</v>
      </c>
      <c r="E266" s="2" t="e">
        <f t="shared" si="23"/>
        <v>#REF!</v>
      </c>
      <c r="F266" s="3" t="e">
        <f t="shared" si="24"/>
        <v>#REF!</v>
      </c>
    </row>
    <row r="267" spans="1:6">
      <c r="A267" t="e">
        <f>Updates!#REF!</f>
        <v>#REF!</v>
      </c>
      <c r="B267" t="e">
        <f t="shared" si="20"/>
        <v>#REF!</v>
      </c>
      <c r="C267" s="1" t="e">
        <f t="shared" si="21"/>
        <v>#REF!</v>
      </c>
      <c r="D267" s="1" t="e">
        <f t="shared" si="22"/>
        <v>#REF!</v>
      </c>
      <c r="E267" s="2" t="e">
        <f t="shared" si="23"/>
        <v>#REF!</v>
      </c>
      <c r="F267" s="3" t="e">
        <f t="shared" si="24"/>
        <v>#REF!</v>
      </c>
    </row>
    <row r="268" spans="1:6">
      <c r="A268" t="e">
        <f>Updates!#REF!</f>
        <v>#REF!</v>
      </c>
      <c r="B268" t="e">
        <f t="shared" si="20"/>
        <v>#REF!</v>
      </c>
      <c r="C268" s="1" t="e">
        <f t="shared" si="21"/>
        <v>#REF!</v>
      </c>
      <c r="D268" s="1" t="e">
        <f t="shared" si="22"/>
        <v>#REF!</v>
      </c>
      <c r="E268" s="2" t="e">
        <f t="shared" si="23"/>
        <v>#REF!</v>
      </c>
      <c r="F268" s="3" t="e">
        <f t="shared" si="24"/>
        <v>#REF!</v>
      </c>
    </row>
    <row r="269" spans="1:6">
      <c r="A269" t="e">
        <f>Updates!#REF!</f>
        <v>#REF!</v>
      </c>
      <c r="B269" t="e">
        <f t="shared" si="20"/>
        <v>#REF!</v>
      </c>
      <c r="C269" s="1" t="e">
        <f t="shared" si="21"/>
        <v>#REF!</v>
      </c>
      <c r="D269" s="1" t="e">
        <f t="shared" si="22"/>
        <v>#REF!</v>
      </c>
      <c r="E269" s="2" t="e">
        <f t="shared" si="23"/>
        <v>#REF!</v>
      </c>
      <c r="F269" s="3" t="e">
        <f t="shared" si="24"/>
        <v>#REF!</v>
      </c>
    </row>
    <row r="270" spans="1:6">
      <c r="A270" t="e">
        <f>Updates!#REF!</f>
        <v>#REF!</v>
      </c>
      <c r="B270" t="e">
        <f t="shared" ref="B270:B333" si="25">LEFT(A270,2)</f>
        <v>#REF!</v>
      </c>
      <c r="C270" s="1" t="e">
        <f t="shared" ref="C270:C333" si="26">RIGHT(A270,LEN(A270)-FIND(" ",A270))</f>
        <v>#REF!</v>
      </c>
      <c r="D270" s="1" t="e">
        <f t="shared" ref="D270:D333" si="27">LEFT(C270,8)</f>
        <v>#REF!</v>
      </c>
      <c r="E270" s="2" t="e">
        <f t="shared" ref="E270:E333" si="28">RIGHT(D270,LEN(D270)-FIND(" ",D270))</f>
        <v>#REF!</v>
      </c>
      <c r="F270" s="3" t="e">
        <f t="shared" ref="F270:F333" si="29">IFERROR(E270,D270)</f>
        <v>#REF!</v>
      </c>
    </row>
    <row r="271" spans="1:6">
      <c r="A271" t="e">
        <f>Updates!#REF!</f>
        <v>#REF!</v>
      </c>
      <c r="B271" t="e">
        <f t="shared" si="25"/>
        <v>#REF!</v>
      </c>
      <c r="C271" s="1" t="e">
        <f t="shared" si="26"/>
        <v>#REF!</v>
      </c>
      <c r="D271" s="1" t="e">
        <f t="shared" si="27"/>
        <v>#REF!</v>
      </c>
      <c r="E271" s="2" t="e">
        <f t="shared" si="28"/>
        <v>#REF!</v>
      </c>
      <c r="F271" s="3" t="e">
        <f t="shared" si="29"/>
        <v>#REF!</v>
      </c>
    </row>
    <row r="272" spans="1:6">
      <c r="A272" t="e">
        <f>Updates!#REF!</f>
        <v>#REF!</v>
      </c>
      <c r="B272" t="e">
        <f t="shared" si="25"/>
        <v>#REF!</v>
      </c>
      <c r="C272" s="1" t="e">
        <f t="shared" si="26"/>
        <v>#REF!</v>
      </c>
      <c r="D272" s="1" t="e">
        <f t="shared" si="27"/>
        <v>#REF!</v>
      </c>
      <c r="E272" s="2" t="e">
        <f t="shared" si="28"/>
        <v>#REF!</v>
      </c>
      <c r="F272" s="3" t="e">
        <f t="shared" si="29"/>
        <v>#REF!</v>
      </c>
    </row>
    <row r="273" spans="1:6">
      <c r="A273" t="e">
        <f>Updates!#REF!</f>
        <v>#REF!</v>
      </c>
      <c r="B273" t="e">
        <f t="shared" si="25"/>
        <v>#REF!</v>
      </c>
      <c r="C273" s="1" t="e">
        <f t="shared" si="26"/>
        <v>#REF!</v>
      </c>
      <c r="D273" s="1" t="e">
        <f t="shared" si="27"/>
        <v>#REF!</v>
      </c>
      <c r="E273" s="2" t="e">
        <f t="shared" si="28"/>
        <v>#REF!</v>
      </c>
      <c r="F273" s="3" t="e">
        <f t="shared" si="29"/>
        <v>#REF!</v>
      </c>
    </row>
    <row r="274" spans="1:6">
      <c r="A274" t="e">
        <f>Updates!#REF!</f>
        <v>#REF!</v>
      </c>
      <c r="B274" t="e">
        <f t="shared" si="25"/>
        <v>#REF!</v>
      </c>
      <c r="C274" s="1" t="e">
        <f t="shared" si="26"/>
        <v>#REF!</v>
      </c>
      <c r="D274" s="1" t="e">
        <f t="shared" si="27"/>
        <v>#REF!</v>
      </c>
      <c r="E274" s="2" t="e">
        <f t="shared" si="28"/>
        <v>#REF!</v>
      </c>
      <c r="F274" s="3" t="e">
        <f t="shared" si="29"/>
        <v>#REF!</v>
      </c>
    </row>
    <row r="275" spans="1:6">
      <c r="A275" t="e">
        <f>Updates!#REF!</f>
        <v>#REF!</v>
      </c>
      <c r="B275" t="e">
        <f t="shared" si="25"/>
        <v>#REF!</v>
      </c>
      <c r="C275" s="1" t="e">
        <f t="shared" si="26"/>
        <v>#REF!</v>
      </c>
      <c r="D275" s="1" t="e">
        <f t="shared" si="27"/>
        <v>#REF!</v>
      </c>
      <c r="E275" s="2" t="e">
        <f t="shared" si="28"/>
        <v>#REF!</v>
      </c>
      <c r="F275" s="3" t="e">
        <f t="shared" si="29"/>
        <v>#REF!</v>
      </c>
    </row>
    <row r="276" spans="1:6">
      <c r="A276" t="e">
        <f>Updates!#REF!</f>
        <v>#REF!</v>
      </c>
      <c r="B276" t="e">
        <f t="shared" si="25"/>
        <v>#REF!</v>
      </c>
      <c r="C276" s="1" t="e">
        <f t="shared" si="26"/>
        <v>#REF!</v>
      </c>
      <c r="D276" s="1" t="e">
        <f t="shared" si="27"/>
        <v>#REF!</v>
      </c>
      <c r="E276" s="2" t="e">
        <f t="shared" si="28"/>
        <v>#REF!</v>
      </c>
      <c r="F276" s="3" t="e">
        <f t="shared" si="29"/>
        <v>#REF!</v>
      </c>
    </row>
    <row r="277" spans="1:6">
      <c r="A277" t="e">
        <f>Updates!#REF!</f>
        <v>#REF!</v>
      </c>
      <c r="B277" t="e">
        <f t="shared" si="25"/>
        <v>#REF!</v>
      </c>
      <c r="C277" s="1" t="e">
        <f t="shared" si="26"/>
        <v>#REF!</v>
      </c>
      <c r="D277" s="1" t="e">
        <f t="shared" si="27"/>
        <v>#REF!</v>
      </c>
      <c r="E277" s="2" t="e">
        <f t="shared" si="28"/>
        <v>#REF!</v>
      </c>
      <c r="F277" s="3" t="e">
        <f t="shared" si="29"/>
        <v>#REF!</v>
      </c>
    </row>
    <row r="278" spans="1:6">
      <c r="A278" t="e">
        <f>Updates!#REF!</f>
        <v>#REF!</v>
      </c>
      <c r="B278" t="e">
        <f t="shared" si="25"/>
        <v>#REF!</v>
      </c>
      <c r="C278" s="1" t="e">
        <f t="shared" si="26"/>
        <v>#REF!</v>
      </c>
      <c r="D278" s="1" t="e">
        <f t="shared" si="27"/>
        <v>#REF!</v>
      </c>
      <c r="E278" s="2" t="e">
        <f t="shared" si="28"/>
        <v>#REF!</v>
      </c>
      <c r="F278" s="3" t="e">
        <f t="shared" si="29"/>
        <v>#REF!</v>
      </c>
    </row>
    <row r="279" spans="1:6">
      <c r="A279" t="e">
        <f>Updates!#REF!</f>
        <v>#REF!</v>
      </c>
      <c r="B279" t="e">
        <f t="shared" si="25"/>
        <v>#REF!</v>
      </c>
      <c r="C279" s="1" t="e">
        <f t="shared" si="26"/>
        <v>#REF!</v>
      </c>
      <c r="D279" s="1" t="e">
        <f t="shared" si="27"/>
        <v>#REF!</v>
      </c>
      <c r="E279" s="2" t="e">
        <f t="shared" si="28"/>
        <v>#REF!</v>
      </c>
      <c r="F279" s="3" t="e">
        <f t="shared" si="29"/>
        <v>#REF!</v>
      </c>
    </row>
    <row r="280" spans="1:6">
      <c r="A280" t="e">
        <f>Updates!#REF!</f>
        <v>#REF!</v>
      </c>
      <c r="B280" t="e">
        <f t="shared" si="25"/>
        <v>#REF!</v>
      </c>
      <c r="C280" s="1" t="e">
        <f t="shared" si="26"/>
        <v>#REF!</v>
      </c>
      <c r="D280" s="1" t="e">
        <f t="shared" si="27"/>
        <v>#REF!</v>
      </c>
      <c r="E280" s="2" t="e">
        <f t="shared" si="28"/>
        <v>#REF!</v>
      </c>
      <c r="F280" s="3" t="e">
        <f t="shared" si="29"/>
        <v>#REF!</v>
      </c>
    </row>
    <row r="281" spans="1:6">
      <c r="A281" t="e">
        <f>Updates!#REF!</f>
        <v>#REF!</v>
      </c>
      <c r="B281" t="e">
        <f t="shared" si="25"/>
        <v>#REF!</v>
      </c>
      <c r="C281" s="1" t="e">
        <f t="shared" si="26"/>
        <v>#REF!</v>
      </c>
      <c r="D281" s="1" t="e">
        <f t="shared" si="27"/>
        <v>#REF!</v>
      </c>
      <c r="E281" s="2" t="e">
        <f t="shared" si="28"/>
        <v>#REF!</v>
      </c>
      <c r="F281" s="3" t="e">
        <f t="shared" si="29"/>
        <v>#REF!</v>
      </c>
    </row>
    <row r="282" spans="1:6">
      <c r="A282" t="e">
        <f>Updates!#REF!</f>
        <v>#REF!</v>
      </c>
      <c r="B282" t="e">
        <f t="shared" si="25"/>
        <v>#REF!</v>
      </c>
      <c r="C282" s="1" t="e">
        <f t="shared" si="26"/>
        <v>#REF!</v>
      </c>
      <c r="D282" s="1" t="e">
        <f t="shared" si="27"/>
        <v>#REF!</v>
      </c>
      <c r="E282" s="2" t="e">
        <f t="shared" si="28"/>
        <v>#REF!</v>
      </c>
      <c r="F282" s="3" t="e">
        <f t="shared" si="29"/>
        <v>#REF!</v>
      </c>
    </row>
    <row r="283" spans="1:6">
      <c r="A283" t="e">
        <f>Updates!#REF!</f>
        <v>#REF!</v>
      </c>
      <c r="B283" t="e">
        <f t="shared" si="25"/>
        <v>#REF!</v>
      </c>
      <c r="C283" s="1" t="e">
        <f t="shared" si="26"/>
        <v>#REF!</v>
      </c>
      <c r="D283" s="1" t="e">
        <f t="shared" si="27"/>
        <v>#REF!</v>
      </c>
      <c r="E283" s="2" t="e">
        <f t="shared" si="28"/>
        <v>#REF!</v>
      </c>
      <c r="F283" s="3" t="e">
        <f t="shared" si="29"/>
        <v>#REF!</v>
      </c>
    </row>
    <row r="284" spans="1:6">
      <c r="A284" t="e">
        <f>Updates!#REF!</f>
        <v>#REF!</v>
      </c>
      <c r="B284" t="e">
        <f t="shared" si="25"/>
        <v>#REF!</v>
      </c>
      <c r="C284" s="1" t="e">
        <f t="shared" si="26"/>
        <v>#REF!</v>
      </c>
      <c r="D284" s="1" t="e">
        <f t="shared" si="27"/>
        <v>#REF!</v>
      </c>
      <c r="E284" s="2" t="e">
        <f t="shared" si="28"/>
        <v>#REF!</v>
      </c>
      <c r="F284" s="3" t="e">
        <f t="shared" si="29"/>
        <v>#REF!</v>
      </c>
    </row>
    <row r="285" spans="1:6">
      <c r="A285" t="e">
        <f>Updates!#REF!</f>
        <v>#REF!</v>
      </c>
      <c r="B285" t="e">
        <f t="shared" si="25"/>
        <v>#REF!</v>
      </c>
      <c r="C285" s="1" t="e">
        <f t="shared" si="26"/>
        <v>#REF!</v>
      </c>
      <c r="D285" s="1" t="e">
        <f t="shared" si="27"/>
        <v>#REF!</v>
      </c>
      <c r="E285" s="2" t="e">
        <f t="shared" si="28"/>
        <v>#REF!</v>
      </c>
      <c r="F285" s="3" t="e">
        <f t="shared" si="29"/>
        <v>#REF!</v>
      </c>
    </row>
    <row r="286" spans="1:6">
      <c r="A286" t="e">
        <f>Updates!#REF!</f>
        <v>#REF!</v>
      </c>
      <c r="B286" t="e">
        <f t="shared" si="25"/>
        <v>#REF!</v>
      </c>
      <c r="C286" s="1" t="e">
        <f t="shared" si="26"/>
        <v>#REF!</v>
      </c>
      <c r="D286" s="1" t="e">
        <f t="shared" si="27"/>
        <v>#REF!</v>
      </c>
      <c r="E286" s="2" t="e">
        <f t="shared" si="28"/>
        <v>#REF!</v>
      </c>
      <c r="F286" s="3" t="e">
        <f t="shared" si="29"/>
        <v>#REF!</v>
      </c>
    </row>
    <row r="287" spans="1:6">
      <c r="A287" t="e">
        <f>Updates!#REF!</f>
        <v>#REF!</v>
      </c>
      <c r="B287" t="e">
        <f t="shared" si="25"/>
        <v>#REF!</v>
      </c>
      <c r="C287" s="1" t="e">
        <f t="shared" si="26"/>
        <v>#REF!</v>
      </c>
      <c r="D287" s="1" t="e">
        <f t="shared" si="27"/>
        <v>#REF!</v>
      </c>
      <c r="E287" s="2" t="e">
        <f t="shared" si="28"/>
        <v>#REF!</v>
      </c>
      <c r="F287" s="3" t="e">
        <f t="shared" si="29"/>
        <v>#REF!</v>
      </c>
    </row>
    <row r="288" spans="1:6">
      <c r="A288" t="e">
        <f>Updates!#REF!</f>
        <v>#REF!</v>
      </c>
      <c r="B288" t="e">
        <f t="shared" si="25"/>
        <v>#REF!</v>
      </c>
      <c r="C288" s="1" t="e">
        <f t="shared" si="26"/>
        <v>#REF!</v>
      </c>
      <c r="D288" s="1" t="e">
        <f t="shared" si="27"/>
        <v>#REF!</v>
      </c>
      <c r="E288" s="2" t="e">
        <f t="shared" si="28"/>
        <v>#REF!</v>
      </c>
      <c r="F288" s="3" t="e">
        <f t="shared" si="29"/>
        <v>#REF!</v>
      </c>
    </row>
    <row r="289" spans="1:6">
      <c r="A289" t="e">
        <f>Updates!#REF!</f>
        <v>#REF!</v>
      </c>
      <c r="B289" t="e">
        <f t="shared" si="25"/>
        <v>#REF!</v>
      </c>
      <c r="C289" s="1" t="e">
        <f t="shared" si="26"/>
        <v>#REF!</v>
      </c>
      <c r="D289" s="1" t="e">
        <f t="shared" si="27"/>
        <v>#REF!</v>
      </c>
      <c r="E289" s="2" t="e">
        <f t="shared" si="28"/>
        <v>#REF!</v>
      </c>
      <c r="F289" s="3" t="e">
        <f t="shared" si="29"/>
        <v>#REF!</v>
      </c>
    </row>
    <row r="290" spans="1:6">
      <c r="A290" t="e">
        <f>Updates!#REF!</f>
        <v>#REF!</v>
      </c>
      <c r="B290" t="e">
        <f t="shared" si="25"/>
        <v>#REF!</v>
      </c>
      <c r="C290" s="1" t="e">
        <f t="shared" si="26"/>
        <v>#REF!</v>
      </c>
      <c r="D290" s="1" t="e">
        <f t="shared" si="27"/>
        <v>#REF!</v>
      </c>
      <c r="E290" s="2" t="e">
        <f t="shared" si="28"/>
        <v>#REF!</v>
      </c>
      <c r="F290" s="3" t="e">
        <f t="shared" si="29"/>
        <v>#REF!</v>
      </c>
    </row>
    <row r="291" spans="1:6">
      <c r="A291" t="e">
        <f>Updates!#REF!</f>
        <v>#REF!</v>
      </c>
      <c r="B291" t="e">
        <f t="shared" si="25"/>
        <v>#REF!</v>
      </c>
      <c r="C291" s="1" t="e">
        <f t="shared" si="26"/>
        <v>#REF!</v>
      </c>
      <c r="D291" s="1" t="e">
        <f t="shared" si="27"/>
        <v>#REF!</v>
      </c>
      <c r="E291" s="2" t="e">
        <f t="shared" si="28"/>
        <v>#REF!</v>
      </c>
      <c r="F291" s="3" t="e">
        <f t="shared" si="29"/>
        <v>#REF!</v>
      </c>
    </row>
    <row r="292" spans="1:6">
      <c r="A292" t="e">
        <f>Updates!#REF!</f>
        <v>#REF!</v>
      </c>
      <c r="B292" t="e">
        <f t="shared" si="25"/>
        <v>#REF!</v>
      </c>
      <c r="C292" s="1" t="e">
        <f t="shared" si="26"/>
        <v>#REF!</v>
      </c>
      <c r="D292" s="1" t="e">
        <f t="shared" si="27"/>
        <v>#REF!</v>
      </c>
      <c r="E292" s="2" t="e">
        <f t="shared" si="28"/>
        <v>#REF!</v>
      </c>
      <c r="F292" s="3" t="e">
        <f t="shared" si="29"/>
        <v>#REF!</v>
      </c>
    </row>
    <row r="293" spans="1:6">
      <c r="A293" t="e">
        <f>Updates!#REF!</f>
        <v>#REF!</v>
      </c>
      <c r="B293" t="e">
        <f t="shared" si="25"/>
        <v>#REF!</v>
      </c>
      <c r="C293" s="1" t="e">
        <f t="shared" si="26"/>
        <v>#REF!</v>
      </c>
      <c r="D293" s="1" t="e">
        <f t="shared" si="27"/>
        <v>#REF!</v>
      </c>
      <c r="E293" s="2" t="e">
        <f t="shared" si="28"/>
        <v>#REF!</v>
      </c>
      <c r="F293" s="3" t="e">
        <f t="shared" si="29"/>
        <v>#REF!</v>
      </c>
    </row>
    <row r="294" spans="1:6">
      <c r="A294" t="e">
        <f>Updates!#REF!</f>
        <v>#REF!</v>
      </c>
      <c r="B294" t="e">
        <f t="shared" si="25"/>
        <v>#REF!</v>
      </c>
      <c r="C294" s="1" t="e">
        <f t="shared" si="26"/>
        <v>#REF!</v>
      </c>
      <c r="D294" s="1" t="e">
        <f t="shared" si="27"/>
        <v>#REF!</v>
      </c>
      <c r="E294" s="2" t="e">
        <f t="shared" si="28"/>
        <v>#REF!</v>
      </c>
      <c r="F294" s="3" t="e">
        <f t="shared" si="29"/>
        <v>#REF!</v>
      </c>
    </row>
    <row r="295" spans="1:6">
      <c r="A295" t="e">
        <f>Updates!#REF!</f>
        <v>#REF!</v>
      </c>
      <c r="B295" t="e">
        <f t="shared" si="25"/>
        <v>#REF!</v>
      </c>
      <c r="C295" s="1" t="e">
        <f t="shared" si="26"/>
        <v>#REF!</v>
      </c>
      <c r="D295" s="1" t="e">
        <f t="shared" si="27"/>
        <v>#REF!</v>
      </c>
      <c r="E295" s="2" t="e">
        <f t="shared" si="28"/>
        <v>#REF!</v>
      </c>
      <c r="F295" s="3" t="e">
        <f t="shared" si="29"/>
        <v>#REF!</v>
      </c>
    </row>
    <row r="296" spans="1:6">
      <c r="A296" t="e">
        <f>Updates!#REF!</f>
        <v>#REF!</v>
      </c>
      <c r="B296" t="e">
        <f t="shared" si="25"/>
        <v>#REF!</v>
      </c>
      <c r="C296" s="1" t="e">
        <f t="shared" si="26"/>
        <v>#REF!</v>
      </c>
      <c r="D296" s="1" t="e">
        <f t="shared" si="27"/>
        <v>#REF!</v>
      </c>
      <c r="E296" s="2" t="e">
        <f t="shared" si="28"/>
        <v>#REF!</v>
      </c>
      <c r="F296" s="3" t="e">
        <f t="shared" si="29"/>
        <v>#REF!</v>
      </c>
    </row>
    <row r="297" spans="1:6">
      <c r="A297" t="e">
        <f>Updates!#REF!</f>
        <v>#REF!</v>
      </c>
      <c r="B297" t="e">
        <f t="shared" si="25"/>
        <v>#REF!</v>
      </c>
      <c r="C297" s="1" t="e">
        <f t="shared" si="26"/>
        <v>#REF!</v>
      </c>
      <c r="D297" s="1" t="e">
        <f t="shared" si="27"/>
        <v>#REF!</v>
      </c>
      <c r="E297" s="2" t="e">
        <f t="shared" si="28"/>
        <v>#REF!</v>
      </c>
      <c r="F297" s="3" t="e">
        <f t="shared" si="29"/>
        <v>#REF!</v>
      </c>
    </row>
    <row r="298" spans="1:6">
      <c r="A298" t="e">
        <f>Updates!#REF!</f>
        <v>#REF!</v>
      </c>
      <c r="B298" t="e">
        <f t="shared" si="25"/>
        <v>#REF!</v>
      </c>
      <c r="C298" s="1" t="e">
        <f t="shared" si="26"/>
        <v>#REF!</v>
      </c>
      <c r="D298" s="1" t="e">
        <f t="shared" si="27"/>
        <v>#REF!</v>
      </c>
      <c r="E298" s="2" t="e">
        <f t="shared" si="28"/>
        <v>#REF!</v>
      </c>
      <c r="F298" s="3" t="e">
        <f t="shared" si="29"/>
        <v>#REF!</v>
      </c>
    </row>
    <row r="299" spans="1:6">
      <c r="A299" t="e">
        <f>Updates!#REF!</f>
        <v>#REF!</v>
      </c>
      <c r="B299" t="e">
        <f t="shared" si="25"/>
        <v>#REF!</v>
      </c>
      <c r="C299" s="1" t="e">
        <f t="shared" si="26"/>
        <v>#REF!</v>
      </c>
      <c r="D299" s="1" t="e">
        <f t="shared" si="27"/>
        <v>#REF!</v>
      </c>
      <c r="E299" s="2" t="e">
        <f t="shared" si="28"/>
        <v>#REF!</v>
      </c>
      <c r="F299" s="3" t="e">
        <f t="shared" si="29"/>
        <v>#REF!</v>
      </c>
    </row>
    <row r="300" spans="1:6">
      <c r="A300" t="e">
        <f>Updates!#REF!</f>
        <v>#REF!</v>
      </c>
      <c r="B300" t="e">
        <f t="shared" si="25"/>
        <v>#REF!</v>
      </c>
      <c r="C300" s="1" t="e">
        <f t="shared" si="26"/>
        <v>#REF!</v>
      </c>
      <c r="D300" s="1" t="e">
        <f t="shared" si="27"/>
        <v>#REF!</v>
      </c>
      <c r="E300" s="2" t="e">
        <f t="shared" si="28"/>
        <v>#REF!</v>
      </c>
      <c r="F300" s="3" t="e">
        <f t="shared" si="29"/>
        <v>#REF!</v>
      </c>
    </row>
    <row r="301" spans="1:6">
      <c r="A301" t="e">
        <f>Updates!#REF!</f>
        <v>#REF!</v>
      </c>
      <c r="B301" t="e">
        <f t="shared" si="25"/>
        <v>#REF!</v>
      </c>
      <c r="C301" s="1" t="e">
        <f t="shared" si="26"/>
        <v>#REF!</v>
      </c>
      <c r="D301" s="1" t="e">
        <f t="shared" si="27"/>
        <v>#REF!</v>
      </c>
      <c r="E301" s="2" t="e">
        <f t="shared" si="28"/>
        <v>#REF!</v>
      </c>
      <c r="F301" s="3" t="e">
        <f t="shared" si="29"/>
        <v>#REF!</v>
      </c>
    </row>
    <row r="302" spans="1:6">
      <c r="A302" t="e">
        <f>Updates!#REF!</f>
        <v>#REF!</v>
      </c>
      <c r="B302" t="e">
        <f t="shared" si="25"/>
        <v>#REF!</v>
      </c>
      <c r="C302" s="1" t="e">
        <f t="shared" si="26"/>
        <v>#REF!</v>
      </c>
      <c r="D302" s="1" t="e">
        <f t="shared" si="27"/>
        <v>#REF!</v>
      </c>
      <c r="E302" s="2" t="e">
        <f t="shared" si="28"/>
        <v>#REF!</v>
      </c>
      <c r="F302" s="3" t="e">
        <f t="shared" si="29"/>
        <v>#REF!</v>
      </c>
    </row>
    <row r="303" spans="1:6">
      <c r="A303" t="e">
        <f>Updates!#REF!</f>
        <v>#REF!</v>
      </c>
      <c r="B303" t="e">
        <f t="shared" si="25"/>
        <v>#REF!</v>
      </c>
      <c r="C303" s="1" t="e">
        <f t="shared" si="26"/>
        <v>#REF!</v>
      </c>
      <c r="D303" s="1" t="e">
        <f t="shared" si="27"/>
        <v>#REF!</v>
      </c>
      <c r="E303" s="2" t="e">
        <f t="shared" si="28"/>
        <v>#REF!</v>
      </c>
      <c r="F303" s="3" t="e">
        <f t="shared" si="29"/>
        <v>#REF!</v>
      </c>
    </row>
    <row r="304" spans="1:6">
      <c r="A304" t="e">
        <f>Updates!#REF!</f>
        <v>#REF!</v>
      </c>
      <c r="B304" t="e">
        <f t="shared" si="25"/>
        <v>#REF!</v>
      </c>
      <c r="C304" s="1" t="e">
        <f t="shared" si="26"/>
        <v>#REF!</v>
      </c>
      <c r="D304" s="1" t="e">
        <f t="shared" si="27"/>
        <v>#REF!</v>
      </c>
      <c r="E304" s="2" t="e">
        <f t="shared" si="28"/>
        <v>#REF!</v>
      </c>
      <c r="F304" s="3" t="e">
        <f t="shared" si="29"/>
        <v>#REF!</v>
      </c>
    </row>
    <row r="305" spans="1:6">
      <c r="A305" t="e">
        <f>Updates!#REF!</f>
        <v>#REF!</v>
      </c>
      <c r="B305" t="e">
        <f t="shared" si="25"/>
        <v>#REF!</v>
      </c>
      <c r="C305" s="1" t="e">
        <f t="shared" si="26"/>
        <v>#REF!</v>
      </c>
      <c r="D305" s="1" t="e">
        <f t="shared" si="27"/>
        <v>#REF!</v>
      </c>
      <c r="E305" s="2" t="e">
        <f t="shared" si="28"/>
        <v>#REF!</v>
      </c>
      <c r="F305" s="3" t="e">
        <f t="shared" si="29"/>
        <v>#REF!</v>
      </c>
    </row>
    <row r="306" spans="1:6">
      <c r="A306" t="e">
        <f>Updates!#REF!</f>
        <v>#REF!</v>
      </c>
      <c r="B306" t="e">
        <f t="shared" si="25"/>
        <v>#REF!</v>
      </c>
      <c r="C306" s="1" t="e">
        <f t="shared" si="26"/>
        <v>#REF!</v>
      </c>
      <c r="D306" s="1" t="e">
        <f t="shared" si="27"/>
        <v>#REF!</v>
      </c>
      <c r="E306" s="2" t="e">
        <f t="shared" si="28"/>
        <v>#REF!</v>
      </c>
      <c r="F306" s="3" t="e">
        <f t="shared" si="29"/>
        <v>#REF!</v>
      </c>
    </row>
    <row r="307" spans="1:6">
      <c r="A307" t="e">
        <f>Updates!#REF!</f>
        <v>#REF!</v>
      </c>
      <c r="B307" t="e">
        <f t="shared" si="25"/>
        <v>#REF!</v>
      </c>
      <c r="C307" s="1" t="e">
        <f t="shared" si="26"/>
        <v>#REF!</v>
      </c>
      <c r="D307" s="1" t="e">
        <f t="shared" si="27"/>
        <v>#REF!</v>
      </c>
      <c r="E307" s="2" t="e">
        <f t="shared" si="28"/>
        <v>#REF!</v>
      </c>
      <c r="F307" s="3" t="e">
        <f t="shared" si="29"/>
        <v>#REF!</v>
      </c>
    </row>
    <row r="308" spans="1:6">
      <c r="A308" t="e">
        <f>Updates!#REF!</f>
        <v>#REF!</v>
      </c>
      <c r="B308" t="e">
        <f t="shared" si="25"/>
        <v>#REF!</v>
      </c>
      <c r="C308" s="1" t="e">
        <f t="shared" si="26"/>
        <v>#REF!</v>
      </c>
      <c r="D308" s="1" t="e">
        <f t="shared" si="27"/>
        <v>#REF!</v>
      </c>
      <c r="E308" s="2" t="e">
        <f t="shared" si="28"/>
        <v>#REF!</v>
      </c>
      <c r="F308" s="3" t="e">
        <f t="shared" si="29"/>
        <v>#REF!</v>
      </c>
    </row>
    <row r="309" spans="1:6">
      <c r="A309" t="e">
        <f>Updates!#REF!</f>
        <v>#REF!</v>
      </c>
      <c r="B309" t="e">
        <f t="shared" si="25"/>
        <v>#REF!</v>
      </c>
      <c r="C309" s="1" t="e">
        <f t="shared" si="26"/>
        <v>#REF!</v>
      </c>
      <c r="D309" s="1" t="e">
        <f t="shared" si="27"/>
        <v>#REF!</v>
      </c>
      <c r="E309" s="2" t="e">
        <f t="shared" si="28"/>
        <v>#REF!</v>
      </c>
      <c r="F309" s="3" t="e">
        <f t="shared" si="29"/>
        <v>#REF!</v>
      </c>
    </row>
    <row r="310" spans="1:6">
      <c r="A310" t="e">
        <f>Updates!#REF!</f>
        <v>#REF!</v>
      </c>
      <c r="B310" t="e">
        <f t="shared" si="25"/>
        <v>#REF!</v>
      </c>
      <c r="C310" s="1" t="e">
        <f t="shared" si="26"/>
        <v>#REF!</v>
      </c>
      <c r="D310" s="1" t="e">
        <f t="shared" si="27"/>
        <v>#REF!</v>
      </c>
      <c r="E310" s="2" t="e">
        <f t="shared" si="28"/>
        <v>#REF!</v>
      </c>
      <c r="F310" s="3" t="e">
        <f t="shared" si="29"/>
        <v>#REF!</v>
      </c>
    </row>
    <row r="311" spans="1:6">
      <c r="A311" t="e">
        <f>Updates!#REF!</f>
        <v>#REF!</v>
      </c>
      <c r="B311" t="e">
        <f t="shared" si="25"/>
        <v>#REF!</v>
      </c>
      <c r="C311" s="1" t="e">
        <f t="shared" si="26"/>
        <v>#REF!</v>
      </c>
      <c r="D311" s="1" t="e">
        <f t="shared" si="27"/>
        <v>#REF!</v>
      </c>
      <c r="E311" s="2" t="e">
        <f t="shared" si="28"/>
        <v>#REF!</v>
      </c>
      <c r="F311" s="3" t="e">
        <f t="shared" si="29"/>
        <v>#REF!</v>
      </c>
    </row>
    <row r="312" spans="1:6">
      <c r="A312" t="e">
        <f>Updates!#REF!</f>
        <v>#REF!</v>
      </c>
      <c r="B312" t="e">
        <f t="shared" si="25"/>
        <v>#REF!</v>
      </c>
      <c r="C312" s="1" t="e">
        <f t="shared" si="26"/>
        <v>#REF!</v>
      </c>
      <c r="D312" s="1" t="e">
        <f t="shared" si="27"/>
        <v>#REF!</v>
      </c>
      <c r="E312" s="2" t="e">
        <f t="shared" si="28"/>
        <v>#REF!</v>
      </c>
      <c r="F312" s="3" t="e">
        <f t="shared" si="29"/>
        <v>#REF!</v>
      </c>
    </row>
    <row r="313" spans="1:6">
      <c r="A313" t="e">
        <f>Updates!#REF!</f>
        <v>#REF!</v>
      </c>
      <c r="B313" t="e">
        <f t="shared" si="25"/>
        <v>#REF!</v>
      </c>
      <c r="C313" s="1" t="e">
        <f t="shared" si="26"/>
        <v>#REF!</v>
      </c>
      <c r="D313" s="1" t="e">
        <f t="shared" si="27"/>
        <v>#REF!</v>
      </c>
      <c r="E313" s="2" t="e">
        <f t="shared" si="28"/>
        <v>#REF!</v>
      </c>
      <c r="F313" s="3" t="e">
        <f t="shared" si="29"/>
        <v>#REF!</v>
      </c>
    </row>
    <row r="314" spans="1:6">
      <c r="A314" t="e">
        <f>Updates!#REF!</f>
        <v>#REF!</v>
      </c>
      <c r="B314" t="e">
        <f t="shared" si="25"/>
        <v>#REF!</v>
      </c>
      <c r="C314" s="1" t="e">
        <f t="shared" si="26"/>
        <v>#REF!</v>
      </c>
      <c r="D314" s="1" t="e">
        <f t="shared" si="27"/>
        <v>#REF!</v>
      </c>
      <c r="E314" s="2" t="e">
        <f t="shared" si="28"/>
        <v>#REF!</v>
      </c>
      <c r="F314" s="3" t="e">
        <f t="shared" si="29"/>
        <v>#REF!</v>
      </c>
    </row>
    <row r="315" spans="1:6">
      <c r="A315" t="e">
        <f>Updates!#REF!</f>
        <v>#REF!</v>
      </c>
      <c r="B315" t="e">
        <f t="shared" si="25"/>
        <v>#REF!</v>
      </c>
      <c r="C315" s="1" t="e">
        <f t="shared" si="26"/>
        <v>#REF!</v>
      </c>
      <c r="D315" s="1" t="e">
        <f t="shared" si="27"/>
        <v>#REF!</v>
      </c>
      <c r="E315" s="2" t="e">
        <f t="shared" si="28"/>
        <v>#REF!</v>
      </c>
      <c r="F315" s="3" t="e">
        <f t="shared" si="29"/>
        <v>#REF!</v>
      </c>
    </row>
    <row r="316" spans="1:6">
      <c r="A316" t="e">
        <f>Updates!#REF!</f>
        <v>#REF!</v>
      </c>
      <c r="B316" t="e">
        <f t="shared" si="25"/>
        <v>#REF!</v>
      </c>
      <c r="C316" s="1" t="e">
        <f t="shared" si="26"/>
        <v>#REF!</v>
      </c>
      <c r="D316" s="1" t="e">
        <f t="shared" si="27"/>
        <v>#REF!</v>
      </c>
      <c r="E316" s="2" t="e">
        <f t="shared" si="28"/>
        <v>#REF!</v>
      </c>
      <c r="F316" s="3" t="e">
        <f t="shared" si="29"/>
        <v>#REF!</v>
      </c>
    </row>
    <row r="317" spans="1:6">
      <c r="A317" t="e">
        <f>Updates!#REF!</f>
        <v>#REF!</v>
      </c>
      <c r="B317" t="e">
        <f t="shared" si="25"/>
        <v>#REF!</v>
      </c>
      <c r="C317" s="1" t="e">
        <f t="shared" si="26"/>
        <v>#REF!</v>
      </c>
      <c r="D317" s="1" t="e">
        <f t="shared" si="27"/>
        <v>#REF!</v>
      </c>
      <c r="E317" s="2" t="e">
        <f t="shared" si="28"/>
        <v>#REF!</v>
      </c>
      <c r="F317" s="3" t="e">
        <f t="shared" si="29"/>
        <v>#REF!</v>
      </c>
    </row>
    <row r="318" spans="1:6">
      <c r="A318" t="e">
        <f>Updates!#REF!</f>
        <v>#REF!</v>
      </c>
      <c r="B318" t="e">
        <f t="shared" si="25"/>
        <v>#REF!</v>
      </c>
      <c r="C318" s="1" t="e">
        <f t="shared" si="26"/>
        <v>#REF!</v>
      </c>
      <c r="D318" s="1" t="e">
        <f t="shared" si="27"/>
        <v>#REF!</v>
      </c>
      <c r="E318" s="2" t="e">
        <f t="shared" si="28"/>
        <v>#REF!</v>
      </c>
      <c r="F318" s="3" t="e">
        <f t="shared" si="29"/>
        <v>#REF!</v>
      </c>
    </row>
    <row r="319" spans="1:6">
      <c r="A319" t="e">
        <f>Updates!#REF!</f>
        <v>#REF!</v>
      </c>
      <c r="B319" t="e">
        <f t="shared" si="25"/>
        <v>#REF!</v>
      </c>
      <c r="C319" s="1" t="e">
        <f t="shared" si="26"/>
        <v>#REF!</v>
      </c>
      <c r="D319" s="1" t="e">
        <f t="shared" si="27"/>
        <v>#REF!</v>
      </c>
      <c r="E319" s="2" t="e">
        <f t="shared" si="28"/>
        <v>#REF!</v>
      </c>
      <c r="F319" s="3" t="e">
        <f t="shared" si="29"/>
        <v>#REF!</v>
      </c>
    </row>
    <row r="320" spans="1:6">
      <c r="A320" t="e">
        <f>Updates!#REF!</f>
        <v>#REF!</v>
      </c>
      <c r="B320" t="e">
        <f t="shared" si="25"/>
        <v>#REF!</v>
      </c>
      <c r="C320" s="1" t="e">
        <f t="shared" si="26"/>
        <v>#REF!</v>
      </c>
      <c r="D320" s="1" t="e">
        <f t="shared" si="27"/>
        <v>#REF!</v>
      </c>
      <c r="E320" s="2" t="e">
        <f t="shared" si="28"/>
        <v>#REF!</v>
      </c>
      <c r="F320" s="3" t="e">
        <f t="shared" si="29"/>
        <v>#REF!</v>
      </c>
    </row>
    <row r="321" spans="1:6">
      <c r="A321" t="e">
        <f>Updates!#REF!</f>
        <v>#REF!</v>
      </c>
      <c r="B321" t="e">
        <f t="shared" si="25"/>
        <v>#REF!</v>
      </c>
      <c r="C321" s="1" t="e">
        <f t="shared" si="26"/>
        <v>#REF!</v>
      </c>
      <c r="D321" s="1" t="e">
        <f t="shared" si="27"/>
        <v>#REF!</v>
      </c>
      <c r="E321" s="2" t="e">
        <f t="shared" si="28"/>
        <v>#REF!</v>
      </c>
      <c r="F321" s="3" t="e">
        <f t="shared" si="29"/>
        <v>#REF!</v>
      </c>
    </row>
    <row r="322" spans="1:6">
      <c r="A322" t="e">
        <f>Updates!#REF!</f>
        <v>#REF!</v>
      </c>
      <c r="B322" t="e">
        <f t="shared" si="25"/>
        <v>#REF!</v>
      </c>
      <c r="C322" s="1" t="e">
        <f t="shared" si="26"/>
        <v>#REF!</v>
      </c>
      <c r="D322" s="1" t="e">
        <f t="shared" si="27"/>
        <v>#REF!</v>
      </c>
      <c r="E322" s="2" t="e">
        <f t="shared" si="28"/>
        <v>#REF!</v>
      </c>
      <c r="F322" s="3" t="e">
        <f t="shared" si="29"/>
        <v>#REF!</v>
      </c>
    </row>
    <row r="323" spans="1:6">
      <c r="A323" t="e">
        <f>Updates!#REF!</f>
        <v>#REF!</v>
      </c>
      <c r="B323" t="e">
        <f t="shared" si="25"/>
        <v>#REF!</v>
      </c>
      <c r="C323" s="1" t="e">
        <f t="shared" si="26"/>
        <v>#REF!</v>
      </c>
      <c r="D323" s="1" t="e">
        <f t="shared" si="27"/>
        <v>#REF!</v>
      </c>
      <c r="E323" s="2" t="e">
        <f t="shared" si="28"/>
        <v>#REF!</v>
      </c>
      <c r="F323" s="3" t="e">
        <f t="shared" si="29"/>
        <v>#REF!</v>
      </c>
    </row>
    <row r="324" spans="1:6">
      <c r="A324" t="e">
        <f>Updates!#REF!</f>
        <v>#REF!</v>
      </c>
      <c r="B324" t="e">
        <f t="shared" si="25"/>
        <v>#REF!</v>
      </c>
      <c r="C324" s="1" t="e">
        <f t="shared" si="26"/>
        <v>#REF!</v>
      </c>
      <c r="D324" s="1" t="e">
        <f t="shared" si="27"/>
        <v>#REF!</v>
      </c>
      <c r="E324" s="2" t="e">
        <f t="shared" si="28"/>
        <v>#REF!</v>
      </c>
      <c r="F324" s="3" t="e">
        <f t="shared" si="29"/>
        <v>#REF!</v>
      </c>
    </row>
    <row r="325" spans="1:6">
      <c r="A325" t="e">
        <f>Updates!#REF!</f>
        <v>#REF!</v>
      </c>
      <c r="B325" t="e">
        <f t="shared" si="25"/>
        <v>#REF!</v>
      </c>
      <c r="C325" s="1" t="e">
        <f t="shared" si="26"/>
        <v>#REF!</v>
      </c>
      <c r="D325" s="1" t="e">
        <f t="shared" si="27"/>
        <v>#REF!</v>
      </c>
      <c r="E325" s="2" t="e">
        <f t="shared" si="28"/>
        <v>#REF!</v>
      </c>
      <c r="F325" s="3" t="e">
        <f t="shared" si="29"/>
        <v>#REF!</v>
      </c>
    </row>
    <row r="326" spans="1:6">
      <c r="A326" t="e">
        <f>Updates!#REF!</f>
        <v>#REF!</v>
      </c>
      <c r="B326" t="e">
        <f t="shared" si="25"/>
        <v>#REF!</v>
      </c>
      <c r="C326" s="1" t="e">
        <f t="shared" si="26"/>
        <v>#REF!</v>
      </c>
      <c r="D326" s="1" t="e">
        <f t="shared" si="27"/>
        <v>#REF!</v>
      </c>
      <c r="E326" s="2" t="e">
        <f t="shared" si="28"/>
        <v>#REF!</v>
      </c>
      <c r="F326" s="3" t="e">
        <f t="shared" si="29"/>
        <v>#REF!</v>
      </c>
    </row>
    <row r="327" spans="1:6">
      <c r="A327" t="e">
        <f>Updates!#REF!</f>
        <v>#REF!</v>
      </c>
      <c r="B327" t="e">
        <f t="shared" si="25"/>
        <v>#REF!</v>
      </c>
      <c r="C327" s="1" t="e">
        <f t="shared" si="26"/>
        <v>#REF!</v>
      </c>
      <c r="D327" s="1" t="e">
        <f t="shared" si="27"/>
        <v>#REF!</v>
      </c>
      <c r="E327" s="2" t="e">
        <f t="shared" si="28"/>
        <v>#REF!</v>
      </c>
      <c r="F327" s="3" t="e">
        <f t="shared" si="29"/>
        <v>#REF!</v>
      </c>
    </row>
    <row r="328" spans="1:6">
      <c r="A328" t="e">
        <f>Updates!#REF!</f>
        <v>#REF!</v>
      </c>
      <c r="B328" t="e">
        <f t="shared" si="25"/>
        <v>#REF!</v>
      </c>
      <c r="C328" s="1" t="e">
        <f t="shared" si="26"/>
        <v>#REF!</v>
      </c>
      <c r="D328" s="1" t="e">
        <f t="shared" si="27"/>
        <v>#REF!</v>
      </c>
      <c r="E328" s="2" t="e">
        <f t="shared" si="28"/>
        <v>#REF!</v>
      </c>
      <c r="F328" s="3" t="e">
        <f t="shared" si="29"/>
        <v>#REF!</v>
      </c>
    </row>
    <row r="329" spans="1:6">
      <c r="A329" t="e">
        <f>Updates!#REF!</f>
        <v>#REF!</v>
      </c>
      <c r="B329" t="e">
        <f t="shared" si="25"/>
        <v>#REF!</v>
      </c>
      <c r="C329" s="1" t="e">
        <f t="shared" si="26"/>
        <v>#REF!</v>
      </c>
      <c r="D329" s="1" t="e">
        <f t="shared" si="27"/>
        <v>#REF!</v>
      </c>
      <c r="E329" s="2" t="e">
        <f t="shared" si="28"/>
        <v>#REF!</v>
      </c>
      <c r="F329" s="3" t="e">
        <f t="shared" si="29"/>
        <v>#REF!</v>
      </c>
    </row>
    <row r="330" spans="1:6">
      <c r="A330" t="e">
        <f>Updates!#REF!</f>
        <v>#REF!</v>
      </c>
      <c r="B330" t="e">
        <f t="shared" si="25"/>
        <v>#REF!</v>
      </c>
      <c r="C330" s="1" t="e">
        <f t="shared" si="26"/>
        <v>#REF!</v>
      </c>
      <c r="D330" s="1" t="e">
        <f t="shared" si="27"/>
        <v>#REF!</v>
      </c>
      <c r="E330" s="2" t="e">
        <f t="shared" si="28"/>
        <v>#REF!</v>
      </c>
      <c r="F330" s="3" t="e">
        <f t="shared" si="29"/>
        <v>#REF!</v>
      </c>
    </row>
    <row r="331" spans="1:6">
      <c r="A331" t="e">
        <f>Updates!#REF!</f>
        <v>#REF!</v>
      </c>
      <c r="B331" t="e">
        <f t="shared" si="25"/>
        <v>#REF!</v>
      </c>
      <c r="C331" s="1" t="e">
        <f t="shared" si="26"/>
        <v>#REF!</v>
      </c>
      <c r="D331" s="1" t="e">
        <f t="shared" si="27"/>
        <v>#REF!</v>
      </c>
      <c r="E331" s="2" t="e">
        <f t="shared" si="28"/>
        <v>#REF!</v>
      </c>
      <c r="F331" s="3" t="e">
        <f t="shared" si="29"/>
        <v>#REF!</v>
      </c>
    </row>
    <row r="332" spans="1:6">
      <c r="A332" t="e">
        <f>Updates!#REF!</f>
        <v>#REF!</v>
      </c>
      <c r="B332" t="e">
        <f t="shared" si="25"/>
        <v>#REF!</v>
      </c>
      <c r="C332" s="1" t="e">
        <f t="shared" si="26"/>
        <v>#REF!</v>
      </c>
      <c r="D332" s="1" t="e">
        <f t="shared" si="27"/>
        <v>#REF!</v>
      </c>
      <c r="E332" s="2" t="e">
        <f t="shared" si="28"/>
        <v>#REF!</v>
      </c>
      <c r="F332" s="3" t="e">
        <f t="shared" si="29"/>
        <v>#REF!</v>
      </c>
    </row>
    <row r="333" spans="1:6">
      <c r="A333" t="e">
        <f>Updates!#REF!</f>
        <v>#REF!</v>
      </c>
      <c r="B333" t="e">
        <f t="shared" si="25"/>
        <v>#REF!</v>
      </c>
      <c r="C333" s="1" t="e">
        <f t="shared" si="26"/>
        <v>#REF!</v>
      </c>
      <c r="D333" s="1" t="e">
        <f t="shared" si="27"/>
        <v>#REF!</v>
      </c>
      <c r="E333" s="2" t="e">
        <f t="shared" si="28"/>
        <v>#REF!</v>
      </c>
      <c r="F333" s="3" t="e">
        <f t="shared" si="29"/>
        <v>#REF!</v>
      </c>
    </row>
    <row r="334" spans="1:6">
      <c r="A334" t="e">
        <f>Updates!#REF!</f>
        <v>#REF!</v>
      </c>
      <c r="B334" t="e">
        <f t="shared" ref="B334:B397" si="30">LEFT(A334,2)</f>
        <v>#REF!</v>
      </c>
      <c r="C334" s="1" t="e">
        <f t="shared" ref="C334:C397" si="31">RIGHT(A334,LEN(A334)-FIND(" ",A334))</f>
        <v>#REF!</v>
      </c>
      <c r="D334" s="1" t="e">
        <f t="shared" ref="D334:D397" si="32">LEFT(C334,8)</f>
        <v>#REF!</v>
      </c>
      <c r="E334" s="2" t="e">
        <f t="shared" ref="E334:E397" si="33">RIGHT(D334,LEN(D334)-FIND(" ",D334))</f>
        <v>#REF!</v>
      </c>
      <c r="F334" s="3" t="e">
        <f t="shared" ref="F334:F397" si="34">IFERROR(E334,D334)</f>
        <v>#REF!</v>
      </c>
    </row>
    <row r="335" spans="1:6">
      <c r="A335" t="e">
        <f>Updates!#REF!</f>
        <v>#REF!</v>
      </c>
      <c r="B335" t="e">
        <f t="shared" si="30"/>
        <v>#REF!</v>
      </c>
      <c r="C335" s="1" t="e">
        <f t="shared" si="31"/>
        <v>#REF!</v>
      </c>
      <c r="D335" s="1" t="e">
        <f t="shared" si="32"/>
        <v>#REF!</v>
      </c>
      <c r="E335" s="2" t="e">
        <f t="shared" si="33"/>
        <v>#REF!</v>
      </c>
      <c r="F335" s="3" t="e">
        <f t="shared" si="34"/>
        <v>#REF!</v>
      </c>
    </row>
    <row r="336" spans="1:6">
      <c r="A336" t="e">
        <f>Updates!#REF!</f>
        <v>#REF!</v>
      </c>
      <c r="B336" t="e">
        <f t="shared" si="30"/>
        <v>#REF!</v>
      </c>
      <c r="C336" s="1" t="e">
        <f t="shared" si="31"/>
        <v>#REF!</v>
      </c>
      <c r="D336" s="1" t="e">
        <f t="shared" si="32"/>
        <v>#REF!</v>
      </c>
      <c r="E336" s="2" t="e">
        <f t="shared" si="33"/>
        <v>#REF!</v>
      </c>
      <c r="F336" s="3" t="e">
        <f t="shared" si="34"/>
        <v>#REF!</v>
      </c>
    </row>
    <row r="337" spans="1:6">
      <c r="A337" t="e">
        <f>Updates!#REF!</f>
        <v>#REF!</v>
      </c>
      <c r="B337" t="e">
        <f t="shared" si="30"/>
        <v>#REF!</v>
      </c>
      <c r="C337" s="1" t="e">
        <f t="shared" si="31"/>
        <v>#REF!</v>
      </c>
      <c r="D337" s="1" t="e">
        <f t="shared" si="32"/>
        <v>#REF!</v>
      </c>
      <c r="E337" s="2" t="e">
        <f t="shared" si="33"/>
        <v>#REF!</v>
      </c>
      <c r="F337" s="3" t="e">
        <f t="shared" si="34"/>
        <v>#REF!</v>
      </c>
    </row>
    <row r="338" spans="1:6">
      <c r="A338" t="e">
        <f>Updates!#REF!</f>
        <v>#REF!</v>
      </c>
      <c r="B338" t="e">
        <f t="shared" si="30"/>
        <v>#REF!</v>
      </c>
      <c r="C338" s="1" t="e">
        <f t="shared" si="31"/>
        <v>#REF!</v>
      </c>
      <c r="D338" s="1" t="e">
        <f t="shared" si="32"/>
        <v>#REF!</v>
      </c>
      <c r="E338" s="2" t="e">
        <f t="shared" si="33"/>
        <v>#REF!</v>
      </c>
      <c r="F338" s="3" t="e">
        <f t="shared" si="34"/>
        <v>#REF!</v>
      </c>
    </row>
    <row r="339" spans="1:6">
      <c r="A339" t="e">
        <f>Updates!#REF!</f>
        <v>#REF!</v>
      </c>
      <c r="B339" t="e">
        <f t="shared" si="30"/>
        <v>#REF!</v>
      </c>
      <c r="C339" s="1" t="e">
        <f t="shared" si="31"/>
        <v>#REF!</v>
      </c>
      <c r="D339" s="1" t="e">
        <f t="shared" si="32"/>
        <v>#REF!</v>
      </c>
      <c r="E339" s="2" t="e">
        <f t="shared" si="33"/>
        <v>#REF!</v>
      </c>
      <c r="F339" s="3" t="e">
        <f t="shared" si="34"/>
        <v>#REF!</v>
      </c>
    </row>
    <row r="340" spans="1:6">
      <c r="A340" t="e">
        <f>Updates!#REF!</f>
        <v>#REF!</v>
      </c>
      <c r="B340" t="e">
        <f t="shared" si="30"/>
        <v>#REF!</v>
      </c>
      <c r="C340" s="1" t="e">
        <f t="shared" si="31"/>
        <v>#REF!</v>
      </c>
      <c r="D340" s="1" t="e">
        <f t="shared" si="32"/>
        <v>#REF!</v>
      </c>
      <c r="E340" s="2" t="e">
        <f t="shared" si="33"/>
        <v>#REF!</v>
      </c>
      <c r="F340" s="3" t="e">
        <f t="shared" si="34"/>
        <v>#REF!</v>
      </c>
    </row>
    <row r="341" spans="1:6">
      <c r="A341" t="e">
        <f>Updates!#REF!</f>
        <v>#REF!</v>
      </c>
      <c r="B341" t="e">
        <f t="shared" si="30"/>
        <v>#REF!</v>
      </c>
      <c r="C341" s="1" t="e">
        <f t="shared" si="31"/>
        <v>#REF!</v>
      </c>
      <c r="D341" s="1" t="e">
        <f t="shared" si="32"/>
        <v>#REF!</v>
      </c>
      <c r="E341" s="2" t="e">
        <f t="shared" si="33"/>
        <v>#REF!</v>
      </c>
      <c r="F341" s="3" t="e">
        <f t="shared" si="34"/>
        <v>#REF!</v>
      </c>
    </row>
    <row r="342" spans="1:6">
      <c r="A342" t="e">
        <f>Updates!#REF!</f>
        <v>#REF!</v>
      </c>
      <c r="B342" t="e">
        <f t="shared" si="30"/>
        <v>#REF!</v>
      </c>
      <c r="C342" s="1" t="e">
        <f t="shared" si="31"/>
        <v>#REF!</v>
      </c>
      <c r="D342" s="1" t="e">
        <f t="shared" si="32"/>
        <v>#REF!</v>
      </c>
      <c r="E342" s="2" t="e">
        <f t="shared" si="33"/>
        <v>#REF!</v>
      </c>
      <c r="F342" s="3" t="e">
        <f t="shared" si="34"/>
        <v>#REF!</v>
      </c>
    </row>
    <row r="343" spans="1:6">
      <c r="A343" t="e">
        <f>Updates!#REF!</f>
        <v>#REF!</v>
      </c>
      <c r="B343" t="e">
        <f t="shared" si="30"/>
        <v>#REF!</v>
      </c>
      <c r="C343" s="1" t="e">
        <f t="shared" si="31"/>
        <v>#REF!</v>
      </c>
      <c r="D343" s="1" t="e">
        <f t="shared" si="32"/>
        <v>#REF!</v>
      </c>
      <c r="E343" s="2" t="e">
        <f t="shared" si="33"/>
        <v>#REF!</v>
      </c>
      <c r="F343" s="3" t="e">
        <f t="shared" si="34"/>
        <v>#REF!</v>
      </c>
    </row>
    <row r="344" spans="1:6">
      <c r="A344" t="e">
        <f>Updates!#REF!</f>
        <v>#REF!</v>
      </c>
      <c r="B344" t="e">
        <f t="shared" si="30"/>
        <v>#REF!</v>
      </c>
      <c r="C344" s="1" t="e">
        <f t="shared" si="31"/>
        <v>#REF!</v>
      </c>
      <c r="D344" s="1" t="e">
        <f t="shared" si="32"/>
        <v>#REF!</v>
      </c>
      <c r="E344" s="2" t="e">
        <f t="shared" si="33"/>
        <v>#REF!</v>
      </c>
      <c r="F344" s="3" t="e">
        <f t="shared" si="34"/>
        <v>#REF!</v>
      </c>
    </row>
    <row r="345" spans="1:6">
      <c r="A345" t="e">
        <f>Updates!#REF!</f>
        <v>#REF!</v>
      </c>
      <c r="B345" t="e">
        <f t="shared" si="30"/>
        <v>#REF!</v>
      </c>
      <c r="C345" s="1" t="e">
        <f t="shared" si="31"/>
        <v>#REF!</v>
      </c>
      <c r="D345" s="1" t="e">
        <f t="shared" si="32"/>
        <v>#REF!</v>
      </c>
      <c r="E345" s="2" t="e">
        <f t="shared" si="33"/>
        <v>#REF!</v>
      </c>
      <c r="F345" s="3" t="e">
        <f t="shared" si="34"/>
        <v>#REF!</v>
      </c>
    </row>
    <row r="346" spans="1:6">
      <c r="A346" t="e">
        <f>Updates!#REF!</f>
        <v>#REF!</v>
      </c>
      <c r="B346" t="e">
        <f t="shared" si="30"/>
        <v>#REF!</v>
      </c>
      <c r="C346" s="1" t="e">
        <f t="shared" si="31"/>
        <v>#REF!</v>
      </c>
      <c r="D346" s="1" t="e">
        <f t="shared" si="32"/>
        <v>#REF!</v>
      </c>
      <c r="E346" s="2" t="e">
        <f t="shared" si="33"/>
        <v>#REF!</v>
      </c>
      <c r="F346" s="3" t="e">
        <f t="shared" si="34"/>
        <v>#REF!</v>
      </c>
    </row>
    <row r="347" spans="1:6">
      <c r="A347" t="e">
        <f>Updates!#REF!</f>
        <v>#REF!</v>
      </c>
      <c r="B347" t="e">
        <f t="shared" si="30"/>
        <v>#REF!</v>
      </c>
      <c r="C347" s="1" t="e">
        <f t="shared" si="31"/>
        <v>#REF!</v>
      </c>
      <c r="D347" s="1" t="e">
        <f t="shared" si="32"/>
        <v>#REF!</v>
      </c>
      <c r="E347" s="2" t="e">
        <f t="shared" si="33"/>
        <v>#REF!</v>
      </c>
      <c r="F347" s="3" t="e">
        <f t="shared" si="34"/>
        <v>#REF!</v>
      </c>
    </row>
    <row r="348" spans="1:6">
      <c r="A348" t="e">
        <f>Updates!#REF!</f>
        <v>#REF!</v>
      </c>
      <c r="B348" t="e">
        <f t="shared" si="30"/>
        <v>#REF!</v>
      </c>
      <c r="C348" s="1" t="e">
        <f t="shared" si="31"/>
        <v>#REF!</v>
      </c>
      <c r="D348" s="1" t="e">
        <f t="shared" si="32"/>
        <v>#REF!</v>
      </c>
      <c r="E348" s="2" t="e">
        <f t="shared" si="33"/>
        <v>#REF!</v>
      </c>
      <c r="F348" s="3" t="e">
        <f t="shared" si="34"/>
        <v>#REF!</v>
      </c>
    </row>
    <row r="349" spans="1:6">
      <c r="A349" t="e">
        <f>Updates!#REF!</f>
        <v>#REF!</v>
      </c>
      <c r="B349" t="e">
        <f t="shared" si="30"/>
        <v>#REF!</v>
      </c>
      <c r="C349" s="1" t="e">
        <f t="shared" si="31"/>
        <v>#REF!</v>
      </c>
      <c r="D349" s="1" t="e">
        <f t="shared" si="32"/>
        <v>#REF!</v>
      </c>
      <c r="E349" s="2" t="e">
        <f t="shared" si="33"/>
        <v>#REF!</v>
      </c>
      <c r="F349" s="3" t="e">
        <f t="shared" si="34"/>
        <v>#REF!</v>
      </c>
    </row>
    <row r="350" spans="1:6">
      <c r="A350" t="e">
        <f>Updates!#REF!</f>
        <v>#REF!</v>
      </c>
      <c r="B350" t="e">
        <f t="shared" si="30"/>
        <v>#REF!</v>
      </c>
      <c r="C350" s="1" t="e">
        <f t="shared" si="31"/>
        <v>#REF!</v>
      </c>
      <c r="D350" s="1" t="e">
        <f t="shared" si="32"/>
        <v>#REF!</v>
      </c>
      <c r="E350" s="2" t="e">
        <f t="shared" si="33"/>
        <v>#REF!</v>
      </c>
      <c r="F350" s="3" t="e">
        <f t="shared" si="34"/>
        <v>#REF!</v>
      </c>
    </row>
    <row r="351" spans="1:6">
      <c r="A351" t="e">
        <f>Updates!#REF!</f>
        <v>#REF!</v>
      </c>
      <c r="B351" t="e">
        <f t="shared" si="30"/>
        <v>#REF!</v>
      </c>
      <c r="C351" s="1" t="e">
        <f t="shared" si="31"/>
        <v>#REF!</v>
      </c>
      <c r="D351" s="1" t="e">
        <f t="shared" si="32"/>
        <v>#REF!</v>
      </c>
      <c r="E351" s="2" t="e">
        <f t="shared" si="33"/>
        <v>#REF!</v>
      </c>
      <c r="F351" s="3" t="e">
        <f t="shared" si="34"/>
        <v>#REF!</v>
      </c>
    </row>
    <row r="352" spans="1:6">
      <c r="A352" t="e">
        <f>Updates!#REF!</f>
        <v>#REF!</v>
      </c>
      <c r="B352" t="e">
        <f t="shared" si="30"/>
        <v>#REF!</v>
      </c>
      <c r="C352" s="1" t="e">
        <f t="shared" si="31"/>
        <v>#REF!</v>
      </c>
      <c r="D352" s="1" t="e">
        <f t="shared" si="32"/>
        <v>#REF!</v>
      </c>
      <c r="E352" s="2" t="e">
        <f t="shared" si="33"/>
        <v>#REF!</v>
      </c>
      <c r="F352" s="3" t="e">
        <f t="shared" si="34"/>
        <v>#REF!</v>
      </c>
    </row>
    <row r="353" spans="1:6">
      <c r="A353" t="e">
        <f>Updates!#REF!</f>
        <v>#REF!</v>
      </c>
      <c r="B353" t="e">
        <f t="shared" si="30"/>
        <v>#REF!</v>
      </c>
      <c r="C353" s="1" t="e">
        <f t="shared" si="31"/>
        <v>#REF!</v>
      </c>
      <c r="D353" s="1" t="e">
        <f t="shared" si="32"/>
        <v>#REF!</v>
      </c>
      <c r="E353" s="2" t="e">
        <f t="shared" si="33"/>
        <v>#REF!</v>
      </c>
      <c r="F353" s="3" t="e">
        <f t="shared" si="34"/>
        <v>#REF!</v>
      </c>
    </row>
    <row r="354" spans="1:6">
      <c r="A354" t="e">
        <f>Updates!#REF!</f>
        <v>#REF!</v>
      </c>
      <c r="B354" t="e">
        <f t="shared" si="30"/>
        <v>#REF!</v>
      </c>
      <c r="C354" s="1" t="e">
        <f t="shared" si="31"/>
        <v>#REF!</v>
      </c>
      <c r="D354" s="1" t="e">
        <f t="shared" si="32"/>
        <v>#REF!</v>
      </c>
      <c r="E354" s="2" t="e">
        <f t="shared" si="33"/>
        <v>#REF!</v>
      </c>
      <c r="F354" s="3" t="e">
        <f t="shared" si="34"/>
        <v>#REF!</v>
      </c>
    </row>
    <row r="355" spans="1:6">
      <c r="A355" t="e">
        <f>Updates!#REF!</f>
        <v>#REF!</v>
      </c>
      <c r="B355" t="e">
        <f t="shared" si="30"/>
        <v>#REF!</v>
      </c>
      <c r="C355" s="1" t="e">
        <f t="shared" si="31"/>
        <v>#REF!</v>
      </c>
      <c r="D355" s="1" t="e">
        <f t="shared" si="32"/>
        <v>#REF!</v>
      </c>
      <c r="E355" s="2" t="e">
        <f t="shared" si="33"/>
        <v>#REF!</v>
      </c>
      <c r="F355" s="3" t="e">
        <f t="shared" si="34"/>
        <v>#REF!</v>
      </c>
    </row>
    <row r="356" spans="1:6">
      <c r="A356" t="e">
        <f>Updates!#REF!</f>
        <v>#REF!</v>
      </c>
      <c r="B356" t="e">
        <f t="shared" si="30"/>
        <v>#REF!</v>
      </c>
      <c r="C356" s="1" t="e">
        <f t="shared" si="31"/>
        <v>#REF!</v>
      </c>
      <c r="D356" s="1" t="e">
        <f t="shared" si="32"/>
        <v>#REF!</v>
      </c>
      <c r="E356" s="2" t="e">
        <f t="shared" si="33"/>
        <v>#REF!</v>
      </c>
      <c r="F356" s="3" t="e">
        <f t="shared" si="34"/>
        <v>#REF!</v>
      </c>
    </row>
    <row r="357" spans="1:6">
      <c r="A357" t="e">
        <f>Updates!#REF!</f>
        <v>#REF!</v>
      </c>
      <c r="B357" t="e">
        <f t="shared" si="30"/>
        <v>#REF!</v>
      </c>
      <c r="C357" s="1" t="e">
        <f t="shared" si="31"/>
        <v>#REF!</v>
      </c>
      <c r="D357" s="1" t="e">
        <f t="shared" si="32"/>
        <v>#REF!</v>
      </c>
      <c r="E357" s="2" t="e">
        <f t="shared" si="33"/>
        <v>#REF!</v>
      </c>
      <c r="F357" s="3" t="e">
        <f t="shared" si="34"/>
        <v>#REF!</v>
      </c>
    </row>
    <row r="358" spans="1:6">
      <c r="A358" t="e">
        <f>Updates!#REF!</f>
        <v>#REF!</v>
      </c>
      <c r="B358" t="e">
        <f t="shared" si="30"/>
        <v>#REF!</v>
      </c>
      <c r="C358" s="1" t="e">
        <f t="shared" si="31"/>
        <v>#REF!</v>
      </c>
      <c r="D358" s="1" t="e">
        <f t="shared" si="32"/>
        <v>#REF!</v>
      </c>
      <c r="E358" s="2" t="e">
        <f t="shared" si="33"/>
        <v>#REF!</v>
      </c>
      <c r="F358" s="3" t="e">
        <f t="shared" si="34"/>
        <v>#REF!</v>
      </c>
    </row>
    <row r="359" spans="1:6">
      <c r="A359" t="e">
        <f>Updates!#REF!</f>
        <v>#REF!</v>
      </c>
      <c r="B359" t="e">
        <f t="shared" si="30"/>
        <v>#REF!</v>
      </c>
      <c r="C359" s="1" t="e">
        <f t="shared" si="31"/>
        <v>#REF!</v>
      </c>
      <c r="D359" s="1" t="e">
        <f t="shared" si="32"/>
        <v>#REF!</v>
      </c>
      <c r="E359" s="2" t="e">
        <f t="shared" si="33"/>
        <v>#REF!</v>
      </c>
      <c r="F359" s="3" t="e">
        <f t="shared" si="34"/>
        <v>#REF!</v>
      </c>
    </row>
    <row r="360" spans="1:6">
      <c r="A360" t="e">
        <f>Updates!#REF!</f>
        <v>#REF!</v>
      </c>
      <c r="B360" t="e">
        <f t="shared" si="30"/>
        <v>#REF!</v>
      </c>
      <c r="C360" s="1" t="e">
        <f t="shared" si="31"/>
        <v>#REF!</v>
      </c>
      <c r="D360" s="1" t="e">
        <f t="shared" si="32"/>
        <v>#REF!</v>
      </c>
      <c r="E360" s="2" t="e">
        <f t="shared" si="33"/>
        <v>#REF!</v>
      </c>
      <c r="F360" s="3" t="e">
        <f t="shared" si="34"/>
        <v>#REF!</v>
      </c>
    </row>
    <row r="361" spans="1:6">
      <c r="A361" t="e">
        <f>Updates!#REF!</f>
        <v>#REF!</v>
      </c>
      <c r="B361" t="e">
        <f t="shared" si="30"/>
        <v>#REF!</v>
      </c>
      <c r="C361" s="1" t="e">
        <f t="shared" si="31"/>
        <v>#REF!</v>
      </c>
      <c r="D361" s="1" t="e">
        <f t="shared" si="32"/>
        <v>#REF!</v>
      </c>
      <c r="E361" s="2" t="e">
        <f t="shared" si="33"/>
        <v>#REF!</v>
      </c>
      <c r="F361" s="3" t="e">
        <f t="shared" si="34"/>
        <v>#REF!</v>
      </c>
    </row>
    <row r="362" spans="1:6">
      <c r="A362" t="e">
        <f>Updates!#REF!</f>
        <v>#REF!</v>
      </c>
      <c r="B362" t="e">
        <f t="shared" si="30"/>
        <v>#REF!</v>
      </c>
      <c r="C362" s="1" t="e">
        <f t="shared" si="31"/>
        <v>#REF!</v>
      </c>
      <c r="D362" s="1" t="e">
        <f t="shared" si="32"/>
        <v>#REF!</v>
      </c>
      <c r="E362" s="2" t="e">
        <f t="shared" si="33"/>
        <v>#REF!</v>
      </c>
      <c r="F362" s="3" t="e">
        <f t="shared" si="34"/>
        <v>#REF!</v>
      </c>
    </row>
    <row r="363" spans="1:6">
      <c r="A363" t="e">
        <f>Updates!#REF!</f>
        <v>#REF!</v>
      </c>
      <c r="B363" t="e">
        <f t="shared" si="30"/>
        <v>#REF!</v>
      </c>
      <c r="C363" s="1" t="e">
        <f t="shared" si="31"/>
        <v>#REF!</v>
      </c>
      <c r="D363" s="1" t="e">
        <f t="shared" si="32"/>
        <v>#REF!</v>
      </c>
      <c r="E363" s="2" t="e">
        <f t="shared" si="33"/>
        <v>#REF!</v>
      </c>
      <c r="F363" s="3" t="e">
        <f t="shared" si="34"/>
        <v>#REF!</v>
      </c>
    </row>
    <row r="364" spans="1:6">
      <c r="A364" t="e">
        <f>Updates!#REF!</f>
        <v>#REF!</v>
      </c>
      <c r="B364" t="e">
        <f t="shared" si="30"/>
        <v>#REF!</v>
      </c>
      <c r="C364" s="1" t="e">
        <f t="shared" si="31"/>
        <v>#REF!</v>
      </c>
      <c r="D364" s="1" t="e">
        <f t="shared" si="32"/>
        <v>#REF!</v>
      </c>
      <c r="E364" s="2" t="e">
        <f t="shared" si="33"/>
        <v>#REF!</v>
      </c>
      <c r="F364" s="3" t="e">
        <f t="shared" si="34"/>
        <v>#REF!</v>
      </c>
    </row>
    <row r="365" spans="1:6">
      <c r="A365" t="e">
        <f>Updates!#REF!</f>
        <v>#REF!</v>
      </c>
      <c r="B365" t="e">
        <f t="shared" si="30"/>
        <v>#REF!</v>
      </c>
      <c r="C365" s="1" t="e">
        <f t="shared" si="31"/>
        <v>#REF!</v>
      </c>
      <c r="D365" s="1" t="e">
        <f t="shared" si="32"/>
        <v>#REF!</v>
      </c>
      <c r="E365" s="2" t="e">
        <f t="shared" si="33"/>
        <v>#REF!</v>
      </c>
      <c r="F365" s="3" t="e">
        <f t="shared" si="34"/>
        <v>#REF!</v>
      </c>
    </row>
    <row r="366" spans="1:6">
      <c r="A366" t="e">
        <f>Updates!#REF!</f>
        <v>#REF!</v>
      </c>
      <c r="B366" t="e">
        <f t="shared" si="30"/>
        <v>#REF!</v>
      </c>
      <c r="C366" s="1" t="e">
        <f t="shared" si="31"/>
        <v>#REF!</v>
      </c>
      <c r="D366" s="1" t="e">
        <f t="shared" si="32"/>
        <v>#REF!</v>
      </c>
      <c r="E366" s="2" t="e">
        <f t="shared" si="33"/>
        <v>#REF!</v>
      </c>
      <c r="F366" s="3" t="e">
        <f t="shared" si="34"/>
        <v>#REF!</v>
      </c>
    </row>
    <row r="367" spans="1:6">
      <c r="A367" t="e">
        <f>Updates!#REF!</f>
        <v>#REF!</v>
      </c>
      <c r="B367" t="e">
        <f t="shared" si="30"/>
        <v>#REF!</v>
      </c>
      <c r="C367" s="1" t="e">
        <f t="shared" si="31"/>
        <v>#REF!</v>
      </c>
      <c r="D367" s="1" t="e">
        <f t="shared" si="32"/>
        <v>#REF!</v>
      </c>
      <c r="E367" s="2" t="e">
        <f t="shared" si="33"/>
        <v>#REF!</v>
      </c>
      <c r="F367" s="3" t="e">
        <f t="shared" si="34"/>
        <v>#REF!</v>
      </c>
    </row>
    <row r="368" spans="1:6">
      <c r="A368" t="e">
        <f>Updates!#REF!</f>
        <v>#REF!</v>
      </c>
      <c r="B368" t="e">
        <f t="shared" si="30"/>
        <v>#REF!</v>
      </c>
      <c r="C368" s="1" t="e">
        <f t="shared" si="31"/>
        <v>#REF!</v>
      </c>
      <c r="D368" s="1" t="e">
        <f t="shared" si="32"/>
        <v>#REF!</v>
      </c>
      <c r="E368" s="2" t="e">
        <f t="shared" si="33"/>
        <v>#REF!</v>
      </c>
      <c r="F368" s="3" t="e">
        <f t="shared" si="34"/>
        <v>#REF!</v>
      </c>
    </row>
    <row r="369" spans="1:6">
      <c r="A369" t="e">
        <f>Updates!#REF!</f>
        <v>#REF!</v>
      </c>
      <c r="B369" t="e">
        <f t="shared" si="30"/>
        <v>#REF!</v>
      </c>
      <c r="C369" s="1" t="e">
        <f t="shared" si="31"/>
        <v>#REF!</v>
      </c>
      <c r="D369" s="1" t="e">
        <f t="shared" si="32"/>
        <v>#REF!</v>
      </c>
      <c r="E369" s="2" t="e">
        <f t="shared" si="33"/>
        <v>#REF!</v>
      </c>
      <c r="F369" s="3" t="e">
        <f t="shared" si="34"/>
        <v>#REF!</v>
      </c>
    </row>
    <row r="370" spans="1:6">
      <c r="A370" t="e">
        <f>Updates!#REF!</f>
        <v>#REF!</v>
      </c>
      <c r="B370" t="e">
        <f t="shared" si="30"/>
        <v>#REF!</v>
      </c>
      <c r="C370" s="1" t="e">
        <f t="shared" si="31"/>
        <v>#REF!</v>
      </c>
      <c r="D370" s="1" t="e">
        <f t="shared" si="32"/>
        <v>#REF!</v>
      </c>
      <c r="E370" s="2" t="e">
        <f t="shared" si="33"/>
        <v>#REF!</v>
      </c>
      <c r="F370" s="3" t="e">
        <f t="shared" si="34"/>
        <v>#REF!</v>
      </c>
    </row>
    <row r="371" spans="1:6">
      <c r="A371" t="e">
        <f>Updates!#REF!</f>
        <v>#REF!</v>
      </c>
      <c r="B371" t="e">
        <f t="shared" si="30"/>
        <v>#REF!</v>
      </c>
      <c r="C371" s="1" t="e">
        <f t="shared" si="31"/>
        <v>#REF!</v>
      </c>
      <c r="D371" s="1" t="e">
        <f t="shared" si="32"/>
        <v>#REF!</v>
      </c>
      <c r="E371" s="2" t="e">
        <f t="shared" si="33"/>
        <v>#REF!</v>
      </c>
      <c r="F371" s="3" t="e">
        <f t="shared" si="34"/>
        <v>#REF!</v>
      </c>
    </row>
    <row r="372" spans="1:6">
      <c r="A372" t="e">
        <f>Updates!#REF!</f>
        <v>#REF!</v>
      </c>
      <c r="B372" t="e">
        <f t="shared" si="30"/>
        <v>#REF!</v>
      </c>
      <c r="C372" s="1" t="e">
        <f t="shared" si="31"/>
        <v>#REF!</v>
      </c>
      <c r="D372" s="1" t="e">
        <f t="shared" si="32"/>
        <v>#REF!</v>
      </c>
      <c r="E372" s="2" t="e">
        <f t="shared" si="33"/>
        <v>#REF!</v>
      </c>
      <c r="F372" s="3" t="e">
        <f t="shared" si="34"/>
        <v>#REF!</v>
      </c>
    </row>
    <row r="373" spans="1:6">
      <c r="A373" t="e">
        <f>Updates!#REF!</f>
        <v>#REF!</v>
      </c>
      <c r="B373" t="e">
        <f t="shared" si="30"/>
        <v>#REF!</v>
      </c>
      <c r="C373" s="1" t="e">
        <f t="shared" si="31"/>
        <v>#REF!</v>
      </c>
      <c r="D373" s="1" t="e">
        <f t="shared" si="32"/>
        <v>#REF!</v>
      </c>
      <c r="E373" s="2" t="e">
        <f t="shared" si="33"/>
        <v>#REF!</v>
      </c>
      <c r="F373" s="3" t="e">
        <f t="shared" si="34"/>
        <v>#REF!</v>
      </c>
    </row>
    <row r="374" spans="1:6">
      <c r="A374" t="e">
        <f>Updates!#REF!</f>
        <v>#REF!</v>
      </c>
      <c r="B374" t="e">
        <f t="shared" si="30"/>
        <v>#REF!</v>
      </c>
      <c r="C374" s="1" t="e">
        <f t="shared" si="31"/>
        <v>#REF!</v>
      </c>
      <c r="D374" s="1" t="e">
        <f t="shared" si="32"/>
        <v>#REF!</v>
      </c>
      <c r="E374" s="2" t="e">
        <f t="shared" si="33"/>
        <v>#REF!</v>
      </c>
      <c r="F374" s="3" t="e">
        <f t="shared" si="34"/>
        <v>#REF!</v>
      </c>
    </row>
    <row r="375" spans="1:6">
      <c r="A375" t="e">
        <f>Updates!#REF!</f>
        <v>#REF!</v>
      </c>
      <c r="B375" t="e">
        <f t="shared" si="30"/>
        <v>#REF!</v>
      </c>
      <c r="C375" s="1" t="e">
        <f t="shared" si="31"/>
        <v>#REF!</v>
      </c>
      <c r="D375" s="1" t="e">
        <f t="shared" si="32"/>
        <v>#REF!</v>
      </c>
      <c r="E375" s="2" t="e">
        <f t="shared" si="33"/>
        <v>#REF!</v>
      </c>
      <c r="F375" s="3" t="e">
        <f t="shared" si="34"/>
        <v>#REF!</v>
      </c>
    </row>
    <row r="376" spans="1:6">
      <c r="A376" t="e">
        <f>Updates!#REF!</f>
        <v>#REF!</v>
      </c>
      <c r="B376" t="e">
        <f t="shared" si="30"/>
        <v>#REF!</v>
      </c>
      <c r="C376" s="1" t="e">
        <f t="shared" si="31"/>
        <v>#REF!</v>
      </c>
      <c r="D376" s="1" t="e">
        <f t="shared" si="32"/>
        <v>#REF!</v>
      </c>
      <c r="E376" s="2" t="e">
        <f t="shared" si="33"/>
        <v>#REF!</v>
      </c>
      <c r="F376" s="3" t="e">
        <f t="shared" si="34"/>
        <v>#REF!</v>
      </c>
    </row>
    <row r="377" spans="1:6">
      <c r="A377" t="e">
        <f>Updates!#REF!</f>
        <v>#REF!</v>
      </c>
      <c r="B377" t="e">
        <f t="shared" si="30"/>
        <v>#REF!</v>
      </c>
      <c r="C377" s="1" t="e">
        <f t="shared" si="31"/>
        <v>#REF!</v>
      </c>
      <c r="D377" s="1" t="e">
        <f t="shared" si="32"/>
        <v>#REF!</v>
      </c>
      <c r="E377" s="2" t="e">
        <f t="shared" si="33"/>
        <v>#REF!</v>
      </c>
      <c r="F377" s="3" t="e">
        <f t="shared" si="34"/>
        <v>#REF!</v>
      </c>
    </row>
    <row r="378" spans="1:6">
      <c r="A378" t="e">
        <f>Updates!#REF!</f>
        <v>#REF!</v>
      </c>
      <c r="B378" t="e">
        <f t="shared" si="30"/>
        <v>#REF!</v>
      </c>
      <c r="C378" s="1" t="e">
        <f t="shared" si="31"/>
        <v>#REF!</v>
      </c>
      <c r="D378" s="1" t="e">
        <f t="shared" si="32"/>
        <v>#REF!</v>
      </c>
      <c r="E378" s="2" t="e">
        <f t="shared" si="33"/>
        <v>#REF!</v>
      </c>
      <c r="F378" s="3" t="e">
        <f t="shared" si="34"/>
        <v>#REF!</v>
      </c>
    </row>
    <row r="379" spans="1:6">
      <c r="A379" t="e">
        <f>Updates!#REF!</f>
        <v>#REF!</v>
      </c>
      <c r="B379" t="e">
        <f t="shared" si="30"/>
        <v>#REF!</v>
      </c>
      <c r="C379" s="1" t="e">
        <f t="shared" si="31"/>
        <v>#REF!</v>
      </c>
      <c r="D379" s="1" t="e">
        <f t="shared" si="32"/>
        <v>#REF!</v>
      </c>
      <c r="E379" s="2" t="e">
        <f t="shared" si="33"/>
        <v>#REF!</v>
      </c>
      <c r="F379" s="3" t="e">
        <f t="shared" si="34"/>
        <v>#REF!</v>
      </c>
    </row>
    <row r="380" spans="1:6">
      <c r="A380" t="e">
        <f>Updates!#REF!</f>
        <v>#REF!</v>
      </c>
      <c r="B380" t="e">
        <f t="shared" si="30"/>
        <v>#REF!</v>
      </c>
      <c r="C380" s="1" t="e">
        <f t="shared" si="31"/>
        <v>#REF!</v>
      </c>
      <c r="D380" s="1" t="e">
        <f t="shared" si="32"/>
        <v>#REF!</v>
      </c>
      <c r="E380" s="2" t="e">
        <f t="shared" si="33"/>
        <v>#REF!</v>
      </c>
      <c r="F380" s="3" t="e">
        <f t="shared" si="34"/>
        <v>#REF!</v>
      </c>
    </row>
    <row r="381" spans="1:6">
      <c r="A381" t="e">
        <f>Updates!#REF!</f>
        <v>#REF!</v>
      </c>
      <c r="B381" t="e">
        <f t="shared" si="30"/>
        <v>#REF!</v>
      </c>
      <c r="C381" s="1" t="e">
        <f t="shared" si="31"/>
        <v>#REF!</v>
      </c>
      <c r="D381" s="1" t="e">
        <f t="shared" si="32"/>
        <v>#REF!</v>
      </c>
      <c r="E381" s="2" t="e">
        <f t="shared" si="33"/>
        <v>#REF!</v>
      </c>
      <c r="F381" s="3" t="e">
        <f t="shared" si="34"/>
        <v>#REF!</v>
      </c>
    </row>
    <row r="382" spans="1:6">
      <c r="A382" t="e">
        <f>Updates!#REF!</f>
        <v>#REF!</v>
      </c>
      <c r="B382" t="e">
        <f t="shared" si="30"/>
        <v>#REF!</v>
      </c>
      <c r="C382" s="1" t="e">
        <f t="shared" si="31"/>
        <v>#REF!</v>
      </c>
      <c r="D382" s="1" t="e">
        <f t="shared" si="32"/>
        <v>#REF!</v>
      </c>
      <c r="E382" s="2" t="e">
        <f t="shared" si="33"/>
        <v>#REF!</v>
      </c>
      <c r="F382" s="3" t="e">
        <f t="shared" si="34"/>
        <v>#REF!</v>
      </c>
    </row>
    <row r="383" spans="1:6">
      <c r="A383" t="e">
        <f>Updates!#REF!</f>
        <v>#REF!</v>
      </c>
      <c r="B383" t="e">
        <f t="shared" si="30"/>
        <v>#REF!</v>
      </c>
      <c r="C383" s="1" t="e">
        <f t="shared" si="31"/>
        <v>#REF!</v>
      </c>
      <c r="D383" s="1" t="e">
        <f t="shared" si="32"/>
        <v>#REF!</v>
      </c>
      <c r="E383" s="2" t="e">
        <f t="shared" si="33"/>
        <v>#REF!</v>
      </c>
      <c r="F383" s="3" t="e">
        <f t="shared" si="34"/>
        <v>#REF!</v>
      </c>
    </row>
    <row r="384" spans="1:6">
      <c r="A384" t="e">
        <f>Updates!#REF!</f>
        <v>#REF!</v>
      </c>
      <c r="B384" t="e">
        <f t="shared" si="30"/>
        <v>#REF!</v>
      </c>
      <c r="C384" s="1" t="e">
        <f t="shared" si="31"/>
        <v>#REF!</v>
      </c>
      <c r="D384" s="1" t="e">
        <f t="shared" si="32"/>
        <v>#REF!</v>
      </c>
      <c r="E384" s="2" t="e">
        <f t="shared" si="33"/>
        <v>#REF!</v>
      </c>
      <c r="F384" s="3" t="e">
        <f t="shared" si="34"/>
        <v>#REF!</v>
      </c>
    </row>
    <row r="385" spans="1:6">
      <c r="A385" t="e">
        <f>Updates!#REF!</f>
        <v>#REF!</v>
      </c>
      <c r="B385" t="e">
        <f t="shared" si="30"/>
        <v>#REF!</v>
      </c>
      <c r="C385" s="1" t="e">
        <f t="shared" si="31"/>
        <v>#REF!</v>
      </c>
      <c r="D385" s="1" t="e">
        <f t="shared" si="32"/>
        <v>#REF!</v>
      </c>
      <c r="E385" s="2" t="e">
        <f t="shared" si="33"/>
        <v>#REF!</v>
      </c>
      <c r="F385" s="3" t="e">
        <f t="shared" si="34"/>
        <v>#REF!</v>
      </c>
    </row>
    <row r="386" spans="1:6">
      <c r="A386" t="e">
        <f>Updates!#REF!</f>
        <v>#REF!</v>
      </c>
      <c r="B386" t="e">
        <f t="shared" si="30"/>
        <v>#REF!</v>
      </c>
      <c r="C386" s="1" t="e">
        <f t="shared" si="31"/>
        <v>#REF!</v>
      </c>
      <c r="D386" s="1" t="e">
        <f t="shared" si="32"/>
        <v>#REF!</v>
      </c>
      <c r="E386" s="2" t="e">
        <f t="shared" si="33"/>
        <v>#REF!</v>
      </c>
      <c r="F386" s="3" t="e">
        <f t="shared" si="34"/>
        <v>#REF!</v>
      </c>
    </row>
    <row r="387" spans="1:6">
      <c r="A387" t="e">
        <f>Updates!#REF!</f>
        <v>#REF!</v>
      </c>
      <c r="B387" t="e">
        <f t="shared" si="30"/>
        <v>#REF!</v>
      </c>
      <c r="C387" s="1" t="e">
        <f t="shared" si="31"/>
        <v>#REF!</v>
      </c>
      <c r="D387" s="1" t="e">
        <f t="shared" si="32"/>
        <v>#REF!</v>
      </c>
      <c r="E387" s="2" t="e">
        <f t="shared" si="33"/>
        <v>#REF!</v>
      </c>
      <c r="F387" s="3" t="e">
        <f t="shared" si="34"/>
        <v>#REF!</v>
      </c>
    </row>
    <row r="388" spans="1:6">
      <c r="A388" t="e">
        <f>Updates!#REF!</f>
        <v>#REF!</v>
      </c>
      <c r="B388" t="e">
        <f t="shared" si="30"/>
        <v>#REF!</v>
      </c>
      <c r="C388" s="1" t="e">
        <f t="shared" si="31"/>
        <v>#REF!</v>
      </c>
      <c r="D388" s="1" t="e">
        <f t="shared" si="32"/>
        <v>#REF!</v>
      </c>
      <c r="E388" s="2" t="e">
        <f t="shared" si="33"/>
        <v>#REF!</v>
      </c>
      <c r="F388" s="3" t="e">
        <f t="shared" si="34"/>
        <v>#REF!</v>
      </c>
    </row>
    <row r="389" spans="1:6">
      <c r="A389" t="e">
        <f>Updates!#REF!</f>
        <v>#REF!</v>
      </c>
      <c r="B389" t="e">
        <f t="shared" si="30"/>
        <v>#REF!</v>
      </c>
      <c r="C389" s="1" t="e">
        <f t="shared" si="31"/>
        <v>#REF!</v>
      </c>
      <c r="D389" s="1" t="e">
        <f t="shared" si="32"/>
        <v>#REF!</v>
      </c>
      <c r="E389" s="2" t="e">
        <f t="shared" si="33"/>
        <v>#REF!</v>
      </c>
      <c r="F389" s="3" t="e">
        <f t="shared" si="34"/>
        <v>#REF!</v>
      </c>
    </row>
    <row r="390" spans="1:6">
      <c r="A390" t="e">
        <f>Updates!#REF!</f>
        <v>#REF!</v>
      </c>
      <c r="B390" t="e">
        <f t="shared" si="30"/>
        <v>#REF!</v>
      </c>
      <c r="C390" s="1" t="e">
        <f t="shared" si="31"/>
        <v>#REF!</v>
      </c>
      <c r="D390" s="1" t="e">
        <f t="shared" si="32"/>
        <v>#REF!</v>
      </c>
      <c r="E390" s="2" t="e">
        <f t="shared" si="33"/>
        <v>#REF!</v>
      </c>
      <c r="F390" s="3" t="e">
        <f t="shared" si="34"/>
        <v>#REF!</v>
      </c>
    </row>
    <row r="391" spans="1:6">
      <c r="A391" t="e">
        <f>Updates!#REF!</f>
        <v>#REF!</v>
      </c>
      <c r="B391" t="e">
        <f t="shared" si="30"/>
        <v>#REF!</v>
      </c>
      <c r="C391" s="1" t="e">
        <f t="shared" si="31"/>
        <v>#REF!</v>
      </c>
      <c r="D391" s="1" t="e">
        <f t="shared" si="32"/>
        <v>#REF!</v>
      </c>
      <c r="E391" s="2" t="e">
        <f t="shared" si="33"/>
        <v>#REF!</v>
      </c>
      <c r="F391" s="3" t="e">
        <f t="shared" si="34"/>
        <v>#REF!</v>
      </c>
    </row>
    <row r="392" spans="1:6">
      <c r="A392" t="e">
        <f>Updates!#REF!</f>
        <v>#REF!</v>
      </c>
      <c r="B392" t="e">
        <f t="shared" si="30"/>
        <v>#REF!</v>
      </c>
      <c r="C392" s="1" t="e">
        <f t="shared" si="31"/>
        <v>#REF!</v>
      </c>
      <c r="D392" s="1" t="e">
        <f t="shared" si="32"/>
        <v>#REF!</v>
      </c>
      <c r="E392" s="2" t="e">
        <f t="shared" si="33"/>
        <v>#REF!</v>
      </c>
      <c r="F392" s="3" t="e">
        <f t="shared" si="34"/>
        <v>#REF!</v>
      </c>
    </row>
    <row r="393" spans="1:6">
      <c r="A393" t="e">
        <f>Updates!#REF!</f>
        <v>#REF!</v>
      </c>
      <c r="B393" t="e">
        <f t="shared" si="30"/>
        <v>#REF!</v>
      </c>
      <c r="C393" s="1" t="e">
        <f t="shared" si="31"/>
        <v>#REF!</v>
      </c>
      <c r="D393" s="1" t="e">
        <f t="shared" si="32"/>
        <v>#REF!</v>
      </c>
      <c r="E393" s="2" t="e">
        <f t="shared" si="33"/>
        <v>#REF!</v>
      </c>
      <c r="F393" s="3" t="e">
        <f t="shared" si="34"/>
        <v>#REF!</v>
      </c>
    </row>
    <row r="394" spans="1:6">
      <c r="A394" t="e">
        <f>Updates!#REF!</f>
        <v>#REF!</v>
      </c>
      <c r="B394" t="e">
        <f t="shared" si="30"/>
        <v>#REF!</v>
      </c>
      <c r="C394" s="1" t="e">
        <f t="shared" si="31"/>
        <v>#REF!</v>
      </c>
      <c r="D394" s="1" t="e">
        <f t="shared" si="32"/>
        <v>#REF!</v>
      </c>
      <c r="E394" s="2" t="e">
        <f t="shared" si="33"/>
        <v>#REF!</v>
      </c>
      <c r="F394" s="3" t="e">
        <f t="shared" si="34"/>
        <v>#REF!</v>
      </c>
    </row>
    <row r="395" spans="1:6">
      <c r="A395" t="e">
        <f>Updates!#REF!</f>
        <v>#REF!</v>
      </c>
      <c r="B395" t="e">
        <f t="shared" si="30"/>
        <v>#REF!</v>
      </c>
      <c r="C395" s="1" t="e">
        <f t="shared" si="31"/>
        <v>#REF!</v>
      </c>
      <c r="D395" s="1" t="e">
        <f t="shared" si="32"/>
        <v>#REF!</v>
      </c>
      <c r="E395" s="2" t="e">
        <f t="shared" si="33"/>
        <v>#REF!</v>
      </c>
      <c r="F395" s="3" t="e">
        <f t="shared" si="34"/>
        <v>#REF!</v>
      </c>
    </row>
    <row r="396" spans="1:6">
      <c r="A396" t="e">
        <f>Updates!#REF!</f>
        <v>#REF!</v>
      </c>
      <c r="B396" t="e">
        <f t="shared" si="30"/>
        <v>#REF!</v>
      </c>
      <c r="C396" s="1" t="e">
        <f t="shared" si="31"/>
        <v>#REF!</v>
      </c>
      <c r="D396" s="1" t="e">
        <f t="shared" si="32"/>
        <v>#REF!</v>
      </c>
      <c r="E396" s="2" t="e">
        <f t="shared" si="33"/>
        <v>#REF!</v>
      </c>
      <c r="F396" s="3" t="e">
        <f t="shared" si="34"/>
        <v>#REF!</v>
      </c>
    </row>
    <row r="397" spans="1:6">
      <c r="A397" t="e">
        <f>Updates!#REF!</f>
        <v>#REF!</v>
      </c>
      <c r="B397" t="e">
        <f t="shared" si="30"/>
        <v>#REF!</v>
      </c>
      <c r="C397" s="1" t="e">
        <f t="shared" si="31"/>
        <v>#REF!</v>
      </c>
      <c r="D397" s="1" t="e">
        <f t="shared" si="32"/>
        <v>#REF!</v>
      </c>
      <c r="E397" s="2" t="e">
        <f t="shared" si="33"/>
        <v>#REF!</v>
      </c>
      <c r="F397" s="3" t="e">
        <f t="shared" si="34"/>
        <v>#REF!</v>
      </c>
    </row>
    <row r="398" spans="1:6">
      <c r="A398" t="e">
        <f>Updates!#REF!</f>
        <v>#REF!</v>
      </c>
      <c r="B398" t="e">
        <f t="shared" ref="B398:B461" si="35">LEFT(A398,2)</f>
        <v>#REF!</v>
      </c>
      <c r="C398" s="1" t="e">
        <f t="shared" ref="C398:C461" si="36">RIGHT(A398,LEN(A398)-FIND(" ",A398))</f>
        <v>#REF!</v>
      </c>
      <c r="D398" s="1" t="e">
        <f t="shared" ref="D398:D461" si="37">LEFT(C398,8)</f>
        <v>#REF!</v>
      </c>
      <c r="E398" s="2" t="e">
        <f t="shared" ref="E398:E461" si="38">RIGHT(D398,LEN(D398)-FIND(" ",D398))</f>
        <v>#REF!</v>
      </c>
      <c r="F398" s="3" t="e">
        <f t="shared" ref="F398:F461" si="39">IFERROR(E398,D398)</f>
        <v>#REF!</v>
      </c>
    </row>
    <row r="399" spans="1:6">
      <c r="A399" t="e">
        <f>Updates!#REF!</f>
        <v>#REF!</v>
      </c>
      <c r="B399" t="e">
        <f t="shared" si="35"/>
        <v>#REF!</v>
      </c>
      <c r="C399" s="1" t="e">
        <f t="shared" si="36"/>
        <v>#REF!</v>
      </c>
      <c r="D399" s="1" t="e">
        <f t="shared" si="37"/>
        <v>#REF!</v>
      </c>
      <c r="E399" s="2" t="e">
        <f t="shared" si="38"/>
        <v>#REF!</v>
      </c>
      <c r="F399" s="3" t="e">
        <f t="shared" si="39"/>
        <v>#REF!</v>
      </c>
    </row>
    <row r="400" spans="1:6">
      <c r="A400" t="e">
        <f>Updates!#REF!</f>
        <v>#REF!</v>
      </c>
      <c r="B400" t="e">
        <f t="shared" si="35"/>
        <v>#REF!</v>
      </c>
      <c r="C400" s="1" t="e">
        <f t="shared" si="36"/>
        <v>#REF!</v>
      </c>
      <c r="D400" s="1" t="e">
        <f t="shared" si="37"/>
        <v>#REF!</v>
      </c>
      <c r="E400" s="2" t="e">
        <f t="shared" si="38"/>
        <v>#REF!</v>
      </c>
      <c r="F400" s="3" t="e">
        <f t="shared" si="39"/>
        <v>#REF!</v>
      </c>
    </row>
    <row r="401" spans="1:6">
      <c r="A401" t="e">
        <f>Updates!#REF!</f>
        <v>#REF!</v>
      </c>
      <c r="B401" t="e">
        <f t="shared" si="35"/>
        <v>#REF!</v>
      </c>
      <c r="C401" s="1" t="e">
        <f t="shared" si="36"/>
        <v>#REF!</v>
      </c>
      <c r="D401" s="1" t="e">
        <f t="shared" si="37"/>
        <v>#REF!</v>
      </c>
      <c r="E401" s="2" t="e">
        <f t="shared" si="38"/>
        <v>#REF!</v>
      </c>
      <c r="F401" s="3" t="e">
        <f t="shared" si="39"/>
        <v>#REF!</v>
      </c>
    </row>
    <row r="402" spans="1:6">
      <c r="A402" t="e">
        <f>Updates!#REF!</f>
        <v>#REF!</v>
      </c>
      <c r="B402" t="e">
        <f t="shared" si="35"/>
        <v>#REF!</v>
      </c>
      <c r="C402" s="1" t="e">
        <f t="shared" si="36"/>
        <v>#REF!</v>
      </c>
      <c r="D402" s="1" t="e">
        <f t="shared" si="37"/>
        <v>#REF!</v>
      </c>
      <c r="E402" s="2" t="e">
        <f t="shared" si="38"/>
        <v>#REF!</v>
      </c>
      <c r="F402" s="3" t="e">
        <f t="shared" si="39"/>
        <v>#REF!</v>
      </c>
    </row>
    <row r="403" spans="1:6">
      <c r="A403" t="e">
        <f>Updates!#REF!</f>
        <v>#REF!</v>
      </c>
      <c r="B403" t="e">
        <f t="shared" si="35"/>
        <v>#REF!</v>
      </c>
      <c r="C403" s="1" t="e">
        <f t="shared" si="36"/>
        <v>#REF!</v>
      </c>
      <c r="D403" s="1" t="e">
        <f t="shared" si="37"/>
        <v>#REF!</v>
      </c>
      <c r="E403" s="2" t="e">
        <f t="shared" si="38"/>
        <v>#REF!</v>
      </c>
      <c r="F403" s="3" t="e">
        <f t="shared" si="39"/>
        <v>#REF!</v>
      </c>
    </row>
    <row r="404" spans="1:6">
      <c r="A404" t="e">
        <f>Updates!#REF!</f>
        <v>#REF!</v>
      </c>
      <c r="B404" t="e">
        <f t="shared" si="35"/>
        <v>#REF!</v>
      </c>
      <c r="C404" s="1" t="e">
        <f t="shared" si="36"/>
        <v>#REF!</v>
      </c>
      <c r="D404" s="1" t="e">
        <f t="shared" si="37"/>
        <v>#REF!</v>
      </c>
      <c r="E404" s="2" t="e">
        <f t="shared" si="38"/>
        <v>#REF!</v>
      </c>
      <c r="F404" s="3" t="e">
        <f t="shared" si="39"/>
        <v>#REF!</v>
      </c>
    </row>
    <row r="405" spans="1:6">
      <c r="A405" t="e">
        <f>Updates!#REF!</f>
        <v>#REF!</v>
      </c>
      <c r="B405" t="e">
        <f t="shared" si="35"/>
        <v>#REF!</v>
      </c>
      <c r="C405" s="1" t="e">
        <f t="shared" si="36"/>
        <v>#REF!</v>
      </c>
      <c r="D405" s="1" t="e">
        <f t="shared" si="37"/>
        <v>#REF!</v>
      </c>
      <c r="E405" s="2" t="e">
        <f t="shared" si="38"/>
        <v>#REF!</v>
      </c>
      <c r="F405" s="3" t="e">
        <f t="shared" si="39"/>
        <v>#REF!</v>
      </c>
    </row>
    <row r="406" spans="1:6">
      <c r="A406" t="e">
        <f>Updates!#REF!</f>
        <v>#REF!</v>
      </c>
      <c r="B406" t="e">
        <f t="shared" si="35"/>
        <v>#REF!</v>
      </c>
      <c r="C406" s="1" t="e">
        <f t="shared" si="36"/>
        <v>#REF!</v>
      </c>
      <c r="D406" s="1" t="e">
        <f t="shared" si="37"/>
        <v>#REF!</v>
      </c>
      <c r="E406" s="2" t="e">
        <f t="shared" si="38"/>
        <v>#REF!</v>
      </c>
      <c r="F406" s="3" t="e">
        <f t="shared" si="39"/>
        <v>#REF!</v>
      </c>
    </row>
    <row r="407" spans="1:6">
      <c r="A407" t="e">
        <f>Updates!#REF!</f>
        <v>#REF!</v>
      </c>
      <c r="B407" t="e">
        <f t="shared" si="35"/>
        <v>#REF!</v>
      </c>
      <c r="C407" s="1" t="e">
        <f t="shared" si="36"/>
        <v>#REF!</v>
      </c>
      <c r="D407" s="1" t="e">
        <f t="shared" si="37"/>
        <v>#REF!</v>
      </c>
      <c r="E407" s="2" t="e">
        <f t="shared" si="38"/>
        <v>#REF!</v>
      </c>
      <c r="F407" s="3" t="e">
        <f t="shared" si="39"/>
        <v>#REF!</v>
      </c>
    </row>
    <row r="408" spans="1:6">
      <c r="A408" t="e">
        <f>Updates!#REF!</f>
        <v>#REF!</v>
      </c>
      <c r="B408" t="e">
        <f t="shared" si="35"/>
        <v>#REF!</v>
      </c>
      <c r="C408" s="1" t="e">
        <f t="shared" si="36"/>
        <v>#REF!</v>
      </c>
      <c r="D408" s="1" t="e">
        <f t="shared" si="37"/>
        <v>#REF!</v>
      </c>
      <c r="E408" s="2" t="e">
        <f t="shared" si="38"/>
        <v>#REF!</v>
      </c>
      <c r="F408" s="3" t="e">
        <f t="shared" si="39"/>
        <v>#REF!</v>
      </c>
    </row>
    <row r="409" spans="1:6">
      <c r="A409" t="e">
        <f>Updates!#REF!</f>
        <v>#REF!</v>
      </c>
      <c r="B409" t="e">
        <f t="shared" si="35"/>
        <v>#REF!</v>
      </c>
      <c r="C409" s="1" t="e">
        <f t="shared" si="36"/>
        <v>#REF!</v>
      </c>
      <c r="D409" s="1" t="e">
        <f t="shared" si="37"/>
        <v>#REF!</v>
      </c>
      <c r="E409" s="2" t="e">
        <f t="shared" si="38"/>
        <v>#REF!</v>
      </c>
      <c r="F409" s="3" t="e">
        <f t="shared" si="39"/>
        <v>#REF!</v>
      </c>
    </row>
    <row r="410" spans="1:6">
      <c r="A410" t="e">
        <f>Updates!#REF!</f>
        <v>#REF!</v>
      </c>
      <c r="B410" t="e">
        <f t="shared" si="35"/>
        <v>#REF!</v>
      </c>
      <c r="C410" s="1" t="e">
        <f t="shared" si="36"/>
        <v>#REF!</v>
      </c>
      <c r="D410" s="1" t="e">
        <f t="shared" si="37"/>
        <v>#REF!</v>
      </c>
      <c r="E410" s="2" t="e">
        <f t="shared" si="38"/>
        <v>#REF!</v>
      </c>
      <c r="F410" s="3" t="e">
        <f t="shared" si="39"/>
        <v>#REF!</v>
      </c>
    </row>
    <row r="411" spans="1:6">
      <c r="A411" t="e">
        <f>Updates!#REF!</f>
        <v>#REF!</v>
      </c>
      <c r="B411" t="e">
        <f t="shared" si="35"/>
        <v>#REF!</v>
      </c>
      <c r="C411" s="1" t="e">
        <f t="shared" si="36"/>
        <v>#REF!</v>
      </c>
      <c r="D411" s="1" t="e">
        <f t="shared" si="37"/>
        <v>#REF!</v>
      </c>
      <c r="E411" s="2" t="e">
        <f t="shared" si="38"/>
        <v>#REF!</v>
      </c>
      <c r="F411" s="3" t="e">
        <f t="shared" si="39"/>
        <v>#REF!</v>
      </c>
    </row>
    <row r="412" spans="1:6">
      <c r="A412" t="e">
        <f>Updates!#REF!</f>
        <v>#REF!</v>
      </c>
      <c r="B412" t="e">
        <f t="shared" si="35"/>
        <v>#REF!</v>
      </c>
      <c r="C412" s="1" t="e">
        <f t="shared" si="36"/>
        <v>#REF!</v>
      </c>
      <c r="D412" s="1" t="e">
        <f t="shared" si="37"/>
        <v>#REF!</v>
      </c>
      <c r="E412" s="2" t="e">
        <f t="shared" si="38"/>
        <v>#REF!</v>
      </c>
      <c r="F412" s="3" t="e">
        <f t="shared" si="39"/>
        <v>#REF!</v>
      </c>
    </row>
    <row r="413" spans="1:6">
      <c r="A413" t="e">
        <f>Updates!#REF!</f>
        <v>#REF!</v>
      </c>
      <c r="B413" t="e">
        <f t="shared" si="35"/>
        <v>#REF!</v>
      </c>
      <c r="C413" s="1" t="e">
        <f t="shared" si="36"/>
        <v>#REF!</v>
      </c>
      <c r="D413" s="1" t="e">
        <f t="shared" si="37"/>
        <v>#REF!</v>
      </c>
      <c r="E413" s="2" t="e">
        <f t="shared" si="38"/>
        <v>#REF!</v>
      </c>
      <c r="F413" s="3" t="e">
        <f t="shared" si="39"/>
        <v>#REF!</v>
      </c>
    </row>
    <row r="414" spans="1:6">
      <c r="A414" t="e">
        <f>Updates!#REF!</f>
        <v>#REF!</v>
      </c>
      <c r="B414" t="e">
        <f t="shared" si="35"/>
        <v>#REF!</v>
      </c>
      <c r="C414" s="1" t="e">
        <f t="shared" si="36"/>
        <v>#REF!</v>
      </c>
      <c r="D414" s="1" t="e">
        <f t="shared" si="37"/>
        <v>#REF!</v>
      </c>
      <c r="E414" s="2" t="e">
        <f t="shared" si="38"/>
        <v>#REF!</v>
      </c>
      <c r="F414" s="3" t="e">
        <f t="shared" si="39"/>
        <v>#REF!</v>
      </c>
    </row>
    <row r="415" spans="1:6">
      <c r="A415" t="e">
        <f>Updates!#REF!</f>
        <v>#REF!</v>
      </c>
      <c r="B415" t="e">
        <f t="shared" si="35"/>
        <v>#REF!</v>
      </c>
      <c r="C415" s="1" t="e">
        <f t="shared" si="36"/>
        <v>#REF!</v>
      </c>
      <c r="D415" s="1" t="e">
        <f t="shared" si="37"/>
        <v>#REF!</v>
      </c>
      <c r="E415" s="2" t="e">
        <f t="shared" si="38"/>
        <v>#REF!</v>
      </c>
      <c r="F415" s="3" t="e">
        <f t="shared" si="39"/>
        <v>#REF!</v>
      </c>
    </row>
    <row r="416" spans="1:6">
      <c r="A416" t="e">
        <f>Updates!#REF!</f>
        <v>#REF!</v>
      </c>
      <c r="B416" t="e">
        <f t="shared" si="35"/>
        <v>#REF!</v>
      </c>
      <c r="C416" s="1" t="e">
        <f t="shared" si="36"/>
        <v>#REF!</v>
      </c>
      <c r="D416" s="1" t="e">
        <f t="shared" si="37"/>
        <v>#REF!</v>
      </c>
      <c r="E416" s="2" t="e">
        <f t="shared" si="38"/>
        <v>#REF!</v>
      </c>
      <c r="F416" s="3" t="e">
        <f t="shared" si="39"/>
        <v>#REF!</v>
      </c>
    </row>
    <row r="417" spans="1:6">
      <c r="A417" t="e">
        <f>Updates!#REF!</f>
        <v>#REF!</v>
      </c>
      <c r="B417" t="e">
        <f t="shared" si="35"/>
        <v>#REF!</v>
      </c>
      <c r="C417" s="1" t="e">
        <f t="shared" si="36"/>
        <v>#REF!</v>
      </c>
      <c r="D417" s="1" t="e">
        <f t="shared" si="37"/>
        <v>#REF!</v>
      </c>
      <c r="E417" s="2" t="e">
        <f t="shared" si="38"/>
        <v>#REF!</v>
      </c>
      <c r="F417" s="3" t="e">
        <f t="shared" si="39"/>
        <v>#REF!</v>
      </c>
    </row>
    <row r="418" spans="1:6">
      <c r="A418" t="e">
        <f>Updates!#REF!</f>
        <v>#REF!</v>
      </c>
      <c r="B418" t="e">
        <f t="shared" si="35"/>
        <v>#REF!</v>
      </c>
      <c r="C418" s="1" t="e">
        <f t="shared" si="36"/>
        <v>#REF!</v>
      </c>
      <c r="D418" s="1" t="e">
        <f t="shared" si="37"/>
        <v>#REF!</v>
      </c>
      <c r="E418" s="2" t="e">
        <f t="shared" si="38"/>
        <v>#REF!</v>
      </c>
      <c r="F418" s="3" t="e">
        <f t="shared" si="39"/>
        <v>#REF!</v>
      </c>
    </row>
    <row r="419" spans="1:6">
      <c r="A419" t="e">
        <f>Updates!#REF!</f>
        <v>#REF!</v>
      </c>
      <c r="B419" t="e">
        <f t="shared" si="35"/>
        <v>#REF!</v>
      </c>
      <c r="C419" s="1" t="e">
        <f t="shared" si="36"/>
        <v>#REF!</v>
      </c>
      <c r="D419" s="1" t="e">
        <f t="shared" si="37"/>
        <v>#REF!</v>
      </c>
      <c r="E419" s="2" t="e">
        <f t="shared" si="38"/>
        <v>#REF!</v>
      </c>
      <c r="F419" s="3" t="e">
        <f t="shared" si="39"/>
        <v>#REF!</v>
      </c>
    </row>
    <row r="420" spans="1:6">
      <c r="A420" t="e">
        <f>Updates!#REF!</f>
        <v>#REF!</v>
      </c>
      <c r="B420" t="e">
        <f t="shared" si="35"/>
        <v>#REF!</v>
      </c>
      <c r="C420" s="1" t="e">
        <f t="shared" si="36"/>
        <v>#REF!</v>
      </c>
      <c r="D420" s="1" t="e">
        <f t="shared" si="37"/>
        <v>#REF!</v>
      </c>
      <c r="E420" s="2" t="e">
        <f t="shared" si="38"/>
        <v>#REF!</v>
      </c>
      <c r="F420" s="3" t="e">
        <f t="shared" si="39"/>
        <v>#REF!</v>
      </c>
    </row>
    <row r="421" spans="1:6">
      <c r="A421" t="e">
        <f>Updates!#REF!</f>
        <v>#REF!</v>
      </c>
      <c r="B421" t="e">
        <f t="shared" si="35"/>
        <v>#REF!</v>
      </c>
      <c r="C421" s="1" t="e">
        <f t="shared" si="36"/>
        <v>#REF!</v>
      </c>
      <c r="D421" s="1" t="e">
        <f t="shared" si="37"/>
        <v>#REF!</v>
      </c>
      <c r="E421" s="2" t="e">
        <f t="shared" si="38"/>
        <v>#REF!</v>
      </c>
      <c r="F421" s="3" t="e">
        <f t="shared" si="39"/>
        <v>#REF!</v>
      </c>
    </row>
    <row r="422" spans="1:6">
      <c r="A422" t="e">
        <f>Updates!#REF!</f>
        <v>#REF!</v>
      </c>
      <c r="B422" t="e">
        <f t="shared" si="35"/>
        <v>#REF!</v>
      </c>
      <c r="C422" s="1" t="e">
        <f t="shared" si="36"/>
        <v>#REF!</v>
      </c>
      <c r="D422" s="1" t="e">
        <f t="shared" si="37"/>
        <v>#REF!</v>
      </c>
      <c r="E422" s="2" t="e">
        <f t="shared" si="38"/>
        <v>#REF!</v>
      </c>
      <c r="F422" s="3" t="e">
        <f t="shared" si="39"/>
        <v>#REF!</v>
      </c>
    </row>
    <row r="423" spans="1:6">
      <c r="A423" t="e">
        <f>Updates!#REF!</f>
        <v>#REF!</v>
      </c>
      <c r="B423" t="e">
        <f t="shared" si="35"/>
        <v>#REF!</v>
      </c>
      <c r="C423" s="1" t="e">
        <f t="shared" si="36"/>
        <v>#REF!</v>
      </c>
      <c r="D423" s="1" t="e">
        <f t="shared" si="37"/>
        <v>#REF!</v>
      </c>
      <c r="E423" s="2" t="e">
        <f t="shared" si="38"/>
        <v>#REF!</v>
      </c>
      <c r="F423" s="3" t="e">
        <f t="shared" si="39"/>
        <v>#REF!</v>
      </c>
    </row>
    <row r="424" spans="1:6">
      <c r="A424" t="e">
        <f>Updates!#REF!</f>
        <v>#REF!</v>
      </c>
      <c r="B424" t="e">
        <f t="shared" si="35"/>
        <v>#REF!</v>
      </c>
      <c r="C424" s="1" t="e">
        <f t="shared" si="36"/>
        <v>#REF!</v>
      </c>
      <c r="D424" s="1" t="e">
        <f t="shared" si="37"/>
        <v>#REF!</v>
      </c>
      <c r="E424" s="2" t="e">
        <f t="shared" si="38"/>
        <v>#REF!</v>
      </c>
      <c r="F424" s="3" t="e">
        <f t="shared" si="39"/>
        <v>#REF!</v>
      </c>
    </row>
    <row r="425" spans="1:6">
      <c r="A425" t="e">
        <f>Updates!#REF!</f>
        <v>#REF!</v>
      </c>
      <c r="B425" t="e">
        <f t="shared" si="35"/>
        <v>#REF!</v>
      </c>
      <c r="C425" s="1" t="e">
        <f t="shared" si="36"/>
        <v>#REF!</v>
      </c>
      <c r="D425" s="1" t="e">
        <f t="shared" si="37"/>
        <v>#REF!</v>
      </c>
      <c r="E425" s="2" t="e">
        <f t="shared" si="38"/>
        <v>#REF!</v>
      </c>
      <c r="F425" s="3" t="e">
        <f t="shared" si="39"/>
        <v>#REF!</v>
      </c>
    </row>
    <row r="426" spans="1:6">
      <c r="A426" t="e">
        <f>Updates!#REF!</f>
        <v>#REF!</v>
      </c>
      <c r="B426" t="e">
        <f t="shared" si="35"/>
        <v>#REF!</v>
      </c>
      <c r="C426" s="1" t="e">
        <f t="shared" si="36"/>
        <v>#REF!</v>
      </c>
      <c r="D426" s="1" t="e">
        <f t="shared" si="37"/>
        <v>#REF!</v>
      </c>
      <c r="E426" s="2" t="e">
        <f t="shared" si="38"/>
        <v>#REF!</v>
      </c>
      <c r="F426" s="3" t="e">
        <f t="shared" si="39"/>
        <v>#REF!</v>
      </c>
    </row>
    <row r="427" spans="1:6">
      <c r="A427" t="e">
        <f>Updates!#REF!</f>
        <v>#REF!</v>
      </c>
      <c r="B427" t="e">
        <f t="shared" si="35"/>
        <v>#REF!</v>
      </c>
      <c r="C427" s="1" t="e">
        <f t="shared" si="36"/>
        <v>#REF!</v>
      </c>
      <c r="D427" s="1" t="e">
        <f t="shared" si="37"/>
        <v>#REF!</v>
      </c>
      <c r="E427" s="2" t="e">
        <f t="shared" si="38"/>
        <v>#REF!</v>
      </c>
      <c r="F427" s="3" t="e">
        <f t="shared" si="39"/>
        <v>#REF!</v>
      </c>
    </row>
    <row r="428" spans="1:6">
      <c r="A428" t="e">
        <f>Updates!#REF!</f>
        <v>#REF!</v>
      </c>
      <c r="B428" t="e">
        <f t="shared" si="35"/>
        <v>#REF!</v>
      </c>
      <c r="C428" s="1" t="e">
        <f t="shared" si="36"/>
        <v>#REF!</v>
      </c>
      <c r="D428" s="1" t="e">
        <f t="shared" si="37"/>
        <v>#REF!</v>
      </c>
      <c r="E428" s="2" t="e">
        <f t="shared" si="38"/>
        <v>#REF!</v>
      </c>
      <c r="F428" s="3" t="e">
        <f t="shared" si="39"/>
        <v>#REF!</v>
      </c>
    </row>
    <row r="429" spans="1:6">
      <c r="A429" t="e">
        <f>Updates!#REF!</f>
        <v>#REF!</v>
      </c>
      <c r="B429" t="e">
        <f t="shared" si="35"/>
        <v>#REF!</v>
      </c>
      <c r="C429" s="1" t="e">
        <f t="shared" si="36"/>
        <v>#REF!</v>
      </c>
      <c r="D429" s="1" t="e">
        <f t="shared" si="37"/>
        <v>#REF!</v>
      </c>
      <c r="E429" s="2" t="e">
        <f t="shared" si="38"/>
        <v>#REF!</v>
      </c>
      <c r="F429" s="3" t="e">
        <f t="shared" si="39"/>
        <v>#REF!</v>
      </c>
    </row>
    <row r="430" spans="1:6">
      <c r="A430" t="e">
        <f>Updates!#REF!</f>
        <v>#REF!</v>
      </c>
      <c r="B430" t="e">
        <f t="shared" si="35"/>
        <v>#REF!</v>
      </c>
      <c r="C430" s="1" t="e">
        <f t="shared" si="36"/>
        <v>#REF!</v>
      </c>
      <c r="D430" s="1" t="e">
        <f t="shared" si="37"/>
        <v>#REF!</v>
      </c>
      <c r="E430" s="2" t="e">
        <f t="shared" si="38"/>
        <v>#REF!</v>
      </c>
      <c r="F430" s="3" t="e">
        <f t="shared" si="39"/>
        <v>#REF!</v>
      </c>
    </row>
    <row r="431" spans="1:6">
      <c r="A431" t="e">
        <f>Updates!#REF!</f>
        <v>#REF!</v>
      </c>
      <c r="B431" t="e">
        <f t="shared" si="35"/>
        <v>#REF!</v>
      </c>
      <c r="C431" s="1" t="e">
        <f t="shared" si="36"/>
        <v>#REF!</v>
      </c>
      <c r="D431" s="1" t="e">
        <f t="shared" si="37"/>
        <v>#REF!</v>
      </c>
      <c r="E431" s="2" t="e">
        <f t="shared" si="38"/>
        <v>#REF!</v>
      </c>
      <c r="F431" s="3" t="e">
        <f t="shared" si="39"/>
        <v>#REF!</v>
      </c>
    </row>
    <row r="432" spans="1:6">
      <c r="A432" t="e">
        <f>Updates!#REF!</f>
        <v>#REF!</v>
      </c>
      <c r="B432" t="e">
        <f t="shared" si="35"/>
        <v>#REF!</v>
      </c>
      <c r="C432" s="1" t="e">
        <f t="shared" si="36"/>
        <v>#REF!</v>
      </c>
      <c r="D432" s="1" t="e">
        <f t="shared" si="37"/>
        <v>#REF!</v>
      </c>
      <c r="E432" s="2" t="e">
        <f t="shared" si="38"/>
        <v>#REF!</v>
      </c>
      <c r="F432" s="3" t="e">
        <f t="shared" si="39"/>
        <v>#REF!</v>
      </c>
    </row>
    <row r="433" spans="1:6">
      <c r="A433" t="e">
        <f>Updates!#REF!</f>
        <v>#REF!</v>
      </c>
      <c r="B433" t="e">
        <f t="shared" si="35"/>
        <v>#REF!</v>
      </c>
      <c r="C433" s="1" t="e">
        <f t="shared" si="36"/>
        <v>#REF!</v>
      </c>
      <c r="D433" s="1" t="e">
        <f t="shared" si="37"/>
        <v>#REF!</v>
      </c>
      <c r="E433" s="2" t="e">
        <f t="shared" si="38"/>
        <v>#REF!</v>
      </c>
      <c r="F433" s="3" t="e">
        <f t="shared" si="39"/>
        <v>#REF!</v>
      </c>
    </row>
    <row r="434" spans="1:6">
      <c r="A434" t="e">
        <f>Updates!#REF!</f>
        <v>#REF!</v>
      </c>
      <c r="B434" t="e">
        <f t="shared" si="35"/>
        <v>#REF!</v>
      </c>
      <c r="C434" s="1" t="e">
        <f t="shared" si="36"/>
        <v>#REF!</v>
      </c>
      <c r="D434" s="1" t="e">
        <f t="shared" si="37"/>
        <v>#REF!</v>
      </c>
      <c r="E434" s="2" t="e">
        <f t="shared" si="38"/>
        <v>#REF!</v>
      </c>
      <c r="F434" s="3" t="e">
        <f t="shared" si="39"/>
        <v>#REF!</v>
      </c>
    </row>
    <row r="435" spans="1:6">
      <c r="A435" t="e">
        <f>Updates!#REF!</f>
        <v>#REF!</v>
      </c>
      <c r="B435" t="e">
        <f t="shared" si="35"/>
        <v>#REF!</v>
      </c>
      <c r="C435" s="1" t="e">
        <f t="shared" si="36"/>
        <v>#REF!</v>
      </c>
      <c r="D435" s="1" t="e">
        <f t="shared" si="37"/>
        <v>#REF!</v>
      </c>
      <c r="E435" s="2" t="e">
        <f t="shared" si="38"/>
        <v>#REF!</v>
      </c>
      <c r="F435" s="3" t="e">
        <f t="shared" si="39"/>
        <v>#REF!</v>
      </c>
    </row>
    <row r="436" spans="1:6">
      <c r="A436" t="e">
        <f>Updates!#REF!</f>
        <v>#REF!</v>
      </c>
      <c r="B436" t="e">
        <f t="shared" si="35"/>
        <v>#REF!</v>
      </c>
      <c r="C436" s="1" t="e">
        <f t="shared" si="36"/>
        <v>#REF!</v>
      </c>
      <c r="D436" s="1" t="e">
        <f t="shared" si="37"/>
        <v>#REF!</v>
      </c>
      <c r="E436" s="2" t="e">
        <f t="shared" si="38"/>
        <v>#REF!</v>
      </c>
      <c r="F436" s="3" t="e">
        <f t="shared" si="39"/>
        <v>#REF!</v>
      </c>
    </row>
    <row r="437" spans="1:6">
      <c r="A437" t="e">
        <f>Updates!#REF!</f>
        <v>#REF!</v>
      </c>
      <c r="B437" t="e">
        <f t="shared" si="35"/>
        <v>#REF!</v>
      </c>
      <c r="C437" s="1" t="e">
        <f t="shared" si="36"/>
        <v>#REF!</v>
      </c>
      <c r="D437" s="1" t="e">
        <f t="shared" si="37"/>
        <v>#REF!</v>
      </c>
      <c r="E437" s="2" t="e">
        <f t="shared" si="38"/>
        <v>#REF!</v>
      </c>
      <c r="F437" s="3" t="e">
        <f t="shared" si="39"/>
        <v>#REF!</v>
      </c>
    </row>
    <row r="438" spans="1:6">
      <c r="A438" t="e">
        <f>Updates!#REF!</f>
        <v>#REF!</v>
      </c>
      <c r="B438" t="e">
        <f t="shared" si="35"/>
        <v>#REF!</v>
      </c>
      <c r="C438" s="1" t="e">
        <f t="shared" si="36"/>
        <v>#REF!</v>
      </c>
      <c r="D438" s="1" t="e">
        <f t="shared" si="37"/>
        <v>#REF!</v>
      </c>
      <c r="E438" s="2" t="e">
        <f t="shared" si="38"/>
        <v>#REF!</v>
      </c>
      <c r="F438" s="3" t="e">
        <f t="shared" si="39"/>
        <v>#REF!</v>
      </c>
    </row>
    <row r="439" spans="1:6">
      <c r="A439" t="e">
        <f>Updates!#REF!</f>
        <v>#REF!</v>
      </c>
      <c r="B439" t="e">
        <f t="shared" si="35"/>
        <v>#REF!</v>
      </c>
      <c r="C439" s="1" t="e">
        <f t="shared" si="36"/>
        <v>#REF!</v>
      </c>
      <c r="D439" s="1" t="e">
        <f t="shared" si="37"/>
        <v>#REF!</v>
      </c>
      <c r="E439" s="2" t="e">
        <f t="shared" si="38"/>
        <v>#REF!</v>
      </c>
      <c r="F439" s="3" t="e">
        <f t="shared" si="39"/>
        <v>#REF!</v>
      </c>
    </row>
    <row r="440" spans="1:6">
      <c r="A440" t="e">
        <f>Updates!#REF!</f>
        <v>#REF!</v>
      </c>
      <c r="B440" t="e">
        <f t="shared" si="35"/>
        <v>#REF!</v>
      </c>
      <c r="C440" s="1" t="e">
        <f t="shared" si="36"/>
        <v>#REF!</v>
      </c>
      <c r="D440" s="1" t="e">
        <f t="shared" si="37"/>
        <v>#REF!</v>
      </c>
      <c r="E440" s="2" t="e">
        <f t="shared" si="38"/>
        <v>#REF!</v>
      </c>
      <c r="F440" s="3" t="e">
        <f t="shared" si="39"/>
        <v>#REF!</v>
      </c>
    </row>
    <row r="441" spans="1:6">
      <c r="A441" t="e">
        <f>Updates!#REF!</f>
        <v>#REF!</v>
      </c>
      <c r="B441" t="e">
        <f t="shared" si="35"/>
        <v>#REF!</v>
      </c>
      <c r="C441" s="1" t="e">
        <f t="shared" si="36"/>
        <v>#REF!</v>
      </c>
      <c r="D441" s="1" t="e">
        <f t="shared" si="37"/>
        <v>#REF!</v>
      </c>
      <c r="E441" s="2" t="e">
        <f t="shared" si="38"/>
        <v>#REF!</v>
      </c>
      <c r="F441" s="3" t="e">
        <f t="shared" si="39"/>
        <v>#REF!</v>
      </c>
    </row>
    <row r="442" spans="1:6">
      <c r="A442" t="e">
        <f>Updates!#REF!</f>
        <v>#REF!</v>
      </c>
      <c r="B442" t="e">
        <f t="shared" si="35"/>
        <v>#REF!</v>
      </c>
      <c r="C442" s="1" t="e">
        <f t="shared" si="36"/>
        <v>#REF!</v>
      </c>
      <c r="D442" s="1" t="e">
        <f t="shared" si="37"/>
        <v>#REF!</v>
      </c>
      <c r="E442" s="2" t="e">
        <f t="shared" si="38"/>
        <v>#REF!</v>
      </c>
      <c r="F442" s="3" t="e">
        <f t="shared" si="39"/>
        <v>#REF!</v>
      </c>
    </row>
    <row r="443" spans="1:6">
      <c r="A443" t="e">
        <f>Updates!#REF!</f>
        <v>#REF!</v>
      </c>
      <c r="B443" t="e">
        <f t="shared" si="35"/>
        <v>#REF!</v>
      </c>
      <c r="C443" s="1" t="e">
        <f t="shared" si="36"/>
        <v>#REF!</v>
      </c>
      <c r="D443" s="1" t="e">
        <f t="shared" si="37"/>
        <v>#REF!</v>
      </c>
      <c r="E443" s="2" t="e">
        <f t="shared" si="38"/>
        <v>#REF!</v>
      </c>
      <c r="F443" s="3" t="e">
        <f t="shared" si="39"/>
        <v>#REF!</v>
      </c>
    </row>
    <row r="444" spans="1:6">
      <c r="A444" t="e">
        <f>Updates!#REF!</f>
        <v>#REF!</v>
      </c>
      <c r="B444" t="e">
        <f t="shared" si="35"/>
        <v>#REF!</v>
      </c>
      <c r="C444" s="1" t="e">
        <f t="shared" si="36"/>
        <v>#REF!</v>
      </c>
      <c r="D444" s="1" t="e">
        <f t="shared" si="37"/>
        <v>#REF!</v>
      </c>
      <c r="E444" s="2" t="e">
        <f t="shared" si="38"/>
        <v>#REF!</v>
      </c>
      <c r="F444" s="3" t="e">
        <f t="shared" si="39"/>
        <v>#REF!</v>
      </c>
    </row>
    <row r="445" spans="1:6">
      <c r="A445" t="e">
        <f>Updates!#REF!</f>
        <v>#REF!</v>
      </c>
      <c r="B445" t="e">
        <f t="shared" si="35"/>
        <v>#REF!</v>
      </c>
      <c r="C445" s="1" t="e">
        <f t="shared" si="36"/>
        <v>#REF!</v>
      </c>
      <c r="D445" s="1" t="e">
        <f t="shared" si="37"/>
        <v>#REF!</v>
      </c>
      <c r="E445" s="2" t="e">
        <f t="shared" si="38"/>
        <v>#REF!</v>
      </c>
      <c r="F445" s="3" t="e">
        <f t="shared" si="39"/>
        <v>#REF!</v>
      </c>
    </row>
    <row r="446" spans="1:6">
      <c r="A446" t="e">
        <f>Updates!#REF!</f>
        <v>#REF!</v>
      </c>
      <c r="B446" t="e">
        <f t="shared" si="35"/>
        <v>#REF!</v>
      </c>
      <c r="C446" s="1" t="e">
        <f t="shared" si="36"/>
        <v>#REF!</v>
      </c>
      <c r="D446" s="1" t="e">
        <f t="shared" si="37"/>
        <v>#REF!</v>
      </c>
      <c r="E446" s="2" t="e">
        <f t="shared" si="38"/>
        <v>#REF!</v>
      </c>
      <c r="F446" s="3" t="e">
        <f t="shared" si="39"/>
        <v>#REF!</v>
      </c>
    </row>
    <row r="447" spans="1:6">
      <c r="A447" t="e">
        <f>Updates!#REF!</f>
        <v>#REF!</v>
      </c>
      <c r="B447" t="e">
        <f t="shared" si="35"/>
        <v>#REF!</v>
      </c>
      <c r="C447" s="1" t="e">
        <f t="shared" si="36"/>
        <v>#REF!</v>
      </c>
      <c r="D447" s="1" t="e">
        <f t="shared" si="37"/>
        <v>#REF!</v>
      </c>
      <c r="E447" s="2" t="e">
        <f t="shared" si="38"/>
        <v>#REF!</v>
      </c>
      <c r="F447" s="3" t="e">
        <f t="shared" si="39"/>
        <v>#REF!</v>
      </c>
    </row>
    <row r="448" spans="1:6">
      <c r="A448" t="e">
        <f>Updates!#REF!</f>
        <v>#REF!</v>
      </c>
      <c r="B448" t="e">
        <f t="shared" si="35"/>
        <v>#REF!</v>
      </c>
      <c r="C448" s="1" t="e">
        <f t="shared" si="36"/>
        <v>#REF!</v>
      </c>
      <c r="D448" s="1" t="e">
        <f t="shared" si="37"/>
        <v>#REF!</v>
      </c>
      <c r="E448" s="2" t="e">
        <f t="shared" si="38"/>
        <v>#REF!</v>
      </c>
      <c r="F448" s="3" t="e">
        <f t="shared" si="39"/>
        <v>#REF!</v>
      </c>
    </row>
    <row r="449" spans="1:6">
      <c r="A449" t="e">
        <f>Updates!#REF!</f>
        <v>#REF!</v>
      </c>
      <c r="B449" t="e">
        <f t="shared" si="35"/>
        <v>#REF!</v>
      </c>
      <c r="C449" s="1" t="e">
        <f t="shared" si="36"/>
        <v>#REF!</v>
      </c>
      <c r="D449" s="1" t="e">
        <f t="shared" si="37"/>
        <v>#REF!</v>
      </c>
      <c r="E449" s="2" t="e">
        <f t="shared" si="38"/>
        <v>#REF!</v>
      </c>
      <c r="F449" s="3" t="e">
        <f t="shared" si="39"/>
        <v>#REF!</v>
      </c>
    </row>
    <row r="450" spans="1:6">
      <c r="A450" t="e">
        <f>Updates!#REF!</f>
        <v>#REF!</v>
      </c>
      <c r="B450" t="e">
        <f t="shared" si="35"/>
        <v>#REF!</v>
      </c>
      <c r="C450" s="1" t="e">
        <f t="shared" si="36"/>
        <v>#REF!</v>
      </c>
      <c r="D450" s="1" t="e">
        <f t="shared" si="37"/>
        <v>#REF!</v>
      </c>
      <c r="E450" s="2" t="e">
        <f t="shared" si="38"/>
        <v>#REF!</v>
      </c>
      <c r="F450" s="3" t="e">
        <f t="shared" si="39"/>
        <v>#REF!</v>
      </c>
    </row>
    <row r="451" spans="1:6">
      <c r="A451" t="e">
        <f>Updates!#REF!</f>
        <v>#REF!</v>
      </c>
      <c r="B451" t="e">
        <f t="shared" si="35"/>
        <v>#REF!</v>
      </c>
      <c r="C451" s="1" t="e">
        <f t="shared" si="36"/>
        <v>#REF!</v>
      </c>
      <c r="D451" s="1" t="e">
        <f t="shared" si="37"/>
        <v>#REF!</v>
      </c>
      <c r="E451" s="2" t="e">
        <f t="shared" si="38"/>
        <v>#REF!</v>
      </c>
      <c r="F451" s="3" t="e">
        <f t="shared" si="39"/>
        <v>#REF!</v>
      </c>
    </row>
    <row r="452" spans="1:6">
      <c r="A452" t="e">
        <f>Updates!#REF!</f>
        <v>#REF!</v>
      </c>
      <c r="B452" t="e">
        <f t="shared" si="35"/>
        <v>#REF!</v>
      </c>
      <c r="C452" s="1" t="e">
        <f t="shared" si="36"/>
        <v>#REF!</v>
      </c>
      <c r="D452" s="1" t="e">
        <f t="shared" si="37"/>
        <v>#REF!</v>
      </c>
      <c r="E452" s="2" t="e">
        <f t="shared" si="38"/>
        <v>#REF!</v>
      </c>
      <c r="F452" s="3" t="e">
        <f t="shared" si="39"/>
        <v>#REF!</v>
      </c>
    </row>
    <row r="453" spans="1:6">
      <c r="A453" t="e">
        <f>Updates!#REF!</f>
        <v>#REF!</v>
      </c>
      <c r="B453" t="e">
        <f t="shared" si="35"/>
        <v>#REF!</v>
      </c>
      <c r="C453" s="1" t="e">
        <f t="shared" si="36"/>
        <v>#REF!</v>
      </c>
      <c r="D453" s="1" t="e">
        <f t="shared" si="37"/>
        <v>#REF!</v>
      </c>
      <c r="E453" s="2" t="e">
        <f t="shared" si="38"/>
        <v>#REF!</v>
      </c>
      <c r="F453" s="3" t="e">
        <f t="shared" si="39"/>
        <v>#REF!</v>
      </c>
    </row>
    <row r="454" spans="1:6">
      <c r="A454" t="e">
        <f>Updates!#REF!</f>
        <v>#REF!</v>
      </c>
      <c r="B454" t="e">
        <f t="shared" si="35"/>
        <v>#REF!</v>
      </c>
      <c r="C454" s="1" t="e">
        <f t="shared" si="36"/>
        <v>#REF!</v>
      </c>
      <c r="D454" s="1" t="e">
        <f t="shared" si="37"/>
        <v>#REF!</v>
      </c>
      <c r="E454" s="2" t="e">
        <f t="shared" si="38"/>
        <v>#REF!</v>
      </c>
      <c r="F454" s="3" t="e">
        <f t="shared" si="39"/>
        <v>#REF!</v>
      </c>
    </row>
    <row r="455" spans="1:6">
      <c r="A455" t="e">
        <f>Updates!#REF!</f>
        <v>#REF!</v>
      </c>
      <c r="B455" t="e">
        <f t="shared" si="35"/>
        <v>#REF!</v>
      </c>
      <c r="C455" s="1" t="e">
        <f t="shared" si="36"/>
        <v>#REF!</v>
      </c>
      <c r="D455" s="1" t="e">
        <f t="shared" si="37"/>
        <v>#REF!</v>
      </c>
      <c r="E455" s="2" t="e">
        <f t="shared" si="38"/>
        <v>#REF!</v>
      </c>
      <c r="F455" s="3" t="e">
        <f t="shared" si="39"/>
        <v>#REF!</v>
      </c>
    </row>
    <row r="456" spans="1:6">
      <c r="A456" t="e">
        <f>Updates!#REF!</f>
        <v>#REF!</v>
      </c>
      <c r="B456" t="e">
        <f t="shared" si="35"/>
        <v>#REF!</v>
      </c>
      <c r="C456" s="1" t="e">
        <f t="shared" si="36"/>
        <v>#REF!</v>
      </c>
      <c r="D456" s="1" t="e">
        <f t="shared" si="37"/>
        <v>#REF!</v>
      </c>
      <c r="E456" s="2" t="e">
        <f t="shared" si="38"/>
        <v>#REF!</v>
      </c>
      <c r="F456" s="3" t="e">
        <f t="shared" si="39"/>
        <v>#REF!</v>
      </c>
    </row>
    <row r="457" spans="1:6">
      <c r="A457" t="e">
        <f>Updates!#REF!</f>
        <v>#REF!</v>
      </c>
      <c r="B457" t="e">
        <f t="shared" si="35"/>
        <v>#REF!</v>
      </c>
      <c r="C457" s="1" t="e">
        <f t="shared" si="36"/>
        <v>#REF!</v>
      </c>
      <c r="D457" s="1" t="e">
        <f t="shared" si="37"/>
        <v>#REF!</v>
      </c>
      <c r="E457" s="2" t="e">
        <f t="shared" si="38"/>
        <v>#REF!</v>
      </c>
      <c r="F457" s="3" t="e">
        <f t="shared" si="39"/>
        <v>#REF!</v>
      </c>
    </row>
    <row r="458" spans="1:6">
      <c r="A458" t="e">
        <f>Updates!#REF!</f>
        <v>#REF!</v>
      </c>
      <c r="B458" t="e">
        <f t="shared" si="35"/>
        <v>#REF!</v>
      </c>
      <c r="C458" s="1" t="e">
        <f t="shared" si="36"/>
        <v>#REF!</v>
      </c>
      <c r="D458" s="1" t="e">
        <f t="shared" si="37"/>
        <v>#REF!</v>
      </c>
      <c r="E458" s="2" t="e">
        <f t="shared" si="38"/>
        <v>#REF!</v>
      </c>
      <c r="F458" s="3" t="e">
        <f t="shared" si="39"/>
        <v>#REF!</v>
      </c>
    </row>
    <row r="459" spans="1:6">
      <c r="A459" t="e">
        <f>Updates!#REF!</f>
        <v>#REF!</v>
      </c>
      <c r="B459" t="e">
        <f t="shared" si="35"/>
        <v>#REF!</v>
      </c>
      <c r="C459" s="1" t="e">
        <f t="shared" si="36"/>
        <v>#REF!</v>
      </c>
      <c r="D459" s="1" t="e">
        <f t="shared" si="37"/>
        <v>#REF!</v>
      </c>
      <c r="E459" s="2" t="e">
        <f t="shared" si="38"/>
        <v>#REF!</v>
      </c>
      <c r="F459" s="3" t="e">
        <f t="shared" si="39"/>
        <v>#REF!</v>
      </c>
    </row>
    <row r="460" spans="1:6">
      <c r="A460" t="e">
        <f>Updates!#REF!</f>
        <v>#REF!</v>
      </c>
      <c r="B460" t="e">
        <f t="shared" si="35"/>
        <v>#REF!</v>
      </c>
      <c r="C460" s="1" t="e">
        <f t="shared" si="36"/>
        <v>#REF!</v>
      </c>
      <c r="D460" s="1" t="e">
        <f t="shared" si="37"/>
        <v>#REF!</v>
      </c>
      <c r="E460" s="2" t="e">
        <f t="shared" si="38"/>
        <v>#REF!</v>
      </c>
      <c r="F460" s="3" t="e">
        <f t="shared" si="39"/>
        <v>#REF!</v>
      </c>
    </row>
    <row r="461" spans="1:6">
      <c r="A461" t="e">
        <f>Updates!#REF!</f>
        <v>#REF!</v>
      </c>
      <c r="B461" t="e">
        <f t="shared" si="35"/>
        <v>#REF!</v>
      </c>
      <c r="C461" s="1" t="e">
        <f t="shared" si="36"/>
        <v>#REF!</v>
      </c>
      <c r="D461" s="1" t="e">
        <f t="shared" si="37"/>
        <v>#REF!</v>
      </c>
      <c r="E461" s="2" t="e">
        <f t="shared" si="38"/>
        <v>#REF!</v>
      </c>
      <c r="F461" s="3" t="e">
        <f t="shared" si="39"/>
        <v>#REF!</v>
      </c>
    </row>
    <row r="462" spans="1:6">
      <c r="A462" t="e">
        <f>Updates!#REF!</f>
        <v>#REF!</v>
      </c>
      <c r="B462" t="e">
        <f t="shared" ref="B462:B525" si="40">LEFT(A462,2)</f>
        <v>#REF!</v>
      </c>
      <c r="C462" s="1" t="e">
        <f t="shared" ref="C462:C525" si="41">RIGHT(A462,LEN(A462)-FIND(" ",A462))</f>
        <v>#REF!</v>
      </c>
      <c r="D462" s="1" t="e">
        <f t="shared" ref="D462:D525" si="42">LEFT(C462,8)</f>
        <v>#REF!</v>
      </c>
      <c r="E462" s="2" t="e">
        <f t="shared" ref="E462:E525" si="43">RIGHT(D462,LEN(D462)-FIND(" ",D462))</f>
        <v>#REF!</v>
      </c>
      <c r="F462" s="3" t="e">
        <f t="shared" ref="F462:F525" si="44">IFERROR(E462,D462)</f>
        <v>#REF!</v>
      </c>
    </row>
    <row r="463" spans="1:6">
      <c r="A463" t="e">
        <f>Updates!#REF!</f>
        <v>#REF!</v>
      </c>
      <c r="B463" t="e">
        <f t="shared" si="40"/>
        <v>#REF!</v>
      </c>
      <c r="C463" s="1" t="e">
        <f t="shared" si="41"/>
        <v>#REF!</v>
      </c>
      <c r="D463" s="1" t="e">
        <f t="shared" si="42"/>
        <v>#REF!</v>
      </c>
      <c r="E463" s="2" t="e">
        <f t="shared" si="43"/>
        <v>#REF!</v>
      </c>
      <c r="F463" s="3" t="e">
        <f t="shared" si="44"/>
        <v>#REF!</v>
      </c>
    </row>
    <row r="464" spans="1:6">
      <c r="A464" t="e">
        <f>Updates!#REF!</f>
        <v>#REF!</v>
      </c>
      <c r="B464" t="e">
        <f t="shared" si="40"/>
        <v>#REF!</v>
      </c>
      <c r="C464" s="1" t="e">
        <f t="shared" si="41"/>
        <v>#REF!</v>
      </c>
      <c r="D464" s="1" t="e">
        <f t="shared" si="42"/>
        <v>#REF!</v>
      </c>
      <c r="E464" s="2" t="e">
        <f t="shared" si="43"/>
        <v>#REF!</v>
      </c>
      <c r="F464" s="3" t="e">
        <f t="shared" si="44"/>
        <v>#REF!</v>
      </c>
    </row>
    <row r="465" spans="1:6">
      <c r="A465" t="e">
        <f>Updates!#REF!</f>
        <v>#REF!</v>
      </c>
      <c r="B465" t="e">
        <f t="shared" si="40"/>
        <v>#REF!</v>
      </c>
      <c r="C465" s="1" t="e">
        <f t="shared" si="41"/>
        <v>#REF!</v>
      </c>
      <c r="D465" s="1" t="e">
        <f t="shared" si="42"/>
        <v>#REF!</v>
      </c>
      <c r="E465" s="2" t="e">
        <f t="shared" si="43"/>
        <v>#REF!</v>
      </c>
      <c r="F465" s="3" t="e">
        <f t="shared" si="44"/>
        <v>#REF!</v>
      </c>
    </row>
    <row r="466" spans="1:6">
      <c r="A466" t="e">
        <f>Updates!#REF!</f>
        <v>#REF!</v>
      </c>
      <c r="B466" t="e">
        <f t="shared" si="40"/>
        <v>#REF!</v>
      </c>
      <c r="C466" s="1" t="e">
        <f t="shared" si="41"/>
        <v>#REF!</v>
      </c>
      <c r="D466" s="1" t="e">
        <f t="shared" si="42"/>
        <v>#REF!</v>
      </c>
      <c r="E466" s="2" t="e">
        <f t="shared" si="43"/>
        <v>#REF!</v>
      </c>
      <c r="F466" s="3" t="e">
        <f t="shared" si="44"/>
        <v>#REF!</v>
      </c>
    </row>
    <row r="467" spans="1:6">
      <c r="A467" t="e">
        <f>Updates!#REF!</f>
        <v>#REF!</v>
      </c>
      <c r="B467" t="e">
        <f t="shared" si="40"/>
        <v>#REF!</v>
      </c>
      <c r="C467" s="1" t="e">
        <f t="shared" si="41"/>
        <v>#REF!</v>
      </c>
      <c r="D467" s="1" t="e">
        <f t="shared" si="42"/>
        <v>#REF!</v>
      </c>
      <c r="E467" s="2" t="e">
        <f t="shared" si="43"/>
        <v>#REF!</v>
      </c>
      <c r="F467" s="3" t="e">
        <f t="shared" si="44"/>
        <v>#REF!</v>
      </c>
    </row>
    <row r="468" spans="1:6">
      <c r="A468" t="e">
        <f>Updates!#REF!</f>
        <v>#REF!</v>
      </c>
      <c r="B468" t="e">
        <f t="shared" si="40"/>
        <v>#REF!</v>
      </c>
      <c r="C468" s="1" t="e">
        <f t="shared" si="41"/>
        <v>#REF!</v>
      </c>
      <c r="D468" s="1" t="e">
        <f t="shared" si="42"/>
        <v>#REF!</v>
      </c>
      <c r="E468" s="2" t="e">
        <f t="shared" si="43"/>
        <v>#REF!</v>
      </c>
      <c r="F468" s="3" t="e">
        <f t="shared" si="44"/>
        <v>#REF!</v>
      </c>
    </row>
    <row r="469" spans="1:6">
      <c r="A469" t="e">
        <f>Updates!#REF!</f>
        <v>#REF!</v>
      </c>
      <c r="B469" t="e">
        <f t="shared" si="40"/>
        <v>#REF!</v>
      </c>
      <c r="C469" s="1" t="e">
        <f t="shared" si="41"/>
        <v>#REF!</v>
      </c>
      <c r="D469" s="1" t="e">
        <f t="shared" si="42"/>
        <v>#REF!</v>
      </c>
      <c r="E469" s="2" t="e">
        <f t="shared" si="43"/>
        <v>#REF!</v>
      </c>
      <c r="F469" s="3" t="e">
        <f t="shared" si="44"/>
        <v>#REF!</v>
      </c>
    </row>
    <row r="470" spans="1:6">
      <c r="A470" t="e">
        <f>Updates!#REF!</f>
        <v>#REF!</v>
      </c>
      <c r="B470" t="e">
        <f t="shared" si="40"/>
        <v>#REF!</v>
      </c>
      <c r="C470" s="1" t="e">
        <f t="shared" si="41"/>
        <v>#REF!</v>
      </c>
      <c r="D470" s="1" t="e">
        <f t="shared" si="42"/>
        <v>#REF!</v>
      </c>
      <c r="E470" s="2" t="e">
        <f t="shared" si="43"/>
        <v>#REF!</v>
      </c>
      <c r="F470" s="3" t="e">
        <f t="shared" si="44"/>
        <v>#REF!</v>
      </c>
    </row>
    <row r="471" spans="1:6">
      <c r="A471" t="e">
        <f>Updates!#REF!</f>
        <v>#REF!</v>
      </c>
      <c r="B471" t="e">
        <f t="shared" si="40"/>
        <v>#REF!</v>
      </c>
      <c r="C471" s="1" t="e">
        <f t="shared" si="41"/>
        <v>#REF!</v>
      </c>
      <c r="D471" s="1" t="e">
        <f t="shared" si="42"/>
        <v>#REF!</v>
      </c>
      <c r="E471" s="2" t="e">
        <f t="shared" si="43"/>
        <v>#REF!</v>
      </c>
      <c r="F471" s="3" t="e">
        <f t="shared" si="44"/>
        <v>#REF!</v>
      </c>
    </row>
    <row r="472" spans="1:6">
      <c r="A472" t="e">
        <f>Updates!#REF!</f>
        <v>#REF!</v>
      </c>
      <c r="B472" t="e">
        <f t="shared" si="40"/>
        <v>#REF!</v>
      </c>
      <c r="C472" s="1" t="e">
        <f t="shared" si="41"/>
        <v>#REF!</v>
      </c>
      <c r="D472" s="1" t="e">
        <f t="shared" si="42"/>
        <v>#REF!</v>
      </c>
      <c r="E472" s="2" t="e">
        <f t="shared" si="43"/>
        <v>#REF!</v>
      </c>
      <c r="F472" s="3" t="e">
        <f t="shared" si="44"/>
        <v>#REF!</v>
      </c>
    </row>
    <row r="473" spans="1:6">
      <c r="A473" t="e">
        <f>Updates!#REF!</f>
        <v>#REF!</v>
      </c>
      <c r="B473" t="e">
        <f t="shared" si="40"/>
        <v>#REF!</v>
      </c>
      <c r="C473" s="1" t="e">
        <f t="shared" si="41"/>
        <v>#REF!</v>
      </c>
      <c r="D473" s="1" t="e">
        <f t="shared" si="42"/>
        <v>#REF!</v>
      </c>
      <c r="E473" s="2" t="e">
        <f t="shared" si="43"/>
        <v>#REF!</v>
      </c>
      <c r="F473" s="3" t="e">
        <f t="shared" si="44"/>
        <v>#REF!</v>
      </c>
    </row>
    <row r="474" spans="1:6">
      <c r="A474" t="e">
        <f>Updates!#REF!</f>
        <v>#REF!</v>
      </c>
      <c r="B474" t="e">
        <f t="shared" si="40"/>
        <v>#REF!</v>
      </c>
      <c r="C474" s="1" t="e">
        <f t="shared" si="41"/>
        <v>#REF!</v>
      </c>
      <c r="D474" s="1" t="e">
        <f t="shared" si="42"/>
        <v>#REF!</v>
      </c>
      <c r="E474" s="2" t="e">
        <f t="shared" si="43"/>
        <v>#REF!</v>
      </c>
      <c r="F474" s="3" t="e">
        <f t="shared" si="44"/>
        <v>#REF!</v>
      </c>
    </row>
    <row r="475" spans="1:6">
      <c r="A475" t="e">
        <f>Updates!#REF!</f>
        <v>#REF!</v>
      </c>
      <c r="B475" t="e">
        <f t="shared" si="40"/>
        <v>#REF!</v>
      </c>
      <c r="C475" s="1" t="e">
        <f t="shared" si="41"/>
        <v>#REF!</v>
      </c>
      <c r="D475" s="1" t="e">
        <f t="shared" si="42"/>
        <v>#REF!</v>
      </c>
      <c r="E475" s="2" t="e">
        <f t="shared" si="43"/>
        <v>#REF!</v>
      </c>
      <c r="F475" s="3" t="e">
        <f t="shared" si="44"/>
        <v>#REF!</v>
      </c>
    </row>
    <row r="476" spans="1:6">
      <c r="A476" t="e">
        <f>Updates!#REF!</f>
        <v>#REF!</v>
      </c>
      <c r="B476" t="e">
        <f t="shared" si="40"/>
        <v>#REF!</v>
      </c>
      <c r="C476" s="1" t="e">
        <f t="shared" si="41"/>
        <v>#REF!</v>
      </c>
      <c r="D476" s="1" t="e">
        <f t="shared" si="42"/>
        <v>#REF!</v>
      </c>
      <c r="E476" s="2" t="e">
        <f t="shared" si="43"/>
        <v>#REF!</v>
      </c>
      <c r="F476" s="3" t="e">
        <f t="shared" si="44"/>
        <v>#REF!</v>
      </c>
    </row>
    <row r="477" spans="1:6">
      <c r="A477" t="e">
        <f>Updates!#REF!</f>
        <v>#REF!</v>
      </c>
      <c r="B477" t="e">
        <f t="shared" si="40"/>
        <v>#REF!</v>
      </c>
      <c r="C477" s="1" t="e">
        <f t="shared" si="41"/>
        <v>#REF!</v>
      </c>
      <c r="D477" s="1" t="e">
        <f t="shared" si="42"/>
        <v>#REF!</v>
      </c>
      <c r="E477" s="2" t="e">
        <f t="shared" si="43"/>
        <v>#REF!</v>
      </c>
      <c r="F477" s="3" t="e">
        <f t="shared" si="44"/>
        <v>#REF!</v>
      </c>
    </row>
    <row r="478" spans="1:6">
      <c r="A478" t="e">
        <f>Updates!#REF!</f>
        <v>#REF!</v>
      </c>
      <c r="B478" t="e">
        <f t="shared" si="40"/>
        <v>#REF!</v>
      </c>
      <c r="C478" s="1" t="e">
        <f t="shared" si="41"/>
        <v>#REF!</v>
      </c>
      <c r="D478" s="1" t="e">
        <f t="shared" si="42"/>
        <v>#REF!</v>
      </c>
      <c r="E478" s="2" t="e">
        <f t="shared" si="43"/>
        <v>#REF!</v>
      </c>
      <c r="F478" s="3" t="e">
        <f t="shared" si="44"/>
        <v>#REF!</v>
      </c>
    </row>
    <row r="479" spans="1:6">
      <c r="A479" t="e">
        <f>Updates!#REF!</f>
        <v>#REF!</v>
      </c>
      <c r="B479" t="e">
        <f t="shared" si="40"/>
        <v>#REF!</v>
      </c>
      <c r="C479" s="1" t="e">
        <f t="shared" si="41"/>
        <v>#REF!</v>
      </c>
      <c r="D479" s="1" t="e">
        <f t="shared" si="42"/>
        <v>#REF!</v>
      </c>
      <c r="E479" s="2" t="e">
        <f t="shared" si="43"/>
        <v>#REF!</v>
      </c>
      <c r="F479" s="3" t="e">
        <f t="shared" si="44"/>
        <v>#REF!</v>
      </c>
    </row>
    <row r="480" spans="1:6">
      <c r="A480" t="e">
        <f>Updates!#REF!</f>
        <v>#REF!</v>
      </c>
      <c r="B480" t="e">
        <f t="shared" si="40"/>
        <v>#REF!</v>
      </c>
      <c r="C480" s="1" t="e">
        <f t="shared" si="41"/>
        <v>#REF!</v>
      </c>
      <c r="D480" s="1" t="e">
        <f t="shared" si="42"/>
        <v>#REF!</v>
      </c>
      <c r="E480" s="2" t="e">
        <f t="shared" si="43"/>
        <v>#REF!</v>
      </c>
      <c r="F480" s="3" t="e">
        <f t="shared" si="44"/>
        <v>#REF!</v>
      </c>
    </row>
    <row r="481" spans="1:6">
      <c r="A481" t="e">
        <f>Updates!#REF!</f>
        <v>#REF!</v>
      </c>
      <c r="B481" t="e">
        <f t="shared" si="40"/>
        <v>#REF!</v>
      </c>
      <c r="C481" s="1" t="e">
        <f t="shared" si="41"/>
        <v>#REF!</v>
      </c>
      <c r="D481" s="1" t="e">
        <f t="shared" si="42"/>
        <v>#REF!</v>
      </c>
      <c r="E481" s="2" t="e">
        <f t="shared" si="43"/>
        <v>#REF!</v>
      </c>
      <c r="F481" s="3" t="e">
        <f t="shared" si="44"/>
        <v>#REF!</v>
      </c>
    </row>
    <row r="482" spans="1:6">
      <c r="A482" t="e">
        <f>Updates!#REF!</f>
        <v>#REF!</v>
      </c>
      <c r="B482" t="e">
        <f t="shared" si="40"/>
        <v>#REF!</v>
      </c>
      <c r="C482" s="1" t="e">
        <f t="shared" si="41"/>
        <v>#REF!</v>
      </c>
      <c r="D482" s="1" t="e">
        <f t="shared" si="42"/>
        <v>#REF!</v>
      </c>
      <c r="E482" s="2" t="e">
        <f t="shared" si="43"/>
        <v>#REF!</v>
      </c>
      <c r="F482" s="3" t="e">
        <f t="shared" si="44"/>
        <v>#REF!</v>
      </c>
    </row>
    <row r="483" spans="1:6">
      <c r="A483" t="e">
        <f>Updates!#REF!</f>
        <v>#REF!</v>
      </c>
      <c r="B483" t="e">
        <f t="shared" si="40"/>
        <v>#REF!</v>
      </c>
      <c r="C483" s="1" t="e">
        <f t="shared" si="41"/>
        <v>#REF!</v>
      </c>
      <c r="D483" s="1" t="e">
        <f t="shared" si="42"/>
        <v>#REF!</v>
      </c>
      <c r="E483" s="2" t="e">
        <f t="shared" si="43"/>
        <v>#REF!</v>
      </c>
      <c r="F483" s="3" t="e">
        <f t="shared" si="44"/>
        <v>#REF!</v>
      </c>
    </row>
    <row r="484" spans="1:6">
      <c r="A484" t="e">
        <f>Updates!#REF!</f>
        <v>#REF!</v>
      </c>
      <c r="B484" t="e">
        <f t="shared" si="40"/>
        <v>#REF!</v>
      </c>
      <c r="C484" s="1" t="e">
        <f t="shared" si="41"/>
        <v>#REF!</v>
      </c>
      <c r="D484" s="1" t="e">
        <f t="shared" si="42"/>
        <v>#REF!</v>
      </c>
      <c r="E484" s="2" t="e">
        <f t="shared" si="43"/>
        <v>#REF!</v>
      </c>
      <c r="F484" s="3" t="e">
        <f t="shared" si="44"/>
        <v>#REF!</v>
      </c>
    </row>
    <row r="485" spans="1:6">
      <c r="A485" t="e">
        <f>Updates!#REF!</f>
        <v>#REF!</v>
      </c>
      <c r="B485" t="e">
        <f t="shared" si="40"/>
        <v>#REF!</v>
      </c>
      <c r="C485" s="1" t="e">
        <f t="shared" si="41"/>
        <v>#REF!</v>
      </c>
      <c r="D485" s="1" t="e">
        <f t="shared" si="42"/>
        <v>#REF!</v>
      </c>
      <c r="E485" s="2" t="e">
        <f t="shared" si="43"/>
        <v>#REF!</v>
      </c>
      <c r="F485" s="3" t="e">
        <f t="shared" si="44"/>
        <v>#REF!</v>
      </c>
    </row>
    <row r="486" spans="1:6">
      <c r="A486" t="e">
        <f>Updates!#REF!</f>
        <v>#REF!</v>
      </c>
      <c r="B486" t="e">
        <f t="shared" si="40"/>
        <v>#REF!</v>
      </c>
      <c r="C486" s="1" t="e">
        <f t="shared" si="41"/>
        <v>#REF!</v>
      </c>
      <c r="D486" s="1" t="e">
        <f t="shared" si="42"/>
        <v>#REF!</v>
      </c>
      <c r="E486" s="2" t="e">
        <f t="shared" si="43"/>
        <v>#REF!</v>
      </c>
      <c r="F486" s="3" t="e">
        <f t="shared" si="44"/>
        <v>#REF!</v>
      </c>
    </row>
    <row r="487" spans="1:6">
      <c r="A487" t="e">
        <f>Updates!#REF!</f>
        <v>#REF!</v>
      </c>
      <c r="B487" t="e">
        <f t="shared" si="40"/>
        <v>#REF!</v>
      </c>
      <c r="C487" s="1" t="e">
        <f t="shared" si="41"/>
        <v>#REF!</v>
      </c>
      <c r="D487" s="1" t="e">
        <f t="shared" si="42"/>
        <v>#REF!</v>
      </c>
      <c r="E487" s="2" t="e">
        <f t="shared" si="43"/>
        <v>#REF!</v>
      </c>
      <c r="F487" s="3" t="e">
        <f t="shared" si="44"/>
        <v>#REF!</v>
      </c>
    </row>
    <row r="488" spans="1:6">
      <c r="A488" t="e">
        <f>Updates!#REF!</f>
        <v>#REF!</v>
      </c>
      <c r="B488" t="e">
        <f t="shared" si="40"/>
        <v>#REF!</v>
      </c>
      <c r="C488" s="1" t="e">
        <f t="shared" si="41"/>
        <v>#REF!</v>
      </c>
      <c r="D488" s="1" t="e">
        <f t="shared" si="42"/>
        <v>#REF!</v>
      </c>
      <c r="E488" s="2" t="e">
        <f t="shared" si="43"/>
        <v>#REF!</v>
      </c>
      <c r="F488" s="3" t="e">
        <f t="shared" si="44"/>
        <v>#REF!</v>
      </c>
    </row>
    <row r="489" spans="1:6">
      <c r="A489" t="e">
        <f>Updates!#REF!</f>
        <v>#REF!</v>
      </c>
      <c r="B489" t="e">
        <f t="shared" si="40"/>
        <v>#REF!</v>
      </c>
      <c r="C489" s="1" t="e">
        <f t="shared" si="41"/>
        <v>#REF!</v>
      </c>
      <c r="D489" s="1" t="e">
        <f t="shared" si="42"/>
        <v>#REF!</v>
      </c>
      <c r="E489" s="2" t="e">
        <f t="shared" si="43"/>
        <v>#REF!</v>
      </c>
      <c r="F489" s="3" t="e">
        <f t="shared" si="44"/>
        <v>#REF!</v>
      </c>
    </row>
    <row r="490" spans="1:6">
      <c r="A490" t="e">
        <f>Updates!#REF!</f>
        <v>#REF!</v>
      </c>
      <c r="B490" t="e">
        <f t="shared" si="40"/>
        <v>#REF!</v>
      </c>
      <c r="C490" s="1" t="e">
        <f t="shared" si="41"/>
        <v>#REF!</v>
      </c>
      <c r="D490" s="1" t="e">
        <f t="shared" si="42"/>
        <v>#REF!</v>
      </c>
      <c r="E490" s="2" t="e">
        <f t="shared" si="43"/>
        <v>#REF!</v>
      </c>
      <c r="F490" s="3" t="e">
        <f t="shared" si="44"/>
        <v>#REF!</v>
      </c>
    </row>
    <row r="491" spans="1:6">
      <c r="A491" t="e">
        <f>Updates!#REF!</f>
        <v>#REF!</v>
      </c>
      <c r="B491" t="e">
        <f t="shared" si="40"/>
        <v>#REF!</v>
      </c>
      <c r="C491" s="1" t="e">
        <f t="shared" si="41"/>
        <v>#REF!</v>
      </c>
      <c r="D491" s="1" t="e">
        <f t="shared" si="42"/>
        <v>#REF!</v>
      </c>
      <c r="E491" s="2" t="e">
        <f t="shared" si="43"/>
        <v>#REF!</v>
      </c>
      <c r="F491" s="3" t="e">
        <f t="shared" si="44"/>
        <v>#REF!</v>
      </c>
    </row>
    <row r="492" spans="1:6">
      <c r="A492" t="e">
        <f>Updates!#REF!</f>
        <v>#REF!</v>
      </c>
      <c r="B492" t="e">
        <f t="shared" si="40"/>
        <v>#REF!</v>
      </c>
      <c r="C492" s="1" t="e">
        <f t="shared" si="41"/>
        <v>#REF!</v>
      </c>
      <c r="D492" s="1" t="e">
        <f t="shared" si="42"/>
        <v>#REF!</v>
      </c>
      <c r="E492" s="2" t="e">
        <f t="shared" si="43"/>
        <v>#REF!</v>
      </c>
      <c r="F492" s="3" t="e">
        <f t="shared" si="44"/>
        <v>#REF!</v>
      </c>
    </row>
    <row r="493" spans="1:6">
      <c r="A493" t="e">
        <f>Updates!#REF!</f>
        <v>#REF!</v>
      </c>
      <c r="B493" t="e">
        <f t="shared" si="40"/>
        <v>#REF!</v>
      </c>
      <c r="C493" s="1" t="e">
        <f t="shared" si="41"/>
        <v>#REF!</v>
      </c>
      <c r="D493" s="1" t="e">
        <f t="shared" si="42"/>
        <v>#REF!</v>
      </c>
      <c r="E493" s="2" t="e">
        <f t="shared" si="43"/>
        <v>#REF!</v>
      </c>
      <c r="F493" s="3" t="e">
        <f t="shared" si="44"/>
        <v>#REF!</v>
      </c>
    </row>
    <row r="494" spans="1:6">
      <c r="A494" t="e">
        <f>Updates!#REF!</f>
        <v>#REF!</v>
      </c>
      <c r="B494" t="e">
        <f t="shared" si="40"/>
        <v>#REF!</v>
      </c>
      <c r="C494" s="1" t="e">
        <f t="shared" si="41"/>
        <v>#REF!</v>
      </c>
      <c r="D494" s="1" t="e">
        <f t="shared" si="42"/>
        <v>#REF!</v>
      </c>
      <c r="E494" s="2" t="e">
        <f t="shared" si="43"/>
        <v>#REF!</v>
      </c>
      <c r="F494" s="3" t="e">
        <f t="shared" si="44"/>
        <v>#REF!</v>
      </c>
    </row>
    <row r="495" spans="1:6">
      <c r="A495" t="e">
        <f>Updates!#REF!</f>
        <v>#REF!</v>
      </c>
      <c r="B495" t="e">
        <f t="shared" si="40"/>
        <v>#REF!</v>
      </c>
      <c r="C495" s="1" t="e">
        <f t="shared" si="41"/>
        <v>#REF!</v>
      </c>
      <c r="D495" s="1" t="e">
        <f t="shared" si="42"/>
        <v>#REF!</v>
      </c>
      <c r="E495" s="2" t="e">
        <f t="shared" si="43"/>
        <v>#REF!</v>
      </c>
      <c r="F495" s="3" t="e">
        <f t="shared" si="44"/>
        <v>#REF!</v>
      </c>
    </row>
    <row r="496" spans="1:6">
      <c r="A496" t="e">
        <f>Updates!#REF!</f>
        <v>#REF!</v>
      </c>
      <c r="B496" t="e">
        <f t="shared" si="40"/>
        <v>#REF!</v>
      </c>
      <c r="C496" s="1" t="e">
        <f t="shared" si="41"/>
        <v>#REF!</v>
      </c>
      <c r="D496" s="1" t="e">
        <f t="shared" si="42"/>
        <v>#REF!</v>
      </c>
      <c r="E496" s="2" t="e">
        <f t="shared" si="43"/>
        <v>#REF!</v>
      </c>
      <c r="F496" s="3" t="e">
        <f t="shared" si="44"/>
        <v>#REF!</v>
      </c>
    </row>
    <row r="497" spans="1:6">
      <c r="A497" t="e">
        <f>Updates!#REF!</f>
        <v>#REF!</v>
      </c>
      <c r="B497" t="e">
        <f t="shared" si="40"/>
        <v>#REF!</v>
      </c>
      <c r="C497" s="1" t="e">
        <f t="shared" si="41"/>
        <v>#REF!</v>
      </c>
      <c r="D497" s="1" t="e">
        <f t="shared" si="42"/>
        <v>#REF!</v>
      </c>
      <c r="E497" s="2" t="e">
        <f t="shared" si="43"/>
        <v>#REF!</v>
      </c>
      <c r="F497" s="3" t="e">
        <f t="shared" si="44"/>
        <v>#REF!</v>
      </c>
    </row>
    <row r="498" spans="1:6">
      <c r="A498" t="e">
        <f>Updates!#REF!</f>
        <v>#REF!</v>
      </c>
      <c r="B498" t="e">
        <f t="shared" si="40"/>
        <v>#REF!</v>
      </c>
      <c r="C498" s="1" t="e">
        <f t="shared" si="41"/>
        <v>#REF!</v>
      </c>
      <c r="D498" s="1" t="e">
        <f t="shared" si="42"/>
        <v>#REF!</v>
      </c>
      <c r="E498" s="2" t="e">
        <f t="shared" si="43"/>
        <v>#REF!</v>
      </c>
      <c r="F498" s="3" t="e">
        <f t="shared" si="44"/>
        <v>#REF!</v>
      </c>
    </row>
    <row r="499" spans="1:6">
      <c r="A499" t="e">
        <f>Updates!#REF!</f>
        <v>#REF!</v>
      </c>
      <c r="B499" t="e">
        <f t="shared" si="40"/>
        <v>#REF!</v>
      </c>
      <c r="C499" s="1" t="e">
        <f t="shared" si="41"/>
        <v>#REF!</v>
      </c>
      <c r="D499" s="1" t="e">
        <f t="shared" si="42"/>
        <v>#REF!</v>
      </c>
      <c r="E499" s="2" t="e">
        <f t="shared" si="43"/>
        <v>#REF!</v>
      </c>
      <c r="F499" s="3" t="e">
        <f t="shared" si="44"/>
        <v>#REF!</v>
      </c>
    </row>
    <row r="500" spans="1:6">
      <c r="A500" t="e">
        <f>Updates!#REF!</f>
        <v>#REF!</v>
      </c>
      <c r="B500" t="e">
        <f t="shared" si="40"/>
        <v>#REF!</v>
      </c>
      <c r="C500" s="1" t="e">
        <f t="shared" si="41"/>
        <v>#REF!</v>
      </c>
      <c r="D500" s="1" t="e">
        <f t="shared" si="42"/>
        <v>#REF!</v>
      </c>
      <c r="E500" s="2" t="e">
        <f t="shared" si="43"/>
        <v>#REF!</v>
      </c>
      <c r="F500" s="3" t="e">
        <f t="shared" si="44"/>
        <v>#REF!</v>
      </c>
    </row>
    <row r="501" spans="1:6">
      <c r="A501" t="e">
        <f>Updates!#REF!</f>
        <v>#REF!</v>
      </c>
      <c r="B501" t="e">
        <f t="shared" si="40"/>
        <v>#REF!</v>
      </c>
      <c r="C501" s="1" t="e">
        <f t="shared" si="41"/>
        <v>#REF!</v>
      </c>
      <c r="D501" s="1" t="e">
        <f t="shared" si="42"/>
        <v>#REF!</v>
      </c>
      <c r="E501" s="2" t="e">
        <f t="shared" si="43"/>
        <v>#REF!</v>
      </c>
      <c r="F501" s="3" t="e">
        <f t="shared" si="44"/>
        <v>#REF!</v>
      </c>
    </row>
    <row r="502" spans="1:6">
      <c r="A502" t="e">
        <f>Updates!#REF!</f>
        <v>#REF!</v>
      </c>
      <c r="B502" t="e">
        <f t="shared" si="40"/>
        <v>#REF!</v>
      </c>
      <c r="C502" s="1" t="e">
        <f t="shared" si="41"/>
        <v>#REF!</v>
      </c>
      <c r="D502" s="1" t="e">
        <f t="shared" si="42"/>
        <v>#REF!</v>
      </c>
      <c r="E502" s="2" t="e">
        <f t="shared" si="43"/>
        <v>#REF!</v>
      </c>
      <c r="F502" s="3" t="e">
        <f t="shared" si="44"/>
        <v>#REF!</v>
      </c>
    </row>
    <row r="503" spans="1:6">
      <c r="A503" t="e">
        <f>Updates!#REF!</f>
        <v>#REF!</v>
      </c>
      <c r="B503" t="e">
        <f t="shared" si="40"/>
        <v>#REF!</v>
      </c>
      <c r="C503" s="1" t="e">
        <f t="shared" si="41"/>
        <v>#REF!</v>
      </c>
      <c r="D503" s="1" t="e">
        <f t="shared" si="42"/>
        <v>#REF!</v>
      </c>
      <c r="E503" s="2" t="e">
        <f t="shared" si="43"/>
        <v>#REF!</v>
      </c>
      <c r="F503" s="3" t="e">
        <f t="shared" si="44"/>
        <v>#REF!</v>
      </c>
    </row>
    <row r="504" spans="1:6">
      <c r="A504" t="e">
        <f>Updates!#REF!</f>
        <v>#REF!</v>
      </c>
      <c r="B504" t="e">
        <f t="shared" si="40"/>
        <v>#REF!</v>
      </c>
      <c r="C504" s="1" t="e">
        <f t="shared" si="41"/>
        <v>#REF!</v>
      </c>
      <c r="D504" s="1" t="e">
        <f t="shared" si="42"/>
        <v>#REF!</v>
      </c>
      <c r="E504" s="2" t="e">
        <f t="shared" si="43"/>
        <v>#REF!</v>
      </c>
      <c r="F504" s="3" t="e">
        <f t="shared" si="44"/>
        <v>#REF!</v>
      </c>
    </row>
    <row r="505" spans="1:6">
      <c r="A505" t="e">
        <f>Updates!#REF!</f>
        <v>#REF!</v>
      </c>
      <c r="B505" t="e">
        <f t="shared" si="40"/>
        <v>#REF!</v>
      </c>
      <c r="C505" s="1" t="e">
        <f t="shared" si="41"/>
        <v>#REF!</v>
      </c>
      <c r="D505" s="1" t="e">
        <f t="shared" si="42"/>
        <v>#REF!</v>
      </c>
      <c r="E505" s="2" t="e">
        <f t="shared" si="43"/>
        <v>#REF!</v>
      </c>
      <c r="F505" s="3" t="e">
        <f t="shared" si="44"/>
        <v>#REF!</v>
      </c>
    </row>
    <row r="506" spans="1:6">
      <c r="A506" t="e">
        <f>Updates!#REF!</f>
        <v>#REF!</v>
      </c>
      <c r="B506" t="e">
        <f t="shared" si="40"/>
        <v>#REF!</v>
      </c>
      <c r="C506" s="1" t="e">
        <f t="shared" si="41"/>
        <v>#REF!</v>
      </c>
      <c r="D506" s="1" t="e">
        <f t="shared" si="42"/>
        <v>#REF!</v>
      </c>
      <c r="E506" s="2" t="e">
        <f t="shared" si="43"/>
        <v>#REF!</v>
      </c>
      <c r="F506" s="3" t="e">
        <f t="shared" si="44"/>
        <v>#REF!</v>
      </c>
    </row>
    <row r="507" spans="1:6">
      <c r="A507" t="e">
        <f>Updates!#REF!</f>
        <v>#REF!</v>
      </c>
      <c r="B507" t="e">
        <f t="shared" si="40"/>
        <v>#REF!</v>
      </c>
      <c r="C507" s="1" t="e">
        <f t="shared" si="41"/>
        <v>#REF!</v>
      </c>
      <c r="D507" s="1" t="e">
        <f t="shared" si="42"/>
        <v>#REF!</v>
      </c>
      <c r="E507" s="2" t="e">
        <f t="shared" si="43"/>
        <v>#REF!</v>
      </c>
      <c r="F507" s="3" t="e">
        <f t="shared" si="44"/>
        <v>#REF!</v>
      </c>
    </row>
    <row r="508" spans="1:6">
      <c r="A508" t="e">
        <f>Updates!#REF!</f>
        <v>#REF!</v>
      </c>
      <c r="B508" t="e">
        <f t="shared" si="40"/>
        <v>#REF!</v>
      </c>
      <c r="C508" s="1" t="e">
        <f t="shared" si="41"/>
        <v>#REF!</v>
      </c>
      <c r="D508" s="1" t="e">
        <f t="shared" si="42"/>
        <v>#REF!</v>
      </c>
      <c r="E508" s="2" t="e">
        <f t="shared" si="43"/>
        <v>#REF!</v>
      </c>
      <c r="F508" s="3" t="e">
        <f t="shared" si="44"/>
        <v>#REF!</v>
      </c>
    </row>
    <row r="509" spans="1:6">
      <c r="A509" t="e">
        <f>Updates!#REF!</f>
        <v>#REF!</v>
      </c>
      <c r="B509" t="e">
        <f t="shared" si="40"/>
        <v>#REF!</v>
      </c>
      <c r="C509" s="1" t="e">
        <f t="shared" si="41"/>
        <v>#REF!</v>
      </c>
      <c r="D509" s="1" t="e">
        <f t="shared" si="42"/>
        <v>#REF!</v>
      </c>
      <c r="E509" s="2" t="e">
        <f t="shared" si="43"/>
        <v>#REF!</v>
      </c>
      <c r="F509" s="3" t="e">
        <f t="shared" si="44"/>
        <v>#REF!</v>
      </c>
    </row>
    <row r="510" spans="1:6">
      <c r="A510" t="e">
        <f>Updates!#REF!</f>
        <v>#REF!</v>
      </c>
      <c r="B510" t="e">
        <f t="shared" si="40"/>
        <v>#REF!</v>
      </c>
      <c r="C510" s="1" t="e">
        <f t="shared" si="41"/>
        <v>#REF!</v>
      </c>
      <c r="D510" s="1" t="e">
        <f t="shared" si="42"/>
        <v>#REF!</v>
      </c>
      <c r="E510" s="2" t="e">
        <f t="shared" si="43"/>
        <v>#REF!</v>
      </c>
      <c r="F510" s="3" t="e">
        <f t="shared" si="44"/>
        <v>#REF!</v>
      </c>
    </row>
    <row r="511" spans="1:6">
      <c r="A511" t="e">
        <f>Updates!#REF!</f>
        <v>#REF!</v>
      </c>
      <c r="B511" t="e">
        <f t="shared" si="40"/>
        <v>#REF!</v>
      </c>
      <c r="C511" s="1" t="e">
        <f t="shared" si="41"/>
        <v>#REF!</v>
      </c>
      <c r="D511" s="1" t="e">
        <f t="shared" si="42"/>
        <v>#REF!</v>
      </c>
      <c r="E511" s="2" t="e">
        <f t="shared" si="43"/>
        <v>#REF!</v>
      </c>
      <c r="F511" s="3" t="e">
        <f t="shared" si="44"/>
        <v>#REF!</v>
      </c>
    </row>
    <row r="512" spans="1:6">
      <c r="A512" t="e">
        <f>Updates!#REF!</f>
        <v>#REF!</v>
      </c>
      <c r="B512" t="e">
        <f t="shared" si="40"/>
        <v>#REF!</v>
      </c>
      <c r="C512" s="1" t="e">
        <f t="shared" si="41"/>
        <v>#REF!</v>
      </c>
      <c r="D512" s="1" t="e">
        <f t="shared" si="42"/>
        <v>#REF!</v>
      </c>
      <c r="E512" s="2" t="e">
        <f t="shared" si="43"/>
        <v>#REF!</v>
      </c>
      <c r="F512" s="3" t="e">
        <f t="shared" si="44"/>
        <v>#REF!</v>
      </c>
    </row>
    <row r="513" spans="1:6">
      <c r="A513" t="e">
        <f>Updates!#REF!</f>
        <v>#REF!</v>
      </c>
      <c r="B513" t="e">
        <f t="shared" si="40"/>
        <v>#REF!</v>
      </c>
      <c r="C513" s="1" t="e">
        <f t="shared" si="41"/>
        <v>#REF!</v>
      </c>
      <c r="D513" s="1" t="e">
        <f t="shared" si="42"/>
        <v>#REF!</v>
      </c>
      <c r="E513" s="2" t="e">
        <f t="shared" si="43"/>
        <v>#REF!</v>
      </c>
      <c r="F513" s="3" t="e">
        <f t="shared" si="44"/>
        <v>#REF!</v>
      </c>
    </row>
    <row r="514" spans="1:6">
      <c r="A514" t="e">
        <f>Updates!#REF!</f>
        <v>#REF!</v>
      </c>
      <c r="B514" t="e">
        <f t="shared" si="40"/>
        <v>#REF!</v>
      </c>
      <c r="C514" s="1" t="e">
        <f t="shared" si="41"/>
        <v>#REF!</v>
      </c>
      <c r="D514" s="1" t="e">
        <f t="shared" si="42"/>
        <v>#REF!</v>
      </c>
      <c r="E514" s="2" t="e">
        <f t="shared" si="43"/>
        <v>#REF!</v>
      </c>
      <c r="F514" s="3" t="e">
        <f t="shared" si="44"/>
        <v>#REF!</v>
      </c>
    </row>
    <row r="515" spans="1:6">
      <c r="A515" t="e">
        <f>Updates!#REF!</f>
        <v>#REF!</v>
      </c>
      <c r="B515" t="e">
        <f t="shared" si="40"/>
        <v>#REF!</v>
      </c>
      <c r="C515" s="1" t="e">
        <f t="shared" si="41"/>
        <v>#REF!</v>
      </c>
      <c r="D515" s="1" t="e">
        <f t="shared" si="42"/>
        <v>#REF!</v>
      </c>
      <c r="E515" s="2" t="e">
        <f t="shared" si="43"/>
        <v>#REF!</v>
      </c>
      <c r="F515" s="3" t="e">
        <f t="shared" si="44"/>
        <v>#REF!</v>
      </c>
    </row>
    <row r="516" spans="1:6">
      <c r="A516" t="e">
        <f>Updates!#REF!</f>
        <v>#REF!</v>
      </c>
      <c r="B516" t="e">
        <f t="shared" si="40"/>
        <v>#REF!</v>
      </c>
      <c r="C516" s="1" t="e">
        <f t="shared" si="41"/>
        <v>#REF!</v>
      </c>
      <c r="D516" s="1" t="e">
        <f t="shared" si="42"/>
        <v>#REF!</v>
      </c>
      <c r="E516" s="2" t="e">
        <f t="shared" si="43"/>
        <v>#REF!</v>
      </c>
      <c r="F516" s="3" t="e">
        <f t="shared" si="44"/>
        <v>#REF!</v>
      </c>
    </row>
    <row r="517" spans="1:6">
      <c r="A517" t="e">
        <f>Updates!#REF!</f>
        <v>#REF!</v>
      </c>
      <c r="B517" t="e">
        <f t="shared" si="40"/>
        <v>#REF!</v>
      </c>
      <c r="C517" s="1" t="e">
        <f t="shared" si="41"/>
        <v>#REF!</v>
      </c>
      <c r="D517" s="1" t="e">
        <f t="shared" si="42"/>
        <v>#REF!</v>
      </c>
      <c r="E517" s="2" t="e">
        <f t="shared" si="43"/>
        <v>#REF!</v>
      </c>
      <c r="F517" s="3" t="e">
        <f t="shared" si="44"/>
        <v>#REF!</v>
      </c>
    </row>
    <row r="518" spans="1:6">
      <c r="A518" t="e">
        <f>Updates!#REF!</f>
        <v>#REF!</v>
      </c>
      <c r="B518" t="e">
        <f t="shared" si="40"/>
        <v>#REF!</v>
      </c>
      <c r="C518" s="1" t="e">
        <f t="shared" si="41"/>
        <v>#REF!</v>
      </c>
      <c r="D518" s="1" t="e">
        <f t="shared" si="42"/>
        <v>#REF!</v>
      </c>
      <c r="E518" s="2" t="e">
        <f t="shared" si="43"/>
        <v>#REF!</v>
      </c>
      <c r="F518" s="3" t="e">
        <f t="shared" si="44"/>
        <v>#REF!</v>
      </c>
    </row>
    <row r="519" spans="1:6">
      <c r="A519" t="e">
        <f>Updates!#REF!</f>
        <v>#REF!</v>
      </c>
      <c r="B519" t="e">
        <f t="shared" si="40"/>
        <v>#REF!</v>
      </c>
      <c r="C519" s="1" t="e">
        <f t="shared" si="41"/>
        <v>#REF!</v>
      </c>
      <c r="D519" s="1" t="e">
        <f t="shared" si="42"/>
        <v>#REF!</v>
      </c>
      <c r="E519" s="2" t="e">
        <f t="shared" si="43"/>
        <v>#REF!</v>
      </c>
      <c r="F519" s="3" t="e">
        <f t="shared" si="44"/>
        <v>#REF!</v>
      </c>
    </row>
    <row r="520" spans="1:6">
      <c r="A520" t="e">
        <f>Updates!#REF!</f>
        <v>#REF!</v>
      </c>
      <c r="B520" t="e">
        <f t="shared" si="40"/>
        <v>#REF!</v>
      </c>
      <c r="C520" s="1" t="e">
        <f t="shared" si="41"/>
        <v>#REF!</v>
      </c>
      <c r="D520" s="1" t="e">
        <f t="shared" si="42"/>
        <v>#REF!</v>
      </c>
      <c r="E520" s="2" t="e">
        <f t="shared" si="43"/>
        <v>#REF!</v>
      </c>
      <c r="F520" s="3" t="e">
        <f t="shared" si="44"/>
        <v>#REF!</v>
      </c>
    </row>
    <row r="521" spans="1:6">
      <c r="A521" t="e">
        <f>Updates!#REF!</f>
        <v>#REF!</v>
      </c>
      <c r="B521" t="e">
        <f t="shared" si="40"/>
        <v>#REF!</v>
      </c>
      <c r="C521" s="1" t="e">
        <f t="shared" si="41"/>
        <v>#REF!</v>
      </c>
      <c r="D521" s="1" t="e">
        <f t="shared" si="42"/>
        <v>#REF!</v>
      </c>
      <c r="E521" s="2" t="e">
        <f t="shared" si="43"/>
        <v>#REF!</v>
      </c>
      <c r="F521" s="3" t="e">
        <f t="shared" si="44"/>
        <v>#REF!</v>
      </c>
    </row>
    <row r="522" spans="1:6">
      <c r="A522" t="e">
        <f>Updates!#REF!</f>
        <v>#REF!</v>
      </c>
      <c r="B522" t="e">
        <f t="shared" si="40"/>
        <v>#REF!</v>
      </c>
      <c r="C522" s="1" t="e">
        <f t="shared" si="41"/>
        <v>#REF!</v>
      </c>
      <c r="D522" s="1" t="e">
        <f t="shared" si="42"/>
        <v>#REF!</v>
      </c>
      <c r="E522" s="2" t="e">
        <f t="shared" si="43"/>
        <v>#REF!</v>
      </c>
      <c r="F522" s="3" t="e">
        <f t="shared" si="44"/>
        <v>#REF!</v>
      </c>
    </row>
    <row r="523" spans="1:6">
      <c r="A523" t="e">
        <f>Updates!#REF!</f>
        <v>#REF!</v>
      </c>
      <c r="B523" t="e">
        <f t="shared" si="40"/>
        <v>#REF!</v>
      </c>
      <c r="C523" s="1" t="e">
        <f t="shared" si="41"/>
        <v>#REF!</v>
      </c>
      <c r="D523" s="1" t="e">
        <f t="shared" si="42"/>
        <v>#REF!</v>
      </c>
      <c r="E523" s="2" t="e">
        <f t="shared" si="43"/>
        <v>#REF!</v>
      </c>
      <c r="F523" s="3" t="e">
        <f t="shared" si="44"/>
        <v>#REF!</v>
      </c>
    </row>
    <row r="524" spans="1:6">
      <c r="A524" t="e">
        <f>Updates!#REF!</f>
        <v>#REF!</v>
      </c>
      <c r="B524" t="e">
        <f t="shared" si="40"/>
        <v>#REF!</v>
      </c>
      <c r="C524" s="1" t="e">
        <f t="shared" si="41"/>
        <v>#REF!</v>
      </c>
      <c r="D524" s="1" t="e">
        <f t="shared" si="42"/>
        <v>#REF!</v>
      </c>
      <c r="E524" s="2" t="e">
        <f t="shared" si="43"/>
        <v>#REF!</v>
      </c>
      <c r="F524" s="3" t="e">
        <f t="shared" si="44"/>
        <v>#REF!</v>
      </c>
    </row>
    <row r="525" spans="1:6">
      <c r="A525" t="e">
        <f>Updates!#REF!</f>
        <v>#REF!</v>
      </c>
      <c r="B525" t="e">
        <f t="shared" si="40"/>
        <v>#REF!</v>
      </c>
      <c r="C525" s="1" t="e">
        <f t="shared" si="41"/>
        <v>#REF!</v>
      </c>
      <c r="D525" s="1" t="e">
        <f t="shared" si="42"/>
        <v>#REF!</v>
      </c>
      <c r="E525" s="2" t="e">
        <f t="shared" si="43"/>
        <v>#REF!</v>
      </c>
      <c r="F525" s="3" t="e">
        <f t="shared" si="44"/>
        <v>#REF!</v>
      </c>
    </row>
    <row r="526" spans="1:6">
      <c r="A526" t="e">
        <f>Updates!#REF!</f>
        <v>#REF!</v>
      </c>
      <c r="B526" t="e">
        <f t="shared" ref="B526:B589" si="45">LEFT(A526,2)</f>
        <v>#REF!</v>
      </c>
      <c r="C526" s="1" t="e">
        <f t="shared" ref="C526:C589" si="46">RIGHT(A526,LEN(A526)-FIND(" ",A526))</f>
        <v>#REF!</v>
      </c>
      <c r="D526" s="1" t="e">
        <f t="shared" ref="D526:D589" si="47">LEFT(C526,8)</f>
        <v>#REF!</v>
      </c>
      <c r="E526" s="2" t="e">
        <f t="shared" ref="E526:E589" si="48">RIGHT(D526,LEN(D526)-FIND(" ",D526))</f>
        <v>#REF!</v>
      </c>
      <c r="F526" s="3" t="e">
        <f t="shared" ref="F526:F589" si="49">IFERROR(E526,D526)</f>
        <v>#REF!</v>
      </c>
    </row>
    <row r="527" spans="1:6">
      <c r="A527" t="e">
        <f>Updates!#REF!</f>
        <v>#REF!</v>
      </c>
      <c r="B527" t="e">
        <f t="shared" si="45"/>
        <v>#REF!</v>
      </c>
      <c r="C527" s="1" t="e">
        <f t="shared" si="46"/>
        <v>#REF!</v>
      </c>
      <c r="D527" s="1" t="e">
        <f t="shared" si="47"/>
        <v>#REF!</v>
      </c>
      <c r="E527" s="2" t="e">
        <f t="shared" si="48"/>
        <v>#REF!</v>
      </c>
      <c r="F527" s="3" t="e">
        <f t="shared" si="49"/>
        <v>#REF!</v>
      </c>
    </row>
    <row r="528" spans="1:6">
      <c r="A528" t="e">
        <f>Updates!#REF!</f>
        <v>#REF!</v>
      </c>
      <c r="B528" t="e">
        <f t="shared" si="45"/>
        <v>#REF!</v>
      </c>
      <c r="C528" s="1" t="e">
        <f t="shared" si="46"/>
        <v>#REF!</v>
      </c>
      <c r="D528" s="1" t="e">
        <f t="shared" si="47"/>
        <v>#REF!</v>
      </c>
      <c r="E528" s="2" t="e">
        <f t="shared" si="48"/>
        <v>#REF!</v>
      </c>
      <c r="F528" s="3" t="e">
        <f t="shared" si="49"/>
        <v>#REF!</v>
      </c>
    </row>
    <row r="529" spans="1:6">
      <c r="A529" t="e">
        <f>Updates!#REF!</f>
        <v>#REF!</v>
      </c>
      <c r="B529" t="e">
        <f t="shared" si="45"/>
        <v>#REF!</v>
      </c>
      <c r="C529" s="1" t="e">
        <f t="shared" si="46"/>
        <v>#REF!</v>
      </c>
      <c r="D529" s="1" t="e">
        <f t="shared" si="47"/>
        <v>#REF!</v>
      </c>
      <c r="E529" s="2" t="e">
        <f t="shared" si="48"/>
        <v>#REF!</v>
      </c>
      <c r="F529" s="3" t="e">
        <f t="shared" si="49"/>
        <v>#REF!</v>
      </c>
    </row>
    <row r="530" spans="1:6">
      <c r="A530" t="e">
        <f>Updates!#REF!</f>
        <v>#REF!</v>
      </c>
      <c r="B530" t="e">
        <f t="shared" si="45"/>
        <v>#REF!</v>
      </c>
      <c r="C530" s="1" t="e">
        <f t="shared" si="46"/>
        <v>#REF!</v>
      </c>
      <c r="D530" s="1" t="e">
        <f t="shared" si="47"/>
        <v>#REF!</v>
      </c>
      <c r="E530" s="2" t="e">
        <f t="shared" si="48"/>
        <v>#REF!</v>
      </c>
      <c r="F530" s="3" t="e">
        <f t="shared" si="49"/>
        <v>#REF!</v>
      </c>
    </row>
    <row r="531" spans="1:6">
      <c r="A531" t="e">
        <f>Updates!#REF!</f>
        <v>#REF!</v>
      </c>
      <c r="B531" t="e">
        <f t="shared" si="45"/>
        <v>#REF!</v>
      </c>
      <c r="C531" s="1" t="e">
        <f t="shared" si="46"/>
        <v>#REF!</v>
      </c>
      <c r="D531" s="1" t="e">
        <f t="shared" si="47"/>
        <v>#REF!</v>
      </c>
      <c r="E531" s="2" t="e">
        <f t="shared" si="48"/>
        <v>#REF!</v>
      </c>
      <c r="F531" s="3" t="e">
        <f t="shared" si="49"/>
        <v>#REF!</v>
      </c>
    </row>
    <row r="532" spans="1:6">
      <c r="A532" t="e">
        <f>Updates!#REF!</f>
        <v>#REF!</v>
      </c>
      <c r="B532" t="e">
        <f t="shared" si="45"/>
        <v>#REF!</v>
      </c>
      <c r="C532" s="1" t="e">
        <f t="shared" si="46"/>
        <v>#REF!</v>
      </c>
      <c r="D532" s="1" t="e">
        <f t="shared" si="47"/>
        <v>#REF!</v>
      </c>
      <c r="E532" s="2" t="e">
        <f t="shared" si="48"/>
        <v>#REF!</v>
      </c>
      <c r="F532" s="3" t="e">
        <f t="shared" si="49"/>
        <v>#REF!</v>
      </c>
    </row>
    <row r="533" spans="1:6">
      <c r="A533" t="e">
        <f>Updates!#REF!</f>
        <v>#REF!</v>
      </c>
      <c r="B533" t="e">
        <f t="shared" si="45"/>
        <v>#REF!</v>
      </c>
      <c r="C533" s="1" t="e">
        <f t="shared" si="46"/>
        <v>#REF!</v>
      </c>
      <c r="D533" s="1" t="e">
        <f t="shared" si="47"/>
        <v>#REF!</v>
      </c>
      <c r="E533" s="2" t="e">
        <f t="shared" si="48"/>
        <v>#REF!</v>
      </c>
      <c r="F533" s="3" t="e">
        <f t="shared" si="49"/>
        <v>#REF!</v>
      </c>
    </row>
    <row r="534" spans="1:6">
      <c r="A534" t="e">
        <f>Updates!#REF!</f>
        <v>#REF!</v>
      </c>
      <c r="B534" t="e">
        <f t="shared" si="45"/>
        <v>#REF!</v>
      </c>
      <c r="C534" s="1" t="e">
        <f t="shared" si="46"/>
        <v>#REF!</v>
      </c>
      <c r="D534" s="1" t="e">
        <f t="shared" si="47"/>
        <v>#REF!</v>
      </c>
      <c r="E534" s="2" t="e">
        <f t="shared" si="48"/>
        <v>#REF!</v>
      </c>
      <c r="F534" s="3" t="e">
        <f t="shared" si="49"/>
        <v>#REF!</v>
      </c>
    </row>
    <row r="535" spans="1:6">
      <c r="A535" t="e">
        <f>Updates!#REF!</f>
        <v>#REF!</v>
      </c>
      <c r="B535" t="e">
        <f t="shared" si="45"/>
        <v>#REF!</v>
      </c>
      <c r="C535" s="1" t="e">
        <f t="shared" si="46"/>
        <v>#REF!</v>
      </c>
      <c r="D535" s="1" t="e">
        <f t="shared" si="47"/>
        <v>#REF!</v>
      </c>
      <c r="E535" s="2" t="e">
        <f t="shared" si="48"/>
        <v>#REF!</v>
      </c>
      <c r="F535" s="3" t="e">
        <f t="shared" si="49"/>
        <v>#REF!</v>
      </c>
    </row>
    <row r="536" spans="1:6">
      <c r="A536" t="e">
        <f>Updates!#REF!</f>
        <v>#REF!</v>
      </c>
      <c r="B536" t="e">
        <f t="shared" si="45"/>
        <v>#REF!</v>
      </c>
      <c r="C536" s="1" t="e">
        <f t="shared" si="46"/>
        <v>#REF!</v>
      </c>
      <c r="D536" s="1" t="e">
        <f t="shared" si="47"/>
        <v>#REF!</v>
      </c>
      <c r="E536" s="2" t="e">
        <f t="shared" si="48"/>
        <v>#REF!</v>
      </c>
      <c r="F536" s="3" t="e">
        <f t="shared" si="49"/>
        <v>#REF!</v>
      </c>
    </row>
    <row r="537" spans="1:6">
      <c r="A537" t="e">
        <f>Updates!#REF!</f>
        <v>#REF!</v>
      </c>
      <c r="B537" t="e">
        <f t="shared" si="45"/>
        <v>#REF!</v>
      </c>
      <c r="C537" s="1" t="e">
        <f t="shared" si="46"/>
        <v>#REF!</v>
      </c>
      <c r="D537" s="1" t="e">
        <f t="shared" si="47"/>
        <v>#REF!</v>
      </c>
      <c r="E537" s="2" t="e">
        <f t="shared" si="48"/>
        <v>#REF!</v>
      </c>
      <c r="F537" s="3" t="e">
        <f t="shared" si="49"/>
        <v>#REF!</v>
      </c>
    </row>
    <row r="538" spans="1:6">
      <c r="A538" t="e">
        <f>Updates!#REF!</f>
        <v>#REF!</v>
      </c>
      <c r="B538" t="e">
        <f t="shared" si="45"/>
        <v>#REF!</v>
      </c>
      <c r="C538" s="1" t="e">
        <f t="shared" si="46"/>
        <v>#REF!</v>
      </c>
      <c r="D538" s="1" t="e">
        <f t="shared" si="47"/>
        <v>#REF!</v>
      </c>
      <c r="E538" s="2" t="e">
        <f t="shared" si="48"/>
        <v>#REF!</v>
      </c>
      <c r="F538" s="3" t="e">
        <f t="shared" si="49"/>
        <v>#REF!</v>
      </c>
    </row>
    <row r="539" spans="1:6">
      <c r="A539" t="e">
        <f>Updates!#REF!</f>
        <v>#REF!</v>
      </c>
      <c r="B539" t="e">
        <f t="shared" si="45"/>
        <v>#REF!</v>
      </c>
      <c r="C539" s="1" t="e">
        <f t="shared" si="46"/>
        <v>#REF!</v>
      </c>
      <c r="D539" s="1" t="e">
        <f t="shared" si="47"/>
        <v>#REF!</v>
      </c>
      <c r="E539" s="2" t="e">
        <f t="shared" si="48"/>
        <v>#REF!</v>
      </c>
      <c r="F539" s="3" t="e">
        <f t="shared" si="49"/>
        <v>#REF!</v>
      </c>
    </row>
    <row r="540" spans="1:6">
      <c r="A540" t="e">
        <f>Updates!#REF!</f>
        <v>#REF!</v>
      </c>
      <c r="B540" t="e">
        <f t="shared" si="45"/>
        <v>#REF!</v>
      </c>
      <c r="C540" s="1" t="e">
        <f t="shared" si="46"/>
        <v>#REF!</v>
      </c>
      <c r="D540" s="1" t="e">
        <f t="shared" si="47"/>
        <v>#REF!</v>
      </c>
      <c r="E540" s="2" t="e">
        <f t="shared" si="48"/>
        <v>#REF!</v>
      </c>
      <c r="F540" s="3" t="e">
        <f t="shared" si="49"/>
        <v>#REF!</v>
      </c>
    </row>
    <row r="541" spans="1:6">
      <c r="A541" t="e">
        <f>Updates!#REF!</f>
        <v>#REF!</v>
      </c>
      <c r="B541" t="e">
        <f t="shared" si="45"/>
        <v>#REF!</v>
      </c>
      <c r="C541" s="1" t="e">
        <f t="shared" si="46"/>
        <v>#REF!</v>
      </c>
      <c r="D541" s="1" t="e">
        <f t="shared" si="47"/>
        <v>#REF!</v>
      </c>
      <c r="E541" s="2" t="e">
        <f t="shared" si="48"/>
        <v>#REF!</v>
      </c>
      <c r="F541" s="3" t="e">
        <f t="shared" si="49"/>
        <v>#REF!</v>
      </c>
    </row>
    <row r="542" spans="1:6">
      <c r="A542" t="e">
        <f>Updates!#REF!</f>
        <v>#REF!</v>
      </c>
      <c r="B542" t="e">
        <f t="shared" si="45"/>
        <v>#REF!</v>
      </c>
      <c r="C542" s="1" t="e">
        <f t="shared" si="46"/>
        <v>#REF!</v>
      </c>
      <c r="D542" s="1" t="e">
        <f t="shared" si="47"/>
        <v>#REF!</v>
      </c>
      <c r="E542" s="2" t="e">
        <f t="shared" si="48"/>
        <v>#REF!</v>
      </c>
      <c r="F542" s="3" t="e">
        <f t="shared" si="49"/>
        <v>#REF!</v>
      </c>
    </row>
    <row r="543" spans="1:6">
      <c r="A543" t="e">
        <f>Updates!#REF!</f>
        <v>#REF!</v>
      </c>
      <c r="B543" t="e">
        <f t="shared" si="45"/>
        <v>#REF!</v>
      </c>
      <c r="C543" s="1" t="e">
        <f t="shared" si="46"/>
        <v>#REF!</v>
      </c>
      <c r="D543" s="1" t="e">
        <f t="shared" si="47"/>
        <v>#REF!</v>
      </c>
      <c r="E543" s="2" t="e">
        <f t="shared" si="48"/>
        <v>#REF!</v>
      </c>
      <c r="F543" s="3" t="e">
        <f t="shared" si="49"/>
        <v>#REF!</v>
      </c>
    </row>
    <row r="544" spans="1:6">
      <c r="A544" t="e">
        <f>Updates!#REF!</f>
        <v>#REF!</v>
      </c>
      <c r="B544" t="e">
        <f t="shared" si="45"/>
        <v>#REF!</v>
      </c>
      <c r="C544" s="1" t="e">
        <f t="shared" si="46"/>
        <v>#REF!</v>
      </c>
      <c r="D544" s="1" t="e">
        <f t="shared" si="47"/>
        <v>#REF!</v>
      </c>
      <c r="E544" s="2" t="e">
        <f t="shared" si="48"/>
        <v>#REF!</v>
      </c>
      <c r="F544" s="3" t="e">
        <f t="shared" si="49"/>
        <v>#REF!</v>
      </c>
    </row>
    <row r="545" spans="1:6">
      <c r="A545" t="e">
        <f>Updates!#REF!</f>
        <v>#REF!</v>
      </c>
      <c r="B545" t="e">
        <f t="shared" si="45"/>
        <v>#REF!</v>
      </c>
      <c r="C545" s="1" t="e">
        <f t="shared" si="46"/>
        <v>#REF!</v>
      </c>
      <c r="D545" s="1" t="e">
        <f t="shared" si="47"/>
        <v>#REF!</v>
      </c>
      <c r="E545" s="2" t="e">
        <f t="shared" si="48"/>
        <v>#REF!</v>
      </c>
      <c r="F545" s="3" t="e">
        <f t="shared" si="49"/>
        <v>#REF!</v>
      </c>
    </row>
    <row r="546" spans="1:6">
      <c r="A546" t="e">
        <f>Updates!#REF!</f>
        <v>#REF!</v>
      </c>
      <c r="B546" t="e">
        <f t="shared" si="45"/>
        <v>#REF!</v>
      </c>
      <c r="C546" s="1" t="e">
        <f t="shared" si="46"/>
        <v>#REF!</v>
      </c>
      <c r="D546" s="1" t="e">
        <f t="shared" si="47"/>
        <v>#REF!</v>
      </c>
      <c r="E546" s="2" t="e">
        <f t="shared" si="48"/>
        <v>#REF!</v>
      </c>
      <c r="F546" s="3" t="e">
        <f t="shared" si="49"/>
        <v>#REF!</v>
      </c>
    </row>
    <row r="547" spans="1:6">
      <c r="A547" t="e">
        <f>Updates!#REF!</f>
        <v>#REF!</v>
      </c>
      <c r="B547" t="e">
        <f t="shared" si="45"/>
        <v>#REF!</v>
      </c>
      <c r="C547" s="1" t="e">
        <f t="shared" si="46"/>
        <v>#REF!</v>
      </c>
      <c r="D547" s="1" t="e">
        <f t="shared" si="47"/>
        <v>#REF!</v>
      </c>
      <c r="E547" s="2" t="e">
        <f t="shared" si="48"/>
        <v>#REF!</v>
      </c>
      <c r="F547" s="3" t="e">
        <f t="shared" si="49"/>
        <v>#REF!</v>
      </c>
    </row>
    <row r="548" spans="1:6">
      <c r="A548" t="e">
        <f>Updates!#REF!</f>
        <v>#REF!</v>
      </c>
      <c r="B548" t="e">
        <f t="shared" si="45"/>
        <v>#REF!</v>
      </c>
      <c r="C548" s="1" t="e">
        <f t="shared" si="46"/>
        <v>#REF!</v>
      </c>
      <c r="D548" s="1" t="e">
        <f t="shared" si="47"/>
        <v>#REF!</v>
      </c>
      <c r="E548" s="2" t="e">
        <f t="shared" si="48"/>
        <v>#REF!</v>
      </c>
      <c r="F548" s="3" t="e">
        <f t="shared" si="49"/>
        <v>#REF!</v>
      </c>
    </row>
    <row r="549" spans="1:6">
      <c r="A549" t="e">
        <f>Updates!#REF!</f>
        <v>#REF!</v>
      </c>
      <c r="B549" t="e">
        <f t="shared" si="45"/>
        <v>#REF!</v>
      </c>
      <c r="C549" s="1" t="e">
        <f t="shared" si="46"/>
        <v>#REF!</v>
      </c>
      <c r="D549" s="1" t="e">
        <f t="shared" si="47"/>
        <v>#REF!</v>
      </c>
      <c r="E549" s="2" t="e">
        <f t="shared" si="48"/>
        <v>#REF!</v>
      </c>
      <c r="F549" s="3" t="e">
        <f t="shared" si="49"/>
        <v>#REF!</v>
      </c>
    </row>
    <row r="550" spans="1:6">
      <c r="A550" t="e">
        <f>Updates!#REF!</f>
        <v>#REF!</v>
      </c>
      <c r="B550" t="e">
        <f t="shared" si="45"/>
        <v>#REF!</v>
      </c>
      <c r="C550" s="1" t="e">
        <f t="shared" si="46"/>
        <v>#REF!</v>
      </c>
      <c r="D550" s="1" t="e">
        <f t="shared" si="47"/>
        <v>#REF!</v>
      </c>
      <c r="E550" s="2" t="e">
        <f t="shared" si="48"/>
        <v>#REF!</v>
      </c>
      <c r="F550" s="3" t="e">
        <f t="shared" si="49"/>
        <v>#REF!</v>
      </c>
    </row>
    <row r="551" spans="1:6">
      <c r="A551" t="e">
        <f>Updates!#REF!</f>
        <v>#REF!</v>
      </c>
      <c r="B551" t="e">
        <f t="shared" si="45"/>
        <v>#REF!</v>
      </c>
      <c r="C551" s="1" t="e">
        <f t="shared" si="46"/>
        <v>#REF!</v>
      </c>
      <c r="D551" s="1" t="e">
        <f t="shared" si="47"/>
        <v>#REF!</v>
      </c>
      <c r="E551" s="2" t="e">
        <f t="shared" si="48"/>
        <v>#REF!</v>
      </c>
      <c r="F551" s="3" t="e">
        <f t="shared" si="49"/>
        <v>#REF!</v>
      </c>
    </row>
    <row r="552" spans="1:6">
      <c r="A552" t="e">
        <f>Updates!#REF!</f>
        <v>#REF!</v>
      </c>
      <c r="B552" t="e">
        <f t="shared" si="45"/>
        <v>#REF!</v>
      </c>
      <c r="C552" s="1" t="e">
        <f t="shared" si="46"/>
        <v>#REF!</v>
      </c>
      <c r="D552" s="1" t="e">
        <f t="shared" si="47"/>
        <v>#REF!</v>
      </c>
      <c r="E552" s="2" t="e">
        <f t="shared" si="48"/>
        <v>#REF!</v>
      </c>
      <c r="F552" s="3" t="e">
        <f t="shared" si="49"/>
        <v>#REF!</v>
      </c>
    </row>
    <row r="553" spans="1:6">
      <c r="A553" t="e">
        <f>Updates!#REF!</f>
        <v>#REF!</v>
      </c>
      <c r="B553" t="e">
        <f t="shared" si="45"/>
        <v>#REF!</v>
      </c>
      <c r="C553" s="1" t="e">
        <f t="shared" si="46"/>
        <v>#REF!</v>
      </c>
      <c r="D553" s="1" t="e">
        <f t="shared" si="47"/>
        <v>#REF!</v>
      </c>
      <c r="E553" s="2" t="e">
        <f t="shared" si="48"/>
        <v>#REF!</v>
      </c>
      <c r="F553" s="3" t="e">
        <f t="shared" si="49"/>
        <v>#REF!</v>
      </c>
    </row>
    <row r="554" spans="1:6">
      <c r="A554" t="e">
        <f>Updates!#REF!</f>
        <v>#REF!</v>
      </c>
      <c r="B554" t="e">
        <f t="shared" si="45"/>
        <v>#REF!</v>
      </c>
      <c r="C554" s="1" t="e">
        <f t="shared" si="46"/>
        <v>#REF!</v>
      </c>
      <c r="D554" s="1" t="e">
        <f t="shared" si="47"/>
        <v>#REF!</v>
      </c>
      <c r="E554" s="2" t="e">
        <f t="shared" si="48"/>
        <v>#REF!</v>
      </c>
      <c r="F554" s="3" t="e">
        <f t="shared" si="49"/>
        <v>#REF!</v>
      </c>
    </row>
    <row r="555" spans="1:6">
      <c r="A555" t="e">
        <f>Updates!#REF!</f>
        <v>#REF!</v>
      </c>
      <c r="B555" t="e">
        <f t="shared" si="45"/>
        <v>#REF!</v>
      </c>
      <c r="C555" s="1" t="e">
        <f t="shared" si="46"/>
        <v>#REF!</v>
      </c>
      <c r="D555" s="1" t="e">
        <f t="shared" si="47"/>
        <v>#REF!</v>
      </c>
      <c r="E555" s="2" t="e">
        <f t="shared" si="48"/>
        <v>#REF!</v>
      </c>
      <c r="F555" s="3" t="e">
        <f t="shared" si="49"/>
        <v>#REF!</v>
      </c>
    </row>
    <row r="556" spans="1:6">
      <c r="A556" t="e">
        <f>Updates!#REF!</f>
        <v>#REF!</v>
      </c>
      <c r="B556" t="e">
        <f t="shared" si="45"/>
        <v>#REF!</v>
      </c>
      <c r="C556" s="1" t="e">
        <f t="shared" si="46"/>
        <v>#REF!</v>
      </c>
      <c r="D556" s="1" t="e">
        <f t="shared" si="47"/>
        <v>#REF!</v>
      </c>
      <c r="E556" s="2" t="e">
        <f t="shared" si="48"/>
        <v>#REF!</v>
      </c>
      <c r="F556" s="3" t="e">
        <f t="shared" si="49"/>
        <v>#REF!</v>
      </c>
    </row>
    <row r="557" spans="1:6">
      <c r="A557" t="e">
        <f>Updates!#REF!</f>
        <v>#REF!</v>
      </c>
      <c r="B557" t="e">
        <f t="shared" si="45"/>
        <v>#REF!</v>
      </c>
      <c r="C557" s="1" t="e">
        <f t="shared" si="46"/>
        <v>#REF!</v>
      </c>
      <c r="D557" s="1" t="e">
        <f t="shared" si="47"/>
        <v>#REF!</v>
      </c>
      <c r="E557" s="2" t="e">
        <f t="shared" si="48"/>
        <v>#REF!</v>
      </c>
      <c r="F557" s="3" t="e">
        <f t="shared" si="49"/>
        <v>#REF!</v>
      </c>
    </row>
    <row r="558" spans="1:6">
      <c r="A558" t="e">
        <f>Updates!#REF!</f>
        <v>#REF!</v>
      </c>
      <c r="B558" t="e">
        <f t="shared" si="45"/>
        <v>#REF!</v>
      </c>
      <c r="C558" s="1" t="e">
        <f t="shared" si="46"/>
        <v>#REF!</v>
      </c>
      <c r="D558" s="1" t="e">
        <f t="shared" si="47"/>
        <v>#REF!</v>
      </c>
      <c r="E558" s="2" t="e">
        <f t="shared" si="48"/>
        <v>#REF!</v>
      </c>
      <c r="F558" s="3" t="e">
        <f t="shared" si="49"/>
        <v>#REF!</v>
      </c>
    </row>
    <row r="559" spans="1:6">
      <c r="A559" t="e">
        <f>Updates!#REF!</f>
        <v>#REF!</v>
      </c>
      <c r="B559" t="e">
        <f t="shared" si="45"/>
        <v>#REF!</v>
      </c>
      <c r="C559" s="1" t="e">
        <f t="shared" si="46"/>
        <v>#REF!</v>
      </c>
      <c r="D559" s="1" t="e">
        <f t="shared" si="47"/>
        <v>#REF!</v>
      </c>
      <c r="E559" s="2" t="e">
        <f t="shared" si="48"/>
        <v>#REF!</v>
      </c>
      <c r="F559" s="3" t="e">
        <f t="shared" si="49"/>
        <v>#REF!</v>
      </c>
    </row>
    <row r="560" spans="1:6">
      <c r="A560" t="e">
        <f>Updates!#REF!</f>
        <v>#REF!</v>
      </c>
      <c r="B560" t="e">
        <f t="shared" si="45"/>
        <v>#REF!</v>
      </c>
      <c r="C560" s="1" t="e">
        <f t="shared" si="46"/>
        <v>#REF!</v>
      </c>
      <c r="D560" s="1" t="e">
        <f t="shared" si="47"/>
        <v>#REF!</v>
      </c>
      <c r="E560" s="2" t="e">
        <f t="shared" si="48"/>
        <v>#REF!</v>
      </c>
      <c r="F560" s="3" t="e">
        <f t="shared" si="49"/>
        <v>#REF!</v>
      </c>
    </row>
    <row r="561" spans="1:6">
      <c r="A561" t="e">
        <f>Updates!#REF!</f>
        <v>#REF!</v>
      </c>
      <c r="B561" t="e">
        <f t="shared" si="45"/>
        <v>#REF!</v>
      </c>
      <c r="C561" s="1" t="e">
        <f t="shared" si="46"/>
        <v>#REF!</v>
      </c>
      <c r="D561" s="1" t="e">
        <f t="shared" si="47"/>
        <v>#REF!</v>
      </c>
      <c r="E561" s="2" t="e">
        <f t="shared" si="48"/>
        <v>#REF!</v>
      </c>
      <c r="F561" s="3" t="e">
        <f t="shared" si="49"/>
        <v>#REF!</v>
      </c>
    </row>
    <row r="562" spans="1:6">
      <c r="A562" t="e">
        <f>Updates!#REF!</f>
        <v>#REF!</v>
      </c>
      <c r="B562" t="e">
        <f t="shared" si="45"/>
        <v>#REF!</v>
      </c>
      <c r="C562" s="1" t="e">
        <f t="shared" si="46"/>
        <v>#REF!</v>
      </c>
      <c r="D562" s="1" t="e">
        <f t="shared" si="47"/>
        <v>#REF!</v>
      </c>
      <c r="E562" s="2" t="e">
        <f t="shared" si="48"/>
        <v>#REF!</v>
      </c>
      <c r="F562" s="3" t="e">
        <f t="shared" si="49"/>
        <v>#REF!</v>
      </c>
    </row>
    <row r="563" spans="1:6">
      <c r="A563" t="e">
        <f>Updates!#REF!</f>
        <v>#REF!</v>
      </c>
      <c r="B563" t="e">
        <f t="shared" si="45"/>
        <v>#REF!</v>
      </c>
      <c r="C563" s="1" t="e">
        <f t="shared" si="46"/>
        <v>#REF!</v>
      </c>
      <c r="D563" s="1" t="e">
        <f t="shared" si="47"/>
        <v>#REF!</v>
      </c>
      <c r="E563" s="2" t="e">
        <f t="shared" si="48"/>
        <v>#REF!</v>
      </c>
      <c r="F563" s="3" t="e">
        <f t="shared" si="49"/>
        <v>#REF!</v>
      </c>
    </row>
    <row r="564" spans="1:6">
      <c r="A564" t="e">
        <f>Updates!#REF!</f>
        <v>#REF!</v>
      </c>
      <c r="B564" t="e">
        <f t="shared" si="45"/>
        <v>#REF!</v>
      </c>
      <c r="C564" s="1" t="e">
        <f t="shared" si="46"/>
        <v>#REF!</v>
      </c>
      <c r="D564" s="1" t="e">
        <f t="shared" si="47"/>
        <v>#REF!</v>
      </c>
      <c r="E564" s="2" t="e">
        <f t="shared" si="48"/>
        <v>#REF!</v>
      </c>
      <c r="F564" s="3" t="e">
        <f t="shared" si="49"/>
        <v>#REF!</v>
      </c>
    </row>
    <row r="565" spans="1:6">
      <c r="A565" t="e">
        <f>Updates!#REF!</f>
        <v>#REF!</v>
      </c>
      <c r="B565" t="e">
        <f t="shared" si="45"/>
        <v>#REF!</v>
      </c>
      <c r="C565" s="1" t="e">
        <f t="shared" si="46"/>
        <v>#REF!</v>
      </c>
      <c r="D565" s="1" t="e">
        <f t="shared" si="47"/>
        <v>#REF!</v>
      </c>
      <c r="E565" s="2" t="e">
        <f t="shared" si="48"/>
        <v>#REF!</v>
      </c>
      <c r="F565" s="3" t="e">
        <f t="shared" si="49"/>
        <v>#REF!</v>
      </c>
    </row>
    <row r="566" spans="1:6">
      <c r="A566" t="e">
        <f>Updates!#REF!</f>
        <v>#REF!</v>
      </c>
      <c r="B566" t="e">
        <f t="shared" si="45"/>
        <v>#REF!</v>
      </c>
      <c r="C566" s="1" t="e">
        <f t="shared" si="46"/>
        <v>#REF!</v>
      </c>
      <c r="D566" s="1" t="e">
        <f t="shared" si="47"/>
        <v>#REF!</v>
      </c>
      <c r="E566" s="2" t="e">
        <f t="shared" si="48"/>
        <v>#REF!</v>
      </c>
      <c r="F566" s="3" t="e">
        <f t="shared" si="49"/>
        <v>#REF!</v>
      </c>
    </row>
    <row r="567" spans="1:6">
      <c r="A567" t="e">
        <f>Updates!#REF!</f>
        <v>#REF!</v>
      </c>
      <c r="B567" t="e">
        <f t="shared" si="45"/>
        <v>#REF!</v>
      </c>
      <c r="C567" s="1" t="e">
        <f t="shared" si="46"/>
        <v>#REF!</v>
      </c>
      <c r="D567" s="1" t="e">
        <f t="shared" si="47"/>
        <v>#REF!</v>
      </c>
      <c r="E567" s="2" t="e">
        <f t="shared" si="48"/>
        <v>#REF!</v>
      </c>
      <c r="F567" s="3" t="e">
        <f t="shared" si="49"/>
        <v>#REF!</v>
      </c>
    </row>
    <row r="568" spans="1:6">
      <c r="A568" t="e">
        <f>Updates!#REF!</f>
        <v>#REF!</v>
      </c>
      <c r="B568" t="e">
        <f t="shared" si="45"/>
        <v>#REF!</v>
      </c>
      <c r="C568" s="1" t="e">
        <f t="shared" si="46"/>
        <v>#REF!</v>
      </c>
      <c r="D568" s="1" t="e">
        <f t="shared" si="47"/>
        <v>#REF!</v>
      </c>
      <c r="E568" s="2" t="e">
        <f t="shared" si="48"/>
        <v>#REF!</v>
      </c>
      <c r="F568" s="3" t="e">
        <f t="shared" si="49"/>
        <v>#REF!</v>
      </c>
    </row>
    <row r="569" spans="1:6">
      <c r="A569" t="e">
        <f>Updates!#REF!</f>
        <v>#REF!</v>
      </c>
      <c r="B569" t="e">
        <f t="shared" si="45"/>
        <v>#REF!</v>
      </c>
      <c r="C569" s="1" t="e">
        <f t="shared" si="46"/>
        <v>#REF!</v>
      </c>
      <c r="D569" s="1" t="e">
        <f t="shared" si="47"/>
        <v>#REF!</v>
      </c>
      <c r="E569" s="2" t="e">
        <f t="shared" si="48"/>
        <v>#REF!</v>
      </c>
      <c r="F569" s="3" t="e">
        <f t="shared" si="49"/>
        <v>#REF!</v>
      </c>
    </row>
    <row r="570" spans="1:6">
      <c r="A570" t="e">
        <f>Updates!#REF!</f>
        <v>#REF!</v>
      </c>
      <c r="B570" t="e">
        <f t="shared" si="45"/>
        <v>#REF!</v>
      </c>
      <c r="C570" s="1" t="e">
        <f t="shared" si="46"/>
        <v>#REF!</v>
      </c>
      <c r="D570" s="1" t="e">
        <f t="shared" si="47"/>
        <v>#REF!</v>
      </c>
      <c r="E570" s="2" t="e">
        <f t="shared" si="48"/>
        <v>#REF!</v>
      </c>
      <c r="F570" s="3" t="e">
        <f t="shared" si="49"/>
        <v>#REF!</v>
      </c>
    </row>
    <row r="571" spans="1:6">
      <c r="A571" t="e">
        <f>Updates!#REF!</f>
        <v>#REF!</v>
      </c>
      <c r="B571" t="e">
        <f t="shared" si="45"/>
        <v>#REF!</v>
      </c>
      <c r="C571" s="1" t="e">
        <f t="shared" si="46"/>
        <v>#REF!</v>
      </c>
      <c r="D571" s="1" t="e">
        <f t="shared" si="47"/>
        <v>#REF!</v>
      </c>
      <c r="E571" s="2" t="e">
        <f t="shared" si="48"/>
        <v>#REF!</v>
      </c>
      <c r="F571" s="3" t="e">
        <f t="shared" si="49"/>
        <v>#REF!</v>
      </c>
    </row>
    <row r="572" spans="1:6">
      <c r="A572" t="e">
        <f>Updates!#REF!</f>
        <v>#REF!</v>
      </c>
      <c r="B572" t="e">
        <f t="shared" si="45"/>
        <v>#REF!</v>
      </c>
      <c r="C572" s="1" t="e">
        <f t="shared" si="46"/>
        <v>#REF!</v>
      </c>
      <c r="D572" s="1" t="e">
        <f t="shared" si="47"/>
        <v>#REF!</v>
      </c>
      <c r="E572" s="2" t="e">
        <f t="shared" si="48"/>
        <v>#REF!</v>
      </c>
      <c r="F572" s="3" t="e">
        <f t="shared" si="49"/>
        <v>#REF!</v>
      </c>
    </row>
    <row r="573" spans="1:6">
      <c r="A573" t="e">
        <f>Updates!#REF!</f>
        <v>#REF!</v>
      </c>
      <c r="B573" t="e">
        <f t="shared" si="45"/>
        <v>#REF!</v>
      </c>
      <c r="C573" s="1" t="e">
        <f t="shared" si="46"/>
        <v>#REF!</v>
      </c>
      <c r="D573" s="1" t="e">
        <f t="shared" si="47"/>
        <v>#REF!</v>
      </c>
      <c r="E573" s="2" t="e">
        <f t="shared" si="48"/>
        <v>#REF!</v>
      </c>
      <c r="F573" s="3" t="e">
        <f t="shared" si="49"/>
        <v>#REF!</v>
      </c>
    </row>
    <row r="574" spans="1:6">
      <c r="A574" t="e">
        <f>Updates!#REF!</f>
        <v>#REF!</v>
      </c>
      <c r="B574" t="e">
        <f t="shared" si="45"/>
        <v>#REF!</v>
      </c>
      <c r="C574" s="1" t="e">
        <f t="shared" si="46"/>
        <v>#REF!</v>
      </c>
      <c r="D574" s="1" t="e">
        <f t="shared" si="47"/>
        <v>#REF!</v>
      </c>
      <c r="E574" s="2" t="e">
        <f t="shared" si="48"/>
        <v>#REF!</v>
      </c>
      <c r="F574" s="3" t="e">
        <f t="shared" si="49"/>
        <v>#REF!</v>
      </c>
    </row>
    <row r="575" spans="1:6">
      <c r="A575" t="e">
        <f>Updates!#REF!</f>
        <v>#REF!</v>
      </c>
      <c r="B575" t="e">
        <f t="shared" si="45"/>
        <v>#REF!</v>
      </c>
      <c r="C575" s="1" t="e">
        <f t="shared" si="46"/>
        <v>#REF!</v>
      </c>
      <c r="D575" s="1" t="e">
        <f t="shared" si="47"/>
        <v>#REF!</v>
      </c>
      <c r="E575" s="2" t="e">
        <f t="shared" si="48"/>
        <v>#REF!</v>
      </c>
      <c r="F575" s="3" t="e">
        <f t="shared" si="49"/>
        <v>#REF!</v>
      </c>
    </row>
    <row r="576" spans="1:6">
      <c r="A576" t="e">
        <f>Updates!#REF!</f>
        <v>#REF!</v>
      </c>
      <c r="B576" t="e">
        <f t="shared" si="45"/>
        <v>#REF!</v>
      </c>
      <c r="C576" s="1" t="e">
        <f t="shared" si="46"/>
        <v>#REF!</v>
      </c>
      <c r="D576" s="1" t="e">
        <f t="shared" si="47"/>
        <v>#REF!</v>
      </c>
      <c r="E576" s="2" t="e">
        <f t="shared" si="48"/>
        <v>#REF!</v>
      </c>
      <c r="F576" s="3" t="e">
        <f t="shared" si="49"/>
        <v>#REF!</v>
      </c>
    </row>
    <row r="577" spans="1:6">
      <c r="A577" t="e">
        <f>Updates!#REF!</f>
        <v>#REF!</v>
      </c>
      <c r="B577" t="e">
        <f t="shared" si="45"/>
        <v>#REF!</v>
      </c>
      <c r="C577" s="1" t="e">
        <f t="shared" si="46"/>
        <v>#REF!</v>
      </c>
      <c r="D577" s="1" t="e">
        <f t="shared" si="47"/>
        <v>#REF!</v>
      </c>
      <c r="E577" s="2" t="e">
        <f t="shared" si="48"/>
        <v>#REF!</v>
      </c>
      <c r="F577" s="3" t="e">
        <f t="shared" si="49"/>
        <v>#REF!</v>
      </c>
    </row>
    <row r="578" spans="1:6">
      <c r="A578" t="e">
        <f>Updates!#REF!</f>
        <v>#REF!</v>
      </c>
      <c r="B578" t="e">
        <f t="shared" si="45"/>
        <v>#REF!</v>
      </c>
      <c r="C578" s="1" t="e">
        <f t="shared" si="46"/>
        <v>#REF!</v>
      </c>
      <c r="D578" s="1" t="e">
        <f t="shared" si="47"/>
        <v>#REF!</v>
      </c>
      <c r="E578" s="2" t="e">
        <f t="shared" si="48"/>
        <v>#REF!</v>
      </c>
      <c r="F578" s="3" t="e">
        <f t="shared" si="49"/>
        <v>#REF!</v>
      </c>
    </row>
    <row r="579" spans="1:6">
      <c r="A579" t="e">
        <f>Updates!#REF!</f>
        <v>#REF!</v>
      </c>
      <c r="B579" t="e">
        <f t="shared" si="45"/>
        <v>#REF!</v>
      </c>
      <c r="C579" s="1" t="e">
        <f t="shared" si="46"/>
        <v>#REF!</v>
      </c>
      <c r="D579" s="1" t="e">
        <f t="shared" si="47"/>
        <v>#REF!</v>
      </c>
      <c r="E579" s="2" t="e">
        <f t="shared" si="48"/>
        <v>#REF!</v>
      </c>
      <c r="F579" s="3" t="e">
        <f t="shared" si="49"/>
        <v>#REF!</v>
      </c>
    </row>
    <row r="580" spans="1:6">
      <c r="A580" t="e">
        <f>Updates!#REF!</f>
        <v>#REF!</v>
      </c>
      <c r="B580" t="e">
        <f t="shared" si="45"/>
        <v>#REF!</v>
      </c>
      <c r="C580" s="1" t="e">
        <f t="shared" si="46"/>
        <v>#REF!</v>
      </c>
      <c r="D580" s="1" t="e">
        <f t="shared" si="47"/>
        <v>#REF!</v>
      </c>
      <c r="E580" s="2" t="e">
        <f t="shared" si="48"/>
        <v>#REF!</v>
      </c>
      <c r="F580" s="3" t="e">
        <f t="shared" si="49"/>
        <v>#REF!</v>
      </c>
    </row>
    <row r="581" spans="1:6">
      <c r="A581" t="e">
        <f>Updates!#REF!</f>
        <v>#REF!</v>
      </c>
      <c r="B581" t="e">
        <f t="shared" si="45"/>
        <v>#REF!</v>
      </c>
      <c r="C581" s="1" t="e">
        <f t="shared" si="46"/>
        <v>#REF!</v>
      </c>
      <c r="D581" s="1" t="e">
        <f t="shared" si="47"/>
        <v>#REF!</v>
      </c>
      <c r="E581" s="2" t="e">
        <f t="shared" si="48"/>
        <v>#REF!</v>
      </c>
      <c r="F581" s="3" t="e">
        <f t="shared" si="49"/>
        <v>#REF!</v>
      </c>
    </row>
    <row r="582" spans="1:6">
      <c r="A582" t="e">
        <f>Updates!#REF!</f>
        <v>#REF!</v>
      </c>
      <c r="B582" t="e">
        <f t="shared" si="45"/>
        <v>#REF!</v>
      </c>
      <c r="C582" s="1" t="e">
        <f t="shared" si="46"/>
        <v>#REF!</v>
      </c>
      <c r="D582" s="1" t="e">
        <f t="shared" si="47"/>
        <v>#REF!</v>
      </c>
      <c r="E582" s="2" t="e">
        <f t="shared" si="48"/>
        <v>#REF!</v>
      </c>
      <c r="F582" s="3" t="e">
        <f t="shared" si="49"/>
        <v>#REF!</v>
      </c>
    </row>
    <row r="583" spans="1:6">
      <c r="A583" t="e">
        <f>Updates!#REF!</f>
        <v>#REF!</v>
      </c>
      <c r="B583" t="e">
        <f t="shared" si="45"/>
        <v>#REF!</v>
      </c>
      <c r="C583" s="1" t="e">
        <f t="shared" si="46"/>
        <v>#REF!</v>
      </c>
      <c r="D583" s="1" t="e">
        <f t="shared" si="47"/>
        <v>#REF!</v>
      </c>
      <c r="E583" s="2" t="e">
        <f t="shared" si="48"/>
        <v>#REF!</v>
      </c>
      <c r="F583" s="3" t="e">
        <f t="shared" si="49"/>
        <v>#REF!</v>
      </c>
    </row>
    <row r="584" spans="1:6">
      <c r="A584" t="e">
        <f>Updates!#REF!</f>
        <v>#REF!</v>
      </c>
      <c r="B584" t="e">
        <f t="shared" si="45"/>
        <v>#REF!</v>
      </c>
      <c r="C584" s="1" t="e">
        <f t="shared" si="46"/>
        <v>#REF!</v>
      </c>
      <c r="D584" s="1" t="e">
        <f t="shared" si="47"/>
        <v>#REF!</v>
      </c>
      <c r="E584" s="2" t="e">
        <f t="shared" si="48"/>
        <v>#REF!</v>
      </c>
      <c r="F584" s="3" t="e">
        <f t="shared" si="49"/>
        <v>#REF!</v>
      </c>
    </row>
    <row r="585" spans="1:6">
      <c r="A585" t="e">
        <f>Updates!#REF!</f>
        <v>#REF!</v>
      </c>
      <c r="B585" t="e">
        <f t="shared" si="45"/>
        <v>#REF!</v>
      </c>
      <c r="C585" s="1" t="e">
        <f t="shared" si="46"/>
        <v>#REF!</v>
      </c>
      <c r="D585" s="1" t="e">
        <f t="shared" si="47"/>
        <v>#REF!</v>
      </c>
      <c r="E585" s="2" t="e">
        <f t="shared" si="48"/>
        <v>#REF!</v>
      </c>
      <c r="F585" s="3" t="e">
        <f t="shared" si="49"/>
        <v>#REF!</v>
      </c>
    </row>
    <row r="586" spans="1:6">
      <c r="A586" t="e">
        <f>Updates!#REF!</f>
        <v>#REF!</v>
      </c>
      <c r="B586" t="e">
        <f t="shared" si="45"/>
        <v>#REF!</v>
      </c>
      <c r="C586" s="1" t="e">
        <f t="shared" si="46"/>
        <v>#REF!</v>
      </c>
      <c r="D586" s="1" t="e">
        <f t="shared" si="47"/>
        <v>#REF!</v>
      </c>
      <c r="E586" s="2" t="e">
        <f t="shared" si="48"/>
        <v>#REF!</v>
      </c>
      <c r="F586" s="3" t="e">
        <f t="shared" si="49"/>
        <v>#REF!</v>
      </c>
    </row>
    <row r="587" spans="1:6">
      <c r="A587" t="e">
        <f>Updates!#REF!</f>
        <v>#REF!</v>
      </c>
      <c r="B587" t="e">
        <f t="shared" si="45"/>
        <v>#REF!</v>
      </c>
      <c r="C587" s="1" t="e">
        <f t="shared" si="46"/>
        <v>#REF!</v>
      </c>
      <c r="D587" s="1" t="e">
        <f t="shared" si="47"/>
        <v>#REF!</v>
      </c>
      <c r="E587" s="2" t="e">
        <f t="shared" si="48"/>
        <v>#REF!</v>
      </c>
      <c r="F587" s="3" t="e">
        <f t="shared" si="49"/>
        <v>#REF!</v>
      </c>
    </row>
    <row r="588" spans="1:6">
      <c r="A588" t="e">
        <f>Updates!#REF!</f>
        <v>#REF!</v>
      </c>
      <c r="B588" t="e">
        <f t="shared" si="45"/>
        <v>#REF!</v>
      </c>
      <c r="C588" s="1" t="e">
        <f t="shared" si="46"/>
        <v>#REF!</v>
      </c>
      <c r="D588" s="1" t="e">
        <f t="shared" si="47"/>
        <v>#REF!</v>
      </c>
      <c r="E588" s="2" t="e">
        <f t="shared" si="48"/>
        <v>#REF!</v>
      </c>
      <c r="F588" s="3" t="e">
        <f t="shared" si="49"/>
        <v>#REF!</v>
      </c>
    </row>
    <row r="589" spans="1:6">
      <c r="A589" t="e">
        <f>Updates!#REF!</f>
        <v>#REF!</v>
      </c>
      <c r="B589" t="e">
        <f t="shared" si="45"/>
        <v>#REF!</v>
      </c>
      <c r="C589" s="1" t="e">
        <f t="shared" si="46"/>
        <v>#REF!</v>
      </c>
      <c r="D589" s="1" t="e">
        <f t="shared" si="47"/>
        <v>#REF!</v>
      </c>
      <c r="E589" s="2" t="e">
        <f t="shared" si="48"/>
        <v>#REF!</v>
      </c>
      <c r="F589" s="3" t="e">
        <f t="shared" si="49"/>
        <v>#REF!</v>
      </c>
    </row>
    <row r="590" spans="1:6">
      <c r="A590" t="e">
        <f>Updates!#REF!</f>
        <v>#REF!</v>
      </c>
      <c r="B590" t="e">
        <f t="shared" ref="B590:B653" si="50">LEFT(A590,2)</f>
        <v>#REF!</v>
      </c>
      <c r="C590" s="1" t="e">
        <f t="shared" ref="C590:C653" si="51">RIGHT(A590,LEN(A590)-FIND(" ",A590))</f>
        <v>#REF!</v>
      </c>
      <c r="D590" s="1" t="e">
        <f t="shared" ref="D590:D653" si="52">LEFT(C590,8)</f>
        <v>#REF!</v>
      </c>
      <c r="E590" s="2" t="e">
        <f t="shared" ref="E590:E653" si="53">RIGHT(D590,LEN(D590)-FIND(" ",D590))</f>
        <v>#REF!</v>
      </c>
      <c r="F590" s="3" t="e">
        <f t="shared" ref="F590:F653" si="54">IFERROR(E590,D590)</f>
        <v>#REF!</v>
      </c>
    </row>
    <row r="591" spans="1:6">
      <c r="A591" t="e">
        <f>Updates!#REF!</f>
        <v>#REF!</v>
      </c>
      <c r="B591" t="e">
        <f t="shared" si="50"/>
        <v>#REF!</v>
      </c>
      <c r="C591" s="1" t="e">
        <f t="shared" si="51"/>
        <v>#REF!</v>
      </c>
      <c r="D591" s="1" t="e">
        <f t="shared" si="52"/>
        <v>#REF!</v>
      </c>
      <c r="E591" s="2" t="e">
        <f t="shared" si="53"/>
        <v>#REF!</v>
      </c>
      <c r="F591" s="3" t="e">
        <f t="shared" si="54"/>
        <v>#REF!</v>
      </c>
    </row>
    <row r="592" spans="1:6">
      <c r="A592" t="e">
        <f>Updates!#REF!</f>
        <v>#REF!</v>
      </c>
      <c r="B592" t="e">
        <f t="shared" si="50"/>
        <v>#REF!</v>
      </c>
      <c r="C592" s="1" t="e">
        <f t="shared" si="51"/>
        <v>#REF!</v>
      </c>
      <c r="D592" s="1" t="e">
        <f t="shared" si="52"/>
        <v>#REF!</v>
      </c>
      <c r="E592" s="2" t="e">
        <f t="shared" si="53"/>
        <v>#REF!</v>
      </c>
      <c r="F592" s="3" t="e">
        <f t="shared" si="54"/>
        <v>#REF!</v>
      </c>
    </row>
    <row r="593" spans="1:6">
      <c r="A593" t="e">
        <f>Updates!#REF!</f>
        <v>#REF!</v>
      </c>
      <c r="B593" t="e">
        <f t="shared" si="50"/>
        <v>#REF!</v>
      </c>
      <c r="C593" s="1" t="e">
        <f t="shared" si="51"/>
        <v>#REF!</v>
      </c>
      <c r="D593" s="1" t="e">
        <f t="shared" si="52"/>
        <v>#REF!</v>
      </c>
      <c r="E593" s="2" t="e">
        <f t="shared" si="53"/>
        <v>#REF!</v>
      </c>
      <c r="F593" s="3" t="e">
        <f t="shared" si="54"/>
        <v>#REF!</v>
      </c>
    </row>
    <row r="594" spans="1:6">
      <c r="A594" t="e">
        <f>Updates!#REF!</f>
        <v>#REF!</v>
      </c>
      <c r="B594" t="e">
        <f t="shared" si="50"/>
        <v>#REF!</v>
      </c>
      <c r="C594" s="1" t="e">
        <f t="shared" si="51"/>
        <v>#REF!</v>
      </c>
      <c r="D594" s="1" t="e">
        <f t="shared" si="52"/>
        <v>#REF!</v>
      </c>
      <c r="E594" s="2" t="e">
        <f t="shared" si="53"/>
        <v>#REF!</v>
      </c>
      <c r="F594" s="3" t="e">
        <f t="shared" si="54"/>
        <v>#REF!</v>
      </c>
    </row>
    <row r="595" spans="1:6">
      <c r="A595" t="e">
        <f>Updates!#REF!</f>
        <v>#REF!</v>
      </c>
      <c r="B595" t="e">
        <f t="shared" si="50"/>
        <v>#REF!</v>
      </c>
      <c r="C595" s="1" t="e">
        <f t="shared" si="51"/>
        <v>#REF!</v>
      </c>
      <c r="D595" s="1" t="e">
        <f t="shared" si="52"/>
        <v>#REF!</v>
      </c>
      <c r="E595" s="2" t="e">
        <f t="shared" si="53"/>
        <v>#REF!</v>
      </c>
      <c r="F595" s="3" t="e">
        <f t="shared" si="54"/>
        <v>#REF!</v>
      </c>
    </row>
    <row r="596" spans="1:6">
      <c r="A596" t="e">
        <f>Updates!#REF!</f>
        <v>#REF!</v>
      </c>
      <c r="B596" t="e">
        <f t="shared" si="50"/>
        <v>#REF!</v>
      </c>
      <c r="C596" s="1" t="e">
        <f t="shared" si="51"/>
        <v>#REF!</v>
      </c>
      <c r="D596" s="1" t="e">
        <f t="shared" si="52"/>
        <v>#REF!</v>
      </c>
      <c r="E596" s="2" t="e">
        <f t="shared" si="53"/>
        <v>#REF!</v>
      </c>
      <c r="F596" s="3" t="e">
        <f t="shared" si="54"/>
        <v>#REF!</v>
      </c>
    </row>
    <row r="597" spans="1:6">
      <c r="A597" t="e">
        <f>Updates!#REF!</f>
        <v>#REF!</v>
      </c>
      <c r="B597" t="e">
        <f t="shared" si="50"/>
        <v>#REF!</v>
      </c>
      <c r="C597" s="1" t="e">
        <f t="shared" si="51"/>
        <v>#REF!</v>
      </c>
      <c r="D597" s="1" t="e">
        <f t="shared" si="52"/>
        <v>#REF!</v>
      </c>
      <c r="E597" s="2" t="e">
        <f t="shared" si="53"/>
        <v>#REF!</v>
      </c>
      <c r="F597" s="3" t="e">
        <f t="shared" si="54"/>
        <v>#REF!</v>
      </c>
    </row>
    <row r="598" spans="1:6">
      <c r="A598" t="e">
        <f>Updates!#REF!</f>
        <v>#REF!</v>
      </c>
      <c r="B598" t="e">
        <f t="shared" si="50"/>
        <v>#REF!</v>
      </c>
      <c r="C598" s="1" t="e">
        <f t="shared" si="51"/>
        <v>#REF!</v>
      </c>
      <c r="D598" s="1" t="e">
        <f t="shared" si="52"/>
        <v>#REF!</v>
      </c>
      <c r="E598" s="2" t="e">
        <f t="shared" si="53"/>
        <v>#REF!</v>
      </c>
      <c r="F598" s="3" t="e">
        <f t="shared" si="54"/>
        <v>#REF!</v>
      </c>
    </row>
    <row r="599" spans="1:6">
      <c r="A599" t="e">
        <f>Updates!#REF!</f>
        <v>#REF!</v>
      </c>
      <c r="B599" t="e">
        <f t="shared" si="50"/>
        <v>#REF!</v>
      </c>
      <c r="C599" s="1" t="e">
        <f t="shared" si="51"/>
        <v>#REF!</v>
      </c>
      <c r="D599" s="1" t="e">
        <f t="shared" si="52"/>
        <v>#REF!</v>
      </c>
      <c r="E599" s="2" t="e">
        <f t="shared" si="53"/>
        <v>#REF!</v>
      </c>
      <c r="F599" s="3" t="e">
        <f t="shared" si="54"/>
        <v>#REF!</v>
      </c>
    </row>
    <row r="600" spans="1:6">
      <c r="A600" t="e">
        <f>Updates!#REF!</f>
        <v>#REF!</v>
      </c>
      <c r="B600" t="e">
        <f t="shared" si="50"/>
        <v>#REF!</v>
      </c>
      <c r="C600" s="1" t="e">
        <f t="shared" si="51"/>
        <v>#REF!</v>
      </c>
      <c r="D600" s="1" t="e">
        <f t="shared" si="52"/>
        <v>#REF!</v>
      </c>
      <c r="E600" s="2" t="e">
        <f t="shared" si="53"/>
        <v>#REF!</v>
      </c>
      <c r="F600" s="3" t="e">
        <f t="shared" si="54"/>
        <v>#REF!</v>
      </c>
    </row>
    <row r="601" spans="1:6">
      <c r="A601" t="e">
        <f>Updates!#REF!</f>
        <v>#REF!</v>
      </c>
      <c r="B601" t="e">
        <f t="shared" si="50"/>
        <v>#REF!</v>
      </c>
      <c r="C601" s="1" t="e">
        <f t="shared" si="51"/>
        <v>#REF!</v>
      </c>
      <c r="D601" s="1" t="e">
        <f t="shared" si="52"/>
        <v>#REF!</v>
      </c>
      <c r="E601" s="2" t="e">
        <f t="shared" si="53"/>
        <v>#REF!</v>
      </c>
      <c r="F601" s="3" t="e">
        <f t="shared" si="54"/>
        <v>#REF!</v>
      </c>
    </row>
    <row r="602" spans="1:6">
      <c r="A602" t="e">
        <f>Updates!#REF!</f>
        <v>#REF!</v>
      </c>
      <c r="B602" t="e">
        <f t="shared" si="50"/>
        <v>#REF!</v>
      </c>
      <c r="C602" s="1" t="e">
        <f t="shared" si="51"/>
        <v>#REF!</v>
      </c>
      <c r="D602" s="1" t="e">
        <f t="shared" si="52"/>
        <v>#REF!</v>
      </c>
      <c r="E602" s="2" t="e">
        <f t="shared" si="53"/>
        <v>#REF!</v>
      </c>
      <c r="F602" s="3" t="e">
        <f t="shared" si="54"/>
        <v>#REF!</v>
      </c>
    </row>
    <row r="603" spans="1:6">
      <c r="A603" t="e">
        <f>Updates!#REF!</f>
        <v>#REF!</v>
      </c>
      <c r="B603" t="e">
        <f t="shared" si="50"/>
        <v>#REF!</v>
      </c>
      <c r="C603" s="1" t="e">
        <f t="shared" si="51"/>
        <v>#REF!</v>
      </c>
      <c r="D603" s="1" t="e">
        <f t="shared" si="52"/>
        <v>#REF!</v>
      </c>
      <c r="E603" s="2" t="e">
        <f t="shared" si="53"/>
        <v>#REF!</v>
      </c>
      <c r="F603" s="3" t="e">
        <f t="shared" si="54"/>
        <v>#REF!</v>
      </c>
    </row>
    <row r="604" spans="1:6">
      <c r="A604" t="e">
        <f>Updates!#REF!</f>
        <v>#REF!</v>
      </c>
      <c r="B604" t="e">
        <f t="shared" si="50"/>
        <v>#REF!</v>
      </c>
      <c r="C604" s="1" t="e">
        <f t="shared" si="51"/>
        <v>#REF!</v>
      </c>
      <c r="D604" s="1" t="e">
        <f t="shared" si="52"/>
        <v>#REF!</v>
      </c>
      <c r="E604" s="2" t="e">
        <f t="shared" si="53"/>
        <v>#REF!</v>
      </c>
      <c r="F604" s="3" t="e">
        <f t="shared" si="54"/>
        <v>#REF!</v>
      </c>
    </row>
    <row r="605" spans="1:6">
      <c r="A605" t="e">
        <f>Updates!#REF!</f>
        <v>#REF!</v>
      </c>
      <c r="B605" t="e">
        <f t="shared" si="50"/>
        <v>#REF!</v>
      </c>
      <c r="C605" s="1" t="e">
        <f t="shared" si="51"/>
        <v>#REF!</v>
      </c>
      <c r="D605" s="1" t="e">
        <f t="shared" si="52"/>
        <v>#REF!</v>
      </c>
      <c r="E605" s="2" t="e">
        <f t="shared" si="53"/>
        <v>#REF!</v>
      </c>
      <c r="F605" s="3" t="e">
        <f t="shared" si="54"/>
        <v>#REF!</v>
      </c>
    </row>
    <row r="606" spans="1:6">
      <c r="A606" t="e">
        <f>Updates!#REF!</f>
        <v>#REF!</v>
      </c>
      <c r="B606" t="e">
        <f t="shared" si="50"/>
        <v>#REF!</v>
      </c>
      <c r="C606" s="1" t="e">
        <f t="shared" si="51"/>
        <v>#REF!</v>
      </c>
      <c r="D606" s="1" t="e">
        <f t="shared" si="52"/>
        <v>#REF!</v>
      </c>
      <c r="E606" s="2" t="e">
        <f t="shared" si="53"/>
        <v>#REF!</v>
      </c>
      <c r="F606" s="3" t="e">
        <f t="shared" si="54"/>
        <v>#REF!</v>
      </c>
    </row>
    <row r="607" spans="1:6">
      <c r="A607" t="e">
        <f>Updates!#REF!</f>
        <v>#REF!</v>
      </c>
      <c r="B607" t="e">
        <f t="shared" si="50"/>
        <v>#REF!</v>
      </c>
      <c r="C607" s="1" t="e">
        <f t="shared" si="51"/>
        <v>#REF!</v>
      </c>
      <c r="D607" s="1" t="e">
        <f t="shared" si="52"/>
        <v>#REF!</v>
      </c>
      <c r="E607" s="2" t="e">
        <f t="shared" si="53"/>
        <v>#REF!</v>
      </c>
      <c r="F607" s="3" t="e">
        <f t="shared" si="54"/>
        <v>#REF!</v>
      </c>
    </row>
    <row r="608" spans="1:6">
      <c r="A608" t="e">
        <f>Updates!#REF!</f>
        <v>#REF!</v>
      </c>
      <c r="B608" t="e">
        <f t="shared" si="50"/>
        <v>#REF!</v>
      </c>
      <c r="C608" s="1" t="e">
        <f t="shared" si="51"/>
        <v>#REF!</v>
      </c>
      <c r="D608" s="1" t="e">
        <f t="shared" si="52"/>
        <v>#REF!</v>
      </c>
      <c r="E608" s="2" t="e">
        <f t="shared" si="53"/>
        <v>#REF!</v>
      </c>
      <c r="F608" s="3" t="e">
        <f t="shared" si="54"/>
        <v>#REF!</v>
      </c>
    </row>
    <row r="609" spans="1:6">
      <c r="A609" t="e">
        <f>Updates!#REF!</f>
        <v>#REF!</v>
      </c>
      <c r="B609" t="e">
        <f t="shared" si="50"/>
        <v>#REF!</v>
      </c>
      <c r="C609" s="1" t="e">
        <f t="shared" si="51"/>
        <v>#REF!</v>
      </c>
      <c r="D609" s="1" t="e">
        <f t="shared" si="52"/>
        <v>#REF!</v>
      </c>
      <c r="E609" s="2" t="e">
        <f t="shared" si="53"/>
        <v>#REF!</v>
      </c>
      <c r="F609" s="3" t="e">
        <f t="shared" si="54"/>
        <v>#REF!</v>
      </c>
    </row>
    <row r="610" spans="1:6">
      <c r="A610" t="e">
        <f>Updates!#REF!</f>
        <v>#REF!</v>
      </c>
      <c r="B610" t="e">
        <f t="shared" si="50"/>
        <v>#REF!</v>
      </c>
      <c r="C610" s="1" t="e">
        <f t="shared" si="51"/>
        <v>#REF!</v>
      </c>
      <c r="D610" s="1" t="e">
        <f t="shared" si="52"/>
        <v>#REF!</v>
      </c>
      <c r="E610" s="2" t="e">
        <f t="shared" si="53"/>
        <v>#REF!</v>
      </c>
      <c r="F610" s="3" t="e">
        <f t="shared" si="54"/>
        <v>#REF!</v>
      </c>
    </row>
    <row r="611" spans="1:6">
      <c r="A611" t="e">
        <f>Updates!#REF!</f>
        <v>#REF!</v>
      </c>
      <c r="B611" t="e">
        <f t="shared" si="50"/>
        <v>#REF!</v>
      </c>
      <c r="C611" s="1" t="e">
        <f t="shared" si="51"/>
        <v>#REF!</v>
      </c>
      <c r="D611" s="1" t="e">
        <f t="shared" si="52"/>
        <v>#REF!</v>
      </c>
      <c r="E611" s="2" t="e">
        <f t="shared" si="53"/>
        <v>#REF!</v>
      </c>
      <c r="F611" s="3" t="e">
        <f t="shared" si="54"/>
        <v>#REF!</v>
      </c>
    </row>
    <row r="612" spans="1:6">
      <c r="A612" t="e">
        <f>Updates!#REF!</f>
        <v>#REF!</v>
      </c>
      <c r="B612" t="e">
        <f t="shared" si="50"/>
        <v>#REF!</v>
      </c>
      <c r="C612" s="1" t="e">
        <f t="shared" si="51"/>
        <v>#REF!</v>
      </c>
      <c r="D612" s="1" t="e">
        <f t="shared" si="52"/>
        <v>#REF!</v>
      </c>
      <c r="E612" s="2" t="e">
        <f t="shared" si="53"/>
        <v>#REF!</v>
      </c>
      <c r="F612" s="3" t="e">
        <f t="shared" si="54"/>
        <v>#REF!</v>
      </c>
    </row>
    <row r="613" spans="1:6">
      <c r="A613" t="e">
        <f>Updates!#REF!</f>
        <v>#REF!</v>
      </c>
      <c r="B613" t="e">
        <f t="shared" si="50"/>
        <v>#REF!</v>
      </c>
      <c r="C613" s="1" t="e">
        <f t="shared" si="51"/>
        <v>#REF!</v>
      </c>
      <c r="D613" s="1" t="e">
        <f t="shared" si="52"/>
        <v>#REF!</v>
      </c>
      <c r="E613" s="2" t="e">
        <f t="shared" si="53"/>
        <v>#REF!</v>
      </c>
      <c r="F613" s="3" t="e">
        <f t="shared" si="54"/>
        <v>#REF!</v>
      </c>
    </row>
    <row r="614" spans="1:6">
      <c r="A614" t="e">
        <f>Updates!#REF!</f>
        <v>#REF!</v>
      </c>
      <c r="B614" t="e">
        <f t="shared" si="50"/>
        <v>#REF!</v>
      </c>
      <c r="C614" s="1" t="e">
        <f t="shared" si="51"/>
        <v>#REF!</v>
      </c>
      <c r="D614" s="1" t="e">
        <f t="shared" si="52"/>
        <v>#REF!</v>
      </c>
      <c r="E614" s="2" t="e">
        <f t="shared" si="53"/>
        <v>#REF!</v>
      </c>
      <c r="F614" s="3" t="e">
        <f t="shared" si="54"/>
        <v>#REF!</v>
      </c>
    </row>
    <row r="615" spans="1:6">
      <c r="A615" t="e">
        <f>Updates!#REF!</f>
        <v>#REF!</v>
      </c>
      <c r="B615" t="e">
        <f t="shared" si="50"/>
        <v>#REF!</v>
      </c>
      <c r="C615" s="1" t="e">
        <f t="shared" si="51"/>
        <v>#REF!</v>
      </c>
      <c r="D615" s="1" t="e">
        <f t="shared" si="52"/>
        <v>#REF!</v>
      </c>
      <c r="E615" s="2" t="e">
        <f t="shared" si="53"/>
        <v>#REF!</v>
      </c>
      <c r="F615" s="3" t="e">
        <f t="shared" si="54"/>
        <v>#REF!</v>
      </c>
    </row>
    <row r="616" spans="1:6">
      <c r="A616" t="e">
        <f>Updates!#REF!</f>
        <v>#REF!</v>
      </c>
      <c r="B616" t="e">
        <f t="shared" si="50"/>
        <v>#REF!</v>
      </c>
      <c r="C616" s="1" t="e">
        <f t="shared" si="51"/>
        <v>#REF!</v>
      </c>
      <c r="D616" s="1" t="e">
        <f t="shared" si="52"/>
        <v>#REF!</v>
      </c>
      <c r="E616" s="2" t="e">
        <f t="shared" si="53"/>
        <v>#REF!</v>
      </c>
      <c r="F616" s="3" t="e">
        <f t="shared" si="54"/>
        <v>#REF!</v>
      </c>
    </row>
    <row r="617" spans="1:6">
      <c r="A617" t="e">
        <f>Updates!#REF!</f>
        <v>#REF!</v>
      </c>
      <c r="B617" t="e">
        <f t="shared" si="50"/>
        <v>#REF!</v>
      </c>
      <c r="C617" s="1" t="e">
        <f t="shared" si="51"/>
        <v>#REF!</v>
      </c>
      <c r="D617" s="1" t="e">
        <f t="shared" si="52"/>
        <v>#REF!</v>
      </c>
      <c r="E617" s="2" t="e">
        <f t="shared" si="53"/>
        <v>#REF!</v>
      </c>
      <c r="F617" s="3" t="e">
        <f t="shared" si="54"/>
        <v>#REF!</v>
      </c>
    </row>
    <row r="618" spans="1:6">
      <c r="A618" t="e">
        <f>Updates!#REF!</f>
        <v>#REF!</v>
      </c>
      <c r="B618" t="e">
        <f t="shared" si="50"/>
        <v>#REF!</v>
      </c>
      <c r="C618" s="1" t="e">
        <f t="shared" si="51"/>
        <v>#REF!</v>
      </c>
      <c r="D618" s="1" t="e">
        <f t="shared" si="52"/>
        <v>#REF!</v>
      </c>
      <c r="E618" s="2" t="e">
        <f t="shared" si="53"/>
        <v>#REF!</v>
      </c>
      <c r="F618" s="3" t="e">
        <f t="shared" si="54"/>
        <v>#REF!</v>
      </c>
    </row>
    <row r="619" spans="1:6">
      <c r="A619" t="e">
        <f>Updates!#REF!</f>
        <v>#REF!</v>
      </c>
      <c r="B619" t="e">
        <f t="shared" si="50"/>
        <v>#REF!</v>
      </c>
      <c r="C619" s="1" t="e">
        <f t="shared" si="51"/>
        <v>#REF!</v>
      </c>
      <c r="D619" s="1" t="e">
        <f t="shared" si="52"/>
        <v>#REF!</v>
      </c>
      <c r="E619" s="2" t="e">
        <f t="shared" si="53"/>
        <v>#REF!</v>
      </c>
      <c r="F619" s="3" t="e">
        <f t="shared" si="54"/>
        <v>#REF!</v>
      </c>
    </row>
    <row r="620" spans="1:6">
      <c r="A620" t="e">
        <f>Updates!#REF!</f>
        <v>#REF!</v>
      </c>
      <c r="B620" t="e">
        <f t="shared" si="50"/>
        <v>#REF!</v>
      </c>
      <c r="C620" s="1" t="e">
        <f t="shared" si="51"/>
        <v>#REF!</v>
      </c>
      <c r="D620" s="1" t="e">
        <f t="shared" si="52"/>
        <v>#REF!</v>
      </c>
      <c r="E620" s="2" t="e">
        <f t="shared" si="53"/>
        <v>#REF!</v>
      </c>
      <c r="F620" s="3" t="e">
        <f t="shared" si="54"/>
        <v>#REF!</v>
      </c>
    </row>
    <row r="621" spans="1:6">
      <c r="A621" t="e">
        <f>Updates!#REF!</f>
        <v>#REF!</v>
      </c>
      <c r="B621" t="e">
        <f t="shared" si="50"/>
        <v>#REF!</v>
      </c>
      <c r="C621" s="1" t="e">
        <f t="shared" si="51"/>
        <v>#REF!</v>
      </c>
      <c r="D621" s="1" t="e">
        <f t="shared" si="52"/>
        <v>#REF!</v>
      </c>
      <c r="E621" s="2" t="e">
        <f t="shared" si="53"/>
        <v>#REF!</v>
      </c>
      <c r="F621" s="3" t="e">
        <f t="shared" si="54"/>
        <v>#REF!</v>
      </c>
    </row>
    <row r="622" spans="1:6">
      <c r="A622" t="e">
        <f>Updates!#REF!</f>
        <v>#REF!</v>
      </c>
      <c r="B622" t="e">
        <f t="shared" si="50"/>
        <v>#REF!</v>
      </c>
      <c r="C622" s="1" t="e">
        <f t="shared" si="51"/>
        <v>#REF!</v>
      </c>
      <c r="D622" s="1" t="e">
        <f t="shared" si="52"/>
        <v>#REF!</v>
      </c>
      <c r="E622" s="2" t="e">
        <f t="shared" si="53"/>
        <v>#REF!</v>
      </c>
      <c r="F622" s="3" t="e">
        <f t="shared" si="54"/>
        <v>#REF!</v>
      </c>
    </row>
    <row r="623" spans="1:6">
      <c r="A623" t="e">
        <f>Updates!#REF!</f>
        <v>#REF!</v>
      </c>
      <c r="B623" t="e">
        <f t="shared" si="50"/>
        <v>#REF!</v>
      </c>
      <c r="C623" s="1" t="e">
        <f t="shared" si="51"/>
        <v>#REF!</v>
      </c>
      <c r="D623" s="1" t="e">
        <f t="shared" si="52"/>
        <v>#REF!</v>
      </c>
      <c r="E623" s="2" t="e">
        <f t="shared" si="53"/>
        <v>#REF!</v>
      </c>
      <c r="F623" s="3" t="e">
        <f t="shared" si="54"/>
        <v>#REF!</v>
      </c>
    </row>
    <row r="624" spans="1:6">
      <c r="A624" t="e">
        <f>Updates!#REF!</f>
        <v>#REF!</v>
      </c>
      <c r="B624" t="e">
        <f t="shared" si="50"/>
        <v>#REF!</v>
      </c>
      <c r="C624" s="1" t="e">
        <f t="shared" si="51"/>
        <v>#REF!</v>
      </c>
      <c r="D624" s="1" t="e">
        <f t="shared" si="52"/>
        <v>#REF!</v>
      </c>
      <c r="E624" s="2" t="e">
        <f t="shared" si="53"/>
        <v>#REF!</v>
      </c>
      <c r="F624" s="3" t="e">
        <f t="shared" si="54"/>
        <v>#REF!</v>
      </c>
    </row>
    <row r="625" spans="1:6">
      <c r="A625" t="e">
        <f>Updates!#REF!</f>
        <v>#REF!</v>
      </c>
      <c r="B625" t="e">
        <f t="shared" si="50"/>
        <v>#REF!</v>
      </c>
      <c r="C625" s="1" t="e">
        <f t="shared" si="51"/>
        <v>#REF!</v>
      </c>
      <c r="D625" s="1" t="e">
        <f t="shared" si="52"/>
        <v>#REF!</v>
      </c>
      <c r="E625" s="2" t="e">
        <f t="shared" si="53"/>
        <v>#REF!</v>
      </c>
      <c r="F625" s="3" t="e">
        <f t="shared" si="54"/>
        <v>#REF!</v>
      </c>
    </row>
    <row r="626" spans="1:6">
      <c r="A626" t="e">
        <f>Updates!#REF!</f>
        <v>#REF!</v>
      </c>
      <c r="B626" t="e">
        <f t="shared" si="50"/>
        <v>#REF!</v>
      </c>
      <c r="C626" s="1" t="e">
        <f t="shared" si="51"/>
        <v>#REF!</v>
      </c>
      <c r="D626" s="1" t="e">
        <f t="shared" si="52"/>
        <v>#REF!</v>
      </c>
      <c r="E626" s="2" t="e">
        <f t="shared" si="53"/>
        <v>#REF!</v>
      </c>
      <c r="F626" s="3" t="e">
        <f t="shared" si="54"/>
        <v>#REF!</v>
      </c>
    </row>
    <row r="627" spans="1:6">
      <c r="A627" t="e">
        <f>Updates!#REF!</f>
        <v>#REF!</v>
      </c>
      <c r="B627" t="e">
        <f t="shared" si="50"/>
        <v>#REF!</v>
      </c>
      <c r="C627" s="1" t="e">
        <f t="shared" si="51"/>
        <v>#REF!</v>
      </c>
      <c r="D627" s="1" t="e">
        <f t="shared" si="52"/>
        <v>#REF!</v>
      </c>
      <c r="E627" s="2" t="e">
        <f t="shared" si="53"/>
        <v>#REF!</v>
      </c>
      <c r="F627" s="3" t="e">
        <f t="shared" si="54"/>
        <v>#REF!</v>
      </c>
    </row>
    <row r="628" spans="1:6">
      <c r="A628" t="e">
        <f>Updates!#REF!</f>
        <v>#REF!</v>
      </c>
      <c r="B628" t="e">
        <f t="shared" si="50"/>
        <v>#REF!</v>
      </c>
      <c r="C628" s="1" t="e">
        <f t="shared" si="51"/>
        <v>#REF!</v>
      </c>
      <c r="D628" s="1" t="e">
        <f t="shared" si="52"/>
        <v>#REF!</v>
      </c>
      <c r="E628" s="2" t="e">
        <f t="shared" si="53"/>
        <v>#REF!</v>
      </c>
      <c r="F628" s="3" t="e">
        <f t="shared" si="54"/>
        <v>#REF!</v>
      </c>
    </row>
    <row r="629" spans="1:6">
      <c r="A629" t="e">
        <f>Updates!#REF!</f>
        <v>#REF!</v>
      </c>
      <c r="B629" t="e">
        <f t="shared" si="50"/>
        <v>#REF!</v>
      </c>
      <c r="C629" s="1" t="e">
        <f t="shared" si="51"/>
        <v>#REF!</v>
      </c>
      <c r="D629" s="1" t="e">
        <f t="shared" si="52"/>
        <v>#REF!</v>
      </c>
      <c r="E629" s="2" t="e">
        <f t="shared" si="53"/>
        <v>#REF!</v>
      </c>
      <c r="F629" s="3" t="e">
        <f t="shared" si="54"/>
        <v>#REF!</v>
      </c>
    </row>
    <row r="630" spans="1:6">
      <c r="A630" t="e">
        <f>Updates!#REF!</f>
        <v>#REF!</v>
      </c>
      <c r="B630" t="e">
        <f t="shared" si="50"/>
        <v>#REF!</v>
      </c>
      <c r="C630" s="1" t="e">
        <f t="shared" si="51"/>
        <v>#REF!</v>
      </c>
      <c r="D630" s="1" t="e">
        <f t="shared" si="52"/>
        <v>#REF!</v>
      </c>
      <c r="E630" s="2" t="e">
        <f t="shared" si="53"/>
        <v>#REF!</v>
      </c>
      <c r="F630" s="3" t="e">
        <f t="shared" si="54"/>
        <v>#REF!</v>
      </c>
    </row>
    <row r="631" spans="1:6">
      <c r="A631" t="e">
        <f>Updates!#REF!</f>
        <v>#REF!</v>
      </c>
      <c r="B631" t="e">
        <f t="shared" si="50"/>
        <v>#REF!</v>
      </c>
      <c r="C631" s="1" t="e">
        <f t="shared" si="51"/>
        <v>#REF!</v>
      </c>
      <c r="D631" s="1" t="e">
        <f t="shared" si="52"/>
        <v>#REF!</v>
      </c>
      <c r="E631" s="2" t="e">
        <f t="shared" si="53"/>
        <v>#REF!</v>
      </c>
      <c r="F631" s="3" t="e">
        <f t="shared" si="54"/>
        <v>#REF!</v>
      </c>
    </row>
    <row r="632" spans="1:6">
      <c r="A632" t="e">
        <f>Updates!#REF!</f>
        <v>#REF!</v>
      </c>
      <c r="B632" t="e">
        <f t="shared" si="50"/>
        <v>#REF!</v>
      </c>
      <c r="C632" s="1" t="e">
        <f t="shared" si="51"/>
        <v>#REF!</v>
      </c>
      <c r="D632" s="1" t="e">
        <f t="shared" si="52"/>
        <v>#REF!</v>
      </c>
      <c r="E632" s="2" t="e">
        <f t="shared" si="53"/>
        <v>#REF!</v>
      </c>
      <c r="F632" s="3" t="e">
        <f t="shared" si="54"/>
        <v>#REF!</v>
      </c>
    </row>
    <row r="633" spans="1:6">
      <c r="A633" t="e">
        <f>Updates!#REF!</f>
        <v>#REF!</v>
      </c>
      <c r="B633" t="e">
        <f t="shared" si="50"/>
        <v>#REF!</v>
      </c>
      <c r="C633" s="1" t="e">
        <f t="shared" si="51"/>
        <v>#REF!</v>
      </c>
      <c r="D633" s="1" t="e">
        <f t="shared" si="52"/>
        <v>#REF!</v>
      </c>
      <c r="E633" s="2" t="e">
        <f t="shared" si="53"/>
        <v>#REF!</v>
      </c>
      <c r="F633" s="3" t="e">
        <f t="shared" si="54"/>
        <v>#REF!</v>
      </c>
    </row>
    <row r="634" spans="1:6">
      <c r="A634" t="e">
        <f>Updates!#REF!</f>
        <v>#REF!</v>
      </c>
      <c r="B634" t="e">
        <f t="shared" si="50"/>
        <v>#REF!</v>
      </c>
      <c r="C634" s="1" t="e">
        <f t="shared" si="51"/>
        <v>#REF!</v>
      </c>
      <c r="D634" s="1" t="e">
        <f t="shared" si="52"/>
        <v>#REF!</v>
      </c>
      <c r="E634" s="2" t="e">
        <f t="shared" si="53"/>
        <v>#REF!</v>
      </c>
      <c r="F634" s="3" t="e">
        <f t="shared" si="54"/>
        <v>#REF!</v>
      </c>
    </row>
    <row r="635" spans="1:6">
      <c r="A635" t="e">
        <f>Updates!#REF!</f>
        <v>#REF!</v>
      </c>
      <c r="B635" t="e">
        <f t="shared" si="50"/>
        <v>#REF!</v>
      </c>
      <c r="C635" s="1" t="e">
        <f t="shared" si="51"/>
        <v>#REF!</v>
      </c>
      <c r="D635" s="1" t="e">
        <f t="shared" si="52"/>
        <v>#REF!</v>
      </c>
      <c r="E635" s="2" t="e">
        <f t="shared" si="53"/>
        <v>#REF!</v>
      </c>
      <c r="F635" s="3" t="e">
        <f t="shared" si="54"/>
        <v>#REF!</v>
      </c>
    </row>
    <row r="636" spans="1:6">
      <c r="A636" t="e">
        <f>Updates!#REF!</f>
        <v>#REF!</v>
      </c>
      <c r="B636" t="e">
        <f t="shared" si="50"/>
        <v>#REF!</v>
      </c>
      <c r="C636" s="1" t="e">
        <f t="shared" si="51"/>
        <v>#REF!</v>
      </c>
      <c r="D636" s="1" t="e">
        <f t="shared" si="52"/>
        <v>#REF!</v>
      </c>
      <c r="E636" s="2" t="e">
        <f t="shared" si="53"/>
        <v>#REF!</v>
      </c>
      <c r="F636" s="3" t="e">
        <f t="shared" si="54"/>
        <v>#REF!</v>
      </c>
    </row>
    <row r="637" spans="1:6">
      <c r="A637" t="e">
        <f>Updates!#REF!</f>
        <v>#REF!</v>
      </c>
      <c r="B637" t="e">
        <f t="shared" si="50"/>
        <v>#REF!</v>
      </c>
      <c r="C637" s="1" t="e">
        <f t="shared" si="51"/>
        <v>#REF!</v>
      </c>
      <c r="D637" s="1" t="e">
        <f t="shared" si="52"/>
        <v>#REF!</v>
      </c>
      <c r="E637" s="2" t="e">
        <f t="shared" si="53"/>
        <v>#REF!</v>
      </c>
      <c r="F637" s="3" t="e">
        <f t="shared" si="54"/>
        <v>#REF!</v>
      </c>
    </row>
    <row r="638" spans="1:6">
      <c r="A638" t="e">
        <f>Updates!#REF!</f>
        <v>#REF!</v>
      </c>
      <c r="B638" t="e">
        <f t="shared" si="50"/>
        <v>#REF!</v>
      </c>
      <c r="C638" s="1" t="e">
        <f t="shared" si="51"/>
        <v>#REF!</v>
      </c>
      <c r="D638" s="1" t="e">
        <f t="shared" si="52"/>
        <v>#REF!</v>
      </c>
      <c r="E638" s="2" t="e">
        <f t="shared" si="53"/>
        <v>#REF!</v>
      </c>
      <c r="F638" s="3" t="e">
        <f t="shared" si="54"/>
        <v>#REF!</v>
      </c>
    </row>
    <row r="639" spans="1:6">
      <c r="A639" t="e">
        <f>Updates!#REF!</f>
        <v>#REF!</v>
      </c>
      <c r="B639" t="e">
        <f t="shared" si="50"/>
        <v>#REF!</v>
      </c>
      <c r="C639" s="1" t="e">
        <f t="shared" si="51"/>
        <v>#REF!</v>
      </c>
      <c r="D639" s="1" t="e">
        <f t="shared" si="52"/>
        <v>#REF!</v>
      </c>
      <c r="E639" s="2" t="e">
        <f t="shared" si="53"/>
        <v>#REF!</v>
      </c>
      <c r="F639" s="3" t="e">
        <f t="shared" si="54"/>
        <v>#REF!</v>
      </c>
    </row>
    <row r="640" spans="1:6">
      <c r="A640" t="e">
        <f>Updates!#REF!</f>
        <v>#REF!</v>
      </c>
      <c r="B640" t="e">
        <f t="shared" si="50"/>
        <v>#REF!</v>
      </c>
      <c r="C640" s="1" t="e">
        <f t="shared" si="51"/>
        <v>#REF!</v>
      </c>
      <c r="D640" s="1" t="e">
        <f t="shared" si="52"/>
        <v>#REF!</v>
      </c>
      <c r="E640" s="2" t="e">
        <f t="shared" si="53"/>
        <v>#REF!</v>
      </c>
      <c r="F640" s="3" t="e">
        <f t="shared" si="54"/>
        <v>#REF!</v>
      </c>
    </row>
    <row r="641" spans="1:6">
      <c r="A641" t="e">
        <f>Updates!#REF!</f>
        <v>#REF!</v>
      </c>
      <c r="B641" t="e">
        <f t="shared" si="50"/>
        <v>#REF!</v>
      </c>
      <c r="C641" s="1" t="e">
        <f t="shared" si="51"/>
        <v>#REF!</v>
      </c>
      <c r="D641" s="1" t="e">
        <f t="shared" si="52"/>
        <v>#REF!</v>
      </c>
      <c r="E641" s="2" t="e">
        <f t="shared" si="53"/>
        <v>#REF!</v>
      </c>
      <c r="F641" s="3" t="e">
        <f t="shared" si="54"/>
        <v>#REF!</v>
      </c>
    </row>
    <row r="642" spans="1:6">
      <c r="A642" t="e">
        <f>Updates!#REF!</f>
        <v>#REF!</v>
      </c>
      <c r="B642" t="e">
        <f t="shared" si="50"/>
        <v>#REF!</v>
      </c>
      <c r="C642" s="1" t="e">
        <f t="shared" si="51"/>
        <v>#REF!</v>
      </c>
      <c r="D642" s="1" t="e">
        <f t="shared" si="52"/>
        <v>#REF!</v>
      </c>
      <c r="E642" s="2" t="e">
        <f t="shared" si="53"/>
        <v>#REF!</v>
      </c>
      <c r="F642" s="3" t="e">
        <f t="shared" si="54"/>
        <v>#REF!</v>
      </c>
    </row>
    <row r="643" spans="1:6">
      <c r="A643" t="e">
        <f>Updates!#REF!</f>
        <v>#REF!</v>
      </c>
      <c r="B643" t="e">
        <f t="shared" si="50"/>
        <v>#REF!</v>
      </c>
      <c r="C643" s="1" t="e">
        <f t="shared" si="51"/>
        <v>#REF!</v>
      </c>
      <c r="D643" s="1" t="e">
        <f t="shared" si="52"/>
        <v>#REF!</v>
      </c>
      <c r="E643" s="2" t="e">
        <f t="shared" si="53"/>
        <v>#REF!</v>
      </c>
      <c r="F643" s="3" t="e">
        <f t="shared" si="54"/>
        <v>#REF!</v>
      </c>
    </row>
    <row r="644" spans="1:6">
      <c r="A644" t="e">
        <f>Updates!#REF!</f>
        <v>#REF!</v>
      </c>
      <c r="B644" t="e">
        <f t="shared" si="50"/>
        <v>#REF!</v>
      </c>
      <c r="C644" s="1" t="e">
        <f t="shared" si="51"/>
        <v>#REF!</v>
      </c>
      <c r="D644" s="1" t="e">
        <f t="shared" si="52"/>
        <v>#REF!</v>
      </c>
      <c r="E644" s="2" t="e">
        <f t="shared" si="53"/>
        <v>#REF!</v>
      </c>
      <c r="F644" s="3" t="e">
        <f t="shared" si="54"/>
        <v>#REF!</v>
      </c>
    </row>
    <row r="645" spans="1:6">
      <c r="A645" t="e">
        <f>Updates!#REF!</f>
        <v>#REF!</v>
      </c>
      <c r="B645" t="e">
        <f t="shared" si="50"/>
        <v>#REF!</v>
      </c>
      <c r="C645" s="1" t="e">
        <f t="shared" si="51"/>
        <v>#REF!</v>
      </c>
      <c r="D645" s="1" t="e">
        <f t="shared" si="52"/>
        <v>#REF!</v>
      </c>
      <c r="E645" s="2" t="e">
        <f t="shared" si="53"/>
        <v>#REF!</v>
      </c>
      <c r="F645" s="3" t="e">
        <f t="shared" si="54"/>
        <v>#REF!</v>
      </c>
    </row>
    <row r="646" spans="1:6">
      <c r="A646" t="e">
        <f>Updates!#REF!</f>
        <v>#REF!</v>
      </c>
      <c r="B646" t="e">
        <f t="shared" si="50"/>
        <v>#REF!</v>
      </c>
      <c r="C646" s="1" t="e">
        <f t="shared" si="51"/>
        <v>#REF!</v>
      </c>
      <c r="D646" s="1" t="e">
        <f t="shared" si="52"/>
        <v>#REF!</v>
      </c>
      <c r="E646" s="2" t="e">
        <f t="shared" si="53"/>
        <v>#REF!</v>
      </c>
      <c r="F646" s="3" t="e">
        <f t="shared" si="54"/>
        <v>#REF!</v>
      </c>
    </row>
    <row r="647" spans="1:6">
      <c r="A647" t="e">
        <f>Updates!#REF!</f>
        <v>#REF!</v>
      </c>
      <c r="B647" t="e">
        <f t="shared" si="50"/>
        <v>#REF!</v>
      </c>
      <c r="C647" s="1" t="e">
        <f t="shared" si="51"/>
        <v>#REF!</v>
      </c>
      <c r="D647" s="1" t="e">
        <f t="shared" si="52"/>
        <v>#REF!</v>
      </c>
      <c r="E647" s="2" t="e">
        <f t="shared" si="53"/>
        <v>#REF!</v>
      </c>
      <c r="F647" s="3" t="e">
        <f t="shared" si="54"/>
        <v>#REF!</v>
      </c>
    </row>
    <row r="648" spans="1:6">
      <c r="A648" t="e">
        <f>Updates!#REF!</f>
        <v>#REF!</v>
      </c>
      <c r="B648" t="e">
        <f t="shared" si="50"/>
        <v>#REF!</v>
      </c>
      <c r="C648" s="1" t="e">
        <f t="shared" si="51"/>
        <v>#REF!</v>
      </c>
      <c r="D648" s="1" t="e">
        <f t="shared" si="52"/>
        <v>#REF!</v>
      </c>
      <c r="E648" s="2" t="e">
        <f t="shared" si="53"/>
        <v>#REF!</v>
      </c>
      <c r="F648" s="3" t="e">
        <f t="shared" si="54"/>
        <v>#REF!</v>
      </c>
    </row>
    <row r="649" spans="1:6">
      <c r="A649" t="e">
        <f>Updates!#REF!</f>
        <v>#REF!</v>
      </c>
      <c r="B649" t="e">
        <f t="shared" si="50"/>
        <v>#REF!</v>
      </c>
      <c r="C649" s="1" t="e">
        <f t="shared" si="51"/>
        <v>#REF!</v>
      </c>
      <c r="D649" s="1" t="e">
        <f t="shared" si="52"/>
        <v>#REF!</v>
      </c>
      <c r="E649" s="2" t="e">
        <f t="shared" si="53"/>
        <v>#REF!</v>
      </c>
      <c r="F649" s="3" t="e">
        <f t="shared" si="54"/>
        <v>#REF!</v>
      </c>
    </row>
    <row r="650" spans="1:6">
      <c r="A650" t="e">
        <f>Updates!#REF!</f>
        <v>#REF!</v>
      </c>
      <c r="B650" t="e">
        <f t="shared" si="50"/>
        <v>#REF!</v>
      </c>
      <c r="C650" s="1" t="e">
        <f t="shared" si="51"/>
        <v>#REF!</v>
      </c>
      <c r="D650" s="1" t="e">
        <f t="shared" si="52"/>
        <v>#REF!</v>
      </c>
      <c r="E650" s="2" t="e">
        <f t="shared" si="53"/>
        <v>#REF!</v>
      </c>
      <c r="F650" s="3" t="e">
        <f t="shared" si="54"/>
        <v>#REF!</v>
      </c>
    </row>
    <row r="651" spans="1:6">
      <c r="A651" t="e">
        <f>Updates!#REF!</f>
        <v>#REF!</v>
      </c>
      <c r="B651" t="e">
        <f t="shared" si="50"/>
        <v>#REF!</v>
      </c>
      <c r="C651" s="1" t="e">
        <f t="shared" si="51"/>
        <v>#REF!</v>
      </c>
      <c r="D651" s="1" t="e">
        <f t="shared" si="52"/>
        <v>#REF!</v>
      </c>
      <c r="E651" s="2" t="e">
        <f t="shared" si="53"/>
        <v>#REF!</v>
      </c>
      <c r="F651" s="3" t="e">
        <f t="shared" si="54"/>
        <v>#REF!</v>
      </c>
    </row>
    <row r="652" spans="1:6">
      <c r="A652" t="e">
        <f>Updates!#REF!</f>
        <v>#REF!</v>
      </c>
      <c r="B652" t="e">
        <f t="shared" si="50"/>
        <v>#REF!</v>
      </c>
      <c r="C652" s="1" t="e">
        <f t="shared" si="51"/>
        <v>#REF!</v>
      </c>
      <c r="D652" s="1" t="e">
        <f t="shared" si="52"/>
        <v>#REF!</v>
      </c>
      <c r="E652" s="2" t="e">
        <f t="shared" si="53"/>
        <v>#REF!</v>
      </c>
      <c r="F652" s="3" t="e">
        <f t="shared" si="54"/>
        <v>#REF!</v>
      </c>
    </row>
    <row r="653" spans="1:6">
      <c r="A653" t="e">
        <f>Updates!#REF!</f>
        <v>#REF!</v>
      </c>
      <c r="B653" t="e">
        <f t="shared" si="50"/>
        <v>#REF!</v>
      </c>
      <c r="C653" s="1" t="e">
        <f t="shared" si="51"/>
        <v>#REF!</v>
      </c>
      <c r="D653" s="1" t="e">
        <f t="shared" si="52"/>
        <v>#REF!</v>
      </c>
      <c r="E653" s="2" t="e">
        <f t="shared" si="53"/>
        <v>#REF!</v>
      </c>
      <c r="F653" s="3" t="e">
        <f t="shared" si="54"/>
        <v>#REF!</v>
      </c>
    </row>
    <row r="654" spans="1:6">
      <c r="A654" t="e">
        <f>Updates!#REF!</f>
        <v>#REF!</v>
      </c>
      <c r="B654" t="e">
        <f t="shared" ref="B654:B717" si="55">LEFT(A654,2)</f>
        <v>#REF!</v>
      </c>
      <c r="C654" s="1" t="e">
        <f t="shared" ref="C654:C717" si="56">RIGHT(A654,LEN(A654)-FIND(" ",A654))</f>
        <v>#REF!</v>
      </c>
      <c r="D654" s="1" t="e">
        <f t="shared" ref="D654:D717" si="57">LEFT(C654,8)</f>
        <v>#REF!</v>
      </c>
      <c r="E654" s="2" t="e">
        <f t="shared" ref="E654:E717" si="58">RIGHT(D654,LEN(D654)-FIND(" ",D654))</f>
        <v>#REF!</v>
      </c>
      <c r="F654" s="3" t="e">
        <f t="shared" ref="F654:F717" si="59">IFERROR(E654,D654)</f>
        <v>#REF!</v>
      </c>
    </row>
    <row r="655" spans="1:6">
      <c r="A655" t="e">
        <f>Updates!#REF!</f>
        <v>#REF!</v>
      </c>
      <c r="B655" t="e">
        <f t="shared" si="55"/>
        <v>#REF!</v>
      </c>
      <c r="C655" s="1" t="e">
        <f t="shared" si="56"/>
        <v>#REF!</v>
      </c>
      <c r="D655" s="1" t="e">
        <f t="shared" si="57"/>
        <v>#REF!</v>
      </c>
      <c r="E655" s="2" t="e">
        <f t="shared" si="58"/>
        <v>#REF!</v>
      </c>
      <c r="F655" s="3" t="e">
        <f t="shared" si="59"/>
        <v>#REF!</v>
      </c>
    </row>
    <row r="656" spans="1:6">
      <c r="A656" t="e">
        <f>Updates!#REF!</f>
        <v>#REF!</v>
      </c>
      <c r="B656" t="e">
        <f t="shared" si="55"/>
        <v>#REF!</v>
      </c>
      <c r="C656" s="1" t="e">
        <f t="shared" si="56"/>
        <v>#REF!</v>
      </c>
      <c r="D656" s="1" t="e">
        <f t="shared" si="57"/>
        <v>#REF!</v>
      </c>
      <c r="E656" s="2" t="e">
        <f t="shared" si="58"/>
        <v>#REF!</v>
      </c>
      <c r="F656" s="3" t="e">
        <f t="shared" si="59"/>
        <v>#REF!</v>
      </c>
    </row>
    <row r="657" spans="1:6">
      <c r="A657" t="e">
        <f>Updates!#REF!</f>
        <v>#REF!</v>
      </c>
      <c r="B657" t="e">
        <f t="shared" si="55"/>
        <v>#REF!</v>
      </c>
      <c r="C657" s="1" t="e">
        <f t="shared" si="56"/>
        <v>#REF!</v>
      </c>
      <c r="D657" s="1" t="e">
        <f t="shared" si="57"/>
        <v>#REF!</v>
      </c>
      <c r="E657" s="2" t="e">
        <f t="shared" si="58"/>
        <v>#REF!</v>
      </c>
      <c r="F657" s="3" t="e">
        <f t="shared" si="59"/>
        <v>#REF!</v>
      </c>
    </row>
    <row r="658" spans="1:6">
      <c r="A658" t="e">
        <f>Updates!#REF!</f>
        <v>#REF!</v>
      </c>
      <c r="B658" t="e">
        <f t="shared" si="55"/>
        <v>#REF!</v>
      </c>
      <c r="C658" s="1" t="e">
        <f t="shared" si="56"/>
        <v>#REF!</v>
      </c>
      <c r="D658" s="1" t="e">
        <f t="shared" si="57"/>
        <v>#REF!</v>
      </c>
      <c r="E658" s="2" t="e">
        <f t="shared" si="58"/>
        <v>#REF!</v>
      </c>
      <c r="F658" s="3" t="e">
        <f t="shared" si="59"/>
        <v>#REF!</v>
      </c>
    </row>
    <row r="659" spans="1:6">
      <c r="A659" t="e">
        <f>Updates!#REF!</f>
        <v>#REF!</v>
      </c>
      <c r="B659" t="e">
        <f t="shared" si="55"/>
        <v>#REF!</v>
      </c>
      <c r="C659" s="1" t="e">
        <f t="shared" si="56"/>
        <v>#REF!</v>
      </c>
      <c r="D659" s="1" t="e">
        <f t="shared" si="57"/>
        <v>#REF!</v>
      </c>
      <c r="E659" s="2" t="e">
        <f t="shared" si="58"/>
        <v>#REF!</v>
      </c>
      <c r="F659" s="3" t="e">
        <f t="shared" si="59"/>
        <v>#REF!</v>
      </c>
    </row>
    <row r="660" spans="1:6">
      <c r="A660" t="e">
        <f>Updates!#REF!</f>
        <v>#REF!</v>
      </c>
      <c r="B660" t="e">
        <f t="shared" si="55"/>
        <v>#REF!</v>
      </c>
      <c r="C660" s="1" t="e">
        <f t="shared" si="56"/>
        <v>#REF!</v>
      </c>
      <c r="D660" s="1" t="e">
        <f t="shared" si="57"/>
        <v>#REF!</v>
      </c>
      <c r="E660" s="2" t="e">
        <f t="shared" si="58"/>
        <v>#REF!</v>
      </c>
      <c r="F660" s="3" t="e">
        <f t="shared" si="59"/>
        <v>#REF!</v>
      </c>
    </row>
    <row r="661" spans="1:6">
      <c r="A661" t="e">
        <f>Updates!#REF!</f>
        <v>#REF!</v>
      </c>
      <c r="B661" t="e">
        <f t="shared" si="55"/>
        <v>#REF!</v>
      </c>
      <c r="C661" s="1" t="e">
        <f t="shared" si="56"/>
        <v>#REF!</v>
      </c>
      <c r="D661" s="1" t="e">
        <f t="shared" si="57"/>
        <v>#REF!</v>
      </c>
      <c r="E661" s="2" t="e">
        <f t="shared" si="58"/>
        <v>#REF!</v>
      </c>
      <c r="F661" s="3" t="e">
        <f t="shared" si="59"/>
        <v>#REF!</v>
      </c>
    </row>
    <row r="662" spans="1:6">
      <c r="A662" t="e">
        <f>Updates!#REF!</f>
        <v>#REF!</v>
      </c>
      <c r="B662" t="e">
        <f t="shared" si="55"/>
        <v>#REF!</v>
      </c>
      <c r="C662" s="1" t="e">
        <f t="shared" si="56"/>
        <v>#REF!</v>
      </c>
      <c r="D662" s="1" t="e">
        <f t="shared" si="57"/>
        <v>#REF!</v>
      </c>
      <c r="E662" s="2" t="e">
        <f t="shared" si="58"/>
        <v>#REF!</v>
      </c>
      <c r="F662" s="3" t="e">
        <f t="shared" si="59"/>
        <v>#REF!</v>
      </c>
    </row>
    <row r="663" spans="1:6">
      <c r="A663" t="e">
        <f>Updates!#REF!</f>
        <v>#REF!</v>
      </c>
      <c r="B663" t="e">
        <f t="shared" si="55"/>
        <v>#REF!</v>
      </c>
      <c r="C663" s="1" t="e">
        <f t="shared" si="56"/>
        <v>#REF!</v>
      </c>
      <c r="D663" s="1" t="e">
        <f t="shared" si="57"/>
        <v>#REF!</v>
      </c>
      <c r="E663" s="2" t="e">
        <f t="shared" si="58"/>
        <v>#REF!</v>
      </c>
      <c r="F663" s="3" t="e">
        <f t="shared" si="59"/>
        <v>#REF!</v>
      </c>
    </row>
    <row r="664" spans="1:6">
      <c r="A664" t="e">
        <f>Updates!#REF!</f>
        <v>#REF!</v>
      </c>
      <c r="B664" t="e">
        <f t="shared" si="55"/>
        <v>#REF!</v>
      </c>
      <c r="C664" s="1" t="e">
        <f t="shared" si="56"/>
        <v>#REF!</v>
      </c>
      <c r="D664" s="1" t="e">
        <f t="shared" si="57"/>
        <v>#REF!</v>
      </c>
      <c r="E664" s="2" t="e">
        <f t="shared" si="58"/>
        <v>#REF!</v>
      </c>
      <c r="F664" s="3" t="e">
        <f t="shared" si="59"/>
        <v>#REF!</v>
      </c>
    </row>
    <row r="665" spans="1:6">
      <c r="A665" t="e">
        <f>Updates!#REF!</f>
        <v>#REF!</v>
      </c>
      <c r="B665" t="e">
        <f t="shared" si="55"/>
        <v>#REF!</v>
      </c>
      <c r="C665" s="1" t="e">
        <f t="shared" si="56"/>
        <v>#REF!</v>
      </c>
      <c r="D665" s="1" t="e">
        <f t="shared" si="57"/>
        <v>#REF!</v>
      </c>
      <c r="E665" s="2" t="e">
        <f t="shared" si="58"/>
        <v>#REF!</v>
      </c>
      <c r="F665" s="3" t="e">
        <f t="shared" si="59"/>
        <v>#REF!</v>
      </c>
    </row>
    <row r="666" spans="1:6">
      <c r="A666" t="e">
        <f>Updates!#REF!</f>
        <v>#REF!</v>
      </c>
      <c r="B666" t="e">
        <f t="shared" si="55"/>
        <v>#REF!</v>
      </c>
      <c r="C666" s="1" t="e">
        <f t="shared" si="56"/>
        <v>#REF!</v>
      </c>
      <c r="D666" s="1" t="e">
        <f t="shared" si="57"/>
        <v>#REF!</v>
      </c>
      <c r="E666" s="2" t="e">
        <f t="shared" si="58"/>
        <v>#REF!</v>
      </c>
      <c r="F666" s="3" t="e">
        <f t="shared" si="59"/>
        <v>#REF!</v>
      </c>
    </row>
    <row r="667" spans="1:6">
      <c r="A667" t="e">
        <f>Updates!#REF!</f>
        <v>#REF!</v>
      </c>
      <c r="B667" t="e">
        <f t="shared" si="55"/>
        <v>#REF!</v>
      </c>
      <c r="C667" s="1" t="e">
        <f t="shared" si="56"/>
        <v>#REF!</v>
      </c>
      <c r="D667" s="1" t="e">
        <f t="shared" si="57"/>
        <v>#REF!</v>
      </c>
      <c r="E667" s="2" t="e">
        <f t="shared" si="58"/>
        <v>#REF!</v>
      </c>
      <c r="F667" s="3" t="e">
        <f t="shared" si="59"/>
        <v>#REF!</v>
      </c>
    </row>
    <row r="668" spans="1:6">
      <c r="A668" t="e">
        <f>Updates!#REF!</f>
        <v>#REF!</v>
      </c>
      <c r="B668" t="e">
        <f t="shared" si="55"/>
        <v>#REF!</v>
      </c>
      <c r="C668" s="1" t="e">
        <f t="shared" si="56"/>
        <v>#REF!</v>
      </c>
      <c r="D668" s="1" t="e">
        <f t="shared" si="57"/>
        <v>#REF!</v>
      </c>
      <c r="E668" s="2" t="e">
        <f t="shared" si="58"/>
        <v>#REF!</v>
      </c>
      <c r="F668" s="3" t="e">
        <f t="shared" si="59"/>
        <v>#REF!</v>
      </c>
    </row>
    <row r="669" spans="1:6">
      <c r="A669" t="e">
        <f>Updates!#REF!</f>
        <v>#REF!</v>
      </c>
      <c r="B669" t="e">
        <f t="shared" si="55"/>
        <v>#REF!</v>
      </c>
      <c r="C669" s="1" t="e">
        <f t="shared" si="56"/>
        <v>#REF!</v>
      </c>
      <c r="D669" s="1" t="e">
        <f t="shared" si="57"/>
        <v>#REF!</v>
      </c>
      <c r="E669" s="2" t="e">
        <f t="shared" si="58"/>
        <v>#REF!</v>
      </c>
      <c r="F669" s="3" t="e">
        <f t="shared" si="59"/>
        <v>#REF!</v>
      </c>
    </row>
    <row r="670" spans="1:6">
      <c r="A670" t="e">
        <f>Updates!#REF!</f>
        <v>#REF!</v>
      </c>
      <c r="B670" t="e">
        <f t="shared" si="55"/>
        <v>#REF!</v>
      </c>
      <c r="C670" s="1" t="e">
        <f t="shared" si="56"/>
        <v>#REF!</v>
      </c>
      <c r="D670" s="1" t="e">
        <f t="shared" si="57"/>
        <v>#REF!</v>
      </c>
      <c r="E670" s="2" t="e">
        <f t="shared" si="58"/>
        <v>#REF!</v>
      </c>
      <c r="F670" s="3" t="e">
        <f t="shared" si="59"/>
        <v>#REF!</v>
      </c>
    </row>
    <row r="671" spans="1:6">
      <c r="A671" t="e">
        <f>Updates!#REF!</f>
        <v>#REF!</v>
      </c>
      <c r="B671" t="e">
        <f t="shared" si="55"/>
        <v>#REF!</v>
      </c>
      <c r="C671" s="1" t="e">
        <f t="shared" si="56"/>
        <v>#REF!</v>
      </c>
      <c r="D671" s="1" t="e">
        <f t="shared" si="57"/>
        <v>#REF!</v>
      </c>
      <c r="E671" s="2" t="e">
        <f t="shared" si="58"/>
        <v>#REF!</v>
      </c>
      <c r="F671" s="3" t="e">
        <f t="shared" si="59"/>
        <v>#REF!</v>
      </c>
    </row>
    <row r="672" spans="1:6">
      <c r="A672" t="e">
        <f>Updates!#REF!</f>
        <v>#REF!</v>
      </c>
      <c r="B672" t="e">
        <f t="shared" si="55"/>
        <v>#REF!</v>
      </c>
      <c r="C672" s="1" t="e">
        <f t="shared" si="56"/>
        <v>#REF!</v>
      </c>
      <c r="D672" s="1" t="e">
        <f t="shared" si="57"/>
        <v>#REF!</v>
      </c>
      <c r="E672" s="2" t="e">
        <f t="shared" si="58"/>
        <v>#REF!</v>
      </c>
      <c r="F672" s="3" t="e">
        <f t="shared" si="59"/>
        <v>#REF!</v>
      </c>
    </row>
    <row r="673" spans="1:6">
      <c r="A673" t="e">
        <f>Updates!#REF!</f>
        <v>#REF!</v>
      </c>
      <c r="B673" t="e">
        <f t="shared" si="55"/>
        <v>#REF!</v>
      </c>
      <c r="C673" s="1" t="e">
        <f t="shared" si="56"/>
        <v>#REF!</v>
      </c>
      <c r="D673" s="1" t="e">
        <f t="shared" si="57"/>
        <v>#REF!</v>
      </c>
      <c r="E673" s="2" t="e">
        <f t="shared" si="58"/>
        <v>#REF!</v>
      </c>
      <c r="F673" s="3" t="e">
        <f t="shared" si="59"/>
        <v>#REF!</v>
      </c>
    </row>
    <row r="674" spans="1:6">
      <c r="A674" t="e">
        <f>Updates!#REF!</f>
        <v>#REF!</v>
      </c>
      <c r="B674" t="e">
        <f t="shared" si="55"/>
        <v>#REF!</v>
      </c>
      <c r="C674" s="1" t="e">
        <f t="shared" si="56"/>
        <v>#REF!</v>
      </c>
      <c r="D674" s="1" t="e">
        <f t="shared" si="57"/>
        <v>#REF!</v>
      </c>
      <c r="E674" s="2" t="e">
        <f t="shared" si="58"/>
        <v>#REF!</v>
      </c>
      <c r="F674" s="3" t="e">
        <f t="shared" si="59"/>
        <v>#REF!</v>
      </c>
    </row>
    <row r="675" spans="1:6">
      <c r="A675" t="e">
        <f>Updates!#REF!</f>
        <v>#REF!</v>
      </c>
      <c r="B675" t="e">
        <f t="shared" si="55"/>
        <v>#REF!</v>
      </c>
      <c r="C675" s="1" t="e">
        <f t="shared" si="56"/>
        <v>#REF!</v>
      </c>
      <c r="D675" s="1" t="e">
        <f t="shared" si="57"/>
        <v>#REF!</v>
      </c>
      <c r="E675" s="2" t="e">
        <f t="shared" si="58"/>
        <v>#REF!</v>
      </c>
      <c r="F675" s="3" t="e">
        <f t="shared" si="59"/>
        <v>#REF!</v>
      </c>
    </row>
    <row r="676" spans="1:6">
      <c r="A676" t="e">
        <f>Updates!#REF!</f>
        <v>#REF!</v>
      </c>
      <c r="B676" t="e">
        <f t="shared" si="55"/>
        <v>#REF!</v>
      </c>
      <c r="C676" s="1" t="e">
        <f t="shared" si="56"/>
        <v>#REF!</v>
      </c>
      <c r="D676" s="1" t="e">
        <f t="shared" si="57"/>
        <v>#REF!</v>
      </c>
      <c r="E676" s="2" t="e">
        <f t="shared" si="58"/>
        <v>#REF!</v>
      </c>
      <c r="F676" s="3" t="e">
        <f t="shared" si="59"/>
        <v>#REF!</v>
      </c>
    </row>
    <row r="677" spans="1:6">
      <c r="A677" t="e">
        <f>Updates!#REF!</f>
        <v>#REF!</v>
      </c>
      <c r="B677" t="e">
        <f t="shared" si="55"/>
        <v>#REF!</v>
      </c>
      <c r="C677" s="1" t="e">
        <f t="shared" si="56"/>
        <v>#REF!</v>
      </c>
      <c r="D677" s="1" t="e">
        <f t="shared" si="57"/>
        <v>#REF!</v>
      </c>
      <c r="E677" s="2" t="e">
        <f t="shared" si="58"/>
        <v>#REF!</v>
      </c>
      <c r="F677" s="3" t="e">
        <f t="shared" si="59"/>
        <v>#REF!</v>
      </c>
    </row>
    <row r="678" spans="1:6">
      <c r="A678" t="e">
        <f>Updates!#REF!</f>
        <v>#REF!</v>
      </c>
      <c r="B678" t="e">
        <f t="shared" si="55"/>
        <v>#REF!</v>
      </c>
      <c r="C678" s="1" t="e">
        <f t="shared" si="56"/>
        <v>#REF!</v>
      </c>
      <c r="D678" s="1" t="e">
        <f t="shared" si="57"/>
        <v>#REF!</v>
      </c>
      <c r="E678" s="2" t="e">
        <f t="shared" si="58"/>
        <v>#REF!</v>
      </c>
      <c r="F678" s="3" t="e">
        <f t="shared" si="59"/>
        <v>#REF!</v>
      </c>
    </row>
    <row r="679" spans="1:6">
      <c r="A679" t="e">
        <f>Updates!#REF!</f>
        <v>#REF!</v>
      </c>
      <c r="B679" t="e">
        <f t="shared" si="55"/>
        <v>#REF!</v>
      </c>
      <c r="C679" s="1" t="e">
        <f t="shared" si="56"/>
        <v>#REF!</v>
      </c>
      <c r="D679" s="1" t="e">
        <f t="shared" si="57"/>
        <v>#REF!</v>
      </c>
      <c r="E679" s="2" t="e">
        <f t="shared" si="58"/>
        <v>#REF!</v>
      </c>
      <c r="F679" s="3" t="e">
        <f t="shared" si="59"/>
        <v>#REF!</v>
      </c>
    </row>
    <row r="680" spans="1:6">
      <c r="A680" t="e">
        <f>Updates!#REF!</f>
        <v>#REF!</v>
      </c>
      <c r="B680" t="e">
        <f t="shared" si="55"/>
        <v>#REF!</v>
      </c>
      <c r="C680" s="1" t="e">
        <f t="shared" si="56"/>
        <v>#REF!</v>
      </c>
      <c r="D680" s="1" t="e">
        <f t="shared" si="57"/>
        <v>#REF!</v>
      </c>
      <c r="E680" s="2" t="e">
        <f t="shared" si="58"/>
        <v>#REF!</v>
      </c>
      <c r="F680" s="3" t="e">
        <f t="shared" si="59"/>
        <v>#REF!</v>
      </c>
    </row>
    <row r="681" spans="1:6">
      <c r="A681" t="e">
        <f>Updates!#REF!</f>
        <v>#REF!</v>
      </c>
      <c r="B681" t="e">
        <f t="shared" si="55"/>
        <v>#REF!</v>
      </c>
      <c r="C681" s="1" t="e">
        <f t="shared" si="56"/>
        <v>#REF!</v>
      </c>
      <c r="D681" s="1" t="e">
        <f t="shared" si="57"/>
        <v>#REF!</v>
      </c>
      <c r="E681" s="2" t="e">
        <f t="shared" si="58"/>
        <v>#REF!</v>
      </c>
      <c r="F681" s="3" t="e">
        <f t="shared" si="59"/>
        <v>#REF!</v>
      </c>
    </row>
    <row r="682" spans="1:6">
      <c r="A682" t="e">
        <f>Updates!#REF!</f>
        <v>#REF!</v>
      </c>
      <c r="B682" t="e">
        <f t="shared" si="55"/>
        <v>#REF!</v>
      </c>
      <c r="C682" s="1" t="e">
        <f t="shared" si="56"/>
        <v>#REF!</v>
      </c>
      <c r="D682" s="1" t="e">
        <f t="shared" si="57"/>
        <v>#REF!</v>
      </c>
      <c r="E682" s="2" t="e">
        <f t="shared" si="58"/>
        <v>#REF!</v>
      </c>
      <c r="F682" s="3" t="e">
        <f t="shared" si="59"/>
        <v>#REF!</v>
      </c>
    </row>
    <row r="683" spans="1:6">
      <c r="A683" t="e">
        <f>Updates!#REF!</f>
        <v>#REF!</v>
      </c>
      <c r="B683" t="e">
        <f t="shared" si="55"/>
        <v>#REF!</v>
      </c>
      <c r="C683" s="1" t="e">
        <f t="shared" si="56"/>
        <v>#REF!</v>
      </c>
      <c r="D683" s="1" t="e">
        <f t="shared" si="57"/>
        <v>#REF!</v>
      </c>
      <c r="E683" s="2" t="e">
        <f t="shared" si="58"/>
        <v>#REF!</v>
      </c>
      <c r="F683" s="3" t="e">
        <f t="shared" si="59"/>
        <v>#REF!</v>
      </c>
    </row>
    <row r="684" spans="1:6">
      <c r="A684" t="e">
        <f>Updates!#REF!</f>
        <v>#REF!</v>
      </c>
      <c r="B684" t="e">
        <f t="shared" si="55"/>
        <v>#REF!</v>
      </c>
      <c r="C684" s="1" t="e">
        <f t="shared" si="56"/>
        <v>#REF!</v>
      </c>
      <c r="D684" s="1" t="e">
        <f t="shared" si="57"/>
        <v>#REF!</v>
      </c>
      <c r="E684" s="2" t="e">
        <f t="shared" si="58"/>
        <v>#REF!</v>
      </c>
      <c r="F684" s="3" t="e">
        <f t="shared" si="59"/>
        <v>#REF!</v>
      </c>
    </row>
    <row r="685" spans="1:6">
      <c r="A685" t="e">
        <f>Updates!#REF!</f>
        <v>#REF!</v>
      </c>
      <c r="B685" t="e">
        <f t="shared" si="55"/>
        <v>#REF!</v>
      </c>
      <c r="C685" s="1" t="e">
        <f t="shared" si="56"/>
        <v>#REF!</v>
      </c>
      <c r="D685" s="1" t="e">
        <f t="shared" si="57"/>
        <v>#REF!</v>
      </c>
      <c r="E685" s="2" t="e">
        <f t="shared" si="58"/>
        <v>#REF!</v>
      </c>
      <c r="F685" s="3" t="e">
        <f t="shared" si="59"/>
        <v>#REF!</v>
      </c>
    </row>
    <row r="686" spans="1:6">
      <c r="A686" t="e">
        <f>Updates!#REF!</f>
        <v>#REF!</v>
      </c>
      <c r="B686" t="e">
        <f t="shared" si="55"/>
        <v>#REF!</v>
      </c>
      <c r="C686" s="1" t="e">
        <f t="shared" si="56"/>
        <v>#REF!</v>
      </c>
      <c r="D686" s="1" t="e">
        <f t="shared" si="57"/>
        <v>#REF!</v>
      </c>
      <c r="E686" s="2" t="e">
        <f t="shared" si="58"/>
        <v>#REF!</v>
      </c>
      <c r="F686" s="3" t="e">
        <f t="shared" si="59"/>
        <v>#REF!</v>
      </c>
    </row>
    <row r="687" spans="1:6">
      <c r="A687" t="e">
        <f>Updates!#REF!</f>
        <v>#REF!</v>
      </c>
      <c r="B687" t="e">
        <f t="shared" si="55"/>
        <v>#REF!</v>
      </c>
      <c r="C687" s="1" t="e">
        <f t="shared" si="56"/>
        <v>#REF!</v>
      </c>
      <c r="D687" s="1" t="e">
        <f t="shared" si="57"/>
        <v>#REF!</v>
      </c>
      <c r="E687" s="2" t="e">
        <f t="shared" si="58"/>
        <v>#REF!</v>
      </c>
      <c r="F687" s="3" t="e">
        <f t="shared" si="59"/>
        <v>#REF!</v>
      </c>
    </row>
    <row r="688" spans="1:6">
      <c r="A688" t="e">
        <f>Updates!#REF!</f>
        <v>#REF!</v>
      </c>
      <c r="B688" t="e">
        <f t="shared" si="55"/>
        <v>#REF!</v>
      </c>
      <c r="C688" s="1" t="e">
        <f t="shared" si="56"/>
        <v>#REF!</v>
      </c>
      <c r="D688" s="1" t="e">
        <f t="shared" si="57"/>
        <v>#REF!</v>
      </c>
      <c r="E688" s="2" t="e">
        <f t="shared" si="58"/>
        <v>#REF!</v>
      </c>
      <c r="F688" s="3" t="e">
        <f t="shared" si="59"/>
        <v>#REF!</v>
      </c>
    </row>
    <row r="689" spans="1:6">
      <c r="A689" t="e">
        <f>Updates!#REF!</f>
        <v>#REF!</v>
      </c>
      <c r="B689" t="e">
        <f t="shared" si="55"/>
        <v>#REF!</v>
      </c>
      <c r="C689" s="1" t="e">
        <f t="shared" si="56"/>
        <v>#REF!</v>
      </c>
      <c r="D689" s="1" t="e">
        <f t="shared" si="57"/>
        <v>#REF!</v>
      </c>
      <c r="E689" s="2" t="e">
        <f t="shared" si="58"/>
        <v>#REF!</v>
      </c>
      <c r="F689" s="3" t="e">
        <f t="shared" si="59"/>
        <v>#REF!</v>
      </c>
    </row>
    <row r="690" spans="1:6">
      <c r="A690" t="e">
        <f>Updates!#REF!</f>
        <v>#REF!</v>
      </c>
      <c r="B690" t="e">
        <f t="shared" si="55"/>
        <v>#REF!</v>
      </c>
      <c r="C690" s="1" t="e">
        <f t="shared" si="56"/>
        <v>#REF!</v>
      </c>
      <c r="D690" s="1" t="e">
        <f t="shared" si="57"/>
        <v>#REF!</v>
      </c>
      <c r="E690" s="2" t="e">
        <f t="shared" si="58"/>
        <v>#REF!</v>
      </c>
      <c r="F690" s="3" t="e">
        <f t="shared" si="59"/>
        <v>#REF!</v>
      </c>
    </row>
    <row r="691" spans="1:6">
      <c r="A691" t="e">
        <f>Updates!#REF!</f>
        <v>#REF!</v>
      </c>
      <c r="B691" t="e">
        <f t="shared" si="55"/>
        <v>#REF!</v>
      </c>
      <c r="C691" s="1" t="e">
        <f t="shared" si="56"/>
        <v>#REF!</v>
      </c>
      <c r="D691" s="1" t="e">
        <f t="shared" si="57"/>
        <v>#REF!</v>
      </c>
      <c r="E691" s="2" t="e">
        <f t="shared" si="58"/>
        <v>#REF!</v>
      </c>
      <c r="F691" s="3" t="e">
        <f t="shared" si="59"/>
        <v>#REF!</v>
      </c>
    </row>
    <row r="692" spans="1:6">
      <c r="A692" t="e">
        <f>Updates!#REF!</f>
        <v>#REF!</v>
      </c>
      <c r="B692" t="e">
        <f t="shared" si="55"/>
        <v>#REF!</v>
      </c>
      <c r="C692" s="1" t="e">
        <f t="shared" si="56"/>
        <v>#REF!</v>
      </c>
      <c r="D692" s="1" t="e">
        <f t="shared" si="57"/>
        <v>#REF!</v>
      </c>
      <c r="E692" s="2" t="e">
        <f t="shared" si="58"/>
        <v>#REF!</v>
      </c>
      <c r="F692" s="3" t="e">
        <f t="shared" si="59"/>
        <v>#REF!</v>
      </c>
    </row>
    <row r="693" spans="1:6">
      <c r="A693" t="e">
        <f>Updates!#REF!</f>
        <v>#REF!</v>
      </c>
      <c r="B693" t="e">
        <f t="shared" si="55"/>
        <v>#REF!</v>
      </c>
      <c r="C693" s="1" t="e">
        <f t="shared" si="56"/>
        <v>#REF!</v>
      </c>
      <c r="D693" s="1" t="e">
        <f t="shared" si="57"/>
        <v>#REF!</v>
      </c>
      <c r="E693" s="2" t="e">
        <f t="shared" si="58"/>
        <v>#REF!</v>
      </c>
      <c r="F693" s="3" t="e">
        <f t="shared" si="59"/>
        <v>#REF!</v>
      </c>
    </row>
    <row r="694" spans="1:6">
      <c r="A694" t="e">
        <f>Updates!#REF!</f>
        <v>#REF!</v>
      </c>
      <c r="B694" t="e">
        <f t="shared" si="55"/>
        <v>#REF!</v>
      </c>
      <c r="C694" s="1" t="e">
        <f t="shared" si="56"/>
        <v>#REF!</v>
      </c>
      <c r="D694" s="1" t="e">
        <f t="shared" si="57"/>
        <v>#REF!</v>
      </c>
      <c r="E694" s="2" t="e">
        <f t="shared" si="58"/>
        <v>#REF!</v>
      </c>
      <c r="F694" s="3" t="e">
        <f t="shared" si="59"/>
        <v>#REF!</v>
      </c>
    </row>
    <row r="695" spans="1:6">
      <c r="A695" t="e">
        <f>Updates!#REF!</f>
        <v>#REF!</v>
      </c>
      <c r="B695" t="e">
        <f t="shared" si="55"/>
        <v>#REF!</v>
      </c>
      <c r="C695" s="1" t="e">
        <f t="shared" si="56"/>
        <v>#REF!</v>
      </c>
      <c r="D695" s="1" t="e">
        <f t="shared" si="57"/>
        <v>#REF!</v>
      </c>
      <c r="E695" s="2" t="e">
        <f t="shared" si="58"/>
        <v>#REF!</v>
      </c>
      <c r="F695" s="3" t="e">
        <f t="shared" si="59"/>
        <v>#REF!</v>
      </c>
    </row>
    <row r="696" spans="1:6">
      <c r="A696" t="e">
        <f>Updates!#REF!</f>
        <v>#REF!</v>
      </c>
      <c r="B696" t="e">
        <f t="shared" si="55"/>
        <v>#REF!</v>
      </c>
      <c r="C696" s="1" t="e">
        <f t="shared" si="56"/>
        <v>#REF!</v>
      </c>
      <c r="D696" s="1" t="e">
        <f t="shared" si="57"/>
        <v>#REF!</v>
      </c>
      <c r="E696" s="2" t="e">
        <f t="shared" si="58"/>
        <v>#REF!</v>
      </c>
      <c r="F696" s="3" t="e">
        <f t="shared" si="59"/>
        <v>#REF!</v>
      </c>
    </row>
    <row r="697" spans="1:6">
      <c r="A697" t="e">
        <f>Updates!#REF!</f>
        <v>#REF!</v>
      </c>
      <c r="B697" t="e">
        <f t="shared" si="55"/>
        <v>#REF!</v>
      </c>
      <c r="C697" s="1" t="e">
        <f t="shared" si="56"/>
        <v>#REF!</v>
      </c>
      <c r="D697" s="1" t="e">
        <f t="shared" si="57"/>
        <v>#REF!</v>
      </c>
      <c r="E697" s="2" t="e">
        <f t="shared" si="58"/>
        <v>#REF!</v>
      </c>
      <c r="F697" s="3" t="e">
        <f t="shared" si="59"/>
        <v>#REF!</v>
      </c>
    </row>
    <row r="698" spans="1:6">
      <c r="A698" t="e">
        <f>Updates!#REF!</f>
        <v>#REF!</v>
      </c>
      <c r="B698" t="e">
        <f t="shared" si="55"/>
        <v>#REF!</v>
      </c>
      <c r="C698" s="1" t="e">
        <f t="shared" si="56"/>
        <v>#REF!</v>
      </c>
      <c r="D698" s="1" t="e">
        <f t="shared" si="57"/>
        <v>#REF!</v>
      </c>
      <c r="E698" s="2" t="e">
        <f t="shared" si="58"/>
        <v>#REF!</v>
      </c>
      <c r="F698" s="3" t="e">
        <f t="shared" si="59"/>
        <v>#REF!</v>
      </c>
    </row>
    <row r="699" spans="1:6">
      <c r="A699" t="e">
        <f>Updates!#REF!</f>
        <v>#REF!</v>
      </c>
      <c r="B699" t="e">
        <f t="shared" si="55"/>
        <v>#REF!</v>
      </c>
      <c r="C699" s="1" t="e">
        <f t="shared" si="56"/>
        <v>#REF!</v>
      </c>
      <c r="D699" s="1" t="e">
        <f t="shared" si="57"/>
        <v>#REF!</v>
      </c>
      <c r="E699" s="2" t="e">
        <f t="shared" si="58"/>
        <v>#REF!</v>
      </c>
      <c r="F699" s="3" t="e">
        <f t="shared" si="59"/>
        <v>#REF!</v>
      </c>
    </row>
    <row r="700" spans="1:6">
      <c r="A700" t="e">
        <f>Updates!#REF!</f>
        <v>#REF!</v>
      </c>
      <c r="B700" t="e">
        <f t="shared" si="55"/>
        <v>#REF!</v>
      </c>
      <c r="C700" s="1" t="e">
        <f t="shared" si="56"/>
        <v>#REF!</v>
      </c>
      <c r="D700" s="1" t="e">
        <f t="shared" si="57"/>
        <v>#REF!</v>
      </c>
      <c r="E700" s="2" t="e">
        <f t="shared" si="58"/>
        <v>#REF!</v>
      </c>
      <c r="F700" s="3" t="e">
        <f t="shared" si="59"/>
        <v>#REF!</v>
      </c>
    </row>
    <row r="701" spans="1:6">
      <c r="A701" t="e">
        <f>Updates!#REF!</f>
        <v>#REF!</v>
      </c>
      <c r="B701" t="e">
        <f t="shared" si="55"/>
        <v>#REF!</v>
      </c>
      <c r="C701" s="1" t="e">
        <f t="shared" si="56"/>
        <v>#REF!</v>
      </c>
      <c r="D701" s="1" t="e">
        <f t="shared" si="57"/>
        <v>#REF!</v>
      </c>
      <c r="E701" s="2" t="e">
        <f t="shared" si="58"/>
        <v>#REF!</v>
      </c>
      <c r="F701" s="3" t="e">
        <f t="shared" si="59"/>
        <v>#REF!</v>
      </c>
    </row>
    <row r="702" spans="1:6">
      <c r="A702" t="e">
        <f>Updates!#REF!</f>
        <v>#REF!</v>
      </c>
      <c r="B702" t="e">
        <f t="shared" si="55"/>
        <v>#REF!</v>
      </c>
      <c r="C702" s="1" t="e">
        <f t="shared" si="56"/>
        <v>#REF!</v>
      </c>
      <c r="D702" s="1" t="e">
        <f t="shared" si="57"/>
        <v>#REF!</v>
      </c>
      <c r="E702" s="2" t="e">
        <f t="shared" si="58"/>
        <v>#REF!</v>
      </c>
      <c r="F702" s="3" t="e">
        <f t="shared" si="59"/>
        <v>#REF!</v>
      </c>
    </row>
    <row r="703" spans="1:6">
      <c r="A703" t="e">
        <f>Updates!#REF!</f>
        <v>#REF!</v>
      </c>
      <c r="B703" t="e">
        <f t="shared" si="55"/>
        <v>#REF!</v>
      </c>
      <c r="C703" s="1" t="e">
        <f t="shared" si="56"/>
        <v>#REF!</v>
      </c>
      <c r="D703" s="1" t="e">
        <f t="shared" si="57"/>
        <v>#REF!</v>
      </c>
      <c r="E703" s="2" t="e">
        <f t="shared" si="58"/>
        <v>#REF!</v>
      </c>
      <c r="F703" s="3" t="e">
        <f t="shared" si="59"/>
        <v>#REF!</v>
      </c>
    </row>
    <row r="704" spans="1:6">
      <c r="A704" t="e">
        <f>Updates!#REF!</f>
        <v>#REF!</v>
      </c>
      <c r="B704" t="e">
        <f t="shared" si="55"/>
        <v>#REF!</v>
      </c>
      <c r="C704" s="1" t="e">
        <f t="shared" si="56"/>
        <v>#REF!</v>
      </c>
      <c r="D704" s="1" t="e">
        <f t="shared" si="57"/>
        <v>#REF!</v>
      </c>
      <c r="E704" s="2" t="e">
        <f t="shared" si="58"/>
        <v>#REF!</v>
      </c>
      <c r="F704" s="3" t="e">
        <f t="shared" si="59"/>
        <v>#REF!</v>
      </c>
    </row>
    <row r="705" spans="1:6">
      <c r="A705" t="e">
        <f>Updates!#REF!</f>
        <v>#REF!</v>
      </c>
      <c r="B705" t="e">
        <f t="shared" si="55"/>
        <v>#REF!</v>
      </c>
      <c r="C705" s="1" t="e">
        <f t="shared" si="56"/>
        <v>#REF!</v>
      </c>
      <c r="D705" s="1" t="e">
        <f t="shared" si="57"/>
        <v>#REF!</v>
      </c>
      <c r="E705" s="2" t="e">
        <f t="shared" si="58"/>
        <v>#REF!</v>
      </c>
      <c r="F705" s="3" t="e">
        <f t="shared" si="59"/>
        <v>#REF!</v>
      </c>
    </row>
    <row r="706" spans="1:6">
      <c r="A706" t="e">
        <f>Updates!#REF!</f>
        <v>#REF!</v>
      </c>
      <c r="B706" t="e">
        <f t="shared" si="55"/>
        <v>#REF!</v>
      </c>
      <c r="C706" s="1" t="e">
        <f t="shared" si="56"/>
        <v>#REF!</v>
      </c>
      <c r="D706" s="1" t="e">
        <f t="shared" si="57"/>
        <v>#REF!</v>
      </c>
      <c r="E706" s="2" t="e">
        <f t="shared" si="58"/>
        <v>#REF!</v>
      </c>
      <c r="F706" s="3" t="e">
        <f t="shared" si="59"/>
        <v>#REF!</v>
      </c>
    </row>
    <row r="707" spans="1:6">
      <c r="A707" t="e">
        <f>Updates!#REF!</f>
        <v>#REF!</v>
      </c>
      <c r="B707" t="e">
        <f t="shared" si="55"/>
        <v>#REF!</v>
      </c>
      <c r="C707" s="1" t="e">
        <f t="shared" si="56"/>
        <v>#REF!</v>
      </c>
      <c r="D707" s="1" t="e">
        <f t="shared" si="57"/>
        <v>#REF!</v>
      </c>
      <c r="E707" s="2" t="e">
        <f t="shared" si="58"/>
        <v>#REF!</v>
      </c>
      <c r="F707" s="3" t="e">
        <f t="shared" si="59"/>
        <v>#REF!</v>
      </c>
    </row>
    <row r="708" spans="1:6">
      <c r="A708" t="e">
        <f>Updates!#REF!</f>
        <v>#REF!</v>
      </c>
      <c r="B708" t="e">
        <f t="shared" si="55"/>
        <v>#REF!</v>
      </c>
      <c r="C708" s="1" t="e">
        <f t="shared" si="56"/>
        <v>#REF!</v>
      </c>
      <c r="D708" s="1" t="e">
        <f t="shared" si="57"/>
        <v>#REF!</v>
      </c>
      <c r="E708" s="2" t="e">
        <f t="shared" si="58"/>
        <v>#REF!</v>
      </c>
      <c r="F708" s="3" t="e">
        <f t="shared" si="59"/>
        <v>#REF!</v>
      </c>
    </row>
    <row r="709" spans="1:6">
      <c r="A709" t="e">
        <f>Updates!#REF!</f>
        <v>#REF!</v>
      </c>
      <c r="B709" t="e">
        <f t="shared" si="55"/>
        <v>#REF!</v>
      </c>
      <c r="C709" s="1" t="e">
        <f t="shared" si="56"/>
        <v>#REF!</v>
      </c>
      <c r="D709" s="1" t="e">
        <f t="shared" si="57"/>
        <v>#REF!</v>
      </c>
      <c r="E709" s="2" t="e">
        <f t="shared" si="58"/>
        <v>#REF!</v>
      </c>
      <c r="F709" s="3" t="e">
        <f t="shared" si="59"/>
        <v>#REF!</v>
      </c>
    </row>
    <row r="710" spans="1:6">
      <c r="A710" t="e">
        <f>Updates!#REF!</f>
        <v>#REF!</v>
      </c>
      <c r="B710" t="e">
        <f t="shared" si="55"/>
        <v>#REF!</v>
      </c>
      <c r="C710" s="1" t="e">
        <f t="shared" si="56"/>
        <v>#REF!</v>
      </c>
      <c r="D710" s="1" t="e">
        <f t="shared" si="57"/>
        <v>#REF!</v>
      </c>
      <c r="E710" s="2" t="e">
        <f t="shared" si="58"/>
        <v>#REF!</v>
      </c>
      <c r="F710" s="3" t="e">
        <f t="shared" si="59"/>
        <v>#REF!</v>
      </c>
    </row>
    <row r="711" spans="1:6">
      <c r="A711" t="e">
        <f>Updates!#REF!</f>
        <v>#REF!</v>
      </c>
      <c r="B711" t="e">
        <f t="shared" si="55"/>
        <v>#REF!</v>
      </c>
      <c r="C711" s="1" t="e">
        <f t="shared" si="56"/>
        <v>#REF!</v>
      </c>
      <c r="D711" s="1" t="e">
        <f t="shared" si="57"/>
        <v>#REF!</v>
      </c>
      <c r="E711" s="2" t="e">
        <f t="shared" si="58"/>
        <v>#REF!</v>
      </c>
      <c r="F711" s="3" t="e">
        <f t="shared" si="59"/>
        <v>#REF!</v>
      </c>
    </row>
    <row r="712" spans="1:6">
      <c r="A712" t="e">
        <f>Updates!#REF!</f>
        <v>#REF!</v>
      </c>
      <c r="B712" t="e">
        <f t="shared" si="55"/>
        <v>#REF!</v>
      </c>
      <c r="C712" s="1" t="e">
        <f t="shared" si="56"/>
        <v>#REF!</v>
      </c>
      <c r="D712" s="1" t="e">
        <f t="shared" si="57"/>
        <v>#REF!</v>
      </c>
      <c r="E712" s="2" t="e">
        <f t="shared" si="58"/>
        <v>#REF!</v>
      </c>
      <c r="F712" s="3" t="e">
        <f t="shared" si="59"/>
        <v>#REF!</v>
      </c>
    </row>
    <row r="713" spans="1:6">
      <c r="A713" t="e">
        <f>Updates!#REF!</f>
        <v>#REF!</v>
      </c>
      <c r="B713" t="e">
        <f t="shared" si="55"/>
        <v>#REF!</v>
      </c>
      <c r="C713" s="1" t="e">
        <f t="shared" si="56"/>
        <v>#REF!</v>
      </c>
      <c r="D713" s="1" t="e">
        <f t="shared" si="57"/>
        <v>#REF!</v>
      </c>
      <c r="E713" s="2" t="e">
        <f t="shared" si="58"/>
        <v>#REF!</v>
      </c>
      <c r="F713" s="3" t="e">
        <f t="shared" si="59"/>
        <v>#REF!</v>
      </c>
    </row>
    <row r="714" spans="1:6">
      <c r="A714" t="e">
        <f>Updates!#REF!</f>
        <v>#REF!</v>
      </c>
      <c r="B714" t="e">
        <f t="shared" si="55"/>
        <v>#REF!</v>
      </c>
      <c r="C714" s="1" t="e">
        <f t="shared" si="56"/>
        <v>#REF!</v>
      </c>
      <c r="D714" s="1" t="e">
        <f t="shared" si="57"/>
        <v>#REF!</v>
      </c>
      <c r="E714" s="2" t="e">
        <f t="shared" si="58"/>
        <v>#REF!</v>
      </c>
      <c r="F714" s="3" t="e">
        <f t="shared" si="59"/>
        <v>#REF!</v>
      </c>
    </row>
    <row r="715" spans="1:6">
      <c r="A715" t="e">
        <f>Updates!#REF!</f>
        <v>#REF!</v>
      </c>
      <c r="B715" t="e">
        <f t="shared" si="55"/>
        <v>#REF!</v>
      </c>
      <c r="C715" s="1" t="e">
        <f t="shared" si="56"/>
        <v>#REF!</v>
      </c>
      <c r="D715" s="1" t="e">
        <f t="shared" si="57"/>
        <v>#REF!</v>
      </c>
      <c r="E715" s="2" t="e">
        <f t="shared" si="58"/>
        <v>#REF!</v>
      </c>
      <c r="F715" s="3" t="e">
        <f t="shared" si="59"/>
        <v>#REF!</v>
      </c>
    </row>
    <row r="716" spans="1:6">
      <c r="A716" t="e">
        <f>Updates!#REF!</f>
        <v>#REF!</v>
      </c>
      <c r="B716" t="e">
        <f t="shared" si="55"/>
        <v>#REF!</v>
      </c>
      <c r="C716" s="1" t="e">
        <f t="shared" si="56"/>
        <v>#REF!</v>
      </c>
      <c r="D716" s="1" t="e">
        <f t="shared" si="57"/>
        <v>#REF!</v>
      </c>
      <c r="E716" s="2" t="e">
        <f t="shared" si="58"/>
        <v>#REF!</v>
      </c>
      <c r="F716" s="3" t="e">
        <f t="shared" si="59"/>
        <v>#REF!</v>
      </c>
    </row>
    <row r="717" spans="1:6">
      <c r="A717" t="e">
        <f>Updates!#REF!</f>
        <v>#REF!</v>
      </c>
      <c r="B717" t="e">
        <f t="shared" si="55"/>
        <v>#REF!</v>
      </c>
      <c r="C717" s="1" t="e">
        <f t="shared" si="56"/>
        <v>#REF!</v>
      </c>
      <c r="D717" s="1" t="e">
        <f t="shared" si="57"/>
        <v>#REF!</v>
      </c>
      <c r="E717" s="2" t="e">
        <f t="shared" si="58"/>
        <v>#REF!</v>
      </c>
      <c r="F717" s="3" t="e">
        <f t="shared" si="59"/>
        <v>#REF!</v>
      </c>
    </row>
    <row r="718" spans="1:6">
      <c r="A718" t="e">
        <f>Updates!#REF!</f>
        <v>#REF!</v>
      </c>
      <c r="B718" t="e">
        <f t="shared" ref="B718:B781" si="60">LEFT(A718,2)</f>
        <v>#REF!</v>
      </c>
      <c r="C718" s="1" t="e">
        <f t="shared" ref="C718:C781" si="61">RIGHT(A718,LEN(A718)-FIND(" ",A718))</f>
        <v>#REF!</v>
      </c>
      <c r="D718" s="1" t="e">
        <f t="shared" ref="D718:D781" si="62">LEFT(C718,8)</f>
        <v>#REF!</v>
      </c>
      <c r="E718" s="2" t="e">
        <f t="shared" ref="E718:E781" si="63">RIGHT(D718,LEN(D718)-FIND(" ",D718))</f>
        <v>#REF!</v>
      </c>
      <c r="F718" s="3" t="e">
        <f t="shared" ref="F718:F781" si="64">IFERROR(E718,D718)</f>
        <v>#REF!</v>
      </c>
    </row>
    <row r="719" spans="1:6">
      <c r="A719" t="e">
        <f>Updates!#REF!</f>
        <v>#REF!</v>
      </c>
      <c r="B719" t="e">
        <f t="shared" si="60"/>
        <v>#REF!</v>
      </c>
      <c r="C719" s="1" t="e">
        <f t="shared" si="61"/>
        <v>#REF!</v>
      </c>
      <c r="D719" s="1" t="e">
        <f t="shared" si="62"/>
        <v>#REF!</v>
      </c>
      <c r="E719" s="2" t="e">
        <f t="shared" si="63"/>
        <v>#REF!</v>
      </c>
      <c r="F719" s="3" t="e">
        <f t="shared" si="64"/>
        <v>#REF!</v>
      </c>
    </row>
    <row r="720" spans="1:6">
      <c r="A720" t="e">
        <f>Updates!#REF!</f>
        <v>#REF!</v>
      </c>
      <c r="B720" t="e">
        <f t="shared" si="60"/>
        <v>#REF!</v>
      </c>
      <c r="C720" s="1" t="e">
        <f t="shared" si="61"/>
        <v>#REF!</v>
      </c>
      <c r="D720" s="1" t="e">
        <f t="shared" si="62"/>
        <v>#REF!</v>
      </c>
      <c r="E720" s="2" t="e">
        <f t="shared" si="63"/>
        <v>#REF!</v>
      </c>
      <c r="F720" s="3" t="e">
        <f t="shared" si="64"/>
        <v>#REF!</v>
      </c>
    </row>
    <row r="721" spans="1:6">
      <c r="A721" t="e">
        <f>Updates!#REF!</f>
        <v>#REF!</v>
      </c>
      <c r="B721" t="e">
        <f t="shared" si="60"/>
        <v>#REF!</v>
      </c>
      <c r="C721" s="1" t="e">
        <f t="shared" si="61"/>
        <v>#REF!</v>
      </c>
      <c r="D721" s="1" t="e">
        <f t="shared" si="62"/>
        <v>#REF!</v>
      </c>
      <c r="E721" s="2" t="e">
        <f t="shared" si="63"/>
        <v>#REF!</v>
      </c>
      <c r="F721" s="3" t="e">
        <f t="shared" si="64"/>
        <v>#REF!</v>
      </c>
    </row>
    <row r="722" spans="1:6">
      <c r="A722" t="e">
        <f>Updates!#REF!</f>
        <v>#REF!</v>
      </c>
      <c r="B722" t="e">
        <f t="shared" si="60"/>
        <v>#REF!</v>
      </c>
      <c r="C722" s="1" t="e">
        <f t="shared" si="61"/>
        <v>#REF!</v>
      </c>
      <c r="D722" s="1" t="e">
        <f t="shared" si="62"/>
        <v>#REF!</v>
      </c>
      <c r="E722" s="2" t="e">
        <f t="shared" si="63"/>
        <v>#REF!</v>
      </c>
      <c r="F722" s="3" t="e">
        <f t="shared" si="64"/>
        <v>#REF!</v>
      </c>
    </row>
    <row r="723" spans="1:6">
      <c r="A723" t="e">
        <f>Updates!#REF!</f>
        <v>#REF!</v>
      </c>
      <c r="B723" t="e">
        <f t="shared" si="60"/>
        <v>#REF!</v>
      </c>
      <c r="C723" s="1" t="e">
        <f t="shared" si="61"/>
        <v>#REF!</v>
      </c>
      <c r="D723" s="1" t="e">
        <f t="shared" si="62"/>
        <v>#REF!</v>
      </c>
      <c r="E723" s="2" t="e">
        <f t="shared" si="63"/>
        <v>#REF!</v>
      </c>
      <c r="F723" s="3" t="e">
        <f t="shared" si="64"/>
        <v>#REF!</v>
      </c>
    </row>
    <row r="724" spans="1:6">
      <c r="A724" t="e">
        <f>Updates!#REF!</f>
        <v>#REF!</v>
      </c>
      <c r="B724" t="e">
        <f t="shared" si="60"/>
        <v>#REF!</v>
      </c>
      <c r="C724" s="1" t="e">
        <f t="shared" si="61"/>
        <v>#REF!</v>
      </c>
      <c r="D724" s="1" t="e">
        <f t="shared" si="62"/>
        <v>#REF!</v>
      </c>
      <c r="E724" s="2" t="e">
        <f t="shared" si="63"/>
        <v>#REF!</v>
      </c>
      <c r="F724" s="3" t="e">
        <f t="shared" si="64"/>
        <v>#REF!</v>
      </c>
    </row>
    <row r="725" spans="1:6">
      <c r="A725" t="e">
        <f>Updates!#REF!</f>
        <v>#REF!</v>
      </c>
      <c r="B725" t="e">
        <f t="shared" si="60"/>
        <v>#REF!</v>
      </c>
      <c r="C725" s="1" t="e">
        <f t="shared" si="61"/>
        <v>#REF!</v>
      </c>
      <c r="D725" s="1" t="e">
        <f t="shared" si="62"/>
        <v>#REF!</v>
      </c>
      <c r="E725" s="2" t="e">
        <f t="shared" si="63"/>
        <v>#REF!</v>
      </c>
      <c r="F725" s="3" t="e">
        <f t="shared" si="64"/>
        <v>#REF!</v>
      </c>
    </row>
    <row r="726" spans="1:6">
      <c r="A726" t="e">
        <f>Updates!#REF!</f>
        <v>#REF!</v>
      </c>
      <c r="B726" t="e">
        <f t="shared" si="60"/>
        <v>#REF!</v>
      </c>
      <c r="C726" s="1" t="e">
        <f t="shared" si="61"/>
        <v>#REF!</v>
      </c>
      <c r="D726" s="1" t="e">
        <f t="shared" si="62"/>
        <v>#REF!</v>
      </c>
      <c r="E726" s="2" t="e">
        <f t="shared" si="63"/>
        <v>#REF!</v>
      </c>
      <c r="F726" s="3" t="e">
        <f t="shared" si="64"/>
        <v>#REF!</v>
      </c>
    </row>
    <row r="727" spans="1:6">
      <c r="A727" t="e">
        <f>Updates!#REF!</f>
        <v>#REF!</v>
      </c>
      <c r="B727" t="e">
        <f t="shared" si="60"/>
        <v>#REF!</v>
      </c>
      <c r="C727" s="1" t="e">
        <f t="shared" si="61"/>
        <v>#REF!</v>
      </c>
      <c r="D727" s="1" t="e">
        <f t="shared" si="62"/>
        <v>#REF!</v>
      </c>
      <c r="E727" s="2" t="e">
        <f t="shared" si="63"/>
        <v>#REF!</v>
      </c>
      <c r="F727" s="3" t="e">
        <f t="shared" si="64"/>
        <v>#REF!</v>
      </c>
    </row>
    <row r="728" spans="1:6">
      <c r="A728" t="e">
        <f>Updates!#REF!</f>
        <v>#REF!</v>
      </c>
      <c r="B728" t="e">
        <f t="shared" si="60"/>
        <v>#REF!</v>
      </c>
      <c r="C728" s="1" t="e">
        <f t="shared" si="61"/>
        <v>#REF!</v>
      </c>
      <c r="D728" s="1" t="e">
        <f t="shared" si="62"/>
        <v>#REF!</v>
      </c>
      <c r="E728" s="2" t="e">
        <f t="shared" si="63"/>
        <v>#REF!</v>
      </c>
      <c r="F728" s="3" t="e">
        <f t="shared" si="64"/>
        <v>#REF!</v>
      </c>
    </row>
    <row r="729" spans="1:6">
      <c r="A729" t="e">
        <f>Updates!#REF!</f>
        <v>#REF!</v>
      </c>
      <c r="B729" t="e">
        <f t="shared" si="60"/>
        <v>#REF!</v>
      </c>
      <c r="C729" s="1" t="e">
        <f t="shared" si="61"/>
        <v>#REF!</v>
      </c>
      <c r="D729" s="1" t="e">
        <f t="shared" si="62"/>
        <v>#REF!</v>
      </c>
      <c r="E729" s="2" t="e">
        <f t="shared" si="63"/>
        <v>#REF!</v>
      </c>
      <c r="F729" s="3" t="e">
        <f t="shared" si="64"/>
        <v>#REF!</v>
      </c>
    </row>
    <row r="730" spans="1:6">
      <c r="A730" t="e">
        <f>Updates!#REF!</f>
        <v>#REF!</v>
      </c>
      <c r="B730" t="e">
        <f t="shared" si="60"/>
        <v>#REF!</v>
      </c>
      <c r="C730" s="1" t="e">
        <f t="shared" si="61"/>
        <v>#REF!</v>
      </c>
      <c r="D730" s="1" t="e">
        <f t="shared" si="62"/>
        <v>#REF!</v>
      </c>
      <c r="E730" s="2" t="e">
        <f t="shared" si="63"/>
        <v>#REF!</v>
      </c>
      <c r="F730" s="3" t="e">
        <f t="shared" si="64"/>
        <v>#REF!</v>
      </c>
    </row>
    <row r="731" spans="1:6">
      <c r="A731" t="e">
        <f>Updates!#REF!</f>
        <v>#REF!</v>
      </c>
      <c r="B731" t="e">
        <f t="shared" si="60"/>
        <v>#REF!</v>
      </c>
      <c r="C731" s="1" t="e">
        <f t="shared" si="61"/>
        <v>#REF!</v>
      </c>
      <c r="D731" s="1" t="e">
        <f t="shared" si="62"/>
        <v>#REF!</v>
      </c>
      <c r="E731" s="2" t="e">
        <f t="shared" si="63"/>
        <v>#REF!</v>
      </c>
      <c r="F731" s="3" t="e">
        <f t="shared" si="64"/>
        <v>#REF!</v>
      </c>
    </row>
    <row r="732" spans="1:6">
      <c r="A732" t="e">
        <f>Updates!#REF!</f>
        <v>#REF!</v>
      </c>
      <c r="B732" t="e">
        <f t="shared" si="60"/>
        <v>#REF!</v>
      </c>
      <c r="C732" s="1" t="e">
        <f t="shared" si="61"/>
        <v>#REF!</v>
      </c>
      <c r="D732" s="1" t="e">
        <f t="shared" si="62"/>
        <v>#REF!</v>
      </c>
      <c r="E732" s="2" t="e">
        <f t="shared" si="63"/>
        <v>#REF!</v>
      </c>
      <c r="F732" s="3" t="e">
        <f t="shared" si="64"/>
        <v>#REF!</v>
      </c>
    </row>
    <row r="733" spans="1:6">
      <c r="A733" t="e">
        <f>Updates!#REF!</f>
        <v>#REF!</v>
      </c>
      <c r="B733" t="e">
        <f t="shared" si="60"/>
        <v>#REF!</v>
      </c>
      <c r="C733" s="1" t="e">
        <f t="shared" si="61"/>
        <v>#REF!</v>
      </c>
      <c r="D733" s="1" t="e">
        <f t="shared" si="62"/>
        <v>#REF!</v>
      </c>
      <c r="E733" s="2" t="e">
        <f t="shared" si="63"/>
        <v>#REF!</v>
      </c>
      <c r="F733" s="3" t="e">
        <f t="shared" si="64"/>
        <v>#REF!</v>
      </c>
    </row>
    <row r="734" spans="1:6">
      <c r="A734" t="e">
        <f>Updates!#REF!</f>
        <v>#REF!</v>
      </c>
      <c r="B734" t="e">
        <f t="shared" si="60"/>
        <v>#REF!</v>
      </c>
      <c r="C734" s="1" t="e">
        <f t="shared" si="61"/>
        <v>#REF!</v>
      </c>
      <c r="D734" s="1" t="e">
        <f t="shared" si="62"/>
        <v>#REF!</v>
      </c>
      <c r="E734" s="2" t="e">
        <f t="shared" si="63"/>
        <v>#REF!</v>
      </c>
      <c r="F734" s="3" t="e">
        <f t="shared" si="64"/>
        <v>#REF!</v>
      </c>
    </row>
    <row r="735" spans="1:6">
      <c r="A735" t="e">
        <f>Updates!#REF!</f>
        <v>#REF!</v>
      </c>
      <c r="B735" t="e">
        <f t="shared" si="60"/>
        <v>#REF!</v>
      </c>
      <c r="C735" s="1" t="e">
        <f t="shared" si="61"/>
        <v>#REF!</v>
      </c>
      <c r="D735" s="1" t="e">
        <f t="shared" si="62"/>
        <v>#REF!</v>
      </c>
      <c r="E735" s="2" t="e">
        <f t="shared" si="63"/>
        <v>#REF!</v>
      </c>
      <c r="F735" s="3" t="e">
        <f t="shared" si="64"/>
        <v>#REF!</v>
      </c>
    </row>
    <row r="736" spans="1:6">
      <c r="A736" t="e">
        <f>Updates!#REF!</f>
        <v>#REF!</v>
      </c>
      <c r="B736" t="e">
        <f t="shared" si="60"/>
        <v>#REF!</v>
      </c>
      <c r="C736" s="1" t="e">
        <f t="shared" si="61"/>
        <v>#REF!</v>
      </c>
      <c r="D736" s="1" t="e">
        <f t="shared" si="62"/>
        <v>#REF!</v>
      </c>
      <c r="E736" s="2" t="e">
        <f t="shared" si="63"/>
        <v>#REF!</v>
      </c>
      <c r="F736" s="3" t="e">
        <f t="shared" si="64"/>
        <v>#REF!</v>
      </c>
    </row>
    <row r="737" spans="1:6">
      <c r="A737" t="e">
        <f>Updates!#REF!</f>
        <v>#REF!</v>
      </c>
      <c r="B737" t="e">
        <f t="shared" si="60"/>
        <v>#REF!</v>
      </c>
      <c r="C737" s="1" t="e">
        <f t="shared" si="61"/>
        <v>#REF!</v>
      </c>
      <c r="D737" s="1" t="e">
        <f t="shared" si="62"/>
        <v>#REF!</v>
      </c>
      <c r="E737" s="2" t="e">
        <f t="shared" si="63"/>
        <v>#REF!</v>
      </c>
      <c r="F737" s="3" t="e">
        <f t="shared" si="64"/>
        <v>#REF!</v>
      </c>
    </row>
    <row r="738" spans="1:6">
      <c r="A738" t="e">
        <f>Updates!#REF!</f>
        <v>#REF!</v>
      </c>
      <c r="B738" t="e">
        <f t="shared" si="60"/>
        <v>#REF!</v>
      </c>
      <c r="C738" s="1" t="e">
        <f t="shared" si="61"/>
        <v>#REF!</v>
      </c>
      <c r="D738" s="1" t="e">
        <f t="shared" si="62"/>
        <v>#REF!</v>
      </c>
      <c r="E738" s="2" t="e">
        <f t="shared" si="63"/>
        <v>#REF!</v>
      </c>
      <c r="F738" s="3" t="e">
        <f t="shared" si="64"/>
        <v>#REF!</v>
      </c>
    </row>
    <row r="739" spans="1:6">
      <c r="A739" t="e">
        <f>Updates!#REF!</f>
        <v>#REF!</v>
      </c>
      <c r="B739" t="e">
        <f t="shared" si="60"/>
        <v>#REF!</v>
      </c>
      <c r="C739" s="1" t="e">
        <f t="shared" si="61"/>
        <v>#REF!</v>
      </c>
      <c r="D739" s="1" t="e">
        <f t="shared" si="62"/>
        <v>#REF!</v>
      </c>
      <c r="E739" s="2" t="e">
        <f t="shared" si="63"/>
        <v>#REF!</v>
      </c>
      <c r="F739" s="3" t="e">
        <f t="shared" si="64"/>
        <v>#REF!</v>
      </c>
    </row>
    <row r="740" spans="1:6">
      <c r="A740" t="e">
        <f>Updates!#REF!</f>
        <v>#REF!</v>
      </c>
      <c r="B740" t="e">
        <f t="shared" si="60"/>
        <v>#REF!</v>
      </c>
      <c r="C740" s="1" t="e">
        <f t="shared" si="61"/>
        <v>#REF!</v>
      </c>
      <c r="D740" s="1" t="e">
        <f t="shared" si="62"/>
        <v>#REF!</v>
      </c>
      <c r="E740" s="2" t="e">
        <f t="shared" si="63"/>
        <v>#REF!</v>
      </c>
      <c r="F740" s="3" t="e">
        <f t="shared" si="64"/>
        <v>#REF!</v>
      </c>
    </row>
    <row r="741" spans="1:6">
      <c r="A741" t="e">
        <f>Updates!#REF!</f>
        <v>#REF!</v>
      </c>
      <c r="B741" t="e">
        <f t="shared" si="60"/>
        <v>#REF!</v>
      </c>
      <c r="C741" s="1" t="e">
        <f t="shared" si="61"/>
        <v>#REF!</v>
      </c>
      <c r="D741" s="1" t="e">
        <f t="shared" si="62"/>
        <v>#REF!</v>
      </c>
      <c r="E741" s="2" t="e">
        <f t="shared" si="63"/>
        <v>#REF!</v>
      </c>
      <c r="F741" s="3" t="e">
        <f t="shared" si="64"/>
        <v>#REF!</v>
      </c>
    </row>
    <row r="742" spans="1:6">
      <c r="A742" t="e">
        <f>Updates!#REF!</f>
        <v>#REF!</v>
      </c>
      <c r="B742" t="e">
        <f t="shared" si="60"/>
        <v>#REF!</v>
      </c>
      <c r="C742" s="1" t="e">
        <f t="shared" si="61"/>
        <v>#REF!</v>
      </c>
      <c r="D742" s="1" t="e">
        <f t="shared" si="62"/>
        <v>#REF!</v>
      </c>
      <c r="E742" s="2" t="e">
        <f t="shared" si="63"/>
        <v>#REF!</v>
      </c>
      <c r="F742" s="3" t="e">
        <f t="shared" si="64"/>
        <v>#REF!</v>
      </c>
    </row>
    <row r="743" spans="1:6">
      <c r="A743" t="e">
        <f>Updates!#REF!</f>
        <v>#REF!</v>
      </c>
      <c r="B743" t="e">
        <f t="shared" si="60"/>
        <v>#REF!</v>
      </c>
      <c r="C743" s="1" t="e">
        <f t="shared" si="61"/>
        <v>#REF!</v>
      </c>
      <c r="D743" s="1" t="e">
        <f t="shared" si="62"/>
        <v>#REF!</v>
      </c>
      <c r="E743" s="2" t="e">
        <f t="shared" si="63"/>
        <v>#REF!</v>
      </c>
      <c r="F743" s="3" t="e">
        <f t="shared" si="64"/>
        <v>#REF!</v>
      </c>
    </row>
    <row r="744" spans="1:6">
      <c r="A744" t="e">
        <f>Updates!#REF!</f>
        <v>#REF!</v>
      </c>
      <c r="B744" t="e">
        <f t="shared" si="60"/>
        <v>#REF!</v>
      </c>
      <c r="C744" s="1" t="e">
        <f t="shared" si="61"/>
        <v>#REF!</v>
      </c>
      <c r="D744" s="1" t="e">
        <f t="shared" si="62"/>
        <v>#REF!</v>
      </c>
      <c r="E744" s="2" t="e">
        <f t="shared" si="63"/>
        <v>#REF!</v>
      </c>
      <c r="F744" s="3" t="e">
        <f t="shared" si="64"/>
        <v>#REF!</v>
      </c>
    </row>
    <row r="745" spans="1:6">
      <c r="A745" t="e">
        <f>Updates!#REF!</f>
        <v>#REF!</v>
      </c>
      <c r="B745" t="e">
        <f t="shared" si="60"/>
        <v>#REF!</v>
      </c>
      <c r="C745" s="1" t="e">
        <f t="shared" si="61"/>
        <v>#REF!</v>
      </c>
      <c r="D745" s="1" t="e">
        <f t="shared" si="62"/>
        <v>#REF!</v>
      </c>
      <c r="E745" s="2" t="e">
        <f t="shared" si="63"/>
        <v>#REF!</v>
      </c>
      <c r="F745" s="3" t="e">
        <f t="shared" si="64"/>
        <v>#REF!</v>
      </c>
    </row>
    <row r="746" spans="1:6">
      <c r="A746" t="e">
        <f>Updates!#REF!</f>
        <v>#REF!</v>
      </c>
      <c r="B746" t="e">
        <f t="shared" si="60"/>
        <v>#REF!</v>
      </c>
      <c r="C746" s="1" t="e">
        <f t="shared" si="61"/>
        <v>#REF!</v>
      </c>
      <c r="D746" s="1" t="e">
        <f t="shared" si="62"/>
        <v>#REF!</v>
      </c>
      <c r="E746" s="2" t="e">
        <f t="shared" si="63"/>
        <v>#REF!</v>
      </c>
      <c r="F746" s="3" t="e">
        <f t="shared" si="64"/>
        <v>#REF!</v>
      </c>
    </row>
    <row r="747" spans="1:6">
      <c r="A747" t="e">
        <f>Updates!#REF!</f>
        <v>#REF!</v>
      </c>
      <c r="B747" t="e">
        <f t="shared" si="60"/>
        <v>#REF!</v>
      </c>
      <c r="C747" s="1" t="e">
        <f t="shared" si="61"/>
        <v>#REF!</v>
      </c>
      <c r="D747" s="1" t="e">
        <f t="shared" si="62"/>
        <v>#REF!</v>
      </c>
      <c r="E747" s="2" t="e">
        <f t="shared" si="63"/>
        <v>#REF!</v>
      </c>
      <c r="F747" s="3" t="e">
        <f t="shared" si="64"/>
        <v>#REF!</v>
      </c>
    </row>
    <row r="748" spans="1:6">
      <c r="A748" t="e">
        <f>Updates!#REF!</f>
        <v>#REF!</v>
      </c>
      <c r="B748" t="e">
        <f t="shared" si="60"/>
        <v>#REF!</v>
      </c>
      <c r="C748" s="1" t="e">
        <f t="shared" si="61"/>
        <v>#REF!</v>
      </c>
      <c r="D748" s="1" t="e">
        <f t="shared" si="62"/>
        <v>#REF!</v>
      </c>
      <c r="E748" s="2" t="e">
        <f t="shared" si="63"/>
        <v>#REF!</v>
      </c>
      <c r="F748" s="3" t="e">
        <f t="shared" si="64"/>
        <v>#REF!</v>
      </c>
    </row>
    <row r="749" spans="1:6">
      <c r="A749" t="e">
        <f>Updates!#REF!</f>
        <v>#REF!</v>
      </c>
      <c r="B749" t="e">
        <f t="shared" si="60"/>
        <v>#REF!</v>
      </c>
      <c r="C749" s="1" t="e">
        <f t="shared" si="61"/>
        <v>#REF!</v>
      </c>
      <c r="D749" s="1" t="e">
        <f t="shared" si="62"/>
        <v>#REF!</v>
      </c>
      <c r="E749" s="2" t="e">
        <f t="shared" si="63"/>
        <v>#REF!</v>
      </c>
      <c r="F749" s="3" t="e">
        <f t="shared" si="64"/>
        <v>#REF!</v>
      </c>
    </row>
    <row r="750" spans="1:6">
      <c r="A750" t="e">
        <f>Updates!#REF!</f>
        <v>#REF!</v>
      </c>
      <c r="B750" t="e">
        <f t="shared" si="60"/>
        <v>#REF!</v>
      </c>
      <c r="C750" s="1" t="e">
        <f t="shared" si="61"/>
        <v>#REF!</v>
      </c>
      <c r="D750" s="1" t="e">
        <f t="shared" si="62"/>
        <v>#REF!</v>
      </c>
      <c r="E750" s="2" t="e">
        <f t="shared" si="63"/>
        <v>#REF!</v>
      </c>
      <c r="F750" s="3" t="e">
        <f t="shared" si="64"/>
        <v>#REF!</v>
      </c>
    </row>
    <row r="751" spans="1:6">
      <c r="A751" t="e">
        <f>Updates!#REF!</f>
        <v>#REF!</v>
      </c>
      <c r="B751" t="e">
        <f t="shared" si="60"/>
        <v>#REF!</v>
      </c>
      <c r="C751" s="1" t="e">
        <f t="shared" si="61"/>
        <v>#REF!</v>
      </c>
      <c r="D751" s="1" t="e">
        <f t="shared" si="62"/>
        <v>#REF!</v>
      </c>
      <c r="E751" s="2" t="e">
        <f t="shared" si="63"/>
        <v>#REF!</v>
      </c>
      <c r="F751" s="3" t="e">
        <f t="shared" si="64"/>
        <v>#REF!</v>
      </c>
    </row>
    <row r="752" spans="1:6">
      <c r="A752" t="e">
        <f>Updates!#REF!</f>
        <v>#REF!</v>
      </c>
      <c r="B752" t="e">
        <f t="shared" si="60"/>
        <v>#REF!</v>
      </c>
      <c r="C752" s="1" t="e">
        <f t="shared" si="61"/>
        <v>#REF!</v>
      </c>
      <c r="D752" s="1" t="e">
        <f t="shared" si="62"/>
        <v>#REF!</v>
      </c>
      <c r="E752" s="2" t="e">
        <f t="shared" si="63"/>
        <v>#REF!</v>
      </c>
      <c r="F752" s="3" t="e">
        <f t="shared" si="64"/>
        <v>#REF!</v>
      </c>
    </row>
    <row r="753" spans="1:6">
      <c r="A753" t="e">
        <f>Updates!#REF!</f>
        <v>#REF!</v>
      </c>
      <c r="B753" t="e">
        <f t="shared" si="60"/>
        <v>#REF!</v>
      </c>
      <c r="C753" s="1" t="e">
        <f t="shared" si="61"/>
        <v>#REF!</v>
      </c>
      <c r="D753" s="1" t="e">
        <f t="shared" si="62"/>
        <v>#REF!</v>
      </c>
      <c r="E753" s="2" t="e">
        <f t="shared" si="63"/>
        <v>#REF!</v>
      </c>
      <c r="F753" s="3" t="e">
        <f t="shared" si="64"/>
        <v>#REF!</v>
      </c>
    </row>
    <row r="754" spans="1:6">
      <c r="A754" t="e">
        <f>Updates!#REF!</f>
        <v>#REF!</v>
      </c>
      <c r="B754" t="e">
        <f t="shared" si="60"/>
        <v>#REF!</v>
      </c>
      <c r="C754" s="1" t="e">
        <f t="shared" si="61"/>
        <v>#REF!</v>
      </c>
      <c r="D754" s="1" t="e">
        <f t="shared" si="62"/>
        <v>#REF!</v>
      </c>
      <c r="E754" s="2" t="e">
        <f t="shared" si="63"/>
        <v>#REF!</v>
      </c>
      <c r="F754" s="3" t="e">
        <f t="shared" si="64"/>
        <v>#REF!</v>
      </c>
    </row>
    <row r="755" spans="1:6">
      <c r="A755" t="e">
        <f>Updates!#REF!</f>
        <v>#REF!</v>
      </c>
      <c r="B755" t="e">
        <f t="shared" si="60"/>
        <v>#REF!</v>
      </c>
      <c r="C755" s="1" t="e">
        <f t="shared" si="61"/>
        <v>#REF!</v>
      </c>
      <c r="D755" s="1" t="e">
        <f t="shared" si="62"/>
        <v>#REF!</v>
      </c>
      <c r="E755" s="2" t="e">
        <f t="shared" si="63"/>
        <v>#REF!</v>
      </c>
      <c r="F755" s="3" t="e">
        <f t="shared" si="64"/>
        <v>#REF!</v>
      </c>
    </row>
    <row r="756" spans="1:6">
      <c r="A756" t="e">
        <f>Updates!#REF!</f>
        <v>#REF!</v>
      </c>
      <c r="B756" t="e">
        <f t="shared" si="60"/>
        <v>#REF!</v>
      </c>
      <c r="C756" s="1" t="e">
        <f t="shared" si="61"/>
        <v>#REF!</v>
      </c>
      <c r="D756" s="1" t="e">
        <f t="shared" si="62"/>
        <v>#REF!</v>
      </c>
      <c r="E756" s="2" t="e">
        <f t="shared" si="63"/>
        <v>#REF!</v>
      </c>
      <c r="F756" s="3" t="e">
        <f t="shared" si="64"/>
        <v>#REF!</v>
      </c>
    </row>
    <row r="757" spans="1:6">
      <c r="A757" t="e">
        <f>Updates!#REF!</f>
        <v>#REF!</v>
      </c>
      <c r="B757" t="e">
        <f t="shared" si="60"/>
        <v>#REF!</v>
      </c>
      <c r="C757" s="1" t="e">
        <f t="shared" si="61"/>
        <v>#REF!</v>
      </c>
      <c r="D757" s="1" t="e">
        <f t="shared" si="62"/>
        <v>#REF!</v>
      </c>
      <c r="E757" s="2" t="e">
        <f t="shared" si="63"/>
        <v>#REF!</v>
      </c>
      <c r="F757" s="3" t="e">
        <f t="shared" si="64"/>
        <v>#REF!</v>
      </c>
    </row>
    <row r="758" spans="1:6">
      <c r="A758" t="e">
        <f>Updates!#REF!</f>
        <v>#REF!</v>
      </c>
      <c r="B758" t="e">
        <f t="shared" si="60"/>
        <v>#REF!</v>
      </c>
      <c r="C758" s="1" t="e">
        <f t="shared" si="61"/>
        <v>#REF!</v>
      </c>
      <c r="D758" s="1" t="e">
        <f t="shared" si="62"/>
        <v>#REF!</v>
      </c>
      <c r="E758" s="2" t="e">
        <f t="shared" si="63"/>
        <v>#REF!</v>
      </c>
      <c r="F758" s="3" t="e">
        <f t="shared" si="64"/>
        <v>#REF!</v>
      </c>
    </row>
    <row r="759" spans="1:6">
      <c r="A759" t="e">
        <f>Updates!#REF!</f>
        <v>#REF!</v>
      </c>
      <c r="B759" t="e">
        <f t="shared" si="60"/>
        <v>#REF!</v>
      </c>
      <c r="C759" s="1" t="e">
        <f t="shared" si="61"/>
        <v>#REF!</v>
      </c>
      <c r="D759" s="1" t="e">
        <f t="shared" si="62"/>
        <v>#REF!</v>
      </c>
      <c r="E759" s="2" t="e">
        <f t="shared" si="63"/>
        <v>#REF!</v>
      </c>
      <c r="F759" s="3" t="e">
        <f t="shared" si="64"/>
        <v>#REF!</v>
      </c>
    </row>
    <row r="760" spans="1:6">
      <c r="A760" t="e">
        <f>Updates!#REF!</f>
        <v>#REF!</v>
      </c>
      <c r="B760" t="e">
        <f t="shared" si="60"/>
        <v>#REF!</v>
      </c>
      <c r="C760" s="1" t="e">
        <f t="shared" si="61"/>
        <v>#REF!</v>
      </c>
      <c r="D760" s="1" t="e">
        <f t="shared" si="62"/>
        <v>#REF!</v>
      </c>
      <c r="E760" s="2" t="e">
        <f t="shared" si="63"/>
        <v>#REF!</v>
      </c>
      <c r="F760" s="3" t="e">
        <f t="shared" si="64"/>
        <v>#REF!</v>
      </c>
    </row>
    <row r="761" spans="1:6">
      <c r="A761" t="e">
        <f>Updates!#REF!</f>
        <v>#REF!</v>
      </c>
      <c r="B761" t="e">
        <f t="shared" si="60"/>
        <v>#REF!</v>
      </c>
      <c r="C761" s="1" t="e">
        <f t="shared" si="61"/>
        <v>#REF!</v>
      </c>
      <c r="D761" s="1" t="e">
        <f t="shared" si="62"/>
        <v>#REF!</v>
      </c>
      <c r="E761" s="2" t="e">
        <f t="shared" si="63"/>
        <v>#REF!</v>
      </c>
      <c r="F761" s="3" t="e">
        <f t="shared" si="64"/>
        <v>#REF!</v>
      </c>
    </row>
    <row r="762" spans="1:6">
      <c r="A762" t="e">
        <f>Updates!#REF!</f>
        <v>#REF!</v>
      </c>
      <c r="B762" t="e">
        <f t="shared" si="60"/>
        <v>#REF!</v>
      </c>
      <c r="C762" s="1" t="e">
        <f t="shared" si="61"/>
        <v>#REF!</v>
      </c>
      <c r="D762" s="1" t="e">
        <f t="shared" si="62"/>
        <v>#REF!</v>
      </c>
      <c r="E762" s="2" t="e">
        <f t="shared" si="63"/>
        <v>#REF!</v>
      </c>
      <c r="F762" s="3" t="e">
        <f t="shared" si="64"/>
        <v>#REF!</v>
      </c>
    </row>
    <row r="763" spans="1:6">
      <c r="A763" t="e">
        <f>Updates!#REF!</f>
        <v>#REF!</v>
      </c>
      <c r="B763" t="e">
        <f t="shared" si="60"/>
        <v>#REF!</v>
      </c>
      <c r="C763" s="1" t="e">
        <f t="shared" si="61"/>
        <v>#REF!</v>
      </c>
      <c r="D763" s="1" t="e">
        <f t="shared" si="62"/>
        <v>#REF!</v>
      </c>
      <c r="E763" s="2" t="e">
        <f t="shared" si="63"/>
        <v>#REF!</v>
      </c>
      <c r="F763" s="3" t="e">
        <f t="shared" si="64"/>
        <v>#REF!</v>
      </c>
    </row>
    <row r="764" spans="1:6">
      <c r="A764" t="e">
        <f>Updates!#REF!</f>
        <v>#REF!</v>
      </c>
      <c r="B764" t="e">
        <f t="shared" si="60"/>
        <v>#REF!</v>
      </c>
      <c r="C764" s="1" t="e">
        <f t="shared" si="61"/>
        <v>#REF!</v>
      </c>
      <c r="D764" s="1" t="e">
        <f t="shared" si="62"/>
        <v>#REF!</v>
      </c>
      <c r="E764" s="2" t="e">
        <f t="shared" si="63"/>
        <v>#REF!</v>
      </c>
      <c r="F764" s="3" t="e">
        <f t="shared" si="64"/>
        <v>#REF!</v>
      </c>
    </row>
    <row r="765" spans="1:6">
      <c r="A765" t="e">
        <f>Updates!#REF!</f>
        <v>#REF!</v>
      </c>
      <c r="B765" t="e">
        <f t="shared" si="60"/>
        <v>#REF!</v>
      </c>
      <c r="C765" s="1" t="e">
        <f t="shared" si="61"/>
        <v>#REF!</v>
      </c>
      <c r="D765" s="1" t="e">
        <f t="shared" si="62"/>
        <v>#REF!</v>
      </c>
      <c r="E765" s="2" t="e">
        <f t="shared" si="63"/>
        <v>#REF!</v>
      </c>
      <c r="F765" s="3" t="e">
        <f t="shared" si="64"/>
        <v>#REF!</v>
      </c>
    </row>
    <row r="766" spans="1:6">
      <c r="A766" t="e">
        <f>Updates!#REF!</f>
        <v>#REF!</v>
      </c>
      <c r="B766" t="e">
        <f t="shared" si="60"/>
        <v>#REF!</v>
      </c>
      <c r="C766" s="1" t="e">
        <f t="shared" si="61"/>
        <v>#REF!</v>
      </c>
      <c r="D766" s="1" t="e">
        <f t="shared" si="62"/>
        <v>#REF!</v>
      </c>
      <c r="E766" s="2" t="e">
        <f t="shared" si="63"/>
        <v>#REF!</v>
      </c>
      <c r="F766" s="3" t="e">
        <f t="shared" si="64"/>
        <v>#REF!</v>
      </c>
    </row>
    <row r="767" spans="1:6">
      <c r="A767" t="e">
        <f>Updates!#REF!</f>
        <v>#REF!</v>
      </c>
      <c r="B767" t="e">
        <f t="shared" si="60"/>
        <v>#REF!</v>
      </c>
      <c r="C767" s="1" t="e">
        <f t="shared" si="61"/>
        <v>#REF!</v>
      </c>
      <c r="D767" s="1" t="e">
        <f t="shared" si="62"/>
        <v>#REF!</v>
      </c>
      <c r="E767" s="2" t="e">
        <f t="shared" si="63"/>
        <v>#REF!</v>
      </c>
      <c r="F767" s="3" t="e">
        <f t="shared" si="64"/>
        <v>#REF!</v>
      </c>
    </row>
    <row r="768" spans="1:6">
      <c r="A768" t="e">
        <f>Updates!#REF!</f>
        <v>#REF!</v>
      </c>
      <c r="B768" t="e">
        <f t="shared" si="60"/>
        <v>#REF!</v>
      </c>
      <c r="C768" s="1" t="e">
        <f t="shared" si="61"/>
        <v>#REF!</v>
      </c>
      <c r="D768" s="1" t="e">
        <f t="shared" si="62"/>
        <v>#REF!</v>
      </c>
      <c r="E768" s="2" t="e">
        <f t="shared" si="63"/>
        <v>#REF!</v>
      </c>
      <c r="F768" s="3" t="e">
        <f t="shared" si="64"/>
        <v>#REF!</v>
      </c>
    </row>
    <row r="769" spans="1:6">
      <c r="A769" t="e">
        <f>Updates!#REF!</f>
        <v>#REF!</v>
      </c>
      <c r="B769" t="e">
        <f t="shared" si="60"/>
        <v>#REF!</v>
      </c>
      <c r="C769" s="1" t="e">
        <f t="shared" si="61"/>
        <v>#REF!</v>
      </c>
      <c r="D769" s="1" t="e">
        <f t="shared" si="62"/>
        <v>#REF!</v>
      </c>
      <c r="E769" s="2" t="e">
        <f t="shared" si="63"/>
        <v>#REF!</v>
      </c>
      <c r="F769" s="3" t="e">
        <f t="shared" si="64"/>
        <v>#REF!</v>
      </c>
    </row>
    <row r="770" spans="1:6">
      <c r="A770" t="e">
        <f>Updates!#REF!</f>
        <v>#REF!</v>
      </c>
      <c r="B770" t="e">
        <f t="shared" si="60"/>
        <v>#REF!</v>
      </c>
      <c r="C770" s="1" t="e">
        <f t="shared" si="61"/>
        <v>#REF!</v>
      </c>
      <c r="D770" s="1" t="e">
        <f t="shared" si="62"/>
        <v>#REF!</v>
      </c>
      <c r="E770" s="2" t="e">
        <f t="shared" si="63"/>
        <v>#REF!</v>
      </c>
      <c r="F770" s="3" t="e">
        <f t="shared" si="64"/>
        <v>#REF!</v>
      </c>
    </row>
    <row r="771" spans="1:6">
      <c r="A771" t="e">
        <f>Updates!#REF!</f>
        <v>#REF!</v>
      </c>
      <c r="B771" t="e">
        <f t="shared" si="60"/>
        <v>#REF!</v>
      </c>
      <c r="C771" s="1" t="e">
        <f t="shared" si="61"/>
        <v>#REF!</v>
      </c>
      <c r="D771" s="1" t="e">
        <f t="shared" si="62"/>
        <v>#REF!</v>
      </c>
      <c r="E771" s="2" t="e">
        <f t="shared" si="63"/>
        <v>#REF!</v>
      </c>
      <c r="F771" s="3" t="e">
        <f t="shared" si="64"/>
        <v>#REF!</v>
      </c>
    </row>
    <row r="772" spans="1:6">
      <c r="A772" t="e">
        <f>Updates!#REF!</f>
        <v>#REF!</v>
      </c>
      <c r="B772" t="e">
        <f t="shared" si="60"/>
        <v>#REF!</v>
      </c>
      <c r="C772" s="1" t="e">
        <f t="shared" si="61"/>
        <v>#REF!</v>
      </c>
      <c r="D772" s="1" t="e">
        <f t="shared" si="62"/>
        <v>#REF!</v>
      </c>
      <c r="E772" s="2" t="e">
        <f t="shared" si="63"/>
        <v>#REF!</v>
      </c>
      <c r="F772" s="3" t="e">
        <f t="shared" si="64"/>
        <v>#REF!</v>
      </c>
    </row>
    <row r="773" spans="1:6">
      <c r="A773" t="e">
        <f>Updates!#REF!</f>
        <v>#REF!</v>
      </c>
      <c r="B773" t="e">
        <f t="shared" si="60"/>
        <v>#REF!</v>
      </c>
      <c r="C773" s="1" t="e">
        <f t="shared" si="61"/>
        <v>#REF!</v>
      </c>
      <c r="D773" s="1" t="e">
        <f t="shared" si="62"/>
        <v>#REF!</v>
      </c>
      <c r="E773" s="2" t="e">
        <f t="shared" si="63"/>
        <v>#REF!</v>
      </c>
      <c r="F773" s="3" t="e">
        <f t="shared" si="64"/>
        <v>#REF!</v>
      </c>
    </row>
    <row r="774" spans="1:6">
      <c r="A774" t="e">
        <f>Updates!#REF!</f>
        <v>#REF!</v>
      </c>
      <c r="B774" t="e">
        <f t="shared" si="60"/>
        <v>#REF!</v>
      </c>
      <c r="C774" s="1" t="e">
        <f t="shared" si="61"/>
        <v>#REF!</v>
      </c>
      <c r="D774" s="1" t="e">
        <f t="shared" si="62"/>
        <v>#REF!</v>
      </c>
      <c r="E774" s="2" t="e">
        <f t="shared" si="63"/>
        <v>#REF!</v>
      </c>
      <c r="F774" s="3" t="e">
        <f t="shared" si="64"/>
        <v>#REF!</v>
      </c>
    </row>
    <row r="775" spans="1:6">
      <c r="A775" t="e">
        <f>Updates!#REF!</f>
        <v>#REF!</v>
      </c>
      <c r="B775" t="e">
        <f t="shared" si="60"/>
        <v>#REF!</v>
      </c>
      <c r="C775" s="1" t="e">
        <f t="shared" si="61"/>
        <v>#REF!</v>
      </c>
      <c r="D775" s="1" t="e">
        <f t="shared" si="62"/>
        <v>#REF!</v>
      </c>
      <c r="E775" s="2" t="e">
        <f t="shared" si="63"/>
        <v>#REF!</v>
      </c>
      <c r="F775" s="3" t="e">
        <f t="shared" si="64"/>
        <v>#REF!</v>
      </c>
    </row>
    <row r="776" spans="1:6">
      <c r="A776" t="e">
        <f>Updates!#REF!</f>
        <v>#REF!</v>
      </c>
      <c r="B776" t="e">
        <f t="shared" si="60"/>
        <v>#REF!</v>
      </c>
      <c r="C776" s="1" t="e">
        <f t="shared" si="61"/>
        <v>#REF!</v>
      </c>
      <c r="D776" s="1" t="e">
        <f t="shared" si="62"/>
        <v>#REF!</v>
      </c>
      <c r="E776" s="2" t="e">
        <f t="shared" si="63"/>
        <v>#REF!</v>
      </c>
      <c r="F776" s="3" t="e">
        <f t="shared" si="64"/>
        <v>#REF!</v>
      </c>
    </row>
    <row r="777" spans="1:6">
      <c r="A777" t="e">
        <f>Updates!#REF!</f>
        <v>#REF!</v>
      </c>
      <c r="B777" t="e">
        <f t="shared" si="60"/>
        <v>#REF!</v>
      </c>
      <c r="C777" s="1" t="e">
        <f t="shared" si="61"/>
        <v>#REF!</v>
      </c>
      <c r="D777" s="1" t="e">
        <f t="shared" si="62"/>
        <v>#REF!</v>
      </c>
      <c r="E777" s="2" t="e">
        <f t="shared" si="63"/>
        <v>#REF!</v>
      </c>
      <c r="F777" s="3" t="e">
        <f t="shared" si="64"/>
        <v>#REF!</v>
      </c>
    </row>
    <row r="778" spans="1:6">
      <c r="A778" t="e">
        <f>Updates!#REF!</f>
        <v>#REF!</v>
      </c>
      <c r="B778" t="e">
        <f t="shared" si="60"/>
        <v>#REF!</v>
      </c>
      <c r="C778" s="1" t="e">
        <f t="shared" si="61"/>
        <v>#REF!</v>
      </c>
      <c r="D778" s="1" t="e">
        <f t="shared" si="62"/>
        <v>#REF!</v>
      </c>
      <c r="E778" s="2" t="e">
        <f t="shared" si="63"/>
        <v>#REF!</v>
      </c>
      <c r="F778" s="3" t="e">
        <f t="shared" si="64"/>
        <v>#REF!</v>
      </c>
    </row>
    <row r="779" spans="1:6">
      <c r="A779" t="e">
        <f>Updates!#REF!</f>
        <v>#REF!</v>
      </c>
      <c r="B779" t="e">
        <f t="shared" si="60"/>
        <v>#REF!</v>
      </c>
      <c r="C779" s="1" t="e">
        <f t="shared" si="61"/>
        <v>#REF!</v>
      </c>
      <c r="D779" s="1" t="e">
        <f t="shared" si="62"/>
        <v>#REF!</v>
      </c>
      <c r="E779" s="2" t="e">
        <f t="shared" si="63"/>
        <v>#REF!</v>
      </c>
      <c r="F779" s="3" t="e">
        <f t="shared" si="64"/>
        <v>#REF!</v>
      </c>
    </row>
    <row r="780" spans="1:6">
      <c r="A780" t="e">
        <f>Updates!#REF!</f>
        <v>#REF!</v>
      </c>
      <c r="B780" t="e">
        <f t="shared" si="60"/>
        <v>#REF!</v>
      </c>
      <c r="C780" s="1" t="e">
        <f t="shared" si="61"/>
        <v>#REF!</v>
      </c>
      <c r="D780" s="1" t="e">
        <f t="shared" si="62"/>
        <v>#REF!</v>
      </c>
      <c r="E780" s="2" t="e">
        <f t="shared" si="63"/>
        <v>#REF!</v>
      </c>
      <c r="F780" s="3" t="e">
        <f t="shared" si="64"/>
        <v>#REF!</v>
      </c>
    </row>
    <row r="781" spans="1:6">
      <c r="A781" t="e">
        <f>Updates!#REF!</f>
        <v>#REF!</v>
      </c>
      <c r="B781" t="e">
        <f t="shared" si="60"/>
        <v>#REF!</v>
      </c>
      <c r="C781" s="1" t="e">
        <f t="shared" si="61"/>
        <v>#REF!</v>
      </c>
      <c r="D781" s="1" t="e">
        <f t="shared" si="62"/>
        <v>#REF!</v>
      </c>
      <c r="E781" s="2" t="e">
        <f t="shared" si="63"/>
        <v>#REF!</v>
      </c>
      <c r="F781" s="3" t="e">
        <f t="shared" si="64"/>
        <v>#REF!</v>
      </c>
    </row>
    <row r="782" spans="1:6">
      <c r="A782" t="e">
        <f>Updates!#REF!</f>
        <v>#REF!</v>
      </c>
      <c r="B782" t="e">
        <f t="shared" ref="B782:B845" si="65">LEFT(A782,2)</f>
        <v>#REF!</v>
      </c>
      <c r="C782" s="1" t="e">
        <f t="shared" ref="C782:C845" si="66">RIGHT(A782,LEN(A782)-FIND(" ",A782))</f>
        <v>#REF!</v>
      </c>
      <c r="D782" s="1" t="e">
        <f t="shared" ref="D782:D845" si="67">LEFT(C782,8)</f>
        <v>#REF!</v>
      </c>
      <c r="E782" s="2" t="e">
        <f t="shared" ref="E782:E845" si="68">RIGHT(D782,LEN(D782)-FIND(" ",D782))</f>
        <v>#REF!</v>
      </c>
      <c r="F782" s="3" t="e">
        <f t="shared" ref="F782:F845" si="69">IFERROR(E782,D782)</f>
        <v>#REF!</v>
      </c>
    </row>
    <row r="783" spans="1:6">
      <c r="A783" t="e">
        <f>Updates!#REF!</f>
        <v>#REF!</v>
      </c>
      <c r="B783" t="e">
        <f t="shared" si="65"/>
        <v>#REF!</v>
      </c>
      <c r="C783" s="1" t="e">
        <f t="shared" si="66"/>
        <v>#REF!</v>
      </c>
      <c r="D783" s="1" t="e">
        <f t="shared" si="67"/>
        <v>#REF!</v>
      </c>
      <c r="E783" s="2" t="e">
        <f t="shared" si="68"/>
        <v>#REF!</v>
      </c>
      <c r="F783" s="3" t="e">
        <f t="shared" si="69"/>
        <v>#REF!</v>
      </c>
    </row>
    <row r="784" spans="1:6">
      <c r="A784" t="e">
        <f>Updates!#REF!</f>
        <v>#REF!</v>
      </c>
      <c r="B784" t="e">
        <f t="shared" si="65"/>
        <v>#REF!</v>
      </c>
      <c r="C784" s="1" t="e">
        <f t="shared" si="66"/>
        <v>#REF!</v>
      </c>
      <c r="D784" s="1" t="e">
        <f t="shared" si="67"/>
        <v>#REF!</v>
      </c>
      <c r="E784" s="2" t="e">
        <f t="shared" si="68"/>
        <v>#REF!</v>
      </c>
      <c r="F784" s="3" t="e">
        <f t="shared" si="69"/>
        <v>#REF!</v>
      </c>
    </row>
    <row r="785" spans="1:6">
      <c r="A785" t="e">
        <f>Updates!#REF!</f>
        <v>#REF!</v>
      </c>
      <c r="B785" t="e">
        <f t="shared" si="65"/>
        <v>#REF!</v>
      </c>
      <c r="C785" s="1" t="e">
        <f t="shared" si="66"/>
        <v>#REF!</v>
      </c>
      <c r="D785" s="1" t="e">
        <f t="shared" si="67"/>
        <v>#REF!</v>
      </c>
      <c r="E785" s="2" t="e">
        <f t="shared" si="68"/>
        <v>#REF!</v>
      </c>
      <c r="F785" s="3" t="e">
        <f t="shared" si="69"/>
        <v>#REF!</v>
      </c>
    </row>
    <row r="786" spans="1:6">
      <c r="A786" t="e">
        <f>Updates!#REF!</f>
        <v>#REF!</v>
      </c>
      <c r="B786" t="e">
        <f t="shared" si="65"/>
        <v>#REF!</v>
      </c>
      <c r="C786" s="1" t="e">
        <f t="shared" si="66"/>
        <v>#REF!</v>
      </c>
      <c r="D786" s="1" t="e">
        <f t="shared" si="67"/>
        <v>#REF!</v>
      </c>
      <c r="E786" s="2" t="e">
        <f t="shared" si="68"/>
        <v>#REF!</v>
      </c>
      <c r="F786" s="3" t="e">
        <f t="shared" si="69"/>
        <v>#REF!</v>
      </c>
    </row>
    <row r="787" spans="1:6">
      <c r="A787" t="e">
        <f>Updates!#REF!</f>
        <v>#REF!</v>
      </c>
      <c r="B787" t="e">
        <f t="shared" si="65"/>
        <v>#REF!</v>
      </c>
      <c r="C787" s="1" t="e">
        <f t="shared" si="66"/>
        <v>#REF!</v>
      </c>
      <c r="D787" s="1" t="e">
        <f t="shared" si="67"/>
        <v>#REF!</v>
      </c>
      <c r="E787" s="2" t="e">
        <f t="shared" si="68"/>
        <v>#REF!</v>
      </c>
      <c r="F787" s="3" t="e">
        <f t="shared" si="69"/>
        <v>#REF!</v>
      </c>
    </row>
    <row r="788" spans="1:6">
      <c r="A788" t="e">
        <f>Updates!#REF!</f>
        <v>#REF!</v>
      </c>
      <c r="B788" t="e">
        <f t="shared" si="65"/>
        <v>#REF!</v>
      </c>
      <c r="C788" s="1" t="e">
        <f t="shared" si="66"/>
        <v>#REF!</v>
      </c>
      <c r="D788" s="1" t="e">
        <f t="shared" si="67"/>
        <v>#REF!</v>
      </c>
      <c r="E788" s="2" t="e">
        <f t="shared" si="68"/>
        <v>#REF!</v>
      </c>
      <c r="F788" s="3" t="e">
        <f t="shared" si="69"/>
        <v>#REF!</v>
      </c>
    </row>
    <row r="789" spans="1:6">
      <c r="A789" t="e">
        <f>Updates!#REF!</f>
        <v>#REF!</v>
      </c>
      <c r="B789" t="e">
        <f t="shared" si="65"/>
        <v>#REF!</v>
      </c>
      <c r="C789" s="1" t="e">
        <f t="shared" si="66"/>
        <v>#REF!</v>
      </c>
      <c r="D789" s="1" t="e">
        <f t="shared" si="67"/>
        <v>#REF!</v>
      </c>
      <c r="E789" s="2" t="e">
        <f t="shared" si="68"/>
        <v>#REF!</v>
      </c>
      <c r="F789" s="3" t="e">
        <f t="shared" si="69"/>
        <v>#REF!</v>
      </c>
    </row>
    <row r="790" spans="1:6">
      <c r="A790" t="e">
        <f>Updates!#REF!</f>
        <v>#REF!</v>
      </c>
      <c r="B790" t="e">
        <f t="shared" si="65"/>
        <v>#REF!</v>
      </c>
      <c r="C790" s="1" t="e">
        <f t="shared" si="66"/>
        <v>#REF!</v>
      </c>
      <c r="D790" s="1" t="e">
        <f t="shared" si="67"/>
        <v>#REF!</v>
      </c>
      <c r="E790" s="2" t="e">
        <f t="shared" si="68"/>
        <v>#REF!</v>
      </c>
      <c r="F790" s="3" t="e">
        <f t="shared" si="69"/>
        <v>#REF!</v>
      </c>
    </row>
    <row r="791" spans="1:6">
      <c r="A791" t="e">
        <f>Updates!#REF!</f>
        <v>#REF!</v>
      </c>
      <c r="B791" t="e">
        <f t="shared" si="65"/>
        <v>#REF!</v>
      </c>
      <c r="C791" s="1" t="e">
        <f t="shared" si="66"/>
        <v>#REF!</v>
      </c>
      <c r="D791" s="1" t="e">
        <f t="shared" si="67"/>
        <v>#REF!</v>
      </c>
      <c r="E791" s="2" t="e">
        <f t="shared" si="68"/>
        <v>#REF!</v>
      </c>
      <c r="F791" s="3" t="e">
        <f t="shared" si="69"/>
        <v>#REF!</v>
      </c>
    </row>
    <row r="792" spans="1:6">
      <c r="A792" t="e">
        <f>Updates!#REF!</f>
        <v>#REF!</v>
      </c>
      <c r="B792" t="e">
        <f t="shared" si="65"/>
        <v>#REF!</v>
      </c>
      <c r="C792" s="1" t="e">
        <f t="shared" si="66"/>
        <v>#REF!</v>
      </c>
      <c r="D792" s="1" t="e">
        <f t="shared" si="67"/>
        <v>#REF!</v>
      </c>
      <c r="E792" s="2" t="e">
        <f t="shared" si="68"/>
        <v>#REF!</v>
      </c>
      <c r="F792" s="3" t="e">
        <f t="shared" si="69"/>
        <v>#REF!</v>
      </c>
    </row>
    <row r="793" spans="1:6">
      <c r="A793" t="e">
        <f>Updates!#REF!</f>
        <v>#REF!</v>
      </c>
      <c r="B793" t="e">
        <f t="shared" si="65"/>
        <v>#REF!</v>
      </c>
      <c r="C793" s="1" t="e">
        <f t="shared" si="66"/>
        <v>#REF!</v>
      </c>
      <c r="D793" s="1" t="e">
        <f t="shared" si="67"/>
        <v>#REF!</v>
      </c>
      <c r="E793" s="2" t="e">
        <f t="shared" si="68"/>
        <v>#REF!</v>
      </c>
      <c r="F793" s="3" t="e">
        <f t="shared" si="69"/>
        <v>#REF!</v>
      </c>
    </row>
    <row r="794" spans="1:6">
      <c r="A794" t="e">
        <f>Updates!#REF!</f>
        <v>#REF!</v>
      </c>
      <c r="B794" t="e">
        <f t="shared" si="65"/>
        <v>#REF!</v>
      </c>
      <c r="C794" s="1" t="e">
        <f t="shared" si="66"/>
        <v>#REF!</v>
      </c>
      <c r="D794" s="1" t="e">
        <f t="shared" si="67"/>
        <v>#REF!</v>
      </c>
      <c r="E794" s="2" t="e">
        <f t="shared" si="68"/>
        <v>#REF!</v>
      </c>
      <c r="F794" s="3" t="e">
        <f t="shared" si="69"/>
        <v>#REF!</v>
      </c>
    </row>
    <row r="795" spans="1:6">
      <c r="A795" t="e">
        <f>Updates!#REF!</f>
        <v>#REF!</v>
      </c>
      <c r="B795" t="e">
        <f t="shared" si="65"/>
        <v>#REF!</v>
      </c>
      <c r="C795" s="1" t="e">
        <f t="shared" si="66"/>
        <v>#REF!</v>
      </c>
      <c r="D795" s="1" t="e">
        <f t="shared" si="67"/>
        <v>#REF!</v>
      </c>
      <c r="E795" s="2" t="e">
        <f t="shared" si="68"/>
        <v>#REF!</v>
      </c>
      <c r="F795" s="3" t="e">
        <f t="shared" si="69"/>
        <v>#REF!</v>
      </c>
    </row>
    <row r="796" spans="1:6">
      <c r="A796" t="e">
        <f>Updates!#REF!</f>
        <v>#REF!</v>
      </c>
      <c r="B796" t="e">
        <f t="shared" si="65"/>
        <v>#REF!</v>
      </c>
      <c r="C796" s="1" t="e">
        <f t="shared" si="66"/>
        <v>#REF!</v>
      </c>
      <c r="D796" s="1" t="e">
        <f t="shared" si="67"/>
        <v>#REF!</v>
      </c>
      <c r="E796" s="2" t="e">
        <f t="shared" si="68"/>
        <v>#REF!</v>
      </c>
      <c r="F796" s="3" t="e">
        <f t="shared" si="69"/>
        <v>#REF!</v>
      </c>
    </row>
    <row r="797" spans="1:6">
      <c r="A797" t="e">
        <f>Updates!#REF!</f>
        <v>#REF!</v>
      </c>
      <c r="B797" t="e">
        <f t="shared" si="65"/>
        <v>#REF!</v>
      </c>
      <c r="C797" s="1" t="e">
        <f t="shared" si="66"/>
        <v>#REF!</v>
      </c>
      <c r="D797" s="1" t="e">
        <f t="shared" si="67"/>
        <v>#REF!</v>
      </c>
      <c r="E797" s="2" t="e">
        <f t="shared" si="68"/>
        <v>#REF!</v>
      </c>
      <c r="F797" s="3" t="e">
        <f t="shared" si="69"/>
        <v>#REF!</v>
      </c>
    </row>
    <row r="798" spans="1:6">
      <c r="A798" t="e">
        <f>Updates!#REF!</f>
        <v>#REF!</v>
      </c>
      <c r="B798" t="e">
        <f t="shared" si="65"/>
        <v>#REF!</v>
      </c>
      <c r="C798" s="1" t="e">
        <f t="shared" si="66"/>
        <v>#REF!</v>
      </c>
      <c r="D798" s="1" t="e">
        <f t="shared" si="67"/>
        <v>#REF!</v>
      </c>
      <c r="E798" s="2" t="e">
        <f t="shared" si="68"/>
        <v>#REF!</v>
      </c>
      <c r="F798" s="3" t="e">
        <f t="shared" si="69"/>
        <v>#REF!</v>
      </c>
    </row>
    <row r="799" spans="1:6">
      <c r="A799" t="e">
        <f>Updates!#REF!</f>
        <v>#REF!</v>
      </c>
      <c r="B799" t="e">
        <f t="shared" si="65"/>
        <v>#REF!</v>
      </c>
      <c r="C799" s="1" t="e">
        <f t="shared" si="66"/>
        <v>#REF!</v>
      </c>
      <c r="D799" s="1" t="e">
        <f t="shared" si="67"/>
        <v>#REF!</v>
      </c>
      <c r="E799" s="2" t="e">
        <f t="shared" si="68"/>
        <v>#REF!</v>
      </c>
      <c r="F799" s="3" t="e">
        <f t="shared" si="69"/>
        <v>#REF!</v>
      </c>
    </row>
    <row r="800" spans="1:6">
      <c r="A800" t="e">
        <f>Updates!#REF!</f>
        <v>#REF!</v>
      </c>
      <c r="B800" t="e">
        <f t="shared" si="65"/>
        <v>#REF!</v>
      </c>
      <c r="C800" s="1" t="e">
        <f t="shared" si="66"/>
        <v>#REF!</v>
      </c>
      <c r="D800" s="1" t="e">
        <f t="shared" si="67"/>
        <v>#REF!</v>
      </c>
      <c r="E800" s="2" t="e">
        <f t="shared" si="68"/>
        <v>#REF!</v>
      </c>
      <c r="F800" s="3" t="e">
        <f t="shared" si="69"/>
        <v>#REF!</v>
      </c>
    </row>
    <row r="801" spans="1:6">
      <c r="A801" t="e">
        <f>Updates!#REF!</f>
        <v>#REF!</v>
      </c>
      <c r="B801" t="e">
        <f t="shared" si="65"/>
        <v>#REF!</v>
      </c>
      <c r="C801" s="1" t="e">
        <f t="shared" si="66"/>
        <v>#REF!</v>
      </c>
      <c r="D801" s="1" t="e">
        <f t="shared" si="67"/>
        <v>#REF!</v>
      </c>
      <c r="E801" s="2" t="e">
        <f t="shared" si="68"/>
        <v>#REF!</v>
      </c>
      <c r="F801" s="3" t="e">
        <f t="shared" si="69"/>
        <v>#REF!</v>
      </c>
    </row>
    <row r="802" spans="1:6">
      <c r="A802" t="e">
        <f>Updates!#REF!</f>
        <v>#REF!</v>
      </c>
      <c r="B802" t="e">
        <f t="shared" si="65"/>
        <v>#REF!</v>
      </c>
      <c r="C802" s="1" t="e">
        <f t="shared" si="66"/>
        <v>#REF!</v>
      </c>
      <c r="D802" s="1" t="e">
        <f t="shared" si="67"/>
        <v>#REF!</v>
      </c>
      <c r="E802" s="2" t="e">
        <f t="shared" si="68"/>
        <v>#REF!</v>
      </c>
      <c r="F802" s="3" t="e">
        <f t="shared" si="69"/>
        <v>#REF!</v>
      </c>
    </row>
    <row r="803" spans="1:6">
      <c r="A803" t="e">
        <f>Updates!#REF!</f>
        <v>#REF!</v>
      </c>
      <c r="B803" t="e">
        <f t="shared" si="65"/>
        <v>#REF!</v>
      </c>
      <c r="C803" s="1" t="e">
        <f t="shared" si="66"/>
        <v>#REF!</v>
      </c>
      <c r="D803" s="1" t="e">
        <f t="shared" si="67"/>
        <v>#REF!</v>
      </c>
      <c r="E803" s="2" t="e">
        <f t="shared" si="68"/>
        <v>#REF!</v>
      </c>
      <c r="F803" s="3" t="e">
        <f t="shared" si="69"/>
        <v>#REF!</v>
      </c>
    </row>
    <row r="804" spans="1:6">
      <c r="A804" t="e">
        <f>Updates!#REF!</f>
        <v>#REF!</v>
      </c>
      <c r="B804" t="e">
        <f t="shared" si="65"/>
        <v>#REF!</v>
      </c>
      <c r="C804" s="1" t="e">
        <f t="shared" si="66"/>
        <v>#REF!</v>
      </c>
      <c r="D804" s="1" t="e">
        <f t="shared" si="67"/>
        <v>#REF!</v>
      </c>
      <c r="E804" s="2" t="e">
        <f t="shared" si="68"/>
        <v>#REF!</v>
      </c>
      <c r="F804" s="3" t="e">
        <f t="shared" si="69"/>
        <v>#REF!</v>
      </c>
    </row>
    <row r="805" spans="1:6">
      <c r="A805" t="e">
        <f>Updates!#REF!</f>
        <v>#REF!</v>
      </c>
      <c r="B805" t="e">
        <f t="shared" si="65"/>
        <v>#REF!</v>
      </c>
      <c r="C805" s="1" t="e">
        <f t="shared" si="66"/>
        <v>#REF!</v>
      </c>
      <c r="D805" s="1" t="e">
        <f t="shared" si="67"/>
        <v>#REF!</v>
      </c>
      <c r="E805" s="2" t="e">
        <f t="shared" si="68"/>
        <v>#REF!</v>
      </c>
      <c r="F805" s="3" t="e">
        <f t="shared" si="69"/>
        <v>#REF!</v>
      </c>
    </row>
    <row r="806" spans="1:6">
      <c r="A806" t="e">
        <f>Updates!#REF!</f>
        <v>#REF!</v>
      </c>
      <c r="B806" t="e">
        <f t="shared" si="65"/>
        <v>#REF!</v>
      </c>
      <c r="C806" s="1" t="e">
        <f t="shared" si="66"/>
        <v>#REF!</v>
      </c>
      <c r="D806" s="1" t="e">
        <f t="shared" si="67"/>
        <v>#REF!</v>
      </c>
      <c r="E806" s="2" t="e">
        <f t="shared" si="68"/>
        <v>#REF!</v>
      </c>
      <c r="F806" s="3" t="e">
        <f t="shared" si="69"/>
        <v>#REF!</v>
      </c>
    </row>
    <row r="807" spans="1:6">
      <c r="A807" t="e">
        <f>Updates!#REF!</f>
        <v>#REF!</v>
      </c>
      <c r="B807" t="e">
        <f t="shared" si="65"/>
        <v>#REF!</v>
      </c>
      <c r="C807" s="1" t="e">
        <f t="shared" si="66"/>
        <v>#REF!</v>
      </c>
      <c r="D807" s="1" t="e">
        <f t="shared" si="67"/>
        <v>#REF!</v>
      </c>
      <c r="E807" s="2" t="e">
        <f t="shared" si="68"/>
        <v>#REF!</v>
      </c>
      <c r="F807" s="3" t="e">
        <f t="shared" si="69"/>
        <v>#REF!</v>
      </c>
    </row>
    <row r="808" spans="1:6">
      <c r="A808" t="e">
        <f>Updates!#REF!</f>
        <v>#REF!</v>
      </c>
      <c r="B808" t="e">
        <f t="shared" si="65"/>
        <v>#REF!</v>
      </c>
      <c r="C808" s="1" t="e">
        <f t="shared" si="66"/>
        <v>#REF!</v>
      </c>
      <c r="D808" s="1" t="e">
        <f t="shared" si="67"/>
        <v>#REF!</v>
      </c>
      <c r="E808" s="2" t="e">
        <f t="shared" si="68"/>
        <v>#REF!</v>
      </c>
      <c r="F808" s="3" t="e">
        <f t="shared" si="69"/>
        <v>#REF!</v>
      </c>
    </row>
    <row r="809" spans="1:6">
      <c r="A809" t="e">
        <f>Updates!#REF!</f>
        <v>#REF!</v>
      </c>
      <c r="B809" t="e">
        <f t="shared" si="65"/>
        <v>#REF!</v>
      </c>
      <c r="C809" s="1" t="e">
        <f t="shared" si="66"/>
        <v>#REF!</v>
      </c>
      <c r="D809" s="1" t="e">
        <f t="shared" si="67"/>
        <v>#REF!</v>
      </c>
      <c r="E809" s="2" t="e">
        <f t="shared" si="68"/>
        <v>#REF!</v>
      </c>
      <c r="F809" s="3" t="e">
        <f t="shared" si="69"/>
        <v>#REF!</v>
      </c>
    </row>
    <row r="810" spans="1:6">
      <c r="A810" t="e">
        <f>Updates!#REF!</f>
        <v>#REF!</v>
      </c>
      <c r="B810" t="e">
        <f t="shared" si="65"/>
        <v>#REF!</v>
      </c>
      <c r="C810" s="1" t="e">
        <f t="shared" si="66"/>
        <v>#REF!</v>
      </c>
      <c r="D810" s="1" t="e">
        <f t="shared" si="67"/>
        <v>#REF!</v>
      </c>
      <c r="E810" s="2" t="e">
        <f t="shared" si="68"/>
        <v>#REF!</v>
      </c>
      <c r="F810" s="3" t="e">
        <f t="shared" si="69"/>
        <v>#REF!</v>
      </c>
    </row>
    <row r="811" spans="1:6">
      <c r="A811" t="e">
        <f>Updates!#REF!</f>
        <v>#REF!</v>
      </c>
      <c r="B811" t="e">
        <f t="shared" si="65"/>
        <v>#REF!</v>
      </c>
      <c r="C811" s="1" t="e">
        <f t="shared" si="66"/>
        <v>#REF!</v>
      </c>
      <c r="D811" s="1" t="e">
        <f t="shared" si="67"/>
        <v>#REF!</v>
      </c>
      <c r="E811" s="2" t="e">
        <f t="shared" si="68"/>
        <v>#REF!</v>
      </c>
      <c r="F811" s="3" t="e">
        <f t="shared" si="69"/>
        <v>#REF!</v>
      </c>
    </row>
    <row r="812" spans="1:6">
      <c r="A812" t="e">
        <f>Updates!#REF!</f>
        <v>#REF!</v>
      </c>
      <c r="B812" t="e">
        <f t="shared" si="65"/>
        <v>#REF!</v>
      </c>
      <c r="C812" s="1" t="e">
        <f t="shared" si="66"/>
        <v>#REF!</v>
      </c>
      <c r="D812" s="1" t="e">
        <f t="shared" si="67"/>
        <v>#REF!</v>
      </c>
      <c r="E812" s="2" t="e">
        <f t="shared" si="68"/>
        <v>#REF!</v>
      </c>
      <c r="F812" s="3" t="e">
        <f t="shared" si="69"/>
        <v>#REF!</v>
      </c>
    </row>
    <row r="813" spans="1:6">
      <c r="A813" t="e">
        <f>Updates!#REF!</f>
        <v>#REF!</v>
      </c>
      <c r="B813" t="e">
        <f t="shared" si="65"/>
        <v>#REF!</v>
      </c>
      <c r="C813" s="1" t="e">
        <f t="shared" si="66"/>
        <v>#REF!</v>
      </c>
      <c r="D813" s="1" t="e">
        <f t="shared" si="67"/>
        <v>#REF!</v>
      </c>
      <c r="E813" s="2" t="e">
        <f t="shared" si="68"/>
        <v>#REF!</v>
      </c>
      <c r="F813" s="3" t="e">
        <f t="shared" si="69"/>
        <v>#REF!</v>
      </c>
    </row>
    <row r="814" spans="1:6">
      <c r="A814" t="e">
        <f>Updates!#REF!</f>
        <v>#REF!</v>
      </c>
      <c r="B814" t="e">
        <f t="shared" si="65"/>
        <v>#REF!</v>
      </c>
      <c r="C814" s="1" t="e">
        <f t="shared" si="66"/>
        <v>#REF!</v>
      </c>
      <c r="D814" s="1" t="e">
        <f t="shared" si="67"/>
        <v>#REF!</v>
      </c>
      <c r="E814" s="2" t="e">
        <f t="shared" si="68"/>
        <v>#REF!</v>
      </c>
      <c r="F814" s="3" t="e">
        <f t="shared" si="69"/>
        <v>#REF!</v>
      </c>
    </row>
    <row r="815" spans="1:6">
      <c r="A815" t="e">
        <f>Updates!#REF!</f>
        <v>#REF!</v>
      </c>
      <c r="B815" t="e">
        <f t="shared" si="65"/>
        <v>#REF!</v>
      </c>
      <c r="C815" s="1" t="e">
        <f t="shared" si="66"/>
        <v>#REF!</v>
      </c>
      <c r="D815" s="1" t="e">
        <f t="shared" si="67"/>
        <v>#REF!</v>
      </c>
      <c r="E815" s="2" t="e">
        <f t="shared" si="68"/>
        <v>#REF!</v>
      </c>
      <c r="F815" s="3" t="e">
        <f t="shared" si="69"/>
        <v>#REF!</v>
      </c>
    </row>
    <row r="816" spans="1:6">
      <c r="A816" t="e">
        <f>Updates!#REF!</f>
        <v>#REF!</v>
      </c>
      <c r="B816" t="e">
        <f t="shared" si="65"/>
        <v>#REF!</v>
      </c>
      <c r="C816" s="1" t="e">
        <f t="shared" si="66"/>
        <v>#REF!</v>
      </c>
      <c r="D816" s="1" t="e">
        <f t="shared" si="67"/>
        <v>#REF!</v>
      </c>
      <c r="E816" s="2" t="e">
        <f t="shared" si="68"/>
        <v>#REF!</v>
      </c>
      <c r="F816" s="3" t="e">
        <f t="shared" si="69"/>
        <v>#REF!</v>
      </c>
    </row>
    <row r="817" spans="1:6">
      <c r="A817" t="e">
        <f>Updates!#REF!</f>
        <v>#REF!</v>
      </c>
      <c r="B817" t="e">
        <f t="shared" si="65"/>
        <v>#REF!</v>
      </c>
      <c r="C817" s="1" t="e">
        <f t="shared" si="66"/>
        <v>#REF!</v>
      </c>
      <c r="D817" s="1" t="e">
        <f t="shared" si="67"/>
        <v>#REF!</v>
      </c>
      <c r="E817" s="2" t="e">
        <f t="shared" si="68"/>
        <v>#REF!</v>
      </c>
      <c r="F817" s="3" t="e">
        <f t="shared" si="69"/>
        <v>#REF!</v>
      </c>
    </row>
    <row r="818" spans="1:6">
      <c r="A818" t="e">
        <f>Updates!#REF!</f>
        <v>#REF!</v>
      </c>
      <c r="B818" t="e">
        <f t="shared" si="65"/>
        <v>#REF!</v>
      </c>
      <c r="C818" s="1" t="e">
        <f t="shared" si="66"/>
        <v>#REF!</v>
      </c>
      <c r="D818" s="1" t="e">
        <f t="shared" si="67"/>
        <v>#REF!</v>
      </c>
      <c r="E818" s="2" t="e">
        <f t="shared" si="68"/>
        <v>#REF!</v>
      </c>
      <c r="F818" s="3" t="e">
        <f t="shared" si="69"/>
        <v>#REF!</v>
      </c>
    </row>
    <row r="819" spans="1:6">
      <c r="A819" t="e">
        <f>Updates!#REF!</f>
        <v>#REF!</v>
      </c>
      <c r="B819" t="e">
        <f t="shared" si="65"/>
        <v>#REF!</v>
      </c>
      <c r="C819" s="1" t="e">
        <f t="shared" si="66"/>
        <v>#REF!</v>
      </c>
      <c r="D819" s="1" t="e">
        <f t="shared" si="67"/>
        <v>#REF!</v>
      </c>
      <c r="E819" s="2" t="e">
        <f t="shared" si="68"/>
        <v>#REF!</v>
      </c>
      <c r="F819" s="3" t="e">
        <f t="shared" si="69"/>
        <v>#REF!</v>
      </c>
    </row>
    <row r="820" spans="1:6">
      <c r="A820" t="e">
        <f>Updates!#REF!</f>
        <v>#REF!</v>
      </c>
      <c r="B820" t="e">
        <f t="shared" si="65"/>
        <v>#REF!</v>
      </c>
      <c r="C820" s="1" t="e">
        <f t="shared" si="66"/>
        <v>#REF!</v>
      </c>
      <c r="D820" s="1" t="e">
        <f t="shared" si="67"/>
        <v>#REF!</v>
      </c>
      <c r="E820" s="2" t="e">
        <f t="shared" si="68"/>
        <v>#REF!</v>
      </c>
      <c r="F820" s="3" t="e">
        <f t="shared" si="69"/>
        <v>#REF!</v>
      </c>
    </row>
    <row r="821" spans="1:6">
      <c r="A821" t="e">
        <f>Updates!#REF!</f>
        <v>#REF!</v>
      </c>
      <c r="B821" t="e">
        <f t="shared" si="65"/>
        <v>#REF!</v>
      </c>
      <c r="C821" s="1" t="e">
        <f t="shared" si="66"/>
        <v>#REF!</v>
      </c>
      <c r="D821" s="1" t="e">
        <f t="shared" si="67"/>
        <v>#REF!</v>
      </c>
      <c r="E821" s="2" t="e">
        <f t="shared" si="68"/>
        <v>#REF!</v>
      </c>
      <c r="F821" s="3" t="e">
        <f t="shared" si="69"/>
        <v>#REF!</v>
      </c>
    </row>
    <row r="822" spans="1:6">
      <c r="A822" t="e">
        <f>Updates!#REF!</f>
        <v>#REF!</v>
      </c>
      <c r="B822" t="e">
        <f t="shared" si="65"/>
        <v>#REF!</v>
      </c>
      <c r="C822" s="1" t="e">
        <f t="shared" si="66"/>
        <v>#REF!</v>
      </c>
      <c r="D822" s="1" t="e">
        <f t="shared" si="67"/>
        <v>#REF!</v>
      </c>
      <c r="E822" s="2" t="e">
        <f t="shared" si="68"/>
        <v>#REF!</v>
      </c>
      <c r="F822" s="3" t="e">
        <f t="shared" si="69"/>
        <v>#REF!</v>
      </c>
    </row>
    <row r="823" spans="1:6">
      <c r="A823" t="e">
        <f>Updates!#REF!</f>
        <v>#REF!</v>
      </c>
      <c r="B823" t="e">
        <f t="shared" si="65"/>
        <v>#REF!</v>
      </c>
      <c r="C823" s="1" t="e">
        <f t="shared" si="66"/>
        <v>#REF!</v>
      </c>
      <c r="D823" s="1" t="e">
        <f t="shared" si="67"/>
        <v>#REF!</v>
      </c>
      <c r="E823" s="2" t="e">
        <f t="shared" si="68"/>
        <v>#REF!</v>
      </c>
      <c r="F823" s="3" t="e">
        <f t="shared" si="69"/>
        <v>#REF!</v>
      </c>
    </row>
    <row r="824" spans="1:6">
      <c r="A824" t="e">
        <f>Updates!#REF!</f>
        <v>#REF!</v>
      </c>
      <c r="B824" t="e">
        <f t="shared" si="65"/>
        <v>#REF!</v>
      </c>
      <c r="C824" s="1" t="e">
        <f t="shared" si="66"/>
        <v>#REF!</v>
      </c>
      <c r="D824" s="1" t="e">
        <f t="shared" si="67"/>
        <v>#REF!</v>
      </c>
      <c r="E824" s="2" t="e">
        <f t="shared" si="68"/>
        <v>#REF!</v>
      </c>
      <c r="F824" s="3" t="e">
        <f t="shared" si="69"/>
        <v>#REF!</v>
      </c>
    </row>
    <row r="825" spans="1:6">
      <c r="A825" t="e">
        <f>Updates!#REF!</f>
        <v>#REF!</v>
      </c>
      <c r="B825" t="e">
        <f t="shared" si="65"/>
        <v>#REF!</v>
      </c>
      <c r="C825" s="1" t="e">
        <f t="shared" si="66"/>
        <v>#REF!</v>
      </c>
      <c r="D825" s="1" t="e">
        <f t="shared" si="67"/>
        <v>#REF!</v>
      </c>
      <c r="E825" s="2" t="e">
        <f t="shared" si="68"/>
        <v>#REF!</v>
      </c>
      <c r="F825" s="3" t="e">
        <f t="shared" si="69"/>
        <v>#REF!</v>
      </c>
    </row>
    <row r="826" spans="1:6">
      <c r="A826" t="e">
        <f>Updates!#REF!</f>
        <v>#REF!</v>
      </c>
      <c r="B826" t="e">
        <f t="shared" si="65"/>
        <v>#REF!</v>
      </c>
      <c r="C826" s="1" t="e">
        <f t="shared" si="66"/>
        <v>#REF!</v>
      </c>
      <c r="D826" s="1" t="e">
        <f t="shared" si="67"/>
        <v>#REF!</v>
      </c>
      <c r="E826" s="2" t="e">
        <f t="shared" si="68"/>
        <v>#REF!</v>
      </c>
      <c r="F826" s="3" t="e">
        <f t="shared" si="69"/>
        <v>#REF!</v>
      </c>
    </row>
    <row r="827" spans="1:6">
      <c r="A827" t="e">
        <f>Updates!#REF!</f>
        <v>#REF!</v>
      </c>
      <c r="B827" t="e">
        <f t="shared" si="65"/>
        <v>#REF!</v>
      </c>
      <c r="C827" s="1" t="e">
        <f t="shared" si="66"/>
        <v>#REF!</v>
      </c>
      <c r="D827" s="1" t="e">
        <f t="shared" si="67"/>
        <v>#REF!</v>
      </c>
      <c r="E827" s="2" t="e">
        <f t="shared" si="68"/>
        <v>#REF!</v>
      </c>
      <c r="F827" s="3" t="e">
        <f t="shared" si="69"/>
        <v>#REF!</v>
      </c>
    </row>
    <row r="828" spans="1:6">
      <c r="A828" t="e">
        <f>Updates!#REF!</f>
        <v>#REF!</v>
      </c>
      <c r="B828" t="e">
        <f t="shared" si="65"/>
        <v>#REF!</v>
      </c>
      <c r="C828" s="1" t="e">
        <f t="shared" si="66"/>
        <v>#REF!</v>
      </c>
      <c r="D828" s="1" t="e">
        <f t="shared" si="67"/>
        <v>#REF!</v>
      </c>
      <c r="E828" s="2" t="e">
        <f t="shared" si="68"/>
        <v>#REF!</v>
      </c>
      <c r="F828" s="3" t="e">
        <f t="shared" si="69"/>
        <v>#REF!</v>
      </c>
    </row>
    <row r="829" spans="1:6">
      <c r="A829" t="e">
        <f>Updates!#REF!</f>
        <v>#REF!</v>
      </c>
      <c r="B829" t="e">
        <f t="shared" si="65"/>
        <v>#REF!</v>
      </c>
      <c r="C829" s="1" t="e">
        <f t="shared" si="66"/>
        <v>#REF!</v>
      </c>
      <c r="D829" s="1" t="e">
        <f t="shared" si="67"/>
        <v>#REF!</v>
      </c>
      <c r="E829" s="2" t="e">
        <f t="shared" si="68"/>
        <v>#REF!</v>
      </c>
      <c r="F829" s="3" t="e">
        <f t="shared" si="69"/>
        <v>#REF!</v>
      </c>
    </row>
    <row r="830" spans="1:6">
      <c r="A830" t="e">
        <f>Updates!#REF!</f>
        <v>#REF!</v>
      </c>
      <c r="B830" t="e">
        <f t="shared" si="65"/>
        <v>#REF!</v>
      </c>
      <c r="C830" s="1" t="e">
        <f t="shared" si="66"/>
        <v>#REF!</v>
      </c>
      <c r="D830" s="1" t="e">
        <f t="shared" si="67"/>
        <v>#REF!</v>
      </c>
      <c r="E830" s="2" t="e">
        <f t="shared" si="68"/>
        <v>#REF!</v>
      </c>
      <c r="F830" s="3" t="e">
        <f t="shared" si="69"/>
        <v>#REF!</v>
      </c>
    </row>
    <row r="831" spans="1:6">
      <c r="A831" t="e">
        <f>Updates!#REF!</f>
        <v>#REF!</v>
      </c>
      <c r="B831" t="e">
        <f t="shared" si="65"/>
        <v>#REF!</v>
      </c>
      <c r="C831" s="1" t="e">
        <f t="shared" si="66"/>
        <v>#REF!</v>
      </c>
      <c r="D831" s="1" t="e">
        <f t="shared" si="67"/>
        <v>#REF!</v>
      </c>
      <c r="E831" s="2" t="e">
        <f t="shared" si="68"/>
        <v>#REF!</v>
      </c>
      <c r="F831" s="3" t="e">
        <f t="shared" si="69"/>
        <v>#REF!</v>
      </c>
    </row>
    <row r="832" spans="1:6">
      <c r="A832" t="e">
        <f>Updates!#REF!</f>
        <v>#REF!</v>
      </c>
      <c r="B832" t="e">
        <f t="shared" si="65"/>
        <v>#REF!</v>
      </c>
      <c r="C832" s="1" t="e">
        <f t="shared" si="66"/>
        <v>#REF!</v>
      </c>
      <c r="D832" s="1" t="e">
        <f t="shared" si="67"/>
        <v>#REF!</v>
      </c>
      <c r="E832" s="2" t="e">
        <f t="shared" si="68"/>
        <v>#REF!</v>
      </c>
      <c r="F832" s="3" t="e">
        <f t="shared" si="69"/>
        <v>#REF!</v>
      </c>
    </row>
    <row r="833" spans="1:6">
      <c r="A833" t="e">
        <f>Updates!#REF!</f>
        <v>#REF!</v>
      </c>
      <c r="B833" t="e">
        <f t="shared" si="65"/>
        <v>#REF!</v>
      </c>
      <c r="C833" s="1" t="e">
        <f t="shared" si="66"/>
        <v>#REF!</v>
      </c>
      <c r="D833" s="1" t="e">
        <f t="shared" si="67"/>
        <v>#REF!</v>
      </c>
      <c r="E833" s="2" t="e">
        <f t="shared" si="68"/>
        <v>#REF!</v>
      </c>
      <c r="F833" s="3" t="e">
        <f t="shared" si="69"/>
        <v>#REF!</v>
      </c>
    </row>
    <row r="834" spans="1:6">
      <c r="A834" t="e">
        <f>Updates!#REF!</f>
        <v>#REF!</v>
      </c>
      <c r="B834" t="e">
        <f t="shared" si="65"/>
        <v>#REF!</v>
      </c>
      <c r="C834" s="1" t="e">
        <f t="shared" si="66"/>
        <v>#REF!</v>
      </c>
      <c r="D834" s="1" t="e">
        <f t="shared" si="67"/>
        <v>#REF!</v>
      </c>
      <c r="E834" s="2" t="e">
        <f t="shared" si="68"/>
        <v>#REF!</v>
      </c>
      <c r="F834" s="3" t="e">
        <f t="shared" si="69"/>
        <v>#REF!</v>
      </c>
    </row>
    <row r="835" spans="1:6">
      <c r="A835" t="e">
        <f>Updates!#REF!</f>
        <v>#REF!</v>
      </c>
      <c r="B835" t="e">
        <f t="shared" si="65"/>
        <v>#REF!</v>
      </c>
      <c r="C835" s="1" t="e">
        <f t="shared" si="66"/>
        <v>#REF!</v>
      </c>
      <c r="D835" s="1" t="e">
        <f t="shared" si="67"/>
        <v>#REF!</v>
      </c>
      <c r="E835" s="2" t="e">
        <f t="shared" si="68"/>
        <v>#REF!</v>
      </c>
      <c r="F835" s="3" t="e">
        <f t="shared" si="69"/>
        <v>#REF!</v>
      </c>
    </row>
    <row r="836" spans="1:6">
      <c r="A836" t="e">
        <f>Updates!#REF!</f>
        <v>#REF!</v>
      </c>
      <c r="B836" t="e">
        <f t="shared" si="65"/>
        <v>#REF!</v>
      </c>
      <c r="C836" s="1" t="e">
        <f t="shared" si="66"/>
        <v>#REF!</v>
      </c>
      <c r="D836" s="1" t="e">
        <f t="shared" si="67"/>
        <v>#REF!</v>
      </c>
      <c r="E836" s="2" t="e">
        <f t="shared" si="68"/>
        <v>#REF!</v>
      </c>
      <c r="F836" s="3" t="e">
        <f t="shared" si="69"/>
        <v>#REF!</v>
      </c>
    </row>
    <row r="837" spans="1:6">
      <c r="A837" t="e">
        <f>Updates!#REF!</f>
        <v>#REF!</v>
      </c>
      <c r="B837" t="e">
        <f t="shared" si="65"/>
        <v>#REF!</v>
      </c>
      <c r="C837" s="1" t="e">
        <f t="shared" si="66"/>
        <v>#REF!</v>
      </c>
      <c r="D837" s="1" t="e">
        <f t="shared" si="67"/>
        <v>#REF!</v>
      </c>
      <c r="E837" s="2" t="e">
        <f t="shared" si="68"/>
        <v>#REF!</v>
      </c>
      <c r="F837" s="3" t="e">
        <f t="shared" si="69"/>
        <v>#REF!</v>
      </c>
    </row>
    <row r="838" spans="1:6">
      <c r="A838" t="e">
        <f>Updates!#REF!</f>
        <v>#REF!</v>
      </c>
      <c r="B838" t="e">
        <f t="shared" si="65"/>
        <v>#REF!</v>
      </c>
      <c r="C838" s="1" t="e">
        <f t="shared" si="66"/>
        <v>#REF!</v>
      </c>
      <c r="D838" s="1" t="e">
        <f t="shared" si="67"/>
        <v>#REF!</v>
      </c>
      <c r="E838" s="2" t="e">
        <f t="shared" si="68"/>
        <v>#REF!</v>
      </c>
      <c r="F838" s="3" t="e">
        <f t="shared" si="69"/>
        <v>#REF!</v>
      </c>
    </row>
    <row r="839" spans="1:6">
      <c r="A839" t="e">
        <f>Updates!#REF!</f>
        <v>#REF!</v>
      </c>
      <c r="B839" t="e">
        <f t="shared" si="65"/>
        <v>#REF!</v>
      </c>
      <c r="C839" s="1" t="e">
        <f t="shared" si="66"/>
        <v>#REF!</v>
      </c>
      <c r="D839" s="1" t="e">
        <f t="shared" si="67"/>
        <v>#REF!</v>
      </c>
      <c r="E839" s="2" t="e">
        <f t="shared" si="68"/>
        <v>#REF!</v>
      </c>
      <c r="F839" s="3" t="e">
        <f t="shared" si="69"/>
        <v>#REF!</v>
      </c>
    </row>
    <row r="840" spans="1:6">
      <c r="A840" t="e">
        <f>Updates!#REF!</f>
        <v>#REF!</v>
      </c>
      <c r="B840" t="e">
        <f t="shared" si="65"/>
        <v>#REF!</v>
      </c>
      <c r="C840" s="1" t="e">
        <f t="shared" si="66"/>
        <v>#REF!</v>
      </c>
      <c r="D840" s="1" t="e">
        <f t="shared" si="67"/>
        <v>#REF!</v>
      </c>
      <c r="E840" s="2" t="e">
        <f t="shared" si="68"/>
        <v>#REF!</v>
      </c>
      <c r="F840" s="3" t="e">
        <f t="shared" si="69"/>
        <v>#REF!</v>
      </c>
    </row>
    <row r="841" spans="1:6">
      <c r="A841" t="e">
        <f>Updates!#REF!</f>
        <v>#REF!</v>
      </c>
      <c r="B841" t="e">
        <f t="shared" si="65"/>
        <v>#REF!</v>
      </c>
      <c r="C841" s="1" t="e">
        <f t="shared" si="66"/>
        <v>#REF!</v>
      </c>
      <c r="D841" s="1" t="e">
        <f t="shared" si="67"/>
        <v>#REF!</v>
      </c>
      <c r="E841" s="2" t="e">
        <f t="shared" si="68"/>
        <v>#REF!</v>
      </c>
      <c r="F841" s="3" t="e">
        <f t="shared" si="69"/>
        <v>#REF!</v>
      </c>
    </row>
    <row r="842" spans="1:6">
      <c r="A842" t="e">
        <f>Updates!#REF!</f>
        <v>#REF!</v>
      </c>
      <c r="B842" t="e">
        <f t="shared" si="65"/>
        <v>#REF!</v>
      </c>
      <c r="C842" s="1" t="e">
        <f t="shared" si="66"/>
        <v>#REF!</v>
      </c>
      <c r="D842" s="1" t="e">
        <f t="shared" si="67"/>
        <v>#REF!</v>
      </c>
      <c r="E842" s="2" t="e">
        <f t="shared" si="68"/>
        <v>#REF!</v>
      </c>
      <c r="F842" s="3" t="e">
        <f t="shared" si="69"/>
        <v>#REF!</v>
      </c>
    </row>
    <row r="843" spans="1:6">
      <c r="A843" t="e">
        <f>Updates!#REF!</f>
        <v>#REF!</v>
      </c>
      <c r="B843" t="e">
        <f t="shared" si="65"/>
        <v>#REF!</v>
      </c>
      <c r="C843" s="1" t="e">
        <f t="shared" si="66"/>
        <v>#REF!</v>
      </c>
      <c r="D843" s="1" t="e">
        <f t="shared" si="67"/>
        <v>#REF!</v>
      </c>
      <c r="E843" s="2" t="e">
        <f t="shared" si="68"/>
        <v>#REF!</v>
      </c>
      <c r="F843" s="3" t="e">
        <f t="shared" si="69"/>
        <v>#REF!</v>
      </c>
    </row>
    <row r="844" spans="1:6">
      <c r="A844" t="e">
        <f>Updates!#REF!</f>
        <v>#REF!</v>
      </c>
      <c r="B844" t="e">
        <f t="shared" si="65"/>
        <v>#REF!</v>
      </c>
      <c r="C844" s="1" t="e">
        <f t="shared" si="66"/>
        <v>#REF!</v>
      </c>
      <c r="D844" s="1" t="e">
        <f t="shared" si="67"/>
        <v>#REF!</v>
      </c>
      <c r="E844" s="2" t="e">
        <f t="shared" si="68"/>
        <v>#REF!</v>
      </c>
      <c r="F844" s="3" t="e">
        <f t="shared" si="69"/>
        <v>#REF!</v>
      </c>
    </row>
    <row r="845" spans="1:6">
      <c r="A845" t="e">
        <f>Updates!#REF!</f>
        <v>#REF!</v>
      </c>
      <c r="B845" t="e">
        <f t="shared" si="65"/>
        <v>#REF!</v>
      </c>
      <c r="C845" s="1" t="e">
        <f t="shared" si="66"/>
        <v>#REF!</v>
      </c>
      <c r="D845" s="1" t="e">
        <f t="shared" si="67"/>
        <v>#REF!</v>
      </c>
      <c r="E845" s="2" t="e">
        <f t="shared" si="68"/>
        <v>#REF!</v>
      </c>
      <c r="F845" s="3" t="e">
        <f t="shared" si="69"/>
        <v>#REF!</v>
      </c>
    </row>
    <row r="846" spans="1:6">
      <c r="A846" t="e">
        <f>Updates!#REF!</f>
        <v>#REF!</v>
      </c>
      <c r="B846" t="e">
        <f t="shared" ref="B846:B909" si="70">LEFT(A846,2)</f>
        <v>#REF!</v>
      </c>
      <c r="C846" s="1" t="e">
        <f t="shared" ref="C846:C909" si="71">RIGHT(A846,LEN(A846)-FIND(" ",A846))</f>
        <v>#REF!</v>
      </c>
      <c r="D846" s="1" t="e">
        <f t="shared" ref="D846:D909" si="72">LEFT(C846,8)</f>
        <v>#REF!</v>
      </c>
      <c r="E846" s="2" t="e">
        <f t="shared" ref="E846:E909" si="73">RIGHT(D846,LEN(D846)-FIND(" ",D846))</f>
        <v>#REF!</v>
      </c>
      <c r="F846" s="3" t="e">
        <f t="shared" ref="F846:F909" si="74">IFERROR(E846,D846)</f>
        <v>#REF!</v>
      </c>
    </row>
    <row r="847" spans="1:6">
      <c r="A847" t="e">
        <f>Updates!#REF!</f>
        <v>#REF!</v>
      </c>
      <c r="B847" t="e">
        <f t="shared" si="70"/>
        <v>#REF!</v>
      </c>
      <c r="C847" s="1" t="e">
        <f t="shared" si="71"/>
        <v>#REF!</v>
      </c>
      <c r="D847" s="1" t="e">
        <f t="shared" si="72"/>
        <v>#REF!</v>
      </c>
      <c r="E847" s="2" t="e">
        <f t="shared" si="73"/>
        <v>#REF!</v>
      </c>
      <c r="F847" s="3" t="e">
        <f t="shared" si="74"/>
        <v>#REF!</v>
      </c>
    </row>
    <row r="848" spans="1:6">
      <c r="A848" t="e">
        <f>Updates!#REF!</f>
        <v>#REF!</v>
      </c>
      <c r="B848" t="e">
        <f t="shared" si="70"/>
        <v>#REF!</v>
      </c>
      <c r="C848" s="1" t="e">
        <f t="shared" si="71"/>
        <v>#REF!</v>
      </c>
      <c r="D848" s="1" t="e">
        <f t="shared" si="72"/>
        <v>#REF!</v>
      </c>
      <c r="E848" s="2" t="e">
        <f t="shared" si="73"/>
        <v>#REF!</v>
      </c>
      <c r="F848" s="3" t="e">
        <f t="shared" si="74"/>
        <v>#REF!</v>
      </c>
    </row>
    <row r="849" spans="1:6">
      <c r="A849" t="e">
        <f>Updates!#REF!</f>
        <v>#REF!</v>
      </c>
      <c r="B849" t="e">
        <f t="shared" si="70"/>
        <v>#REF!</v>
      </c>
      <c r="C849" s="1" t="e">
        <f t="shared" si="71"/>
        <v>#REF!</v>
      </c>
      <c r="D849" s="1" t="e">
        <f t="shared" si="72"/>
        <v>#REF!</v>
      </c>
      <c r="E849" s="2" t="e">
        <f t="shared" si="73"/>
        <v>#REF!</v>
      </c>
      <c r="F849" s="3" t="e">
        <f t="shared" si="74"/>
        <v>#REF!</v>
      </c>
    </row>
    <row r="850" spans="1:6">
      <c r="A850" t="e">
        <f>Updates!#REF!</f>
        <v>#REF!</v>
      </c>
      <c r="B850" t="e">
        <f t="shared" si="70"/>
        <v>#REF!</v>
      </c>
      <c r="C850" s="1" t="e">
        <f t="shared" si="71"/>
        <v>#REF!</v>
      </c>
      <c r="D850" s="1" t="e">
        <f t="shared" si="72"/>
        <v>#REF!</v>
      </c>
      <c r="E850" s="2" t="e">
        <f t="shared" si="73"/>
        <v>#REF!</v>
      </c>
      <c r="F850" s="3" t="e">
        <f t="shared" si="74"/>
        <v>#REF!</v>
      </c>
    </row>
    <row r="851" spans="1:6">
      <c r="A851" t="e">
        <f>Updates!#REF!</f>
        <v>#REF!</v>
      </c>
      <c r="B851" t="e">
        <f t="shared" si="70"/>
        <v>#REF!</v>
      </c>
      <c r="C851" s="1" t="e">
        <f t="shared" si="71"/>
        <v>#REF!</v>
      </c>
      <c r="D851" s="1" t="e">
        <f t="shared" si="72"/>
        <v>#REF!</v>
      </c>
      <c r="E851" s="2" t="e">
        <f t="shared" si="73"/>
        <v>#REF!</v>
      </c>
      <c r="F851" s="3" t="e">
        <f t="shared" si="74"/>
        <v>#REF!</v>
      </c>
    </row>
    <row r="852" spans="1:6">
      <c r="A852" t="e">
        <f>Updates!#REF!</f>
        <v>#REF!</v>
      </c>
      <c r="B852" t="e">
        <f t="shared" si="70"/>
        <v>#REF!</v>
      </c>
      <c r="C852" s="1" t="e">
        <f t="shared" si="71"/>
        <v>#REF!</v>
      </c>
      <c r="D852" s="1" t="e">
        <f t="shared" si="72"/>
        <v>#REF!</v>
      </c>
      <c r="E852" s="2" t="e">
        <f t="shared" si="73"/>
        <v>#REF!</v>
      </c>
      <c r="F852" s="3" t="e">
        <f t="shared" si="74"/>
        <v>#REF!</v>
      </c>
    </row>
    <row r="853" spans="1:6">
      <c r="A853" t="e">
        <f>Updates!#REF!</f>
        <v>#REF!</v>
      </c>
      <c r="B853" t="e">
        <f t="shared" si="70"/>
        <v>#REF!</v>
      </c>
      <c r="C853" s="1" t="e">
        <f t="shared" si="71"/>
        <v>#REF!</v>
      </c>
      <c r="D853" s="1" t="e">
        <f t="shared" si="72"/>
        <v>#REF!</v>
      </c>
      <c r="E853" s="2" t="e">
        <f t="shared" si="73"/>
        <v>#REF!</v>
      </c>
      <c r="F853" s="3" t="e">
        <f t="shared" si="74"/>
        <v>#REF!</v>
      </c>
    </row>
    <row r="854" spans="1:6">
      <c r="A854" t="e">
        <f>Updates!#REF!</f>
        <v>#REF!</v>
      </c>
      <c r="B854" t="e">
        <f t="shared" si="70"/>
        <v>#REF!</v>
      </c>
      <c r="C854" s="1" t="e">
        <f t="shared" si="71"/>
        <v>#REF!</v>
      </c>
      <c r="D854" s="1" t="e">
        <f t="shared" si="72"/>
        <v>#REF!</v>
      </c>
      <c r="E854" s="2" t="e">
        <f t="shared" si="73"/>
        <v>#REF!</v>
      </c>
      <c r="F854" s="3" t="e">
        <f t="shared" si="74"/>
        <v>#REF!</v>
      </c>
    </row>
    <row r="855" spans="1:6">
      <c r="A855" t="e">
        <f>Updates!#REF!</f>
        <v>#REF!</v>
      </c>
      <c r="B855" t="e">
        <f t="shared" si="70"/>
        <v>#REF!</v>
      </c>
      <c r="C855" s="1" t="e">
        <f t="shared" si="71"/>
        <v>#REF!</v>
      </c>
      <c r="D855" s="1" t="e">
        <f t="shared" si="72"/>
        <v>#REF!</v>
      </c>
      <c r="E855" s="2" t="e">
        <f t="shared" si="73"/>
        <v>#REF!</v>
      </c>
      <c r="F855" s="3" t="e">
        <f t="shared" si="74"/>
        <v>#REF!</v>
      </c>
    </row>
    <row r="856" spans="1:6">
      <c r="A856" t="e">
        <f>Updates!#REF!</f>
        <v>#REF!</v>
      </c>
      <c r="B856" t="e">
        <f t="shared" si="70"/>
        <v>#REF!</v>
      </c>
      <c r="C856" s="1" t="e">
        <f t="shared" si="71"/>
        <v>#REF!</v>
      </c>
      <c r="D856" s="1" t="e">
        <f t="shared" si="72"/>
        <v>#REF!</v>
      </c>
      <c r="E856" s="2" t="e">
        <f t="shared" si="73"/>
        <v>#REF!</v>
      </c>
      <c r="F856" s="3" t="e">
        <f t="shared" si="74"/>
        <v>#REF!</v>
      </c>
    </row>
    <row r="857" spans="1:6">
      <c r="A857" t="e">
        <f>Updates!#REF!</f>
        <v>#REF!</v>
      </c>
      <c r="B857" t="e">
        <f t="shared" si="70"/>
        <v>#REF!</v>
      </c>
      <c r="C857" s="1" t="e">
        <f t="shared" si="71"/>
        <v>#REF!</v>
      </c>
      <c r="D857" s="1" t="e">
        <f t="shared" si="72"/>
        <v>#REF!</v>
      </c>
      <c r="E857" s="2" t="e">
        <f t="shared" si="73"/>
        <v>#REF!</v>
      </c>
      <c r="F857" s="3" t="e">
        <f t="shared" si="74"/>
        <v>#REF!</v>
      </c>
    </row>
    <row r="858" spans="1:6">
      <c r="A858" t="e">
        <f>Updates!#REF!</f>
        <v>#REF!</v>
      </c>
      <c r="B858" t="e">
        <f t="shared" si="70"/>
        <v>#REF!</v>
      </c>
      <c r="C858" s="1" t="e">
        <f t="shared" si="71"/>
        <v>#REF!</v>
      </c>
      <c r="D858" s="1" t="e">
        <f t="shared" si="72"/>
        <v>#REF!</v>
      </c>
      <c r="E858" s="2" t="e">
        <f t="shared" si="73"/>
        <v>#REF!</v>
      </c>
      <c r="F858" s="3" t="e">
        <f t="shared" si="74"/>
        <v>#REF!</v>
      </c>
    </row>
    <row r="859" spans="1:6">
      <c r="A859" t="e">
        <f>Updates!#REF!</f>
        <v>#REF!</v>
      </c>
      <c r="B859" t="e">
        <f t="shared" si="70"/>
        <v>#REF!</v>
      </c>
      <c r="C859" s="1" t="e">
        <f t="shared" si="71"/>
        <v>#REF!</v>
      </c>
      <c r="D859" s="1" t="e">
        <f t="shared" si="72"/>
        <v>#REF!</v>
      </c>
      <c r="E859" s="2" t="e">
        <f t="shared" si="73"/>
        <v>#REF!</v>
      </c>
      <c r="F859" s="3" t="e">
        <f t="shared" si="74"/>
        <v>#REF!</v>
      </c>
    </row>
    <row r="860" spans="1:6">
      <c r="A860" t="e">
        <f>Updates!#REF!</f>
        <v>#REF!</v>
      </c>
      <c r="B860" t="e">
        <f t="shared" si="70"/>
        <v>#REF!</v>
      </c>
      <c r="C860" s="1" t="e">
        <f t="shared" si="71"/>
        <v>#REF!</v>
      </c>
      <c r="D860" s="1" t="e">
        <f t="shared" si="72"/>
        <v>#REF!</v>
      </c>
      <c r="E860" s="2" t="e">
        <f t="shared" si="73"/>
        <v>#REF!</v>
      </c>
      <c r="F860" s="3" t="e">
        <f t="shared" si="74"/>
        <v>#REF!</v>
      </c>
    </row>
    <row r="861" spans="1:6">
      <c r="A861" t="e">
        <f>Updates!#REF!</f>
        <v>#REF!</v>
      </c>
      <c r="B861" t="e">
        <f t="shared" si="70"/>
        <v>#REF!</v>
      </c>
      <c r="C861" s="1" t="e">
        <f t="shared" si="71"/>
        <v>#REF!</v>
      </c>
      <c r="D861" s="1" t="e">
        <f t="shared" si="72"/>
        <v>#REF!</v>
      </c>
      <c r="E861" s="2" t="e">
        <f t="shared" si="73"/>
        <v>#REF!</v>
      </c>
      <c r="F861" s="3" t="e">
        <f t="shared" si="74"/>
        <v>#REF!</v>
      </c>
    </row>
    <row r="862" spans="1:6">
      <c r="A862" t="e">
        <f>Updates!#REF!</f>
        <v>#REF!</v>
      </c>
      <c r="B862" t="e">
        <f t="shared" si="70"/>
        <v>#REF!</v>
      </c>
      <c r="C862" s="1" t="e">
        <f t="shared" si="71"/>
        <v>#REF!</v>
      </c>
      <c r="D862" s="1" t="e">
        <f t="shared" si="72"/>
        <v>#REF!</v>
      </c>
      <c r="E862" s="2" t="e">
        <f t="shared" si="73"/>
        <v>#REF!</v>
      </c>
      <c r="F862" s="3" t="e">
        <f t="shared" si="74"/>
        <v>#REF!</v>
      </c>
    </row>
    <row r="863" spans="1:6">
      <c r="A863" t="e">
        <f>Updates!#REF!</f>
        <v>#REF!</v>
      </c>
      <c r="B863" t="e">
        <f t="shared" si="70"/>
        <v>#REF!</v>
      </c>
      <c r="C863" s="1" t="e">
        <f t="shared" si="71"/>
        <v>#REF!</v>
      </c>
      <c r="D863" s="1" t="e">
        <f t="shared" si="72"/>
        <v>#REF!</v>
      </c>
      <c r="E863" s="2" t="e">
        <f t="shared" si="73"/>
        <v>#REF!</v>
      </c>
      <c r="F863" s="3" t="e">
        <f t="shared" si="74"/>
        <v>#REF!</v>
      </c>
    </row>
    <row r="864" spans="1:6">
      <c r="A864" t="e">
        <f>Updates!#REF!</f>
        <v>#REF!</v>
      </c>
      <c r="B864" t="e">
        <f t="shared" si="70"/>
        <v>#REF!</v>
      </c>
      <c r="C864" s="1" t="e">
        <f t="shared" si="71"/>
        <v>#REF!</v>
      </c>
      <c r="D864" s="1" t="e">
        <f t="shared" si="72"/>
        <v>#REF!</v>
      </c>
      <c r="E864" s="2" t="e">
        <f t="shared" si="73"/>
        <v>#REF!</v>
      </c>
      <c r="F864" s="3" t="e">
        <f t="shared" si="74"/>
        <v>#REF!</v>
      </c>
    </row>
    <row r="865" spans="1:6">
      <c r="A865" t="e">
        <f>Updates!#REF!</f>
        <v>#REF!</v>
      </c>
      <c r="B865" t="e">
        <f t="shared" si="70"/>
        <v>#REF!</v>
      </c>
      <c r="C865" s="1" t="e">
        <f t="shared" si="71"/>
        <v>#REF!</v>
      </c>
      <c r="D865" s="1" t="e">
        <f t="shared" si="72"/>
        <v>#REF!</v>
      </c>
      <c r="E865" s="2" t="e">
        <f t="shared" si="73"/>
        <v>#REF!</v>
      </c>
      <c r="F865" s="3" t="e">
        <f t="shared" si="74"/>
        <v>#REF!</v>
      </c>
    </row>
    <row r="866" spans="1:6">
      <c r="A866" t="e">
        <f>Updates!#REF!</f>
        <v>#REF!</v>
      </c>
      <c r="B866" t="e">
        <f t="shared" si="70"/>
        <v>#REF!</v>
      </c>
      <c r="C866" s="1" t="e">
        <f t="shared" si="71"/>
        <v>#REF!</v>
      </c>
      <c r="D866" s="1" t="e">
        <f t="shared" si="72"/>
        <v>#REF!</v>
      </c>
      <c r="E866" s="2" t="e">
        <f t="shared" si="73"/>
        <v>#REF!</v>
      </c>
      <c r="F866" s="3" t="e">
        <f t="shared" si="74"/>
        <v>#REF!</v>
      </c>
    </row>
    <row r="867" spans="1:6">
      <c r="A867" t="e">
        <f>Updates!#REF!</f>
        <v>#REF!</v>
      </c>
      <c r="B867" t="e">
        <f t="shared" si="70"/>
        <v>#REF!</v>
      </c>
      <c r="C867" s="1" t="e">
        <f t="shared" si="71"/>
        <v>#REF!</v>
      </c>
      <c r="D867" s="1" t="e">
        <f t="shared" si="72"/>
        <v>#REF!</v>
      </c>
      <c r="E867" s="2" t="e">
        <f t="shared" si="73"/>
        <v>#REF!</v>
      </c>
      <c r="F867" s="3" t="e">
        <f t="shared" si="74"/>
        <v>#REF!</v>
      </c>
    </row>
    <row r="868" spans="1:6">
      <c r="A868" t="e">
        <f>Updates!#REF!</f>
        <v>#REF!</v>
      </c>
      <c r="B868" t="e">
        <f t="shared" si="70"/>
        <v>#REF!</v>
      </c>
      <c r="C868" s="1" t="e">
        <f t="shared" si="71"/>
        <v>#REF!</v>
      </c>
      <c r="D868" s="1" t="e">
        <f t="shared" si="72"/>
        <v>#REF!</v>
      </c>
      <c r="E868" s="2" t="e">
        <f t="shared" si="73"/>
        <v>#REF!</v>
      </c>
      <c r="F868" s="3" t="e">
        <f t="shared" si="74"/>
        <v>#REF!</v>
      </c>
    </row>
    <row r="869" spans="1:6">
      <c r="A869" t="e">
        <f>Updates!#REF!</f>
        <v>#REF!</v>
      </c>
      <c r="B869" t="e">
        <f t="shared" si="70"/>
        <v>#REF!</v>
      </c>
      <c r="C869" s="1" t="e">
        <f t="shared" si="71"/>
        <v>#REF!</v>
      </c>
      <c r="D869" s="1" t="e">
        <f t="shared" si="72"/>
        <v>#REF!</v>
      </c>
      <c r="E869" s="2" t="e">
        <f t="shared" si="73"/>
        <v>#REF!</v>
      </c>
      <c r="F869" s="3" t="e">
        <f t="shared" si="74"/>
        <v>#REF!</v>
      </c>
    </row>
    <row r="870" spans="1:6">
      <c r="A870" t="e">
        <f>Updates!#REF!</f>
        <v>#REF!</v>
      </c>
      <c r="B870" t="e">
        <f t="shared" si="70"/>
        <v>#REF!</v>
      </c>
      <c r="C870" s="1" t="e">
        <f t="shared" si="71"/>
        <v>#REF!</v>
      </c>
      <c r="D870" s="1" t="e">
        <f t="shared" si="72"/>
        <v>#REF!</v>
      </c>
      <c r="E870" s="2" t="e">
        <f t="shared" si="73"/>
        <v>#REF!</v>
      </c>
      <c r="F870" s="3" t="e">
        <f t="shared" si="74"/>
        <v>#REF!</v>
      </c>
    </row>
    <row r="871" spans="1:6">
      <c r="A871" t="e">
        <f>Updates!#REF!</f>
        <v>#REF!</v>
      </c>
      <c r="B871" t="e">
        <f t="shared" si="70"/>
        <v>#REF!</v>
      </c>
      <c r="C871" s="1" t="e">
        <f t="shared" si="71"/>
        <v>#REF!</v>
      </c>
      <c r="D871" s="1" t="e">
        <f t="shared" si="72"/>
        <v>#REF!</v>
      </c>
      <c r="E871" s="2" t="e">
        <f t="shared" si="73"/>
        <v>#REF!</v>
      </c>
      <c r="F871" s="3" t="e">
        <f t="shared" si="74"/>
        <v>#REF!</v>
      </c>
    </row>
    <row r="872" spans="1:6">
      <c r="A872" t="e">
        <f>Updates!#REF!</f>
        <v>#REF!</v>
      </c>
      <c r="B872" t="e">
        <f t="shared" si="70"/>
        <v>#REF!</v>
      </c>
      <c r="C872" s="1" t="e">
        <f t="shared" si="71"/>
        <v>#REF!</v>
      </c>
      <c r="D872" s="1" t="e">
        <f t="shared" si="72"/>
        <v>#REF!</v>
      </c>
      <c r="E872" s="2" t="e">
        <f t="shared" si="73"/>
        <v>#REF!</v>
      </c>
      <c r="F872" s="3" t="e">
        <f t="shared" si="74"/>
        <v>#REF!</v>
      </c>
    </row>
    <row r="873" spans="1:6">
      <c r="A873" t="e">
        <f>Updates!#REF!</f>
        <v>#REF!</v>
      </c>
      <c r="B873" t="e">
        <f t="shared" si="70"/>
        <v>#REF!</v>
      </c>
      <c r="C873" s="1" t="e">
        <f t="shared" si="71"/>
        <v>#REF!</v>
      </c>
      <c r="D873" s="1" t="e">
        <f t="shared" si="72"/>
        <v>#REF!</v>
      </c>
      <c r="E873" s="2" t="e">
        <f t="shared" si="73"/>
        <v>#REF!</v>
      </c>
      <c r="F873" s="3" t="e">
        <f t="shared" si="74"/>
        <v>#REF!</v>
      </c>
    </row>
    <row r="874" spans="1:6">
      <c r="A874" t="e">
        <f>Updates!#REF!</f>
        <v>#REF!</v>
      </c>
      <c r="B874" t="e">
        <f t="shared" si="70"/>
        <v>#REF!</v>
      </c>
      <c r="C874" s="1" t="e">
        <f t="shared" si="71"/>
        <v>#REF!</v>
      </c>
      <c r="D874" s="1" t="e">
        <f t="shared" si="72"/>
        <v>#REF!</v>
      </c>
      <c r="E874" s="2" t="e">
        <f t="shared" si="73"/>
        <v>#REF!</v>
      </c>
      <c r="F874" s="3" t="e">
        <f t="shared" si="74"/>
        <v>#REF!</v>
      </c>
    </row>
    <row r="875" spans="1:6">
      <c r="A875" t="e">
        <f>Updates!#REF!</f>
        <v>#REF!</v>
      </c>
      <c r="B875" t="e">
        <f t="shared" si="70"/>
        <v>#REF!</v>
      </c>
      <c r="C875" s="1" t="e">
        <f t="shared" si="71"/>
        <v>#REF!</v>
      </c>
      <c r="D875" s="1" t="e">
        <f t="shared" si="72"/>
        <v>#REF!</v>
      </c>
      <c r="E875" s="2" t="e">
        <f t="shared" si="73"/>
        <v>#REF!</v>
      </c>
      <c r="F875" s="3" t="e">
        <f t="shared" si="74"/>
        <v>#REF!</v>
      </c>
    </row>
    <row r="876" spans="1:6">
      <c r="A876" t="e">
        <f>Updates!#REF!</f>
        <v>#REF!</v>
      </c>
      <c r="B876" t="e">
        <f t="shared" si="70"/>
        <v>#REF!</v>
      </c>
      <c r="C876" s="1" t="e">
        <f t="shared" si="71"/>
        <v>#REF!</v>
      </c>
      <c r="D876" s="1" t="e">
        <f t="shared" si="72"/>
        <v>#REF!</v>
      </c>
      <c r="E876" s="2" t="e">
        <f t="shared" si="73"/>
        <v>#REF!</v>
      </c>
      <c r="F876" s="3" t="e">
        <f t="shared" si="74"/>
        <v>#REF!</v>
      </c>
    </row>
    <row r="877" spans="1:6">
      <c r="A877" t="e">
        <f>Updates!#REF!</f>
        <v>#REF!</v>
      </c>
      <c r="B877" t="e">
        <f t="shared" si="70"/>
        <v>#REF!</v>
      </c>
      <c r="C877" s="1" t="e">
        <f t="shared" si="71"/>
        <v>#REF!</v>
      </c>
      <c r="D877" s="1" t="e">
        <f t="shared" si="72"/>
        <v>#REF!</v>
      </c>
      <c r="E877" s="2" t="e">
        <f t="shared" si="73"/>
        <v>#REF!</v>
      </c>
      <c r="F877" s="3" t="e">
        <f t="shared" si="74"/>
        <v>#REF!</v>
      </c>
    </row>
    <row r="878" spans="1:6">
      <c r="A878" t="e">
        <f>Updates!#REF!</f>
        <v>#REF!</v>
      </c>
      <c r="B878" t="e">
        <f t="shared" si="70"/>
        <v>#REF!</v>
      </c>
      <c r="C878" s="1" t="e">
        <f t="shared" si="71"/>
        <v>#REF!</v>
      </c>
      <c r="D878" s="1" t="e">
        <f t="shared" si="72"/>
        <v>#REF!</v>
      </c>
      <c r="E878" s="2" t="e">
        <f t="shared" si="73"/>
        <v>#REF!</v>
      </c>
      <c r="F878" s="3" t="e">
        <f t="shared" si="74"/>
        <v>#REF!</v>
      </c>
    </row>
    <row r="879" spans="1:6">
      <c r="A879" t="e">
        <f>Updates!#REF!</f>
        <v>#REF!</v>
      </c>
      <c r="B879" t="e">
        <f t="shared" si="70"/>
        <v>#REF!</v>
      </c>
      <c r="C879" s="1" t="e">
        <f t="shared" si="71"/>
        <v>#REF!</v>
      </c>
      <c r="D879" s="1" t="e">
        <f t="shared" si="72"/>
        <v>#REF!</v>
      </c>
      <c r="E879" s="2" t="e">
        <f t="shared" si="73"/>
        <v>#REF!</v>
      </c>
      <c r="F879" s="3" t="e">
        <f t="shared" si="74"/>
        <v>#REF!</v>
      </c>
    </row>
    <row r="880" spans="1:6">
      <c r="A880" t="e">
        <f>Updates!#REF!</f>
        <v>#REF!</v>
      </c>
      <c r="B880" t="e">
        <f t="shared" si="70"/>
        <v>#REF!</v>
      </c>
      <c r="C880" s="1" t="e">
        <f t="shared" si="71"/>
        <v>#REF!</v>
      </c>
      <c r="D880" s="1" t="e">
        <f t="shared" si="72"/>
        <v>#REF!</v>
      </c>
      <c r="E880" s="2" t="e">
        <f t="shared" si="73"/>
        <v>#REF!</v>
      </c>
      <c r="F880" s="3" t="e">
        <f t="shared" si="74"/>
        <v>#REF!</v>
      </c>
    </row>
    <row r="881" spans="1:6">
      <c r="A881" t="e">
        <f>Updates!#REF!</f>
        <v>#REF!</v>
      </c>
      <c r="B881" t="e">
        <f t="shared" si="70"/>
        <v>#REF!</v>
      </c>
      <c r="C881" s="1" t="e">
        <f t="shared" si="71"/>
        <v>#REF!</v>
      </c>
      <c r="D881" s="1" t="e">
        <f t="shared" si="72"/>
        <v>#REF!</v>
      </c>
      <c r="E881" s="2" t="e">
        <f t="shared" si="73"/>
        <v>#REF!</v>
      </c>
      <c r="F881" s="3" t="e">
        <f t="shared" si="74"/>
        <v>#REF!</v>
      </c>
    </row>
    <row r="882" spans="1:6">
      <c r="A882" t="e">
        <f>Updates!#REF!</f>
        <v>#REF!</v>
      </c>
      <c r="B882" t="e">
        <f t="shared" si="70"/>
        <v>#REF!</v>
      </c>
      <c r="C882" s="1" t="e">
        <f t="shared" si="71"/>
        <v>#REF!</v>
      </c>
      <c r="D882" s="1" t="e">
        <f t="shared" si="72"/>
        <v>#REF!</v>
      </c>
      <c r="E882" s="2" t="e">
        <f t="shared" si="73"/>
        <v>#REF!</v>
      </c>
      <c r="F882" s="3" t="e">
        <f t="shared" si="74"/>
        <v>#REF!</v>
      </c>
    </row>
    <row r="883" spans="1:6">
      <c r="A883" t="e">
        <f>Updates!#REF!</f>
        <v>#REF!</v>
      </c>
      <c r="B883" t="e">
        <f t="shared" si="70"/>
        <v>#REF!</v>
      </c>
      <c r="C883" s="1" t="e">
        <f t="shared" si="71"/>
        <v>#REF!</v>
      </c>
      <c r="D883" s="1" t="e">
        <f t="shared" si="72"/>
        <v>#REF!</v>
      </c>
      <c r="E883" s="2" t="e">
        <f t="shared" si="73"/>
        <v>#REF!</v>
      </c>
      <c r="F883" s="3" t="e">
        <f t="shared" si="74"/>
        <v>#REF!</v>
      </c>
    </row>
    <row r="884" spans="1:6">
      <c r="A884" t="e">
        <f>Updates!#REF!</f>
        <v>#REF!</v>
      </c>
      <c r="B884" t="e">
        <f t="shared" si="70"/>
        <v>#REF!</v>
      </c>
      <c r="C884" s="1" t="e">
        <f t="shared" si="71"/>
        <v>#REF!</v>
      </c>
      <c r="D884" s="1" t="e">
        <f t="shared" si="72"/>
        <v>#REF!</v>
      </c>
      <c r="E884" s="2" t="e">
        <f t="shared" si="73"/>
        <v>#REF!</v>
      </c>
      <c r="F884" s="3" t="e">
        <f t="shared" si="74"/>
        <v>#REF!</v>
      </c>
    </row>
    <row r="885" spans="1:6">
      <c r="A885" t="e">
        <f>Updates!#REF!</f>
        <v>#REF!</v>
      </c>
      <c r="B885" t="e">
        <f t="shared" si="70"/>
        <v>#REF!</v>
      </c>
      <c r="C885" s="1" t="e">
        <f t="shared" si="71"/>
        <v>#REF!</v>
      </c>
      <c r="D885" s="1" t="e">
        <f t="shared" si="72"/>
        <v>#REF!</v>
      </c>
      <c r="E885" s="2" t="e">
        <f t="shared" si="73"/>
        <v>#REF!</v>
      </c>
      <c r="F885" s="3" t="e">
        <f t="shared" si="74"/>
        <v>#REF!</v>
      </c>
    </row>
    <row r="886" spans="1:6">
      <c r="A886" t="e">
        <f>Updates!#REF!</f>
        <v>#REF!</v>
      </c>
      <c r="B886" t="e">
        <f t="shared" si="70"/>
        <v>#REF!</v>
      </c>
      <c r="C886" s="1" t="e">
        <f t="shared" si="71"/>
        <v>#REF!</v>
      </c>
      <c r="D886" s="1" t="e">
        <f t="shared" si="72"/>
        <v>#REF!</v>
      </c>
      <c r="E886" s="2" t="e">
        <f t="shared" si="73"/>
        <v>#REF!</v>
      </c>
      <c r="F886" s="3" t="e">
        <f t="shared" si="74"/>
        <v>#REF!</v>
      </c>
    </row>
    <row r="887" spans="1:6">
      <c r="A887" t="e">
        <f>Updates!#REF!</f>
        <v>#REF!</v>
      </c>
      <c r="B887" t="e">
        <f t="shared" si="70"/>
        <v>#REF!</v>
      </c>
      <c r="C887" s="1" t="e">
        <f t="shared" si="71"/>
        <v>#REF!</v>
      </c>
      <c r="D887" s="1" t="e">
        <f t="shared" si="72"/>
        <v>#REF!</v>
      </c>
      <c r="E887" s="2" t="e">
        <f t="shared" si="73"/>
        <v>#REF!</v>
      </c>
      <c r="F887" s="3" t="e">
        <f t="shared" si="74"/>
        <v>#REF!</v>
      </c>
    </row>
    <row r="888" spans="1:6">
      <c r="A888" t="e">
        <f>Updates!#REF!</f>
        <v>#REF!</v>
      </c>
      <c r="B888" t="e">
        <f t="shared" si="70"/>
        <v>#REF!</v>
      </c>
      <c r="C888" s="1" t="e">
        <f t="shared" si="71"/>
        <v>#REF!</v>
      </c>
      <c r="D888" s="1" t="e">
        <f t="shared" si="72"/>
        <v>#REF!</v>
      </c>
      <c r="E888" s="2" t="e">
        <f t="shared" si="73"/>
        <v>#REF!</v>
      </c>
      <c r="F888" s="3" t="e">
        <f t="shared" si="74"/>
        <v>#REF!</v>
      </c>
    </row>
    <row r="889" spans="1:6">
      <c r="A889" t="e">
        <f>Updates!#REF!</f>
        <v>#REF!</v>
      </c>
      <c r="B889" t="e">
        <f t="shared" si="70"/>
        <v>#REF!</v>
      </c>
      <c r="C889" s="1" t="e">
        <f t="shared" si="71"/>
        <v>#REF!</v>
      </c>
      <c r="D889" s="1" t="e">
        <f t="shared" si="72"/>
        <v>#REF!</v>
      </c>
      <c r="E889" s="2" t="e">
        <f t="shared" si="73"/>
        <v>#REF!</v>
      </c>
      <c r="F889" s="3" t="e">
        <f t="shared" si="74"/>
        <v>#REF!</v>
      </c>
    </row>
    <row r="890" spans="1:6">
      <c r="A890" t="e">
        <f>Updates!#REF!</f>
        <v>#REF!</v>
      </c>
      <c r="B890" t="e">
        <f t="shared" si="70"/>
        <v>#REF!</v>
      </c>
      <c r="C890" s="1" t="e">
        <f t="shared" si="71"/>
        <v>#REF!</v>
      </c>
      <c r="D890" s="1" t="e">
        <f t="shared" si="72"/>
        <v>#REF!</v>
      </c>
      <c r="E890" s="2" t="e">
        <f t="shared" si="73"/>
        <v>#REF!</v>
      </c>
      <c r="F890" s="3" t="e">
        <f t="shared" si="74"/>
        <v>#REF!</v>
      </c>
    </row>
    <row r="891" spans="1:6">
      <c r="A891" t="e">
        <f>Updates!#REF!</f>
        <v>#REF!</v>
      </c>
      <c r="B891" t="e">
        <f t="shared" si="70"/>
        <v>#REF!</v>
      </c>
      <c r="C891" s="1" t="e">
        <f t="shared" si="71"/>
        <v>#REF!</v>
      </c>
      <c r="D891" s="1" t="e">
        <f t="shared" si="72"/>
        <v>#REF!</v>
      </c>
      <c r="E891" s="2" t="e">
        <f t="shared" si="73"/>
        <v>#REF!</v>
      </c>
      <c r="F891" s="3" t="e">
        <f t="shared" si="74"/>
        <v>#REF!</v>
      </c>
    </row>
    <row r="892" spans="1:6">
      <c r="A892" t="e">
        <f>Updates!#REF!</f>
        <v>#REF!</v>
      </c>
      <c r="B892" t="e">
        <f t="shared" si="70"/>
        <v>#REF!</v>
      </c>
      <c r="C892" s="1" t="e">
        <f t="shared" si="71"/>
        <v>#REF!</v>
      </c>
      <c r="D892" s="1" t="e">
        <f t="shared" si="72"/>
        <v>#REF!</v>
      </c>
      <c r="E892" s="2" t="e">
        <f t="shared" si="73"/>
        <v>#REF!</v>
      </c>
      <c r="F892" s="3" t="e">
        <f t="shared" si="74"/>
        <v>#REF!</v>
      </c>
    </row>
    <row r="893" spans="1:6">
      <c r="A893" t="e">
        <f>Updates!#REF!</f>
        <v>#REF!</v>
      </c>
      <c r="B893" t="e">
        <f t="shared" si="70"/>
        <v>#REF!</v>
      </c>
      <c r="C893" s="1" t="e">
        <f t="shared" si="71"/>
        <v>#REF!</v>
      </c>
      <c r="D893" s="1" t="e">
        <f t="shared" si="72"/>
        <v>#REF!</v>
      </c>
      <c r="E893" s="2" t="e">
        <f t="shared" si="73"/>
        <v>#REF!</v>
      </c>
      <c r="F893" s="3" t="e">
        <f t="shared" si="74"/>
        <v>#REF!</v>
      </c>
    </row>
    <row r="894" spans="1:6">
      <c r="A894" t="e">
        <f>Updates!#REF!</f>
        <v>#REF!</v>
      </c>
      <c r="B894" t="e">
        <f t="shared" si="70"/>
        <v>#REF!</v>
      </c>
      <c r="C894" s="1" t="e">
        <f t="shared" si="71"/>
        <v>#REF!</v>
      </c>
      <c r="D894" s="1" t="e">
        <f t="shared" si="72"/>
        <v>#REF!</v>
      </c>
      <c r="E894" s="2" t="e">
        <f t="shared" si="73"/>
        <v>#REF!</v>
      </c>
      <c r="F894" s="3" t="e">
        <f t="shared" si="74"/>
        <v>#REF!</v>
      </c>
    </row>
    <row r="895" spans="1:6">
      <c r="A895" t="e">
        <f>Updates!#REF!</f>
        <v>#REF!</v>
      </c>
      <c r="B895" t="e">
        <f t="shared" si="70"/>
        <v>#REF!</v>
      </c>
      <c r="C895" s="1" t="e">
        <f t="shared" si="71"/>
        <v>#REF!</v>
      </c>
      <c r="D895" s="1" t="e">
        <f t="shared" si="72"/>
        <v>#REF!</v>
      </c>
      <c r="E895" s="2" t="e">
        <f t="shared" si="73"/>
        <v>#REF!</v>
      </c>
      <c r="F895" s="3" t="e">
        <f t="shared" si="74"/>
        <v>#REF!</v>
      </c>
    </row>
    <row r="896" spans="1:6">
      <c r="A896" t="e">
        <f>Updates!#REF!</f>
        <v>#REF!</v>
      </c>
      <c r="B896" t="e">
        <f t="shared" si="70"/>
        <v>#REF!</v>
      </c>
      <c r="C896" s="1" t="e">
        <f t="shared" si="71"/>
        <v>#REF!</v>
      </c>
      <c r="D896" s="1" t="e">
        <f t="shared" si="72"/>
        <v>#REF!</v>
      </c>
      <c r="E896" s="2" t="e">
        <f t="shared" si="73"/>
        <v>#REF!</v>
      </c>
      <c r="F896" s="3" t="e">
        <f t="shared" si="74"/>
        <v>#REF!</v>
      </c>
    </row>
    <row r="897" spans="1:6">
      <c r="A897" t="e">
        <f>Updates!#REF!</f>
        <v>#REF!</v>
      </c>
      <c r="B897" t="e">
        <f t="shared" si="70"/>
        <v>#REF!</v>
      </c>
      <c r="C897" s="1" t="e">
        <f t="shared" si="71"/>
        <v>#REF!</v>
      </c>
      <c r="D897" s="1" t="e">
        <f t="shared" si="72"/>
        <v>#REF!</v>
      </c>
      <c r="E897" s="2" t="e">
        <f t="shared" si="73"/>
        <v>#REF!</v>
      </c>
      <c r="F897" s="3" t="e">
        <f t="shared" si="74"/>
        <v>#REF!</v>
      </c>
    </row>
    <row r="898" spans="1:6">
      <c r="A898" t="e">
        <f>Updates!#REF!</f>
        <v>#REF!</v>
      </c>
      <c r="B898" t="e">
        <f t="shared" si="70"/>
        <v>#REF!</v>
      </c>
      <c r="C898" s="1" t="e">
        <f t="shared" si="71"/>
        <v>#REF!</v>
      </c>
      <c r="D898" s="1" t="e">
        <f t="shared" si="72"/>
        <v>#REF!</v>
      </c>
      <c r="E898" s="2" t="e">
        <f t="shared" si="73"/>
        <v>#REF!</v>
      </c>
      <c r="F898" s="3" t="e">
        <f t="shared" si="74"/>
        <v>#REF!</v>
      </c>
    </row>
    <row r="899" spans="1:6">
      <c r="A899" t="e">
        <f>Updates!#REF!</f>
        <v>#REF!</v>
      </c>
      <c r="B899" t="e">
        <f t="shared" si="70"/>
        <v>#REF!</v>
      </c>
      <c r="C899" s="1" t="e">
        <f t="shared" si="71"/>
        <v>#REF!</v>
      </c>
      <c r="D899" s="1" t="e">
        <f t="shared" si="72"/>
        <v>#REF!</v>
      </c>
      <c r="E899" s="2" t="e">
        <f t="shared" si="73"/>
        <v>#REF!</v>
      </c>
      <c r="F899" s="3" t="e">
        <f t="shared" si="74"/>
        <v>#REF!</v>
      </c>
    </row>
    <row r="900" spans="1:6">
      <c r="A900" t="e">
        <f>Updates!#REF!</f>
        <v>#REF!</v>
      </c>
      <c r="B900" t="e">
        <f t="shared" si="70"/>
        <v>#REF!</v>
      </c>
      <c r="C900" s="1" t="e">
        <f t="shared" si="71"/>
        <v>#REF!</v>
      </c>
      <c r="D900" s="1" t="e">
        <f t="shared" si="72"/>
        <v>#REF!</v>
      </c>
      <c r="E900" s="2" t="e">
        <f t="shared" si="73"/>
        <v>#REF!</v>
      </c>
      <c r="F900" s="3" t="e">
        <f t="shared" si="74"/>
        <v>#REF!</v>
      </c>
    </row>
    <row r="901" spans="1:6">
      <c r="A901" t="e">
        <f>Updates!#REF!</f>
        <v>#REF!</v>
      </c>
      <c r="B901" t="e">
        <f t="shared" si="70"/>
        <v>#REF!</v>
      </c>
      <c r="C901" s="1" t="e">
        <f t="shared" si="71"/>
        <v>#REF!</v>
      </c>
      <c r="D901" s="1" t="e">
        <f t="shared" si="72"/>
        <v>#REF!</v>
      </c>
      <c r="E901" s="2" t="e">
        <f t="shared" si="73"/>
        <v>#REF!</v>
      </c>
      <c r="F901" s="3" t="e">
        <f t="shared" si="74"/>
        <v>#REF!</v>
      </c>
    </row>
    <row r="902" spans="1:6">
      <c r="A902" t="e">
        <f>Updates!#REF!</f>
        <v>#REF!</v>
      </c>
      <c r="B902" t="e">
        <f t="shared" si="70"/>
        <v>#REF!</v>
      </c>
      <c r="C902" s="1" t="e">
        <f t="shared" si="71"/>
        <v>#REF!</v>
      </c>
      <c r="D902" s="1" t="e">
        <f t="shared" si="72"/>
        <v>#REF!</v>
      </c>
      <c r="E902" s="2" t="e">
        <f t="shared" si="73"/>
        <v>#REF!</v>
      </c>
      <c r="F902" s="3" t="e">
        <f t="shared" si="74"/>
        <v>#REF!</v>
      </c>
    </row>
    <row r="903" spans="1:6">
      <c r="A903" t="e">
        <f>Updates!#REF!</f>
        <v>#REF!</v>
      </c>
      <c r="B903" t="e">
        <f t="shared" si="70"/>
        <v>#REF!</v>
      </c>
      <c r="C903" s="1" t="e">
        <f t="shared" si="71"/>
        <v>#REF!</v>
      </c>
      <c r="D903" s="1" t="e">
        <f t="shared" si="72"/>
        <v>#REF!</v>
      </c>
      <c r="E903" s="2" t="e">
        <f t="shared" si="73"/>
        <v>#REF!</v>
      </c>
      <c r="F903" s="3" t="e">
        <f t="shared" si="74"/>
        <v>#REF!</v>
      </c>
    </row>
    <row r="904" spans="1:6">
      <c r="A904" t="e">
        <f>Updates!#REF!</f>
        <v>#REF!</v>
      </c>
      <c r="B904" t="e">
        <f t="shared" si="70"/>
        <v>#REF!</v>
      </c>
      <c r="C904" s="1" t="e">
        <f t="shared" si="71"/>
        <v>#REF!</v>
      </c>
      <c r="D904" s="1" t="e">
        <f t="shared" si="72"/>
        <v>#REF!</v>
      </c>
      <c r="E904" s="2" t="e">
        <f t="shared" si="73"/>
        <v>#REF!</v>
      </c>
      <c r="F904" s="3" t="e">
        <f t="shared" si="74"/>
        <v>#REF!</v>
      </c>
    </row>
    <row r="905" spans="1:6">
      <c r="A905" t="e">
        <f>Updates!#REF!</f>
        <v>#REF!</v>
      </c>
      <c r="B905" t="e">
        <f t="shared" si="70"/>
        <v>#REF!</v>
      </c>
      <c r="C905" s="1" t="e">
        <f t="shared" si="71"/>
        <v>#REF!</v>
      </c>
      <c r="D905" s="1" t="e">
        <f t="shared" si="72"/>
        <v>#REF!</v>
      </c>
      <c r="E905" s="2" t="e">
        <f t="shared" si="73"/>
        <v>#REF!</v>
      </c>
      <c r="F905" s="3" t="e">
        <f t="shared" si="74"/>
        <v>#REF!</v>
      </c>
    </row>
    <row r="906" spans="1:6">
      <c r="A906" t="e">
        <f>Updates!#REF!</f>
        <v>#REF!</v>
      </c>
      <c r="B906" t="e">
        <f t="shared" si="70"/>
        <v>#REF!</v>
      </c>
      <c r="C906" s="1" t="e">
        <f t="shared" si="71"/>
        <v>#REF!</v>
      </c>
      <c r="D906" s="1" t="e">
        <f t="shared" si="72"/>
        <v>#REF!</v>
      </c>
      <c r="E906" s="2" t="e">
        <f t="shared" si="73"/>
        <v>#REF!</v>
      </c>
      <c r="F906" s="3" t="e">
        <f t="shared" si="74"/>
        <v>#REF!</v>
      </c>
    </row>
    <row r="907" spans="1:6">
      <c r="A907" t="e">
        <f>Updates!#REF!</f>
        <v>#REF!</v>
      </c>
      <c r="B907" t="e">
        <f t="shared" si="70"/>
        <v>#REF!</v>
      </c>
      <c r="C907" s="1" t="e">
        <f t="shared" si="71"/>
        <v>#REF!</v>
      </c>
      <c r="D907" s="1" t="e">
        <f t="shared" si="72"/>
        <v>#REF!</v>
      </c>
      <c r="E907" s="2" t="e">
        <f t="shared" si="73"/>
        <v>#REF!</v>
      </c>
      <c r="F907" s="3" t="e">
        <f t="shared" si="74"/>
        <v>#REF!</v>
      </c>
    </row>
    <row r="908" spans="1:6">
      <c r="A908" t="e">
        <f>Updates!#REF!</f>
        <v>#REF!</v>
      </c>
      <c r="B908" t="e">
        <f t="shared" si="70"/>
        <v>#REF!</v>
      </c>
      <c r="C908" s="1" t="e">
        <f t="shared" si="71"/>
        <v>#REF!</v>
      </c>
      <c r="D908" s="1" t="e">
        <f t="shared" si="72"/>
        <v>#REF!</v>
      </c>
      <c r="E908" s="2" t="e">
        <f t="shared" si="73"/>
        <v>#REF!</v>
      </c>
      <c r="F908" s="3" t="e">
        <f t="shared" si="74"/>
        <v>#REF!</v>
      </c>
    </row>
    <row r="909" spans="1:6">
      <c r="A909" t="e">
        <f>Updates!#REF!</f>
        <v>#REF!</v>
      </c>
      <c r="B909" t="e">
        <f t="shared" si="70"/>
        <v>#REF!</v>
      </c>
      <c r="C909" s="1" t="e">
        <f t="shared" si="71"/>
        <v>#REF!</v>
      </c>
      <c r="D909" s="1" t="e">
        <f t="shared" si="72"/>
        <v>#REF!</v>
      </c>
      <c r="E909" s="2" t="e">
        <f t="shared" si="73"/>
        <v>#REF!</v>
      </c>
      <c r="F909" s="3" t="e">
        <f t="shared" si="74"/>
        <v>#REF!</v>
      </c>
    </row>
    <row r="910" spans="1:6">
      <c r="A910" t="e">
        <f>Updates!#REF!</f>
        <v>#REF!</v>
      </c>
      <c r="B910" t="e">
        <f t="shared" ref="B910:B973" si="75">LEFT(A910,2)</f>
        <v>#REF!</v>
      </c>
      <c r="C910" s="1" t="e">
        <f t="shared" ref="C910:C973" si="76">RIGHT(A910,LEN(A910)-FIND(" ",A910))</f>
        <v>#REF!</v>
      </c>
      <c r="D910" s="1" t="e">
        <f t="shared" ref="D910:D973" si="77">LEFT(C910,8)</f>
        <v>#REF!</v>
      </c>
      <c r="E910" s="2" t="e">
        <f t="shared" ref="E910:E973" si="78">RIGHT(D910,LEN(D910)-FIND(" ",D910))</f>
        <v>#REF!</v>
      </c>
      <c r="F910" s="3" t="e">
        <f t="shared" ref="F910:F973" si="79">IFERROR(E910,D910)</f>
        <v>#REF!</v>
      </c>
    </row>
    <row r="911" spans="1:6">
      <c r="A911" t="e">
        <f>Updates!#REF!</f>
        <v>#REF!</v>
      </c>
      <c r="B911" t="e">
        <f t="shared" si="75"/>
        <v>#REF!</v>
      </c>
      <c r="C911" s="1" t="e">
        <f t="shared" si="76"/>
        <v>#REF!</v>
      </c>
      <c r="D911" s="1" t="e">
        <f t="shared" si="77"/>
        <v>#REF!</v>
      </c>
      <c r="E911" s="2" t="e">
        <f t="shared" si="78"/>
        <v>#REF!</v>
      </c>
      <c r="F911" s="3" t="e">
        <f t="shared" si="79"/>
        <v>#REF!</v>
      </c>
    </row>
    <row r="912" spans="1:6">
      <c r="A912" t="e">
        <f>Updates!#REF!</f>
        <v>#REF!</v>
      </c>
      <c r="B912" t="e">
        <f t="shared" si="75"/>
        <v>#REF!</v>
      </c>
      <c r="C912" s="1" t="e">
        <f t="shared" si="76"/>
        <v>#REF!</v>
      </c>
      <c r="D912" s="1" t="e">
        <f t="shared" si="77"/>
        <v>#REF!</v>
      </c>
      <c r="E912" s="2" t="e">
        <f t="shared" si="78"/>
        <v>#REF!</v>
      </c>
      <c r="F912" s="3" t="e">
        <f t="shared" si="79"/>
        <v>#REF!</v>
      </c>
    </row>
    <row r="913" spans="1:6">
      <c r="A913" t="e">
        <f>Updates!#REF!</f>
        <v>#REF!</v>
      </c>
      <c r="B913" t="e">
        <f t="shared" si="75"/>
        <v>#REF!</v>
      </c>
      <c r="C913" s="1" t="e">
        <f t="shared" si="76"/>
        <v>#REF!</v>
      </c>
      <c r="D913" s="1" t="e">
        <f t="shared" si="77"/>
        <v>#REF!</v>
      </c>
      <c r="E913" s="2" t="e">
        <f t="shared" si="78"/>
        <v>#REF!</v>
      </c>
      <c r="F913" s="3" t="e">
        <f t="shared" si="79"/>
        <v>#REF!</v>
      </c>
    </row>
    <row r="914" spans="1:6">
      <c r="A914" t="e">
        <f>Updates!#REF!</f>
        <v>#REF!</v>
      </c>
      <c r="B914" t="e">
        <f t="shared" si="75"/>
        <v>#REF!</v>
      </c>
      <c r="C914" s="1" t="e">
        <f t="shared" si="76"/>
        <v>#REF!</v>
      </c>
      <c r="D914" s="1" t="e">
        <f t="shared" si="77"/>
        <v>#REF!</v>
      </c>
      <c r="E914" s="2" t="e">
        <f t="shared" si="78"/>
        <v>#REF!</v>
      </c>
      <c r="F914" s="3" t="e">
        <f t="shared" si="79"/>
        <v>#REF!</v>
      </c>
    </row>
    <row r="915" spans="1:6">
      <c r="A915" t="e">
        <f>Updates!#REF!</f>
        <v>#REF!</v>
      </c>
      <c r="B915" t="e">
        <f t="shared" si="75"/>
        <v>#REF!</v>
      </c>
      <c r="C915" s="1" t="e">
        <f t="shared" si="76"/>
        <v>#REF!</v>
      </c>
      <c r="D915" s="1" t="e">
        <f t="shared" si="77"/>
        <v>#REF!</v>
      </c>
      <c r="E915" s="2" t="e">
        <f t="shared" si="78"/>
        <v>#REF!</v>
      </c>
      <c r="F915" s="3" t="e">
        <f t="shared" si="79"/>
        <v>#REF!</v>
      </c>
    </row>
    <row r="916" spans="1:6">
      <c r="A916" t="e">
        <f>Updates!#REF!</f>
        <v>#REF!</v>
      </c>
      <c r="B916" t="e">
        <f t="shared" si="75"/>
        <v>#REF!</v>
      </c>
      <c r="C916" s="1" t="e">
        <f t="shared" si="76"/>
        <v>#REF!</v>
      </c>
      <c r="D916" s="1" t="e">
        <f t="shared" si="77"/>
        <v>#REF!</v>
      </c>
      <c r="E916" s="2" t="e">
        <f t="shared" si="78"/>
        <v>#REF!</v>
      </c>
      <c r="F916" s="3" t="e">
        <f t="shared" si="79"/>
        <v>#REF!</v>
      </c>
    </row>
    <row r="917" spans="1:6">
      <c r="A917" t="e">
        <f>Updates!#REF!</f>
        <v>#REF!</v>
      </c>
      <c r="B917" t="e">
        <f t="shared" si="75"/>
        <v>#REF!</v>
      </c>
      <c r="C917" s="1" t="e">
        <f t="shared" si="76"/>
        <v>#REF!</v>
      </c>
      <c r="D917" s="1" t="e">
        <f t="shared" si="77"/>
        <v>#REF!</v>
      </c>
      <c r="E917" s="2" t="e">
        <f t="shared" si="78"/>
        <v>#REF!</v>
      </c>
      <c r="F917" s="3" t="e">
        <f t="shared" si="79"/>
        <v>#REF!</v>
      </c>
    </row>
    <row r="918" spans="1:6">
      <c r="A918" t="e">
        <f>Updates!#REF!</f>
        <v>#REF!</v>
      </c>
      <c r="B918" t="e">
        <f t="shared" si="75"/>
        <v>#REF!</v>
      </c>
      <c r="C918" s="1" t="e">
        <f t="shared" si="76"/>
        <v>#REF!</v>
      </c>
      <c r="D918" s="1" t="e">
        <f t="shared" si="77"/>
        <v>#REF!</v>
      </c>
      <c r="E918" s="2" t="e">
        <f t="shared" si="78"/>
        <v>#REF!</v>
      </c>
      <c r="F918" s="3" t="e">
        <f t="shared" si="79"/>
        <v>#REF!</v>
      </c>
    </row>
    <row r="919" spans="1:6">
      <c r="A919" t="e">
        <f>Updates!#REF!</f>
        <v>#REF!</v>
      </c>
      <c r="B919" t="e">
        <f t="shared" si="75"/>
        <v>#REF!</v>
      </c>
      <c r="C919" s="1" t="e">
        <f t="shared" si="76"/>
        <v>#REF!</v>
      </c>
      <c r="D919" s="1" t="e">
        <f t="shared" si="77"/>
        <v>#REF!</v>
      </c>
      <c r="E919" s="2" t="e">
        <f t="shared" si="78"/>
        <v>#REF!</v>
      </c>
      <c r="F919" s="3" t="e">
        <f t="shared" si="79"/>
        <v>#REF!</v>
      </c>
    </row>
    <row r="920" spans="1:6">
      <c r="A920" t="e">
        <f>Updates!#REF!</f>
        <v>#REF!</v>
      </c>
      <c r="B920" t="e">
        <f t="shared" si="75"/>
        <v>#REF!</v>
      </c>
      <c r="C920" s="1" t="e">
        <f t="shared" si="76"/>
        <v>#REF!</v>
      </c>
      <c r="D920" s="1" t="e">
        <f t="shared" si="77"/>
        <v>#REF!</v>
      </c>
      <c r="E920" s="2" t="e">
        <f t="shared" si="78"/>
        <v>#REF!</v>
      </c>
      <c r="F920" s="3" t="e">
        <f t="shared" si="79"/>
        <v>#REF!</v>
      </c>
    </row>
    <row r="921" spans="1:6">
      <c r="A921" t="e">
        <f>Updates!#REF!</f>
        <v>#REF!</v>
      </c>
      <c r="B921" t="e">
        <f t="shared" si="75"/>
        <v>#REF!</v>
      </c>
      <c r="C921" s="1" t="e">
        <f t="shared" si="76"/>
        <v>#REF!</v>
      </c>
      <c r="D921" s="1" t="e">
        <f t="shared" si="77"/>
        <v>#REF!</v>
      </c>
      <c r="E921" s="2" t="e">
        <f t="shared" si="78"/>
        <v>#REF!</v>
      </c>
      <c r="F921" s="3" t="e">
        <f t="shared" si="79"/>
        <v>#REF!</v>
      </c>
    </row>
    <row r="922" spans="1:6">
      <c r="A922" t="e">
        <f>Updates!#REF!</f>
        <v>#REF!</v>
      </c>
      <c r="B922" t="e">
        <f t="shared" si="75"/>
        <v>#REF!</v>
      </c>
      <c r="C922" s="1" t="e">
        <f t="shared" si="76"/>
        <v>#REF!</v>
      </c>
      <c r="D922" s="1" t="e">
        <f t="shared" si="77"/>
        <v>#REF!</v>
      </c>
      <c r="E922" s="2" t="e">
        <f t="shared" si="78"/>
        <v>#REF!</v>
      </c>
      <c r="F922" s="3" t="e">
        <f t="shared" si="79"/>
        <v>#REF!</v>
      </c>
    </row>
    <row r="923" spans="1:6">
      <c r="A923" t="e">
        <f>Updates!#REF!</f>
        <v>#REF!</v>
      </c>
      <c r="B923" t="e">
        <f t="shared" si="75"/>
        <v>#REF!</v>
      </c>
      <c r="C923" s="1" t="e">
        <f t="shared" si="76"/>
        <v>#REF!</v>
      </c>
      <c r="D923" s="1" t="e">
        <f t="shared" si="77"/>
        <v>#REF!</v>
      </c>
      <c r="E923" s="2" t="e">
        <f t="shared" si="78"/>
        <v>#REF!</v>
      </c>
      <c r="F923" s="3" t="e">
        <f t="shared" si="79"/>
        <v>#REF!</v>
      </c>
    </row>
    <row r="924" spans="1:6">
      <c r="A924" t="e">
        <f>Updates!#REF!</f>
        <v>#REF!</v>
      </c>
      <c r="B924" t="e">
        <f t="shared" si="75"/>
        <v>#REF!</v>
      </c>
      <c r="C924" s="1" t="e">
        <f t="shared" si="76"/>
        <v>#REF!</v>
      </c>
      <c r="D924" s="1" t="e">
        <f t="shared" si="77"/>
        <v>#REF!</v>
      </c>
      <c r="E924" s="2" t="e">
        <f t="shared" si="78"/>
        <v>#REF!</v>
      </c>
      <c r="F924" s="3" t="e">
        <f t="shared" si="79"/>
        <v>#REF!</v>
      </c>
    </row>
    <row r="925" spans="1:6">
      <c r="A925" t="e">
        <f>Updates!#REF!</f>
        <v>#REF!</v>
      </c>
      <c r="B925" t="e">
        <f t="shared" si="75"/>
        <v>#REF!</v>
      </c>
      <c r="C925" s="1" t="e">
        <f t="shared" si="76"/>
        <v>#REF!</v>
      </c>
      <c r="D925" s="1" t="e">
        <f t="shared" si="77"/>
        <v>#REF!</v>
      </c>
      <c r="E925" s="2" t="e">
        <f t="shared" si="78"/>
        <v>#REF!</v>
      </c>
      <c r="F925" s="3" t="e">
        <f t="shared" si="79"/>
        <v>#REF!</v>
      </c>
    </row>
    <row r="926" spans="1:6">
      <c r="A926" t="e">
        <f>Updates!#REF!</f>
        <v>#REF!</v>
      </c>
      <c r="B926" t="e">
        <f t="shared" si="75"/>
        <v>#REF!</v>
      </c>
      <c r="C926" s="1" t="e">
        <f t="shared" si="76"/>
        <v>#REF!</v>
      </c>
      <c r="D926" s="1" t="e">
        <f t="shared" si="77"/>
        <v>#REF!</v>
      </c>
      <c r="E926" s="2" t="e">
        <f t="shared" si="78"/>
        <v>#REF!</v>
      </c>
      <c r="F926" s="3" t="e">
        <f t="shared" si="79"/>
        <v>#REF!</v>
      </c>
    </row>
    <row r="927" spans="1:6">
      <c r="A927" t="e">
        <f>Updates!#REF!</f>
        <v>#REF!</v>
      </c>
      <c r="B927" t="e">
        <f t="shared" si="75"/>
        <v>#REF!</v>
      </c>
      <c r="C927" s="1" t="e">
        <f t="shared" si="76"/>
        <v>#REF!</v>
      </c>
      <c r="D927" s="1" t="e">
        <f t="shared" si="77"/>
        <v>#REF!</v>
      </c>
      <c r="E927" s="2" t="e">
        <f t="shared" si="78"/>
        <v>#REF!</v>
      </c>
      <c r="F927" s="3" t="e">
        <f t="shared" si="79"/>
        <v>#REF!</v>
      </c>
    </row>
    <row r="928" spans="1:6">
      <c r="A928" t="e">
        <f>Updates!#REF!</f>
        <v>#REF!</v>
      </c>
      <c r="B928" t="e">
        <f t="shared" si="75"/>
        <v>#REF!</v>
      </c>
      <c r="C928" s="1" t="e">
        <f t="shared" si="76"/>
        <v>#REF!</v>
      </c>
      <c r="D928" s="1" t="e">
        <f t="shared" si="77"/>
        <v>#REF!</v>
      </c>
      <c r="E928" s="2" t="e">
        <f t="shared" si="78"/>
        <v>#REF!</v>
      </c>
      <c r="F928" s="3" t="e">
        <f t="shared" si="79"/>
        <v>#REF!</v>
      </c>
    </row>
    <row r="929" spans="1:6">
      <c r="A929" t="e">
        <f>Updates!#REF!</f>
        <v>#REF!</v>
      </c>
      <c r="B929" t="e">
        <f t="shared" si="75"/>
        <v>#REF!</v>
      </c>
      <c r="C929" s="1" t="e">
        <f t="shared" si="76"/>
        <v>#REF!</v>
      </c>
      <c r="D929" s="1" t="e">
        <f t="shared" si="77"/>
        <v>#REF!</v>
      </c>
      <c r="E929" s="2" t="e">
        <f t="shared" si="78"/>
        <v>#REF!</v>
      </c>
      <c r="F929" s="3" t="e">
        <f t="shared" si="79"/>
        <v>#REF!</v>
      </c>
    </row>
    <row r="930" spans="1:6">
      <c r="A930" t="e">
        <f>Updates!#REF!</f>
        <v>#REF!</v>
      </c>
      <c r="B930" t="e">
        <f t="shared" si="75"/>
        <v>#REF!</v>
      </c>
      <c r="C930" s="1" t="e">
        <f t="shared" si="76"/>
        <v>#REF!</v>
      </c>
      <c r="D930" s="1" t="e">
        <f t="shared" si="77"/>
        <v>#REF!</v>
      </c>
      <c r="E930" s="2" t="e">
        <f t="shared" si="78"/>
        <v>#REF!</v>
      </c>
      <c r="F930" s="3" t="e">
        <f t="shared" si="79"/>
        <v>#REF!</v>
      </c>
    </row>
    <row r="931" spans="1:6">
      <c r="A931" t="e">
        <f>Updates!#REF!</f>
        <v>#REF!</v>
      </c>
      <c r="B931" t="e">
        <f t="shared" si="75"/>
        <v>#REF!</v>
      </c>
      <c r="C931" s="1" t="e">
        <f t="shared" si="76"/>
        <v>#REF!</v>
      </c>
      <c r="D931" s="1" t="e">
        <f t="shared" si="77"/>
        <v>#REF!</v>
      </c>
      <c r="E931" s="2" t="e">
        <f t="shared" si="78"/>
        <v>#REF!</v>
      </c>
      <c r="F931" s="3" t="e">
        <f t="shared" si="79"/>
        <v>#REF!</v>
      </c>
    </row>
    <row r="932" spans="1:6">
      <c r="A932" t="e">
        <f>Updates!#REF!</f>
        <v>#REF!</v>
      </c>
      <c r="B932" t="e">
        <f t="shared" si="75"/>
        <v>#REF!</v>
      </c>
      <c r="C932" s="1" t="e">
        <f t="shared" si="76"/>
        <v>#REF!</v>
      </c>
      <c r="D932" s="1" t="e">
        <f t="shared" si="77"/>
        <v>#REF!</v>
      </c>
      <c r="E932" s="2" t="e">
        <f t="shared" si="78"/>
        <v>#REF!</v>
      </c>
      <c r="F932" s="3" t="e">
        <f t="shared" si="79"/>
        <v>#REF!</v>
      </c>
    </row>
    <row r="933" spans="1:6">
      <c r="A933" t="e">
        <f>Updates!#REF!</f>
        <v>#REF!</v>
      </c>
      <c r="B933" t="e">
        <f t="shared" si="75"/>
        <v>#REF!</v>
      </c>
      <c r="C933" s="1" t="e">
        <f t="shared" si="76"/>
        <v>#REF!</v>
      </c>
      <c r="D933" s="1" t="e">
        <f t="shared" si="77"/>
        <v>#REF!</v>
      </c>
      <c r="E933" s="2" t="e">
        <f t="shared" si="78"/>
        <v>#REF!</v>
      </c>
      <c r="F933" s="3" t="e">
        <f t="shared" si="79"/>
        <v>#REF!</v>
      </c>
    </row>
    <row r="934" spans="1:6">
      <c r="A934" t="e">
        <f>Updates!#REF!</f>
        <v>#REF!</v>
      </c>
      <c r="B934" t="e">
        <f t="shared" si="75"/>
        <v>#REF!</v>
      </c>
      <c r="C934" s="1" t="e">
        <f t="shared" si="76"/>
        <v>#REF!</v>
      </c>
      <c r="D934" s="1" t="e">
        <f t="shared" si="77"/>
        <v>#REF!</v>
      </c>
      <c r="E934" s="2" t="e">
        <f t="shared" si="78"/>
        <v>#REF!</v>
      </c>
      <c r="F934" s="3" t="e">
        <f t="shared" si="79"/>
        <v>#REF!</v>
      </c>
    </row>
    <row r="935" spans="1:6">
      <c r="A935" t="e">
        <f>Updates!#REF!</f>
        <v>#REF!</v>
      </c>
      <c r="B935" t="e">
        <f t="shared" si="75"/>
        <v>#REF!</v>
      </c>
      <c r="C935" s="1" t="e">
        <f t="shared" si="76"/>
        <v>#REF!</v>
      </c>
      <c r="D935" s="1" t="e">
        <f t="shared" si="77"/>
        <v>#REF!</v>
      </c>
      <c r="E935" s="2" t="e">
        <f t="shared" si="78"/>
        <v>#REF!</v>
      </c>
      <c r="F935" s="3" t="e">
        <f t="shared" si="79"/>
        <v>#REF!</v>
      </c>
    </row>
    <row r="936" spans="1:6">
      <c r="A936" t="e">
        <f>Updates!#REF!</f>
        <v>#REF!</v>
      </c>
      <c r="B936" t="e">
        <f t="shared" si="75"/>
        <v>#REF!</v>
      </c>
      <c r="C936" s="1" t="e">
        <f t="shared" si="76"/>
        <v>#REF!</v>
      </c>
      <c r="D936" s="1" t="e">
        <f t="shared" si="77"/>
        <v>#REF!</v>
      </c>
      <c r="E936" s="2" t="e">
        <f t="shared" si="78"/>
        <v>#REF!</v>
      </c>
      <c r="F936" s="3" t="e">
        <f t="shared" si="79"/>
        <v>#REF!</v>
      </c>
    </row>
    <row r="937" spans="1:6">
      <c r="A937" t="e">
        <f>Updates!#REF!</f>
        <v>#REF!</v>
      </c>
      <c r="B937" t="e">
        <f t="shared" si="75"/>
        <v>#REF!</v>
      </c>
      <c r="C937" s="1" t="e">
        <f t="shared" si="76"/>
        <v>#REF!</v>
      </c>
      <c r="D937" s="1" t="e">
        <f t="shared" si="77"/>
        <v>#REF!</v>
      </c>
      <c r="E937" s="2" t="e">
        <f t="shared" si="78"/>
        <v>#REF!</v>
      </c>
      <c r="F937" s="3" t="e">
        <f t="shared" si="79"/>
        <v>#REF!</v>
      </c>
    </row>
    <row r="938" spans="1:6">
      <c r="A938" t="e">
        <f>Updates!#REF!</f>
        <v>#REF!</v>
      </c>
      <c r="B938" t="e">
        <f t="shared" si="75"/>
        <v>#REF!</v>
      </c>
      <c r="C938" s="1" t="e">
        <f t="shared" si="76"/>
        <v>#REF!</v>
      </c>
      <c r="D938" s="1" t="e">
        <f t="shared" si="77"/>
        <v>#REF!</v>
      </c>
      <c r="E938" s="2" t="e">
        <f t="shared" si="78"/>
        <v>#REF!</v>
      </c>
      <c r="F938" s="3" t="e">
        <f t="shared" si="79"/>
        <v>#REF!</v>
      </c>
    </row>
    <row r="939" spans="1:6">
      <c r="A939" t="e">
        <f>Updates!#REF!</f>
        <v>#REF!</v>
      </c>
      <c r="B939" t="e">
        <f t="shared" si="75"/>
        <v>#REF!</v>
      </c>
      <c r="C939" s="1" t="e">
        <f t="shared" si="76"/>
        <v>#REF!</v>
      </c>
      <c r="D939" s="1" t="e">
        <f t="shared" si="77"/>
        <v>#REF!</v>
      </c>
      <c r="E939" s="2" t="e">
        <f t="shared" si="78"/>
        <v>#REF!</v>
      </c>
      <c r="F939" s="3" t="e">
        <f t="shared" si="79"/>
        <v>#REF!</v>
      </c>
    </row>
    <row r="940" spans="1:6">
      <c r="A940" t="e">
        <f>Updates!#REF!</f>
        <v>#REF!</v>
      </c>
      <c r="B940" t="e">
        <f t="shared" si="75"/>
        <v>#REF!</v>
      </c>
      <c r="C940" s="1" t="e">
        <f t="shared" si="76"/>
        <v>#REF!</v>
      </c>
      <c r="D940" s="1" t="e">
        <f t="shared" si="77"/>
        <v>#REF!</v>
      </c>
      <c r="E940" s="2" t="e">
        <f t="shared" si="78"/>
        <v>#REF!</v>
      </c>
      <c r="F940" s="3" t="e">
        <f t="shared" si="79"/>
        <v>#REF!</v>
      </c>
    </row>
    <row r="941" spans="1:6">
      <c r="A941" t="e">
        <f>Updates!#REF!</f>
        <v>#REF!</v>
      </c>
      <c r="B941" t="e">
        <f t="shared" si="75"/>
        <v>#REF!</v>
      </c>
      <c r="C941" s="1" t="e">
        <f t="shared" si="76"/>
        <v>#REF!</v>
      </c>
      <c r="D941" s="1" t="e">
        <f t="shared" si="77"/>
        <v>#REF!</v>
      </c>
      <c r="E941" s="2" t="e">
        <f t="shared" si="78"/>
        <v>#REF!</v>
      </c>
      <c r="F941" s="3" t="e">
        <f t="shared" si="79"/>
        <v>#REF!</v>
      </c>
    </row>
    <row r="942" spans="1:6">
      <c r="A942" t="e">
        <f>Updates!#REF!</f>
        <v>#REF!</v>
      </c>
      <c r="B942" t="e">
        <f t="shared" si="75"/>
        <v>#REF!</v>
      </c>
      <c r="C942" s="1" t="e">
        <f t="shared" si="76"/>
        <v>#REF!</v>
      </c>
      <c r="D942" s="1" t="e">
        <f t="shared" si="77"/>
        <v>#REF!</v>
      </c>
      <c r="E942" s="2" t="e">
        <f t="shared" si="78"/>
        <v>#REF!</v>
      </c>
      <c r="F942" s="3" t="e">
        <f t="shared" si="79"/>
        <v>#REF!</v>
      </c>
    </row>
    <row r="943" spans="1:6">
      <c r="A943" t="e">
        <f>Updates!#REF!</f>
        <v>#REF!</v>
      </c>
      <c r="B943" t="e">
        <f t="shared" si="75"/>
        <v>#REF!</v>
      </c>
      <c r="C943" s="1" t="e">
        <f t="shared" si="76"/>
        <v>#REF!</v>
      </c>
      <c r="D943" s="1" t="e">
        <f t="shared" si="77"/>
        <v>#REF!</v>
      </c>
      <c r="E943" s="2" t="e">
        <f t="shared" si="78"/>
        <v>#REF!</v>
      </c>
      <c r="F943" s="3" t="e">
        <f t="shared" si="79"/>
        <v>#REF!</v>
      </c>
    </row>
    <row r="944" spans="1:6">
      <c r="A944" t="e">
        <f>Updates!#REF!</f>
        <v>#REF!</v>
      </c>
      <c r="B944" t="e">
        <f t="shared" si="75"/>
        <v>#REF!</v>
      </c>
      <c r="C944" s="1" t="e">
        <f t="shared" si="76"/>
        <v>#REF!</v>
      </c>
      <c r="D944" s="1" t="e">
        <f t="shared" si="77"/>
        <v>#REF!</v>
      </c>
      <c r="E944" s="2" t="e">
        <f t="shared" si="78"/>
        <v>#REF!</v>
      </c>
      <c r="F944" s="3" t="e">
        <f t="shared" si="79"/>
        <v>#REF!</v>
      </c>
    </row>
    <row r="945" spans="1:6">
      <c r="A945" t="e">
        <f>Updates!#REF!</f>
        <v>#REF!</v>
      </c>
      <c r="B945" t="e">
        <f t="shared" si="75"/>
        <v>#REF!</v>
      </c>
      <c r="C945" s="1" t="e">
        <f t="shared" si="76"/>
        <v>#REF!</v>
      </c>
      <c r="D945" s="1" t="e">
        <f t="shared" si="77"/>
        <v>#REF!</v>
      </c>
      <c r="E945" s="2" t="e">
        <f t="shared" si="78"/>
        <v>#REF!</v>
      </c>
      <c r="F945" s="3" t="e">
        <f t="shared" si="79"/>
        <v>#REF!</v>
      </c>
    </row>
    <row r="946" spans="1:6">
      <c r="A946" t="e">
        <f>Updates!#REF!</f>
        <v>#REF!</v>
      </c>
      <c r="B946" t="e">
        <f t="shared" si="75"/>
        <v>#REF!</v>
      </c>
      <c r="C946" s="1" t="e">
        <f t="shared" si="76"/>
        <v>#REF!</v>
      </c>
      <c r="D946" s="1" t="e">
        <f t="shared" si="77"/>
        <v>#REF!</v>
      </c>
      <c r="E946" s="2" t="e">
        <f t="shared" si="78"/>
        <v>#REF!</v>
      </c>
      <c r="F946" s="3" t="e">
        <f t="shared" si="79"/>
        <v>#REF!</v>
      </c>
    </row>
    <row r="947" spans="1:6">
      <c r="A947" t="e">
        <f>Updates!#REF!</f>
        <v>#REF!</v>
      </c>
      <c r="B947" t="e">
        <f t="shared" si="75"/>
        <v>#REF!</v>
      </c>
      <c r="C947" s="1" t="e">
        <f t="shared" si="76"/>
        <v>#REF!</v>
      </c>
      <c r="D947" s="1" t="e">
        <f t="shared" si="77"/>
        <v>#REF!</v>
      </c>
      <c r="E947" s="2" t="e">
        <f t="shared" si="78"/>
        <v>#REF!</v>
      </c>
      <c r="F947" s="3" t="e">
        <f t="shared" si="79"/>
        <v>#REF!</v>
      </c>
    </row>
    <row r="948" spans="1:6">
      <c r="A948" t="e">
        <f>Updates!#REF!</f>
        <v>#REF!</v>
      </c>
      <c r="B948" t="e">
        <f t="shared" si="75"/>
        <v>#REF!</v>
      </c>
      <c r="C948" s="1" t="e">
        <f t="shared" si="76"/>
        <v>#REF!</v>
      </c>
      <c r="D948" s="1" t="e">
        <f t="shared" si="77"/>
        <v>#REF!</v>
      </c>
      <c r="E948" s="2" t="e">
        <f t="shared" si="78"/>
        <v>#REF!</v>
      </c>
      <c r="F948" s="3" t="e">
        <f t="shared" si="79"/>
        <v>#REF!</v>
      </c>
    </row>
    <row r="949" spans="1:6">
      <c r="A949" t="e">
        <f>Updates!#REF!</f>
        <v>#REF!</v>
      </c>
      <c r="B949" t="e">
        <f t="shared" si="75"/>
        <v>#REF!</v>
      </c>
      <c r="C949" s="1" t="e">
        <f t="shared" si="76"/>
        <v>#REF!</v>
      </c>
      <c r="D949" s="1" t="e">
        <f t="shared" si="77"/>
        <v>#REF!</v>
      </c>
      <c r="E949" s="2" t="e">
        <f t="shared" si="78"/>
        <v>#REF!</v>
      </c>
      <c r="F949" s="3" t="e">
        <f t="shared" si="79"/>
        <v>#REF!</v>
      </c>
    </row>
    <row r="950" spans="1:6">
      <c r="A950" t="e">
        <f>Updates!#REF!</f>
        <v>#REF!</v>
      </c>
      <c r="B950" t="e">
        <f t="shared" si="75"/>
        <v>#REF!</v>
      </c>
      <c r="C950" s="1" t="e">
        <f t="shared" si="76"/>
        <v>#REF!</v>
      </c>
      <c r="D950" s="1" t="e">
        <f t="shared" si="77"/>
        <v>#REF!</v>
      </c>
      <c r="E950" s="2" t="e">
        <f t="shared" si="78"/>
        <v>#REF!</v>
      </c>
      <c r="F950" s="3" t="e">
        <f t="shared" si="79"/>
        <v>#REF!</v>
      </c>
    </row>
    <row r="951" spans="1:6">
      <c r="A951" t="e">
        <f>Updates!#REF!</f>
        <v>#REF!</v>
      </c>
      <c r="B951" t="e">
        <f t="shared" si="75"/>
        <v>#REF!</v>
      </c>
      <c r="C951" s="1" t="e">
        <f t="shared" si="76"/>
        <v>#REF!</v>
      </c>
      <c r="D951" s="1" t="e">
        <f t="shared" si="77"/>
        <v>#REF!</v>
      </c>
      <c r="E951" s="2" t="e">
        <f t="shared" si="78"/>
        <v>#REF!</v>
      </c>
      <c r="F951" s="3" t="e">
        <f t="shared" si="79"/>
        <v>#REF!</v>
      </c>
    </row>
    <row r="952" spans="1:6">
      <c r="A952" t="e">
        <f>Updates!#REF!</f>
        <v>#REF!</v>
      </c>
      <c r="B952" t="e">
        <f t="shared" si="75"/>
        <v>#REF!</v>
      </c>
      <c r="C952" s="1" t="e">
        <f t="shared" si="76"/>
        <v>#REF!</v>
      </c>
      <c r="D952" s="1" t="e">
        <f t="shared" si="77"/>
        <v>#REF!</v>
      </c>
      <c r="E952" s="2" t="e">
        <f t="shared" si="78"/>
        <v>#REF!</v>
      </c>
      <c r="F952" s="3" t="e">
        <f t="shared" si="79"/>
        <v>#REF!</v>
      </c>
    </row>
    <row r="953" spans="1:6">
      <c r="A953" t="e">
        <f>Updates!#REF!</f>
        <v>#REF!</v>
      </c>
      <c r="B953" t="e">
        <f t="shared" si="75"/>
        <v>#REF!</v>
      </c>
      <c r="C953" s="1" t="e">
        <f t="shared" si="76"/>
        <v>#REF!</v>
      </c>
      <c r="D953" s="1" t="e">
        <f t="shared" si="77"/>
        <v>#REF!</v>
      </c>
      <c r="E953" s="2" t="e">
        <f t="shared" si="78"/>
        <v>#REF!</v>
      </c>
      <c r="F953" s="3" t="e">
        <f t="shared" si="79"/>
        <v>#REF!</v>
      </c>
    </row>
    <row r="954" spans="1:6">
      <c r="A954" t="e">
        <f>Updates!#REF!</f>
        <v>#REF!</v>
      </c>
      <c r="B954" t="e">
        <f t="shared" si="75"/>
        <v>#REF!</v>
      </c>
      <c r="C954" s="1" t="e">
        <f t="shared" si="76"/>
        <v>#REF!</v>
      </c>
      <c r="D954" s="1" t="e">
        <f t="shared" si="77"/>
        <v>#REF!</v>
      </c>
      <c r="E954" s="2" t="e">
        <f t="shared" si="78"/>
        <v>#REF!</v>
      </c>
      <c r="F954" s="3" t="e">
        <f t="shared" si="79"/>
        <v>#REF!</v>
      </c>
    </row>
    <row r="955" spans="1:6">
      <c r="A955" t="e">
        <f>Updates!#REF!</f>
        <v>#REF!</v>
      </c>
      <c r="B955" t="e">
        <f t="shared" si="75"/>
        <v>#REF!</v>
      </c>
      <c r="C955" s="1" t="e">
        <f t="shared" si="76"/>
        <v>#REF!</v>
      </c>
      <c r="D955" s="1" t="e">
        <f t="shared" si="77"/>
        <v>#REF!</v>
      </c>
      <c r="E955" s="2" t="e">
        <f t="shared" si="78"/>
        <v>#REF!</v>
      </c>
      <c r="F955" s="3" t="e">
        <f t="shared" si="79"/>
        <v>#REF!</v>
      </c>
    </row>
    <row r="956" spans="1:6">
      <c r="A956" t="e">
        <f>Updates!#REF!</f>
        <v>#REF!</v>
      </c>
      <c r="B956" t="e">
        <f t="shared" si="75"/>
        <v>#REF!</v>
      </c>
      <c r="C956" s="1" t="e">
        <f t="shared" si="76"/>
        <v>#REF!</v>
      </c>
      <c r="D956" s="1" t="e">
        <f t="shared" si="77"/>
        <v>#REF!</v>
      </c>
      <c r="E956" s="2" t="e">
        <f t="shared" si="78"/>
        <v>#REF!</v>
      </c>
      <c r="F956" s="3" t="e">
        <f t="shared" si="79"/>
        <v>#REF!</v>
      </c>
    </row>
    <row r="957" spans="1:6">
      <c r="A957" t="e">
        <f>Updates!#REF!</f>
        <v>#REF!</v>
      </c>
      <c r="B957" t="e">
        <f t="shared" si="75"/>
        <v>#REF!</v>
      </c>
      <c r="C957" s="1" t="e">
        <f t="shared" si="76"/>
        <v>#REF!</v>
      </c>
      <c r="D957" s="1" t="e">
        <f t="shared" si="77"/>
        <v>#REF!</v>
      </c>
      <c r="E957" s="2" t="e">
        <f t="shared" si="78"/>
        <v>#REF!</v>
      </c>
      <c r="F957" s="3" t="e">
        <f t="shared" si="79"/>
        <v>#REF!</v>
      </c>
    </row>
    <row r="958" spans="1:6">
      <c r="A958" t="e">
        <f>Updates!#REF!</f>
        <v>#REF!</v>
      </c>
      <c r="B958" t="e">
        <f t="shared" si="75"/>
        <v>#REF!</v>
      </c>
      <c r="C958" s="1" t="e">
        <f t="shared" si="76"/>
        <v>#REF!</v>
      </c>
      <c r="D958" s="1" t="e">
        <f t="shared" si="77"/>
        <v>#REF!</v>
      </c>
      <c r="E958" s="2" t="e">
        <f t="shared" si="78"/>
        <v>#REF!</v>
      </c>
      <c r="F958" s="3" t="e">
        <f t="shared" si="79"/>
        <v>#REF!</v>
      </c>
    </row>
    <row r="959" spans="1:6">
      <c r="A959" t="e">
        <f>Updates!#REF!</f>
        <v>#REF!</v>
      </c>
      <c r="B959" t="e">
        <f t="shared" si="75"/>
        <v>#REF!</v>
      </c>
      <c r="C959" s="1" t="e">
        <f t="shared" si="76"/>
        <v>#REF!</v>
      </c>
      <c r="D959" s="1" t="e">
        <f t="shared" si="77"/>
        <v>#REF!</v>
      </c>
      <c r="E959" s="2" t="e">
        <f t="shared" si="78"/>
        <v>#REF!</v>
      </c>
      <c r="F959" s="3" t="e">
        <f t="shared" si="79"/>
        <v>#REF!</v>
      </c>
    </row>
    <row r="960" spans="1:6">
      <c r="A960" t="e">
        <f>Updates!#REF!</f>
        <v>#REF!</v>
      </c>
      <c r="B960" t="e">
        <f t="shared" si="75"/>
        <v>#REF!</v>
      </c>
      <c r="C960" s="1" t="e">
        <f t="shared" si="76"/>
        <v>#REF!</v>
      </c>
      <c r="D960" s="1" t="e">
        <f t="shared" si="77"/>
        <v>#REF!</v>
      </c>
      <c r="E960" s="2" t="e">
        <f t="shared" si="78"/>
        <v>#REF!</v>
      </c>
      <c r="F960" s="3" t="e">
        <f t="shared" si="79"/>
        <v>#REF!</v>
      </c>
    </row>
    <row r="961" spans="1:6">
      <c r="A961" t="e">
        <f>Updates!#REF!</f>
        <v>#REF!</v>
      </c>
      <c r="B961" t="e">
        <f t="shared" si="75"/>
        <v>#REF!</v>
      </c>
      <c r="C961" s="1" t="e">
        <f t="shared" si="76"/>
        <v>#REF!</v>
      </c>
      <c r="D961" s="1" t="e">
        <f t="shared" si="77"/>
        <v>#REF!</v>
      </c>
      <c r="E961" s="2" t="e">
        <f t="shared" si="78"/>
        <v>#REF!</v>
      </c>
      <c r="F961" s="3" t="e">
        <f t="shared" si="79"/>
        <v>#REF!</v>
      </c>
    </row>
    <row r="962" spans="1:6">
      <c r="A962" t="e">
        <f>Updates!#REF!</f>
        <v>#REF!</v>
      </c>
      <c r="B962" t="e">
        <f t="shared" si="75"/>
        <v>#REF!</v>
      </c>
      <c r="C962" s="1" t="e">
        <f t="shared" si="76"/>
        <v>#REF!</v>
      </c>
      <c r="D962" s="1" t="e">
        <f t="shared" si="77"/>
        <v>#REF!</v>
      </c>
      <c r="E962" s="2" t="e">
        <f t="shared" si="78"/>
        <v>#REF!</v>
      </c>
      <c r="F962" s="3" t="e">
        <f t="shared" si="79"/>
        <v>#REF!</v>
      </c>
    </row>
    <row r="963" spans="1:6">
      <c r="A963" t="e">
        <f>Updates!#REF!</f>
        <v>#REF!</v>
      </c>
      <c r="B963" t="e">
        <f t="shared" si="75"/>
        <v>#REF!</v>
      </c>
      <c r="C963" s="1" t="e">
        <f t="shared" si="76"/>
        <v>#REF!</v>
      </c>
      <c r="D963" s="1" t="e">
        <f t="shared" si="77"/>
        <v>#REF!</v>
      </c>
      <c r="E963" s="2" t="e">
        <f t="shared" si="78"/>
        <v>#REF!</v>
      </c>
      <c r="F963" s="3" t="e">
        <f t="shared" si="79"/>
        <v>#REF!</v>
      </c>
    </row>
    <row r="964" spans="1:6">
      <c r="A964" t="e">
        <f>Updates!#REF!</f>
        <v>#REF!</v>
      </c>
      <c r="B964" t="e">
        <f t="shared" si="75"/>
        <v>#REF!</v>
      </c>
      <c r="C964" s="1" t="e">
        <f t="shared" si="76"/>
        <v>#REF!</v>
      </c>
      <c r="D964" s="1" t="e">
        <f t="shared" si="77"/>
        <v>#REF!</v>
      </c>
      <c r="E964" s="2" t="e">
        <f t="shared" si="78"/>
        <v>#REF!</v>
      </c>
      <c r="F964" s="3" t="e">
        <f t="shared" si="79"/>
        <v>#REF!</v>
      </c>
    </row>
    <row r="965" spans="1:6">
      <c r="A965" t="e">
        <f>Updates!#REF!</f>
        <v>#REF!</v>
      </c>
      <c r="B965" t="e">
        <f t="shared" si="75"/>
        <v>#REF!</v>
      </c>
      <c r="C965" s="1" t="e">
        <f t="shared" si="76"/>
        <v>#REF!</v>
      </c>
      <c r="D965" s="1" t="e">
        <f t="shared" si="77"/>
        <v>#REF!</v>
      </c>
      <c r="E965" s="2" t="e">
        <f t="shared" si="78"/>
        <v>#REF!</v>
      </c>
      <c r="F965" s="3" t="e">
        <f t="shared" si="79"/>
        <v>#REF!</v>
      </c>
    </row>
    <row r="966" spans="1:6">
      <c r="A966" t="e">
        <f>Updates!#REF!</f>
        <v>#REF!</v>
      </c>
      <c r="B966" t="e">
        <f t="shared" si="75"/>
        <v>#REF!</v>
      </c>
      <c r="C966" s="1" t="e">
        <f t="shared" si="76"/>
        <v>#REF!</v>
      </c>
      <c r="D966" s="1" t="e">
        <f t="shared" si="77"/>
        <v>#REF!</v>
      </c>
      <c r="E966" s="2" t="e">
        <f t="shared" si="78"/>
        <v>#REF!</v>
      </c>
      <c r="F966" s="3" t="e">
        <f t="shared" si="79"/>
        <v>#REF!</v>
      </c>
    </row>
    <row r="967" spans="1:6">
      <c r="A967" t="e">
        <f>Updates!#REF!</f>
        <v>#REF!</v>
      </c>
      <c r="B967" t="e">
        <f t="shared" si="75"/>
        <v>#REF!</v>
      </c>
      <c r="C967" s="1" t="e">
        <f t="shared" si="76"/>
        <v>#REF!</v>
      </c>
      <c r="D967" s="1" t="e">
        <f t="shared" si="77"/>
        <v>#REF!</v>
      </c>
      <c r="E967" s="2" t="e">
        <f t="shared" si="78"/>
        <v>#REF!</v>
      </c>
      <c r="F967" s="3" t="e">
        <f t="shared" si="79"/>
        <v>#REF!</v>
      </c>
    </row>
    <row r="968" spans="1:6">
      <c r="A968" t="e">
        <f>Updates!#REF!</f>
        <v>#REF!</v>
      </c>
      <c r="B968" t="e">
        <f t="shared" si="75"/>
        <v>#REF!</v>
      </c>
      <c r="C968" s="1" t="e">
        <f t="shared" si="76"/>
        <v>#REF!</v>
      </c>
      <c r="D968" s="1" t="e">
        <f t="shared" si="77"/>
        <v>#REF!</v>
      </c>
      <c r="E968" s="2" t="e">
        <f t="shared" si="78"/>
        <v>#REF!</v>
      </c>
      <c r="F968" s="3" t="e">
        <f t="shared" si="79"/>
        <v>#REF!</v>
      </c>
    </row>
    <row r="969" spans="1:6">
      <c r="A969" t="e">
        <f>Updates!#REF!</f>
        <v>#REF!</v>
      </c>
      <c r="B969" t="e">
        <f t="shared" si="75"/>
        <v>#REF!</v>
      </c>
      <c r="C969" s="1" t="e">
        <f t="shared" si="76"/>
        <v>#REF!</v>
      </c>
      <c r="D969" s="1" t="e">
        <f t="shared" si="77"/>
        <v>#REF!</v>
      </c>
      <c r="E969" s="2" t="e">
        <f t="shared" si="78"/>
        <v>#REF!</v>
      </c>
      <c r="F969" s="3" t="e">
        <f t="shared" si="79"/>
        <v>#REF!</v>
      </c>
    </row>
    <row r="970" spans="1:6">
      <c r="A970" t="e">
        <f>Updates!#REF!</f>
        <v>#REF!</v>
      </c>
      <c r="B970" t="e">
        <f t="shared" si="75"/>
        <v>#REF!</v>
      </c>
      <c r="C970" s="1" t="e">
        <f t="shared" si="76"/>
        <v>#REF!</v>
      </c>
      <c r="D970" s="1" t="e">
        <f t="shared" si="77"/>
        <v>#REF!</v>
      </c>
      <c r="E970" s="2" t="e">
        <f t="shared" si="78"/>
        <v>#REF!</v>
      </c>
      <c r="F970" s="3" t="e">
        <f t="shared" si="79"/>
        <v>#REF!</v>
      </c>
    </row>
    <row r="971" spans="1:6">
      <c r="A971" t="e">
        <f>Updates!#REF!</f>
        <v>#REF!</v>
      </c>
      <c r="B971" t="e">
        <f t="shared" si="75"/>
        <v>#REF!</v>
      </c>
      <c r="C971" s="1" t="e">
        <f t="shared" si="76"/>
        <v>#REF!</v>
      </c>
      <c r="D971" s="1" t="e">
        <f t="shared" si="77"/>
        <v>#REF!</v>
      </c>
      <c r="E971" s="2" t="e">
        <f t="shared" si="78"/>
        <v>#REF!</v>
      </c>
      <c r="F971" s="3" t="e">
        <f t="shared" si="79"/>
        <v>#REF!</v>
      </c>
    </row>
    <row r="972" spans="1:6">
      <c r="A972" t="e">
        <f>Updates!#REF!</f>
        <v>#REF!</v>
      </c>
      <c r="B972" t="e">
        <f t="shared" si="75"/>
        <v>#REF!</v>
      </c>
      <c r="C972" s="1" t="e">
        <f t="shared" si="76"/>
        <v>#REF!</v>
      </c>
      <c r="D972" s="1" t="e">
        <f t="shared" si="77"/>
        <v>#REF!</v>
      </c>
      <c r="E972" s="2" t="e">
        <f t="shared" si="78"/>
        <v>#REF!</v>
      </c>
      <c r="F972" s="3" t="e">
        <f t="shared" si="79"/>
        <v>#REF!</v>
      </c>
    </row>
    <row r="973" spans="1:6">
      <c r="A973" t="e">
        <f>Updates!#REF!</f>
        <v>#REF!</v>
      </c>
      <c r="B973" t="e">
        <f t="shared" si="75"/>
        <v>#REF!</v>
      </c>
      <c r="C973" s="1" t="e">
        <f t="shared" si="76"/>
        <v>#REF!</v>
      </c>
      <c r="D973" s="1" t="e">
        <f t="shared" si="77"/>
        <v>#REF!</v>
      </c>
      <c r="E973" s="2" t="e">
        <f t="shared" si="78"/>
        <v>#REF!</v>
      </c>
      <c r="F973" s="3" t="e">
        <f t="shared" si="79"/>
        <v>#REF!</v>
      </c>
    </row>
    <row r="974" spans="1:6">
      <c r="A974" t="e">
        <f>Updates!#REF!</f>
        <v>#REF!</v>
      </c>
      <c r="B974" t="e">
        <f t="shared" ref="B974:B1000" si="80">LEFT(A974,2)</f>
        <v>#REF!</v>
      </c>
      <c r="C974" s="1" t="e">
        <f t="shared" ref="C974:C1000" si="81">RIGHT(A974,LEN(A974)-FIND(" ",A974))</f>
        <v>#REF!</v>
      </c>
      <c r="D974" s="1" t="e">
        <f t="shared" ref="D974:D1000" si="82">LEFT(C974,8)</f>
        <v>#REF!</v>
      </c>
      <c r="E974" s="2" t="e">
        <f t="shared" ref="E974:E1000" si="83">RIGHT(D974,LEN(D974)-FIND(" ",D974))</f>
        <v>#REF!</v>
      </c>
      <c r="F974" s="3" t="e">
        <f t="shared" ref="F974:F1000" si="84">IFERROR(E974,D974)</f>
        <v>#REF!</v>
      </c>
    </row>
    <row r="975" spans="1:6">
      <c r="A975" t="e">
        <f>Updates!#REF!</f>
        <v>#REF!</v>
      </c>
      <c r="B975" t="e">
        <f t="shared" si="80"/>
        <v>#REF!</v>
      </c>
      <c r="C975" s="1" t="e">
        <f t="shared" si="81"/>
        <v>#REF!</v>
      </c>
      <c r="D975" s="1" t="e">
        <f t="shared" si="82"/>
        <v>#REF!</v>
      </c>
      <c r="E975" s="2" t="e">
        <f t="shared" si="83"/>
        <v>#REF!</v>
      </c>
      <c r="F975" s="3" t="e">
        <f t="shared" si="84"/>
        <v>#REF!</v>
      </c>
    </row>
    <row r="976" spans="1:6">
      <c r="A976" t="e">
        <f>Updates!#REF!</f>
        <v>#REF!</v>
      </c>
      <c r="B976" t="e">
        <f t="shared" si="80"/>
        <v>#REF!</v>
      </c>
      <c r="C976" s="1" t="e">
        <f t="shared" si="81"/>
        <v>#REF!</v>
      </c>
      <c r="D976" s="1" t="e">
        <f t="shared" si="82"/>
        <v>#REF!</v>
      </c>
      <c r="E976" s="2" t="e">
        <f t="shared" si="83"/>
        <v>#REF!</v>
      </c>
      <c r="F976" s="3" t="e">
        <f t="shared" si="84"/>
        <v>#REF!</v>
      </c>
    </row>
    <row r="977" spans="1:6">
      <c r="A977" t="e">
        <f>Updates!#REF!</f>
        <v>#REF!</v>
      </c>
      <c r="B977" t="e">
        <f t="shared" si="80"/>
        <v>#REF!</v>
      </c>
      <c r="C977" s="1" t="e">
        <f t="shared" si="81"/>
        <v>#REF!</v>
      </c>
      <c r="D977" s="1" t="e">
        <f t="shared" si="82"/>
        <v>#REF!</v>
      </c>
      <c r="E977" s="2" t="e">
        <f t="shared" si="83"/>
        <v>#REF!</v>
      </c>
      <c r="F977" s="3" t="e">
        <f t="shared" si="84"/>
        <v>#REF!</v>
      </c>
    </row>
    <row r="978" spans="1:6">
      <c r="A978" t="e">
        <f>Updates!#REF!</f>
        <v>#REF!</v>
      </c>
      <c r="B978" t="e">
        <f t="shared" si="80"/>
        <v>#REF!</v>
      </c>
      <c r="C978" s="1" t="e">
        <f t="shared" si="81"/>
        <v>#REF!</v>
      </c>
      <c r="D978" s="1" t="e">
        <f t="shared" si="82"/>
        <v>#REF!</v>
      </c>
      <c r="E978" s="2" t="e">
        <f t="shared" si="83"/>
        <v>#REF!</v>
      </c>
      <c r="F978" s="3" t="e">
        <f t="shared" si="84"/>
        <v>#REF!</v>
      </c>
    </row>
    <row r="979" spans="1:6">
      <c r="A979" t="e">
        <f>Updates!#REF!</f>
        <v>#REF!</v>
      </c>
      <c r="B979" t="e">
        <f t="shared" si="80"/>
        <v>#REF!</v>
      </c>
      <c r="C979" s="1" t="e">
        <f t="shared" si="81"/>
        <v>#REF!</v>
      </c>
      <c r="D979" s="1" t="e">
        <f t="shared" si="82"/>
        <v>#REF!</v>
      </c>
      <c r="E979" s="2" t="e">
        <f t="shared" si="83"/>
        <v>#REF!</v>
      </c>
      <c r="F979" s="3" t="e">
        <f t="shared" si="84"/>
        <v>#REF!</v>
      </c>
    </row>
    <row r="980" spans="1:6">
      <c r="A980" t="e">
        <f>Updates!#REF!</f>
        <v>#REF!</v>
      </c>
      <c r="B980" t="e">
        <f t="shared" si="80"/>
        <v>#REF!</v>
      </c>
      <c r="C980" s="1" t="e">
        <f t="shared" si="81"/>
        <v>#REF!</v>
      </c>
      <c r="D980" s="1" t="e">
        <f t="shared" si="82"/>
        <v>#REF!</v>
      </c>
      <c r="E980" s="2" t="e">
        <f t="shared" si="83"/>
        <v>#REF!</v>
      </c>
      <c r="F980" s="3" t="e">
        <f t="shared" si="84"/>
        <v>#REF!</v>
      </c>
    </row>
    <row r="981" spans="1:6">
      <c r="A981" t="e">
        <f>Updates!#REF!</f>
        <v>#REF!</v>
      </c>
      <c r="B981" t="e">
        <f t="shared" si="80"/>
        <v>#REF!</v>
      </c>
      <c r="C981" s="1" t="e">
        <f t="shared" si="81"/>
        <v>#REF!</v>
      </c>
      <c r="D981" s="1" t="e">
        <f t="shared" si="82"/>
        <v>#REF!</v>
      </c>
      <c r="E981" s="2" t="e">
        <f t="shared" si="83"/>
        <v>#REF!</v>
      </c>
      <c r="F981" s="3" t="e">
        <f t="shared" si="84"/>
        <v>#REF!</v>
      </c>
    </row>
    <row r="982" spans="1:6">
      <c r="A982" t="e">
        <f>Updates!#REF!</f>
        <v>#REF!</v>
      </c>
      <c r="B982" t="e">
        <f t="shared" si="80"/>
        <v>#REF!</v>
      </c>
      <c r="C982" s="1" t="e">
        <f t="shared" si="81"/>
        <v>#REF!</v>
      </c>
      <c r="D982" s="1" t="e">
        <f t="shared" si="82"/>
        <v>#REF!</v>
      </c>
      <c r="E982" s="2" t="e">
        <f t="shared" si="83"/>
        <v>#REF!</v>
      </c>
      <c r="F982" s="3" t="e">
        <f t="shared" si="84"/>
        <v>#REF!</v>
      </c>
    </row>
    <row r="983" spans="1:6">
      <c r="A983" t="e">
        <f>Updates!#REF!</f>
        <v>#REF!</v>
      </c>
      <c r="B983" t="e">
        <f t="shared" si="80"/>
        <v>#REF!</v>
      </c>
      <c r="C983" s="1" t="e">
        <f t="shared" si="81"/>
        <v>#REF!</v>
      </c>
      <c r="D983" s="1" t="e">
        <f t="shared" si="82"/>
        <v>#REF!</v>
      </c>
      <c r="E983" s="2" t="e">
        <f t="shared" si="83"/>
        <v>#REF!</v>
      </c>
      <c r="F983" s="3" t="e">
        <f t="shared" si="84"/>
        <v>#REF!</v>
      </c>
    </row>
    <row r="984" spans="1:6">
      <c r="A984" t="e">
        <f>Updates!#REF!</f>
        <v>#REF!</v>
      </c>
      <c r="B984" t="e">
        <f t="shared" si="80"/>
        <v>#REF!</v>
      </c>
      <c r="C984" s="1" t="e">
        <f t="shared" si="81"/>
        <v>#REF!</v>
      </c>
      <c r="D984" s="1" t="e">
        <f t="shared" si="82"/>
        <v>#REF!</v>
      </c>
      <c r="E984" s="2" t="e">
        <f t="shared" si="83"/>
        <v>#REF!</v>
      </c>
      <c r="F984" s="3" t="e">
        <f t="shared" si="84"/>
        <v>#REF!</v>
      </c>
    </row>
    <row r="985" spans="1:6">
      <c r="A985" t="e">
        <f>Updates!#REF!</f>
        <v>#REF!</v>
      </c>
      <c r="B985" t="e">
        <f t="shared" si="80"/>
        <v>#REF!</v>
      </c>
      <c r="C985" s="1" t="e">
        <f t="shared" si="81"/>
        <v>#REF!</v>
      </c>
      <c r="D985" s="1" t="e">
        <f t="shared" si="82"/>
        <v>#REF!</v>
      </c>
      <c r="E985" s="2" t="e">
        <f t="shared" si="83"/>
        <v>#REF!</v>
      </c>
      <c r="F985" s="3" t="e">
        <f t="shared" si="84"/>
        <v>#REF!</v>
      </c>
    </row>
    <row r="986" spans="1:6">
      <c r="A986" t="e">
        <f>Updates!#REF!</f>
        <v>#REF!</v>
      </c>
      <c r="B986" t="e">
        <f t="shared" si="80"/>
        <v>#REF!</v>
      </c>
      <c r="C986" s="1" t="e">
        <f t="shared" si="81"/>
        <v>#REF!</v>
      </c>
      <c r="D986" s="1" t="e">
        <f t="shared" si="82"/>
        <v>#REF!</v>
      </c>
      <c r="E986" s="2" t="e">
        <f t="shared" si="83"/>
        <v>#REF!</v>
      </c>
      <c r="F986" s="3" t="e">
        <f t="shared" si="84"/>
        <v>#REF!</v>
      </c>
    </row>
    <row r="987" spans="1:6">
      <c r="A987" t="e">
        <f>Updates!#REF!</f>
        <v>#REF!</v>
      </c>
      <c r="B987" t="e">
        <f t="shared" si="80"/>
        <v>#REF!</v>
      </c>
      <c r="C987" s="1" t="e">
        <f t="shared" si="81"/>
        <v>#REF!</v>
      </c>
      <c r="D987" s="1" t="e">
        <f t="shared" si="82"/>
        <v>#REF!</v>
      </c>
      <c r="E987" s="2" t="e">
        <f t="shared" si="83"/>
        <v>#REF!</v>
      </c>
      <c r="F987" s="3" t="e">
        <f t="shared" si="84"/>
        <v>#REF!</v>
      </c>
    </row>
    <row r="988" spans="1:6">
      <c r="A988" t="e">
        <f>Updates!#REF!</f>
        <v>#REF!</v>
      </c>
      <c r="B988" t="e">
        <f t="shared" si="80"/>
        <v>#REF!</v>
      </c>
      <c r="C988" s="1" t="e">
        <f t="shared" si="81"/>
        <v>#REF!</v>
      </c>
      <c r="D988" s="1" t="e">
        <f t="shared" si="82"/>
        <v>#REF!</v>
      </c>
      <c r="E988" s="2" t="e">
        <f t="shared" si="83"/>
        <v>#REF!</v>
      </c>
      <c r="F988" s="3" t="e">
        <f t="shared" si="84"/>
        <v>#REF!</v>
      </c>
    </row>
    <row r="989" spans="1:6">
      <c r="A989" t="e">
        <f>Updates!#REF!</f>
        <v>#REF!</v>
      </c>
      <c r="B989" t="e">
        <f t="shared" si="80"/>
        <v>#REF!</v>
      </c>
      <c r="C989" s="1" t="e">
        <f t="shared" si="81"/>
        <v>#REF!</v>
      </c>
      <c r="D989" s="1" t="e">
        <f t="shared" si="82"/>
        <v>#REF!</v>
      </c>
      <c r="E989" s="2" t="e">
        <f t="shared" si="83"/>
        <v>#REF!</v>
      </c>
      <c r="F989" s="3" t="e">
        <f t="shared" si="84"/>
        <v>#REF!</v>
      </c>
    </row>
    <row r="990" spans="1:6">
      <c r="A990" t="e">
        <f>Updates!#REF!</f>
        <v>#REF!</v>
      </c>
      <c r="B990" t="e">
        <f t="shared" si="80"/>
        <v>#REF!</v>
      </c>
      <c r="C990" s="1" t="e">
        <f t="shared" si="81"/>
        <v>#REF!</v>
      </c>
      <c r="D990" s="1" t="e">
        <f t="shared" si="82"/>
        <v>#REF!</v>
      </c>
      <c r="E990" s="2" t="e">
        <f t="shared" si="83"/>
        <v>#REF!</v>
      </c>
      <c r="F990" s="3" t="e">
        <f t="shared" si="84"/>
        <v>#REF!</v>
      </c>
    </row>
    <row r="991" spans="1:6">
      <c r="A991" t="e">
        <f>Updates!#REF!</f>
        <v>#REF!</v>
      </c>
      <c r="B991" t="e">
        <f t="shared" si="80"/>
        <v>#REF!</v>
      </c>
      <c r="C991" s="1" t="e">
        <f t="shared" si="81"/>
        <v>#REF!</v>
      </c>
      <c r="D991" s="1" t="e">
        <f t="shared" si="82"/>
        <v>#REF!</v>
      </c>
      <c r="E991" s="2" t="e">
        <f t="shared" si="83"/>
        <v>#REF!</v>
      </c>
      <c r="F991" s="3" t="e">
        <f t="shared" si="84"/>
        <v>#REF!</v>
      </c>
    </row>
    <row r="992" spans="1:6">
      <c r="A992" t="e">
        <f>Updates!#REF!</f>
        <v>#REF!</v>
      </c>
      <c r="B992" t="e">
        <f t="shared" si="80"/>
        <v>#REF!</v>
      </c>
      <c r="C992" s="1" t="e">
        <f t="shared" si="81"/>
        <v>#REF!</v>
      </c>
      <c r="D992" s="1" t="e">
        <f t="shared" si="82"/>
        <v>#REF!</v>
      </c>
      <c r="E992" s="2" t="e">
        <f t="shared" si="83"/>
        <v>#REF!</v>
      </c>
      <c r="F992" s="3" t="e">
        <f t="shared" si="84"/>
        <v>#REF!</v>
      </c>
    </row>
    <row r="993" spans="1:6">
      <c r="A993" t="e">
        <f>Updates!#REF!</f>
        <v>#REF!</v>
      </c>
      <c r="B993" t="e">
        <f t="shared" si="80"/>
        <v>#REF!</v>
      </c>
      <c r="C993" s="1" t="e">
        <f t="shared" si="81"/>
        <v>#REF!</v>
      </c>
      <c r="D993" s="1" t="e">
        <f t="shared" si="82"/>
        <v>#REF!</v>
      </c>
      <c r="E993" s="2" t="e">
        <f t="shared" si="83"/>
        <v>#REF!</v>
      </c>
      <c r="F993" s="3" t="e">
        <f t="shared" si="84"/>
        <v>#REF!</v>
      </c>
    </row>
    <row r="994" spans="1:6">
      <c r="A994" t="e">
        <f>Updates!#REF!</f>
        <v>#REF!</v>
      </c>
      <c r="B994" t="e">
        <f t="shared" si="80"/>
        <v>#REF!</v>
      </c>
      <c r="C994" s="1" t="e">
        <f t="shared" si="81"/>
        <v>#REF!</v>
      </c>
      <c r="D994" s="1" t="e">
        <f t="shared" si="82"/>
        <v>#REF!</v>
      </c>
      <c r="E994" s="2" t="e">
        <f t="shared" si="83"/>
        <v>#REF!</v>
      </c>
      <c r="F994" s="3" t="e">
        <f t="shared" si="84"/>
        <v>#REF!</v>
      </c>
    </row>
    <row r="995" spans="1:6">
      <c r="A995" t="e">
        <f>Updates!#REF!</f>
        <v>#REF!</v>
      </c>
      <c r="B995" t="e">
        <f t="shared" si="80"/>
        <v>#REF!</v>
      </c>
      <c r="C995" s="1" t="e">
        <f t="shared" si="81"/>
        <v>#REF!</v>
      </c>
      <c r="D995" s="1" t="e">
        <f t="shared" si="82"/>
        <v>#REF!</v>
      </c>
      <c r="E995" s="2" t="e">
        <f t="shared" si="83"/>
        <v>#REF!</v>
      </c>
      <c r="F995" s="3" t="e">
        <f t="shared" si="84"/>
        <v>#REF!</v>
      </c>
    </row>
    <row r="996" spans="1:6">
      <c r="A996" t="e">
        <f>Updates!#REF!</f>
        <v>#REF!</v>
      </c>
      <c r="B996" t="e">
        <f t="shared" si="80"/>
        <v>#REF!</v>
      </c>
      <c r="C996" s="1" t="e">
        <f t="shared" si="81"/>
        <v>#REF!</v>
      </c>
      <c r="D996" s="1" t="e">
        <f t="shared" si="82"/>
        <v>#REF!</v>
      </c>
      <c r="E996" s="2" t="e">
        <f t="shared" si="83"/>
        <v>#REF!</v>
      </c>
      <c r="F996" s="3" t="e">
        <f t="shared" si="84"/>
        <v>#REF!</v>
      </c>
    </row>
    <row r="997" spans="1:6">
      <c r="A997" t="e">
        <f>Updates!#REF!</f>
        <v>#REF!</v>
      </c>
      <c r="B997" t="e">
        <f t="shared" si="80"/>
        <v>#REF!</v>
      </c>
      <c r="C997" s="1" t="e">
        <f t="shared" si="81"/>
        <v>#REF!</v>
      </c>
      <c r="D997" s="1" t="e">
        <f t="shared" si="82"/>
        <v>#REF!</v>
      </c>
      <c r="E997" s="2" t="e">
        <f t="shared" si="83"/>
        <v>#REF!</v>
      </c>
      <c r="F997" s="3" t="e">
        <f t="shared" si="84"/>
        <v>#REF!</v>
      </c>
    </row>
    <row r="998" spans="1:6">
      <c r="A998" t="e">
        <f>Updates!#REF!</f>
        <v>#REF!</v>
      </c>
      <c r="B998" t="e">
        <f t="shared" si="80"/>
        <v>#REF!</v>
      </c>
      <c r="C998" s="1" t="e">
        <f t="shared" si="81"/>
        <v>#REF!</v>
      </c>
      <c r="D998" s="1" t="e">
        <f t="shared" si="82"/>
        <v>#REF!</v>
      </c>
      <c r="E998" s="2" t="e">
        <f t="shared" si="83"/>
        <v>#REF!</v>
      </c>
      <c r="F998" s="3" t="e">
        <f t="shared" si="84"/>
        <v>#REF!</v>
      </c>
    </row>
    <row r="999" spans="1:6">
      <c r="A999" t="e">
        <f>Updates!#REF!</f>
        <v>#REF!</v>
      </c>
      <c r="B999" t="e">
        <f t="shared" si="80"/>
        <v>#REF!</v>
      </c>
      <c r="C999" s="1" t="e">
        <f t="shared" si="81"/>
        <v>#REF!</v>
      </c>
      <c r="D999" s="1" t="e">
        <f t="shared" si="82"/>
        <v>#REF!</v>
      </c>
      <c r="E999" s="2" t="e">
        <f t="shared" si="83"/>
        <v>#REF!</v>
      </c>
      <c r="F999" s="3" t="e">
        <f t="shared" si="84"/>
        <v>#REF!</v>
      </c>
    </row>
    <row r="1000" spans="1:6">
      <c r="A1000" t="e">
        <f>Updates!#REF!</f>
        <v>#REF!</v>
      </c>
      <c r="B1000" t="e">
        <f t="shared" si="80"/>
        <v>#REF!</v>
      </c>
      <c r="C1000" s="1" t="e">
        <f t="shared" si="81"/>
        <v>#REF!</v>
      </c>
      <c r="D1000" s="1" t="e">
        <f t="shared" si="82"/>
        <v>#REF!</v>
      </c>
      <c r="E1000" s="2" t="e">
        <f t="shared" si="83"/>
        <v>#REF!</v>
      </c>
      <c r="F1000" s="3" t="e">
        <f t="shared" si="84"/>
        <v>#REF!</v>
      </c>
    </row>
  </sheetData>
  <sheetProtection selectLockedCells="1" selectUnlockedCells="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000"/>
  <sheetViews>
    <sheetView workbookViewId="0">
      <selection activeCell="E3" sqref="E3:E1000"/>
    </sheetView>
  </sheetViews>
  <sheetFormatPr defaultRowHeight="12.75"/>
  <cols>
    <col min="1" max="1" width="28.42578125" bestFit="1" customWidth="1"/>
    <col min="2" max="2" width="38" customWidth="1"/>
    <col min="3" max="3" width="28.28515625" bestFit="1" customWidth="1"/>
    <col min="4" max="4" width="41" bestFit="1" customWidth="1"/>
  </cols>
  <sheetData>
    <row r="1" spans="1:5">
      <c r="A1" t="s">
        <v>26</v>
      </c>
      <c r="B1" t="s">
        <v>27</v>
      </c>
      <c r="C1" t="s">
        <v>30</v>
      </c>
      <c r="D1" t="s">
        <v>32</v>
      </c>
      <c r="E1" t="s">
        <v>34</v>
      </c>
    </row>
    <row r="2" spans="1:5">
      <c r="A2" t="s">
        <v>31</v>
      </c>
      <c r="B2" t="e">
        <f>Updates!Q2</f>
        <v>#VALUE!</v>
      </c>
      <c r="C2" s="4" t="e">
        <f>IF(B2&gt;0,A2)</f>
        <v>#VALUE!</v>
      </c>
      <c r="D2" t="e">
        <f>(A2&amp;Updates!K2)</f>
        <v>#VALUE!</v>
      </c>
      <c r="E2" t="e">
        <f>"\\cmfp538\"&amp;Updates!K2&amp;"$"</f>
        <v>#VALUE!</v>
      </c>
    </row>
    <row r="3" spans="1:5">
      <c r="A3" t="s">
        <v>31</v>
      </c>
      <c r="B3" t="e">
        <f>Updates!Q3</f>
        <v>#VALUE!</v>
      </c>
      <c r="C3" s="4" t="e">
        <f t="shared" ref="C3:C66" si="0">IF(B3&gt;0,A3)</f>
        <v>#VALUE!</v>
      </c>
      <c r="D3" t="e">
        <f>(A3&amp;Updates!K3)</f>
        <v>#VALUE!</v>
      </c>
      <c r="E3" t="e">
        <f>"\\cmfp538\"&amp;Updates!K3&amp;"$"</f>
        <v>#VALUE!</v>
      </c>
    </row>
    <row r="4" spans="1:5">
      <c r="A4" t="s">
        <v>31</v>
      </c>
      <c r="B4" t="e">
        <f>Updates!Q4</f>
        <v>#VALUE!</v>
      </c>
      <c r="C4" s="4" t="e">
        <f t="shared" si="0"/>
        <v>#VALUE!</v>
      </c>
      <c r="D4" t="e">
        <f>(A4&amp;Updates!K4)</f>
        <v>#VALUE!</v>
      </c>
      <c r="E4" t="e">
        <f>"\\cmfp538\"&amp;Updates!K4&amp;"$"</f>
        <v>#VALUE!</v>
      </c>
    </row>
    <row r="5" spans="1:5">
      <c r="A5" t="s">
        <v>31</v>
      </c>
      <c r="B5" t="e">
        <f>Updates!Q5</f>
        <v>#VALUE!</v>
      </c>
      <c r="C5" s="4" t="e">
        <f t="shared" si="0"/>
        <v>#VALUE!</v>
      </c>
      <c r="D5" t="e">
        <f>(A5&amp;Updates!K5)</f>
        <v>#VALUE!</v>
      </c>
      <c r="E5" t="e">
        <f>"\\cmfp538\"&amp;Updates!K5&amp;"$"</f>
        <v>#VALUE!</v>
      </c>
    </row>
    <row r="6" spans="1:5">
      <c r="A6" t="s">
        <v>31</v>
      </c>
      <c r="B6" t="e">
        <f>Updates!Q6</f>
        <v>#VALUE!</v>
      </c>
      <c r="C6" s="4" t="e">
        <f t="shared" si="0"/>
        <v>#VALUE!</v>
      </c>
      <c r="D6" t="e">
        <f>(A6&amp;Updates!K6)</f>
        <v>#VALUE!</v>
      </c>
      <c r="E6" t="e">
        <f>"\\cmfp538\"&amp;Updates!K6&amp;"$"</f>
        <v>#VALUE!</v>
      </c>
    </row>
    <row r="7" spans="1:5">
      <c r="A7" t="s">
        <v>31</v>
      </c>
      <c r="B7" t="e">
        <f>Updates!Q7</f>
        <v>#VALUE!</v>
      </c>
      <c r="C7" s="4" t="e">
        <f t="shared" si="0"/>
        <v>#VALUE!</v>
      </c>
      <c r="D7" t="e">
        <f>(A7&amp;Updates!K7)</f>
        <v>#VALUE!</v>
      </c>
      <c r="E7" t="e">
        <f>"\\cmfp538\"&amp;Updates!K7&amp;"$"</f>
        <v>#VALUE!</v>
      </c>
    </row>
    <row r="8" spans="1:5">
      <c r="A8" t="s">
        <v>31</v>
      </c>
      <c r="B8" t="e">
        <f>Updates!Q8</f>
        <v>#VALUE!</v>
      </c>
      <c r="C8" s="4" t="e">
        <f t="shared" si="0"/>
        <v>#VALUE!</v>
      </c>
      <c r="D8" t="e">
        <f>(A8&amp;Updates!K8)</f>
        <v>#VALUE!</v>
      </c>
      <c r="E8" t="e">
        <f>"\\cmfp538\"&amp;Updates!K8&amp;"$"</f>
        <v>#VALUE!</v>
      </c>
    </row>
    <row r="9" spans="1:5">
      <c r="A9" t="s">
        <v>31</v>
      </c>
      <c r="B9" t="e">
        <f>Updates!Q9</f>
        <v>#VALUE!</v>
      </c>
      <c r="C9" s="4" t="e">
        <f t="shared" si="0"/>
        <v>#VALUE!</v>
      </c>
      <c r="D9" t="e">
        <f>(A9&amp;Updates!K9)</f>
        <v>#VALUE!</v>
      </c>
      <c r="E9" t="e">
        <f>"\\cmfp538\"&amp;Updates!K9&amp;"$"</f>
        <v>#VALUE!</v>
      </c>
    </row>
    <row r="10" spans="1:5">
      <c r="A10" t="s">
        <v>31</v>
      </c>
      <c r="B10" t="e">
        <f>Updates!Q10</f>
        <v>#VALUE!</v>
      </c>
      <c r="C10" s="4" t="e">
        <f t="shared" si="0"/>
        <v>#VALUE!</v>
      </c>
      <c r="D10" t="e">
        <f>(A10&amp;Updates!K10)</f>
        <v>#VALUE!</v>
      </c>
      <c r="E10" t="e">
        <f>"\\cmfp538\"&amp;Updates!K10&amp;"$"</f>
        <v>#VALUE!</v>
      </c>
    </row>
    <row r="11" spans="1:5">
      <c r="A11" t="s">
        <v>31</v>
      </c>
      <c r="B11" t="e">
        <f>Updates!Q11</f>
        <v>#VALUE!</v>
      </c>
      <c r="C11" s="4" t="e">
        <f t="shared" si="0"/>
        <v>#VALUE!</v>
      </c>
      <c r="D11" t="e">
        <f>(A11&amp;Updates!K11)</f>
        <v>#VALUE!</v>
      </c>
      <c r="E11" t="e">
        <f>"\\cmfp538\"&amp;Updates!K11&amp;"$"</f>
        <v>#VALUE!</v>
      </c>
    </row>
    <row r="12" spans="1:5">
      <c r="A12" t="s">
        <v>31</v>
      </c>
      <c r="B12" t="e">
        <f>Updates!Q12</f>
        <v>#VALUE!</v>
      </c>
      <c r="C12" s="4" t="e">
        <f t="shared" si="0"/>
        <v>#VALUE!</v>
      </c>
      <c r="D12" t="e">
        <f>(A12&amp;Updates!K12)</f>
        <v>#VALUE!</v>
      </c>
      <c r="E12" t="e">
        <f>"\\cmfp538\"&amp;Updates!K12&amp;"$"</f>
        <v>#VALUE!</v>
      </c>
    </row>
    <row r="13" spans="1:5">
      <c r="A13" t="s">
        <v>31</v>
      </c>
      <c r="B13" t="e">
        <f>Updates!Q13</f>
        <v>#VALUE!</v>
      </c>
      <c r="C13" s="4" t="e">
        <f t="shared" si="0"/>
        <v>#VALUE!</v>
      </c>
      <c r="D13" t="e">
        <f>(A13&amp;Updates!K13)</f>
        <v>#VALUE!</v>
      </c>
      <c r="E13" t="e">
        <f>"\\cmfp538\"&amp;Updates!K13&amp;"$"</f>
        <v>#VALUE!</v>
      </c>
    </row>
    <row r="14" spans="1:5">
      <c r="A14" t="s">
        <v>31</v>
      </c>
      <c r="B14" t="e">
        <f>Updates!Q14</f>
        <v>#VALUE!</v>
      </c>
      <c r="C14" s="4" t="e">
        <f t="shared" si="0"/>
        <v>#VALUE!</v>
      </c>
      <c r="D14" t="e">
        <f>(A14&amp;Updates!K14)</f>
        <v>#VALUE!</v>
      </c>
      <c r="E14" t="e">
        <f>"\\cmfp538\"&amp;Updates!K14&amp;"$"</f>
        <v>#VALUE!</v>
      </c>
    </row>
    <row r="15" spans="1:5">
      <c r="A15" t="s">
        <v>31</v>
      </c>
      <c r="B15" t="e">
        <f>Updates!Q15</f>
        <v>#VALUE!</v>
      </c>
      <c r="C15" s="4" t="e">
        <f t="shared" si="0"/>
        <v>#VALUE!</v>
      </c>
      <c r="D15" t="e">
        <f>(A15&amp;Updates!K15)</f>
        <v>#VALUE!</v>
      </c>
      <c r="E15" t="e">
        <f>"\\cmfp538\"&amp;Updates!K15&amp;"$"</f>
        <v>#VALUE!</v>
      </c>
    </row>
    <row r="16" spans="1:5">
      <c r="A16" t="s">
        <v>31</v>
      </c>
      <c r="B16" t="e">
        <f>Updates!Q16</f>
        <v>#VALUE!</v>
      </c>
      <c r="C16" s="4" t="e">
        <f t="shared" si="0"/>
        <v>#VALUE!</v>
      </c>
      <c r="D16" t="e">
        <f>(A16&amp;Updates!K16)</f>
        <v>#VALUE!</v>
      </c>
      <c r="E16" t="e">
        <f>"\\cmfp538\"&amp;Updates!K16&amp;"$"</f>
        <v>#VALUE!</v>
      </c>
    </row>
    <row r="17" spans="1:5">
      <c r="A17" t="s">
        <v>31</v>
      </c>
      <c r="B17" t="e">
        <f>Updates!Q17</f>
        <v>#VALUE!</v>
      </c>
      <c r="C17" s="4" t="e">
        <f t="shared" si="0"/>
        <v>#VALUE!</v>
      </c>
      <c r="D17" t="e">
        <f>(A17&amp;Updates!K17)</f>
        <v>#VALUE!</v>
      </c>
      <c r="E17" t="e">
        <f>"\\cmfp538\"&amp;Updates!K17&amp;"$"</f>
        <v>#VALUE!</v>
      </c>
    </row>
    <row r="18" spans="1:5">
      <c r="A18" t="s">
        <v>31</v>
      </c>
      <c r="B18" t="e">
        <f>Updates!Q18</f>
        <v>#VALUE!</v>
      </c>
      <c r="C18" s="4" t="e">
        <f t="shared" si="0"/>
        <v>#VALUE!</v>
      </c>
      <c r="D18" t="e">
        <f>(A18&amp;Updates!K18)</f>
        <v>#VALUE!</v>
      </c>
      <c r="E18" t="e">
        <f>"\\cmfp538\"&amp;Updates!K18&amp;"$"</f>
        <v>#VALUE!</v>
      </c>
    </row>
    <row r="19" spans="1:5">
      <c r="A19" t="s">
        <v>31</v>
      </c>
      <c r="B19" t="e">
        <f>Updates!Q19</f>
        <v>#VALUE!</v>
      </c>
      <c r="C19" s="4" t="e">
        <f t="shared" si="0"/>
        <v>#VALUE!</v>
      </c>
      <c r="D19" t="e">
        <f>(A19&amp;Updates!K19)</f>
        <v>#VALUE!</v>
      </c>
      <c r="E19" t="e">
        <f>"\\cmfp538\"&amp;Updates!K19&amp;"$"</f>
        <v>#VALUE!</v>
      </c>
    </row>
    <row r="20" spans="1:5">
      <c r="A20" t="s">
        <v>31</v>
      </c>
      <c r="B20" t="e">
        <f>Updates!Q20</f>
        <v>#VALUE!</v>
      </c>
      <c r="C20" s="4" t="e">
        <f t="shared" si="0"/>
        <v>#VALUE!</v>
      </c>
      <c r="D20" t="e">
        <f>(A20&amp;Updates!K20)</f>
        <v>#VALUE!</v>
      </c>
      <c r="E20" t="e">
        <f>"\\cmfp538\"&amp;Updates!K20&amp;"$"</f>
        <v>#VALUE!</v>
      </c>
    </row>
    <row r="21" spans="1:5">
      <c r="A21" t="s">
        <v>31</v>
      </c>
      <c r="B21" t="e">
        <f>Updates!Q21</f>
        <v>#VALUE!</v>
      </c>
      <c r="C21" s="4" t="e">
        <f t="shared" si="0"/>
        <v>#VALUE!</v>
      </c>
      <c r="D21" t="e">
        <f>(A21&amp;Updates!K21)</f>
        <v>#VALUE!</v>
      </c>
      <c r="E21" t="e">
        <f>"\\cmfp538\"&amp;Updates!K21&amp;"$"</f>
        <v>#VALUE!</v>
      </c>
    </row>
    <row r="22" spans="1:5">
      <c r="A22" t="s">
        <v>31</v>
      </c>
      <c r="B22" t="e">
        <f>Updates!Q22</f>
        <v>#VALUE!</v>
      </c>
      <c r="C22" s="4" t="e">
        <f t="shared" si="0"/>
        <v>#VALUE!</v>
      </c>
      <c r="D22" t="e">
        <f>(A22&amp;Updates!K22)</f>
        <v>#VALUE!</v>
      </c>
      <c r="E22" t="e">
        <f>"\\cmfp538\"&amp;Updates!K22&amp;"$"</f>
        <v>#VALUE!</v>
      </c>
    </row>
    <row r="23" spans="1:5">
      <c r="A23" t="s">
        <v>31</v>
      </c>
      <c r="B23" t="e">
        <f>Updates!Q23</f>
        <v>#VALUE!</v>
      </c>
      <c r="C23" s="4" t="e">
        <f t="shared" si="0"/>
        <v>#VALUE!</v>
      </c>
      <c r="D23" t="e">
        <f>(A23&amp;Updates!K23)</f>
        <v>#VALUE!</v>
      </c>
      <c r="E23" t="e">
        <f>"\\cmfp538\"&amp;Updates!K23&amp;"$"</f>
        <v>#VALUE!</v>
      </c>
    </row>
    <row r="24" spans="1:5">
      <c r="A24" t="s">
        <v>31</v>
      </c>
      <c r="B24" t="e">
        <f>Updates!Q24</f>
        <v>#VALUE!</v>
      </c>
      <c r="C24" s="4" t="e">
        <f t="shared" si="0"/>
        <v>#VALUE!</v>
      </c>
      <c r="D24" t="e">
        <f>(A24&amp;Updates!K24)</f>
        <v>#VALUE!</v>
      </c>
      <c r="E24" t="e">
        <f>"\\cmfp538\"&amp;Updates!K24&amp;"$"</f>
        <v>#VALUE!</v>
      </c>
    </row>
    <row r="25" spans="1:5">
      <c r="A25" t="s">
        <v>31</v>
      </c>
      <c r="B25" t="e">
        <f>Updates!Q25</f>
        <v>#VALUE!</v>
      </c>
      <c r="C25" s="4" t="e">
        <f t="shared" si="0"/>
        <v>#VALUE!</v>
      </c>
      <c r="D25" t="e">
        <f>(A25&amp;Updates!K25)</f>
        <v>#VALUE!</v>
      </c>
      <c r="E25" t="e">
        <f>"\\cmfp538\"&amp;Updates!K25&amp;"$"</f>
        <v>#VALUE!</v>
      </c>
    </row>
    <row r="26" spans="1:5">
      <c r="A26" t="s">
        <v>31</v>
      </c>
      <c r="B26" t="e">
        <f>Updates!Q26</f>
        <v>#VALUE!</v>
      </c>
      <c r="C26" s="4" t="e">
        <f t="shared" si="0"/>
        <v>#VALUE!</v>
      </c>
      <c r="D26" t="e">
        <f>(A26&amp;Updates!K26)</f>
        <v>#VALUE!</v>
      </c>
      <c r="E26" t="e">
        <f>"\\cmfp538\"&amp;Updates!K26&amp;"$"</f>
        <v>#VALUE!</v>
      </c>
    </row>
    <row r="27" spans="1:5">
      <c r="A27" t="s">
        <v>31</v>
      </c>
      <c r="B27" t="e">
        <f>Updates!Q27</f>
        <v>#VALUE!</v>
      </c>
      <c r="C27" s="4" t="e">
        <f t="shared" si="0"/>
        <v>#VALUE!</v>
      </c>
      <c r="D27" t="e">
        <f>(A27&amp;Updates!K27)</f>
        <v>#VALUE!</v>
      </c>
      <c r="E27" t="e">
        <f>"\\cmfp538\"&amp;Updates!K27&amp;"$"</f>
        <v>#VALUE!</v>
      </c>
    </row>
    <row r="28" spans="1:5">
      <c r="A28" t="s">
        <v>31</v>
      </c>
      <c r="B28" t="e">
        <f>Updates!Q28</f>
        <v>#VALUE!</v>
      </c>
      <c r="C28" s="4" t="e">
        <f t="shared" si="0"/>
        <v>#VALUE!</v>
      </c>
      <c r="D28" t="e">
        <f>(A28&amp;Updates!K28)</f>
        <v>#VALUE!</v>
      </c>
      <c r="E28" t="e">
        <f>"\\cmfp538\"&amp;Updates!K28&amp;"$"</f>
        <v>#VALUE!</v>
      </c>
    </row>
    <row r="29" spans="1:5">
      <c r="A29" t="s">
        <v>31</v>
      </c>
      <c r="B29" t="e">
        <f>Updates!Q29</f>
        <v>#VALUE!</v>
      </c>
      <c r="C29" s="4" t="e">
        <f t="shared" si="0"/>
        <v>#VALUE!</v>
      </c>
      <c r="D29" t="e">
        <f>(A29&amp;Updates!K29)</f>
        <v>#VALUE!</v>
      </c>
      <c r="E29" t="e">
        <f>"\\cmfp538\"&amp;Updates!K29&amp;"$"</f>
        <v>#VALUE!</v>
      </c>
    </row>
    <row r="30" spans="1:5">
      <c r="A30" t="s">
        <v>31</v>
      </c>
      <c r="B30" t="e">
        <f>Updates!Q30</f>
        <v>#VALUE!</v>
      </c>
      <c r="C30" s="4" t="e">
        <f t="shared" si="0"/>
        <v>#VALUE!</v>
      </c>
      <c r="D30" t="e">
        <f>(A30&amp;Updates!K30)</f>
        <v>#VALUE!</v>
      </c>
      <c r="E30" t="e">
        <f>"\\cmfp538\"&amp;Updates!K30&amp;"$"</f>
        <v>#VALUE!</v>
      </c>
    </row>
    <row r="31" spans="1:5">
      <c r="A31" t="s">
        <v>31</v>
      </c>
      <c r="B31" t="e">
        <f>Updates!Q31</f>
        <v>#VALUE!</v>
      </c>
      <c r="C31" s="4" t="e">
        <f t="shared" si="0"/>
        <v>#VALUE!</v>
      </c>
      <c r="D31" t="e">
        <f>(A31&amp;Updates!K31)</f>
        <v>#VALUE!</v>
      </c>
      <c r="E31" t="e">
        <f>"\\cmfp538\"&amp;Updates!K31&amp;"$"</f>
        <v>#VALUE!</v>
      </c>
    </row>
    <row r="32" spans="1:5">
      <c r="A32" t="s">
        <v>31</v>
      </c>
      <c r="B32" t="e">
        <f>Updates!Q32</f>
        <v>#VALUE!</v>
      </c>
      <c r="C32" s="4" t="e">
        <f t="shared" si="0"/>
        <v>#VALUE!</v>
      </c>
      <c r="D32" t="e">
        <f>(A32&amp;Updates!K32)</f>
        <v>#VALUE!</v>
      </c>
      <c r="E32" t="e">
        <f>"\\cmfp538\"&amp;Updates!K32&amp;"$"</f>
        <v>#VALUE!</v>
      </c>
    </row>
    <row r="33" spans="1:5">
      <c r="A33" t="s">
        <v>31</v>
      </c>
      <c r="B33" t="e">
        <f>Updates!Q33</f>
        <v>#VALUE!</v>
      </c>
      <c r="C33" s="4" t="e">
        <f t="shared" si="0"/>
        <v>#VALUE!</v>
      </c>
      <c r="D33" t="e">
        <f>(A33&amp;Updates!K33)</f>
        <v>#VALUE!</v>
      </c>
      <c r="E33" t="e">
        <f>"\\cmfp538\"&amp;Updates!K33&amp;"$"</f>
        <v>#VALUE!</v>
      </c>
    </row>
    <row r="34" spans="1:5">
      <c r="A34" t="s">
        <v>31</v>
      </c>
      <c r="B34" t="e">
        <f>Updates!Q34</f>
        <v>#VALUE!</v>
      </c>
      <c r="C34" s="4" t="e">
        <f t="shared" si="0"/>
        <v>#VALUE!</v>
      </c>
      <c r="D34" t="e">
        <f>(A34&amp;Updates!K34)</f>
        <v>#VALUE!</v>
      </c>
      <c r="E34" t="e">
        <f>"\\cmfp538\"&amp;Updates!K34&amp;"$"</f>
        <v>#VALUE!</v>
      </c>
    </row>
    <row r="35" spans="1:5">
      <c r="A35" t="s">
        <v>31</v>
      </c>
      <c r="B35" t="e">
        <f>Updates!Q35</f>
        <v>#VALUE!</v>
      </c>
      <c r="C35" s="4" t="e">
        <f t="shared" si="0"/>
        <v>#VALUE!</v>
      </c>
      <c r="D35" t="e">
        <f>(A35&amp;Updates!K35)</f>
        <v>#VALUE!</v>
      </c>
      <c r="E35" t="e">
        <f>"\\cmfp538\"&amp;Updates!K35&amp;"$"</f>
        <v>#VALUE!</v>
      </c>
    </row>
    <row r="36" spans="1:5">
      <c r="A36" t="s">
        <v>31</v>
      </c>
      <c r="B36" t="e">
        <f>Updates!Q36</f>
        <v>#VALUE!</v>
      </c>
      <c r="C36" s="4" t="e">
        <f t="shared" si="0"/>
        <v>#VALUE!</v>
      </c>
      <c r="D36" t="e">
        <f>(A36&amp;Updates!K36)</f>
        <v>#VALUE!</v>
      </c>
      <c r="E36" t="e">
        <f>"\\cmfp538\"&amp;Updates!K36&amp;"$"</f>
        <v>#VALUE!</v>
      </c>
    </row>
    <row r="37" spans="1:5">
      <c r="A37" t="s">
        <v>31</v>
      </c>
      <c r="B37" t="e">
        <f>Updates!Q37</f>
        <v>#VALUE!</v>
      </c>
      <c r="C37" s="4" t="e">
        <f t="shared" si="0"/>
        <v>#VALUE!</v>
      </c>
      <c r="D37" t="e">
        <f>(A37&amp;Updates!K37)</f>
        <v>#VALUE!</v>
      </c>
      <c r="E37" t="e">
        <f>"\\cmfp538\"&amp;Updates!K37&amp;"$"</f>
        <v>#VALUE!</v>
      </c>
    </row>
    <row r="38" spans="1:5">
      <c r="A38" t="s">
        <v>31</v>
      </c>
      <c r="B38" t="e">
        <f>Updates!Q38</f>
        <v>#VALUE!</v>
      </c>
      <c r="C38" s="4" t="e">
        <f t="shared" si="0"/>
        <v>#VALUE!</v>
      </c>
      <c r="D38" t="e">
        <f>(A38&amp;Updates!K38)</f>
        <v>#VALUE!</v>
      </c>
      <c r="E38" t="e">
        <f>"\\cmfp538\"&amp;Updates!K38&amp;"$"</f>
        <v>#VALUE!</v>
      </c>
    </row>
    <row r="39" spans="1:5">
      <c r="A39" t="s">
        <v>31</v>
      </c>
      <c r="B39" t="e">
        <f>Updates!Q39</f>
        <v>#VALUE!</v>
      </c>
      <c r="C39" s="4" t="e">
        <f t="shared" si="0"/>
        <v>#VALUE!</v>
      </c>
      <c r="D39" t="e">
        <f>(A39&amp;Updates!K39)</f>
        <v>#VALUE!</v>
      </c>
      <c r="E39" t="e">
        <f>"\\cmfp538\"&amp;Updates!K39&amp;"$"</f>
        <v>#VALUE!</v>
      </c>
    </row>
    <row r="40" spans="1:5">
      <c r="A40" t="s">
        <v>31</v>
      </c>
      <c r="B40" t="e">
        <f>Updates!Q40</f>
        <v>#VALUE!</v>
      </c>
      <c r="C40" s="4" t="e">
        <f t="shared" si="0"/>
        <v>#VALUE!</v>
      </c>
      <c r="D40" t="e">
        <f>(A40&amp;Updates!K40)</f>
        <v>#VALUE!</v>
      </c>
      <c r="E40" t="e">
        <f>"\\cmfp538\"&amp;Updates!K40&amp;"$"</f>
        <v>#VALUE!</v>
      </c>
    </row>
    <row r="41" spans="1:5">
      <c r="A41" t="s">
        <v>31</v>
      </c>
      <c r="B41" t="e">
        <f>Updates!Q41</f>
        <v>#VALUE!</v>
      </c>
      <c r="C41" s="4" t="e">
        <f t="shared" si="0"/>
        <v>#VALUE!</v>
      </c>
      <c r="D41" t="e">
        <f>(A41&amp;Updates!K41)</f>
        <v>#VALUE!</v>
      </c>
      <c r="E41" t="e">
        <f>"\\cmfp538\"&amp;Updates!K41&amp;"$"</f>
        <v>#VALUE!</v>
      </c>
    </row>
    <row r="42" spans="1:5">
      <c r="A42" t="s">
        <v>31</v>
      </c>
      <c r="B42" t="e">
        <f>Updates!Q42</f>
        <v>#VALUE!</v>
      </c>
      <c r="C42" s="4" t="e">
        <f t="shared" si="0"/>
        <v>#VALUE!</v>
      </c>
      <c r="D42" t="e">
        <f>(A42&amp;Updates!K42)</f>
        <v>#VALUE!</v>
      </c>
      <c r="E42" t="e">
        <f>"\\cmfp538\"&amp;Updates!K42&amp;"$"</f>
        <v>#VALUE!</v>
      </c>
    </row>
    <row r="43" spans="1:5">
      <c r="A43" t="s">
        <v>31</v>
      </c>
      <c r="B43" t="e">
        <f>Updates!Q43</f>
        <v>#VALUE!</v>
      </c>
      <c r="C43" s="4" t="e">
        <f t="shared" si="0"/>
        <v>#VALUE!</v>
      </c>
      <c r="D43" t="e">
        <f>(A43&amp;Updates!K43)</f>
        <v>#VALUE!</v>
      </c>
      <c r="E43" t="e">
        <f>"\\cmfp538\"&amp;Updates!K43&amp;"$"</f>
        <v>#VALUE!</v>
      </c>
    </row>
    <row r="44" spans="1:5">
      <c r="A44" t="s">
        <v>31</v>
      </c>
      <c r="B44" t="e">
        <f>Updates!Q44</f>
        <v>#VALUE!</v>
      </c>
      <c r="C44" s="4" t="e">
        <f t="shared" si="0"/>
        <v>#VALUE!</v>
      </c>
      <c r="D44" t="e">
        <f>(A44&amp;Updates!K44)</f>
        <v>#VALUE!</v>
      </c>
      <c r="E44" t="e">
        <f>"\\cmfp538\"&amp;Updates!K44&amp;"$"</f>
        <v>#VALUE!</v>
      </c>
    </row>
    <row r="45" spans="1:5">
      <c r="A45" t="s">
        <v>31</v>
      </c>
      <c r="B45" t="e">
        <f>Updates!Q45</f>
        <v>#VALUE!</v>
      </c>
      <c r="C45" s="4" t="e">
        <f t="shared" si="0"/>
        <v>#VALUE!</v>
      </c>
      <c r="D45" t="e">
        <f>(A45&amp;Updates!K45)</f>
        <v>#VALUE!</v>
      </c>
      <c r="E45" t="e">
        <f>"\\cmfp538\"&amp;Updates!K45&amp;"$"</f>
        <v>#VALUE!</v>
      </c>
    </row>
    <row r="46" spans="1:5">
      <c r="A46" t="s">
        <v>31</v>
      </c>
      <c r="B46" t="e">
        <f>Updates!Q46</f>
        <v>#VALUE!</v>
      </c>
      <c r="C46" s="4" t="e">
        <f t="shared" si="0"/>
        <v>#VALUE!</v>
      </c>
      <c r="D46" t="e">
        <f>(A46&amp;Updates!K46)</f>
        <v>#VALUE!</v>
      </c>
      <c r="E46" t="e">
        <f>"\\cmfp538\"&amp;Updates!K46&amp;"$"</f>
        <v>#VALUE!</v>
      </c>
    </row>
    <row r="47" spans="1:5">
      <c r="A47" t="s">
        <v>31</v>
      </c>
      <c r="B47" t="e">
        <f>Updates!Q47</f>
        <v>#VALUE!</v>
      </c>
      <c r="C47" s="4" t="e">
        <f t="shared" si="0"/>
        <v>#VALUE!</v>
      </c>
      <c r="D47" t="e">
        <f>(A47&amp;Updates!K47)</f>
        <v>#VALUE!</v>
      </c>
      <c r="E47" t="e">
        <f>"\\cmfp538\"&amp;Updates!K47&amp;"$"</f>
        <v>#VALUE!</v>
      </c>
    </row>
    <row r="48" spans="1:5">
      <c r="A48" t="s">
        <v>31</v>
      </c>
      <c r="B48" t="e">
        <f>Updates!Q48</f>
        <v>#VALUE!</v>
      </c>
      <c r="C48" s="4" t="e">
        <f t="shared" si="0"/>
        <v>#VALUE!</v>
      </c>
      <c r="D48" t="e">
        <f>(A48&amp;Updates!K48)</f>
        <v>#VALUE!</v>
      </c>
      <c r="E48" t="e">
        <f>"\\cmfp538\"&amp;Updates!K48&amp;"$"</f>
        <v>#VALUE!</v>
      </c>
    </row>
    <row r="49" spans="1:5">
      <c r="A49" t="s">
        <v>31</v>
      </c>
      <c r="B49" t="e">
        <f>Updates!Q49</f>
        <v>#VALUE!</v>
      </c>
      <c r="C49" s="4" t="e">
        <f t="shared" si="0"/>
        <v>#VALUE!</v>
      </c>
      <c r="D49" t="e">
        <f>(A49&amp;Updates!K49)</f>
        <v>#VALUE!</v>
      </c>
      <c r="E49" t="e">
        <f>"\\cmfp538\"&amp;Updates!K49&amp;"$"</f>
        <v>#VALUE!</v>
      </c>
    </row>
    <row r="50" spans="1:5">
      <c r="A50" t="s">
        <v>31</v>
      </c>
      <c r="B50" t="e">
        <f>Updates!Q50</f>
        <v>#VALUE!</v>
      </c>
      <c r="C50" s="4" t="e">
        <f t="shared" si="0"/>
        <v>#VALUE!</v>
      </c>
      <c r="D50" t="e">
        <f>(A50&amp;Updates!K50)</f>
        <v>#VALUE!</v>
      </c>
      <c r="E50" t="e">
        <f>"\\cmfp538\"&amp;Updates!K50&amp;"$"</f>
        <v>#VALUE!</v>
      </c>
    </row>
    <row r="51" spans="1:5">
      <c r="A51" t="s">
        <v>31</v>
      </c>
      <c r="B51" t="e">
        <f>Updates!Q51</f>
        <v>#VALUE!</v>
      </c>
      <c r="C51" s="4" t="e">
        <f t="shared" si="0"/>
        <v>#VALUE!</v>
      </c>
      <c r="D51" t="e">
        <f>(A51&amp;Updates!K51)</f>
        <v>#VALUE!</v>
      </c>
      <c r="E51" t="e">
        <f>"\\cmfp538\"&amp;Updates!K51&amp;"$"</f>
        <v>#VALUE!</v>
      </c>
    </row>
    <row r="52" spans="1:5">
      <c r="A52" t="s">
        <v>31</v>
      </c>
      <c r="B52" t="e">
        <f>Updates!Q52</f>
        <v>#VALUE!</v>
      </c>
      <c r="C52" s="4" t="e">
        <f t="shared" si="0"/>
        <v>#VALUE!</v>
      </c>
      <c r="D52" t="e">
        <f>(A52&amp;Updates!K52)</f>
        <v>#VALUE!</v>
      </c>
      <c r="E52" t="e">
        <f>"\\cmfp538\"&amp;Updates!K52&amp;"$"</f>
        <v>#VALUE!</v>
      </c>
    </row>
    <row r="53" spans="1:5">
      <c r="A53" t="s">
        <v>31</v>
      </c>
      <c r="B53" t="e">
        <f>Updates!Q53</f>
        <v>#VALUE!</v>
      </c>
      <c r="C53" s="4" t="e">
        <f t="shared" si="0"/>
        <v>#VALUE!</v>
      </c>
      <c r="D53" t="e">
        <f>(A53&amp;Updates!K53)</f>
        <v>#VALUE!</v>
      </c>
      <c r="E53" t="e">
        <f>"\\cmfp538\"&amp;Updates!K53&amp;"$"</f>
        <v>#VALUE!</v>
      </c>
    </row>
    <row r="54" spans="1:5">
      <c r="A54" t="s">
        <v>31</v>
      </c>
      <c r="B54" t="e">
        <f>Updates!Q54</f>
        <v>#VALUE!</v>
      </c>
      <c r="C54" s="4" t="e">
        <f t="shared" si="0"/>
        <v>#VALUE!</v>
      </c>
      <c r="D54" t="e">
        <f>(A54&amp;Updates!K54)</f>
        <v>#VALUE!</v>
      </c>
      <c r="E54" t="e">
        <f>"\\cmfp538\"&amp;Updates!K54&amp;"$"</f>
        <v>#VALUE!</v>
      </c>
    </row>
    <row r="55" spans="1:5">
      <c r="A55" t="s">
        <v>31</v>
      </c>
      <c r="B55" t="e">
        <f>Updates!Q55</f>
        <v>#VALUE!</v>
      </c>
      <c r="C55" s="4" t="e">
        <f t="shared" si="0"/>
        <v>#VALUE!</v>
      </c>
      <c r="D55" t="e">
        <f>(A55&amp;Updates!K55)</f>
        <v>#VALUE!</v>
      </c>
      <c r="E55" t="e">
        <f>"\\cmfp538\"&amp;Updates!K55&amp;"$"</f>
        <v>#VALUE!</v>
      </c>
    </row>
    <row r="56" spans="1:5">
      <c r="A56" t="s">
        <v>31</v>
      </c>
      <c r="B56" t="e">
        <f>Updates!Q56</f>
        <v>#VALUE!</v>
      </c>
      <c r="C56" s="4" t="e">
        <f t="shared" si="0"/>
        <v>#VALUE!</v>
      </c>
      <c r="D56" t="e">
        <f>(A56&amp;Updates!K56)</f>
        <v>#VALUE!</v>
      </c>
      <c r="E56" t="e">
        <f>"\\cmfp538\"&amp;Updates!K56&amp;"$"</f>
        <v>#VALUE!</v>
      </c>
    </row>
    <row r="57" spans="1:5">
      <c r="A57" t="s">
        <v>31</v>
      </c>
      <c r="B57" t="e">
        <f>Updates!Q57</f>
        <v>#VALUE!</v>
      </c>
      <c r="C57" s="4" t="e">
        <f t="shared" si="0"/>
        <v>#VALUE!</v>
      </c>
      <c r="D57" t="e">
        <f>(A57&amp;Updates!K57)</f>
        <v>#VALUE!</v>
      </c>
      <c r="E57" t="e">
        <f>"\\cmfp538\"&amp;Updates!K57&amp;"$"</f>
        <v>#VALUE!</v>
      </c>
    </row>
    <row r="58" spans="1:5">
      <c r="A58" t="s">
        <v>31</v>
      </c>
      <c r="B58" t="e">
        <f>Updates!Q58</f>
        <v>#VALUE!</v>
      </c>
      <c r="C58" s="4" t="e">
        <f t="shared" si="0"/>
        <v>#VALUE!</v>
      </c>
      <c r="D58" t="e">
        <f>(A58&amp;Updates!K58)</f>
        <v>#VALUE!</v>
      </c>
      <c r="E58" t="e">
        <f>"\\cmfp538\"&amp;Updates!K58&amp;"$"</f>
        <v>#VALUE!</v>
      </c>
    </row>
    <row r="59" spans="1:5">
      <c r="A59" t="s">
        <v>31</v>
      </c>
      <c r="B59" t="e">
        <f>Updates!Q59</f>
        <v>#VALUE!</v>
      </c>
      <c r="C59" s="4" t="e">
        <f t="shared" si="0"/>
        <v>#VALUE!</v>
      </c>
      <c r="D59" t="e">
        <f>(A59&amp;Updates!K59)</f>
        <v>#VALUE!</v>
      </c>
      <c r="E59" t="e">
        <f>"\\cmfp538\"&amp;Updates!K59&amp;"$"</f>
        <v>#VALUE!</v>
      </c>
    </row>
    <row r="60" spans="1:5">
      <c r="A60" t="s">
        <v>31</v>
      </c>
      <c r="B60" t="e">
        <f>Updates!Q60</f>
        <v>#VALUE!</v>
      </c>
      <c r="C60" s="4" t="e">
        <f t="shared" si="0"/>
        <v>#VALUE!</v>
      </c>
      <c r="D60" t="e">
        <f>(A60&amp;Updates!K60)</f>
        <v>#VALUE!</v>
      </c>
      <c r="E60" t="e">
        <f>"\\cmfp538\"&amp;Updates!K60&amp;"$"</f>
        <v>#VALUE!</v>
      </c>
    </row>
    <row r="61" spans="1:5">
      <c r="A61" t="s">
        <v>31</v>
      </c>
      <c r="B61" t="e">
        <f>Updates!Q61</f>
        <v>#VALUE!</v>
      </c>
      <c r="C61" s="4" t="e">
        <f t="shared" si="0"/>
        <v>#VALUE!</v>
      </c>
      <c r="D61" t="e">
        <f>(A61&amp;Updates!K61)</f>
        <v>#VALUE!</v>
      </c>
      <c r="E61" t="e">
        <f>"\\cmfp538\"&amp;Updates!K61&amp;"$"</f>
        <v>#VALUE!</v>
      </c>
    </row>
    <row r="62" spans="1:5">
      <c r="A62" t="s">
        <v>31</v>
      </c>
      <c r="B62" t="e">
        <f>Updates!Q62</f>
        <v>#VALUE!</v>
      </c>
      <c r="C62" s="4" t="e">
        <f t="shared" si="0"/>
        <v>#VALUE!</v>
      </c>
      <c r="D62" t="e">
        <f>(A62&amp;Updates!K62)</f>
        <v>#VALUE!</v>
      </c>
      <c r="E62" t="e">
        <f>"\\cmfp538\"&amp;Updates!K62&amp;"$"</f>
        <v>#VALUE!</v>
      </c>
    </row>
    <row r="63" spans="1:5">
      <c r="A63" t="s">
        <v>31</v>
      </c>
      <c r="B63" t="e">
        <f>Updates!Q63</f>
        <v>#VALUE!</v>
      </c>
      <c r="C63" s="4" t="e">
        <f t="shared" si="0"/>
        <v>#VALUE!</v>
      </c>
      <c r="D63" t="e">
        <f>(A63&amp;Updates!K63)</f>
        <v>#VALUE!</v>
      </c>
      <c r="E63" t="e">
        <f>"\\cmfp538\"&amp;Updates!K63&amp;"$"</f>
        <v>#VALUE!</v>
      </c>
    </row>
    <row r="64" spans="1:5">
      <c r="A64" t="s">
        <v>31</v>
      </c>
      <c r="B64" t="e">
        <f>Updates!Q64</f>
        <v>#VALUE!</v>
      </c>
      <c r="C64" s="4" t="e">
        <f t="shared" si="0"/>
        <v>#VALUE!</v>
      </c>
      <c r="D64" t="e">
        <f>(A64&amp;Updates!K64)</f>
        <v>#VALUE!</v>
      </c>
      <c r="E64" t="e">
        <f>"\\cmfp538\"&amp;Updates!K64&amp;"$"</f>
        <v>#VALUE!</v>
      </c>
    </row>
    <row r="65" spans="1:5">
      <c r="A65" t="s">
        <v>31</v>
      </c>
      <c r="B65" t="e">
        <f>Updates!Q65</f>
        <v>#VALUE!</v>
      </c>
      <c r="C65" s="4" t="e">
        <f t="shared" si="0"/>
        <v>#VALUE!</v>
      </c>
      <c r="D65" t="e">
        <f>(A65&amp;Updates!K65)</f>
        <v>#VALUE!</v>
      </c>
      <c r="E65" t="e">
        <f>"\\cmfp538\"&amp;Updates!K65&amp;"$"</f>
        <v>#VALUE!</v>
      </c>
    </row>
    <row r="66" spans="1:5">
      <c r="A66" t="s">
        <v>31</v>
      </c>
      <c r="B66" t="e">
        <f>Updates!Q66</f>
        <v>#VALUE!</v>
      </c>
      <c r="C66" s="4" t="e">
        <f t="shared" si="0"/>
        <v>#VALUE!</v>
      </c>
      <c r="D66" t="e">
        <f>(A66&amp;Updates!K66)</f>
        <v>#VALUE!</v>
      </c>
      <c r="E66" t="e">
        <f>"\\cmfp538\"&amp;Updates!K66&amp;"$"</f>
        <v>#VALUE!</v>
      </c>
    </row>
    <row r="67" spans="1:5">
      <c r="A67" t="s">
        <v>31</v>
      </c>
      <c r="B67" t="e">
        <f>Updates!Q67</f>
        <v>#VALUE!</v>
      </c>
      <c r="C67" s="4" t="e">
        <f t="shared" ref="C67:C130" si="1">IF(B67&gt;0,A67)</f>
        <v>#VALUE!</v>
      </c>
      <c r="D67" t="e">
        <f>(A67&amp;Updates!K67)</f>
        <v>#VALUE!</v>
      </c>
      <c r="E67" t="e">
        <f>"\\cmfp538\"&amp;Updates!K67&amp;"$"</f>
        <v>#VALUE!</v>
      </c>
    </row>
    <row r="68" spans="1:5">
      <c r="A68" t="s">
        <v>31</v>
      </c>
      <c r="B68" t="e">
        <f>Updates!Q68</f>
        <v>#VALUE!</v>
      </c>
      <c r="C68" s="4" t="e">
        <f t="shared" si="1"/>
        <v>#VALUE!</v>
      </c>
      <c r="D68" t="e">
        <f>(A68&amp;Updates!K68)</f>
        <v>#VALUE!</v>
      </c>
      <c r="E68" t="e">
        <f>"\\cmfp538\"&amp;Updates!K68&amp;"$"</f>
        <v>#VALUE!</v>
      </c>
    </row>
    <row r="69" spans="1:5">
      <c r="A69" t="s">
        <v>31</v>
      </c>
      <c r="B69" t="e">
        <f>Updates!Q69</f>
        <v>#VALUE!</v>
      </c>
      <c r="C69" s="4" t="e">
        <f t="shared" si="1"/>
        <v>#VALUE!</v>
      </c>
      <c r="D69" t="e">
        <f>(A69&amp;Updates!K69)</f>
        <v>#VALUE!</v>
      </c>
      <c r="E69" t="e">
        <f>"\\cmfp538\"&amp;Updates!K69&amp;"$"</f>
        <v>#VALUE!</v>
      </c>
    </row>
    <row r="70" spans="1:5">
      <c r="A70" t="s">
        <v>31</v>
      </c>
      <c r="B70" t="e">
        <f>Updates!Q70</f>
        <v>#VALUE!</v>
      </c>
      <c r="C70" s="4" t="e">
        <f t="shared" si="1"/>
        <v>#VALUE!</v>
      </c>
      <c r="D70" t="e">
        <f>(A70&amp;Updates!K70)</f>
        <v>#VALUE!</v>
      </c>
      <c r="E70" t="e">
        <f>"\\cmfp538\"&amp;Updates!K70&amp;"$"</f>
        <v>#VALUE!</v>
      </c>
    </row>
    <row r="71" spans="1:5">
      <c r="A71" t="s">
        <v>31</v>
      </c>
      <c r="B71" t="e">
        <f>Updates!Q71</f>
        <v>#VALUE!</v>
      </c>
      <c r="C71" s="4" t="e">
        <f t="shared" si="1"/>
        <v>#VALUE!</v>
      </c>
      <c r="D71" t="e">
        <f>(A71&amp;Updates!K71)</f>
        <v>#VALUE!</v>
      </c>
      <c r="E71" t="e">
        <f>"\\cmfp538\"&amp;Updates!K71&amp;"$"</f>
        <v>#VALUE!</v>
      </c>
    </row>
    <row r="72" spans="1:5">
      <c r="A72" t="s">
        <v>31</v>
      </c>
      <c r="B72" t="e">
        <f>Updates!Q72</f>
        <v>#VALUE!</v>
      </c>
      <c r="C72" s="4" t="e">
        <f t="shared" si="1"/>
        <v>#VALUE!</v>
      </c>
      <c r="D72" t="e">
        <f>(A72&amp;Updates!K72)</f>
        <v>#VALUE!</v>
      </c>
      <c r="E72" t="e">
        <f>"\\cmfp538\"&amp;Updates!K72&amp;"$"</f>
        <v>#VALUE!</v>
      </c>
    </row>
    <row r="73" spans="1:5">
      <c r="A73" t="s">
        <v>31</v>
      </c>
      <c r="B73" t="e">
        <f>Updates!Q73</f>
        <v>#VALUE!</v>
      </c>
      <c r="C73" s="4" t="e">
        <f t="shared" si="1"/>
        <v>#VALUE!</v>
      </c>
      <c r="D73" t="e">
        <f>(A73&amp;Updates!K73)</f>
        <v>#VALUE!</v>
      </c>
      <c r="E73" t="e">
        <f>"\\cmfp538\"&amp;Updates!K73&amp;"$"</f>
        <v>#VALUE!</v>
      </c>
    </row>
    <row r="74" spans="1:5">
      <c r="A74" t="s">
        <v>31</v>
      </c>
      <c r="B74" t="e">
        <f>Updates!Q74</f>
        <v>#VALUE!</v>
      </c>
      <c r="C74" s="4" t="e">
        <f t="shared" si="1"/>
        <v>#VALUE!</v>
      </c>
      <c r="D74" t="e">
        <f>(A74&amp;Updates!K74)</f>
        <v>#VALUE!</v>
      </c>
      <c r="E74" t="e">
        <f>"\\cmfp538\"&amp;Updates!K74&amp;"$"</f>
        <v>#VALUE!</v>
      </c>
    </row>
    <row r="75" spans="1:5">
      <c r="A75" t="s">
        <v>31</v>
      </c>
      <c r="B75" t="e">
        <f>Updates!Q75</f>
        <v>#VALUE!</v>
      </c>
      <c r="C75" s="4" t="e">
        <f t="shared" si="1"/>
        <v>#VALUE!</v>
      </c>
      <c r="D75" t="e">
        <f>(A75&amp;Updates!K75)</f>
        <v>#VALUE!</v>
      </c>
      <c r="E75" t="e">
        <f>"\\cmfp538\"&amp;Updates!K75&amp;"$"</f>
        <v>#VALUE!</v>
      </c>
    </row>
    <row r="76" spans="1:5">
      <c r="A76" t="s">
        <v>31</v>
      </c>
      <c r="B76" t="e">
        <f>Updates!Q76</f>
        <v>#VALUE!</v>
      </c>
      <c r="C76" s="4" t="e">
        <f t="shared" si="1"/>
        <v>#VALUE!</v>
      </c>
      <c r="D76" t="e">
        <f>(A76&amp;Updates!K76)</f>
        <v>#VALUE!</v>
      </c>
      <c r="E76" t="e">
        <f>"\\cmfp538\"&amp;Updates!K76&amp;"$"</f>
        <v>#VALUE!</v>
      </c>
    </row>
    <row r="77" spans="1:5">
      <c r="A77" t="s">
        <v>31</v>
      </c>
      <c r="B77" t="e">
        <f>Updates!Q77</f>
        <v>#VALUE!</v>
      </c>
      <c r="C77" s="4" t="e">
        <f t="shared" si="1"/>
        <v>#VALUE!</v>
      </c>
      <c r="D77" t="e">
        <f>(A77&amp;Updates!K77)</f>
        <v>#VALUE!</v>
      </c>
      <c r="E77" t="e">
        <f>"\\cmfp538\"&amp;Updates!K77&amp;"$"</f>
        <v>#VALUE!</v>
      </c>
    </row>
    <row r="78" spans="1:5">
      <c r="A78" t="s">
        <v>31</v>
      </c>
      <c r="B78" t="e">
        <f>Updates!Q78</f>
        <v>#VALUE!</v>
      </c>
      <c r="C78" s="4" t="e">
        <f t="shared" si="1"/>
        <v>#VALUE!</v>
      </c>
      <c r="D78" t="e">
        <f>(A78&amp;Updates!K78)</f>
        <v>#VALUE!</v>
      </c>
      <c r="E78" t="e">
        <f>"\\cmfp538\"&amp;Updates!K78&amp;"$"</f>
        <v>#VALUE!</v>
      </c>
    </row>
    <row r="79" spans="1:5">
      <c r="A79" t="s">
        <v>31</v>
      </c>
      <c r="B79" t="e">
        <f>Updates!Q79</f>
        <v>#VALUE!</v>
      </c>
      <c r="C79" s="4" t="e">
        <f t="shared" si="1"/>
        <v>#VALUE!</v>
      </c>
      <c r="D79" t="e">
        <f>(A79&amp;Updates!K79)</f>
        <v>#VALUE!</v>
      </c>
      <c r="E79" t="e">
        <f>"\\cmfp538\"&amp;Updates!K79&amp;"$"</f>
        <v>#VALUE!</v>
      </c>
    </row>
    <row r="80" spans="1:5">
      <c r="A80" t="s">
        <v>31</v>
      </c>
      <c r="B80" t="e">
        <f>Updates!Q80</f>
        <v>#VALUE!</v>
      </c>
      <c r="C80" s="4" t="e">
        <f t="shared" si="1"/>
        <v>#VALUE!</v>
      </c>
      <c r="D80" t="e">
        <f>(A80&amp;Updates!K80)</f>
        <v>#VALUE!</v>
      </c>
      <c r="E80" t="e">
        <f>"\\cmfp538\"&amp;Updates!K80&amp;"$"</f>
        <v>#VALUE!</v>
      </c>
    </row>
    <row r="81" spans="1:5">
      <c r="A81" t="s">
        <v>31</v>
      </c>
      <c r="B81" t="e">
        <f>Updates!Q81</f>
        <v>#VALUE!</v>
      </c>
      <c r="C81" s="4" t="e">
        <f t="shared" si="1"/>
        <v>#VALUE!</v>
      </c>
      <c r="D81" t="e">
        <f>(A81&amp;Updates!K81)</f>
        <v>#VALUE!</v>
      </c>
      <c r="E81" t="e">
        <f>"\\cmfp538\"&amp;Updates!K81&amp;"$"</f>
        <v>#VALUE!</v>
      </c>
    </row>
    <row r="82" spans="1:5">
      <c r="A82" t="s">
        <v>31</v>
      </c>
      <c r="B82" t="e">
        <f>Updates!Q82</f>
        <v>#VALUE!</v>
      </c>
      <c r="C82" s="4" t="e">
        <f t="shared" si="1"/>
        <v>#VALUE!</v>
      </c>
      <c r="D82" t="e">
        <f>(A82&amp;Updates!K82)</f>
        <v>#VALUE!</v>
      </c>
      <c r="E82" t="e">
        <f>"\\cmfp538\"&amp;Updates!K82&amp;"$"</f>
        <v>#VALUE!</v>
      </c>
    </row>
    <row r="83" spans="1:5">
      <c r="A83" t="s">
        <v>31</v>
      </c>
      <c r="B83" t="e">
        <f>Updates!Q83</f>
        <v>#VALUE!</v>
      </c>
      <c r="C83" s="4" t="e">
        <f t="shared" si="1"/>
        <v>#VALUE!</v>
      </c>
      <c r="D83" t="e">
        <f>(A83&amp;Updates!K83)</f>
        <v>#VALUE!</v>
      </c>
      <c r="E83" t="e">
        <f>"\\cmfp538\"&amp;Updates!K83&amp;"$"</f>
        <v>#VALUE!</v>
      </c>
    </row>
    <row r="84" spans="1:5">
      <c r="A84" t="s">
        <v>31</v>
      </c>
      <c r="B84" t="e">
        <f>Updates!Q84</f>
        <v>#VALUE!</v>
      </c>
      <c r="C84" s="4" t="e">
        <f t="shared" si="1"/>
        <v>#VALUE!</v>
      </c>
      <c r="D84" t="e">
        <f>(A84&amp;Updates!K84)</f>
        <v>#VALUE!</v>
      </c>
      <c r="E84" t="e">
        <f>"\\cmfp538\"&amp;Updates!K84&amp;"$"</f>
        <v>#VALUE!</v>
      </c>
    </row>
    <row r="85" spans="1:5">
      <c r="A85" t="s">
        <v>31</v>
      </c>
      <c r="B85" t="e">
        <f>Updates!Q85</f>
        <v>#VALUE!</v>
      </c>
      <c r="C85" s="4" t="e">
        <f t="shared" si="1"/>
        <v>#VALUE!</v>
      </c>
      <c r="D85" t="e">
        <f>(A85&amp;Updates!K85)</f>
        <v>#VALUE!</v>
      </c>
      <c r="E85" t="e">
        <f>"\\cmfp538\"&amp;Updates!K85&amp;"$"</f>
        <v>#VALUE!</v>
      </c>
    </row>
    <row r="86" spans="1:5">
      <c r="A86" t="s">
        <v>31</v>
      </c>
      <c r="B86" t="e">
        <f>Updates!Q86</f>
        <v>#VALUE!</v>
      </c>
      <c r="C86" s="4" t="e">
        <f t="shared" si="1"/>
        <v>#VALUE!</v>
      </c>
      <c r="D86" t="e">
        <f>(A86&amp;Updates!K86)</f>
        <v>#VALUE!</v>
      </c>
      <c r="E86" t="e">
        <f>"\\cmfp538\"&amp;Updates!K86&amp;"$"</f>
        <v>#VALUE!</v>
      </c>
    </row>
    <row r="87" spans="1:5">
      <c r="A87" t="s">
        <v>31</v>
      </c>
      <c r="B87" t="e">
        <f>Updates!Q87</f>
        <v>#VALUE!</v>
      </c>
      <c r="C87" s="4" t="e">
        <f t="shared" si="1"/>
        <v>#VALUE!</v>
      </c>
      <c r="D87" t="e">
        <f>(A87&amp;Updates!K87)</f>
        <v>#VALUE!</v>
      </c>
      <c r="E87" t="e">
        <f>"\\cmfp538\"&amp;Updates!K87&amp;"$"</f>
        <v>#VALUE!</v>
      </c>
    </row>
    <row r="88" spans="1:5">
      <c r="A88" t="s">
        <v>31</v>
      </c>
      <c r="B88" t="e">
        <f>Updates!Q88</f>
        <v>#VALUE!</v>
      </c>
      <c r="C88" s="4" t="e">
        <f t="shared" si="1"/>
        <v>#VALUE!</v>
      </c>
      <c r="D88" t="e">
        <f>(A88&amp;Updates!K88)</f>
        <v>#VALUE!</v>
      </c>
      <c r="E88" t="e">
        <f>"\\cmfp538\"&amp;Updates!K88&amp;"$"</f>
        <v>#VALUE!</v>
      </c>
    </row>
    <row r="89" spans="1:5">
      <c r="A89" t="s">
        <v>31</v>
      </c>
      <c r="B89" t="e">
        <f>Updates!Q89</f>
        <v>#VALUE!</v>
      </c>
      <c r="C89" s="4" t="e">
        <f t="shared" si="1"/>
        <v>#VALUE!</v>
      </c>
      <c r="D89" t="e">
        <f>(A89&amp;Updates!K89)</f>
        <v>#VALUE!</v>
      </c>
      <c r="E89" t="e">
        <f>"\\cmfp538\"&amp;Updates!K89&amp;"$"</f>
        <v>#VALUE!</v>
      </c>
    </row>
    <row r="90" spans="1:5">
      <c r="A90" t="s">
        <v>31</v>
      </c>
      <c r="B90" t="e">
        <f>Updates!Q90</f>
        <v>#VALUE!</v>
      </c>
      <c r="C90" s="4" t="e">
        <f t="shared" si="1"/>
        <v>#VALUE!</v>
      </c>
      <c r="D90" t="e">
        <f>(A90&amp;Updates!K90)</f>
        <v>#VALUE!</v>
      </c>
      <c r="E90" t="e">
        <f>"\\cmfp538\"&amp;Updates!K90&amp;"$"</f>
        <v>#VALUE!</v>
      </c>
    </row>
    <row r="91" spans="1:5">
      <c r="A91" t="s">
        <v>31</v>
      </c>
      <c r="B91" t="e">
        <f>Updates!Q91</f>
        <v>#VALUE!</v>
      </c>
      <c r="C91" s="4" t="e">
        <f t="shared" si="1"/>
        <v>#VALUE!</v>
      </c>
      <c r="D91" t="e">
        <f>(A91&amp;Updates!K91)</f>
        <v>#VALUE!</v>
      </c>
      <c r="E91" t="e">
        <f>"\\cmfp538\"&amp;Updates!K91&amp;"$"</f>
        <v>#VALUE!</v>
      </c>
    </row>
    <row r="92" spans="1:5">
      <c r="A92" t="s">
        <v>31</v>
      </c>
      <c r="B92" t="e">
        <f>Updates!Q92</f>
        <v>#VALUE!</v>
      </c>
      <c r="C92" s="4" t="e">
        <f t="shared" si="1"/>
        <v>#VALUE!</v>
      </c>
      <c r="D92" t="e">
        <f>(A92&amp;Updates!K92)</f>
        <v>#VALUE!</v>
      </c>
      <c r="E92" t="e">
        <f>"\\cmfp538\"&amp;Updates!K92&amp;"$"</f>
        <v>#VALUE!</v>
      </c>
    </row>
    <row r="93" spans="1:5">
      <c r="A93" t="s">
        <v>31</v>
      </c>
      <c r="B93" t="e">
        <f>Updates!Q93</f>
        <v>#VALUE!</v>
      </c>
      <c r="C93" s="4" t="e">
        <f t="shared" si="1"/>
        <v>#VALUE!</v>
      </c>
      <c r="D93" t="e">
        <f>(A93&amp;Updates!K93)</f>
        <v>#VALUE!</v>
      </c>
      <c r="E93" t="e">
        <f>"\\cmfp538\"&amp;Updates!K93&amp;"$"</f>
        <v>#VALUE!</v>
      </c>
    </row>
    <row r="94" spans="1:5">
      <c r="A94" t="s">
        <v>31</v>
      </c>
      <c r="B94" t="e">
        <f>Updates!Q94</f>
        <v>#VALUE!</v>
      </c>
      <c r="C94" s="4" t="e">
        <f t="shared" si="1"/>
        <v>#VALUE!</v>
      </c>
      <c r="D94" t="e">
        <f>(A94&amp;Updates!K94)</f>
        <v>#VALUE!</v>
      </c>
      <c r="E94" t="e">
        <f>"\\cmfp538\"&amp;Updates!K94&amp;"$"</f>
        <v>#VALUE!</v>
      </c>
    </row>
    <row r="95" spans="1:5">
      <c r="A95" t="s">
        <v>31</v>
      </c>
      <c r="B95" t="e">
        <f>Updates!Q95</f>
        <v>#VALUE!</v>
      </c>
      <c r="C95" s="4" t="e">
        <f t="shared" si="1"/>
        <v>#VALUE!</v>
      </c>
      <c r="D95" t="e">
        <f>(A95&amp;Updates!K95)</f>
        <v>#VALUE!</v>
      </c>
      <c r="E95" t="e">
        <f>"\\cmfp538\"&amp;Updates!K95&amp;"$"</f>
        <v>#VALUE!</v>
      </c>
    </row>
    <row r="96" spans="1:5">
      <c r="A96" t="s">
        <v>31</v>
      </c>
      <c r="B96" t="e">
        <f>Updates!Q96</f>
        <v>#VALUE!</v>
      </c>
      <c r="C96" s="4" t="e">
        <f t="shared" si="1"/>
        <v>#VALUE!</v>
      </c>
      <c r="D96" t="e">
        <f>(A96&amp;Updates!K96)</f>
        <v>#VALUE!</v>
      </c>
      <c r="E96" t="e">
        <f>"\\cmfp538\"&amp;Updates!K96&amp;"$"</f>
        <v>#VALUE!</v>
      </c>
    </row>
    <row r="97" spans="1:5">
      <c r="A97" t="s">
        <v>31</v>
      </c>
      <c r="B97" t="e">
        <f>Updates!Q97</f>
        <v>#VALUE!</v>
      </c>
      <c r="C97" s="4" t="e">
        <f t="shared" si="1"/>
        <v>#VALUE!</v>
      </c>
      <c r="D97" t="e">
        <f>(A97&amp;Updates!K97)</f>
        <v>#VALUE!</v>
      </c>
      <c r="E97" t="e">
        <f>"\\cmfp538\"&amp;Updates!K97&amp;"$"</f>
        <v>#VALUE!</v>
      </c>
    </row>
    <row r="98" spans="1:5">
      <c r="A98" t="s">
        <v>31</v>
      </c>
      <c r="B98" t="e">
        <f>Updates!Q98</f>
        <v>#VALUE!</v>
      </c>
      <c r="C98" s="4" t="e">
        <f t="shared" si="1"/>
        <v>#VALUE!</v>
      </c>
      <c r="D98" t="e">
        <f>(A98&amp;Updates!K98)</f>
        <v>#VALUE!</v>
      </c>
      <c r="E98" t="e">
        <f>"\\cmfp538\"&amp;Updates!K98&amp;"$"</f>
        <v>#VALUE!</v>
      </c>
    </row>
    <row r="99" spans="1:5">
      <c r="A99" t="s">
        <v>31</v>
      </c>
      <c r="B99" t="e">
        <f>Updates!Q99</f>
        <v>#VALUE!</v>
      </c>
      <c r="C99" s="4" t="e">
        <f t="shared" si="1"/>
        <v>#VALUE!</v>
      </c>
      <c r="D99" t="e">
        <f>(A99&amp;Updates!K99)</f>
        <v>#VALUE!</v>
      </c>
      <c r="E99" t="e">
        <f>"\\cmfp538\"&amp;Updates!K99&amp;"$"</f>
        <v>#VALUE!</v>
      </c>
    </row>
    <row r="100" spans="1:5">
      <c r="A100" t="s">
        <v>31</v>
      </c>
      <c r="B100" t="e">
        <f>Updates!Q100</f>
        <v>#VALUE!</v>
      </c>
      <c r="C100" s="4" t="e">
        <f t="shared" si="1"/>
        <v>#VALUE!</v>
      </c>
      <c r="D100" t="e">
        <f>(A100&amp;Updates!K100)</f>
        <v>#VALUE!</v>
      </c>
      <c r="E100" t="e">
        <f>"\\cmfp538\"&amp;Updates!K100&amp;"$"</f>
        <v>#VALUE!</v>
      </c>
    </row>
    <row r="101" spans="1:5">
      <c r="A101" t="s">
        <v>31</v>
      </c>
      <c r="B101" t="e">
        <f>Updates!Q101</f>
        <v>#VALUE!</v>
      </c>
      <c r="C101" s="4" t="e">
        <f t="shared" si="1"/>
        <v>#VALUE!</v>
      </c>
      <c r="D101" t="e">
        <f>(A101&amp;Updates!K101)</f>
        <v>#VALUE!</v>
      </c>
      <c r="E101" t="e">
        <f>"\\cmfp538\"&amp;Updates!K101&amp;"$"</f>
        <v>#VALUE!</v>
      </c>
    </row>
    <row r="102" spans="1:5">
      <c r="A102" t="s">
        <v>31</v>
      </c>
      <c r="B102" t="e">
        <f>Updates!Q102</f>
        <v>#VALUE!</v>
      </c>
      <c r="C102" s="4" t="e">
        <f t="shared" si="1"/>
        <v>#VALUE!</v>
      </c>
      <c r="D102" t="e">
        <f>(A102&amp;Updates!K102)</f>
        <v>#VALUE!</v>
      </c>
      <c r="E102" t="e">
        <f>"\\cmfp538\"&amp;Updates!K102&amp;"$"</f>
        <v>#VALUE!</v>
      </c>
    </row>
    <row r="103" spans="1:5">
      <c r="A103" t="s">
        <v>31</v>
      </c>
      <c r="B103" t="e">
        <f>Updates!Q103</f>
        <v>#VALUE!</v>
      </c>
      <c r="C103" s="4" t="e">
        <f t="shared" si="1"/>
        <v>#VALUE!</v>
      </c>
      <c r="D103" t="e">
        <f>(A103&amp;Updates!K103)</f>
        <v>#VALUE!</v>
      </c>
      <c r="E103" t="e">
        <f>"\\cmfp538\"&amp;Updates!K103&amp;"$"</f>
        <v>#VALUE!</v>
      </c>
    </row>
    <row r="104" spans="1:5">
      <c r="A104" t="s">
        <v>31</v>
      </c>
      <c r="B104" t="e">
        <f>Updates!Q104</f>
        <v>#VALUE!</v>
      </c>
      <c r="C104" s="4" t="e">
        <f t="shared" si="1"/>
        <v>#VALUE!</v>
      </c>
      <c r="D104" t="e">
        <f>(A104&amp;Updates!K104)</f>
        <v>#VALUE!</v>
      </c>
      <c r="E104" t="e">
        <f>"\\cmfp538\"&amp;Updates!K104&amp;"$"</f>
        <v>#VALUE!</v>
      </c>
    </row>
    <row r="105" spans="1:5">
      <c r="A105" t="s">
        <v>31</v>
      </c>
      <c r="B105" t="e">
        <f>Updates!Q105</f>
        <v>#VALUE!</v>
      </c>
      <c r="C105" s="4" t="e">
        <f t="shared" si="1"/>
        <v>#VALUE!</v>
      </c>
      <c r="D105" t="e">
        <f>(A105&amp;Updates!K105)</f>
        <v>#VALUE!</v>
      </c>
      <c r="E105" t="e">
        <f>"\\cmfp538\"&amp;Updates!K105&amp;"$"</f>
        <v>#VALUE!</v>
      </c>
    </row>
    <row r="106" spans="1:5">
      <c r="A106" t="s">
        <v>31</v>
      </c>
      <c r="B106" t="e">
        <f>Updates!Q106</f>
        <v>#VALUE!</v>
      </c>
      <c r="C106" s="4" t="e">
        <f t="shared" si="1"/>
        <v>#VALUE!</v>
      </c>
      <c r="D106" t="e">
        <f>(A106&amp;Updates!K106)</f>
        <v>#VALUE!</v>
      </c>
      <c r="E106" t="e">
        <f>"\\cmfp538\"&amp;Updates!K106&amp;"$"</f>
        <v>#VALUE!</v>
      </c>
    </row>
    <row r="107" spans="1:5">
      <c r="A107" t="s">
        <v>31</v>
      </c>
      <c r="B107" t="e">
        <f>Updates!Q107</f>
        <v>#VALUE!</v>
      </c>
      <c r="C107" s="4" t="e">
        <f t="shared" si="1"/>
        <v>#VALUE!</v>
      </c>
      <c r="D107" t="e">
        <f>(A107&amp;Updates!K107)</f>
        <v>#VALUE!</v>
      </c>
      <c r="E107" t="e">
        <f>"\\cmfp538\"&amp;Updates!K107&amp;"$"</f>
        <v>#VALUE!</v>
      </c>
    </row>
    <row r="108" spans="1:5">
      <c r="A108" t="s">
        <v>31</v>
      </c>
      <c r="B108" t="e">
        <f>Updates!Q108</f>
        <v>#VALUE!</v>
      </c>
      <c r="C108" s="4" t="e">
        <f t="shared" si="1"/>
        <v>#VALUE!</v>
      </c>
      <c r="D108" t="e">
        <f>(A108&amp;Updates!K108)</f>
        <v>#VALUE!</v>
      </c>
      <c r="E108" t="e">
        <f>"\\cmfp538\"&amp;Updates!K108&amp;"$"</f>
        <v>#VALUE!</v>
      </c>
    </row>
    <row r="109" spans="1:5">
      <c r="A109" t="s">
        <v>31</v>
      </c>
      <c r="B109" t="e">
        <f>Updates!Q109</f>
        <v>#VALUE!</v>
      </c>
      <c r="C109" s="4" t="e">
        <f t="shared" si="1"/>
        <v>#VALUE!</v>
      </c>
      <c r="D109" t="e">
        <f>(A109&amp;Updates!K109)</f>
        <v>#VALUE!</v>
      </c>
      <c r="E109" t="e">
        <f>"\\cmfp538\"&amp;Updates!K109&amp;"$"</f>
        <v>#VALUE!</v>
      </c>
    </row>
    <row r="110" spans="1:5">
      <c r="A110" t="s">
        <v>31</v>
      </c>
      <c r="B110" t="e">
        <f>Updates!Q110</f>
        <v>#VALUE!</v>
      </c>
      <c r="C110" s="4" t="e">
        <f t="shared" si="1"/>
        <v>#VALUE!</v>
      </c>
      <c r="D110" t="e">
        <f>(A110&amp;Updates!K110)</f>
        <v>#VALUE!</v>
      </c>
      <c r="E110" t="e">
        <f>"\\cmfp538\"&amp;Updates!K110&amp;"$"</f>
        <v>#VALUE!</v>
      </c>
    </row>
    <row r="111" spans="1:5">
      <c r="A111" t="s">
        <v>31</v>
      </c>
      <c r="B111" t="e">
        <f>Updates!Q111</f>
        <v>#VALUE!</v>
      </c>
      <c r="C111" s="4" t="e">
        <f t="shared" si="1"/>
        <v>#VALUE!</v>
      </c>
      <c r="D111" t="e">
        <f>(A111&amp;Updates!K111)</f>
        <v>#VALUE!</v>
      </c>
      <c r="E111" t="e">
        <f>"\\cmfp538\"&amp;Updates!K111&amp;"$"</f>
        <v>#VALUE!</v>
      </c>
    </row>
    <row r="112" spans="1:5">
      <c r="A112" t="s">
        <v>31</v>
      </c>
      <c r="B112" t="e">
        <f>Updates!Q112</f>
        <v>#VALUE!</v>
      </c>
      <c r="C112" s="4" t="e">
        <f t="shared" si="1"/>
        <v>#VALUE!</v>
      </c>
      <c r="D112" t="e">
        <f>(A112&amp;Updates!K112)</f>
        <v>#VALUE!</v>
      </c>
      <c r="E112" t="e">
        <f>"\\cmfp538\"&amp;Updates!K112&amp;"$"</f>
        <v>#VALUE!</v>
      </c>
    </row>
    <row r="113" spans="1:5">
      <c r="A113" t="s">
        <v>31</v>
      </c>
      <c r="B113" t="e">
        <f>Updates!Q113</f>
        <v>#VALUE!</v>
      </c>
      <c r="C113" s="4" t="e">
        <f t="shared" si="1"/>
        <v>#VALUE!</v>
      </c>
      <c r="D113" t="e">
        <f>(A113&amp;Updates!K113)</f>
        <v>#VALUE!</v>
      </c>
      <c r="E113" t="e">
        <f>"\\cmfp538\"&amp;Updates!K113&amp;"$"</f>
        <v>#VALUE!</v>
      </c>
    </row>
    <row r="114" spans="1:5">
      <c r="A114" t="s">
        <v>31</v>
      </c>
      <c r="B114" t="e">
        <f>Updates!Q114</f>
        <v>#VALUE!</v>
      </c>
      <c r="C114" s="4" t="e">
        <f t="shared" si="1"/>
        <v>#VALUE!</v>
      </c>
      <c r="D114" t="e">
        <f>(A114&amp;Updates!K114)</f>
        <v>#VALUE!</v>
      </c>
      <c r="E114" t="e">
        <f>"\\cmfp538\"&amp;Updates!K114&amp;"$"</f>
        <v>#VALUE!</v>
      </c>
    </row>
    <row r="115" spans="1:5">
      <c r="A115" t="s">
        <v>31</v>
      </c>
      <c r="B115" t="e">
        <f>Updates!Q115</f>
        <v>#VALUE!</v>
      </c>
      <c r="C115" s="4" t="e">
        <f t="shared" si="1"/>
        <v>#VALUE!</v>
      </c>
      <c r="D115" t="e">
        <f>(A115&amp;Updates!K115)</f>
        <v>#VALUE!</v>
      </c>
      <c r="E115" t="e">
        <f>"\\cmfp538\"&amp;Updates!K115&amp;"$"</f>
        <v>#VALUE!</v>
      </c>
    </row>
    <row r="116" spans="1:5">
      <c r="A116" t="s">
        <v>31</v>
      </c>
      <c r="B116" t="e">
        <f>Updates!Q116</f>
        <v>#VALUE!</v>
      </c>
      <c r="C116" s="4" t="e">
        <f t="shared" si="1"/>
        <v>#VALUE!</v>
      </c>
      <c r="D116" t="e">
        <f>(A116&amp;Updates!K116)</f>
        <v>#VALUE!</v>
      </c>
      <c r="E116" t="e">
        <f>"\\cmfp538\"&amp;Updates!K116&amp;"$"</f>
        <v>#VALUE!</v>
      </c>
    </row>
    <row r="117" spans="1:5">
      <c r="A117" t="s">
        <v>31</v>
      </c>
      <c r="B117" t="e">
        <f>Updates!Q117</f>
        <v>#VALUE!</v>
      </c>
      <c r="C117" s="4" t="e">
        <f t="shared" si="1"/>
        <v>#VALUE!</v>
      </c>
      <c r="D117" t="e">
        <f>(A117&amp;Updates!K117)</f>
        <v>#VALUE!</v>
      </c>
      <c r="E117" t="e">
        <f>"\\cmfp538\"&amp;Updates!K117&amp;"$"</f>
        <v>#VALUE!</v>
      </c>
    </row>
    <row r="118" spans="1:5">
      <c r="A118" t="s">
        <v>31</v>
      </c>
      <c r="B118" t="e">
        <f>Updates!Q118</f>
        <v>#VALUE!</v>
      </c>
      <c r="C118" s="4" t="e">
        <f t="shared" si="1"/>
        <v>#VALUE!</v>
      </c>
      <c r="D118" t="e">
        <f>(A118&amp;Updates!K118)</f>
        <v>#VALUE!</v>
      </c>
      <c r="E118" t="e">
        <f>"\\cmfp538\"&amp;Updates!K118&amp;"$"</f>
        <v>#VALUE!</v>
      </c>
    </row>
    <row r="119" spans="1:5">
      <c r="A119" t="s">
        <v>31</v>
      </c>
      <c r="B119" t="e">
        <f>Updates!Q119</f>
        <v>#VALUE!</v>
      </c>
      <c r="C119" s="4" t="e">
        <f t="shared" si="1"/>
        <v>#VALUE!</v>
      </c>
      <c r="D119" t="e">
        <f>(A119&amp;Updates!K119)</f>
        <v>#VALUE!</v>
      </c>
      <c r="E119" t="e">
        <f>"\\cmfp538\"&amp;Updates!K119&amp;"$"</f>
        <v>#VALUE!</v>
      </c>
    </row>
    <row r="120" spans="1:5">
      <c r="A120" t="s">
        <v>31</v>
      </c>
      <c r="B120" t="e">
        <f>Updates!Q120</f>
        <v>#VALUE!</v>
      </c>
      <c r="C120" s="4" t="e">
        <f t="shared" si="1"/>
        <v>#VALUE!</v>
      </c>
      <c r="D120" t="e">
        <f>(A120&amp;Updates!K120)</f>
        <v>#VALUE!</v>
      </c>
      <c r="E120" t="e">
        <f>"\\cmfp538\"&amp;Updates!K120&amp;"$"</f>
        <v>#VALUE!</v>
      </c>
    </row>
    <row r="121" spans="1:5">
      <c r="A121" t="s">
        <v>31</v>
      </c>
      <c r="B121" t="e">
        <f>Updates!Q121</f>
        <v>#VALUE!</v>
      </c>
      <c r="C121" s="4" t="e">
        <f t="shared" si="1"/>
        <v>#VALUE!</v>
      </c>
      <c r="D121" t="e">
        <f>(A121&amp;Updates!K121)</f>
        <v>#VALUE!</v>
      </c>
      <c r="E121" t="e">
        <f>"\\cmfp538\"&amp;Updates!K121&amp;"$"</f>
        <v>#VALUE!</v>
      </c>
    </row>
    <row r="122" spans="1:5">
      <c r="A122" t="s">
        <v>31</v>
      </c>
      <c r="B122" t="e">
        <f>Updates!Q122</f>
        <v>#VALUE!</v>
      </c>
      <c r="C122" s="4" t="e">
        <f t="shared" si="1"/>
        <v>#VALUE!</v>
      </c>
      <c r="D122" t="e">
        <f>(A122&amp;Updates!K122)</f>
        <v>#VALUE!</v>
      </c>
      <c r="E122" t="e">
        <f>"\\cmfp538\"&amp;Updates!K122&amp;"$"</f>
        <v>#VALUE!</v>
      </c>
    </row>
    <row r="123" spans="1:5">
      <c r="A123" t="s">
        <v>31</v>
      </c>
      <c r="B123" t="e">
        <f>Updates!Q123</f>
        <v>#VALUE!</v>
      </c>
      <c r="C123" s="4" t="e">
        <f t="shared" si="1"/>
        <v>#VALUE!</v>
      </c>
      <c r="D123" t="e">
        <f>(A123&amp;Updates!K123)</f>
        <v>#VALUE!</v>
      </c>
      <c r="E123" t="e">
        <f>"\\cmfp538\"&amp;Updates!K123&amp;"$"</f>
        <v>#VALUE!</v>
      </c>
    </row>
    <row r="124" spans="1:5">
      <c r="A124" t="s">
        <v>31</v>
      </c>
      <c r="B124" t="e">
        <f>Updates!Q124</f>
        <v>#VALUE!</v>
      </c>
      <c r="C124" s="4" t="e">
        <f t="shared" si="1"/>
        <v>#VALUE!</v>
      </c>
      <c r="D124" t="e">
        <f>(A124&amp;Updates!K124)</f>
        <v>#VALUE!</v>
      </c>
      <c r="E124" t="e">
        <f>"\\cmfp538\"&amp;Updates!K124&amp;"$"</f>
        <v>#VALUE!</v>
      </c>
    </row>
    <row r="125" spans="1:5">
      <c r="A125" t="s">
        <v>31</v>
      </c>
      <c r="B125" t="e">
        <f>Updates!Q125</f>
        <v>#VALUE!</v>
      </c>
      <c r="C125" s="4" t="e">
        <f t="shared" si="1"/>
        <v>#VALUE!</v>
      </c>
      <c r="D125" t="e">
        <f>(A125&amp;Updates!K125)</f>
        <v>#VALUE!</v>
      </c>
      <c r="E125" t="e">
        <f>"\\cmfp538\"&amp;Updates!K125&amp;"$"</f>
        <v>#VALUE!</v>
      </c>
    </row>
    <row r="126" spans="1:5">
      <c r="A126" t="s">
        <v>31</v>
      </c>
      <c r="B126" t="e">
        <f>Updates!Q126</f>
        <v>#VALUE!</v>
      </c>
      <c r="C126" s="4" t="e">
        <f t="shared" si="1"/>
        <v>#VALUE!</v>
      </c>
      <c r="D126" t="e">
        <f>(A126&amp;Updates!K126)</f>
        <v>#VALUE!</v>
      </c>
      <c r="E126" t="e">
        <f>"\\cmfp538\"&amp;Updates!K126&amp;"$"</f>
        <v>#VALUE!</v>
      </c>
    </row>
    <row r="127" spans="1:5">
      <c r="A127" t="s">
        <v>31</v>
      </c>
      <c r="B127" t="e">
        <f>Updates!Q127</f>
        <v>#VALUE!</v>
      </c>
      <c r="C127" s="4" t="e">
        <f t="shared" si="1"/>
        <v>#VALUE!</v>
      </c>
      <c r="D127" t="e">
        <f>(A127&amp;Updates!K127)</f>
        <v>#VALUE!</v>
      </c>
      <c r="E127" t="e">
        <f>"\\cmfp538\"&amp;Updates!K127&amp;"$"</f>
        <v>#VALUE!</v>
      </c>
    </row>
    <row r="128" spans="1:5">
      <c r="A128" t="s">
        <v>31</v>
      </c>
      <c r="B128" t="e">
        <f>Updates!Q128</f>
        <v>#VALUE!</v>
      </c>
      <c r="C128" s="4" t="e">
        <f t="shared" si="1"/>
        <v>#VALUE!</v>
      </c>
      <c r="D128" t="e">
        <f>(A128&amp;Updates!K128)</f>
        <v>#VALUE!</v>
      </c>
      <c r="E128" t="e">
        <f>"\\cmfp538\"&amp;Updates!K128&amp;"$"</f>
        <v>#VALUE!</v>
      </c>
    </row>
    <row r="129" spans="1:5">
      <c r="A129" t="s">
        <v>31</v>
      </c>
      <c r="B129" t="e">
        <f>Updates!Q129</f>
        <v>#VALUE!</v>
      </c>
      <c r="C129" s="4" t="e">
        <f t="shared" si="1"/>
        <v>#VALUE!</v>
      </c>
      <c r="D129" t="e">
        <f>(A129&amp;Updates!K129)</f>
        <v>#VALUE!</v>
      </c>
      <c r="E129" t="e">
        <f>"\\cmfp538\"&amp;Updates!K129&amp;"$"</f>
        <v>#VALUE!</v>
      </c>
    </row>
    <row r="130" spans="1:5">
      <c r="A130" t="s">
        <v>31</v>
      </c>
      <c r="B130" t="e">
        <f>Updates!Q130</f>
        <v>#VALUE!</v>
      </c>
      <c r="C130" s="4" t="e">
        <f t="shared" si="1"/>
        <v>#VALUE!</v>
      </c>
      <c r="D130" t="e">
        <f>(A130&amp;Updates!K130)</f>
        <v>#VALUE!</v>
      </c>
      <c r="E130" t="e">
        <f>"\\cmfp538\"&amp;Updates!K130&amp;"$"</f>
        <v>#VALUE!</v>
      </c>
    </row>
    <row r="131" spans="1:5">
      <c r="A131" t="s">
        <v>31</v>
      </c>
      <c r="B131" t="e">
        <f>Updates!Q131</f>
        <v>#VALUE!</v>
      </c>
      <c r="C131" s="4" t="e">
        <f t="shared" ref="C131:C194" si="2">IF(B131&gt;0,A131)</f>
        <v>#VALUE!</v>
      </c>
      <c r="D131" t="e">
        <f>(A131&amp;Updates!K131)</f>
        <v>#VALUE!</v>
      </c>
      <c r="E131" t="e">
        <f>"\\cmfp538\"&amp;Updates!K131&amp;"$"</f>
        <v>#VALUE!</v>
      </c>
    </row>
    <row r="132" spans="1:5">
      <c r="A132" t="s">
        <v>31</v>
      </c>
      <c r="B132" t="e">
        <f>Updates!Q132</f>
        <v>#VALUE!</v>
      </c>
      <c r="C132" s="4" t="e">
        <f t="shared" si="2"/>
        <v>#VALUE!</v>
      </c>
      <c r="D132" t="e">
        <f>(A132&amp;Updates!K132)</f>
        <v>#VALUE!</v>
      </c>
      <c r="E132" t="e">
        <f>"\\cmfp538\"&amp;Updates!K132&amp;"$"</f>
        <v>#VALUE!</v>
      </c>
    </row>
    <row r="133" spans="1:5">
      <c r="A133" t="s">
        <v>31</v>
      </c>
      <c r="B133" t="e">
        <f>Updates!Q133</f>
        <v>#VALUE!</v>
      </c>
      <c r="C133" s="4" t="e">
        <f t="shared" si="2"/>
        <v>#VALUE!</v>
      </c>
      <c r="D133" t="e">
        <f>(A133&amp;Updates!K133)</f>
        <v>#VALUE!</v>
      </c>
      <c r="E133" t="e">
        <f>"\\cmfp538\"&amp;Updates!K133&amp;"$"</f>
        <v>#VALUE!</v>
      </c>
    </row>
    <row r="134" spans="1:5">
      <c r="A134" t="s">
        <v>31</v>
      </c>
      <c r="B134" t="e">
        <f>Updates!Q134</f>
        <v>#VALUE!</v>
      </c>
      <c r="C134" s="4" t="e">
        <f t="shared" si="2"/>
        <v>#VALUE!</v>
      </c>
      <c r="D134" t="e">
        <f>(A134&amp;Updates!K134)</f>
        <v>#VALUE!</v>
      </c>
      <c r="E134" t="e">
        <f>"\\cmfp538\"&amp;Updates!K134&amp;"$"</f>
        <v>#VALUE!</v>
      </c>
    </row>
    <row r="135" spans="1:5">
      <c r="A135" t="s">
        <v>31</v>
      </c>
      <c r="B135" t="e">
        <f>Updates!Q135</f>
        <v>#VALUE!</v>
      </c>
      <c r="C135" s="4" t="e">
        <f t="shared" si="2"/>
        <v>#VALUE!</v>
      </c>
      <c r="D135" t="e">
        <f>(A135&amp;Updates!K135)</f>
        <v>#VALUE!</v>
      </c>
      <c r="E135" t="e">
        <f>"\\cmfp538\"&amp;Updates!K135&amp;"$"</f>
        <v>#VALUE!</v>
      </c>
    </row>
    <row r="136" spans="1:5">
      <c r="A136" t="s">
        <v>31</v>
      </c>
      <c r="B136" t="e">
        <f>Updates!Q136</f>
        <v>#VALUE!</v>
      </c>
      <c r="C136" s="4" t="e">
        <f t="shared" si="2"/>
        <v>#VALUE!</v>
      </c>
      <c r="D136" t="e">
        <f>(A136&amp;Updates!K136)</f>
        <v>#VALUE!</v>
      </c>
      <c r="E136" t="e">
        <f>"\\cmfp538\"&amp;Updates!K136&amp;"$"</f>
        <v>#VALUE!</v>
      </c>
    </row>
    <row r="137" spans="1:5">
      <c r="A137" t="s">
        <v>31</v>
      </c>
      <c r="B137" t="e">
        <f>Updates!Q137</f>
        <v>#VALUE!</v>
      </c>
      <c r="C137" s="4" t="e">
        <f t="shared" si="2"/>
        <v>#VALUE!</v>
      </c>
      <c r="D137" t="e">
        <f>(A137&amp;Updates!K137)</f>
        <v>#VALUE!</v>
      </c>
      <c r="E137" t="e">
        <f>"\\cmfp538\"&amp;Updates!K137&amp;"$"</f>
        <v>#VALUE!</v>
      </c>
    </row>
    <row r="138" spans="1:5">
      <c r="A138" t="s">
        <v>31</v>
      </c>
      <c r="B138" t="e">
        <f>Updates!Q138</f>
        <v>#VALUE!</v>
      </c>
      <c r="C138" s="4" t="e">
        <f t="shared" si="2"/>
        <v>#VALUE!</v>
      </c>
      <c r="D138" t="e">
        <f>(A138&amp;Updates!K138)</f>
        <v>#VALUE!</v>
      </c>
      <c r="E138" t="e">
        <f>"\\cmfp538\"&amp;Updates!K138&amp;"$"</f>
        <v>#VALUE!</v>
      </c>
    </row>
    <row r="139" spans="1:5">
      <c r="A139" t="s">
        <v>31</v>
      </c>
      <c r="B139" t="e">
        <f>Updates!Q139</f>
        <v>#VALUE!</v>
      </c>
      <c r="C139" s="4" t="e">
        <f t="shared" si="2"/>
        <v>#VALUE!</v>
      </c>
      <c r="D139" t="e">
        <f>(A139&amp;Updates!K139)</f>
        <v>#VALUE!</v>
      </c>
      <c r="E139" t="e">
        <f>"\\cmfp538\"&amp;Updates!K139&amp;"$"</f>
        <v>#VALUE!</v>
      </c>
    </row>
    <row r="140" spans="1:5">
      <c r="A140" t="s">
        <v>31</v>
      </c>
      <c r="B140" t="e">
        <f>Updates!Q140</f>
        <v>#VALUE!</v>
      </c>
      <c r="C140" s="4" t="e">
        <f t="shared" si="2"/>
        <v>#VALUE!</v>
      </c>
      <c r="D140" t="e">
        <f>(A140&amp;Updates!K140)</f>
        <v>#VALUE!</v>
      </c>
      <c r="E140" t="e">
        <f>"\\cmfp538\"&amp;Updates!K140&amp;"$"</f>
        <v>#VALUE!</v>
      </c>
    </row>
    <row r="141" spans="1:5">
      <c r="A141" t="s">
        <v>31</v>
      </c>
      <c r="B141" t="e">
        <f>Updates!Q141</f>
        <v>#VALUE!</v>
      </c>
      <c r="C141" s="4" t="e">
        <f t="shared" si="2"/>
        <v>#VALUE!</v>
      </c>
      <c r="D141" t="e">
        <f>(A141&amp;Updates!K141)</f>
        <v>#VALUE!</v>
      </c>
      <c r="E141" t="e">
        <f>"\\cmfp538\"&amp;Updates!K141&amp;"$"</f>
        <v>#VALUE!</v>
      </c>
    </row>
    <row r="142" spans="1:5">
      <c r="A142" t="s">
        <v>31</v>
      </c>
      <c r="B142" t="e">
        <f>Updates!Q142</f>
        <v>#VALUE!</v>
      </c>
      <c r="C142" s="4" t="e">
        <f t="shared" si="2"/>
        <v>#VALUE!</v>
      </c>
      <c r="D142" t="e">
        <f>(A142&amp;Updates!K142)</f>
        <v>#VALUE!</v>
      </c>
      <c r="E142" t="e">
        <f>"\\cmfp538\"&amp;Updates!K142&amp;"$"</f>
        <v>#VALUE!</v>
      </c>
    </row>
    <row r="143" spans="1:5">
      <c r="A143" t="s">
        <v>31</v>
      </c>
      <c r="B143" t="e">
        <f>Updates!Q143</f>
        <v>#VALUE!</v>
      </c>
      <c r="C143" s="4" t="e">
        <f t="shared" si="2"/>
        <v>#VALUE!</v>
      </c>
      <c r="D143" t="e">
        <f>(A143&amp;Updates!K143)</f>
        <v>#VALUE!</v>
      </c>
      <c r="E143" t="e">
        <f>"\\cmfp538\"&amp;Updates!K143&amp;"$"</f>
        <v>#VALUE!</v>
      </c>
    </row>
    <row r="144" spans="1:5">
      <c r="A144" t="s">
        <v>31</v>
      </c>
      <c r="B144" t="e">
        <f>Updates!Q144</f>
        <v>#VALUE!</v>
      </c>
      <c r="C144" s="4" t="e">
        <f t="shared" si="2"/>
        <v>#VALUE!</v>
      </c>
      <c r="D144" t="e">
        <f>(A144&amp;Updates!K144)</f>
        <v>#VALUE!</v>
      </c>
      <c r="E144" t="e">
        <f>"\\cmfp538\"&amp;Updates!K144&amp;"$"</f>
        <v>#VALUE!</v>
      </c>
    </row>
    <row r="145" spans="1:5">
      <c r="A145" t="s">
        <v>31</v>
      </c>
      <c r="B145" t="e">
        <f>Updates!Q145</f>
        <v>#VALUE!</v>
      </c>
      <c r="C145" s="4" t="e">
        <f t="shared" si="2"/>
        <v>#VALUE!</v>
      </c>
      <c r="D145" t="e">
        <f>(A145&amp;Updates!K145)</f>
        <v>#VALUE!</v>
      </c>
      <c r="E145" t="e">
        <f>"\\cmfp538\"&amp;Updates!K145&amp;"$"</f>
        <v>#VALUE!</v>
      </c>
    </row>
    <row r="146" spans="1:5">
      <c r="A146" t="s">
        <v>31</v>
      </c>
      <c r="B146" t="e">
        <f>Updates!Q146</f>
        <v>#VALUE!</v>
      </c>
      <c r="C146" s="4" t="e">
        <f t="shared" si="2"/>
        <v>#VALUE!</v>
      </c>
      <c r="D146" t="e">
        <f>(A146&amp;Updates!K146)</f>
        <v>#VALUE!</v>
      </c>
      <c r="E146" t="e">
        <f>"\\cmfp538\"&amp;Updates!K146&amp;"$"</f>
        <v>#VALUE!</v>
      </c>
    </row>
    <row r="147" spans="1:5">
      <c r="A147" t="s">
        <v>31</v>
      </c>
      <c r="B147" t="e">
        <f>Updates!Q147</f>
        <v>#VALUE!</v>
      </c>
      <c r="C147" s="4" t="e">
        <f t="shared" si="2"/>
        <v>#VALUE!</v>
      </c>
      <c r="D147" t="e">
        <f>(A147&amp;Updates!K147)</f>
        <v>#VALUE!</v>
      </c>
      <c r="E147" t="e">
        <f>"\\cmfp538\"&amp;Updates!K147&amp;"$"</f>
        <v>#VALUE!</v>
      </c>
    </row>
    <row r="148" spans="1:5">
      <c r="A148" t="s">
        <v>31</v>
      </c>
      <c r="B148" t="e">
        <f>Updates!Q148</f>
        <v>#VALUE!</v>
      </c>
      <c r="C148" s="4" t="e">
        <f t="shared" si="2"/>
        <v>#VALUE!</v>
      </c>
      <c r="D148" t="e">
        <f>(A148&amp;Updates!K148)</f>
        <v>#VALUE!</v>
      </c>
      <c r="E148" t="e">
        <f>"\\cmfp538\"&amp;Updates!K148&amp;"$"</f>
        <v>#VALUE!</v>
      </c>
    </row>
    <row r="149" spans="1:5">
      <c r="A149" t="s">
        <v>31</v>
      </c>
      <c r="B149" t="e">
        <f>Updates!Q149</f>
        <v>#VALUE!</v>
      </c>
      <c r="C149" s="4" t="e">
        <f t="shared" si="2"/>
        <v>#VALUE!</v>
      </c>
      <c r="D149" t="e">
        <f>(A149&amp;Updates!K149)</f>
        <v>#VALUE!</v>
      </c>
      <c r="E149" t="e">
        <f>"\\cmfp538\"&amp;Updates!K149&amp;"$"</f>
        <v>#VALUE!</v>
      </c>
    </row>
    <row r="150" spans="1:5">
      <c r="A150" t="s">
        <v>31</v>
      </c>
      <c r="B150" t="e">
        <f>Updates!Q150</f>
        <v>#VALUE!</v>
      </c>
      <c r="C150" s="4" t="e">
        <f t="shared" si="2"/>
        <v>#VALUE!</v>
      </c>
      <c r="D150" t="e">
        <f>(A150&amp;Updates!K150)</f>
        <v>#VALUE!</v>
      </c>
      <c r="E150" t="e">
        <f>"\\cmfp538\"&amp;Updates!K150&amp;"$"</f>
        <v>#VALUE!</v>
      </c>
    </row>
    <row r="151" spans="1:5">
      <c r="A151" t="s">
        <v>31</v>
      </c>
      <c r="B151" t="e">
        <f>Updates!Q151</f>
        <v>#VALUE!</v>
      </c>
      <c r="C151" s="4" t="e">
        <f t="shared" si="2"/>
        <v>#VALUE!</v>
      </c>
      <c r="D151" t="e">
        <f>(A151&amp;Updates!K151)</f>
        <v>#VALUE!</v>
      </c>
      <c r="E151" t="e">
        <f>"\\cmfp538\"&amp;Updates!K151&amp;"$"</f>
        <v>#VALUE!</v>
      </c>
    </row>
    <row r="152" spans="1:5">
      <c r="A152" t="s">
        <v>31</v>
      </c>
      <c r="B152" t="e">
        <f>Updates!Q152</f>
        <v>#VALUE!</v>
      </c>
      <c r="C152" s="4" t="e">
        <f t="shared" si="2"/>
        <v>#VALUE!</v>
      </c>
      <c r="D152" t="e">
        <f>(A152&amp;Updates!K152)</f>
        <v>#VALUE!</v>
      </c>
      <c r="E152" t="e">
        <f>"\\cmfp538\"&amp;Updates!K152&amp;"$"</f>
        <v>#VALUE!</v>
      </c>
    </row>
    <row r="153" spans="1:5">
      <c r="A153" t="s">
        <v>31</v>
      </c>
      <c r="B153" t="e">
        <f>Updates!Q153</f>
        <v>#VALUE!</v>
      </c>
      <c r="C153" s="4" t="e">
        <f t="shared" si="2"/>
        <v>#VALUE!</v>
      </c>
      <c r="D153" t="e">
        <f>(A153&amp;Updates!K153)</f>
        <v>#VALUE!</v>
      </c>
      <c r="E153" t="e">
        <f>"\\cmfp538\"&amp;Updates!K153&amp;"$"</f>
        <v>#VALUE!</v>
      </c>
    </row>
    <row r="154" spans="1:5">
      <c r="A154" t="s">
        <v>31</v>
      </c>
      <c r="B154" t="e">
        <f>Updates!Q154</f>
        <v>#VALUE!</v>
      </c>
      <c r="C154" s="4" t="e">
        <f t="shared" si="2"/>
        <v>#VALUE!</v>
      </c>
      <c r="D154" t="e">
        <f>(A154&amp;Updates!K154)</f>
        <v>#VALUE!</v>
      </c>
      <c r="E154" t="e">
        <f>"\\cmfp538\"&amp;Updates!K154&amp;"$"</f>
        <v>#VALUE!</v>
      </c>
    </row>
    <row r="155" spans="1:5">
      <c r="A155" t="s">
        <v>31</v>
      </c>
      <c r="B155" t="e">
        <f>Updates!Q155</f>
        <v>#VALUE!</v>
      </c>
      <c r="C155" s="4" t="e">
        <f t="shared" si="2"/>
        <v>#VALUE!</v>
      </c>
      <c r="D155" t="e">
        <f>(A155&amp;Updates!K155)</f>
        <v>#VALUE!</v>
      </c>
      <c r="E155" t="e">
        <f>"\\cmfp538\"&amp;Updates!K155&amp;"$"</f>
        <v>#VALUE!</v>
      </c>
    </row>
    <row r="156" spans="1:5">
      <c r="A156" t="s">
        <v>31</v>
      </c>
      <c r="B156" t="e">
        <f>Updates!Q156</f>
        <v>#VALUE!</v>
      </c>
      <c r="C156" s="4" t="e">
        <f t="shared" si="2"/>
        <v>#VALUE!</v>
      </c>
      <c r="D156" t="e">
        <f>(A156&amp;Updates!K156)</f>
        <v>#VALUE!</v>
      </c>
      <c r="E156" t="e">
        <f>"\\cmfp538\"&amp;Updates!K156&amp;"$"</f>
        <v>#VALUE!</v>
      </c>
    </row>
    <row r="157" spans="1:5">
      <c r="A157" t="s">
        <v>31</v>
      </c>
      <c r="B157" t="e">
        <f>Updates!Q157</f>
        <v>#VALUE!</v>
      </c>
      <c r="C157" s="4" t="e">
        <f t="shared" si="2"/>
        <v>#VALUE!</v>
      </c>
      <c r="D157" t="e">
        <f>(A157&amp;Updates!K157)</f>
        <v>#VALUE!</v>
      </c>
      <c r="E157" t="e">
        <f>"\\cmfp538\"&amp;Updates!K157&amp;"$"</f>
        <v>#VALUE!</v>
      </c>
    </row>
    <row r="158" spans="1:5">
      <c r="A158" t="s">
        <v>31</v>
      </c>
      <c r="B158" t="e">
        <f>Updates!Q158</f>
        <v>#VALUE!</v>
      </c>
      <c r="C158" s="4" t="e">
        <f t="shared" si="2"/>
        <v>#VALUE!</v>
      </c>
      <c r="D158" t="e">
        <f>(A158&amp;Updates!K158)</f>
        <v>#VALUE!</v>
      </c>
      <c r="E158" t="e">
        <f>"\\cmfp538\"&amp;Updates!K158&amp;"$"</f>
        <v>#VALUE!</v>
      </c>
    </row>
    <row r="159" spans="1:5">
      <c r="A159" t="s">
        <v>31</v>
      </c>
      <c r="B159" t="e">
        <f>Updates!Q159</f>
        <v>#VALUE!</v>
      </c>
      <c r="C159" s="4" t="e">
        <f t="shared" si="2"/>
        <v>#VALUE!</v>
      </c>
      <c r="D159" t="e">
        <f>(A159&amp;Updates!K159)</f>
        <v>#VALUE!</v>
      </c>
      <c r="E159" t="e">
        <f>"\\cmfp538\"&amp;Updates!K159&amp;"$"</f>
        <v>#VALUE!</v>
      </c>
    </row>
    <row r="160" spans="1:5">
      <c r="A160" t="s">
        <v>31</v>
      </c>
      <c r="B160" t="e">
        <f>Updates!Q160</f>
        <v>#VALUE!</v>
      </c>
      <c r="C160" s="4" t="e">
        <f t="shared" si="2"/>
        <v>#VALUE!</v>
      </c>
      <c r="D160" t="e">
        <f>(A160&amp;Updates!K160)</f>
        <v>#VALUE!</v>
      </c>
      <c r="E160" t="e">
        <f>"\\cmfp538\"&amp;Updates!K160&amp;"$"</f>
        <v>#VALUE!</v>
      </c>
    </row>
    <row r="161" spans="1:5">
      <c r="A161" t="s">
        <v>31</v>
      </c>
      <c r="B161" t="e">
        <f>Updates!Q161</f>
        <v>#VALUE!</v>
      </c>
      <c r="C161" s="4" t="e">
        <f t="shared" si="2"/>
        <v>#VALUE!</v>
      </c>
      <c r="D161" t="e">
        <f>(A161&amp;Updates!K161)</f>
        <v>#VALUE!</v>
      </c>
      <c r="E161" t="e">
        <f>"\\cmfp538\"&amp;Updates!K161&amp;"$"</f>
        <v>#VALUE!</v>
      </c>
    </row>
    <row r="162" spans="1:5">
      <c r="A162" t="s">
        <v>31</v>
      </c>
      <c r="B162" t="e">
        <f>Updates!Q162</f>
        <v>#VALUE!</v>
      </c>
      <c r="C162" s="4" t="e">
        <f t="shared" si="2"/>
        <v>#VALUE!</v>
      </c>
      <c r="D162" t="e">
        <f>(A162&amp;Updates!K162)</f>
        <v>#VALUE!</v>
      </c>
      <c r="E162" t="e">
        <f>"\\cmfp538\"&amp;Updates!K162&amp;"$"</f>
        <v>#VALUE!</v>
      </c>
    </row>
    <row r="163" spans="1:5">
      <c r="A163" t="s">
        <v>31</v>
      </c>
      <c r="B163" t="e">
        <f>Updates!Q163</f>
        <v>#VALUE!</v>
      </c>
      <c r="C163" s="4" t="e">
        <f t="shared" si="2"/>
        <v>#VALUE!</v>
      </c>
      <c r="D163" t="e">
        <f>(A163&amp;Updates!K163)</f>
        <v>#VALUE!</v>
      </c>
      <c r="E163" t="e">
        <f>"\\cmfp538\"&amp;Updates!K163&amp;"$"</f>
        <v>#VALUE!</v>
      </c>
    </row>
    <row r="164" spans="1:5">
      <c r="A164" t="s">
        <v>31</v>
      </c>
      <c r="B164" t="e">
        <f>Updates!Q164</f>
        <v>#VALUE!</v>
      </c>
      <c r="C164" s="4" t="e">
        <f t="shared" si="2"/>
        <v>#VALUE!</v>
      </c>
      <c r="D164" t="e">
        <f>(A164&amp;Updates!K164)</f>
        <v>#VALUE!</v>
      </c>
      <c r="E164" t="e">
        <f>"\\cmfp538\"&amp;Updates!K164&amp;"$"</f>
        <v>#VALUE!</v>
      </c>
    </row>
    <row r="165" spans="1:5">
      <c r="A165" t="s">
        <v>31</v>
      </c>
      <c r="B165" t="e">
        <f>Updates!Q165</f>
        <v>#VALUE!</v>
      </c>
      <c r="C165" s="4" t="e">
        <f t="shared" si="2"/>
        <v>#VALUE!</v>
      </c>
      <c r="D165" t="e">
        <f>(A165&amp;Updates!K165)</f>
        <v>#VALUE!</v>
      </c>
      <c r="E165" t="e">
        <f>"\\cmfp538\"&amp;Updates!K165&amp;"$"</f>
        <v>#VALUE!</v>
      </c>
    </row>
    <row r="166" spans="1:5">
      <c r="A166" t="s">
        <v>31</v>
      </c>
      <c r="B166" t="e">
        <f>Updates!Q166</f>
        <v>#VALUE!</v>
      </c>
      <c r="C166" s="4" t="e">
        <f t="shared" si="2"/>
        <v>#VALUE!</v>
      </c>
      <c r="D166" t="e">
        <f>(A166&amp;Updates!K166)</f>
        <v>#VALUE!</v>
      </c>
      <c r="E166" t="e">
        <f>"\\cmfp538\"&amp;Updates!K166&amp;"$"</f>
        <v>#VALUE!</v>
      </c>
    </row>
    <row r="167" spans="1:5">
      <c r="A167" t="s">
        <v>31</v>
      </c>
      <c r="B167" t="e">
        <f>Updates!Q167</f>
        <v>#VALUE!</v>
      </c>
      <c r="C167" s="4" t="e">
        <f t="shared" si="2"/>
        <v>#VALUE!</v>
      </c>
      <c r="D167" t="e">
        <f>(A167&amp;Updates!K167)</f>
        <v>#VALUE!</v>
      </c>
      <c r="E167" t="e">
        <f>"\\cmfp538\"&amp;Updates!K167&amp;"$"</f>
        <v>#VALUE!</v>
      </c>
    </row>
    <row r="168" spans="1:5">
      <c r="A168" t="s">
        <v>31</v>
      </c>
      <c r="B168" t="e">
        <f>Updates!Q168</f>
        <v>#VALUE!</v>
      </c>
      <c r="C168" s="4" t="e">
        <f t="shared" si="2"/>
        <v>#VALUE!</v>
      </c>
      <c r="D168" t="e">
        <f>(A168&amp;Updates!K168)</f>
        <v>#VALUE!</v>
      </c>
      <c r="E168" t="e">
        <f>"\\cmfp538\"&amp;Updates!K168&amp;"$"</f>
        <v>#VALUE!</v>
      </c>
    </row>
    <row r="169" spans="1:5">
      <c r="A169" t="s">
        <v>31</v>
      </c>
      <c r="B169" t="e">
        <f>Updates!Q169</f>
        <v>#VALUE!</v>
      </c>
      <c r="C169" s="4" t="e">
        <f t="shared" si="2"/>
        <v>#VALUE!</v>
      </c>
      <c r="D169" t="e">
        <f>(A169&amp;Updates!K169)</f>
        <v>#VALUE!</v>
      </c>
      <c r="E169" t="e">
        <f>"\\cmfp538\"&amp;Updates!K169&amp;"$"</f>
        <v>#VALUE!</v>
      </c>
    </row>
    <row r="170" spans="1:5">
      <c r="A170" t="s">
        <v>31</v>
      </c>
      <c r="B170" t="e">
        <f>Updates!Q170</f>
        <v>#VALUE!</v>
      </c>
      <c r="C170" s="4" t="e">
        <f t="shared" si="2"/>
        <v>#VALUE!</v>
      </c>
      <c r="D170" t="e">
        <f>(A170&amp;Updates!K170)</f>
        <v>#VALUE!</v>
      </c>
      <c r="E170" t="e">
        <f>"\\cmfp538\"&amp;Updates!K170&amp;"$"</f>
        <v>#VALUE!</v>
      </c>
    </row>
    <row r="171" spans="1:5">
      <c r="A171" t="s">
        <v>31</v>
      </c>
      <c r="B171" t="e">
        <f>Updates!Q171</f>
        <v>#VALUE!</v>
      </c>
      <c r="C171" s="4" t="e">
        <f t="shared" si="2"/>
        <v>#VALUE!</v>
      </c>
      <c r="D171" t="e">
        <f>(A171&amp;Updates!K171)</f>
        <v>#VALUE!</v>
      </c>
      <c r="E171" t="e">
        <f>"\\cmfp538\"&amp;Updates!K171&amp;"$"</f>
        <v>#VALUE!</v>
      </c>
    </row>
    <row r="172" spans="1:5">
      <c r="A172" t="s">
        <v>31</v>
      </c>
      <c r="B172" t="e">
        <f>Updates!Q172</f>
        <v>#VALUE!</v>
      </c>
      <c r="C172" s="4" t="e">
        <f t="shared" si="2"/>
        <v>#VALUE!</v>
      </c>
      <c r="D172" t="e">
        <f>(A172&amp;Updates!K172)</f>
        <v>#VALUE!</v>
      </c>
      <c r="E172" t="e">
        <f>"\\cmfp538\"&amp;Updates!K172&amp;"$"</f>
        <v>#VALUE!</v>
      </c>
    </row>
    <row r="173" spans="1:5">
      <c r="A173" t="s">
        <v>31</v>
      </c>
      <c r="B173" t="e">
        <f>Updates!Q173</f>
        <v>#VALUE!</v>
      </c>
      <c r="C173" s="4" t="e">
        <f t="shared" si="2"/>
        <v>#VALUE!</v>
      </c>
      <c r="D173" t="e">
        <f>(A173&amp;Updates!K173)</f>
        <v>#VALUE!</v>
      </c>
      <c r="E173" t="e">
        <f>"\\cmfp538\"&amp;Updates!K173&amp;"$"</f>
        <v>#VALUE!</v>
      </c>
    </row>
    <row r="174" spans="1:5">
      <c r="A174" t="s">
        <v>31</v>
      </c>
      <c r="B174" t="e">
        <f>Updates!Q174</f>
        <v>#VALUE!</v>
      </c>
      <c r="C174" s="4" t="e">
        <f t="shared" si="2"/>
        <v>#VALUE!</v>
      </c>
      <c r="D174" t="e">
        <f>(A174&amp;Updates!K174)</f>
        <v>#VALUE!</v>
      </c>
      <c r="E174" t="e">
        <f>"\\cmfp538\"&amp;Updates!K174&amp;"$"</f>
        <v>#VALUE!</v>
      </c>
    </row>
    <row r="175" spans="1:5">
      <c r="A175" t="s">
        <v>31</v>
      </c>
      <c r="B175" t="e">
        <f>Updates!Q175</f>
        <v>#VALUE!</v>
      </c>
      <c r="C175" s="4" t="e">
        <f t="shared" si="2"/>
        <v>#VALUE!</v>
      </c>
      <c r="D175" t="e">
        <f>(A175&amp;Updates!K175)</f>
        <v>#VALUE!</v>
      </c>
      <c r="E175" t="e">
        <f>"\\cmfp538\"&amp;Updates!K175&amp;"$"</f>
        <v>#VALUE!</v>
      </c>
    </row>
    <row r="176" spans="1:5">
      <c r="A176" t="s">
        <v>31</v>
      </c>
      <c r="B176" t="e">
        <f>Updates!Q176</f>
        <v>#VALUE!</v>
      </c>
      <c r="C176" s="4" t="e">
        <f t="shared" si="2"/>
        <v>#VALUE!</v>
      </c>
      <c r="D176" t="e">
        <f>(A176&amp;Updates!K176)</f>
        <v>#VALUE!</v>
      </c>
      <c r="E176" t="e">
        <f>"\\cmfp538\"&amp;Updates!K176&amp;"$"</f>
        <v>#VALUE!</v>
      </c>
    </row>
    <row r="177" spans="1:5">
      <c r="A177" t="s">
        <v>31</v>
      </c>
      <c r="B177" t="e">
        <f>Updates!Q177</f>
        <v>#VALUE!</v>
      </c>
      <c r="C177" s="4" t="e">
        <f t="shared" si="2"/>
        <v>#VALUE!</v>
      </c>
      <c r="D177" t="e">
        <f>(A177&amp;Updates!K177)</f>
        <v>#VALUE!</v>
      </c>
      <c r="E177" t="e">
        <f>"\\cmfp538\"&amp;Updates!K177&amp;"$"</f>
        <v>#VALUE!</v>
      </c>
    </row>
    <row r="178" spans="1:5">
      <c r="A178" t="s">
        <v>31</v>
      </c>
      <c r="B178" t="e">
        <f>Updates!Q178</f>
        <v>#VALUE!</v>
      </c>
      <c r="C178" s="4" t="e">
        <f t="shared" si="2"/>
        <v>#VALUE!</v>
      </c>
      <c r="D178" t="e">
        <f>(A178&amp;Updates!K178)</f>
        <v>#VALUE!</v>
      </c>
      <c r="E178" t="e">
        <f>"\\cmfp538\"&amp;Updates!K178&amp;"$"</f>
        <v>#VALUE!</v>
      </c>
    </row>
    <row r="179" spans="1:5">
      <c r="A179" t="s">
        <v>31</v>
      </c>
      <c r="B179" t="e">
        <f>Updates!Q179</f>
        <v>#VALUE!</v>
      </c>
      <c r="C179" s="4" t="e">
        <f t="shared" si="2"/>
        <v>#VALUE!</v>
      </c>
      <c r="D179" t="e">
        <f>(A179&amp;Updates!K179)</f>
        <v>#VALUE!</v>
      </c>
      <c r="E179" t="e">
        <f>"\\cmfp538\"&amp;Updates!K179&amp;"$"</f>
        <v>#VALUE!</v>
      </c>
    </row>
    <row r="180" spans="1:5">
      <c r="A180" t="s">
        <v>31</v>
      </c>
      <c r="B180" t="e">
        <f>Updates!Q180</f>
        <v>#VALUE!</v>
      </c>
      <c r="C180" s="4" t="e">
        <f t="shared" si="2"/>
        <v>#VALUE!</v>
      </c>
      <c r="D180" t="e">
        <f>(A180&amp;Updates!K180)</f>
        <v>#VALUE!</v>
      </c>
      <c r="E180" t="e">
        <f>"\\cmfp538\"&amp;Updates!K180&amp;"$"</f>
        <v>#VALUE!</v>
      </c>
    </row>
    <row r="181" spans="1:5">
      <c r="A181" t="s">
        <v>31</v>
      </c>
      <c r="B181" t="e">
        <f>Updates!Q181</f>
        <v>#VALUE!</v>
      </c>
      <c r="C181" s="4" t="e">
        <f t="shared" si="2"/>
        <v>#VALUE!</v>
      </c>
      <c r="D181" t="e">
        <f>(A181&amp;Updates!K181)</f>
        <v>#VALUE!</v>
      </c>
      <c r="E181" t="e">
        <f>"\\cmfp538\"&amp;Updates!K181&amp;"$"</f>
        <v>#VALUE!</v>
      </c>
    </row>
    <row r="182" spans="1:5">
      <c r="A182" t="s">
        <v>31</v>
      </c>
      <c r="B182" t="e">
        <f>Updates!Q182</f>
        <v>#VALUE!</v>
      </c>
      <c r="C182" s="4" t="e">
        <f t="shared" si="2"/>
        <v>#VALUE!</v>
      </c>
      <c r="D182" t="e">
        <f>(A182&amp;Updates!K182)</f>
        <v>#VALUE!</v>
      </c>
      <c r="E182" t="e">
        <f>"\\cmfp538\"&amp;Updates!K182&amp;"$"</f>
        <v>#VALUE!</v>
      </c>
    </row>
    <row r="183" spans="1:5">
      <c r="A183" t="s">
        <v>31</v>
      </c>
      <c r="B183" t="e">
        <f>Updates!Q183</f>
        <v>#VALUE!</v>
      </c>
      <c r="C183" s="4" t="e">
        <f t="shared" si="2"/>
        <v>#VALUE!</v>
      </c>
      <c r="D183" t="e">
        <f>(A183&amp;Updates!K183)</f>
        <v>#VALUE!</v>
      </c>
      <c r="E183" t="e">
        <f>"\\cmfp538\"&amp;Updates!K183&amp;"$"</f>
        <v>#VALUE!</v>
      </c>
    </row>
    <row r="184" spans="1:5">
      <c r="A184" t="s">
        <v>31</v>
      </c>
      <c r="B184" t="e">
        <f>Updates!Q184</f>
        <v>#VALUE!</v>
      </c>
      <c r="C184" s="4" t="e">
        <f t="shared" si="2"/>
        <v>#VALUE!</v>
      </c>
      <c r="D184" t="e">
        <f>(A184&amp;Updates!K184)</f>
        <v>#VALUE!</v>
      </c>
      <c r="E184" t="e">
        <f>"\\cmfp538\"&amp;Updates!K184&amp;"$"</f>
        <v>#VALUE!</v>
      </c>
    </row>
    <row r="185" spans="1:5">
      <c r="A185" t="s">
        <v>31</v>
      </c>
      <c r="B185" t="e">
        <f>Updates!Q185</f>
        <v>#VALUE!</v>
      </c>
      <c r="C185" s="4" t="e">
        <f t="shared" si="2"/>
        <v>#VALUE!</v>
      </c>
      <c r="D185" t="e">
        <f>(A185&amp;Updates!K185)</f>
        <v>#VALUE!</v>
      </c>
      <c r="E185" t="e">
        <f>"\\cmfp538\"&amp;Updates!K185&amp;"$"</f>
        <v>#VALUE!</v>
      </c>
    </row>
    <row r="186" spans="1:5">
      <c r="A186" t="s">
        <v>31</v>
      </c>
      <c r="B186" t="e">
        <f>Updates!Q186</f>
        <v>#VALUE!</v>
      </c>
      <c r="C186" s="4" t="e">
        <f t="shared" si="2"/>
        <v>#VALUE!</v>
      </c>
      <c r="D186" t="e">
        <f>(A186&amp;Updates!K186)</f>
        <v>#VALUE!</v>
      </c>
      <c r="E186" t="e">
        <f>"\\cmfp538\"&amp;Updates!K186&amp;"$"</f>
        <v>#VALUE!</v>
      </c>
    </row>
    <row r="187" spans="1:5">
      <c r="A187" t="s">
        <v>31</v>
      </c>
      <c r="B187" t="e">
        <f>Updates!Q187</f>
        <v>#VALUE!</v>
      </c>
      <c r="C187" s="4" t="e">
        <f t="shared" si="2"/>
        <v>#VALUE!</v>
      </c>
      <c r="D187" t="e">
        <f>(A187&amp;Updates!K187)</f>
        <v>#VALUE!</v>
      </c>
      <c r="E187" t="e">
        <f>"\\cmfp538\"&amp;Updates!K187&amp;"$"</f>
        <v>#VALUE!</v>
      </c>
    </row>
    <row r="188" spans="1:5">
      <c r="A188" t="s">
        <v>31</v>
      </c>
      <c r="B188" t="e">
        <f>Updates!Q188</f>
        <v>#VALUE!</v>
      </c>
      <c r="C188" s="4" t="e">
        <f t="shared" si="2"/>
        <v>#VALUE!</v>
      </c>
      <c r="D188" t="e">
        <f>(A188&amp;Updates!K188)</f>
        <v>#VALUE!</v>
      </c>
      <c r="E188" t="e">
        <f>"\\cmfp538\"&amp;Updates!K188&amp;"$"</f>
        <v>#VALUE!</v>
      </c>
    </row>
    <row r="189" spans="1:5">
      <c r="A189" t="s">
        <v>31</v>
      </c>
      <c r="B189" t="e">
        <f>Updates!Q189</f>
        <v>#VALUE!</v>
      </c>
      <c r="C189" s="4" t="e">
        <f t="shared" si="2"/>
        <v>#VALUE!</v>
      </c>
      <c r="D189" t="e">
        <f>(A189&amp;Updates!K189)</f>
        <v>#VALUE!</v>
      </c>
      <c r="E189" t="e">
        <f>"\\cmfp538\"&amp;Updates!K189&amp;"$"</f>
        <v>#VALUE!</v>
      </c>
    </row>
    <row r="190" spans="1:5">
      <c r="A190" t="s">
        <v>31</v>
      </c>
      <c r="B190" t="e">
        <f>Updates!Q190</f>
        <v>#VALUE!</v>
      </c>
      <c r="C190" s="4" t="e">
        <f t="shared" si="2"/>
        <v>#VALUE!</v>
      </c>
      <c r="D190" t="e">
        <f>(A190&amp;Updates!K190)</f>
        <v>#VALUE!</v>
      </c>
      <c r="E190" t="e">
        <f>"\\cmfp538\"&amp;Updates!K190&amp;"$"</f>
        <v>#VALUE!</v>
      </c>
    </row>
    <row r="191" spans="1:5">
      <c r="A191" t="s">
        <v>31</v>
      </c>
      <c r="B191" t="e">
        <f>Updates!Q191</f>
        <v>#VALUE!</v>
      </c>
      <c r="C191" s="4" t="e">
        <f t="shared" si="2"/>
        <v>#VALUE!</v>
      </c>
      <c r="D191" t="e">
        <f>(A191&amp;Updates!K191)</f>
        <v>#VALUE!</v>
      </c>
      <c r="E191" t="e">
        <f>"\\cmfp538\"&amp;Updates!K191&amp;"$"</f>
        <v>#VALUE!</v>
      </c>
    </row>
    <row r="192" spans="1:5">
      <c r="A192" t="s">
        <v>31</v>
      </c>
      <c r="B192" t="e">
        <f>Updates!Q192</f>
        <v>#VALUE!</v>
      </c>
      <c r="C192" s="4" t="e">
        <f t="shared" si="2"/>
        <v>#VALUE!</v>
      </c>
      <c r="D192" t="e">
        <f>(A192&amp;Updates!K192)</f>
        <v>#VALUE!</v>
      </c>
      <c r="E192" t="e">
        <f>"\\cmfp538\"&amp;Updates!K192&amp;"$"</f>
        <v>#VALUE!</v>
      </c>
    </row>
    <row r="193" spans="1:5">
      <c r="A193" t="s">
        <v>31</v>
      </c>
      <c r="B193" t="e">
        <f>Updates!Q193</f>
        <v>#VALUE!</v>
      </c>
      <c r="C193" s="4" t="e">
        <f t="shared" si="2"/>
        <v>#VALUE!</v>
      </c>
      <c r="D193" t="e">
        <f>(A193&amp;Updates!K193)</f>
        <v>#VALUE!</v>
      </c>
      <c r="E193" t="e">
        <f>"\\cmfp538\"&amp;Updates!K193&amp;"$"</f>
        <v>#VALUE!</v>
      </c>
    </row>
    <row r="194" spans="1:5">
      <c r="A194" t="s">
        <v>31</v>
      </c>
      <c r="B194" t="e">
        <f>Updates!Q194</f>
        <v>#VALUE!</v>
      </c>
      <c r="C194" s="4" t="e">
        <f t="shared" si="2"/>
        <v>#VALUE!</v>
      </c>
      <c r="D194" t="e">
        <f>(A194&amp;Updates!K194)</f>
        <v>#VALUE!</v>
      </c>
      <c r="E194" t="e">
        <f>"\\cmfp538\"&amp;Updates!K194&amp;"$"</f>
        <v>#VALUE!</v>
      </c>
    </row>
    <row r="195" spans="1:5">
      <c r="A195" t="s">
        <v>31</v>
      </c>
      <c r="B195" t="e">
        <f>Updates!Q195</f>
        <v>#VALUE!</v>
      </c>
      <c r="C195" s="4" t="e">
        <f t="shared" ref="C195:C258" si="3">IF(B195&gt;0,A195)</f>
        <v>#VALUE!</v>
      </c>
      <c r="D195" t="e">
        <f>(A195&amp;Updates!K195)</f>
        <v>#VALUE!</v>
      </c>
      <c r="E195" t="e">
        <f>"\\cmfp538\"&amp;Updates!K195&amp;"$"</f>
        <v>#VALUE!</v>
      </c>
    </row>
    <row r="196" spans="1:5">
      <c r="A196" t="s">
        <v>31</v>
      </c>
      <c r="B196" t="e">
        <f>Updates!Q196</f>
        <v>#VALUE!</v>
      </c>
      <c r="C196" s="4" t="e">
        <f t="shared" si="3"/>
        <v>#VALUE!</v>
      </c>
      <c r="D196" t="e">
        <f>(A196&amp;Updates!K196)</f>
        <v>#VALUE!</v>
      </c>
      <c r="E196" t="e">
        <f>"\\cmfp538\"&amp;Updates!K196&amp;"$"</f>
        <v>#VALUE!</v>
      </c>
    </row>
    <row r="197" spans="1:5">
      <c r="A197" t="s">
        <v>31</v>
      </c>
      <c r="B197" t="e">
        <f>Updates!Q197</f>
        <v>#VALUE!</v>
      </c>
      <c r="C197" s="4" t="e">
        <f t="shared" si="3"/>
        <v>#VALUE!</v>
      </c>
      <c r="D197" t="e">
        <f>(A197&amp;Updates!K197)</f>
        <v>#VALUE!</v>
      </c>
      <c r="E197" t="e">
        <f>"\\cmfp538\"&amp;Updates!K197&amp;"$"</f>
        <v>#VALUE!</v>
      </c>
    </row>
    <row r="198" spans="1:5">
      <c r="A198" t="s">
        <v>31</v>
      </c>
      <c r="B198" t="e">
        <f>Updates!Q198</f>
        <v>#VALUE!</v>
      </c>
      <c r="C198" s="4" t="e">
        <f t="shared" si="3"/>
        <v>#VALUE!</v>
      </c>
      <c r="D198" t="e">
        <f>(A198&amp;Updates!K198)</f>
        <v>#VALUE!</v>
      </c>
      <c r="E198" t="e">
        <f>"\\cmfp538\"&amp;Updates!K198&amp;"$"</f>
        <v>#VALUE!</v>
      </c>
    </row>
    <row r="199" spans="1:5">
      <c r="A199" t="s">
        <v>31</v>
      </c>
      <c r="B199" t="e">
        <f>Updates!Q199</f>
        <v>#VALUE!</v>
      </c>
      <c r="C199" s="4" t="e">
        <f t="shared" si="3"/>
        <v>#VALUE!</v>
      </c>
      <c r="D199" t="e">
        <f>(A199&amp;Updates!K199)</f>
        <v>#VALUE!</v>
      </c>
      <c r="E199" t="e">
        <f>"\\cmfp538\"&amp;Updates!K199&amp;"$"</f>
        <v>#VALUE!</v>
      </c>
    </row>
    <row r="200" spans="1:5">
      <c r="A200" t="s">
        <v>31</v>
      </c>
      <c r="B200" t="e">
        <f>Updates!Q200</f>
        <v>#VALUE!</v>
      </c>
      <c r="C200" s="4" t="e">
        <f t="shared" si="3"/>
        <v>#VALUE!</v>
      </c>
      <c r="D200" t="e">
        <f>(A200&amp;Updates!K200)</f>
        <v>#VALUE!</v>
      </c>
      <c r="E200" t="e">
        <f>"\\cmfp538\"&amp;Updates!K200&amp;"$"</f>
        <v>#VALUE!</v>
      </c>
    </row>
    <row r="201" spans="1:5">
      <c r="A201" t="s">
        <v>31</v>
      </c>
      <c r="B201" t="e">
        <f>Updates!Q201</f>
        <v>#VALUE!</v>
      </c>
      <c r="C201" s="4" t="e">
        <f t="shared" si="3"/>
        <v>#VALUE!</v>
      </c>
      <c r="D201" t="e">
        <f>(A201&amp;Updates!K201)</f>
        <v>#VALUE!</v>
      </c>
      <c r="E201" t="e">
        <f>"\\cmfp538\"&amp;Updates!K201&amp;"$"</f>
        <v>#VALUE!</v>
      </c>
    </row>
    <row r="202" spans="1:5">
      <c r="A202" t="s">
        <v>31</v>
      </c>
      <c r="B202" t="e">
        <f>Updates!Q202</f>
        <v>#VALUE!</v>
      </c>
      <c r="C202" s="4" t="e">
        <f t="shared" si="3"/>
        <v>#VALUE!</v>
      </c>
      <c r="D202" t="e">
        <f>(A202&amp;Updates!K202)</f>
        <v>#VALUE!</v>
      </c>
      <c r="E202" t="e">
        <f>"\\cmfp538\"&amp;Updates!K202&amp;"$"</f>
        <v>#VALUE!</v>
      </c>
    </row>
    <row r="203" spans="1:5">
      <c r="A203" t="s">
        <v>31</v>
      </c>
      <c r="B203" t="e">
        <f>Updates!Q203</f>
        <v>#VALUE!</v>
      </c>
      <c r="C203" s="4" t="e">
        <f t="shared" si="3"/>
        <v>#VALUE!</v>
      </c>
      <c r="D203" t="e">
        <f>(A203&amp;Updates!K203)</f>
        <v>#VALUE!</v>
      </c>
      <c r="E203" t="e">
        <f>"\\cmfp538\"&amp;Updates!K203&amp;"$"</f>
        <v>#VALUE!</v>
      </c>
    </row>
    <row r="204" spans="1:5">
      <c r="A204" t="s">
        <v>31</v>
      </c>
      <c r="B204" t="e">
        <f>Updates!Q204</f>
        <v>#VALUE!</v>
      </c>
      <c r="C204" s="4" t="e">
        <f t="shared" si="3"/>
        <v>#VALUE!</v>
      </c>
      <c r="D204" t="e">
        <f>(A204&amp;Updates!K204)</f>
        <v>#VALUE!</v>
      </c>
      <c r="E204" t="e">
        <f>"\\cmfp538\"&amp;Updates!K204&amp;"$"</f>
        <v>#VALUE!</v>
      </c>
    </row>
    <row r="205" spans="1:5">
      <c r="A205" t="s">
        <v>31</v>
      </c>
      <c r="B205" t="e">
        <f>Updates!Q205</f>
        <v>#VALUE!</v>
      </c>
      <c r="C205" s="4" t="e">
        <f t="shared" si="3"/>
        <v>#VALUE!</v>
      </c>
      <c r="D205" t="e">
        <f>(A205&amp;Updates!K205)</f>
        <v>#VALUE!</v>
      </c>
      <c r="E205" t="e">
        <f>"\\cmfp538\"&amp;Updates!K205&amp;"$"</f>
        <v>#VALUE!</v>
      </c>
    </row>
    <row r="206" spans="1:5">
      <c r="A206" t="s">
        <v>31</v>
      </c>
      <c r="B206" t="e">
        <f>Updates!Q206</f>
        <v>#VALUE!</v>
      </c>
      <c r="C206" s="4" t="e">
        <f t="shared" si="3"/>
        <v>#VALUE!</v>
      </c>
      <c r="D206" t="e">
        <f>(A206&amp;Updates!K206)</f>
        <v>#VALUE!</v>
      </c>
      <c r="E206" t="e">
        <f>"\\cmfp538\"&amp;Updates!K206&amp;"$"</f>
        <v>#VALUE!</v>
      </c>
    </row>
    <row r="207" spans="1:5">
      <c r="A207" t="s">
        <v>31</v>
      </c>
      <c r="B207" t="e">
        <f>Updates!Q207</f>
        <v>#VALUE!</v>
      </c>
      <c r="C207" s="4" t="e">
        <f t="shared" si="3"/>
        <v>#VALUE!</v>
      </c>
      <c r="D207" t="e">
        <f>(A207&amp;Updates!K207)</f>
        <v>#VALUE!</v>
      </c>
      <c r="E207" t="e">
        <f>"\\cmfp538\"&amp;Updates!K207&amp;"$"</f>
        <v>#VALUE!</v>
      </c>
    </row>
    <row r="208" spans="1:5">
      <c r="A208" t="s">
        <v>31</v>
      </c>
      <c r="B208" t="e">
        <f>Updates!Q208</f>
        <v>#VALUE!</v>
      </c>
      <c r="C208" s="4" t="e">
        <f t="shared" si="3"/>
        <v>#VALUE!</v>
      </c>
      <c r="D208" t="e">
        <f>(A208&amp;Updates!K208)</f>
        <v>#VALUE!</v>
      </c>
      <c r="E208" t="e">
        <f>"\\cmfp538\"&amp;Updates!K208&amp;"$"</f>
        <v>#VALUE!</v>
      </c>
    </row>
    <row r="209" spans="1:5">
      <c r="A209" t="s">
        <v>31</v>
      </c>
      <c r="B209" t="e">
        <f>Updates!Q209</f>
        <v>#VALUE!</v>
      </c>
      <c r="C209" s="4" t="e">
        <f t="shared" si="3"/>
        <v>#VALUE!</v>
      </c>
      <c r="D209" t="e">
        <f>(A209&amp;Updates!K209)</f>
        <v>#VALUE!</v>
      </c>
      <c r="E209" t="e">
        <f>"\\cmfp538\"&amp;Updates!K209&amp;"$"</f>
        <v>#VALUE!</v>
      </c>
    </row>
    <row r="210" spans="1:5">
      <c r="A210" t="s">
        <v>31</v>
      </c>
      <c r="B210" t="e">
        <f>Updates!Q210</f>
        <v>#VALUE!</v>
      </c>
      <c r="C210" s="4" t="e">
        <f t="shared" si="3"/>
        <v>#VALUE!</v>
      </c>
      <c r="D210" t="e">
        <f>(A210&amp;Updates!K210)</f>
        <v>#VALUE!</v>
      </c>
      <c r="E210" t="e">
        <f>"\\cmfp538\"&amp;Updates!K210&amp;"$"</f>
        <v>#VALUE!</v>
      </c>
    </row>
    <row r="211" spans="1:5">
      <c r="A211" t="s">
        <v>31</v>
      </c>
      <c r="B211" t="e">
        <f>Updates!Q211</f>
        <v>#VALUE!</v>
      </c>
      <c r="C211" s="4" t="e">
        <f t="shared" si="3"/>
        <v>#VALUE!</v>
      </c>
      <c r="D211" t="e">
        <f>(A211&amp;Updates!K211)</f>
        <v>#VALUE!</v>
      </c>
      <c r="E211" t="e">
        <f>"\\cmfp538\"&amp;Updates!K211&amp;"$"</f>
        <v>#VALUE!</v>
      </c>
    </row>
    <row r="212" spans="1:5">
      <c r="A212" t="s">
        <v>31</v>
      </c>
      <c r="B212" t="e">
        <f>Updates!Q212</f>
        <v>#VALUE!</v>
      </c>
      <c r="C212" s="4" t="e">
        <f t="shared" si="3"/>
        <v>#VALUE!</v>
      </c>
      <c r="D212" t="e">
        <f>(A212&amp;Updates!K212)</f>
        <v>#VALUE!</v>
      </c>
      <c r="E212" t="e">
        <f>"\\cmfp538\"&amp;Updates!K212&amp;"$"</f>
        <v>#VALUE!</v>
      </c>
    </row>
    <row r="213" spans="1:5">
      <c r="A213" t="s">
        <v>31</v>
      </c>
      <c r="B213" t="e">
        <f>Updates!Q213</f>
        <v>#VALUE!</v>
      </c>
      <c r="C213" s="4" t="e">
        <f t="shared" si="3"/>
        <v>#VALUE!</v>
      </c>
      <c r="D213" t="e">
        <f>(A213&amp;Updates!K213)</f>
        <v>#VALUE!</v>
      </c>
      <c r="E213" t="e">
        <f>"\\cmfp538\"&amp;Updates!K213&amp;"$"</f>
        <v>#VALUE!</v>
      </c>
    </row>
    <row r="214" spans="1:5">
      <c r="A214" t="s">
        <v>31</v>
      </c>
      <c r="B214" t="e">
        <f>Updates!Q214</f>
        <v>#VALUE!</v>
      </c>
      <c r="C214" s="4" t="e">
        <f t="shared" si="3"/>
        <v>#VALUE!</v>
      </c>
      <c r="D214" t="e">
        <f>(A214&amp;Updates!K214)</f>
        <v>#VALUE!</v>
      </c>
      <c r="E214" t="e">
        <f>"\\cmfp538\"&amp;Updates!K214&amp;"$"</f>
        <v>#VALUE!</v>
      </c>
    </row>
    <row r="215" spans="1:5">
      <c r="A215" t="s">
        <v>31</v>
      </c>
      <c r="B215" t="e">
        <f>Updates!Q215</f>
        <v>#VALUE!</v>
      </c>
      <c r="C215" s="4" t="e">
        <f t="shared" si="3"/>
        <v>#VALUE!</v>
      </c>
      <c r="D215" t="e">
        <f>(A215&amp;Updates!K215)</f>
        <v>#VALUE!</v>
      </c>
      <c r="E215" t="e">
        <f>"\\cmfp538\"&amp;Updates!K215&amp;"$"</f>
        <v>#VALUE!</v>
      </c>
    </row>
    <row r="216" spans="1:5">
      <c r="A216" t="s">
        <v>31</v>
      </c>
      <c r="B216" t="e">
        <f>Updates!Q216</f>
        <v>#VALUE!</v>
      </c>
      <c r="C216" s="4" t="e">
        <f t="shared" si="3"/>
        <v>#VALUE!</v>
      </c>
      <c r="D216" t="e">
        <f>(A216&amp;Updates!K216)</f>
        <v>#VALUE!</v>
      </c>
      <c r="E216" t="e">
        <f>"\\cmfp538\"&amp;Updates!K216&amp;"$"</f>
        <v>#VALUE!</v>
      </c>
    </row>
    <row r="217" spans="1:5">
      <c r="A217" t="s">
        <v>31</v>
      </c>
      <c r="B217" t="e">
        <f>Updates!Q217</f>
        <v>#VALUE!</v>
      </c>
      <c r="C217" s="4" t="e">
        <f t="shared" si="3"/>
        <v>#VALUE!</v>
      </c>
      <c r="D217" t="e">
        <f>(A217&amp;Updates!K217)</f>
        <v>#VALUE!</v>
      </c>
      <c r="E217" t="e">
        <f>"\\cmfp538\"&amp;Updates!K217&amp;"$"</f>
        <v>#VALUE!</v>
      </c>
    </row>
    <row r="218" spans="1:5">
      <c r="A218" t="s">
        <v>31</v>
      </c>
      <c r="B218" t="e">
        <f>Updates!Q218</f>
        <v>#VALUE!</v>
      </c>
      <c r="C218" s="4" t="e">
        <f t="shared" si="3"/>
        <v>#VALUE!</v>
      </c>
      <c r="D218" t="e">
        <f>(A218&amp;Updates!K218)</f>
        <v>#VALUE!</v>
      </c>
      <c r="E218" t="e">
        <f>"\\cmfp538\"&amp;Updates!K218&amp;"$"</f>
        <v>#VALUE!</v>
      </c>
    </row>
    <row r="219" spans="1:5">
      <c r="A219" t="s">
        <v>31</v>
      </c>
      <c r="B219" t="e">
        <f>Updates!Q219</f>
        <v>#VALUE!</v>
      </c>
      <c r="C219" s="4" t="e">
        <f t="shared" si="3"/>
        <v>#VALUE!</v>
      </c>
      <c r="D219" t="e">
        <f>(A219&amp;Updates!K219)</f>
        <v>#VALUE!</v>
      </c>
      <c r="E219" t="e">
        <f>"\\cmfp538\"&amp;Updates!K219&amp;"$"</f>
        <v>#VALUE!</v>
      </c>
    </row>
    <row r="220" spans="1:5">
      <c r="A220" t="s">
        <v>31</v>
      </c>
      <c r="B220" t="e">
        <f>Updates!Q220</f>
        <v>#VALUE!</v>
      </c>
      <c r="C220" s="4" t="e">
        <f t="shared" si="3"/>
        <v>#VALUE!</v>
      </c>
      <c r="D220" t="e">
        <f>(A220&amp;Updates!K220)</f>
        <v>#VALUE!</v>
      </c>
      <c r="E220" t="e">
        <f>"\\cmfp538\"&amp;Updates!K220&amp;"$"</f>
        <v>#VALUE!</v>
      </c>
    </row>
    <row r="221" spans="1:5">
      <c r="A221" t="s">
        <v>31</v>
      </c>
      <c r="B221" t="e">
        <f>Updates!Q221</f>
        <v>#VALUE!</v>
      </c>
      <c r="C221" s="4" t="e">
        <f t="shared" si="3"/>
        <v>#VALUE!</v>
      </c>
      <c r="D221" t="e">
        <f>(A221&amp;Updates!K221)</f>
        <v>#VALUE!</v>
      </c>
      <c r="E221" t="e">
        <f>"\\cmfp538\"&amp;Updates!K221&amp;"$"</f>
        <v>#VALUE!</v>
      </c>
    </row>
    <row r="222" spans="1:5">
      <c r="A222" t="s">
        <v>31</v>
      </c>
      <c r="B222" t="e">
        <f>Updates!Q222</f>
        <v>#VALUE!</v>
      </c>
      <c r="C222" s="4" t="e">
        <f t="shared" si="3"/>
        <v>#VALUE!</v>
      </c>
      <c r="D222" t="e">
        <f>(A222&amp;Updates!K222)</f>
        <v>#VALUE!</v>
      </c>
      <c r="E222" t="e">
        <f>"\\cmfp538\"&amp;Updates!K222&amp;"$"</f>
        <v>#VALUE!</v>
      </c>
    </row>
    <row r="223" spans="1:5">
      <c r="A223" t="s">
        <v>31</v>
      </c>
      <c r="B223" t="e">
        <f>Updates!Q223</f>
        <v>#VALUE!</v>
      </c>
      <c r="C223" s="4" t="e">
        <f t="shared" si="3"/>
        <v>#VALUE!</v>
      </c>
      <c r="D223" t="e">
        <f>(A223&amp;Updates!K223)</f>
        <v>#VALUE!</v>
      </c>
      <c r="E223" t="e">
        <f>"\\cmfp538\"&amp;Updates!K223&amp;"$"</f>
        <v>#VALUE!</v>
      </c>
    </row>
    <row r="224" spans="1:5">
      <c r="A224" t="s">
        <v>31</v>
      </c>
      <c r="B224" t="e">
        <f>Updates!Q224</f>
        <v>#VALUE!</v>
      </c>
      <c r="C224" s="4" t="e">
        <f t="shared" si="3"/>
        <v>#VALUE!</v>
      </c>
      <c r="D224" t="e">
        <f>(A224&amp;Updates!K224)</f>
        <v>#VALUE!</v>
      </c>
      <c r="E224" t="e">
        <f>"\\cmfp538\"&amp;Updates!K224&amp;"$"</f>
        <v>#VALUE!</v>
      </c>
    </row>
    <row r="225" spans="1:5">
      <c r="A225" t="s">
        <v>31</v>
      </c>
      <c r="B225" t="e">
        <f>Updates!Q225</f>
        <v>#VALUE!</v>
      </c>
      <c r="C225" s="4" t="e">
        <f t="shared" si="3"/>
        <v>#VALUE!</v>
      </c>
      <c r="D225" t="e">
        <f>(A225&amp;Updates!K225)</f>
        <v>#VALUE!</v>
      </c>
      <c r="E225" t="e">
        <f>"\\cmfp538\"&amp;Updates!K225&amp;"$"</f>
        <v>#VALUE!</v>
      </c>
    </row>
    <row r="226" spans="1:5">
      <c r="A226" t="s">
        <v>31</v>
      </c>
      <c r="B226" t="e">
        <f>Updates!Q226</f>
        <v>#VALUE!</v>
      </c>
      <c r="C226" s="4" t="e">
        <f t="shared" si="3"/>
        <v>#VALUE!</v>
      </c>
      <c r="D226" t="e">
        <f>(A226&amp;Updates!K226)</f>
        <v>#VALUE!</v>
      </c>
      <c r="E226" t="e">
        <f>"\\cmfp538\"&amp;Updates!K226&amp;"$"</f>
        <v>#VALUE!</v>
      </c>
    </row>
    <row r="227" spans="1:5">
      <c r="A227" t="s">
        <v>31</v>
      </c>
      <c r="B227" t="e">
        <f>Updates!Q227</f>
        <v>#VALUE!</v>
      </c>
      <c r="C227" s="4" t="e">
        <f t="shared" si="3"/>
        <v>#VALUE!</v>
      </c>
      <c r="D227" t="e">
        <f>(A227&amp;Updates!K227)</f>
        <v>#VALUE!</v>
      </c>
      <c r="E227" t="e">
        <f>"\\cmfp538\"&amp;Updates!K227&amp;"$"</f>
        <v>#VALUE!</v>
      </c>
    </row>
    <row r="228" spans="1:5">
      <c r="A228" t="s">
        <v>31</v>
      </c>
      <c r="B228" t="e">
        <f>Updates!Q228</f>
        <v>#VALUE!</v>
      </c>
      <c r="C228" s="4" t="e">
        <f t="shared" si="3"/>
        <v>#VALUE!</v>
      </c>
      <c r="D228" t="e">
        <f>(A228&amp;Updates!K228)</f>
        <v>#VALUE!</v>
      </c>
      <c r="E228" t="e">
        <f>"\\cmfp538\"&amp;Updates!K228&amp;"$"</f>
        <v>#VALUE!</v>
      </c>
    </row>
    <row r="229" spans="1:5">
      <c r="A229" t="s">
        <v>31</v>
      </c>
      <c r="B229" t="e">
        <f>Updates!Q229</f>
        <v>#VALUE!</v>
      </c>
      <c r="C229" s="4" t="e">
        <f t="shared" si="3"/>
        <v>#VALUE!</v>
      </c>
      <c r="D229" t="e">
        <f>(A229&amp;Updates!K229)</f>
        <v>#VALUE!</v>
      </c>
      <c r="E229" t="e">
        <f>"\\cmfp538\"&amp;Updates!K229&amp;"$"</f>
        <v>#VALUE!</v>
      </c>
    </row>
    <row r="230" spans="1:5">
      <c r="A230" t="s">
        <v>31</v>
      </c>
      <c r="B230" t="e">
        <f>Updates!Q230</f>
        <v>#VALUE!</v>
      </c>
      <c r="C230" s="4" t="e">
        <f t="shared" si="3"/>
        <v>#VALUE!</v>
      </c>
      <c r="D230" t="e">
        <f>(A230&amp;Updates!K230)</f>
        <v>#VALUE!</v>
      </c>
      <c r="E230" t="e">
        <f>"\\cmfp538\"&amp;Updates!K230&amp;"$"</f>
        <v>#VALUE!</v>
      </c>
    </row>
    <row r="231" spans="1:5">
      <c r="A231" t="s">
        <v>31</v>
      </c>
      <c r="B231" t="e">
        <f>Updates!Q231</f>
        <v>#VALUE!</v>
      </c>
      <c r="C231" s="4" t="e">
        <f t="shared" si="3"/>
        <v>#VALUE!</v>
      </c>
      <c r="D231" t="e">
        <f>(A231&amp;Updates!K231)</f>
        <v>#VALUE!</v>
      </c>
      <c r="E231" t="e">
        <f>"\\cmfp538\"&amp;Updates!K231&amp;"$"</f>
        <v>#VALUE!</v>
      </c>
    </row>
    <row r="232" spans="1:5">
      <c r="A232" t="s">
        <v>31</v>
      </c>
      <c r="B232" t="e">
        <f>Updates!Q232</f>
        <v>#VALUE!</v>
      </c>
      <c r="C232" s="4" t="e">
        <f t="shared" si="3"/>
        <v>#VALUE!</v>
      </c>
      <c r="D232" t="e">
        <f>(A232&amp;Updates!K232)</f>
        <v>#VALUE!</v>
      </c>
      <c r="E232" t="e">
        <f>"\\cmfp538\"&amp;Updates!K232&amp;"$"</f>
        <v>#VALUE!</v>
      </c>
    </row>
    <row r="233" spans="1:5">
      <c r="A233" t="s">
        <v>31</v>
      </c>
      <c r="B233" t="e">
        <f>Updates!Q233</f>
        <v>#VALUE!</v>
      </c>
      <c r="C233" s="4" t="e">
        <f t="shared" si="3"/>
        <v>#VALUE!</v>
      </c>
      <c r="D233" t="e">
        <f>(A233&amp;Updates!K233)</f>
        <v>#VALUE!</v>
      </c>
      <c r="E233" t="e">
        <f>"\\cmfp538\"&amp;Updates!K233&amp;"$"</f>
        <v>#VALUE!</v>
      </c>
    </row>
    <row r="234" spans="1:5">
      <c r="A234" t="s">
        <v>31</v>
      </c>
      <c r="B234" t="e">
        <f>Updates!Q234</f>
        <v>#VALUE!</v>
      </c>
      <c r="C234" s="4" t="e">
        <f t="shared" si="3"/>
        <v>#VALUE!</v>
      </c>
      <c r="D234" t="e">
        <f>(A234&amp;Updates!K234)</f>
        <v>#VALUE!</v>
      </c>
      <c r="E234" t="e">
        <f>"\\cmfp538\"&amp;Updates!K234&amp;"$"</f>
        <v>#VALUE!</v>
      </c>
    </row>
    <row r="235" spans="1:5">
      <c r="A235" t="s">
        <v>31</v>
      </c>
      <c r="B235" t="e">
        <f>Updates!Q235</f>
        <v>#VALUE!</v>
      </c>
      <c r="C235" s="4" t="e">
        <f t="shared" si="3"/>
        <v>#VALUE!</v>
      </c>
      <c r="D235" t="e">
        <f>(A235&amp;Updates!K235)</f>
        <v>#VALUE!</v>
      </c>
      <c r="E235" t="e">
        <f>"\\cmfp538\"&amp;Updates!K235&amp;"$"</f>
        <v>#VALUE!</v>
      </c>
    </row>
    <row r="236" spans="1:5">
      <c r="A236" t="s">
        <v>31</v>
      </c>
      <c r="B236" t="e">
        <f>Updates!Q236</f>
        <v>#VALUE!</v>
      </c>
      <c r="C236" s="4" t="e">
        <f t="shared" si="3"/>
        <v>#VALUE!</v>
      </c>
      <c r="D236" t="e">
        <f>(A236&amp;Updates!K236)</f>
        <v>#VALUE!</v>
      </c>
      <c r="E236" t="e">
        <f>"\\cmfp538\"&amp;Updates!K236&amp;"$"</f>
        <v>#VALUE!</v>
      </c>
    </row>
    <row r="237" spans="1:5">
      <c r="A237" t="s">
        <v>31</v>
      </c>
      <c r="B237" t="e">
        <f>Updates!Q237</f>
        <v>#VALUE!</v>
      </c>
      <c r="C237" s="4" t="e">
        <f t="shared" si="3"/>
        <v>#VALUE!</v>
      </c>
      <c r="D237" t="e">
        <f>(A237&amp;Updates!K237)</f>
        <v>#VALUE!</v>
      </c>
      <c r="E237" t="e">
        <f>"\\cmfp538\"&amp;Updates!K237&amp;"$"</f>
        <v>#VALUE!</v>
      </c>
    </row>
    <row r="238" spans="1:5">
      <c r="A238" t="s">
        <v>31</v>
      </c>
      <c r="B238" t="e">
        <f>Updates!Q238</f>
        <v>#VALUE!</v>
      </c>
      <c r="C238" s="4" t="e">
        <f t="shared" si="3"/>
        <v>#VALUE!</v>
      </c>
      <c r="D238" t="e">
        <f>(A238&amp;Updates!K238)</f>
        <v>#VALUE!</v>
      </c>
      <c r="E238" t="e">
        <f>"\\cmfp538\"&amp;Updates!K238&amp;"$"</f>
        <v>#VALUE!</v>
      </c>
    </row>
    <row r="239" spans="1:5">
      <c r="A239" t="s">
        <v>31</v>
      </c>
      <c r="B239" t="e">
        <f>Updates!Q239</f>
        <v>#VALUE!</v>
      </c>
      <c r="C239" s="4" t="e">
        <f t="shared" si="3"/>
        <v>#VALUE!</v>
      </c>
      <c r="D239" t="e">
        <f>(A239&amp;Updates!K239)</f>
        <v>#VALUE!</v>
      </c>
      <c r="E239" t="e">
        <f>"\\cmfp538\"&amp;Updates!K239&amp;"$"</f>
        <v>#VALUE!</v>
      </c>
    </row>
    <row r="240" spans="1:5">
      <c r="A240" t="s">
        <v>31</v>
      </c>
      <c r="B240" t="e">
        <f>Updates!Q240</f>
        <v>#VALUE!</v>
      </c>
      <c r="C240" s="4" t="e">
        <f t="shared" si="3"/>
        <v>#VALUE!</v>
      </c>
      <c r="D240" t="e">
        <f>(A240&amp;Updates!K240)</f>
        <v>#VALUE!</v>
      </c>
      <c r="E240" t="e">
        <f>"\\cmfp538\"&amp;Updates!K240&amp;"$"</f>
        <v>#VALUE!</v>
      </c>
    </row>
    <row r="241" spans="1:5">
      <c r="A241" t="s">
        <v>31</v>
      </c>
      <c r="B241" t="e">
        <f>Updates!Q241</f>
        <v>#VALUE!</v>
      </c>
      <c r="C241" s="4" t="e">
        <f t="shared" si="3"/>
        <v>#VALUE!</v>
      </c>
      <c r="D241" t="e">
        <f>(A241&amp;Updates!K241)</f>
        <v>#VALUE!</v>
      </c>
      <c r="E241" t="e">
        <f>"\\cmfp538\"&amp;Updates!K241&amp;"$"</f>
        <v>#VALUE!</v>
      </c>
    </row>
    <row r="242" spans="1:5">
      <c r="A242" t="s">
        <v>31</v>
      </c>
      <c r="B242" t="e">
        <f>Updates!Q242</f>
        <v>#VALUE!</v>
      </c>
      <c r="C242" s="4" t="e">
        <f t="shared" si="3"/>
        <v>#VALUE!</v>
      </c>
      <c r="D242" t="e">
        <f>(A242&amp;Updates!K242)</f>
        <v>#VALUE!</v>
      </c>
      <c r="E242" t="e">
        <f>"\\cmfp538\"&amp;Updates!K242&amp;"$"</f>
        <v>#VALUE!</v>
      </c>
    </row>
    <row r="243" spans="1:5">
      <c r="A243" t="s">
        <v>31</v>
      </c>
      <c r="B243" t="e">
        <f>Updates!Q243</f>
        <v>#VALUE!</v>
      </c>
      <c r="C243" s="4" t="e">
        <f t="shared" si="3"/>
        <v>#VALUE!</v>
      </c>
      <c r="D243" t="e">
        <f>(A243&amp;Updates!K243)</f>
        <v>#VALUE!</v>
      </c>
      <c r="E243" t="e">
        <f>"\\cmfp538\"&amp;Updates!K243&amp;"$"</f>
        <v>#VALUE!</v>
      </c>
    </row>
    <row r="244" spans="1:5">
      <c r="A244" t="s">
        <v>31</v>
      </c>
      <c r="B244" t="e">
        <f>Updates!Q244</f>
        <v>#VALUE!</v>
      </c>
      <c r="C244" s="4" t="e">
        <f t="shared" si="3"/>
        <v>#VALUE!</v>
      </c>
      <c r="D244" t="e">
        <f>(A244&amp;Updates!K244)</f>
        <v>#VALUE!</v>
      </c>
      <c r="E244" t="e">
        <f>"\\cmfp538\"&amp;Updates!K244&amp;"$"</f>
        <v>#VALUE!</v>
      </c>
    </row>
    <row r="245" spans="1:5">
      <c r="A245" t="s">
        <v>31</v>
      </c>
      <c r="B245" t="e">
        <f>Updates!Q245</f>
        <v>#VALUE!</v>
      </c>
      <c r="C245" s="4" t="e">
        <f t="shared" si="3"/>
        <v>#VALUE!</v>
      </c>
      <c r="D245" t="e">
        <f>(A245&amp;Updates!K245)</f>
        <v>#VALUE!</v>
      </c>
      <c r="E245" t="e">
        <f>"\\cmfp538\"&amp;Updates!K245&amp;"$"</f>
        <v>#VALUE!</v>
      </c>
    </row>
    <row r="246" spans="1:5">
      <c r="A246" t="s">
        <v>31</v>
      </c>
      <c r="B246" t="e">
        <f>Updates!Q246</f>
        <v>#VALUE!</v>
      </c>
      <c r="C246" s="4" t="e">
        <f t="shared" si="3"/>
        <v>#VALUE!</v>
      </c>
      <c r="D246" t="e">
        <f>(A246&amp;Updates!K246)</f>
        <v>#VALUE!</v>
      </c>
      <c r="E246" t="e">
        <f>"\\cmfp538\"&amp;Updates!K246&amp;"$"</f>
        <v>#VALUE!</v>
      </c>
    </row>
    <row r="247" spans="1:5">
      <c r="A247" t="s">
        <v>31</v>
      </c>
      <c r="B247" t="e">
        <f>Updates!Q247</f>
        <v>#VALUE!</v>
      </c>
      <c r="C247" s="4" t="e">
        <f t="shared" si="3"/>
        <v>#VALUE!</v>
      </c>
      <c r="D247" t="e">
        <f>(A247&amp;Updates!K247)</f>
        <v>#VALUE!</v>
      </c>
      <c r="E247" t="e">
        <f>"\\cmfp538\"&amp;Updates!K247&amp;"$"</f>
        <v>#VALUE!</v>
      </c>
    </row>
    <row r="248" spans="1:5">
      <c r="A248" t="s">
        <v>31</v>
      </c>
      <c r="B248" t="e">
        <f>Updates!Q248</f>
        <v>#VALUE!</v>
      </c>
      <c r="C248" s="4" t="e">
        <f t="shared" si="3"/>
        <v>#VALUE!</v>
      </c>
      <c r="D248" t="e">
        <f>(A248&amp;Updates!K248)</f>
        <v>#VALUE!</v>
      </c>
      <c r="E248" t="e">
        <f>"\\cmfp538\"&amp;Updates!K248&amp;"$"</f>
        <v>#VALUE!</v>
      </c>
    </row>
    <row r="249" spans="1:5">
      <c r="A249" t="s">
        <v>31</v>
      </c>
      <c r="B249" t="e">
        <f>Updates!Q249</f>
        <v>#VALUE!</v>
      </c>
      <c r="C249" s="4" t="e">
        <f t="shared" si="3"/>
        <v>#VALUE!</v>
      </c>
      <c r="D249" t="e">
        <f>(A249&amp;Updates!K249)</f>
        <v>#VALUE!</v>
      </c>
      <c r="E249" t="e">
        <f>"\\cmfp538\"&amp;Updates!K249&amp;"$"</f>
        <v>#VALUE!</v>
      </c>
    </row>
    <row r="250" spans="1:5">
      <c r="A250" t="s">
        <v>31</v>
      </c>
      <c r="B250" t="e">
        <f>Updates!Q250</f>
        <v>#VALUE!</v>
      </c>
      <c r="C250" s="4" t="e">
        <f t="shared" si="3"/>
        <v>#VALUE!</v>
      </c>
      <c r="D250" t="e">
        <f>(A250&amp;Updates!K250)</f>
        <v>#VALUE!</v>
      </c>
      <c r="E250" t="e">
        <f>"\\cmfp538\"&amp;Updates!K250&amp;"$"</f>
        <v>#VALUE!</v>
      </c>
    </row>
    <row r="251" spans="1:5">
      <c r="A251" t="s">
        <v>31</v>
      </c>
      <c r="B251" t="e">
        <f>Updates!Q251</f>
        <v>#VALUE!</v>
      </c>
      <c r="C251" s="4" t="e">
        <f t="shared" si="3"/>
        <v>#VALUE!</v>
      </c>
      <c r="D251" t="e">
        <f>(A251&amp;Updates!K251)</f>
        <v>#VALUE!</v>
      </c>
      <c r="E251" t="e">
        <f>"\\cmfp538\"&amp;Updates!K251&amp;"$"</f>
        <v>#VALUE!</v>
      </c>
    </row>
    <row r="252" spans="1:5">
      <c r="A252" t="s">
        <v>31</v>
      </c>
      <c r="B252" t="e">
        <f>Updates!Q252</f>
        <v>#VALUE!</v>
      </c>
      <c r="C252" s="4" t="e">
        <f t="shared" si="3"/>
        <v>#VALUE!</v>
      </c>
      <c r="D252" t="e">
        <f>(A252&amp;Updates!K252)</f>
        <v>#VALUE!</v>
      </c>
      <c r="E252" t="e">
        <f>"\\cmfp538\"&amp;Updates!K252&amp;"$"</f>
        <v>#VALUE!</v>
      </c>
    </row>
    <row r="253" spans="1:5">
      <c r="A253" t="s">
        <v>31</v>
      </c>
      <c r="B253" t="e">
        <f>Updates!Q253</f>
        <v>#VALUE!</v>
      </c>
      <c r="C253" s="4" t="e">
        <f t="shared" si="3"/>
        <v>#VALUE!</v>
      </c>
      <c r="D253" t="e">
        <f>(A253&amp;Updates!K253)</f>
        <v>#VALUE!</v>
      </c>
      <c r="E253" t="e">
        <f>"\\cmfp538\"&amp;Updates!K253&amp;"$"</f>
        <v>#VALUE!</v>
      </c>
    </row>
    <row r="254" spans="1:5">
      <c r="A254" t="s">
        <v>31</v>
      </c>
      <c r="B254" t="e">
        <f>Updates!Q254</f>
        <v>#VALUE!</v>
      </c>
      <c r="C254" s="4" t="e">
        <f t="shared" si="3"/>
        <v>#VALUE!</v>
      </c>
      <c r="D254" t="e">
        <f>(A254&amp;Updates!K254)</f>
        <v>#VALUE!</v>
      </c>
      <c r="E254" t="e">
        <f>"\\cmfp538\"&amp;Updates!K254&amp;"$"</f>
        <v>#VALUE!</v>
      </c>
    </row>
    <row r="255" spans="1:5">
      <c r="A255" t="s">
        <v>31</v>
      </c>
      <c r="B255" t="e">
        <f>Updates!Q255</f>
        <v>#VALUE!</v>
      </c>
      <c r="C255" s="4" t="e">
        <f t="shared" si="3"/>
        <v>#VALUE!</v>
      </c>
      <c r="D255" t="e">
        <f>(A255&amp;Updates!K255)</f>
        <v>#VALUE!</v>
      </c>
      <c r="E255" t="e">
        <f>"\\cmfp538\"&amp;Updates!K255&amp;"$"</f>
        <v>#VALUE!</v>
      </c>
    </row>
    <row r="256" spans="1:5">
      <c r="A256" t="s">
        <v>31</v>
      </c>
      <c r="B256" t="e">
        <f>Updates!Q256</f>
        <v>#VALUE!</v>
      </c>
      <c r="C256" s="4" t="e">
        <f t="shared" si="3"/>
        <v>#VALUE!</v>
      </c>
      <c r="D256" t="e">
        <f>(A256&amp;Updates!K256)</f>
        <v>#VALUE!</v>
      </c>
      <c r="E256" t="e">
        <f>"\\cmfp538\"&amp;Updates!K256&amp;"$"</f>
        <v>#VALUE!</v>
      </c>
    </row>
    <row r="257" spans="1:5">
      <c r="A257" t="s">
        <v>31</v>
      </c>
      <c r="B257" t="e">
        <f>Updates!Q257</f>
        <v>#VALUE!</v>
      </c>
      <c r="C257" s="4" t="e">
        <f t="shared" si="3"/>
        <v>#VALUE!</v>
      </c>
      <c r="D257" t="e">
        <f>(A257&amp;Updates!K257)</f>
        <v>#VALUE!</v>
      </c>
      <c r="E257" t="e">
        <f>"\\cmfp538\"&amp;Updates!K257&amp;"$"</f>
        <v>#VALUE!</v>
      </c>
    </row>
    <row r="258" spans="1:5">
      <c r="A258" t="s">
        <v>31</v>
      </c>
      <c r="B258" t="e">
        <f>Updates!Q258</f>
        <v>#VALUE!</v>
      </c>
      <c r="C258" s="4" t="e">
        <f t="shared" si="3"/>
        <v>#VALUE!</v>
      </c>
      <c r="D258" t="e">
        <f>(A258&amp;Updates!K258)</f>
        <v>#VALUE!</v>
      </c>
      <c r="E258" t="e">
        <f>"\\cmfp538\"&amp;Updates!K258&amp;"$"</f>
        <v>#VALUE!</v>
      </c>
    </row>
    <row r="259" spans="1:5">
      <c r="A259" t="s">
        <v>31</v>
      </c>
      <c r="B259" t="e">
        <f>Updates!Q259</f>
        <v>#VALUE!</v>
      </c>
      <c r="C259" s="4" t="e">
        <f t="shared" ref="C259:C322" si="4">IF(B259&gt;0,A259)</f>
        <v>#VALUE!</v>
      </c>
      <c r="D259" t="e">
        <f>(A259&amp;Updates!K259)</f>
        <v>#VALUE!</v>
      </c>
      <c r="E259" t="e">
        <f>"\\cmfp538\"&amp;Updates!K259&amp;"$"</f>
        <v>#VALUE!</v>
      </c>
    </row>
    <row r="260" spans="1:5">
      <c r="A260" t="s">
        <v>31</v>
      </c>
      <c r="B260" t="e">
        <f>Updates!Q260</f>
        <v>#VALUE!</v>
      </c>
      <c r="C260" s="4" t="e">
        <f t="shared" si="4"/>
        <v>#VALUE!</v>
      </c>
      <c r="D260" t="e">
        <f>(A260&amp;Updates!K260)</f>
        <v>#VALUE!</v>
      </c>
      <c r="E260" t="e">
        <f>"\\cmfp538\"&amp;Updates!K260&amp;"$"</f>
        <v>#VALUE!</v>
      </c>
    </row>
    <row r="261" spans="1:5">
      <c r="A261" t="s">
        <v>31</v>
      </c>
      <c r="B261" t="e">
        <f>Updates!Q261</f>
        <v>#VALUE!</v>
      </c>
      <c r="C261" s="4" t="e">
        <f t="shared" si="4"/>
        <v>#VALUE!</v>
      </c>
      <c r="D261" t="e">
        <f>(A261&amp;Updates!K261)</f>
        <v>#VALUE!</v>
      </c>
      <c r="E261" t="e">
        <f>"\\cmfp538\"&amp;Updates!K261&amp;"$"</f>
        <v>#VALUE!</v>
      </c>
    </row>
    <row r="262" spans="1:5">
      <c r="A262" t="s">
        <v>31</v>
      </c>
      <c r="B262" t="e">
        <f>Updates!Q262</f>
        <v>#VALUE!</v>
      </c>
      <c r="C262" s="4" t="e">
        <f t="shared" si="4"/>
        <v>#VALUE!</v>
      </c>
      <c r="D262" t="e">
        <f>(A262&amp;Updates!K262)</f>
        <v>#VALUE!</v>
      </c>
      <c r="E262" t="e">
        <f>"\\cmfp538\"&amp;Updates!K262&amp;"$"</f>
        <v>#VALUE!</v>
      </c>
    </row>
    <row r="263" spans="1:5">
      <c r="A263" t="s">
        <v>31</v>
      </c>
      <c r="B263" t="e">
        <f>Updates!Q263</f>
        <v>#VALUE!</v>
      </c>
      <c r="C263" s="4" t="e">
        <f t="shared" si="4"/>
        <v>#VALUE!</v>
      </c>
      <c r="D263" t="e">
        <f>(A263&amp;Updates!K263)</f>
        <v>#VALUE!</v>
      </c>
      <c r="E263" t="e">
        <f>"\\cmfp538\"&amp;Updates!K263&amp;"$"</f>
        <v>#VALUE!</v>
      </c>
    </row>
    <row r="264" spans="1:5">
      <c r="A264" t="s">
        <v>31</v>
      </c>
      <c r="B264" t="e">
        <f>Updates!Q264</f>
        <v>#VALUE!</v>
      </c>
      <c r="C264" s="4" t="e">
        <f t="shared" si="4"/>
        <v>#VALUE!</v>
      </c>
      <c r="D264" t="e">
        <f>(A264&amp;Updates!K264)</f>
        <v>#VALUE!</v>
      </c>
      <c r="E264" t="e">
        <f>"\\cmfp538\"&amp;Updates!K264&amp;"$"</f>
        <v>#VALUE!</v>
      </c>
    </row>
    <row r="265" spans="1:5">
      <c r="A265" t="s">
        <v>31</v>
      </c>
      <c r="B265" t="e">
        <f>Updates!Q265</f>
        <v>#VALUE!</v>
      </c>
      <c r="C265" s="4" t="e">
        <f t="shared" si="4"/>
        <v>#VALUE!</v>
      </c>
      <c r="D265" t="e">
        <f>(A265&amp;Updates!K265)</f>
        <v>#VALUE!</v>
      </c>
      <c r="E265" t="e">
        <f>"\\cmfp538\"&amp;Updates!K265&amp;"$"</f>
        <v>#VALUE!</v>
      </c>
    </row>
    <row r="266" spans="1:5">
      <c r="A266" t="s">
        <v>31</v>
      </c>
      <c r="B266" t="e">
        <f>Updates!Q266</f>
        <v>#VALUE!</v>
      </c>
      <c r="C266" s="4" t="e">
        <f t="shared" si="4"/>
        <v>#VALUE!</v>
      </c>
      <c r="D266" t="e">
        <f>(A266&amp;Updates!K266)</f>
        <v>#VALUE!</v>
      </c>
      <c r="E266" t="e">
        <f>"\\cmfp538\"&amp;Updates!K266&amp;"$"</f>
        <v>#VALUE!</v>
      </c>
    </row>
    <row r="267" spans="1:5">
      <c r="A267" t="s">
        <v>31</v>
      </c>
      <c r="B267" t="e">
        <f>Updates!Q267</f>
        <v>#VALUE!</v>
      </c>
      <c r="C267" s="4" t="e">
        <f t="shared" si="4"/>
        <v>#VALUE!</v>
      </c>
      <c r="D267" t="e">
        <f>(A267&amp;Updates!K267)</f>
        <v>#VALUE!</v>
      </c>
      <c r="E267" t="e">
        <f>"\\cmfp538\"&amp;Updates!K267&amp;"$"</f>
        <v>#VALUE!</v>
      </c>
    </row>
    <row r="268" spans="1:5">
      <c r="A268" t="s">
        <v>31</v>
      </c>
      <c r="B268" t="e">
        <f>Updates!Q268</f>
        <v>#VALUE!</v>
      </c>
      <c r="C268" s="4" t="e">
        <f t="shared" si="4"/>
        <v>#VALUE!</v>
      </c>
      <c r="D268" t="e">
        <f>(A268&amp;Updates!K268)</f>
        <v>#VALUE!</v>
      </c>
      <c r="E268" t="e">
        <f>"\\cmfp538\"&amp;Updates!K268&amp;"$"</f>
        <v>#VALUE!</v>
      </c>
    </row>
    <row r="269" spans="1:5">
      <c r="A269" t="s">
        <v>31</v>
      </c>
      <c r="B269" t="e">
        <f>Updates!Q269</f>
        <v>#VALUE!</v>
      </c>
      <c r="C269" s="4" t="e">
        <f t="shared" si="4"/>
        <v>#VALUE!</v>
      </c>
      <c r="D269" t="e">
        <f>(A269&amp;Updates!K269)</f>
        <v>#VALUE!</v>
      </c>
      <c r="E269" t="e">
        <f>"\\cmfp538\"&amp;Updates!K269&amp;"$"</f>
        <v>#VALUE!</v>
      </c>
    </row>
    <row r="270" spans="1:5">
      <c r="A270" t="s">
        <v>31</v>
      </c>
      <c r="B270" t="e">
        <f>Updates!Q270</f>
        <v>#VALUE!</v>
      </c>
      <c r="C270" s="4" t="e">
        <f t="shared" si="4"/>
        <v>#VALUE!</v>
      </c>
      <c r="D270" t="e">
        <f>(A270&amp;Updates!K270)</f>
        <v>#VALUE!</v>
      </c>
      <c r="E270" t="e">
        <f>"\\cmfp538\"&amp;Updates!K270&amp;"$"</f>
        <v>#VALUE!</v>
      </c>
    </row>
    <row r="271" spans="1:5">
      <c r="A271" t="s">
        <v>31</v>
      </c>
      <c r="B271" t="e">
        <f>Updates!Q271</f>
        <v>#VALUE!</v>
      </c>
      <c r="C271" s="4" t="e">
        <f t="shared" si="4"/>
        <v>#VALUE!</v>
      </c>
      <c r="D271" t="e">
        <f>(A271&amp;Updates!K271)</f>
        <v>#VALUE!</v>
      </c>
      <c r="E271" t="e">
        <f>"\\cmfp538\"&amp;Updates!K271&amp;"$"</f>
        <v>#VALUE!</v>
      </c>
    </row>
    <row r="272" spans="1:5">
      <c r="A272" t="s">
        <v>31</v>
      </c>
      <c r="B272" t="e">
        <f>Updates!Q272</f>
        <v>#VALUE!</v>
      </c>
      <c r="C272" s="4" t="e">
        <f t="shared" si="4"/>
        <v>#VALUE!</v>
      </c>
      <c r="D272" t="e">
        <f>(A272&amp;Updates!K272)</f>
        <v>#VALUE!</v>
      </c>
      <c r="E272" t="e">
        <f>"\\cmfp538\"&amp;Updates!K272&amp;"$"</f>
        <v>#VALUE!</v>
      </c>
    </row>
    <row r="273" spans="1:5">
      <c r="A273" t="s">
        <v>31</v>
      </c>
      <c r="B273" t="e">
        <f>Updates!Q273</f>
        <v>#VALUE!</v>
      </c>
      <c r="C273" s="4" t="e">
        <f t="shared" si="4"/>
        <v>#VALUE!</v>
      </c>
      <c r="D273" t="e">
        <f>(A273&amp;Updates!K273)</f>
        <v>#VALUE!</v>
      </c>
      <c r="E273" t="e">
        <f>"\\cmfp538\"&amp;Updates!K273&amp;"$"</f>
        <v>#VALUE!</v>
      </c>
    </row>
    <row r="274" spans="1:5">
      <c r="A274" t="s">
        <v>31</v>
      </c>
      <c r="B274" t="e">
        <f>Updates!Q274</f>
        <v>#VALUE!</v>
      </c>
      <c r="C274" s="4" t="e">
        <f t="shared" si="4"/>
        <v>#VALUE!</v>
      </c>
      <c r="D274" t="e">
        <f>(A274&amp;Updates!K274)</f>
        <v>#VALUE!</v>
      </c>
      <c r="E274" t="e">
        <f>"\\cmfp538\"&amp;Updates!K274&amp;"$"</f>
        <v>#VALUE!</v>
      </c>
    </row>
    <row r="275" spans="1:5">
      <c r="A275" t="s">
        <v>31</v>
      </c>
      <c r="B275" t="e">
        <f>Updates!Q275</f>
        <v>#VALUE!</v>
      </c>
      <c r="C275" s="4" t="e">
        <f t="shared" si="4"/>
        <v>#VALUE!</v>
      </c>
      <c r="D275" t="e">
        <f>(A275&amp;Updates!K275)</f>
        <v>#VALUE!</v>
      </c>
      <c r="E275" t="e">
        <f>"\\cmfp538\"&amp;Updates!K275&amp;"$"</f>
        <v>#VALUE!</v>
      </c>
    </row>
    <row r="276" spans="1:5">
      <c r="A276" t="s">
        <v>31</v>
      </c>
      <c r="B276" t="e">
        <f>Updates!Q276</f>
        <v>#VALUE!</v>
      </c>
      <c r="C276" s="4" t="e">
        <f t="shared" si="4"/>
        <v>#VALUE!</v>
      </c>
      <c r="D276" t="e">
        <f>(A276&amp;Updates!K276)</f>
        <v>#VALUE!</v>
      </c>
      <c r="E276" t="e">
        <f>"\\cmfp538\"&amp;Updates!K276&amp;"$"</f>
        <v>#VALUE!</v>
      </c>
    </row>
    <row r="277" spans="1:5">
      <c r="A277" t="s">
        <v>31</v>
      </c>
      <c r="B277" t="e">
        <f>Updates!Q277</f>
        <v>#VALUE!</v>
      </c>
      <c r="C277" s="4" t="e">
        <f t="shared" si="4"/>
        <v>#VALUE!</v>
      </c>
      <c r="D277" t="e">
        <f>(A277&amp;Updates!K277)</f>
        <v>#VALUE!</v>
      </c>
      <c r="E277" t="e">
        <f>"\\cmfp538\"&amp;Updates!K277&amp;"$"</f>
        <v>#VALUE!</v>
      </c>
    </row>
    <row r="278" spans="1:5">
      <c r="A278" t="s">
        <v>31</v>
      </c>
      <c r="B278" t="e">
        <f>Updates!Q278</f>
        <v>#VALUE!</v>
      </c>
      <c r="C278" s="4" t="e">
        <f t="shared" si="4"/>
        <v>#VALUE!</v>
      </c>
      <c r="D278" t="e">
        <f>(A278&amp;Updates!K278)</f>
        <v>#VALUE!</v>
      </c>
      <c r="E278" t="e">
        <f>"\\cmfp538\"&amp;Updates!K278&amp;"$"</f>
        <v>#VALUE!</v>
      </c>
    </row>
    <row r="279" spans="1:5">
      <c r="A279" t="s">
        <v>31</v>
      </c>
      <c r="B279" t="e">
        <f>Updates!Q279</f>
        <v>#VALUE!</v>
      </c>
      <c r="C279" s="4" t="e">
        <f t="shared" si="4"/>
        <v>#VALUE!</v>
      </c>
      <c r="D279" t="e">
        <f>(A279&amp;Updates!K279)</f>
        <v>#VALUE!</v>
      </c>
      <c r="E279" t="e">
        <f>"\\cmfp538\"&amp;Updates!K279&amp;"$"</f>
        <v>#VALUE!</v>
      </c>
    </row>
    <row r="280" spans="1:5">
      <c r="A280" t="s">
        <v>31</v>
      </c>
      <c r="B280" t="e">
        <f>Updates!Q280</f>
        <v>#VALUE!</v>
      </c>
      <c r="C280" s="4" t="e">
        <f t="shared" si="4"/>
        <v>#VALUE!</v>
      </c>
      <c r="D280" t="e">
        <f>(A280&amp;Updates!K280)</f>
        <v>#VALUE!</v>
      </c>
      <c r="E280" t="e">
        <f>"\\cmfp538\"&amp;Updates!K280&amp;"$"</f>
        <v>#VALUE!</v>
      </c>
    </row>
    <row r="281" spans="1:5">
      <c r="A281" t="s">
        <v>31</v>
      </c>
      <c r="B281" t="e">
        <f>Updates!Q281</f>
        <v>#VALUE!</v>
      </c>
      <c r="C281" s="4" t="e">
        <f t="shared" si="4"/>
        <v>#VALUE!</v>
      </c>
      <c r="D281" t="e">
        <f>(A281&amp;Updates!K281)</f>
        <v>#VALUE!</v>
      </c>
      <c r="E281" t="e">
        <f>"\\cmfp538\"&amp;Updates!K281&amp;"$"</f>
        <v>#VALUE!</v>
      </c>
    </row>
    <row r="282" spans="1:5">
      <c r="A282" t="s">
        <v>31</v>
      </c>
      <c r="B282" t="e">
        <f>Updates!Q282</f>
        <v>#VALUE!</v>
      </c>
      <c r="C282" s="4" t="e">
        <f t="shared" si="4"/>
        <v>#VALUE!</v>
      </c>
      <c r="D282" t="e">
        <f>(A282&amp;Updates!K282)</f>
        <v>#VALUE!</v>
      </c>
      <c r="E282" t="e">
        <f>"\\cmfp538\"&amp;Updates!K282&amp;"$"</f>
        <v>#VALUE!</v>
      </c>
    </row>
    <row r="283" spans="1:5">
      <c r="A283" t="s">
        <v>31</v>
      </c>
      <c r="B283" t="e">
        <f>Updates!Q283</f>
        <v>#VALUE!</v>
      </c>
      <c r="C283" s="4" t="e">
        <f t="shared" si="4"/>
        <v>#VALUE!</v>
      </c>
      <c r="D283" t="e">
        <f>(A283&amp;Updates!K283)</f>
        <v>#VALUE!</v>
      </c>
      <c r="E283" t="e">
        <f>"\\cmfp538\"&amp;Updates!K283&amp;"$"</f>
        <v>#VALUE!</v>
      </c>
    </row>
    <row r="284" spans="1:5">
      <c r="A284" t="s">
        <v>31</v>
      </c>
      <c r="B284" t="e">
        <f>Updates!Q284</f>
        <v>#VALUE!</v>
      </c>
      <c r="C284" s="4" t="e">
        <f t="shared" si="4"/>
        <v>#VALUE!</v>
      </c>
      <c r="D284" t="e">
        <f>(A284&amp;Updates!K284)</f>
        <v>#VALUE!</v>
      </c>
      <c r="E284" t="e">
        <f>"\\cmfp538\"&amp;Updates!K284&amp;"$"</f>
        <v>#VALUE!</v>
      </c>
    </row>
    <row r="285" spans="1:5">
      <c r="A285" t="s">
        <v>31</v>
      </c>
      <c r="B285" t="e">
        <f>Updates!Q285</f>
        <v>#VALUE!</v>
      </c>
      <c r="C285" s="4" t="e">
        <f t="shared" si="4"/>
        <v>#VALUE!</v>
      </c>
      <c r="D285" t="e">
        <f>(A285&amp;Updates!K285)</f>
        <v>#VALUE!</v>
      </c>
      <c r="E285" t="e">
        <f>"\\cmfp538\"&amp;Updates!K285&amp;"$"</f>
        <v>#VALUE!</v>
      </c>
    </row>
    <row r="286" spans="1:5">
      <c r="A286" t="s">
        <v>31</v>
      </c>
      <c r="B286" t="e">
        <f>Updates!Q286</f>
        <v>#VALUE!</v>
      </c>
      <c r="C286" s="4" t="e">
        <f t="shared" si="4"/>
        <v>#VALUE!</v>
      </c>
      <c r="D286" t="e">
        <f>(A286&amp;Updates!K286)</f>
        <v>#VALUE!</v>
      </c>
      <c r="E286" t="e">
        <f>"\\cmfp538\"&amp;Updates!K286&amp;"$"</f>
        <v>#VALUE!</v>
      </c>
    </row>
    <row r="287" spans="1:5">
      <c r="A287" t="s">
        <v>31</v>
      </c>
      <c r="B287" t="e">
        <f>Updates!Q287</f>
        <v>#VALUE!</v>
      </c>
      <c r="C287" s="4" t="e">
        <f t="shared" si="4"/>
        <v>#VALUE!</v>
      </c>
      <c r="D287" t="e">
        <f>(A287&amp;Updates!K287)</f>
        <v>#VALUE!</v>
      </c>
      <c r="E287" t="e">
        <f>"\\cmfp538\"&amp;Updates!K287&amp;"$"</f>
        <v>#VALUE!</v>
      </c>
    </row>
    <row r="288" spans="1:5">
      <c r="A288" t="s">
        <v>31</v>
      </c>
      <c r="B288" t="e">
        <f>Updates!Q288</f>
        <v>#VALUE!</v>
      </c>
      <c r="C288" s="4" t="e">
        <f t="shared" si="4"/>
        <v>#VALUE!</v>
      </c>
      <c r="D288" t="e">
        <f>(A288&amp;Updates!K288)</f>
        <v>#VALUE!</v>
      </c>
      <c r="E288" t="e">
        <f>"\\cmfp538\"&amp;Updates!K288&amp;"$"</f>
        <v>#VALUE!</v>
      </c>
    </row>
    <row r="289" spans="1:5">
      <c r="A289" t="s">
        <v>31</v>
      </c>
      <c r="B289" t="e">
        <f>Updates!Q289</f>
        <v>#VALUE!</v>
      </c>
      <c r="C289" s="4" t="e">
        <f t="shared" si="4"/>
        <v>#VALUE!</v>
      </c>
      <c r="D289" t="e">
        <f>(A289&amp;Updates!K289)</f>
        <v>#VALUE!</v>
      </c>
      <c r="E289" t="e">
        <f>"\\cmfp538\"&amp;Updates!K289&amp;"$"</f>
        <v>#VALUE!</v>
      </c>
    </row>
    <row r="290" spans="1:5">
      <c r="A290" t="s">
        <v>31</v>
      </c>
      <c r="B290" t="e">
        <f>Updates!Q290</f>
        <v>#VALUE!</v>
      </c>
      <c r="C290" s="4" t="e">
        <f t="shared" si="4"/>
        <v>#VALUE!</v>
      </c>
      <c r="D290" t="e">
        <f>(A290&amp;Updates!K290)</f>
        <v>#VALUE!</v>
      </c>
      <c r="E290" t="e">
        <f>"\\cmfp538\"&amp;Updates!K290&amp;"$"</f>
        <v>#VALUE!</v>
      </c>
    </row>
    <row r="291" spans="1:5">
      <c r="A291" t="s">
        <v>31</v>
      </c>
      <c r="B291" t="e">
        <f>Updates!Q291</f>
        <v>#VALUE!</v>
      </c>
      <c r="C291" s="4" t="e">
        <f t="shared" si="4"/>
        <v>#VALUE!</v>
      </c>
      <c r="D291" t="e">
        <f>(A291&amp;Updates!K291)</f>
        <v>#VALUE!</v>
      </c>
      <c r="E291" t="e">
        <f>"\\cmfp538\"&amp;Updates!K291&amp;"$"</f>
        <v>#VALUE!</v>
      </c>
    </row>
    <row r="292" spans="1:5">
      <c r="A292" t="s">
        <v>31</v>
      </c>
      <c r="B292" t="e">
        <f>Updates!Q292</f>
        <v>#VALUE!</v>
      </c>
      <c r="C292" s="4" t="e">
        <f t="shared" si="4"/>
        <v>#VALUE!</v>
      </c>
      <c r="D292" t="e">
        <f>(A292&amp;Updates!K292)</f>
        <v>#VALUE!</v>
      </c>
      <c r="E292" t="e">
        <f>"\\cmfp538\"&amp;Updates!K292&amp;"$"</f>
        <v>#VALUE!</v>
      </c>
    </row>
    <row r="293" spans="1:5">
      <c r="A293" t="s">
        <v>31</v>
      </c>
      <c r="B293" t="e">
        <f>Updates!Q293</f>
        <v>#VALUE!</v>
      </c>
      <c r="C293" s="4" t="e">
        <f t="shared" si="4"/>
        <v>#VALUE!</v>
      </c>
      <c r="D293" t="e">
        <f>(A293&amp;Updates!K293)</f>
        <v>#VALUE!</v>
      </c>
      <c r="E293" t="e">
        <f>"\\cmfp538\"&amp;Updates!K293&amp;"$"</f>
        <v>#VALUE!</v>
      </c>
    </row>
    <row r="294" spans="1:5">
      <c r="A294" t="s">
        <v>31</v>
      </c>
      <c r="B294" t="e">
        <f>Updates!Q294</f>
        <v>#VALUE!</v>
      </c>
      <c r="C294" s="4" t="e">
        <f t="shared" si="4"/>
        <v>#VALUE!</v>
      </c>
      <c r="D294" t="e">
        <f>(A294&amp;Updates!K294)</f>
        <v>#VALUE!</v>
      </c>
      <c r="E294" t="e">
        <f>"\\cmfp538\"&amp;Updates!K294&amp;"$"</f>
        <v>#VALUE!</v>
      </c>
    </row>
    <row r="295" spans="1:5">
      <c r="A295" t="s">
        <v>31</v>
      </c>
      <c r="B295" t="e">
        <f>Updates!Q295</f>
        <v>#VALUE!</v>
      </c>
      <c r="C295" s="4" t="e">
        <f t="shared" si="4"/>
        <v>#VALUE!</v>
      </c>
      <c r="D295" t="e">
        <f>(A295&amp;Updates!K295)</f>
        <v>#VALUE!</v>
      </c>
      <c r="E295" t="e">
        <f>"\\cmfp538\"&amp;Updates!K295&amp;"$"</f>
        <v>#VALUE!</v>
      </c>
    </row>
    <row r="296" spans="1:5">
      <c r="A296" t="s">
        <v>31</v>
      </c>
      <c r="B296" t="e">
        <f>Updates!Q296</f>
        <v>#VALUE!</v>
      </c>
      <c r="C296" s="4" t="e">
        <f t="shared" si="4"/>
        <v>#VALUE!</v>
      </c>
      <c r="D296" t="e">
        <f>(A296&amp;Updates!K296)</f>
        <v>#VALUE!</v>
      </c>
      <c r="E296" t="e">
        <f>"\\cmfp538\"&amp;Updates!K296&amp;"$"</f>
        <v>#VALUE!</v>
      </c>
    </row>
    <row r="297" spans="1:5">
      <c r="A297" t="s">
        <v>31</v>
      </c>
      <c r="B297" t="e">
        <f>Updates!Q297</f>
        <v>#VALUE!</v>
      </c>
      <c r="C297" s="4" t="e">
        <f t="shared" si="4"/>
        <v>#VALUE!</v>
      </c>
      <c r="D297" t="e">
        <f>(A297&amp;Updates!K297)</f>
        <v>#VALUE!</v>
      </c>
      <c r="E297" t="e">
        <f>"\\cmfp538\"&amp;Updates!K297&amp;"$"</f>
        <v>#VALUE!</v>
      </c>
    </row>
    <row r="298" spans="1:5">
      <c r="A298" t="s">
        <v>31</v>
      </c>
      <c r="B298" t="e">
        <f>Updates!Q298</f>
        <v>#VALUE!</v>
      </c>
      <c r="C298" s="4" t="e">
        <f t="shared" si="4"/>
        <v>#VALUE!</v>
      </c>
      <c r="D298" t="e">
        <f>(A298&amp;Updates!K298)</f>
        <v>#VALUE!</v>
      </c>
      <c r="E298" t="e">
        <f>"\\cmfp538\"&amp;Updates!K298&amp;"$"</f>
        <v>#VALUE!</v>
      </c>
    </row>
    <row r="299" spans="1:5">
      <c r="A299" t="s">
        <v>31</v>
      </c>
      <c r="B299" t="e">
        <f>Updates!Q299</f>
        <v>#VALUE!</v>
      </c>
      <c r="C299" s="4" t="e">
        <f t="shared" si="4"/>
        <v>#VALUE!</v>
      </c>
      <c r="D299" t="e">
        <f>(A299&amp;Updates!K299)</f>
        <v>#VALUE!</v>
      </c>
      <c r="E299" t="e">
        <f>"\\cmfp538\"&amp;Updates!K299&amp;"$"</f>
        <v>#VALUE!</v>
      </c>
    </row>
    <row r="300" spans="1:5">
      <c r="A300" t="s">
        <v>31</v>
      </c>
      <c r="B300" t="e">
        <f>Updates!Q300</f>
        <v>#VALUE!</v>
      </c>
      <c r="C300" s="4" t="e">
        <f t="shared" si="4"/>
        <v>#VALUE!</v>
      </c>
      <c r="D300" t="e">
        <f>(A300&amp;Updates!K300)</f>
        <v>#VALUE!</v>
      </c>
      <c r="E300" t="e">
        <f>"\\cmfp538\"&amp;Updates!K300&amp;"$"</f>
        <v>#VALUE!</v>
      </c>
    </row>
    <row r="301" spans="1:5">
      <c r="A301" t="s">
        <v>31</v>
      </c>
      <c r="B301" t="e">
        <f>Updates!Q301</f>
        <v>#VALUE!</v>
      </c>
      <c r="C301" s="4" t="e">
        <f t="shared" si="4"/>
        <v>#VALUE!</v>
      </c>
      <c r="D301" t="e">
        <f>(A301&amp;Updates!K301)</f>
        <v>#VALUE!</v>
      </c>
      <c r="E301" t="e">
        <f>"\\cmfp538\"&amp;Updates!K301&amp;"$"</f>
        <v>#VALUE!</v>
      </c>
    </row>
    <row r="302" spans="1:5">
      <c r="A302" t="s">
        <v>31</v>
      </c>
      <c r="B302" t="e">
        <f>Updates!Q302</f>
        <v>#VALUE!</v>
      </c>
      <c r="C302" s="4" t="e">
        <f t="shared" si="4"/>
        <v>#VALUE!</v>
      </c>
      <c r="D302" t="e">
        <f>(A302&amp;Updates!K302)</f>
        <v>#VALUE!</v>
      </c>
      <c r="E302" t="e">
        <f>"\\cmfp538\"&amp;Updates!K302&amp;"$"</f>
        <v>#VALUE!</v>
      </c>
    </row>
    <row r="303" spans="1:5">
      <c r="A303" t="s">
        <v>31</v>
      </c>
      <c r="B303" t="e">
        <f>Updates!Q303</f>
        <v>#VALUE!</v>
      </c>
      <c r="C303" s="4" t="e">
        <f t="shared" si="4"/>
        <v>#VALUE!</v>
      </c>
      <c r="D303" t="e">
        <f>(A303&amp;Updates!K303)</f>
        <v>#VALUE!</v>
      </c>
      <c r="E303" t="e">
        <f>"\\cmfp538\"&amp;Updates!K303&amp;"$"</f>
        <v>#VALUE!</v>
      </c>
    </row>
    <row r="304" spans="1:5">
      <c r="A304" t="s">
        <v>31</v>
      </c>
      <c r="B304" t="e">
        <f>Updates!Q304</f>
        <v>#VALUE!</v>
      </c>
      <c r="C304" s="4" t="e">
        <f t="shared" si="4"/>
        <v>#VALUE!</v>
      </c>
      <c r="D304" t="e">
        <f>(A304&amp;Updates!K304)</f>
        <v>#VALUE!</v>
      </c>
      <c r="E304" t="e">
        <f>"\\cmfp538\"&amp;Updates!K304&amp;"$"</f>
        <v>#VALUE!</v>
      </c>
    </row>
    <row r="305" spans="1:5">
      <c r="A305" t="s">
        <v>31</v>
      </c>
      <c r="B305" t="e">
        <f>Updates!Q305</f>
        <v>#VALUE!</v>
      </c>
      <c r="C305" s="4" t="e">
        <f t="shared" si="4"/>
        <v>#VALUE!</v>
      </c>
      <c r="D305" t="e">
        <f>(A305&amp;Updates!K305)</f>
        <v>#VALUE!</v>
      </c>
      <c r="E305" t="e">
        <f>"\\cmfp538\"&amp;Updates!K305&amp;"$"</f>
        <v>#VALUE!</v>
      </c>
    </row>
    <row r="306" spans="1:5">
      <c r="A306" t="s">
        <v>31</v>
      </c>
      <c r="B306" t="e">
        <f>Updates!Q306</f>
        <v>#VALUE!</v>
      </c>
      <c r="C306" s="4" t="e">
        <f t="shared" si="4"/>
        <v>#VALUE!</v>
      </c>
      <c r="D306" t="e">
        <f>(A306&amp;Updates!K306)</f>
        <v>#VALUE!</v>
      </c>
      <c r="E306" t="e">
        <f>"\\cmfp538\"&amp;Updates!K306&amp;"$"</f>
        <v>#VALUE!</v>
      </c>
    </row>
    <row r="307" spans="1:5">
      <c r="A307" t="s">
        <v>31</v>
      </c>
      <c r="B307" t="e">
        <f>Updates!Q307</f>
        <v>#VALUE!</v>
      </c>
      <c r="C307" s="4" t="e">
        <f t="shared" si="4"/>
        <v>#VALUE!</v>
      </c>
      <c r="D307" t="e">
        <f>(A307&amp;Updates!K307)</f>
        <v>#VALUE!</v>
      </c>
      <c r="E307" t="e">
        <f>"\\cmfp538\"&amp;Updates!K307&amp;"$"</f>
        <v>#VALUE!</v>
      </c>
    </row>
    <row r="308" spans="1:5">
      <c r="A308" t="s">
        <v>31</v>
      </c>
      <c r="B308" t="e">
        <f>Updates!Q308</f>
        <v>#VALUE!</v>
      </c>
      <c r="C308" s="4" t="e">
        <f t="shared" si="4"/>
        <v>#VALUE!</v>
      </c>
      <c r="D308" t="e">
        <f>(A308&amp;Updates!K308)</f>
        <v>#VALUE!</v>
      </c>
      <c r="E308" t="e">
        <f>"\\cmfp538\"&amp;Updates!K308&amp;"$"</f>
        <v>#VALUE!</v>
      </c>
    </row>
    <row r="309" spans="1:5">
      <c r="A309" t="s">
        <v>31</v>
      </c>
      <c r="B309" t="e">
        <f>Updates!Q309</f>
        <v>#VALUE!</v>
      </c>
      <c r="C309" s="4" t="e">
        <f t="shared" si="4"/>
        <v>#VALUE!</v>
      </c>
      <c r="D309" t="e">
        <f>(A309&amp;Updates!K309)</f>
        <v>#VALUE!</v>
      </c>
      <c r="E309" t="e">
        <f>"\\cmfp538\"&amp;Updates!K309&amp;"$"</f>
        <v>#VALUE!</v>
      </c>
    </row>
    <row r="310" spans="1:5">
      <c r="A310" t="s">
        <v>31</v>
      </c>
      <c r="B310" t="e">
        <f>Updates!Q310</f>
        <v>#VALUE!</v>
      </c>
      <c r="C310" s="4" t="e">
        <f t="shared" si="4"/>
        <v>#VALUE!</v>
      </c>
      <c r="D310" t="e">
        <f>(A310&amp;Updates!K310)</f>
        <v>#VALUE!</v>
      </c>
      <c r="E310" t="e">
        <f>"\\cmfp538\"&amp;Updates!K310&amp;"$"</f>
        <v>#VALUE!</v>
      </c>
    </row>
    <row r="311" spans="1:5">
      <c r="A311" t="s">
        <v>31</v>
      </c>
      <c r="B311" t="e">
        <f>Updates!Q311</f>
        <v>#VALUE!</v>
      </c>
      <c r="C311" s="4" t="e">
        <f t="shared" si="4"/>
        <v>#VALUE!</v>
      </c>
      <c r="D311" t="e">
        <f>(A311&amp;Updates!K311)</f>
        <v>#VALUE!</v>
      </c>
      <c r="E311" t="e">
        <f>"\\cmfp538\"&amp;Updates!K311&amp;"$"</f>
        <v>#VALUE!</v>
      </c>
    </row>
    <row r="312" spans="1:5">
      <c r="A312" t="s">
        <v>31</v>
      </c>
      <c r="B312" t="e">
        <f>Updates!Q312</f>
        <v>#VALUE!</v>
      </c>
      <c r="C312" s="4" t="e">
        <f t="shared" si="4"/>
        <v>#VALUE!</v>
      </c>
      <c r="D312" t="e">
        <f>(A312&amp;Updates!K312)</f>
        <v>#VALUE!</v>
      </c>
      <c r="E312" t="e">
        <f>"\\cmfp538\"&amp;Updates!K312&amp;"$"</f>
        <v>#VALUE!</v>
      </c>
    </row>
    <row r="313" spans="1:5">
      <c r="A313" t="s">
        <v>31</v>
      </c>
      <c r="B313" t="e">
        <f>Updates!Q313</f>
        <v>#VALUE!</v>
      </c>
      <c r="C313" s="4" t="e">
        <f t="shared" si="4"/>
        <v>#VALUE!</v>
      </c>
      <c r="D313" t="e">
        <f>(A313&amp;Updates!K313)</f>
        <v>#VALUE!</v>
      </c>
      <c r="E313" t="e">
        <f>"\\cmfp538\"&amp;Updates!K313&amp;"$"</f>
        <v>#VALUE!</v>
      </c>
    </row>
    <row r="314" spans="1:5">
      <c r="A314" t="s">
        <v>31</v>
      </c>
      <c r="B314" t="e">
        <f>Updates!Q314</f>
        <v>#VALUE!</v>
      </c>
      <c r="C314" s="4" t="e">
        <f t="shared" si="4"/>
        <v>#VALUE!</v>
      </c>
      <c r="D314" t="e">
        <f>(A314&amp;Updates!K314)</f>
        <v>#VALUE!</v>
      </c>
      <c r="E314" t="e">
        <f>"\\cmfp538\"&amp;Updates!K314&amp;"$"</f>
        <v>#VALUE!</v>
      </c>
    </row>
    <row r="315" spans="1:5">
      <c r="A315" t="s">
        <v>31</v>
      </c>
      <c r="B315" t="e">
        <f>Updates!Q315</f>
        <v>#VALUE!</v>
      </c>
      <c r="C315" s="4" t="e">
        <f t="shared" si="4"/>
        <v>#VALUE!</v>
      </c>
      <c r="D315" t="e">
        <f>(A315&amp;Updates!K315)</f>
        <v>#VALUE!</v>
      </c>
      <c r="E315" t="e">
        <f>"\\cmfp538\"&amp;Updates!K315&amp;"$"</f>
        <v>#VALUE!</v>
      </c>
    </row>
    <row r="316" spans="1:5">
      <c r="A316" t="s">
        <v>31</v>
      </c>
      <c r="B316" t="e">
        <f>Updates!Q316</f>
        <v>#VALUE!</v>
      </c>
      <c r="C316" s="4" t="e">
        <f t="shared" si="4"/>
        <v>#VALUE!</v>
      </c>
      <c r="D316" t="e">
        <f>(A316&amp;Updates!K316)</f>
        <v>#VALUE!</v>
      </c>
      <c r="E316" t="e">
        <f>"\\cmfp538\"&amp;Updates!K316&amp;"$"</f>
        <v>#VALUE!</v>
      </c>
    </row>
    <row r="317" spans="1:5">
      <c r="A317" t="s">
        <v>31</v>
      </c>
      <c r="B317" t="e">
        <f>Updates!Q317</f>
        <v>#VALUE!</v>
      </c>
      <c r="C317" s="4" t="e">
        <f t="shared" si="4"/>
        <v>#VALUE!</v>
      </c>
      <c r="D317" t="e">
        <f>(A317&amp;Updates!K317)</f>
        <v>#VALUE!</v>
      </c>
      <c r="E317" t="e">
        <f>"\\cmfp538\"&amp;Updates!K317&amp;"$"</f>
        <v>#VALUE!</v>
      </c>
    </row>
    <row r="318" spans="1:5">
      <c r="A318" t="s">
        <v>31</v>
      </c>
      <c r="B318" t="e">
        <f>Updates!Q318</f>
        <v>#VALUE!</v>
      </c>
      <c r="C318" s="4" t="e">
        <f t="shared" si="4"/>
        <v>#VALUE!</v>
      </c>
      <c r="D318" t="e">
        <f>(A318&amp;Updates!K318)</f>
        <v>#VALUE!</v>
      </c>
      <c r="E318" t="e">
        <f>"\\cmfp538\"&amp;Updates!K318&amp;"$"</f>
        <v>#VALUE!</v>
      </c>
    </row>
    <row r="319" spans="1:5">
      <c r="A319" t="s">
        <v>31</v>
      </c>
      <c r="B319" t="e">
        <f>Updates!Q319</f>
        <v>#VALUE!</v>
      </c>
      <c r="C319" s="4" t="e">
        <f t="shared" si="4"/>
        <v>#VALUE!</v>
      </c>
      <c r="D319" t="e">
        <f>(A319&amp;Updates!K319)</f>
        <v>#VALUE!</v>
      </c>
      <c r="E319" t="e">
        <f>"\\cmfp538\"&amp;Updates!K319&amp;"$"</f>
        <v>#VALUE!</v>
      </c>
    </row>
    <row r="320" spans="1:5">
      <c r="A320" t="s">
        <v>31</v>
      </c>
      <c r="B320" t="e">
        <f>Updates!Q320</f>
        <v>#VALUE!</v>
      </c>
      <c r="C320" s="4" t="e">
        <f t="shared" si="4"/>
        <v>#VALUE!</v>
      </c>
      <c r="D320" t="e">
        <f>(A320&amp;Updates!K320)</f>
        <v>#VALUE!</v>
      </c>
      <c r="E320" t="e">
        <f>"\\cmfp538\"&amp;Updates!K320&amp;"$"</f>
        <v>#VALUE!</v>
      </c>
    </row>
    <row r="321" spans="1:5">
      <c r="A321" t="s">
        <v>31</v>
      </c>
      <c r="B321" t="e">
        <f>Updates!Q321</f>
        <v>#VALUE!</v>
      </c>
      <c r="C321" s="4" t="e">
        <f t="shared" si="4"/>
        <v>#VALUE!</v>
      </c>
      <c r="D321" t="e">
        <f>(A321&amp;Updates!K321)</f>
        <v>#VALUE!</v>
      </c>
      <c r="E321" t="e">
        <f>"\\cmfp538\"&amp;Updates!K321&amp;"$"</f>
        <v>#VALUE!</v>
      </c>
    </row>
    <row r="322" spans="1:5">
      <c r="A322" t="s">
        <v>31</v>
      </c>
      <c r="B322" t="e">
        <f>Updates!Q322</f>
        <v>#VALUE!</v>
      </c>
      <c r="C322" s="4" t="e">
        <f t="shared" si="4"/>
        <v>#VALUE!</v>
      </c>
      <c r="D322" t="e">
        <f>(A322&amp;Updates!K322)</f>
        <v>#VALUE!</v>
      </c>
      <c r="E322" t="e">
        <f>"\\cmfp538\"&amp;Updates!K322&amp;"$"</f>
        <v>#VALUE!</v>
      </c>
    </row>
    <row r="323" spans="1:5">
      <c r="A323" t="s">
        <v>31</v>
      </c>
      <c r="B323" t="e">
        <f>Updates!Q323</f>
        <v>#VALUE!</v>
      </c>
      <c r="C323" s="4" t="e">
        <f t="shared" ref="C323:C386" si="5">IF(B323&gt;0,A323)</f>
        <v>#VALUE!</v>
      </c>
      <c r="D323" t="e">
        <f>(A323&amp;Updates!K323)</f>
        <v>#VALUE!</v>
      </c>
      <c r="E323" t="e">
        <f>"\\cmfp538\"&amp;Updates!K323&amp;"$"</f>
        <v>#VALUE!</v>
      </c>
    </row>
    <row r="324" spans="1:5">
      <c r="A324" t="s">
        <v>31</v>
      </c>
      <c r="B324" t="e">
        <f>Updates!Q324</f>
        <v>#VALUE!</v>
      </c>
      <c r="C324" s="4" t="e">
        <f t="shared" si="5"/>
        <v>#VALUE!</v>
      </c>
      <c r="D324" t="e">
        <f>(A324&amp;Updates!K324)</f>
        <v>#VALUE!</v>
      </c>
      <c r="E324" t="e">
        <f>"\\cmfp538\"&amp;Updates!K324&amp;"$"</f>
        <v>#VALUE!</v>
      </c>
    </row>
    <row r="325" spans="1:5">
      <c r="A325" t="s">
        <v>31</v>
      </c>
      <c r="B325" t="e">
        <f>Updates!Q325</f>
        <v>#VALUE!</v>
      </c>
      <c r="C325" s="4" t="e">
        <f t="shared" si="5"/>
        <v>#VALUE!</v>
      </c>
      <c r="D325" t="e">
        <f>(A325&amp;Updates!K325)</f>
        <v>#VALUE!</v>
      </c>
      <c r="E325" t="e">
        <f>"\\cmfp538\"&amp;Updates!K325&amp;"$"</f>
        <v>#VALUE!</v>
      </c>
    </row>
    <row r="326" spans="1:5">
      <c r="A326" t="s">
        <v>31</v>
      </c>
      <c r="B326" t="e">
        <f>Updates!Q326</f>
        <v>#VALUE!</v>
      </c>
      <c r="C326" s="4" t="e">
        <f t="shared" si="5"/>
        <v>#VALUE!</v>
      </c>
      <c r="D326" t="e">
        <f>(A326&amp;Updates!K326)</f>
        <v>#VALUE!</v>
      </c>
      <c r="E326" t="e">
        <f>"\\cmfp538\"&amp;Updates!K326&amp;"$"</f>
        <v>#VALUE!</v>
      </c>
    </row>
    <row r="327" spans="1:5">
      <c r="A327" t="s">
        <v>31</v>
      </c>
      <c r="B327" t="e">
        <f>Updates!Q327</f>
        <v>#VALUE!</v>
      </c>
      <c r="C327" s="4" t="e">
        <f t="shared" si="5"/>
        <v>#VALUE!</v>
      </c>
      <c r="D327" t="e">
        <f>(A327&amp;Updates!K327)</f>
        <v>#VALUE!</v>
      </c>
      <c r="E327" t="e">
        <f>"\\cmfp538\"&amp;Updates!K327&amp;"$"</f>
        <v>#VALUE!</v>
      </c>
    </row>
    <row r="328" spans="1:5">
      <c r="A328" t="s">
        <v>31</v>
      </c>
      <c r="B328" t="e">
        <f>Updates!Q328</f>
        <v>#VALUE!</v>
      </c>
      <c r="C328" s="4" t="e">
        <f t="shared" si="5"/>
        <v>#VALUE!</v>
      </c>
      <c r="D328" t="e">
        <f>(A328&amp;Updates!K328)</f>
        <v>#VALUE!</v>
      </c>
      <c r="E328" t="e">
        <f>"\\cmfp538\"&amp;Updates!K328&amp;"$"</f>
        <v>#VALUE!</v>
      </c>
    </row>
    <row r="329" spans="1:5">
      <c r="A329" t="s">
        <v>31</v>
      </c>
      <c r="B329" t="e">
        <f>Updates!Q329</f>
        <v>#VALUE!</v>
      </c>
      <c r="C329" s="4" t="e">
        <f t="shared" si="5"/>
        <v>#VALUE!</v>
      </c>
      <c r="D329" t="e">
        <f>(A329&amp;Updates!K329)</f>
        <v>#VALUE!</v>
      </c>
      <c r="E329" t="e">
        <f>"\\cmfp538\"&amp;Updates!K329&amp;"$"</f>
        <v>#VALUE!</v>
      </c>
    </row>
    <row r="330" spans="1:5">
      <c r="A330" t="s">
        <v>31</v>
      </c>
      <c r="B330" t="e">
        <f>Updates!Q330</f>
        <v>#VALUE!</v>
      </c>
      <c r="C330" s="4" t="e">
        <f t="shared" si="5"/>
        <v>#VALUE!</v>
      </c>
      <c r="D330" t="e">
        <f>(A330&amp;Updates!K330)</f>
        <v>#VALUE!</v>
      </c>
      <c r="E330" t="e">
        <f>"\\cmfp538\"&amp;Updates!K330&amp;"$"</f>
        <v>#VALUE!</v>
      </c>
    </row>
    <row r="331" spans="1:5">
      <c r="A331" t="s">
        <v>31</v>
      </c>
      <c r="B331" t="e">
        <f>Updates!Q331</f>
        <v>#VALUE!</v>
      </c>
      <c r="C331" s="4" t="e">
        <f t="shared" si="5"/>
        <v>#VALUE!</v>
      </c>
      <c r="D331" t="e">
        <f>(A331&amp;Updates!K331)</f>
        <v>#VALUE!</v>
      </c>
      <c r="E331" t="e">
        <f>"\\cmfp538\"&amp;Updates!K331&amp;"$"</f>
        <v>#VALUE!</v>
      </c>
    </row>
    <row r="332" spans="1:5">
      <c r="A332" t="s">
        <v>31</v>
      </c>
      <c r="B332" t="e">
        <f>Updates!Q332</f>
        <v>#VALUE!</v>
      </c>
      <c r="C332" s="4" t="e">
        <f t="shared" si="5"/>
        <v>#VALUE!</v>
      </c>
      <c r="D332" t="e">
        <f>(A332&amp;Updates!K332)</f>
        <v>#VALUE!</v>
      </c>
      <c r="E332" t="e">
        <f>"\\cmfp538\"&amp;Updates!K332&amp;"$"</f>
        <v>#VALUE!</v>
      </c>
    </row>
    <row r="333" spans="1:5">
      <c r="A333" t="s">
        <v>31</v>
      </c>
      <c r="B333" t="e">
        <f>Updates!Q333</f>
        <v>#VALUE!</v>
      </c>
      <c r="C333" s="4" t="e">
        <f t="shared" si="5"/>
        <v>#VALUE!</v>
      </c>
      <c r="D333" t="e">
        <f>(A333&amp;Updates!K333)</f>
        <v>#VALUE!</v>
      </c>
      <c r="E333" t="e">
        <f>"\\cmfp538\"&amp;Updates!K333&amp;"$"</f>
        <v>#VALUE!</v>
      </c>
    </row>
    <row r="334" spans="1:5">
      <c r="A334" t="s">
        <v>31</v>
      </c>
      <c r="B334" t="e">
        <f>Updates!Q334</f>
        <v>#VALUE!</v>
      </c>
      <c r="C334" s="4" t="e">
        <f t="shared" si="5"/>
        <v>#VALUE!</v>
      </c>
      <c r="D334" t="e">
        <f>(A334&amp;Updates!K334)</f>
        <v>#VALUE!</v>
      </c>
      <c r="E334" t="e">
        <f>"\\cmfp538\"&amp;Updates!K334&amp;"$"</f>
        <v>#VALUE!</v>
      </c>
    </row>
    <row r="335" spans="1:5">
      <c r="A335" t="s">
        <v>31</v>
      </c>
      <c r="B335" t="e">
        <f>Updates!Q335</f>
        <v>#VALUE!</v>
      </c>
      <c r="C335" s="4" t="e">
        <f t="shared" si="5"/>
        <v>#VALUE!</v>
      </c>
      <c r="D335" t="e">
        <f>(A335&amp;Updates!K335)</f>
        <v>#VALUE!</v>
      </c>
      <c r="E335" t="e">
        <f>"\\cmfp538\"&amp;Updates!K335&amp;"$"</f>
        <v>#VALUE!</v>
      </c>
    </row>
    <row r="336" spans="1:5">
      <c r="A336" t="s">
        <v>31</v>
      </c>
      <c r="B336" t="e">
        <f>Updates!Q336</f>
        <v>#VALUE!</v>
      </c>
      <c r="C336" s="4" t="e">
        <f t="shared" si="5"/>
        <v>#VALUE!</v>
      </c>
      <c r="D336" t="e">
        <f>(A336&amp;Updates!K336)</f>
        <v>#VALUE!</v>
      </c>
      <c r="E336" t="e">
        <f>"\\cmfp538\"&amp;Updates!K336&amp;"$"</f>
        <v>#VALUE!</v>
      </c>
    </row>
    <row r="337" spans="1:5">
      <c r="A337" t="s">
        <v>31</v>
      </c>
      <c r="B337" t="e">
        <f>Updates!Q337</f>
        <v>#VALUE!</v>
      </c>
      <c r="C337" s="4" t="e">
        <f t="shared" si="5"/>
        <v>#VALUE!</v>
      </c>
      <c r="D337" t="e">
        <f>(A337&amp;Updates!K337)</f>
        <v>#VALUE!</v>
      </c>
      <c r="E337" t="e">
        <f>"\\cmfp538\"&amp;Updates!K337&amp;"$"</f>
        <v>#VALUE!</v>
      </c>
    </row>
    <row r="338" spans="1:5">
      <c r="A338" t="s">
        <v>31</v>
      </c>
      <c r="B338" t="e">
        <f>Updates!Q338</f>
        <v>#VALUE!</v>
      </c>
      <c r="C338" s="4" t="e">
        <f t="shared" si="5"/>
        <v>#VALUE!</v>
      </c>
      <c r="D338" t="e">
        <f>(A338&amp;Updates!K338)</f>
        <v>#VALUE!</v>
      </c>
      <c r="E338" t="e">
        <f>"\\cmfp538\"&amp;Updates!K338&amp;"$"</f>
        <v>#VALUE!</v>
      </c>
    </row>
    <row r="339" spans="1:5">
      <c r="A339" t="s">
        <v>31</v>
      </c>
      <c r="B339" t="e">
        <f>Updates!Q339</f>
        <v>#VALUE!</v>
      </c>
      <c r="C339" s="4" t="e">
        <f t="shared" si="5"/>
        <v>#VALUE!</v>
      </c>
      <c r="D339" t="e">
        <f>(A339&amp;Updates!K339)</f>
        <v>#VALUE!</v>
      </c>
      <c r="E339" t="e">
        <f>"\\cmfp538\"&amp;Updates!K339&amp;"$"</f>
        <v>#VALUE!</v>
      </c>
    </row>
    <row r="340" spans="1:5">
      <c r="A340" t="s">
        <v>31</v>
      </c>
      <c r="B340" t="e">
        <f>Updates!Q340</f>
        <v>#VALUE!</v>
      </c>
      <c r="C340" s="4" t="e">
        <f t="shared" si="5"/>
        <v>#VALUE!</v>
      </c>
      <c r="D340" t="e">
        <f>(A340&amp;Updates!K340)</f>
        <v>#VALUE!</v>
      </c>
      <c r="E340" t="e">
        <f>"\\cmfp538\"&amp;Updates!K340&amp;"$"</f>
        <v>#VALUE!</v>
      </c>
    </row>
    <row r="341" spans="1:5">
      <c r="A341" t="s">
        <v>31</v>
      </c>
      <c r="B341" t="e">
        <f>Updates!Q341</f>
        <v>#VALUE!</v>
      </c>
      <c r="C341" s="4" t="e">
        <f t="shared" si="5"/>
        <v>#VALUE!</v>
      </c>
      <c r="D341" t="e">
        <f>(A341&amp;Updates!K341)</f>
        <v>#VALUE!</v>
      </c>
      <c r="E341" t="e">
        <f>"\\cmfp538\"&amp;Updates!K341&amp;"$"</f>
        <v>#VALUE!</v>
      </c>
    </row>
    <row r="342" spans="1:5">
      <c r="A342" t="s">
        <v>31</v>
      </c>
      <c r="B342" t="e">
        <f>Updates!Q342</f>
        <v>#VALUE!</v>
      </c>
      <c r="C342" s="4" t="e">
        <f t="shared" si="5"/>
        <v>#VALUE!</v>
      </c>
      <c r="D342" t="e">
        <f>(A342&amp;Updates!K342)</f>
        <v>#VALUE!</v>
      </c>
      <c r="E342" t="e">
        <f>"\\cmfp538\"&amp;Updates!K342&amp;"$"</f>
        <v>#VALUE!</v>
      </c>
    </row>
    <row r="343" spans="1:5">
      <c r="A343" t="s">
        <v>31</v>
      </c>
      <c r="B343" t="e">
        <f>Updates!Q343</f>
        <v>#VALUE!</v>
      </c>
      <c r="C343" s="4" t="e">
        <f t="shared" si="5"/>
        <v>#VALUE!</v>
      </c>
      <c r="D343" t="e">
        <f>(A343&amp;Updates!K343)</f>
        <v>#VALUE!</v>
      </c>
      <c r="E343" t="e">
        <f>"\\cmfp538\"&amp;Updates!K343&amp;"$"</f>
        <v>#VALUE!</v>
      </c>
    </row>
    <row r="344" spans="1:5">
      <c r="A344" t="s">
        <v>31</v>
      </c>
      <c r="B344" t="e">
        <f>Updates!Q344</f>
        <v>#VALUE!</v>
      </c>
      <c r="C344" s="4" t="e">
        <f t="shared" si="5"/>
        <v>#VALUE!</v>
      </c>
      <c r="D344" t="e">
        <f>(A344&amp;Updates!K344)</f>
        <v>#VALUE!</v>
      </c>
      <c r="E344" t="e">
        <f>"\\cmfp538\"&amp;Updates!K344&amp;"$"</f>
        <v>#VALUE!</v>
      </c>
    </row>
    <row r="345" spans="1:5">
      <c r="A345" t="s">
        <v>31</v>
      </c>
      <c r="B345" t="e">
        <f>Updates!Q345</f>
        <v>#VALUE!</v>
      </c>
      <c r="C345" s="4" t="e">
        <f t="shared" si="5"/>
        <v>#VALUE!</v>
      </c>
      <c r="D345" t="e">
        <f>(A345&amp;Updates!K345)</f>
        <v>#VALUE!</v>
      </c>
      <c r="E345" t="e">
        <f>"\\cmfp538\"&amp;Updates!K345&amp;"$"</f>
        <v>#VALUE!</v>
      </c>
    </row>
    <row r="346" spans="1:5">
      <c r="A346" t="s">
        <v>31</v>
      </c>
      <c r="B346" t="e">
        <f>Updates!Q346</f>
        <v>#VALUE!</v>
      </c>
      <c r="C346" s="4" t="e">
        <f t="shared" si="5"/>
        <v>#VALUE!</v>
      </c>
      <c r="D346" t="e">
        <f>(A346&amp;Updates!K346)</f>
        <v>#VALUE!</v>
      </c>
      <c r="E346" t="e">
        <f>"\\cmfp538\"&amp;Updates!K346&amp;"$"</f>
        <v>#VALUE!</v>
      </c>
    </row>
    <row r="347" spans="1:5">
      <c r="A347" t="s">
        <v>31</v>
      </c>
      <c r="B347" t="e">
        <f>Updates!Q347</f>
        <v>#VALUE!</v>
      </c>
      <c r="C347" s="4" t="e">
        <f t="shared" si="5"/>
        <v>#VALUE!</v>
      </c>
      <c r="D347" t="e">
        <f>(A347&amp;Updates!K347)</f>
        <v>#VALUE!</v>
      </c>
      <c r="E347" t="e">
        <f>"\\cmfp538\"&amp;Updates!K347&amp;"$"</f>
        <v>#VALUE!</v>
      </c>
    </row>
    <row r="348" spans="1:5">
      <c r="A348" t="s">
        <v>31</v>
      </c>
      <c r="B348" t="e">
        <f>Updates!Q348</f>
        <v>#VALUE!</v>
      </c>
      <c r="C348" s="4" t="e">
        <f t="shared" si="5"/>
        <v>#VALUE!</v>
      </c>
      <c r="D348" t="e">
        <f>(A348&amp;Updates!K348)</f>
        <v>#VALUE!</v>
      </c>
      <c r="E348" t="e">
        <f>"\\cmfp538\"&amp;Updates!K348&amp;"$"</f>
        <v>#VALUE!</v>
      </c>
    </row>
    <row r="349" spans="1:5">
      <c r="A349" t="s">
        <v>31</v>
      </c>
      <c r="B349" t="e">
        <f>Updates!Q349</f>
        <v>#VALUE!</v>
      </c>
      <c r="C349" s="4" t="e">
        <f t="shared" si="5"/>
        <v>#VALUE!</v>
      </c>
      <c r="D349" t="e">
        <f>(A349&amp;Updates!K349)</f>
        <v>#VALUE!</v>
      </c>
      <c r="E349" t="e">
        <f>"\\cmfp538\"&amp;Updates!K349&amp;"$"</f>
        <v>#VALUE!</v>
      </c>
    </row>
    <row r="350" spans="1:5">
      <c r="A350" t="s">
        <v>31</v>
      </c>
      <c r="B350" t="e">
        <f>Updates!Q350</f>
        <v>#VALUE!</v>
      </c>
      <c r="C350" s="4" t="e">
        <f t="shared" si="5"/>
        <v>#VALUE!</v>
      </c>
      <c r="D350" t="e">
        <f>(A350&amp;Updates!K350)</f>
        <v>#VALUE!</v>
      </c>
      <c r="E350" t="e">
        <f>"\\cmfp538\"&amp;Updates!K350&amp;"$"</f>
        <v>#VALUE!</v>
      </c>
    </row>
    <row r="351" spans="1:5">
      <c r="A351" t="s">
        <v>31</v>
      </c>
      <c r="B351" t="e">
        <f>Updates!Q351</f>
        <v>#VALUE!</v>
      </c>
      <c r="C351" s="4" t="e">
        <f t="shared" si="5"/>
        <v>#VALUE!</v>
      </c>
      <c r="D351" t="e">
        <f>(A351&amp;Updates!K351)</f>
        <v>#VALUE!</v>
      </c>
      <c r="E351" t="e">
        <f>"\\cmfp538\"&amp;Updates!K351&amp;"$"</f>
        <v>#VALUE!</v>
      </c>
    </row>
    <row r="352" spans="1:5">
      <c r="A352" t="s">
        <v>31</v>
      </c>
      <c r="B352" t="e">
        <f>Updates!Q352</f>
        <v>#VALUE!</v>
      </c>
      <c r="C352" s="4" t="e">
        <f t="shared" si="5"/>
        <v>#VALUE!</v>
      </c>
      <c r="D352" t="e">
        <f>(A352&amp;Updates!K352)</f>
        <v>#VALUE!</v>
      </c>
      <c r="E352" t="e">
        <f>"\\cmfp538\"&amp;Updates!K352&amp;"$"</f>
        <v>#VALUE!</v>
      </c>
    </row>
    <row r="353" spans="1:5">
      <c r="A353" t="s">
        <v>31</v>
      </c>
      <c r="B353" t="e">
        <f>Updates!Q353</f>
        <v>#VALUE!</v>
      </c>
      <c r="C353" s="4" t="e">
        <f t="shared" si="5"/>
        <v>#VALUE!</v>
      </c>
      <c r="D353" t="e">
        <f>(A353&amp;Updates!K353)</f>
        <v>#VALUE!</v>
      </c>
      <c r="E353" t="e">
        <f>"\\cmfp538\"&amp;Updates!K353&amp;"$"</f>
        <v>#VALUE!</v>
      </c>
    </row>
    <row r="354" spans="1:5">
      <c r="A354" t="s">
        <v>31</v>
      </c>
      <c r="B354" t="e">
        <f>Updates!Q354</f>
        <v>#VALUE!</v>
      </c>
      <c r="C354" s="4" t="e">
        <f t="shared" si="5"/>
        <v>#VALUE!</v>
      </c>
      <c r="D354" t="e">
        <f>(A354&amp;Updates!K354)</f>
        <v>#VALUE!</v>
      </c>
      <c r="E354" t="e">
        <f>"\\cmfp538\"&amp;Updates!K354&amp;"$"</f>
        <v>#VALUE!</v>
      </c>
    </row>
    <row r="355" spans="1:5">
      <c r="A355" t="s">
        <v>31</v>
      </c>
      <c r="B355" t="e">
        <f>Updates!Q355</f>
        <v>#VALUE!</v>
      </c>
      <c r="C355" s="4" t="e">
        <f t="shared" si="5"/>
        <v>#VALUE!</v>
      </c>
      <c r="D355" t="e">
        <f>(A355&amp;Updates!K355)</f>
        <v>#VALUE!</v>
      </c>
      <c r="E355" t="e">
        <f>"\\cmfp538\"&amp;Updates!K355&amp;"$"</f>
        <v>#VALUE!</v>
      </c>
    </row>
    <row r="356" spans="1:5">
      <c r="A356" t="s">
        <v>31</v>
      </c>
      <c r="B356" t="e">
        <f>Updates!Q356</f>
        <v>#VALUE!</v>
      </c>
      <c r="C356" s="4" t="e">
        <f t="shared" si="5"/>
        <v>#VALUE!</v>
      </c>
      <c r="D356" t="e">
        <f>(A356&amp;Updates!K356)</f>
        <v>#VALUE!</v>
      </c>
      <c r="E356" t="e">
        <f>"\\cmfp538\"&amp;Updates!K356&amp;"$"</f>
        <v>#VALUE!</v>
      </c>
    </row>
    <row r="357" spans="1:5">
      <c r="A357" t="s">
        <v>31</v>
      </c>
      <c r="B357" t="e">
        <f>Updates!Q357</f>
        <v>#VALUE!</v>
      </c>
      <c r="C357" s="4" t="e">
        <f t="shared" si="5"/>
        <v>#VALUE!</v>
      </c>
      <c r="D357" t="e">
        <f>(A357&amp;Updates!K357)</f>
        <v>#VALUE!</v>
      </c>
      <c r="E357" t="e">
        <f>"\\cmfp538\"&amp;Updates!K357&amp;"$"</f>
        <v>#VALUE!</v>
      </c>
    </row>
    <row r="358" spans="1:5">
      <c r="A358" t="s">
        <v>31</v>
      </c>
      <c r="B358" t="e">
        <f>Updates!Q358</f>
        <v>#VALUE!</v>
      </c>
      <c r="C358" s="4" t="e">
        <f t="shared" si="5"/>
        <v>#VALUE!</v>
      </c>
      <c r="D358" t="e">
        <f>(A358&amp;Updates!K358)</f>
        <v>#VALUE!</v>
      </c>
      <c r="E358" t="e">
        <f>"\\cmfp538\"&amp;Updates!K358&amp;"$"</f>
        <v>#VALUE!</v>
      </c>
    </row>
    <row r="359" spans="1:5">
      <c r="A359" t="s">
        <v>31</v>
      </c>
      <c r="B359" t="e">
        <f>Updates!Q359</f>
        <v>#VALUE!</v>
      </c>
      <c r="C359" s="4" t="e">
        <f t="shared" si="5"/>
        <v>#VALUE!</v>
      </c>
      <c r="D359" t="e">
        <f>(A359&amp;Updates!K359)</f>
        <v>#VALUE!</v>
      </c>
      <c r="E359" t="e">
        <f>"\\cmfp538\"&amp;Updates!K359&amp;"$"</f>
        <v>#VALUE!</v>
      </c>
    </row>
    <row r="360" spans="1:5">
      <c r="A360" t="s">
        <v>31</v>
      </c>
      <c r="B360" t="e">
        <f>Updates!Q360</f>
        <v>#VALUE!</v>
      </c>
      <c r="C360" s="4" t="e">
        <f t="shared" si="5"/>
        <v>#VALUE!</v>
      </c>
      <c r="D360" t="e">
        <f>(A360&amp;Updates!K360)</f>
        <v>#VALUE!</v>
      </c>
      <c r="E360" t="e">
        <f>"\\cmfp538\"&amp;Updates!K360&amp;"$"</f>
        <v>#VALUE!</v>
      </c>
    </row>
    <row r="361" spans="1:5">
      <c r="A361" t="s">
        <v>31</v>
      </c>
      <c r="B361" t="e">
        <f>Updates!Q361</f>
        <v>#VALUE!</v>
      </c>
      <c r="C361" s="4" t="e">
        <f t="shared" si="5"/>
        <v>#VALUE!</v>
      </c>
      <c r="D361" t="e">
        <f>(A361&amp;Updates!K361)</f>
        <v>#VALUE!</v>
      </c>
      <c r="E361" t="e">
        <f>"\\cmfp538\"&amp;Updates!K361&amp;"$"</f>
        <v>#VALUE!</v>
      </c>
    </row>
    <row r="362" spans="1:5">
      <c r="A362" t="s">
        <v>31</v>
      </c>
      <c r="B362" t="e">
        <f>Updates!Q362</f>
        <v>#VALUE!</v>
      </c>
      <c r="C362" s="4" t="e">
        <f t="shared" si="5"/>
        <v>#VALUE!</v>
      </c>
      <c r="D362" t="e">
        <f>(A362&amp;Updates!K362)</f>
        <v>#VALUE!</v>
      </c>
      <c r="E362" t="e">
        <f>"\\cmfp538\"&amp;Updates!K362&amp;"$"</f>
        <v>#VALUE!</v>
      </c>
    </row>
    <row r="363" spans="1:5">
      <c r="A363" t="s">
        <v>31</v>
      </c>
      <c r="B363" t="e">
        <f>Updates!Q363</f>
        <v>#VALUE!</v>
      </c>
      <c r="C363" s="4" t="e">
        <f t="shared" si="5"/>
        <v>#VALUE!</v>
      </c>
      <c r="D363" t="e">
        <f>(A363&amp;Updates!K363)</f>
        <v>#VALUE!</v>
      </c>
      <c r="E363" t="e">
        <f>"\\cmfp538\"&amp;Updates!K363&amp;"$"</f>
        <v>#VALUE!</v>
      </c>
    </row>
    <row r="364" spans="1:5">
      <c r="A364" t="s">
        <v>31</v>
      </c>
      <c r="B364" t="e">
        <f>Updates!Q364</f>
        <v>#VALUE!</v>
      </c>
      <c r="C364" s="4" t="e">
        <f t="shared" si="5"/>
        <v>#VALUE!</v>
      </c>
      <c r="D364" t="e">
        <f>(A364&amp;Updates!K364)</f>
        <v>#VALUE!</v>
      </c>
      <c r="E364" t="e">
        <f>"\\cmfp538\"&amp;Updates!K364&amp;"$"</f>
        <v>#VALUE!</v>
      </c>
    </row>
    <row r="365" spans="1:5">
      <c r="A365" t="s">
        <v>31</v>
      </c>
      <c r="B365" t="e">
        <f>Updates!Q365</f>
        <v>#VALUE!</v>
      </c>
      <c r="C365" s="4" t="e">
        <f t="shared" si="5"/>
        <v>#VALUE!</v>
      </c>
      <c r="D365" t="e">
        <f>(A365&amp;Updates!K365)</f>
        <v>#VALUE!</v>
      </c>
      <c r="E365" t="e">
        <f>"\\cmfp538\"&amp;Updates!K365&amp;"$"</f>
        <v>#VALUE!</v>
      </c>
    </row>
    <row r="366" spans="1:5">
      <c r="A366" t="s">
        <v>31</v>
      </c>
      <c r="B366" t="e">
        <f>Updates!Q366</f>
        <v>#VALUE!</v>
      </c>
      <c r="C366" s="4" t="e">
        <f t="shared" si="5"/>
        <v>#VALUE!</v>
      </c>
      <c r="D366" t="e">
        <f>(A366&amp;Updates!K366)</f>
        <v>#VALUE!</v>
      </c>
      <c r="E366" t="e">
        <f>"\\cmfp538\"&amp;Updates!K366&amp;"$"</f>
        <v>#VALUE!</v>
      </c>
    </row>
    <row r="367" spans="1:5">
      <c r="A367" t="s">
        <v>31</v>
      </c>
      <c r="B367" t="e">
        <f>Updates!Q367</f>
        <v>#VALUE!</v>
      </c>
      <c r="C367" s="4" t="e">
        <f t="shared" si="5"/>
        <v>#VALUE!</v>
      </c>
      <c r="D367" t="e">
        <f>(A367&amp;Updates!K367)</f>
        <v>#VALUE!</v>
      </c>
      <c r="E367" t="e">
        <f>"\\cmfp538\"&amp;Updates!K367&amp;"$"</f>
        <v>#VALUE!</v>
      </c>
    </row>
    <row r="368" spans="1:5">
      <c r="A368" t="s">
        <v>31</v>
      </c>
      <c r="B368" t="e">
        <f>Updates!Q368</f>
        <v>#VALUE!</v>
      </c>
      <c r="C368" s="4" t="e">
        <f t="shared" si="5"/>
        <v>#VALUE!</v>
      </c>
      <c r="D368" t="e">
        <f>(A368&amp;Updates!K368)</f>
        <v>#VALUE!</v>
      </c>
      <c r="E368" t="e">
        <f>"\\cmfp538\"&amp;Updates!K368&amp;"$"</f>
        <v>#VALUE!</v>
      </c>
    </row>
    <row r="369" spans="1:5">
      <c r="A369" t="s">
        <v>31</v>
      </c>
      <c r="B369" t="e">
        <f>Updates!Q369</f>
        <v>#VALUE!</v>
      </c>
      <c r="C369" s="4" t="e">
        <f t="shared" si="5"/>
        <v>#VALUE!</v>
      </c>
      <c r="D369" t="e">
        <f>(A369&amp;Updates!K369)</f>
        <v>#VALUE!</v>
      </c>
      <c r="E369" t="e">
        <f>"\\cmfp538\"&amp;Updates!K369&amp;"$"</f>
        <v>#VALUE!</v>
      </c>
    </row>
    <row r="370" spans="1:5">
      <c r="A370" t="s">
        <v>31</v>
      </c>
      <c r="B370" t="e">
        <f>Updates!Q370</f>
        <v>#VALUE!</v>
      </c>
      <c r="C370" s="4" t="e">
        <f t="shared" si="5"/>
        <v>#VALUE!</v>
      </c>
      <c r="D370" t="e">
        <f>(A370&amp;Updates!K370)</f>
        <v>#VALUE!</v>
      </c>
      <c r="E370" t="e">
        <f>"\\cmfp538\"&amp;Updates!K370&amp;"$"</f>
        <v>#VALUE!</v>
      </c>
    </row>
    <row r="371" spans="1:5">
      <c r="A371" t="s">
        <v>31</v>
      </c>
      <c r="B371" t="e">
        <f>Updates!Q371</f>
        <v>#VALUE!</v>
      </c>
      <c r="C371" s="4" t="e">
        <f t="shared" si="5"/>
        <v>#VALUE!</v>
      </c>
      <c r="D371" t="e">
        <f>(A371&amp;Updates!K371)</f>
        <v>#VALUE!</v>
      </c>
      <c r="E371" t="e">
        <f>"\\cmfp538\"&amp;Updates!K371&amp;"$"</f>
        <v>#VALUE!</v>
      </c>
    </row>
    <row r="372" spans="1:5">
      <c r="A372" t="s">
        <v>31</v>
      </c>
      <c r="B372" t="e">
        <f>Updates!Q372</f>
        <v>#VALUE!</v>
      </c>
      <c r="C372" s="4" t="e">
        <f t="shared" si="5"/>
        <v>#VALUE!</v>
      </c>
      <c r="D372" t="e">
        <f>(A372&amp;Updates!K372)</f>
        <v>#VALUE!</v>
      </c>
      <c r="E372" t="e">
        <f>"\\cmfp538\"&amp;Updates!K372&amp;"$"</f>
        <v>#VALUE!</v>
      </c>
    </row>
    <row r="373" spans="1:5">
      <c r="A373" t="s">
        <v>31</v>
      </c>
      <c r="B373" t="e">
        <f>Updates!Q373</f>
        <v>#VALUE!</v>
      </c>
      <c r="C373" s="4" t="e">
        <f t="shared" si="5"/>
        <v>#VALUE!</v>
      </c>
      <c r="D373" t="e">
        <f>(A373&amp;Updates!K373)</f>
        <v>#VALUE!</v>
      </c>
      <c r="E373" t="e">
        <f>"\\cmfp538\"&amp;Updates!K373&amp;"$"</f>
        <v>#VALUE!</v>
      </c>
    </row>
    <row r="374" spans="1:5">
      <c r="A374" t="s">
        <v>31</v>
      </c>
      <c r="B374" t="e">
        <f>Updates!Q374</f>
        <v>#VALUE!</v>
      </c>
      <c r="C374" s="4" t="e">
        <f t="shared" si="5"/>
        <v>#VALUE!</v>
      </c>
      <c r="D374" t="e">
        <f>(A374&amp;Updates!K374)</f>
        <v>#VALUE!</v>
      </c>
      <c r="E374" t="e">
        <f>"\\cmfp538\"&amp;Updates!K374&amp;"$"</f>
        <v>#VALUE!</v>
      </c>
    </row>
    <row r="375" spans="1:5">
      <c r="A375" t="s">
        <v>31</v>
      </c>
      <c r="B375" t="e">
        <f>Updates!Q375</f>
        <v>#VALUE!</v>
      </c>
      <c r="C375" s="4" t="e">
        <f t="shared" si="5"/>
        <v>#VALUE!</v>
      </c>
      <c r="D375" t="e">
        <f>(A375&amp;Updates!K375)</f>
        <v>#VALUE!</v>
      </c>
      <c r="E375" t="e">
        <f>"\\cmfp538\"&amp;Updates!K375&amp;"$"</f>
        <v>#VALUE!</v>
      </c>
    </row>
    <row r="376" spans="1:5">
      <c r="A376" t="s">
        <v>31</v>
      </c>
      <c r="B376" t="e">
        <f>Updates!Q376</f>
        <v>#VALUE!</v>
      </c>
      <c r="C376" s="4" t="e">
        <f t="shared" si="5"/>
        <v>#VALUE!</v>
      </c>
      <c r="D376" t="e">
        <f>(A376&amp;Updates!K376)</f>
        <v>#VALUE!</v>
      </c>
      <c r="E376" t="e">
        <f>"\\cmfp538\"&amp;Updates!K376&amp;"$"</f>
        <v>#VALUE!</v>
      </c>
    </row>
    <row r="377" spans="1:5">
      <c r="A377" t="s">
        <v>31</v>
      </c>
      <c r="B377" t="e">
        <f>Updates!Q377</f>
        <v>#VALUE!</v>
      </c>
      <c r="C377" s="4" t="e">
        <f t="shared" si="5"/>
        <v>#VALUE!</v>
      </c>
      <c r="D377" t="e">
        <f>(A377&amp;Updates!K377)</f>
        <v>#VALUE!</v>
      </c>
      <c r="E377" t="e">
        <f>"\\cmfp538\"&amp;Updates!K377&amp;"$"</f>
        <v>#VALUE!</v>
      </c>
    </row>
    <row r="378" spans="1:5">
      <c r="A378" t="s">
        <v>31</v>
      </c>
      <c r="B378" t="e">
        <f>Updates!Q378</f>
        <v>#VALUE!</v>
      </c>
      <c r="C378" s="4" t="e">
        <f t="shared" si="5"/>
        <v>#VALUE!</v>
      </c>
      <c r="D378" t="e">
        <f>(A378&amp;Updates!K378)</f>
        <v>#VALUE!</v>
      </c>
      <c r="E378" t="e">
        <f>"\\cmfp538\"&amp;Updates!K378&amp;"$"</f>
        <v>#VALUE!</v>
      </c>
    </row>
    <row r="379" spans="1:5">
      <c r="A379" t="s">
        <v>31</v>
      </c>
      <c r="B379" t="e">
        <f>Updates!Q379</f>
        <v>#VALUE!</v>
      </c>
      <c r="C379" s="4" t="e">
        <f t="shared" si="5"/>
        <v>#VALUE!</v>
      </c>
      <c r="D379" t="e">
        <f>(A379&amp;Updates!K379)</f>
        <v>#VALUE!</v>
      </c>
      <c r="E379" t="e">
        <f>"\\cmfp538\"&amp;Updates!K379&amp;"$"</f>
        <v>#VALUE!</v>
      </c>
    </row>
    <row r="380" spans="1:5">
      <c r="A380" t="s">
        <v>31</v>
      </c>
      <c r="B380" t="e">
        <f>Updates!Q380</f>
        <v>#VALUE!</v>
      </c>
      <c r="C380" s="4" t="e">
        <f t="shared" si="5"/>
        <v>#VALUE!</v>
      </c>
      <c r="D380" t="e">
        <f>(A380&amp;Updates!K380)</f>
        <v>#VALUE!</v>
      </c>
      <c r="E380" t="e">
        <f>"\\cmfp538\"&amp;Updates!K380&amp;"$"</f>
        <v>#VALUE!</v>
      </c>
    </row>
    <row r="381" spans="1:5">
      <c r="A381" t="s">
        <v>31</v>
      </c>
      <c r="B381" t="e">
        <f>Updates!Q381</f>
        <v>#VALUE!</v>
      </c>
      <c r="C381" s="4" t="e">
        <f t="shared" si="5"/>
        <v>#VALUE!</v>
      </c>
      <c r="D381" t="e">
        <f>(A381&amp;Updates!K381)</f>
        <v>#VALUE!</v>
      </c>
      <c r="E381" t="e">
        <f>"\\cmfp538\"&amp;Updates!K381&amp;"$"</f>
        <v>#VALUE!</v>
      </c>
    </row>
    <row r="382" spans="1:5">
      <c r="A382" t="s">
        <v>31</v>
      </c>
      <c r="B382" t="e">
        <f>Updates!Q382</f>
        <v>#VALUE!</v>
      </c>
      <c r="C382" s="4" t="e">
        <f t="shared" si="5"/>
        <v>#VALUE!</v>
      </c>
      <c r="D382" t="e">
        <f>(A382&amp;Updates!K382)</f>
        <v>#VALUE!</v>
      </c>
      <c r="E382" t="e">
        <f>"\\cmfp538\"&amp;Updates!K382&amp;"$"</f>
        <v>#VALUE!</v>
      </c>
    </row>
    <row r="383" spans="1:5">
      <c r="A383" t="s">
        <v>31</v>
      </c>
      <c r="B383" t="e">
        <f>Updates!Q383</f>
        <v>#VALUE!</v>
      </c>
      <c r="C383" s="4" t="e">
        <f t="shared" si="5"/>
        <v>#VALUE!</v>
      </c>
      <c r="D383" t="e">
        <f>(A383&amp;Updates!K383)</f>
        <v>#VALUE!</v>
      </c>
      <c r="E383" t="e">
        <f>"\\cmfp538\"&amp;Updates!K383&amp;"$"</f>
        <v>#VALUE!</v>
      </c>
    </row>
    <row r="384" spans="1:5">
      <c r="A384" t="s">
        <v>31</v>
      </c>
      <c r="B384" t="e">
        <f>Updates!Q384</f>
        <v>#VALUE!</v>
      </c>
      <c r="C384" s="4" t="e">
        <f t="shared" si="5"/>
        <v>#VALUE!</v>
      </c>
      <c r="D384" t="e">
        <f>(A384&amp;Updates!K384)</f>
        <v>#VALUE!</v>
      </c>
      <c r="E384" t="e">
        <f>"\\cmfp538\"&amp;Updates!K384&amp;"$"</f>
        <v>#VALUE!</v>
      </c>
    </row>
    <row r="385" spans="1:5">
      <c r="A385" t="s">
        <v>31</v>
      </c>
      <c r="B385" t="e">
        <f>Updates!Q385</f>
        <v>#VALUE!</v>
      </c>
      <c r="C385" s="4" t="e">
        <f t="shared" si="5"/>
        <v>#VALUE!</v>
      </c>
      <c r="D385" t="e">
        <f>(A385&amp;Updates!K385)</f>
        <v>#VALUE!</v>
      </c>
      <c r="E385" t="e">
        <f>"\\cmfp538\"&amp;Updates!K385&amp;"$"</f>
        <v>#VALUE!</v>
      </c>
    </row>
    <row r="386" spans="1:5">
      <c r="A386" t="s">
        <v>31</v>
      </c>
      <c r="B386" t="e">
        <f>Updates!Q386</f>
        <v>#VALUE!</v>
      </c>
      <c r="C386" s="4" t="e">
        <f t="shared" si="5"/>
        <v>#VALUE!</v>
      </c>
      <c r="D386" t="e">
        <f>(A386&amp;Updates!K386)</f>
        <v>#VALUE!</v>
      </c>
      <c r="E386" t="e">
        <f>"\\cmfp538\"&amp;Updates!K386&amp;"$"</f>
        <v>#VALUE!</v>
      </c>
    </row>
    <row r="387" spans="1:5">
      <c r="A387" t="s">
        <v>31</v>
      </c>
      <c r="B387" t="e">
        <f>Updates!Q387</f>
        <v>#VALUE!</v>
      </c>
      <c r="C387" s="4" t="e">
        <f t="shared" ref="C387:C450" si="6">IF(B387&gt;0,A387)</f>
        <v>#VALUE!</v>
      </c>
      <c r="D387" t="e">
        <f>(A387&amp;Updates!K387)</f>
        <v>#VALUE!</v>
      </c>
      <c r="E387" t="e">
        <f>"\\cmfp538\"&amp;Updates!K387&amp;"$"</f>
        <v>#VALUE!</v>
      </c>
    </row>
    <row r="388" spans="1:5">
      <c r="A388" t="s">
        <v>31</v>
      </c>
      <c r="B388" t="e">
        <f>Updates!Q388</f>
        <v>#VALUE!</v>
      </c>
      <c r="C388" s="4" t="e">
        <f t="shared" si="6"/>
        <v>#VALUE!</v>
      </c>
      <c r="D388" t="e">
        <f>(A388&amp;Updates!K388)</f>
        <v>#VALUE!</v>
      </c>
      <c r="E388" t="e">
        <f>"\\cmfp538\"&amp;Updates!K388&amp;"$"</f>
        <v>#VALUE!</v>
      </c>
    </row>
    <row r="389" spans="1:5">
      <c r="A389" t="s">
        <v>31</v>
      </c>
      <c r="B389" t="e">
        <f>Updates!Q389</f>
        <v>#VALUE!</v>
      </c>
      <c r="C389" s="4" t="e">
        <f t="shared" si="6"/>
        <v>#VALUE!</v>
      </c>
      <c r="D389" t="e">
        <f>(A389&amp;Updates!K389)</f>
        <v>#VALUE!</v>
      </c>
      <c r="E389" t="e">
        <f>"\\cmfp538\"&amp;Updates!K389&amp;"$"</f>
        <v>#VALUE!</v>
      </c>
    </row>
    <row r="390" spans="1:5">
      <c r="A390" t="s">
        <v>31</v>
      </c>
      <c r="B390" t="e">
        <f>Updates!Q390</f>
        <v>#VALUE!</v>
      </c>
      <c r="C390" s="4" t="e">
        <f t="shared" si="6"/>
        <v>#VALUE!</v>
      </c>
      <c r="D390" t="e">
        <f>(A390&amp;Updates!K390)</f>
        <v>#VALUE!</v>
      </c>
      <c r="E390" t="e">
        <f>"\\cmfp538\"&amp;Updates!K390&amp;"$"</f>
        <v>#VALUE!</v>
      </c>
    </row>
    <row r="391" spans="1:5">
      <c r="A391" t="s">
        <v>31</v>
      </c>
      <c r="B391" t="e">
        <f>Updates!Q391</f>
        <v>#VALUE!</v>
      </c>
      <c r="C391" s="4" t="e">
        <f t="shared" si="6"/>
        <v>#VALUE!</v>
      </c>
      <c r="D391" t="e">
        <f>(A391&amp;Updates!K391)</f>
        <v>#VALUE!</v>
      </c>
      <c r="E391" t="e">
        <f>"\\cmfp538\"&amp;Updates!K391&amp;"$"</f>
        <v>#VALUE!</v>
      </c>
    </row>
    <row r="392" spans="1:5">
      <c r="A392" t="s">
        <v>31</v>
      </c>
      <c r="B392" t="e">
        <f>Updates!Q392</f>
        <v>#VALUE!</v>
      </c>
      <c r="C392" s="4" t="e">
        <f t="shared" si="6"/>
        <v>#VALUE!</v>
      </c>
      <c r="D392" t="e">
        <f>(A392&amp;Updates!K392)</f>
        <v>#VALUE!</v>
      </c>
      <c r="E392" t="e">
        <f>"\\cmfp538\"&amp;Updates!K392&amp;"$"</f>
        <v>#VALUE!</v>
      </c>
    </row>
    <row r="393" spans="1:5">
      <c r="A393" t="s">
        <v>31</v>
      </c>
      <c r="B393" t="e">
        <f>Updates!Q393</f>
        <v>#VALUE!</v>
      </c>
      <c r="C393" s="4" t="e">
        <f t="shared" si="6"/>
        <v>#VALUE!</v>
      </c>
      <c r="D393" t="e">
        <f>(A393&amp;Updates!K393)</f>
        <v>#VALUE!</v>
      </c>
      <c r="E393" t="e">
        <f>"\\cmfp538\"&amp;Updates!K393&amp;"$"</f>
        <v>#VALUE!</v>
      </c>
    </row>
    <row r="394" spans="1:5">
      <c r="A394" t="s">
        <v>31</v>
      </c>
      <c r="B394" t="e">
        <f>Updates!Q394</f>
        <v>#VALUE!</v>
      </c>
      <c r="C394" s="4" t="e">
        <f t="shared" si="6"/>
        <v>#VALUE!</v>
      </c>
      <c r="D394" t="e">
        <f>(A394&amp;Updates!K394)</f>
        <v>#VALUE!</v>
      </c>
      <c r="E394" t="e">
        <f>"\\cmfp538\"&amp;Updates!K394&amp;"$"</f>
        <v>#VALUE!</v>
      </c>
    </row>
    <row r="395" spans="1:5">
      <c r="A395" t="s">
        <v>31</v>
      </c>
      <c r="B395" t="e">
        <f>Updates!Q395</f>
        <v>#VALUE!</v>
      </c>
      <c r="C395" s="4" t="e">
        <f t="shared" si="6"/>
        <v>#VALUE!</v>
      </c>
      <c r="D395" t="e">
        <f>(A395&amp;Updates!K395)</f>
        <v>#VALUE!</v>
      </c>
      <c r="E395" t="e">
        <f>"\\cmfp538\"&amp;Updates!K395&amp;"$"</f>
        <v>#VALUE!</v>
      </c>
    </row>
    <row r="396" spans="1:5">
      <c r="A396" t="s">
        <v>31</v>
      </c>
      <c r="B396" t="e">
        <f>Updates!Q396</f>
        <v>#VALUE!</v>
      </c>
      <c r="C396" s="4" t="e">
        <f t="shared" si="6"/>
        <v>#VALUE!</v>
      </c>
      <c r="D396" t="e">
        <f>(A396&amp;Updates!K396)</f>
        <v>#VALUE!</v>
      </c>
      <c r="E396" t="e">
        <f>"\\cmfp538\"&amp;Updates!K396&amp;"$"</f>
        <v>#VALUE!</v>
      </c>
    </row>
    <row r="397" spans="1:5">
      <c r="A397" t="s">
        <v>31</v>
      </c>
      <c r="B397" t="e">
        <f>Updates!Q397</f>
        <v>#VALUE!</v>
      </c>
      <c r="C397" s="4" t="e">
        <f t="shared" si="6"/>
        <v>#VALUE!</v>
      </c>
      <c r="D397" t="e">
        <f>(A397&amp;Updates!K397)</f>
        <v>#VALUE!</v>
      </c>
      <c r="E397" t="e">
        <f>"\\cmfp538\"&amp;Updates!K397&amp;"$"</f>
        <v>#VALUE!</v>
      </c>
    </row>
    <row r="398" spans="1:5">
      <c r="A398" t="s">
        <v>31</v>
      </c>
      <c r="B398" t="e">
        <f>Updates!Q398</f>
        <v>#VALUE!</v>
      </c>
      <c r="C398" s="4" t="e">
        <f t="shared" si="6"/>
        <v>#VALUE!</v>
      </c>
      <c r="D398" t="e">
        <f>(A398&amp;Updates!K398)</f>
        <v>#VALUE!</v>
      </c>
      <c r="E398" t="e">
        <f>"\\cmfp538\"&amp;Updates!K398&amp;"$"</f>
        <v>#VALUE!</v>
      </c>
    </row>
    <row r="399" spans="1:5">
      <c r="A399" t="s">
        <v>31</v>
      </c>
      <c r="B399" t="e">
        <f>Updates!Q399</f>
        <v>#VALUE!</v>
      </c>
      <c r="C399" s="4" t="e">
        <f t="shared" si="6"/>
        <v>#VALUE!</v>
      </c>
      <c r="D399" t="e">
        <f>(A399&amp;Updates!K399)</f>
        <v>#VALUE!</v>
      </c>
      <c r="E399" t="e">
        <f>"\\cmfp538\"&amp;Updates!K399&amp;"$"</f>
        <v>#VALUE!</v>
      </c>
    </row>
    <row r="400" spans="1:5">
      <c r="A400" t="s">
        <v>31</v>
      </c>
      <c r="B400" t="e">
        <f>Updates!Q400</f>
        <v>#VALUE!</v>
      </c>
      <c r="C400" s="4" t="e">
        <f t="shared" si="6"/>
        <v>#VALUE!</v>
      </c>
      <c r="D400" t="e">
        <f>(A400&amp;Updates!K400)</f>
        <v>#VALUE!</v>
      </c>
      <c r="E400" t="e">
        <f>"\\cmfp538\"&amp;Updates!K400&amp;"$"</f>
        <v>#VALUE!</v>
      </c>
    </row>
    <row r="401" spans="1:5">
      <c r="A401" t="s">
        <v>31</v>
      </c>
      <c r="B401" t="e">
        <f>Updates!Q401</f>
        <v>#VALUE!</v>
      </c>
      <c r="C401" s="4" t="e">
        <f t="shared" si="6"/>
        <v>#VALUE!</v>
      </c>
      <c r="D401" t="e">
        <f>(A401&amp;Updates!K401)</f>
        <v>#VALUE!</v>
      </c>
      <c r="E401" t="e">
        <f>"\\cmfp538\"&amp;Updates!K401&amp;"$"</f>
        <v>#VALUE!</v>
      </c>
    </row>
    <row r="402" spans="1:5">
      <c r="A402" t="s">
        <v>31</v>
      </c>
      <c r="B402" t="e">
        <f>Updates!Q402</f>
        <v>#VALUE!</v>
      </c>
      <c r="C402" s="4" t="e">
        <f t="shared" si="6"/>
        <v>#VALUE!</v>
      </c>
      <c r="D402" t="e">
        <f>(A402&amp;Updates!K402)</f>
        <v>#VALUE!</v>
      </c>
      <c r="E402" t="e">
        <f>"\\cmfp538\"&amp;Updates!K402&amp;"$"</f>
        <v>#VALUE!</v>
      </c>
    </row>
    <row r="403" spans="1:5">
      <c r="A403" t="s">
        <v>31</v>
      </c>
      <c r="B403" t="e">
        <f>Updates!Q403</f>
        <v>#VALUE!</v>
      </c>
      <c r="C403" s="4" t="e">
        <f t="shared" si="6"/>
        <v>#VALUE!</v>
      </c>
      <c r="D403" t="e">
        <f>(A403&amp;Updates!K403)</f>
        <v>#VALUE!</v>
      </c>
      <c r="E403" t="e">
        <f>"\\cmfp538\"&amp;Updates!K403&amp;"$"</f>
        <v>#VALUE!</v>
      </c>
    </row>
    <row r="404" spans="1:5">
      <c r="A404" t="s">
        <v>31</v>
      </c>
      <c r="B404" t="e">
        <f>Updates!Q404</f>
        <v>#VALUE!</v>
      </c>
      <c r="C404" s="4" t="e">
        <f t="shared" si="6"/>
        <v>#VALUE!</v>
      </c>
      <c r="D404" t="e">
        <f>(A404&amp;Updates!K404)</f>
        <v>#VALUE!</v>
      </c>
      <c r="E404" t="e">
        <f>"\\cmfp538\"&amp;Updates!K404&amp;"$"</f>
        <v>#VALUE!</v>
      </c>
    </row>
    <row r="405" spans="1:5">
      <c r="A405" t="s">
        <v>31</v>
      </c>
      <c r="B405" t="e">
        <f>Updates!Q405</f>
        <v>#VALUE!</v>
      </c>
      <c r="C405" s="4" t="e">
        <f t="shared" si="6"/>
        <v>#VALUE!</v>
      </c>
      <c r="D405" t="e">
        <f>(A405&amp;Updates!K405)</f>
        <v>#VALUE!</v>
      </c>
      <c r="E405" t="e">
        <f>"\\cmfp538\"&amp;Updates!K405&amp;"$"</f>
        <v>#VALUE!</v>
      </c>
    </row>
    <row r="406" spans="1:5">
      <c r="A406" t="s">
        <v>31</v>
      </c>
      <c r="B406" t="e">
        <f>Updates!Q406</f>
        <v>#VALUE!</v>
      </c>
      <c r="C406" s="4" t="e">
        <f t="shared" si="6"/>
        <v>#VALUE!</v>
      </c>
      <c r="D406" t="e">
        <f>(A406&amp;Updates!K406)</f>
        <v>#VALUE!</v>
      </c>
      <c r="E406" t="e">
        <f>"\\cmfp538\"&amp;Updates!K406&amp;"$"</f>
        <v>#VALUE!</v>
      </c>
    </row>
    <row r="407" spans="1:5">
      <c r="A407" t="s">
        <v>31</v>
      </c>
      <c r="B407" t="e">
        <f>Updates!Q407</f>
        <v>#VALUE!</v>
      </c>
      <c r="C407" s="4" t="e">
        <f t="shared" si="6"/>
        <v>#VALUE!</v>
      </c>
      <c r="D407" t="e">
        <f>(A407&amp;Updates!K407)</f>
        <v>#VALUE!</v>
      </c>
      <c r="E407" t="e">
        <f>"\\cmfp538\"&amp;Updates!K407&amp;"$"</f>
        <v>#VALUE!</v>
      </c>
    </row>
    <row r="408" spans="1:5">
      <c r="A408" t="s">
        <v>31</v>
      </c>
      <c r="B408" t="e">
        <f>Updates!Q408</f>
        <v>#VALUE!</v>
      </c>
      <c r="C408" s="4" t="e">
        <f t="shared" si="6"/>
        <v>#VALUE!</v>
      </c>
      <c r="D408" t="e">
        <f>(A408&amp;Updates!K408)</f>
        <v>#VALUE!</v>
      </c>
      <c r="E408" t="e">
        <f>"\\cmfp538\"&amp;Updates!K408&amp;"$"</f>
        <v>#VALUE!</v>
      </c>
    </row>
    <row r="409" spans="1:5">
      <c r="A409" t="s">
        <v>31</v>
      </c>
      <c r="B409" t="e">
        <f>Updates!Q409</f>
        <v>#VALUE!</v>
      </c>
      <c r="C409" s="4" t="e">
        <f t="shared" si="6"/>
        <v>#VALUE!</v>
      </c>
      <c r="D409" t="e">
        <f>(A409&amp;Updates!K409)</f>
        <v>#VALUE!</v>
      </c>
      <c r="E409" t="e">
        <f>"\\cmfp538\"&amp;Updates!K409&amp;"$"</f>
        <v>#VALUE!</v>
      </c>
    </row>
    <row r="410" spans="1:5">
      <c r="A410" t="s">
        <v>31</v>
      </c>
      <c r="B410" t="e">
        <f>Updates!Q410</f>
        <v>#VALUE!</v>
      </c>
      <c r="C410" s="4" t="e">
        <f t="shared" si="6"/>
        <v>#VALUE!</v>
      </c>
      <c r="D410" t="e">
        <f>(A410&amp;Updates!K410)</f>
        <v>#VALUE!</v>
      </c>
      <c r="E410" t="e">
        <f>"\\cmfp538\"&amp;Updates!K410&amp;"$"</f>
        <v>#VALUE!</v>
      </c>
    </row>
    <row r="411" spans="1:5">
      <c r="A411" t="s">
        <v>31</v>
      </c>
      <c r="B411" t="e">
        <f>Updates!Q411</f>
        <v>#VALUE!</v>
      </c>
      <c r="C411" s="4" t="e">
        <f t="shared" si="6"/>
        <v>#VALUE!</v>
      </c>
      <c r="D411" t="e">
        <f>(A411&amp;Updates!K411)</f>
        <v>#VALUE!</v>
      </c>
      <c r="E411" t="e">
        <f>"\\cmfp538\"&amp;Updates!K411&amp;"$"</f>
        <v>#VALUE!</v>
      </c>
    </row>
    <row r="412" spans="1:5">
      <c r="A412" t="s">
        <v>31</v>
      </c>
      <c r="B412" t="e">
        <f>Updates!Q412</f>
        <v>#VALUE!</v>
      </c>
      <c r="C412" s="4" t="e">
        <f t="shared" si="6"/>
        <v>#VALUE!</v>
      </c>
      <c r="D412" t="e">
        <f>(A412&amp;Updates!K412)</f>
        <v>#VALUE!</v>
      </c>
      <c r="E412" t="e">
        <f>"\\cmfp538\"&amp;Updates!K412&amp;"$"</f>
        <v>#VALUE!</v>
      </c>
    </row>
    <row r="413" spans="1:5">
      <c r="A413" t="s">
        <v>31</v>
      </c>
      <c r="B413" t="e">
        <f>Updates!Q413</f>
        <v>#VALUE!</v>
      </c>
      <c r="C413" s="4" t="e">
        <f t="shared" si="6"/>
        <v>#VALUE!</v>
      </c>
      <c r="D413" t="e">
        <f>(A413&amp;Updates!K413)</f>
        <v>#VALUE!</v>
      </c>
      <c r="E413" t="e">
        <f>"\\cmfp538\"&amp;Updates!K413&amp;"$"</f>
        <v>#VALUE!</v>
      </c>
    </row>
    <row r="414" spans="1:5">
      <c r="A414" t="s">
        <v>31</v>
      </c>
      <c r="B414" t="e">
        <f>Updates!Q414</f>
        <v>#VALUE!</v>
      </c>
      <c r="C414" s="4" t="e">
        <f t="shared" si="6"/>
        <v>#VALUE!</v>
      </c>
      <c r="D414" t="e">
        <f>(A414&amp;Updates!K414)</f>
        <v>#VALUE!</v>
      </c>
      <c r="E414" t="e">
        <f>"\\cmfp538\"&amp;Updates!K414&amp;"$"</f>
        <v>#VALUE!</v>
      </c>
    </row>
    <row r="415" spans="1:5">
      <c r="A415" t="s">
        <v>31</v>
      </c>
      <c r="B415" t="e">
        <f>Updates!Q415</f>
        <v>#VALUE!</v>
      </c>
      <c r="C415" s="4" t="e">
        <f t="shared" si="6"/>
        <v>#VALUE!</v>
      </c>
      <c r="D415" t="e">
        <f>(A415&amp;Updates!K415)</f>
        <v>#VALUE!</v>
      </c>
      <c r="E415" t="e">
        <f>"\\cmfp538\"&amp;Updates!K415&amp;"$"</f>
        <v>#VALUE!</v>
      </c>
    </row>
    <row r="416" spans="1:5">
      <c r="A416" t="s">
        <v>31</v>
      </c>
      <c r="B416" t="e">
        <f>Updates!Q416</f>
        <v>#VALUE!</v>
      </c>
      <c r="C416" s="4" t="e">
        <f t="shared" si="6"/>
        <v>#VALUE!</v>
      </c>
      <c r="D416" t="e">
        <f>(A416&amp;Updates!K416)</f>
        <v>#VALUE!</v>
      </c>
      <c r="E416" t="e">
        <f>"\\cmfp538\"&amp;Updates!K416&amp;"$"</f>
        <v>#VALUE!</v>
      </c>
    </row>
    <row r="417" spans="1:5">
      <c r="A417" t="s">
        <v>31</v>
      </c>
      <c r="B417" t="e">
        <f>Updates!Q417</f>
        <v>#VALUE!</v>
      </c>
      <c r="C417" s="4" t="e">
        <f t="shared" si="6"/>
        <v>#VALUE!</v>
      </c>
      <c r="D417" t="e">
        <f>(A417&amp;Updates!K417)</f>
        <v>#VALUE!</v>
      </c>
      <c r="E417" t="e">
        <f>"\\cmfp538\"&amp;Updates!K417&amp;"$"</f>
        <v>#VALUE!</v>
      </c>
    </row>
    <row r="418" spans="1:5">
      <c r="A418" t="s">
        <v>31</v>
      </c>
      <c r="B418" t="e">
        <f>Updates!Q418</f>
        <v>#VALUE!</v>
      </c>
      <c r="C418" s="4" t="e">
        <f t="shared" si="6"/>
        <v>#VALUE!</v>
      </c>
      <c r="D418" t="e">
        <f>(A418&amp;Updates!K418)</f>
        <v>#VALUE!</v>
      </c>
      <c r="E418" t="e">
        <f>"\\cmfp538\"&amp;Updates!K418&amp;"$"</f>
        <v>#VALUE!</v>
      </c>
    </row>
    <row r="419" spans="1:5">
      <c r="A419" t="s">
        <v>31</v>
      </c>
      <c r="B419" t="e">
        <f>Updates!Q419</f>
        <v>#VALUE!</v>
      </c>
      <c r="C419" s="4" t="e">
        <f t="shared" si="6"/>
        <v>#VALUE!</v>
      </c>
      <c r="D419" t="e">
        <f>(A419&amp;Updates!K419)</f>
        <v>#VALUE!</v>
      </c>
      <c r="E419" t="e">
        <f>"\\cmfp538\"&amp;Updates!K419&amp;"$"</f>
        <v>#VALUE!</v>
      </c>
    </row>
    <row r="420" spans="1:5">
      <c r="A420" t="s">
        <v>31</v>
      </c>
      <c r="B420" t="e">
        <f>Updates!Q420</f>
        <v>#VALUE!</v>
      </c>
      <c r="C420" s="4" t="e">
        <f t="shared" si="6"/>
        <v>#VALUE!</v>
      </c>
      <c r="D420" t="e">
        <f>(A420&amp;Updates!K420)</f>
        <v>#VALUE!</v>
      </c>
      <c r="E420" t="e">
        <f>"\\cmfp538\"&amp;Updates!K420&amp;"$"</f>
        <v>#VALUE!</v>
      </c>
    </row>
    <row r="421" spans="1:5">
      <c r="A421" t="s">
        <v>31</v>
      </c>
      <c r="B421" t="e">
        <f>Updates!Q421</f>
        <v>#VALUE!</v>
      </c>
      <c r="C421" s="4" t="e">
        <f t="shared" si="6"/>
        <v>#VALUE!</v>
      </c>
      <c r="D421" t="e">
        <f>(A421&amp;Updates!K421)</f>
        <v>#VALUE!</v>
      </c>
      <c r="E421" t="e">
        <f>"\\cmfp538\"&amp;Updates!K421&amp;"$"</f>
        <v>#VALUE!</v>
      </c>
    </row>
    <row r="422" spans="1:5">
      <c r="A422" t="s">
        <v>31</v>
      </c>
      <c r="B422" t="e">
        <f>Updates!Q422</f>
        <v>#VALUE!</v>
      </c>
      <c r="C422" s="4" t="e">
        <f t="shared" si="6"/>
        <v>#VALUE!</v>
      </c>
      <c r="D422" t="e">
        <f>(A422&amp;Updates!K422)</f>
        <v>#VALUE!</v>
      </c>
      <c r="E422" t="e">
        <f>"\\cmfp538\"&amp;Updates!K422&amp;"$"</f>
        <v>#VALUE!</v>
      </c>
    </row>
    <row r="423" spans="1:5">
      <c r="A423" t="s">
        <v>31</v>
      </c>
      <c r="B423" t="e">
        <f>Updates!Q423</f>
        <v>#VALUE!</v>
      </c>
      <c r="C423" s="4" t="e">
        <f t="shared" si="6"/>
        <v>#VALUE!</v>
      </c>
      <c r="D423" t="e">
        <f>(A423&amp;Updates!K423)</f>
        <v>#VALUE!</v>
      </c>
      <c r="E423" t="e">
        <f>"\\cmfp538\"&amp;Updates!K423&amp;"$"</f>
        <v>#VALUE!</v>
      </c>
    </row>
    <row r="424" spans="1:5">
      <c r="A424" t="s">
        <v>31</v>
      </c>
      <c r="B424" t="e">
        <f>Updates!Q424</f>
        <v>#VALUE!</v>
      </c>
      <c r="C424" s="4" t="e">
        <f t="shared" si="6"/>
        <v>#VALUE!</v>
      </c>
      <c r="D424" t="e">
        <f>(A424&amp;Updates!K424)</f>
        <v>#VALUE!</v>
      </c>
      <c r="E424" t="e">
        <f>"\\cmfp538\"&amp;Updates!K424&amp;"$"</f>
        <v>#VALUE!</v>
      </c>
    </row>
    <row r="425" spans="1:5">
      <c r="A425" t="s">
        <v>31</v>
      </c>
      <c r="B425" t="e">
        <f>Updates!Q425</f>
        <v>#VALUE!</v>
      </c>
      <c r="C425" s="4" t="e">
        <f t="shared" si="6"/>
        <v>#VALUE!</v>
      </c>
      <c r="D425" t="e">
        <f>(A425&amp;Updates!K425)</f>
        <v>#VALUE!</v>
      </c>
      <c r="E425" t="e">
        <f>"\\cmfp538\"&amp;Updates!K425&amp;"$"</f>
        <v>#VALUE!</v>
      </c>
    </row>
    <row r="426" spans="1:5">
      <c r="A426" t="s">
        <v>31</v>
      </c>
      <c r="B426" t="e">
        <f>Updates!Q426</f>
        <v>#VALUE!</v>
      </c>
      <c r="C426" s="4" t="e">
        <f t="shared" si="6"/>
        <v>#VALUE!</v>
      </c>
      <c r="D426" t="e">
        <f>(A426&amp;Updates!K426)</f>
        <v>#VALUE!</v>
      </c>
      <c r="E426" t="e">
        <f>"\\cmfp538\"&amp;Updates!K426&amp;"$"</f>
        <v>#VALUE!</v>
      </c>
    </row>
    <row r="427" spans="1:5">
      <c r="A427" t="s">
        <v>31</v>
      </c>
      <c r="B427" t="e">
        <f>Updates!Q427</f>
        <v>#VALUE!</v>
      </c>
      <c r="C427" s="4" t="e">
        <f t="shared" si="6"/>
        <v>#VALUE!</v>
      </c>
      <c r="D427" t="e">
        <f>(A427&amp;Updates!K427)</f>
        <v>#VALUE!</v>
      </c>
      <c r="E427" t="e">
        <f>"\\cmfp538\"&amp;Updates!K427&amp;"$"</f>
        <v>#VALUE!</v>
      </c>
    </row>
    <row r="428" spans="1:5">
      <c r="A428" t="s">
        <v>31</v>
      </c>
      <c r="B428" t="e">
        <f>Updates!Q428</f>
        <v>#VALUE!</v>
      </c>
      <c r="C428" s="4" t="e">
        <f t="shared" si="6"/>
        <v>#VALUE!</v>
      </c>
      <c r="D428" t="e">
        <f>(A428&amp;Updates!K428)</f>
        <v>#VALUE!</v>
      </c>
      <c r="E428" t="e">
        <f>"\\cmfp538\"&amp;Updates!K428&amp;"$"</f>
        <v>#VALUE!</v>
      </c>
    </row>
    <row r="429" spans="1:5">
      <c r="A429" t="s">
        <v>31</v>
      </c>
      <c r="B429" t="e">
        <f>Updates!Q429</f>
        <v>#VALUE!</v>
      </c>
      <c r="C429" s="4" t="e">
        <f t="shared" si="6"/>
        <v>#VALUE!</v>
      </c>
      <c r="D429" t="e">
        <f>(A429&amp;Updates!K429)</f>
        <v>#VALUE!</v>
      </c>
      <c r="E429" t="e">
        <f>"\\cmfp538\"&amp;Updates!K429&amp;"$"</f>
        <v>#VALUE!</v>
      </c>
    </row>
    <row r="430" spans="1:5">
      <c r="A430" t="s">
        <v>31</v>
      </c>
      <c r="B430" t="e">
        <f>Updates!Q430</f>
        <v>#VALUE!</v>
      </c>
      <c r="C430" s="4" t="e">
        <f t="shared" si="6"/>
        <v>#VALUE!</v>
      </c>
      <c r="D430" t="e">
        <f>(A430&amp;Updates!K430)</f>
        <v>#VALUE!</v>
      </c>
      <c r="E430" t="e">
        <f>"\\cmfp538\"&amp;Updates!K430&amp;"$"</f>
        <v>#VALUE!</v>
      </c>
    </row>
    <row r="431" spans="1:5">
      <c r="A431" t="s">
        <v>31</v>
      </c>
      <c r="B431" t="e">
        <f>Updates!Q431</f>
        <v>#VALUE!</v>
      </c>
      <c r="C431" s="4" t="e">
        <f t="shared" si="6"/>
        <v>#VALUE!</v>
      </c>
      <c r="D431" t="e">
        <f>(A431&amp;Updates!K431)</f>
        <v>#VALUE!</v>
      </c>
      <c r="E431" t="e">
        <f>"\\cmfp538\"&amp;Updates!K431&amp;"$"</f>
        <v>#VALUE!</v>
      </c>
    </row>
    <row r="432" spans="1:5">
      <c r="A432" t="s">
        <v>31</v>
      </c>
      <c r="B432" t="e">
        <f>Updates!Q432</f>
        <v>#VALUE!</v>
      </c>
      <c r="C432" s="4" t="e">
        <f t="shared" si="6"/>
        <v>#VALUE!</v>
      </c>
      <c r="D432" t="e">
        <f>(A432&amp;Updates!K432)</f>
        <v>#VALUE!</v>
      </c>
      <c r="E432" t="e">
        <f>"\\cmfp538\"&amp;Updates!K432&amp;"$"</f>
        <v>#VALUE!</v>
      </c>
    </row>
    <row r="433" spans="1:5">
      <c r="A433" t="s">
        <v>31</v>
      </c>
      <c r="B433" t="e">
        <f>Updates!Q433</f>
        <v>#VALUE!</v>
      </c>
      <c r="C433" s="4" t="e">
        <f t="shared" si="6"/>
        <v>#VALUE!</v>
      </c>
      <c r="D433" t="e">
        <f>(A433&amp;Updates!K433)</f>
        <v>#VALUE!</v>
      </c>
      <c r="E433" t="e">
        <f>"\\cmfp538\"&amp;Updates!K433&amp;"$"</f>
        <v>#VALUE!</v>
      </c>
    </row>
    <row r="434" spans="1:5">
      <c r="A434" t="s">
        <v>31</v>
      </c>
      <c r="B434" t="e">
        <f>Updates!Q434</f>
        <v>#VALUE!</v>
      </c>
      <c r="C434" s="4" t="e">
        <f t="shared" si="6"/>
        <v>#VALUE!</v>
      </c>
      <c r="D434" t="e">
        <f>(A434&amp;Updates!K434)</f>
        <v>#VALUE!</v>
      </c>
      <c r="E434" t="e">
        <f>"\\cmfp538\"&amp;Updates!K434&amp;"$"</f>
        <v>#VALUE!</v>
      </c>
    </row>
    <row r="435" spans="1:5">
      <c r="A435" t="s">
        <v>31</v>
      </c>
      <c r="B435" t="e">
        <f>Updates!Q435</f>
        <v>#VALUE!</v>
      </c>
      <c r="C435" s="4" t="e">
        <f t="shared" si="6"/>
        <v>#VALUE!</v>
      </c>
      <c r="D435" t="e">
        <f>(A435&amp;Updates!K435)</f>
        <v>#VALUE!</v>
      </c>
      <c r="E435" t="e">
        <f>"\\cmfp538\"&amp;Updates!K435&amp;"$"</f>
        <v>#VALUE!</v>
      </c>
    </row>
    <row r="436" spans="1:5">
      <c r="A436" t="s">
        <v>31</v>
      </c>
      <c r="B436" t="e">
        <f>Updates!Q436</f>
        <v>#VALUE!</v>
      </c>
      <c r="C436" s="4" t="e">
        <f t="shared" si="6"/>
        <v>#VALUE!</v>
      </c>
      <c r="D436" t="e">
        <f>(A436&amp;Updates!K436)</f>
        <v>#VALUE!</v>
      </c>
      <c r="E436" t="e">
        <f>"\\cmfp538\"&amp;Updates!K436&amp;"$"</f>
        <v>#VALUE!</v>
      </c>
    </row>
    <row r="437" spans="1:5">
      <c r="A437" t="s">
        <v>31</v>
      </c>
      <c r="B437" t="e">
        <f>Updates!Q437</f>
        <v>#VALUE!</v>
      </c>
      <c r="C437" s="4" t="e">
        <f t="shared" si="6"/>
        <v>#VALUE!</v>
      </c>
      <c r="D437" t="e">
        <f>(A437&amp;Updates!K437)</f>
        <v>#VALUE!</v>
      </c>
      <c r="E437" t="e">
        <f>"\\cmfp538\"&amp;Updates!K437&amp;"$"</f>
        <v>#VALUE!</v>
      </c>
    </row>
    <row r="438" spans="1:5">
      <c r="A438" t="s">
        <v>31</v>
      </c>
      <c r="B438" t="e">
        <f>Updates!Q438</f>
        <v>#VALUE!</v>
      </c>
      <c r="C438" s="4" t="e">
        <f t="shared" si="6"/>
        <v>#VALUE!</v>
      </c>
      <c r="D438" t="e">
        <f>(A438&amp;Updates!K438)</f>
        <v>#VALUE!</v>
      </c>
      <c r="E438" t="e">
        <f>"\\cmfp538\"&amp;Updates!K438&amp;"$"</f>
        <v>#VALUE!</v>
      </c>
    </row>
    <row r="439" spans="1:5">
      <c r="A439" t="s">
        <v>31</v>
      </c>
      <c r="B439" t="e">
        <f>Updates!Q439</f>
        <v>#VALUE!</v>
      </c>
      <c r="C439" s="4" t="e">
        <f t="shared" si="6"/>
        <v>#VALUE!</v>
      </c>
      <c r="D439" t="e">
        <f>(A439&amp;Updates!K439)</f>
        <v>#VALUE!</v>
      </c>
      <c r="E439" t="e">
        <f>"\\cmfp538\"&amp;Updates!K439&amp;"$"</f>
        <v>#VALUE!</v>
      </c>
    </row>
    <row r="440" spans="1:5">
      <c r="A440" t="s">
        <v>31</v>
      </c>
      <c r="B440" t="e">
        <f>Updates!Q440</f>
        <v>#VALUE!</v>
      </c>
      <c r="C440" s="4" t="e">
        <f t="shared" si="6"/>
        <v>#VALUE!</v>
      </c>
      <c r="D440" t="e">
        <f>(A440&amp;Updates!K440)</f>
        <v>#VALUE!</v>
      </c>
      <c r="E440" t="e">
        <f>"\\cmfp538\"&amp;Updates!K440&amp;"$"</f>
        <v>#VALUE!</v>
      </c>
    </row>
    <row r="441" spans="1:5">
      <c r="A441" t="s">
        <v>31</v>
      </c>
      <c r="B441" t="e">
        <f>Updates!Q441</f>
        <v>#VALUE!</v>
      </c>
      <c r="C441" s="4" t="e">
        <f t="shared" si="6"/>
        <v>#VALUE!</v>
      </c>
      <c r="D441" t="e">
        <f>(A441&amp;Updates!K441)</f>
        <v>#VALUE!</v>
      </c>
      <c r="E441" t="e">
        <f>"\\cmfp538\"&amp;Updates!K441&amp;"$"</f>
        <v>#VALUE!</v>
      </c>
    </row>
    <row r="442" spans="1:5">
      <c r="A442" t="s">
        <v>31</v>
      </c>
      <c r="B442" t="e">
        <f>Updates!Q442</f>
        <v>#VALUE!</v>
      </c>
      <c r="C442" s="4" t="e">
        <f t="shared" si="6"/>
        <v>#VALUE!</v>
      </c>
      <c r="D442" t="e">
        <f>(A442&amp;Updates!K442)</f>
        <v>#VALUE!</v>
      </c>
      <c r="E442" t="e">
        <f>"\\cmfp538\"&amp;Updates!K442&amp;"$"</f>
        <v>#VALUE!</v>
      </c>
    </row>
    <row r="443" spans="1:5">
      <c r="A443" t="s">
        <v>31</v>
      </c>
      <c r="B443" t="e">
        <f>Updates!Q443</f>
        <v>#VALUE!</v>
      </c>
      <c r="C443" s="4" t="e">
        <f t="shared" si="6"/>
        <v>#VALUE!</v>
      </c>
      <c r="D443" t="e">
        <f>(A443&amp;Updates!K443)</f>
        <v>#VALUE!</v>
      </c>
      <c r="E443" t="e">
        <f>"\\cmfp538\"&amp;Updates!K443&amp;"$"</f>
        <v>#VALUE!</v>
      </c>
    </row>
    <row r="444" spans="1:5">
      <c r="A444" t="s">
        <v>31</v>
      </c>
      <c r="B444" t="e">
        <f>Updates!Q444</f>
        <v>#VALUE!</v>
      </c>
      <c r="C444" s="4" t="e">
        <f t="shared" si="6"/>
        <v>#VALUE!</v>
      </c>
      <c r="D444" t="e">
        <f>(A444&amp;Updates!K444)</f>
        <v>#VALUE!</v>
      </c>
      <c r="E444" t="e">
        <f>"\\cmfp538\"&amp;Updates!K444&amp;"$"</f>
        <v>#VALUE!</v>
      </c>
    </row>
    <row r="445" spans="1:5">
      <c r="A445" t="s">
        <v>31</v>
      </c>
      <c r="B445" t="e">
        <f>Updates!Q445</f>
        <v>#VALUE!</v>
      </c>
      <c r="C445" s="4" t="e">
        <f t="shared" si="6"/>
        <v>#VALUE!</v>
      </c>
      <c r="D445" t="e">
        <f>(A445&amp;Updates!K445)</f>
        <v>#VALUE!</v>
      </c>
      <c r="E445" t="e">
        <f>"\\cmfp538\"&amp;Updates!K445&amp;"$"</f>
        <v>#VALUE!</v>
      </c>
    </row>
    <row r="446" spans="1:5">
      <c r="A446" t="s">
        <v>31</v>
      </c>
      <c r="B446" t="e">
        <f>Updates!Q446</f>
        <v>#VALUE!</v>
      </c>
      <c r="C446" s="4" t="e">
        <f t="shared" si="6"/>
        <v>#VALUE!</v>
      </c>
      <c r="D446" t="e">
        <f>(A446&amp;Updates!K446)</f>
        <v>#VALUE!</v>
      </c>
      <c r="E446" t="e">
        <f>"\\cmfp538\"&amp;Updates!K446&amp;"$"</f>
        <v>#VALUE!</v>
      </c>
    </row>
    <row r="447" spans="1:5">
      <c r="A447" t="s">
        <v>31</v>
      </c>
      <c r="B447" t="e">
        <f>Updates!Q447</f>
        <v>#VALUE!</v>
      </c>
      <c r="C447" s="4" t="e">
        <f t="shared" si="6"/>
        <v>#VALUE!</v>
      </c>
      <c r="D447" t="e">
        <f>(A447&amp;Updates!K447)</f>
        <v>#VALUE!</v>
      </c>
      <c r="E447" t="e">
        <f>"\\cmfp538\"&amp;Updates!K447&amp;"$"</f>
        <v>#VALUE!</v>
      </c>
    </row>
    <row r="448" spans="1:5">
      <c r="A448" t="s">
        <v>31</v>
      </c>
      <c r="B448" t="e">
        <f>Updates!Q448</f>
        <v>#VALUE!</v>
      </c>
      <c r="C448" s="4" t="e">
        <f t="shared" si="6"/>
        <v>#VALUE!</v>
      </c>
      <c r="D448" t="e">
        <f>(A448&amp;Updates!K448)</f>
        <v>#VALUE!</v>
      </c>
      <c r="E448" t="e">
        <f>"\\cmfp538\"&amp;Updates!K448&amp;"$"</f>
        <v>#VALUE!</v>
      </c>
    </row>
    <row r="449" spans="1:5">
      <c r="A449" t="s">
        <v>31</v>
      </c>
      <c r="B449" t="e">
        <f>Updates!Q449</f>
        <v>#VALUE!</v>
      </c>
      <c r="C449" s="4" t="e">
        <f t="shared" si="6"/>
        <v>#VALUE!</v>
      </c>
      <c r="D449" t="e">
        <f>(A449&amp;Updates!K449)</f>
        <v>#VALUE!</v>
      </c>
      <c r="E449" t="e">
        <f>"\\cmfp538\"&amp;Updates!K449&amp;"$"</f>
        <v>#VALUE!</v>
      </c>
    </row>
    <row r="450" spans="1:5">
      <c r="A450" t="s">
        <v>31</v>
      </c>
      <c r="B450" t="e">
        <f>Updates!Q450</f>
        <v>#VALUE!</v>
      </c>
      <c r="C450" s="4" t="e">
        <f t="shared" si="6"/>
        <v>#VALUE!</v>
      </c>
      <c r="D450" t="e">
        <f>(A450&amp;Updates!K450)</f>
        <v>#VALUE!</v>
      </c>
      <c r="E450" t="e">
        <f>"\\cmfp538\"&amp;Updates!K450&amp;"$"</f>
        <v>#VALUE!</v>
      </c>
    </row>
    <row r="451" spans="1:5">
      <c r="A451" t="s">
        <v>31</v>
      </c>
      <c r="B451" t="e">
        <f>Updates!Q451</f>
        <v>#VALUE!</v>
      </c>
      <c r="C451" s="4" t="e">
        <f t="shared" ref="C451:C514" si="7">IF(B451&gt;0,A451)</f>
        <v>#VALUE!</v>
      </c>
      <c r="D451" t="e">
        <f>(A451&amp;Updates!K451)</f>
        <v>#VALUE!</v>
      </c>
      <c r="E451" t="e">
        <f>"\\cmfp538\"&amp;Updates!K451&amp;"$"</f>
        <v>#VALUE!</v>
      </c>
    </row>
    <row r="452" spans="1:5">
      <c r="A452" t="s">
        <v>31</v>
      </c>
      <c r="B452" t="e">
        <f>Updates!Q452</f>
        <v>#VALUE!</v>
      </c>
      <c r="C452" s="4" t="e">
        <f t="shared" si="7"/>
        <v>#VALUE!</v>
      </c>
      <c r="D452" t="e">
        <f>(A452&amp;Updates!K452)</f>
        <v>#VALUE!</v>
      </c>
      <c r="E452" t="e">
        <f>"\\cmfp538\"&amp;Updates!K452&amp;"$"</f>
        <v>#VALUE!</v>
      </c>
    </row>
    <row r="453" spans="1:5">
      <c r="A453" t="s">
        <v>31</v>
      </c>
      <c r="B453" t="e">
        <f>Updates!Q453</f>
        <v>#VALUE!</v>
      </c>
      <c r="C453" s="4" t="e">
        <f t="shared" si="7"/>
        <v>#VALUE!</v>
      </c>
      <c r="D453" t="e">
        <f>(A453&amp;Updates!K453)</f>
        <v>#VALUE!</v>
      </c>
      <c r="E453" t="e">
        <f>"\\cmfp538\"&amp;Updates!K453&amp;"$"</f>
        <v>#VALUE!</v>
      </c>
    </row>
    <row r="454" spans="1:5">
      <c r="A454" t="s">
        <v>31</v>
      </c>
      <c r="B454" t="e">
        <f>Updates!Q454</f>
        <v>#VALUE!</v>
      </c>
      <c r="C454" s="4" t="e">
        <f t="shared" si="7"/>
        <v>#VALUE!</v>
      </c>
      <c r="D454" t="e">
        <f>(A454&amp;Updates!K454)</f>
        <v>#VALUE!</v>
      </c>
      <c r="E454" t="e">
        <f>"\\cmfp538\"&amp;Updates!K454&amp;"$"</f>
        <v>#VALUE!</v>
      </c>
    </row>
    <row r="455" spans="1:5">
      <c r="A455" t="s">
        <v>31</v>
      </c>
      <c r="B455" t="e">
        <f>Updates!Q455</f>
        <v>#VALUE!</v>
      </c>
      <c r="C455" s="4" t="e">
        <f t="shared" si="7"/>
        <v>#VALUE!</v>
      </c>
      <c r="D455" t="e">
        <f>(A455&amp;Updates!K455)</f>
        <v>#VALUE!</v>
      </c>
      <c r="E455" t="e">
        <f>"\\cmfp538\"&amp;Updates!K455&amp;"$"</f>
        <v>#VALUE!</v>
      </c>
    </row>
    <row r="456" spans="1:5">
      <c r="A456" t="s">
        <v>31</v>
      </c>
      <c r="B456" t="e">
        <f>Updates!Q456</f>
        <v>#VALUE!</v>
      </c>
      <c r="C456" s="4" t="e">
        <f t="shared" si="7"/>
        <v>#VALUE!</v>
      </c>
      <c r="D456" t="e">
        <f>(A456&amp;Updates!K456)</f>
        <v>#VALUE!</v>
      </c>
      <c r="E456" t="e">
        <f>"\\cmfp538\"&amp;Updates!K456&amp;"$"</f>
        <v>#VALUE!</v>
      </c>
    </row>
    <row r="457" spans="1:5">
      <c r="A457" t="s">
        <v>31</v>
      </c>
      <c r="B457" t="e">
        <f>Updates!Q457</f>
        <v>#VALUE!</v>
      </c>
      <c r="C457" s="4" t="e">
        <f t="shared" si="7"/>
        <v>#VALUE!</v>
      </c>
      <c r="D457" t="e">
        <f>(A457&amp;Updates!K457)</f>
        <v>#VALUE!</v>
      </c>
      <c r="E457" t="e">
        <f>"\\cmfp538\"&amp;Updates!K457&amp;"$"</f>
        <v>#VALUE!</v>
      </c>
    </row>
    <row r="458" spans="1:5">
      <c r="A458" t="s">
        <v>31</v>
      </c>
      <c r="B458" t="e">
        <f>Updates!Q458</f>
        <v>#VALUE!</v>
      </c>
      <c r="C458" s="4" t="e">
        <f t="shared" si="7"/>
        <v>#VALUE!</v>
      </c>
      <c r="D458" t="e">
        <f>(A458&amp;Updates!K458)</f>
        <v>#VALUE!</v>
      </c>
      <c r="E458" t="e">
        <f>"\\cmfp538\"&amp;Updates!K458&amp;"$"</f>
        <v>#VALUE!</v>
      </c>
    </row>
    <row r="459" spans="1:5">
      <c r="A459" t="s">
        <v>31</v>
      </c>
      <c r="B459" t="e">
        <f>Updates!Q459</f>
        <v>#VALUE!</v>
      </c>
      <c r="C459" s="4" t="e">
        <f t="shared" si="7"/>
        <v>#VALUE!</v>
      </c>
      <c r="D459" t="e">
        <f>(A459&amp;Updates!K459)</f>
        <v>#VALUE!</v>
      </c>
      <c r="E459" t="e">
        <f>"\\cmfp538\"&amp;Updates!K459&amp;"$"</f>
        <v>#VALUE!</v>
      </c>
    </row>
    <row r="460" spans="1:5">
      <c r="A460" t="s">
        <v>31</v>
      </c>
      <c r="B460" t="e">
        <f>Updates!Q460</f>
        <v>#VALUE!</v>
      </c>
      <c r="C460" s="4" t="e">
        <f t="shared" si="7"/>
        <v>#VALUE!</v>
      </c>
      <c r="D460" t="e">
        <f>(A460&amp;Updates!K460)</f>
        <v>#VALUE!</v>
      </c>
      <c r="E460" t="e">
        <f>"\\cmfp538\"&amp;Updates!K460&amp;"$"</f>
        <v>#VALUE!</v>
      </c>
    </row>
    <row r="461" spans="1:5">
      <c r="A461" t="s">
        <v>31</v>
      </c>
      <c r="B461" t="e">
        <f>Updates!Q461</f>
        <v>#VALUE!</v>
      </c>
      <c r="C461" s="4" t="e">
        <f t="shared" si="7"/>
        <v>#VALUE!</v>
      </c>
      <c r="D461" t="e">
        <f>(A461&amp;Updates!K461)</f>
        <v>#VALUE!</v>
      </c>
      <c r="E461" t="e">
        <f>"\\cmfp538\"&amp;Updates!K461&amp;"$"</f>
        <v>#VALUE!</v>
      </c>
    </row>
    <row r="462" spans="1:5">
      <c r="A462" t="s">
        <v>31</v>
      </c>
      <c r="B462" t="e">
        <f>Updates!Q462</f>
        <v>#VALUE!</v>
      </c>
      <c r="C462" s="4" t="e">
        <f t="shared" si="7"/>
        <v>#VALUE!</v>
      </c>
      <c r="D462" t="e">
        <f>(A462&amp;Updates!K462)</f>
        <v>#VALUE!</v>
      </c>
      <c r="E462" t="e">
        <f>"\\cmfp538\"&amp;Updates!K462&amp;"$"</f>
        <v>#VALUE!</v>
      </c>
    </row>
    <row r="463" spans="1:5">
      <c r="A463" t="s">
        <v>31</v>
      </c>
      <c r="B463" t="e">
        <f>Updates!Q463</f>
        <v>#VALUE!</v>
      </c>
      <c r="C463" s="4" t="e">
        <f t="shared" si="7"/>
        <v>#VALUE!</v>
      </c>
      <c r="D463" t="e">
        <f>(A463&amp;Updates!K463)</f>
        <v>#VALUE!</v>
      </c>
      <c r="E463" t="e">
        <f>"\\cmfp538\"&amp;Updates!K463&amp;"$"</f>
        <v>#VALUE!</v>
      </c>
    </row>
    <row r="464" spans="1:5">
      <c r="A464" t="s">
        <v>31</v>
      </c>
      <c r="B464" t="e">
        <f>Updates!Q464</f>
        <v>#VALUE!</v>
      </c>
      <c r="C464" s="4" t="e">
        <f t="shared" si="7"/>
        <v>#VALUE!</v>
      </c>
      <c r="D464" t="e">
        <f>(A464&amp;Updates!K464)</f>
        <v>#VALUE!</v>
      </c>
      <c r="E464" t="e">
        <f>"\\cmfp538\"&amp;Updates!K464&amp;"$"</f>
        <v>#VALUE!</v>
      </c>
    </row>
    <row r="465" spans="1:5">
      <c r="A465" t="s">
        <v>31</v>
      </c>
      <c r="B465" t="e">
        <f>Updates!Q465</f>
        <v>#VALUE!</v>
      </c>
      <c r="C465" s="4" t="e">
        <f t="shared" si="7"/>
        <v>#VALUE!</v>
      </c>
      <c r="D465" t="e">
        <f>(A465&amp;Updates!K465)</f>
        <v>#VALUE!</v>
      </c>
      <c r="E465" t="e">
        <f>"\\cmfp538\"&amp;Updates!K465&amp;"$"</f>
        <v>#VALUE!</v>
      </c>
    </row>
    <row r="466" spans="1:5">
      <c r="A466" t="s">
        <v>31</v>
      </c>
      <c r="B466" t="e">
        <f>Updates!Q466</f>
        <v>#VALUE!</v>
      </c>
      <c r="C466" s="4" t="e">
        <f t="shared" si="7"/>
        <v>#VALUE!</v>
      </c>
      <c r="D466" t="e">
        <f>(A466&amp;Updates!K466)</f>
        <v>#VALUE!</v>
      </c>
      <c r="E466" t="e">
        <f>"\\cmfp538\"&amp;Updates!K466&amp;"$"</f>
        <v>#VALUE!</v>
      </c>
    </row>
    <row r="467" spans="1:5">
      <c r="A467" t="s">
        <v>31</v>
      </c>
      <c r="B467" t="e">
        <f>Updates!Q467</f>
        <v>#VALUE!</v>
      </c>
      <c r="C467" s="4" t="e">
        <f t="shared" si="7"/>
        <v>#VALUE!</v>
      </c>
      <c r="D467" t="e">
        <f>(A467&amp;Updates!K467)</f>
        <v>#VALUE!</v>
      </c>
      <c r="E467" t="e">
        <f>"\\cmfp538\"&amp;Updates!K467&amp;"$"</f>
        <v>#VALUE!</v>
      </c>
    </row>
    <row r="468" spans="1:5">
      <c r="A468" t="s">
        <v>31</v>
      </c>
      <c r="B468" t="e">
        <f>Updates!Q468</f>
        <v>#VALUE!</v>
      </c>
      <c r="C468" s="4" t="e">
        <f t="shared" si="7"/>
        <v>#VALUE!</v>
      </c>
      <c r="D468" t="e">
        <f>(A468&amp;Updates!K468)</f>
        <v>#VALUE!</v>
      </c>
      <c r="E468" t="e">
        <f>"\\cmfp538\"&amp;Updates!K468&amp;"$"</f>
        <v>#VALUE!</v>
      </c>
    </row>
    <row r="469" spans="1:5">
      <c r="A469" t="s">
        <v>31</v>
      </c>
      <c r="B469" t="e">
        <f>Updates!Q469</f>
        <v>#VALUE!</v>
      </c>
      <c r="C469" s="4" t="e">
        <f t="shared" si="7"/>
        <v>#VALUE!</v>
      </c>
      <c r="D469" t="e">
        <f>(A469&amp;Updates!K469)</f>
        <v>#VALUE!</v>
      </c>
      <c r="E469" t="e">
        <f>"\\cmfp538\"&amp;Updates!K469&amp;"$"</f>
        <v>#VALUE!</v>
      </c>
    </row>
    <row r="470" spans="1:5">
      <c r="A470" t="s">
        <v>31</v>
      </c>
      <c r="B470" t="e">
        <f>Updates!Q470</f>
        <v>#VALUE!</v>
      </c>
      <c r="C470" s="4" t="e">
        <f t="shared" si="7"/>
        <v>#VALUE!</v>
      </c>
      <c r="D470" t="e">
        <f>(A470&amp;Updates!K470)</f>
        <v>#VALUE!</v>
      </c>
      <c r="E470" t="e">
        <f>"\\cmfp538\"&amp;Updates!K470&amp;"$"</f>
        <v>#VALUE!</v>
      </c>
    </row>
    <row r="471" spans="1:5">
      <c r="A471" t="s">
        <v>31</v>
      </c>
      <c r="B471" t="e">
        <f>Updates!Q471</f>
        <v>#VALUE!</v>
      </c>
      <c r="C471" s="4" t="e">
        <f t="shared" si="7"/>
        <v>#VALUE!</v>
      </c>
      <c r="D471" t="e">
        <f>(A471&amp;Updates!K471)</f>
        <v>#VALUE!</v>
      </c>
      <c r="E471" t="e">
        <f>"\\cmfp538\"&amp;Updates!K471&amp;"$"</f>
        <v>#VALUE!</v>
      </c>
    </row>
    <row r="472" spans="1:5">
      <c r="A472" t="s">
        <v>31</v>
      </c>
      <c r="B472" t="e">
        <f>Updates!Q472</f>
        <v>#VALUE!</v>
      </c>
      <c r="C472" s="4" t="e">
        <f t="shared" si="7"/>
        <v>#VALUE!</v>
      </c>
      <c r="D472" t="e">
        <f>(A472&amp;Updates!K472)</f>
        <v>#VALUE!</v>
      </c>
      <c r="E472" t="e">
        <f>"\\cmfp538\"&amp;Updates!K472&amp;"$"</f>
        <v>#VALUE!</v>
      </c>
    </row>
    <row r="473" spans="1:5">
      <c r="A473" t="s">
        <v>31</v>
      </c>
      <c r="B473" t="e">
        <f>Updates!Q473</f>
        <v>#VALUE!</v>
      </c>
      <c r="C473" s="4" t="e">
        <f t="shared" si="7"/>
        <v>#VALUE!</v>
      </c>
      <c r="D473" t="e">
        <f>(A473&amp;Updates!K473)</f>
        <v>#VALUE!</v>
      </c>
      <c r="E473" t="e">
        <f>"\\cmfp538\"&amp;Updates!K473&amp;"$"</f>
        <v>#VALUE!</v>
      </c>
    </row>
    <row r="474" spans="1:5">
      <c r="A474" t="s">
        <v>31</v>
      </c>
      <c r="B474" t="e">
        <f>Updates!Q474</f>
        <v>#VALUE!</v>
      </c>
      <c r="C474" s="4" t="e">
        <f t="shared" si="7"/>
        <v>#VALUE!</v>
      </c>
      <c r="D474" t="e">
        <f>(A474&amp;Updates!K474)</f>
        <v>#VALUE!</v>
      </c>
      <c r="E474" t="e">
        <f>"\\cmfp538\"&amp;Updates!K474&amp;"$"</f>
        <v>#VALUE!</v>
      </c>
    </row>
    <row r="475" spans="1:5">
      <c r="A475" t="s">
        <v>31</v>
      </c>
      <c r="B475" t="e">
        <f>Updates!Q475</f>
        <v>#VALUE!</v>
      </c>
      <c r="C475" s="4" t="e">
        <f t="shared" si="7"/>
        <v>#VALUE!</v>
      </c>
      <c r="D475" t="e">
        <f>(A475&amp;Updates!K475)</f>
        <v>#VALUE!</v>
      </c>
      <c r="E475" t="e">
        <f>"\\cmfp538\"&amp;Updates!K475&amp;"$"</f>
        <v>#VALUE!</v>
      </c>
    </row>
    <row r="476" spans="1:5">
      <c r="A476" t="s">
        <v>31</v>
      </c>
      <c r="B476" t="e">
        <f>Updates!Q476</f>
        <v>#VALUE!</v>
      </c>
      <c r="C476" s="4" t="e">
        <f t="shared" si="7"/>
        <v>#VALUE!</v>
      </c>
      <c r="D476" t="e">
        <f>(A476&amp;Updates!K476)</f>
        <v>#VALUE!</v>
      </c>
      <c r="E476" t="e">
        <f>"\\cmfp538\"&amp;Updates!K476&amp;"$"</f>
        <v>#VALUE!</v>
      </c>
    </row>
    <row r="477" spans="1:5">
      <c r="A477" t="s">
        <v>31</v>
      </c>
      <c r="B477" t="e">
        <f>Updates!Q477</f>
        <v>#VALUE!</v>
      </c>
      <c r="C477" s="4" t="e">
        <f t="shared" si="7"/>
        <v>#VALUE!</v>
      </c>
      <c r="D477" t="e">
        <f>(A477&amp;Updates!K477)</f>
        <v>#VALUE!</v>
      </c>
      <c r="E477" t="e">
        <f>"\\cmfp538\"&amp;Updates!K477&amp;"$"</f>
        <v>#VALUE!</v>
      </c>
    </row>
    <row r="478" spans="1:5">
      <c r="A478" t="s">
        <v>31</v>
      </c>
      <c r="B478" t="e">
        <f>Updates!Q478</f>
        <v>#VALUE!</v>
      </c>
      <c r="C478" s="4" t="e">
        <f t="shared" si="7"/>
        <v>#VALUE!</v>
      </c>
      <c r="D478" t="e">
        <f>(A478&amp;Updates!K478)</f>
        <v>#VALUE!</v>
      </c>
      <c r="E478" t="e">
        <f>"\\cmfp538\"&amp;Updates!K478&amp;"$"</f>
        <v>#VALUE!</v>
      </c>
    </row>
    <row r="479" spans="1:5">
      <c r="A479" t="s">
        <v>31</v>
      </c>
      <c r="B479" t="e">
        <f>Updates!Q479</f>
        <v>#VALUE!</v>
      </c>
      <c r="C479" s="4" t="e">
        <f t="shared" si="7"/>
        <v>#VALUE!</v>
      </c>
      <c r="D479" t="e">
        <f>(A479&amp;Updates!K479)</f>
        <v>#VALUE!</v>
      </c>
      <c r="E479" t="e">
        <f>"\\cmfp538\"&amp;Updates!K479&amp;"$"</f>
        <v>#VALUE!</v>
      </c>
    </row>
    <row r="480" spans="1:5">
      <c r="A480" t="s">
        <v>31</v>
      </c>
      <c r="B480" t="e">
        <f>Updates!Q480</f>
        <v>#VALUE!</v>
      </c>
      <c r="C480" s="4" t="e">
        <f t="shared" si="7"/>
        <v>#VALUE!</v>
      </c>
      <c r="D480" t="e">
        <f>(A480&amp;Updates!K480)</f>
        <v>#VALUE!</v>
      </c>
      <c r="E480" t="e">
        <f>"\\cmfp538\"&amp;Updates!K480&amp;"$"</f>
        <v>#VALUE!</v>
      </c>
    </row>
    <row r="481" spans="1:5">
      <c r="A481" t="s">
        <v>31</v>
      </c>
      <c r="B481" t="e">
        <f>Updates!Q481</f>
        <v>#VALUE!</v>
      </c>
      <c r="C481" s="4" t="e">
        <f t="shared" si="7"/>
        <v>#VALUE!</v>
      </c>
      <c r="D481" t="e">
        <f>(A481&amp;Updates!K481)</f>
        <v>#VALUE!</v>
      </c>
      <c r="E481" t="e">
        <f>"\\cmfp538\"&amp;Updates!K481&amp;"$"</f>
        <v>#VALUE!</v>
      </c>
    </row>
    <row r="482" spans="1:5">
      <c r="A482" t="s">
        <v>31</v>
      </c>
      <c r="B482" t="e">
        <f>Updates!Q482</f>
        <v>#VALUE!</v>
      </c>
      <c r="C482" s="4" t="e">
        <f t="shared" si="7"/>
        <v>#VALUE!</v>
      </c>
      <c r="D482" t="e">
        <f>(A482&amp;Updates!K482)</f>
        <v>#VALUE!</v>
      </c>
      <c r="E482" t="e">
        <f>"\\cmfp538\"&amp;Updates!K482&amp;"$"</f>
        <v>#VALUE!</v>
      </c>
    </row>
    <row r="483" spans="1:5">
      <c r="A483" t="s">
        <v>31</v>
      </c>
      <c r="B483" t="e">
        <f>Updates!Q483</f>
        <v>#VALUE!</v>
      </c>
      <c r="C483" s="4" t="e">
        <f t="shared" si="7"/>
        <v>#VALUE!</v>
      </c>
      <c r="D483" t="e">
        <f>(A483&amp;Updates!K483)</f>
        <v>#VALUE!</v>
      </c>
      <c r="E483" t="e">
        <f>"\\cmfp538\"&amp;Updates!K483&amp;"$"</f>
        <v>#VALUE!</v>
      </c>
    </row>
    <row r="484" spans="1:5">
      <c r="A484" t="s">
        <v>31</v>
      </c>
      <c r="B484" t="e">
        <f>Updates!Q484</f>
        <v>#VALUE!</v>
      </c>
      <c r="C484" s="4" t="e">
        <f t="shared" si="7"/>
        <v>#VALUE!</v>
      </c>
      <c r="D484" t="e">
        <f>(A484&amp;Updates!K484)</f>
        <v>#VALUE!</v>
      </c>
      <c r="E484" t="e">
        <f>"\\cmfp538\"&amp;Updates!K484&amp;"$"</f>
        <v>#VALUE!</v>
      </c>
    </row>
    <row r="485" spans="1:5">
      <c r="A485" t="s">
        <v>31</v>
      </c>
      <c r="B485" t="e">
        <f>Updates!Q485</f>
        <v>#VALUE!</v>
      </c>
      <c r="C485" s="4" t="e">
        <f t="shared" si="7"/>
        <v>#VALUE!</v>
      </c>
      <c r="D485" t="e">
        <f>(A485&amp;Updates!K485)</f>
        <v>#VALUE!</v>
      </c>
      <c r="E485" t="e">
        <f>"\\cmfp538\"&amp;Updates!K485&amp;"$"</f>
        <v>#VALUE!</v>
      </c>
    </row>
    <row r="486" spans="1:5">
      <c r="A486" t="s">
        <v>31</v>
      </c>
      <c r="B486" t="e">
        <f>Updates!Q486</f>
        <v>#VALUE!</v>
      </c>
      <c r="C486" s="4" t="e">
        <f t="shared" si="7"/>
        <v>#VALUE!</v>
      </c>
      <c r="D486" t="e">
        <f>(A486&amp;Updates!K486)</f>
        <v>#VALUE!</v>
      </c>
      <c r="E486" t="e">
        <f>"\\cmfp538\"&amp;Updates!K486&amp;"$"</f>
        <v>#VALUE!</v>
      </c>
    </row>
    <row r="487" spans="1:5">
      <c r="A487" t="s">
        <v>31</v>
      </c>
      <c r="B487" t="e">
        <f>Updates!Q487</f>
        <v>#VALUE!</v>
      </c>
      <c r="C487" s="4" t="e">
        <f t="shared" si="7"/>
        <v>#VALUE!</v>
      </c>
      <c r="D487" t="e">
        <f>(A487&amp;Updates!K487)</f>
        <v>#VALUE!</v>
      </c>
      <c r="E487" t="e">
        <f>"\\cmfp538\"&amp;Updates!K487&amp;"$"</f>
        <v>#VALUE!</v>
      </c>
    </row>
    <row r="488" spans="1:5">
      <c r="A488" t="s">
        <v>31</v>
      </c>
      <c r="B488" t="e">
        <f>Updates!Q488</f>
        <v>#VALUE!</v>
      </c>
      <c r="C488" s="4" t="e">
        <f t="shared" si="7"/>
        <v>#VALUE!</v>
      </c>
      <c r="D488" t="e">
        <f>(A488&amp;Updates!K488)</f>
        <v>#VALUE!</v>
      </c>
      <c r="E488" t="e">
        <f>"\\cmfp538\"&amp;Updates!K488&amp;"$"</f>
        <v>#VALUE!</v>
      </c>
    </row>
    <row r="489" spans="1:5">
      <c r="A489" t="s">
        <v>31</v>
      </c>
      <c r="B489" t="e">
        <f>Updates!Q489</f>
        <v>#VALUE!</v>
      </c>
      <c r="C489" s="4" t="e">
        <f t="shared" si="7"/>
        <v>#VALUE!</v>
      </c>
      <c r="D489" t="e">
        <f>(A489&amp;Updates!K489)</f>
        <v>#VALUE!</v>
      </c>
      <c r="E489" t="e">
        <f>"\\cmfp538\"&amp;Updates!K489&amp;"$"</f>
        <v>#VALUE!</v>
      </c>
    </row>
    <row r="490" spans="1:5">
      <c r="A490" t="s">
        <v>31</v>
      </c>
      <c r="B490" t="e">
        <f>Updates!Q490</f>
        <v>#VALUE!</v>
      </c>
      <c r="C490" s="4" t="e">
        <f t="shared" si="7"/>
        <v>#VALUE!</v>
      </c>
      <c r="D490" t="e">
        <f>(A490&amp;Updates!K490)</f>
        <v>#VALUE!</v>
      </c>
      <c r="E490" t="e">
        <f>"\\cmfp538\"&amp;Updates!K490&amp;"$"</f>
        <v>#VALUE!</v>
      </c>
    </row>
    <row r="491" spans="1:5">
      <c r="A491" t="s">
        <v>31</v>
      </c>
      <c r="B491" t="e">
        <f>Updates!Q491</f>
        <v>#VALUE!</v>
      </c>
      <c r="C491" s="4" t="e">
        <f t="shared" si="7"/>
        <v>#VALUE!</v>
      </c>
      <c r="D491" t="e">
        <f>(A491&amp;Updates!K491)</f>
        <v>#VALUE!</v>
      </c>
      <c r="E491" t="e">
        <f>"\\cmfp538\"&amp;Updates!K491&amp;"$"</f>
        <v>#VALUE!</v>
      </c>
    </row>
    <row r="492" spans="1:5">
      <c r="A492" t="s">
        <v>31</v>
      </c>
      <c r="B492" t="e">
        <f>Updates!Q492</f>
        <v>#VALUE!</v>
      </c>
      <c r="C492" s="4" t="e">
        <f t="shared" si="7"/>
        <v>#VALUE!</v>
      </c>
      <c r="D492" t="e">
        <f>(A492&amp;Updates!K492)</f>
        <v>#VALUE!</v>
      </c>
      <c r="E492" t="e">
        <f>"\\cmfp538\"&amp;Updates!K492&amp;"$"</f>
        <v>#VALUE!</v>
      </c>
    </row>
    <row r="493" spans="1:5">
      <c r="A493" t="s">
        <v>31</v>
      </c>
      <c r="B493" t="e">
        <f>Updates!Q493</f>
        <v>#VALUE!</v>
      </c>
      <c r="C493" s="4" t="e">
        <f t="shared" si="7"/>
        <v>#VALUE!</v>
      </c>
      <c r="D493" t="e">
        <f>(A493&amp;Updates!K493)</f>
        <v>#VALUE!</v>
      </c>
      <c r="E493" t="e">
        <f>"\\cmfp538\"&amp;Updates!K493&amp;"$"</f>
        <v>#VALUE!</v>
      </c>
    </row>
    <row r="494" spans="1:5">
      <c r="A494" t="s">
        <v>31</v>
      </c>
      <c r="B494" t="e">
        <f>Updates!Q494</f>
        <v>#VALUE!</v>
      </c>
      <c r="C494" s="4" t="e">
        <f t="shared" si="7"/>
        <v>#VALUE!</v>
      </c>
      <c r="D494" t="e">
        <f>(A494&amp;Updates!K494)</f>
        <v>#VALUE!</v>
      </c>
      <c r="E494" t="e">
        <f>"\\cmfp538\"&amp;Updates!K494&amp;"$"</f>
        <v>#VALUE!</v>
      </c>
    </row>
    <row r="495" spans="1:5">
      <c r="A495" t="s">
        <v>31</v>
      </c>
      <c r="B495" t="e">
        <f>Updates!Q495</f>
        <v>#VALUE!</v>
      </c>
      <c r="C495" s="4" t="e">
        <f t="shared" si="7"/>
        <v>#VALUE!</v>
      </c>
      <c r="D495" t="e">
        <f>(A495&amp;Updates!K495)</f>
        <v>#VALUE!</v>
      </c>
      <c r="E495" t="e">
        <f>"\\cmfp538\"&amp;Updates!K495&amp;"$"</f>
        <v>#VALUE!</v>
      </c>
    </row>
    <row r="496" spans="1:5">
      <c r="A496" t="s">
        <v>31</v>
      </c>
      <c r="B496" t="e">
        <f>Updates!Q496</f>
        <v>#VALUE!</v>
      </c>
      <c r="C496" s="4" t="e">
        <f t="shared" si="7"/>
        <v>#VALUE!</v>
      </c>
      <c r="D496" t="e">
        <f>(A496&amp;Updates!K496)</f>
        <v>#VALUE!</v>
      </c>
      <c r="E496" t="e">
        <f>"\\cmfp538\"&amp;Updates!K496&amp;"$"</f>
        <v>#VALUE!</v>
      </c>
    </row>
    <row r="497" spans="1:5">
      <c r="A497" t="s">
        <v>31</v>
      </c>
      <c r="B497" t="e">
        <f>Updates!Q497</f>
        <v>#VALUE!</v>
      </c>
      <c r="C497" s="4" t="e">
        <f t="shared" si="7"/>
        <v>#VALUE!</v>
      </c>
      <c r="D497" t="e">
        <f>(A497&amp;Updates!K497)</f>
        <v>#VALUE!</v>
      </c>
      <c r="E497" t="e">
        <f>"\\cmfp538\"&amp;Updates!K497&amp;"$"</f>
        <v>#VALUE!</v>
      </c>
    </row>
    <row r="498" spans="1:5">
      <c r="A498" t="s">
        <v>31</v>
      </c>
      <c r="B498" t="e">
        <f>Updates!Q498</f>
        <v>#VALUE!</v>
      </c>
      <c r="C498" s="4" t="e">
        <f t="shared" si="7"/>
        <v>#VALUE!</v>
      </c>
      <c r="D498" t="e">
        <f>(A498&amp;Updates!K498)</f>
        <v>#VALUE!</v>
      </c>
      <c r="E498" t="e">
        <f>"\\cmfp538\"&amp;Updates!K498&amp;"$"</f>
        <v>#VALUE!</v>
      </c>
    </row>
    <row r="499" spans="1:5">
      <c r="A499" t="s">
        <v>31</v>
      </c>
      <c r="B499" t="e">
        <f>Updates!Q499</f>
        <v>#VALUE!</v>
      </c>
      <c r="C499" s="4" t="e">
        <f t="shared" si="7"/>
        <v>#VALUE!</v>
      </c>
      <c r="D499" t="e">
        <f>(A499&amp;Updates!K499)</f>
        <v>#VALUE!</v>
      </c>
      <c r="E499" t="e">
        <f>"\\cmfp538\"&amp;Updates!K499&amp;"$"</f>
        <v>#VALUE!</v>
      </c>
    </row>
    <row r="500" spans="1:5">
      <c r="A500" t="s">
        <v>31</v>
      </c>
      <c r="B500" t="e">
        <f>Updates!Q500</f>
        <v>#VALUE!</v>
      </c>
      <c r="C500" s="4" t="e">
        <f t="shared" si="7"/>
        <v>#VALUE!</v>
      </c>
      <c r="D500" t="e">
        <f>(A500&amp;Updates!K500)</f>
        <v>#VALUE!</v>
      </c>
      <c r="E500" t="e">
        <f>"\\cmfp538\"&amp;Updates!K500&amp;"$"</f>
        <v>#VALUE!</v>
      </c>
    </row>
    <row r="501" spans="1:5">
      <c r="A501" t="s">
        <v>31</v>
      </c>
      <c r="B501" t="e">
        <f>Updates!Q501</f>
        <v>#VALUE!</v>
      </c>
      <c r="C501" s="4" t="e">
        <f t="shared" si="7"/>
        <v>#VALUE!</v>
      </c>
      <c r="D501" t="e">
        <f>(A501&amp;Updates!K501)</f>
        <v>#VALUE!</v>
      </c>
      <c r="E501" t="e">
        <f>"\\cmfp538\"&amp;Updates!K501&amp;"$"</f>
        <v>#VALUE!</v>
      </c>
    </row>
    <row r="502" spans="1:5">
      <c r="A502" t="s">
        <v>31</v>
      </c>
      <c r="B502" t="e">
        <f>Updates!Q502</f>
        <v>#VALUE!</v>
      </c>
      <c r="C502" s="4" t="e">
        <f t="shared" si="7"/>
        <v>#VALUE!</v>
      </c>
      <c r="D502" t="e">
        <f>(A502&amp;Updates!K502)</f>
        <v>#VALUE!</v>
      </c>
      <c r="E502" t="e">
        <f>"\\cmfp538\"&amp;Updates!K502&amp;"$"</f>
        <v>#VALUE!</v>
      </c>
    </row>
    <row r="503" spans="1:5">
      <c r="A503" t="s">
        <v>31</v>
      </c>
      <c r="B503" t="e">
        <f>Updates!Q503</f>
        <v>#VALUE!</v>
      </c>
      <c r="C503" s="4" t="e">
        <f t="shared" si="7"/>
        <v>#VALUE!</v>
      </c>
      <c r="D503" t="e">
        <f>(A503&amp;Updates!K503)</f>
        <v>#VALUE!</v>
      </c>
      <c r="E503" t="e">
        <f>"\\cmfp538\"&amp;Updates!K503&amp;"$"</f>
        <v>#VALUE!</v>
      </c>
    </row>
    <row r="504" spans="1:5">
      <c r="A504" t="s">
        <v>31</v>
      </c>
      <c r="B504" t="e">
        <f>Updates!Q504</f>
        <v>#VALUE!</v>
      </c>
      <c r="C504" s="4" t="e">
        <f t="shared" si="7"/>
        <v>#VALUE!</v>
      </c>
      <c r="D504" t="e">
        <f>(A504&amp;Updates!K504)</f>
        <v>#VALUE!</v>
      </c>
      <c r="E504" t="e">
        <f>"\\cmfp538\"&amp;Updates!K504&amp;"$"</f>
        <v>#VALUE!</v>
      </c>
    </row>
    <row r="505" spans="1:5">
      <c r="A505" t="s">
        <v>31</v>
      </c>
      <c r="B505" t="e">
        <f>Updates!Q505</f>
        <v>#VALUE!</v>
      </c>
      <c r="C505" s="4" t="e">
        <f t="shared" si="7"/>
        <v>#VALUE!</v>
      </c>
      <c r="D505" t="e">
        <f>(A505&amp;Updates!K505)</f>
        <v>#VALUE!</v>
      </c>
      <c r="E505" t="e">
        <f>"\\cmfp538\"&amp;Updates!K505&amp;"$"</f>
        <v>#VALUE!</v>
      </c>
    </row>
    <row r="506" spans="1:5">
      <c r="A506" t="s">
        <v>31</v>
      </c>
      <c r="B506" t="e">
        <f>Updates!Q506</f>
        <v>#VALUE!</v>
      </c>
      <c r="C506" s="4" t="e">
        <f t="shared" si="7"/>
        <v>#VALUE!</v>
      </c>
      <c r="D506" t="e">
        <f>(A506&amp;Updates!K506)</f>
        <v>#VALUE!</v>
      </c>
      <c r="E506" t="e">
        <f>"\\cmfp538\"&amp;Updates!K506&amp;"$"</f>
        <v>#VALUE!</v>
      </c>
    </row>
    <row r="507" spans="1:5">
      <c r="A507" t="s">
        <v>31</v>
      </c>
      <c r="B507" t="e">
        <f>Updates!Q507</f>
        <v>#VALUE!</v>
      </c>
      <c r="C507" s="4" t="e">
        <f t="shared" si="7"/>
        <v>#VALUE!</v>
      </c>
      <c r="D507" t="e">
        <f>(A507&amp;Updates!K507)</f>
        <v>#VALUE!</v>
      </c>
      <c r="E507" t="e">
        <f>"\\cmfp538\"&amp;Updates!K507&amp;"$"</f>
        <v>#VALUE!</v>
      </c>
    </row>
    <row r="508" spans="1:5">
      <c r="A508" t="s">
        <v>31</v>
      </c>
      <c r="B508" t="e">
        <f>Updates!Q508</f>
        <v>#VALUE!</v>
      </c>
      <c r="C508" s="4" t="e">
        <f t="shared" si="7"/>
        <v>#VALUE!</v>
      </c>
      <c r="D508" t="e">
        <f>(A508&amp;Updates!K508)</f>
        <v>#VALUE!</v>
      </c>
      <c r="E508" t="e">
        <f>"\\cmfp538\"&amp;Updates!K508&amp;"$"</f>
        <v>#VALUE!</v>
      </c>
    </row>
    <row r="509" spans="1:5">
      <c r="A509" t="s">
        <v>31</v>
      </c>
      <c r="B509" t="e">
        <f>Updates!Q509</f>
        <v>#VALUE!</v>
      </c>
      <c r="C509" s="4" t="e">
        <f t="shared" si="7"/>
        <v>#VALUE!</v>
      </c>
      <c r="D509" t="e">
        <f>(A509&amp;Updates!K509)</f>
        <v>#VALUE!</v>
      </c>
      <c r="E509" t="e">
        <f>"\\cmfp538\"&amp;Updates!K509&amp;"$"</f>
        <v>#VALUE!</v>
      </c>
    </row>
    <row r="510" spans="1:5">
      <c r="A510" t="s">
        <v>31</v>
      </c>
      <c r="B510" t="e">
        <f>Updates!Q510</f>
        <v>#VALUE!</v>
      </c>
      <c r="C510" s="4" t="e">
        <f t="shared" si="7"/>
        <v>#VALUE!</v>
      </c>
      <c r="D510" t="e">
        <f>(A510&amp;Updates!K510)</f>
        <v>#VALUE!</v>
      </c>
      <c r="E510" t="e">
        <f>"\\cmfp538\"&amp;Updates!K510&amp;"$"</f>
        <v>#VALUE!</v>
      </c>
    </row>
    <row r="511" spans="1:5">
      <c r="A511" t="s">
        <v>31</v>
      </c>
      <c r="B511" t="e">
        <f>Updates!Q511</f>
        <v>#VALUE!</v>
      </c>
      <c r="C511" s="4" t="e">
        <f t="shared" si="7"/>
        <v>#VALUE!</v>
      </c>
      <c r="D511" t="e">
        <f>(A511&amp;Updates!K511)</f>
        <v>#VALUE!</v>
      </c>
      <c r="E511" t="e">
        <f>"\\cmfp538\"&amp;Updates!K511&amp;"$"</f>
        <v>#VALUE!</v>
      </c>
    </row>
    <row r="512" spans="1:5">
      <c r="A512" t="s">
        <v>31</v>
      </c>
      <c r="B512" t="e">
        <f>Updates!Q512</f>
        <v>#VALUE!</v>
      </c>
      <c r="C512" s="4" t="e">
        <f t="shared" si="7"/>
        <v>#VALUE!</v>
      </c>
      <c r="D512" t="e">
        <f>(A512&amp;Updates!K512)</f>
        <v>#VALUE!</v>
      </c>
      <c r="E512" t="e">
        <f>"\\cmfp538\"&amp;Updates!K512&amp;"$"</f>
        <v>#VALUE!</v>
      </c>
    </row>
    <row r="513" spans="1:5">
      <c r="A513" t="s">
        <v>31</v>
      </c>
      <c r="B513" t="e">
        <f>Updates!Q513</f>
        <v>#VALUE!</v>
      </c>
      <c r="C513" s="4" t="e">
        <f t="shared" si="7"/>
        <v>#VALUE!</v>
      </c>
      <c r="D513" t="e">
        <f>(A513&amp;Updates!K513)</f>
        <v>#VALUE!</v>
      </c>
      <c r="E513" t="e">
        <f>"\\cmfp538\"&amp;Updates!K513&amp;"$"</f>
        <v>#VALUE!</v>
      </c>
    </row>
    <row r="514" spans="1:5">
      <c r="A514" t="s">
        <v>31</v>
      </c>
      <c r="B514" t="e">
        <f>Updates!Q514</f>
        <v>#VALUE!</v>
      </c>
      <c r="C514" s="4" t="e">
        <f t="shared" si="7"/>
        <v>#VALUE!</v>
      </c>
      <c r="D514" t="e">
        <f>(A514&amp;Updates!K514)</f>
        <v>#VALUE!</v>
      </c>
      <c r="E514" t="e">
        <f>"\\cmfp538\"&amp;Updates!K514&amp;"$"</f>
        <v>#VALUE!</v>
      </c>
    </row>
    <row r="515" spans="1:5">
      <c r="A515" t="s">
        <v>31</v>
      </c>
      <c r="B515" t="e">
        <f>Updates!Q515</f>
        <v>#VALUE!</v>
      </c>
      <c r="C515" s="4" t="e">
        <f t="shared" ref="C515:C578" si="8">IF(B515&gt;0,A515)</f>
        <v>#VALUE!</v>
      </c>
      <c r="D515" t="e">
        <f>(A515&amp;Updates!K515)</f>
        <v>#VALUE!</v>
      </c>
      <c r="E515" t="e">
        <f>"\\cmfp538\"&amp;Updates!K515&amp;"$"</f>
        <v>#VALUE!</v>
      </c>
    </row>
    <row r="516" spans="1:5">
      <c r="A516" t="s">
        <v>31</v>
      </c>
      <c r="B516" t="e">
        <f>Updates!Q516</f>
        <v>#VALUE!</v>
      </c>
      <c r="C516" s="4" t="e">
        <f t="shared" si="8"/>
        <v>#VALUE!</v>
      </c>
      <c r="D516" t="e">
        <f>(A516&amp;Updates!K516)</f>
        <v>#VALUE!</v>
      </c>
      <c r="E516" t="e">
        <f>"\\cmfp538\"&amp;Updates!K516&amp;"$"</f>
        <v>#VALUE!</v>
      </c>
    </row>
    <row r="517" spans="1:5">
      <c r="A517" t="s">
        <v>31</v>
      </c>
      <c r="B517" t="e">
        <f>Updates!Q517</f>
        <v>#VALUE!</v>
      </c>
      <c r="C517" s="4" t="e">
        <f t="shared" si="8"/>
        <v>#VALUE!</v>
      </c>
      <c r="D517" t="e">
        <f>(A517&amp;Updates!K517)</f>
        <v>#VALUE!</v>
      </c>
      <c r="E517" t="e">
        <f>"\\cmfp538\"&amp;Updates!K517&amp;"$"</f>
        <v>#VALUE!</v>
      </c>
    </row>
    <row r="518" spans="1:5">
      <c r="A518" t="s">
        <v>31</v>
      </c>
      <c r="B518" t="e">
        <f>Updates!Q518</f>
        <v>#VALUE!</v>
      </c>
      <c r="C518" s="4" t="e">
        <f t="shared" si="8"/>
        <v>#VALUE!</v>
      </c>
      <c r="D518" t="e">
        <f>(A518&amp;Updates!K518)</f>
        <v>#VALUE!</v>
      </c>
      <c r="E518" t="e">
        <f>"\\cmfp538\"&amp;Updates!K518&amp;"$"</f>
        <v>#VALUE!</v>
      </c>
    </row>
    <row r="519" spans="1:5">
      <c r="A519" t="s">
        <v>31</v>
      </c>
      <c r="B519" t="e">
        <f>Updates!Q519</f>
        <v>#VALUE!</v>
      </c>
      <c r="C519" s="4" t="e">
        <f t="shared" si="8"/>
        <v>#VALUE!</v>
      </c>
      <c r="D519" t="e">
        <f>(A519&amp;Updates!K519)</f>
        <v>#VALUE!</v>
      </c>
      <c r="E519" t="e">
        <f>"\\cmfp538\"&amp;Updates!K519&amp;"$"</f>
        <v>#VALUE!</v>
      </c>
    </row>
    <row r="520" spans="1:5">
      <c r="A520" t="s">
        <v>31</v>
      </c>
      <c r="B520" t="e">
        <f>Updates!Q520</f>
        <v>#VALUE!</v>
      </c>
      <c r="C520" s="4" t="e">
        <f t="shared" si="8"/>
        <v>#VALUE!</v>
      </c>
      <c r="D520" t="e">
        <f>(A520&amp;Updates!K520)</f>
        <v>#VALUE!</v>
      </c>
      <c r="E520" t="e">
        <f>"\\cmfp538\"&amp;Updates!K520&amp;"$"</f>
        <v>#VALUE!</v>
      </c>
    </row>
    <row r="521" spans="1:5">
      <c r="A521" t="s">
        <v>31</v>
      </c>
      <c r="B521" t="e">
        <f>Updates!Q521</f>
        <v>#VALUE!</v>
      </c>
      <c r="C521" s="4" t="e">
        <f t="shared" si="8"/>
        <v>#VALUE!</v>
      </c>
      <c r="D521" t="e">
        <f>(A521&amp;Updates!K521)</f>
        <v>#VALUE!</v>
      </c>
      <c r="E521" t="e">
        <f>"\\cmfp538\"&amp;Updates!K521&amp;"$"</f>
        <v>#VALUE!</v>
      </c>
    </row>
    <row r="522" spans="1:5">
      <c r="A522" t="s">
        <v>31</v>
      </c>
      <c r="B522" t="e">
        <f>Updates!Q522</f>
        <v>#VALUE!</v>
      </c>
      <c r="C522" s="4" t="e">
        <f t="shared" si="8"/>
        <v>#VALUE!</v>
      </c>
      <c r="D522" t="e">
        <f>(A522&amp;Updates!K522)</f>
        <v>#VALUE!</v>
      </c>
      <c r="E522" t="e">
        <f>"\\cmfp538\"&amp;Updates!K522&amp;"$"</f>
        <v>#VALUE!</v>
      </c>
    </row>
    <row r="523" spans="1:5">
      <c r="A523" t="s">
        <v>31</v>
      </c>
      <c r="B523" t="e">
        <f>Updates!Q523</f>
        <v>#VALUE!</v>
      </c>
      <c r="C523" s="4" t="e">
        <f t="shared" si="8"/>
        <v>#VALUE!</v>
      </c>
      <c r="D523" t="e">
        <f>(A523&amp;Updates!K523)</f>
        <v>#VALUE!</v>
      </c>
      <c r="E523" t="e">
        <f>"\\cmfp538\"&amp;Updates!K523&amp;"$"</f>
        <v>#VALUE!</v>
      </c>
    </row>
    <row r="524" spans="1:5">
      <c r="A524" t="s">
        <v>31</v>
      </c>
      <c r="B524" t="e">
        <f>Updates!Q524</f>
        <v>#VALUE!</v>
      </c>
      <c r="C524" s="4" t="e">
        <f t="shared" si="8"/>
        <v>#VALUE!</v>
      </c>
      <c r="D524" t="e">
        <f>(A524&amp;Updates!K524)</f>
        <v>#VALUE!</v>
      </c>
      <c r="E524" t="e">
        <f>"\\cmfp538\"&amp;Updates!K524&amp;"$"</f>
        <v>#VALUE!</v>
      </c>
    </row>
    <row r="525" spans="1:5">
      <c r="A525" t="s">
        <v>31</v>
      </c>
      <c r="B525" t="e">
        <f>Updates!Q525</f>
        <v>#VALUE!</v>
      </c>
      <c r="C525" s="4" t="e">
        <f t="shared" si="8"/>
        <v>#VALUE!</v>
      </c>
      <c r="D525" t="e">
        <f>(A525&amp;Updates!K525)</f>
        <v>#VALUE!</v>
      </c>
      <c r="E525" t="e">
        <f>"\\cmfp538\"&amp;Updates!K525&amp;"$"</f>
        <v>#VALUE!</v>
      </c>
    </row>
    <row r="526" spans="1:5">
      <c r="A526" t="s">
        <v>31</v>
      </c>
      <c r="B526" t="e">
        <f>Updates!Q526</f>
        <v>#VALUE!</v>
      </c>
      <c r="C526" s="4" t="e">
        <f t="shared" si="8"/>
        <v>#VALUE!</v>
      </c>
      <c r="D526" t="e">
        <f>(A526&amp;Updates!K526)</f>
        <v>#VALUE!</v>
      </c>
      <c r="E526" t="e">
        <f>"\\cmfp538\"&amp;Updates!K526&amp;"$"</f>
        <v>#VALUE!</v>
      </c>
    </row>
    <row r="527" spans="1:5">
      <c r="A527" t="s">
        <v>31</v>
      </c>
      <c r="B527" t="e">
        <f>Updates!Q527</f>
        <v>#VALUE!</v>
      </c>
      <c r="C527" s="4" t="e">
        <f t="shared" si="8"/>
        <v>#VALUE!</v>
      </c>
      <c r="D527" t="e">
        <f>(A527&amp;Updates!K527)</f>
        <v>#VALUE!</v>
      </c>
      <c r="E527" t="e">
        <f>"\\cmfp538\"&amp;Updates!K527&amp;"$"</f>
        <v>#VALUE!</v>
      </c>
    </row>
    <row r="528" spans="1:5">
      <c r="A528" t="s">
        <v>31</v>
      </c>
      <c r="B528" t="e">
        <f>Updates!Q528</f>
        <v>#VALUE!</v>
      </c>
      <c r="C528" s="4" t="e">
        <f t="shared" si="8"/>
        <v>#VALUE!</v>
      </c>
      <c r="D528" t="e">
        <f>(A528&amp;Updates!K528)</f>
        <v>#VALUE!</v>
      </c>
      <c r="E528" t="e">
        <f>"\\cmfp538\"&amp;Updates!K528&amp;"$"</f>
        <v>#VALUE!</v>
      </c>
    </row>
    <row r="529" spans="1:5">
      <c r="A529" t="s">
        <v>31</v>
      </c>
      <c r="B529" t="e">
        <f>Updates!Q529</f>
        <v>#VALUE!</v>
      </c>
      <c r="C529" s="4" t="e">
        <f t="shared" si="8"/>
        <v>#VALUE!</v>
      </c>
      <c r="D529" t="e">
        <f>(A529&amp;Updates!K529)</f>
        <v>#VALUE!</v>
      </c>
      <c r="E529" t="e">
        <f>"\\cmfp538\"&amp;Updates!K529&amp;"$"</f>
        <v>#VALUE!</v>
      </c>
    </row>
    <row r="530" spans="1:5">
      <c r="A530" t="s">
        <v>31</v>
      </c>
      <c r="B530" t="e">
        <f>Updates!Q530</f>
        <v>#VALUE!</v>
      </c>
      <c r="C530" s="4" t="e">
        <f t="shared" si="8"/>
        <v>#VALUE!</v>
      </c>
      <c r="D530" t="e">
        <f>(A530&amp;Updates!K530)</f>
        <v>#VALUE!</v>
      </c>
      <c r="E530" t="e">
        <f>"\\cmfp538\"&amp;Updates!K530&amp;"$"</f>
        <v>#VALUE!</v>
      </c>
    </row>
    <row r="531" spans="1:5">
      <c r="A531" t="s">
        <v>31</v>
      </c>
      <c r="B531" t="e">
        <f>Updates!Q531</f>
        <v>#VALUE!</v>
      </c>
      <c r="C531" s="4" t="e">
        <f t="shared" si="8"/>
        <v>#VALUE!</v>
      </c>
      <c r="D531" t="e">
        <f>(A531&amp;Updates!K531)</f>
        <v>#VALUE!</v>
      </c>
      <c r="E531" t="e">
        <f>"\\cmfp538\"&amp;Updates!K531&amp;"$"</f>
        <v>#VALUE!</v>
      </c>
    </row>
    <row r="532" spans="1:5">
      <c r="A532" t="s">
        <v>31</v>
      </c>
      <c r="B532" t="e">
        <f>Updates!Q532</f>
        <v>#VALUE!</v>
      </c>
      <c r="C532" s="4" t="e">
        <f t="shared" si="8"/>
        <v>#VALUE!</v>
      </c>
      <c r="D532" t="e">
        <f>(A532&amp;Updates!K532)</f>
        <v>#VALUE!</v>
      </c>
      <c r="E532" t="e">
        <f>"\\cmfp538\"&amp;Updates!K532&amp;"$"</f>
        <v>#VALUE!</v>
      </c>
    </row>
    <row r="533" spans="1:5">
      <c r="A533" t="s">
        <v>31</v>
      </c>
      <c r="B533" t="e">
        <f>Updates!Q533</f>
        <v>#VALUE!</v>
      </c>
      <c r="C533" s="4" t="e">
        <f t="shared" si="8"/>
        <v>#VALUE!</v>
      </c>
      <c r="D533" t="e">
        <f>(A533&amp;Updates!K533)</f>
        <v>#VALUE!</v>
      </c>
      <c r="E533" t="e">
        <f>"\\cmfp538\"&amp;Updates!K533&amp;"$"</f>
        <v>#VALUE!</v>
      </c>
    </row>
    <row r="534" spans="1:5">
      <c r="A534" t="s">
        <v>31</v>
      </c>
      <c r="B534" t="e">
        <f>Updates!Q534</f>
        <v>#VALUE!</v>
      </c>
      <c r="C534" s="4" t="e">
        <f t="shared" si="8"/>
        <v>#VALUE!</v>
      </c>
      <c r="D534" t="e">
        <f>(A534&amp;Updates!K534)</f>
        <v>#VALUE!</v>
      </c>
      <c r="E534" t="e">
        <f>"\\cmfp538\"&amp;Updates!K534&amp;"$"</f>
        <v>#VALUE!</v>
      </c>
    </row>
    <row r="535" spans="1:5">
      <c r="A535" t="s">
        <v>31</v>
      </c>
      <c r="B535" t="e">
        <f>Updates!Q535</f>
        <v>#VALUE!</v>
      </c>
      <c r="C535" s="4" t="e">
        <f t="shared" si="8"/>
        <v>#VALUE!</v>
      </c>
      <c r="D535" t="e">
        <f>(A535&amp;Updates!K535)</f>
        <v>#VALUE!</v>
      </c>
      <c r="E535" t="e">
        <f>"\\cmfp538\"&amp;Updates!K535&amp;"$"</f>
        <v>#VALUE!</v>
      </c>
    </row>
    <row r="536" spans="1:5">
      <c r="A536" t="s">
        <v>31</v>
      </c>
      <c r="B536" t="e">
        <f>Updates!Q536</f>
        <v>#VALUE!</v>
      </c>
      <c r="C536" s="4" t="e">
        <f t="shared" si="8"/>
        <v>#VALUE!</v>
      </c>
      <c r="D536" t="e">
        <f>(A536&amp;Updates!K536)</f>
        <v>#VALUE!</v>
      </c>
      <c r="E536" t="e">
        <f>"\\cmfp538\"&amp;Updates!K536&amp;"$"</f>
        <v>#VALUE!</v>
      </c>
    </row>
    <row r="537" spans="1:5">
      <c r="A537" t="s">
        <v>31</v>
      </c>
      <c r="B537" t="e">
        <f>Updates!Q537</f>
        <v>#VALUE!</v>
      </c>
      <c r="C537" s="4" t="e">
        <f t="shared" si="8"/>
        <v>#VALUE!</v>
      </c>
      <c r="D537" t="e">
        <f>(A537&amp;Updates!K537)</f>
        <v>#VALUE!</v>
      </c>
      <c r="E537" t="e">
        <f>"\\cmfp538\"&amp;Updates!K537&amp;"$"</f>
        <v>#VALUE!</v>
      </c>
    </row>
    <row r="538" spans="1:5">
      <c r="A538" t="s">
        <v>31</v>
      </c>
      <c r="B538" t="e">
        <f>Updates!Q538</f>
        <v>#VALUE!</v>
      </c>
      <c r="C538" s="4" t="e">
        <f t="shared" si="8"/>
        <v>#VALUE!</v>
      </c>
      <c r="D538" t="e">
        <f>(A538&amp;Updates!K538)</f>
        <v>#VALUE!</v>
      </c>
      <c r="E538" t="e">
        <f>"\\cmfp538\"&amp;Updates!K538&amp;"$"</f>
        <v>#VALUE!</v>
      </c>
    </row>
    <row r="539" spans="1:5">
      <c r="A539" t="s">
        <v>31</v>
      </c>
      <c r="B539" t="e">
        <f>Updates!Q539</f>
        <v>#VALUE!</v>
      </c>
      <c r="C539" s="4" t="e">
        <f t="shared" si="8"/>
        <v>#VALUE!</v>
      </c>
      <c r="D539" t="e">
        <f>(A539&amp;Updates!K539)</f>
        <v>#VALUE!</v>
      </c>
      <c r="E539" t="e">
        <f>"\\cmfp538\"&amp;Updates!K539&amp;"$"</f>
        <v>#VALUE!</v>
      </c>
    </row>
    <row r="540" spans="1:5">
      <c r="A540" t="s">
        <v>31</v>
      </c>
      <c r="B540" t="e">
        <f>Updates!Q540</f>
        <v>#VALUE!</v>
      </c>
      <c r="C540" s="4" t="e">
        <f t="shared" si="8"/>
        <v>#VALUE!</v>
      </c>
      <c r="D540" t="e">
        <f>(A540&amp;Updates!K540)</f>
        <v>#VALUE!</v>
      </c>
      <c r="E540" t="e">
        <f>"\\cmfp538\"&amp;Updates!K540&amp;"$"</f>
        <v>#VALUE!</v>
      </c>
    </row>
    <row r="541" spans="1:5">
      <c r="A541" t="s">
        <v>31</v>
      </c>
      <c r="B541" t="e">
        <f>Updates!Q541</f>
        <v>#VALUE!</v>
      </c>
      <c r="C541" s="4" t="e">
        <f t="shared" si="8"/>
        <v>#VALUE!</v>
      </c>
      <c r="D541" t="e">
        <f>(A541&amp;Updates!K541)</f>
        <v>#VALUE!</v>
      </c>
      <c r="E541" t="e">
        <f>"\\cmfp538\"&amp;Updates!K541&amp;"$"</f>
        <v>#VALUE!</v>
      </c>
    </row>
    <row r="542" spans="1:5">
      <c r="A542" t="s">
        <v>31</v>
      </c>
      <c r="B542" t="e">
        <f>Updates!Q542</f>
        <v>#VALUE!</v>
      </c>
      <c r="C542" s="4" t="e">
        <f t="shared" si="8"/>
        <v>#VALUE!</v>
      </c>
      <c r="D542" t="e">
        <f>(A542&amp;Updates!K542)</f>
        <v>#VALUE!</v>
      </c>
      <c r="E542" t="e">
        <f>"\\cmfp538\"&amp;Updates!K542&amp;"$"</f>
        <v>#VALUE!</v>
      </c>
    </row>
    <row r="543" spans="1:5">
      <c r="A543" t="s">
        <v>31</v>
      </c>
      <c r="B543" t="e">
        <f>Updates!Q543</f>
        <v>#VALUE!</v>
      </c>
      <c r="C543" s="4" t="e">
        <f t="shared" si="8"/>
        <v>#VALUE!</v>
      </c>
      <c r="D543" t="e">
        <f>(A543&amp;Updates!K543)</f>
        <v>#VALUE!</v>
      </c>
      <c r="E543" t="e">
        <f>"\\cmfp538\"&amp;Updates!K543&amp;"$"</f>
        <v>#VALUE!</v>
      </c>
    </row>
    <row r="544" spans="1:5">
      <c r="A544" t="s">
        <v>31</v>
      </c>
      <c r="B544" t="e">
        <f>Updates!Q544</f>
        <v>#VALUE!</v>
      </c>
      <c r="C544" s="4" t="e">
        <f t="shared" si="8"/>
        <v>#VALUE!</v>
      </c>
      <c r="D544" t="e">
        <f>(A544&amp;Updates!K544)</f>
        <v>#VALUE!</v>
      </c>
      <c r="E544" t="e">
        <f>"\\cmfp538\"&amp;Updates!K544&amp;"$"</f>
        <v>#VALUE!</v>
      </c>
    </row>
    <row r="545" spans="1:5">
      <c r="A545" t="s">
        <v>31</v>
      </c>
      <c r="B545" t="e">
        <f>Updates!Q545</f>
        <v>#VALUE!</v>
      </c>
      <c r="C545" s="4" t="e">
        <f t="shared" si="8"/>
        <v>#VALUE!</v>
      </c>
      <c r="D545" t="e">
        <f>(A545&amp;Updates!K545)</f>
        <v>#VALUE!</v>
      </c>
      <c r="E545" t="e">
        <f>"\\cmfp538\"&amp;Updates!K545&amp;"$"</f>
        <v>#VALUE!</v>
      </c>
    </row>
    <row r="546" spans="1:5">
      <c r="A546" t="s">
        <v>31</v>
      </c>
      <c r="B546" t="e">
        <f>Updates!Q546</f>
        <v>#VALUE!</v>
      </c>
      <c r="C546" s="4" t="e">
        <f t="shared" si="8"/>
        <v>#VALUE!</v>
      </c>
      <c r="D546" t="e">
        <f>(A546&amp;Updates!K546)</f>
        <v>#VALUE!</v>
      </c>
      <c r="E546" t="e">
        <f>"\\cmfp538\"&amp;Updates!K546&amp;"$"</f>
        <v>#VALUE!</v>
      </c>
    </row>
    <row r="547" spans="1:5">
      <c r="A547" t="s">
        <v>31</v>
      </c>
      <c r="B547" t="e">
        <f>Updates!Q547</f>
        <v>#VALUE!</v>
      </c>
      <c r="C547" s="4" t="e">
        <f t="shared" si="8"/>
        <v>#VALUE!</v>
      </c>
      <c r="D547" t="e">
        <f>(A547&amp;Updates!K547)</f>
        <v>#VALUE!</v>
      </c>
      <c r="E547" t="e">
        <f>"\\cmfp538\"&amp;Updates!K547&amp;"$"</f>
        <v>#VALUE!</v>
      </c>
    </row>
    <row r="548" spans="1:5">
      <c r="A548" t="s">
        <v>31</v>
      </c>
      <c r="B548" t="e">
        <f>Updates!Q548</f>
        <v>#VALUE!</v>
      </c>
      <c r="C548" s="4" t="e">
        <f t="shared" si="8"/>
        <v>#VALUE!</v>
      </c>
      <c r="D548" t="e">
        <f>(A548&amp;Updates!K548)</f>
        <v>#VALUE!</v>
      </c>
      <c r="E548" t="e">
        <f>"\\cmfp538\"&amp;Updates!K548&amp;"$"</f>
        <v>#VALUE!</v>
      </c>
    </row>
    <row r="549" spans="1:5">
      <c r="A549" t="s">
        <v>31</v>
      </c>
      <c r="B549" t="e">
        <f>Updates!Q549</f>
        <v>#VALUE!</v>
      </c>
      <c r="C549" s="4" t="e">
        <f t="shared" si="8"/>
        <v>#VALUE!</v>
      </c>
      <c r="D549" t="e">
        <f>(A549&amp;Updates!K549)</f>
        <v>#VALUE!</v>
      </c>
      <c r="E549" t="e">
        <f>"\\cmfp538\"&amp;Updates!K549&amp;"$"</f>
        <v>#VALUE!</v>
      </c>
    </row>
    <row r="550" spans="1:5">
      <c r="A550" t="s">
        <v>31</v>
      </c>
      <c r="B550" t="e">
        <f>Updates!Q550</f>
        <v>#VALUE!</v>
      </c>
      <c r="C550" s="4" t="e">
        <f t="shared" si="8"/>
        <v>#VALUE!</v>
      </c>
      <c r="D550" t="e">
        <f>(A550&amp;Updates!K550)</f>
        <v>#VALUE!</v>
      </c>
      <c r="E550" t="e">
        <f>"\\cmfp538\"&amp;Updates!K550&amp;"$"</f>
        <v>#VALUE!</v>
      </c>
    </row>
    <row r="551" spans="1:5">
      <c r="A551" t="s">
        <v>31</v>
      </c>
      <c r="B551" t="e">
        <f>Updates!Q551</f>
        <v>#VALUE!</v>
      </c>
      <c r="C551" s="4" t="e">
        <f t="shared" si="8"/>
        <v>#VALUE!</v>
      </c>
      <c r="D551" t="e">
        <f>(A551&amp;Updates!K551)</f>
        <v>#VALUE!</v>
      </c>
      <c r="E551" t="e">
        <f>"\\cmfp538\"&amp;Updates!K551&amp;"$"</f>
        <v>#VALUE!</v>
      </c>
    </row>
    <row r="552" spans="1:5">
      <c r="A552" t="s">
        <v>31</v>
      </c>
      <c r="B552" t="e">
        <f>Updates!Q552</f>
        <v>#VALUE!</v>
      </c>
      <c r="C552" s="4" t="e">
        <f t="shared" si="8"/>
        <v>#VALUE!</v>
      </c>
      <c r="D552" t="e">
        <f>(A552&amp;Updates!K552)</f>
        <v>#VALUE!</v>
      </c>
      <c r="E552" t="e">
        <f>"\\cmfp538\"&amp;Updates!K552&amp;"$"</f>
        <v>#VALUE!</v>
      </c>
    </row>
    <row r="553" spans="1:5">
      <c r="A553" t="s">
        <v>31</v>
      </c>
      <c r="B553" t="e">
        <f>Updates!Q553</f>
        <v>#VALUE!</v>
      </c>
      <c r="C553" s="4" t="e">
        <f t="shared" si="8"/>
        <v>#VALUE!</v>
      </c>
      <c r="D553" t="e">
        <f>(A553&amp;Updates!K553)</f>
        <v>#VALUE!</v>
      </c>
      <c r="E553" t="e">
        <f>"\\cmfp538\"&amp;Updates!K553&amp;"$"</f>
        <v>#VALUE!</v>
      </c>
    </row>
    <row r="554" spans="1:5">
      <c r="A554" t="s">
        <v>31</v>
      </c>
      <c r="B554" t="e">
        <f>Updates!Q554</f>
        <v>#VALUE!</v>
      </c>
      <c r="C554" s="4" t="e">
        <f t="shared" si="8"/>
        <v>#VALUE!</v>
      </c>
      <c r="D554" t="e">
        <f>(A554&amp;Updates!K554)</f>
        <v>#VALUE!</v>
      </c>
      <c r="E554" t="e">
        <f>"\\cmfp538\"&amp;Updates!K554&amp;"$"</f>
        <v>#VALUE!</v>
      </c>
    </row>
    <row r="555" spans="1:5">
      <c r="A555" t="s">
        <v>31</v>
      </c>
      <c r="B555" t="e">
        <f>Updates!Q555</f>
        <v>#VALUE!</v>
      </c>
      <c r="C555" s="4" t="e">
        <f t="shared" si="8"/>
        <v>#VALUE!</v>
      </c>
      <c r="D555" t="e">
        <f>(A555&amp;Updates!K555)</f>
        <v>#VALUE!</v>
      </c>
      <c r="E555" t="e">
        <f>"\\cmfp538\"&amp;Updates!K555&amp;"$"</f>
        <v>#VALUE!</v>
      </c>
    </row>
    <row r="556" spans="1:5">
      <c r="A556" t="s">
        <v>31</v>
      </c>
      <c r="B556" t="e">
        <f>Updates!Q556</f>
        <v>#VALUE!</v>
      </c>
      <c r="C556" s="4" t="e">
        <f t="shared" si="8"/>
        <v>#VALUE!</v>
      </c>
      <c r="D556" t="e">
        <f>(A556&amp;Updates!K556)</f>
        <v>#VALUE!</v>
      </c>
      <c r="E556" t="e">
        <f>"\\cmfp538\"&amp;Updates!K556&amp;"$"</f>
        <v>#VALUE!</v>
      </c>
    </row>
    <row r="557" spans="1:5">
      <c r="A557" t="s">
        <v>31</v>
      </c>
      <c r="B557" t="e">
        <f>Updates!Q557</f>
        <v>#VALUE!</v>
      </c>
      <c r="C557" s="4" t="e">
        <f t="shared" si="8"/>
        <v>#VALUE!</v>
      </c>
      <c r="D557" t="e">
        <f>(A557&amp;Updates!K557)</f>
        <v>#VALUE!</v>
      </c>
      <c r="E557" t="e">
        <f>"\\cmfp538\"&amp;Updates!K557&amp;"$"</f>
        <v>#VALUE!</v>
      </c>
    </row>
    <row r="558" spans="1:5">
      <c r="A558" t="s">
        <v>31</v>
      </c>
      <c r="B558" t="e">
        <f>Updates!Q558</f>
        <v>#VALUE!</v>
      </c>
      <c r="C558" s="4" t="e">
        <f t="shared" si="8"/>
        <v>#VALUE!</v>
      </c>
      <c r="D558" t="e">
        <f>(A558&amp;Updates!K558)</f>
        <v>#VALUE!</v>
      </c>
      <c r="E558" t="e">
        <f>"\\cmfp538\"&amp;Updates!K558&amp;"$"</f>
        <v>#VALUE!</v>
      </c>
    </row>
    <row r="559" spans="1:5">
      <c r="A559" t="s">
        <v>31</v>
      </c>
      <c r="B559" t="e">
        <f>Updates!Q559</f>
        <v>#VALUE!</v>
      </c>
      <c r="C559" s="4" t="e">
        <f t="shared" si="8"/>
        <v>#VALUE!</v>
      </c>
      <c r="D559" t="e">
        <f>(A559&amp;Updates!K559)</f>
        <v>#VALUE!</v>
      </c>
      <c r="E559" t="e">
        <f>"\\cmfp538\"&amp;Updates!K559&amp;"$"</f>
        <v>#VALUE!</v>
      </c>
    </row>
    <row r="560" spans="1:5">
      <c r="A560" t="s">
        <v>31</v>
      </c>
      <c r="B560" t="e">
        <f>Updates!Q560</f>
        <v>#VALUE!</v>
      </c>
      <c r="C560" s="4" t="e">
        <f t="shared" si="8"/>
        <v>#VALUE!</v>
      </c>
      <c r="D560" t="e">
        <f>(A560&amp;Updates!K560)</f>
        <v>#VALUE!</v>
      </c>
      <c r="E560" t="e">
        <f>"\\cmfp538\"&amp;Updates!K560&amp;"$"</f>
        <v>#VALUE!</v>
      </c>
    </row>
    <row r="561" spans="1:5">
      <c r="A561" t="s">
        <v>31</v>
      </c>
      <c r="B561" t="e">
        <f>Updates!Q561</f>
        <v>#VALUE!</v>
      </c>
      <c r="C561" s="4" t="e">
        <f t="shared" si="8"/>
        <v>#VALUE!</v>
      </c>
      <c r="D561" t="e">
        <f>(A561&amp;Updates!K561)</f>
        <v>#VALUE!</v>
      </c>
      <c r="E561" t="e">
        <f>"\\cmfp538\"&amp;Updates!K561&amp;"$"</f>
        <v>#VALUE!</v>
      </c>
    </row>
    <row r="562" spans="1:5">
      <c r="A562" t="s">
        <v>31</v>
      </c>
      <c r="B562" t="e">
        <f>Updates!Q562</f>
        <v>#VALUE!</v>
      </c>
      <c r="C562" s="4" t="e">
        <f t="shared" si="8"/>
        <v>#VALUE!</v>
      </c>
      <c r="D562" t="e">
        <f>(A562&amp;Updates!K562)</f>
        <v>#VALUE!</v>
      </c>
      <c r="E562" t="e">
        <f>"\\cmfp538\"&amp;Updates!K562&amp;"$"</f>
        <v>#VALUE!</v>
      </c>
    </row>
    <row r="563" spans="1:5">
      <c r="A563" t="s">
        <v>31</v>
      </c>
      <c r="B563" t="e">
        <f>Updates!Q563</f>
        <v>#VALUE!</v>
      </c>
      <c r="C563" s="4" t="e">
        <f t="shared" si="8"/>
        <v>#VALUE!</v>
      </c>
      <c r="D563" t="e">
        <f>(A563&amp;Updates!K563)</f>
        <v>#VALUE!</v>
      </c>
      <c r="E563" t="e">
        <f>"\\cmfp538\"&amp;Updates!K563&amp;"$"</f>
        <v>#VALUE!</v>
      </c>
    </row>
    <row r="564" spans="1:5">
      <c r="A564" t="s">
        <v>31</v>
      </c>
      <c r="B564" t="e">
        <f>Updates!Q564</f>
        <v>#VALUE!</v>
      </c>
      <c r="C564" s="4" t="e">
        <f t="shared" si="8"/>
        <v>#VALUE!</v>
      </c>
      <c r="D564" t="e">
        <f>(A564&amp;Updates!K564)</f>
        <v>#VALUE!</v>
      </c>
      <c r="E564" t="e">
        <f>"\\cmfp538\"&amp;Updates!K564&amp;"$"</f>
        <v>#VALUE!</v>
      </c>
    </row>
    <row r="565" spans="1:5">
      <c r="A565" t="s">
        <v>31</v>
      </c>
      <c r="B565" t="e">
        <f>Updates!Q565</f>
        <v>#VALUE!</v>
      </c>
      <c r="C565" s="4" t="e">
        <f t="shared" si="8"/>
        <v>#VALUE!</v>
      </c>
      <c r="D565" t="e">
        <f>(A565&amp;Updates!K565)</f>
        <v>#VALUE!</v>
      </c>
      <c r="E565" t="e">
        <f>"\\cmfp538\"&amp;Updates!K565&amp;"$"</f>
        <v>#VALUE!</v>
      </c>
    </row>
    <row r="566" spans="1:5">
      <c r="A566" t="s">
        <v>31</v>
      </c>
      <c r="B566" t="e">
        <f>Updates!Q566</f>
        <v>#VALUE!</v>
      </c>
      <c r="C566" s="4" t="e">
        <f t="shared" si="8"/>
        <v>#VALUE!</v>
      </c>
      <c r="D566" t="e">
        <f>(A566&amp;Updates!K566)</f>
        <v>#VALUE!</v>
      </c>
      <c r="E566" t="e">
        <f>"\\cmfp538\"&amp;Updates!K566&amp;"$"</f>
        <v>#VALUE!</v>
      </c>
    </row>
    <row r="567" spans="1:5">
      <c r="A567" t="s">
        <v>31</v>
      </c>
      <c r="B567" t="e">
        <f>Updates!Q567</f>
        <v>#VALUE!</v>
      </c>
      <c r="C567" s="4" t="e">
        <f t="shared" si="8"/>
        <v>#VALUE!</v>
      </c>
      <c r="D567" t="e">
        <f>(A567&amp;Updates!K567)</f>
        <v>#VALUE!</v>
      </c>
      <c r="E567" t="e">
        <f>"\\cmfp538\"&amp;Updates!K567&amp;"$"</f>
        <v>#VALUE!</v>
      </c>
    </row>
    <row r="568" spans="1:5">
      <c r="A568" t="s">
        <v>31</v>
      </c>
      <c r="B568" t="e">
        <f>Updates!Q568</f>
        <v>#VALUE!</v>
      </c>
      <c r="C568" s="4" t="e">
        <f t="shared" si="8"/>
        <v>#VALUE!</v>
      </c>
      <c r="D568" t="e">
        <f>(A568&amp;Updates!K568)</f>
        <v>#VALUE!</v>
      </c>
      <c r="E568" t="e">
        <f>"\\cmfp538\"&amp;Updates!K568&amp;"$"</f>
        <v>#VALUE!</v>
      </c>
    </row>
    <row r="569" spans="1:5">
      <c r="A569" t="s">
        <v>31</v>
      </c>
      <c r="B569" t="e">
        <f>Updates!Q569</f>
        <v>#VALUE!</v>
      </c>
      <c r="C569" s="4" t="e">
        <f t="shared" si="8"/>
        <v>#VALUE!</v>
      </c>
      <c r="D569" t="e">
        <f>(A569&amp;Updates!K569)</f>
        <v>#VALUE!</v>
      </c>
      <c r="E569" t="e">
        <f>"\\cmfp538\"&amp;Updates!K569&amp;"$"</f>
        <v>#VALUE!</v>
      </c>
    </row>
    <row r="570" spans="1:5">
      <c r="A570" t="s">
        <v>31</v>
      </c>
      <c r="B570" t="e">
        <f>Updates!Q570</f>
        <v>#VALUE!</v>
      </c>
      <c r="C570" s="4" t="e">
        <f t="shared" si="8"/>
        <v>#VALUE!</v>
      </c>
      <c r="D570" t="e">
        <f>(A570&amp;Updates!K570)</f>
        <v>#VALUE!</v>
      </c>
      <c r="E570" t="e">
        <f>"\\cmfp538\"&amp;Updates!K570&amp;"$"</f>
        <v>#VALUE!</v>
      </c>
    </row>
    <row r="571" spans="1:5">
      <c r="A571" t="s">
        <v>31</v>
      </c>
      <c r="B571" t="e">
        <f>Updates!Q571</f>
        <v>#VALUE!</v>
      </c>
      <c r="C571" s="4" t="e">
        <f t="shared" si="8"/>
        <v>#VALUE!</v>
      </c>
      <c r="D571" t="e">
        <f>(A571&amp;Updates!K571)</f>
        <v>#VALUE!</v>
      </c>
      <c r="E571" t="e">
        <f>"\\cmfp538\"&amp;Updates!K571&amp;"$"</f>
        <v>#VALUE!</v>
      </c>
    </row>
    <row r="572" spans="1:5">
      <c r="A572" t="s">
        <v>31</v>
      </c>
      <c r="B572" t="e">
        <f>Updates!Q572</f>
        <v>#VALUE!</v>
      </c>
      <c r="C572" s="4" t="e">
        <f t="shared" si="8"/>
        <v>#VALUE!</v>
      </c>
      <c r="D572" t="e">
        <f>(A572&amp;Updates!K572)</f>
        <v>#VALUE!</v>
      </c>
      <c r="E572" t="e">
        <f>"\\cmfp538\"&amp;Updates!K572&amp;"$"</f>
        <v>#VALUE!</v>
      </c>
    </row>
    <row r="573" spans="1:5">
      <c r="A573" t="s">
        <v>31</v>
      </c>
      <c r="B573" t="e">
        <f>Updates!Q573</f>
        <v>#VALUE!</v>
      </c>
      <c r="C573" s="4" t="e">
        <f t="shared" si="8"/>
        <v>#VALUE!</v>
      </c>
      <c r="D573" t="e">
        <f>(A573&amp;Updates!K573)</f>
        <v>#VALUE!</v>
      </c>
      <c r="E573" t="e">
        <f>"\\cmfp538\"&amp;Updates!K573&amp;"$"</f>
        <v>#VALUE!</v>
      </c>
    </row>
    <row r="574" spans="1:5">
      <c r="A574" t="s">
        <v>31</v>
      </c>
      <c r="B574" t="e">
        <f>Updates!Q574</f>
        <v>#VALUE!</v>
      </c>
      <c r="C574" s="4" t="e">
        <f t="shared" si="8"/>
        <v>#VALUE!</v>
      </c>
      <c r="D574" t="e">
        <f>(A574&amp;Updates!K574)</f>
        <v>#VALUE!</v>
      </c>
      <c r="E574" t="e">
        <f>"\\cmfp538\"&amp;Updates!K574&amp;"$"</f>
        <v>#VALUE!</v>
      </c>
    </row>
    <row r="575" spans="1:5">
      <c r="A575" t="s">
        <v>31</v>
      </c>
      <c r="B575" t="e">
        <f>Updates!Q575</f>
        <v>#VALUE!</v>
      </c>
      <c r="C575" s="4" t="e">
        <f t="shared" si="8"/>
        <v>#VALUE!</v>
      </c>
      <c r="D575" t="e">
        <f>(A575&amp;Updates!K575)</f>
        <v>#VALUE!</v>
      </c>
      <c r="E575" t="e">
        <f>"\\cmfp538\"&amp;Updates!K575&amp;"$"</f>
        <v>#VALUE!</v>
      </c>
    </row>
    <row r="576" spans="1:5">
      <c r="A576" t="s">
        <v>31</v>
      </c>
      <c r="B576" t="e">
        <f>Updates!Q576</f>
        <v>#VALUE!</v>
      </c>
      <c r="C576" s="4" t="e">
        <f t="shared" si="8"/>
        <v>#VALUE!</v>
      </c>
      <c r="D576" t="e">
        <f>(A576&amp;Updates!K576)</f>
        <v>#VALUE!</v>
      </c>
      <c r="E576" t="e">
        <f>"\\cmfp538\"&amp;Updates!K576&amp;"$"</f>
        <v>#VALUE!</v>
      </c>
    </row>
    <row r="577" spans="1:5">
      <c r="A577" t="s">
        <v>31</v>
      </c>
      <c r="B577" t="e">
        <f>Updates!Q577</f>
        <v>#VALUE!</v>
      </c>
      <c r="C577" s="4" t="e">
        <f t="shared" si="8"/>
        <v>#VALUE!</v>
      </c>
      <c r="D577" t="e">
        <f>(A577&amp;Updates!K577)</f>
        <v>#VALUE!</v>
      </c>
      <c r="E577" t="e">
        <f>"\\cmfp538\"&amp;Updates!K577&amp;"$"</f>
        <v>#VALUE!</v>
      </c>
    </row>
    <row r="578" spans="1:5">
      <c r="A578" t="s">
        <v>31</v>
      </c>
      <c r="B578" t="e">
        <f>Updates!Q578</f>
        <v>#VALUE!</v>
      </c>
      <c r="C578" s="4" t="e">
        <f t="shared" si="8"/>
        <v>#VALUE!</v>
      </c>
      <c r="D578" t="e">
        <f>(A578&amp;Updates!K578)</f>
        <v>#VALUE!</v>
      </c>
      <c r="E578" t="e">
        <f>"\\cmfp538\"&amp;Updates!K578&amp;"$"</f>
        <v>#VALUE!</v>
      </c>
    </row>
    <row r="579" spans="1:5">
      <c r="A579" t="s">
        <v>31</v>
      </c>
      <c r="B579" t="e">
        <f>Updates!Q579</f>
        <v>#VALUE!</v>
      </c>
      <c r="C579" s="4" t="e">
        <f t="shared" ref="C579:C642" si="9">IF(B579&gt;0,A579)</f>
        <v>#VALUE!</v>
      </c>
      <c r="D579" t="e">
        <f>(A579&amp;Updates!K579)</f>
        <v>#VALUE!</v>
      </c>
      <c r="E579" t="e">
        <f>"\\cmfp538\"&amp;Updates!K579&amp;"$"</f>
        <v>#VALUE!</v>
      </c>
    </row>
    <row r="580" spans="1:5">
      <c r="A580" t="s">
        <v>31</v>
      </c>
      <c r="B580" t="e">
        <f>Updates!Q580</f>
        <v>#VALUE!</v>
      </c>
      <c r="C580" s="4" t="e">
        <f t="shared" si="9"/>
        <v>#VALUE!</v>
      </c>
      <c r="D580" t="e">
        <f>(A580&amp;Updates!K580)</f>
        <v>#VALUE!</v>
      </c>
      <c r="E580" t="e">
        <f>"\\cmfp538\"&amp;Updates!K580&amp;"$"</f>
        <v>#VALUE!</v>
      </c>
    </row>
    <row r="581" spans="1:5">
      <c r="A581" t="s">
        <v>31</v>
      </c>
      <c r="B581" t="e">
        <f>Updates!Q581</f>
        <v>#VALUE!</v>
      </c>
      <c r="C581" s="4" t="e">
        <f t="shared" si="9"/>
        <v>#VALUE!</v>
      </c>
      <c r="D581" t="e">
        <f>(A581&amp;Updates!K581)</f>
        <v>#VALUE!</v>
      </c>
      <c r="E581" t="e">
        <f>"\\cmfp538\"&amp;Updates!K581&amp;"$"</f>
        <v>#VALUE!</v>
      </c>
    </row>
    <row r="582" spans="1:5">
      <c r="A582" t="s">
        <v>31</v>
      </c>
      <c r="B582" t="e">
        <f>Updates!Q582</f>
        <v>#VALUE!</v>
      </c>
      <c r="C582" s="4" t="e">
        <f t="shared" si="9"/>
        <v>#VALUE!</v>
      </c>
      <c r="D582" t="e">
        <f>(A582&amp;Updates!K582)</f>
        <v>#VALUE!</v>
      </c>
      <c r="E582" t="e">
        <f>"\\cmfp538\"&amp;Updates!K582&amp;"$"</f>
        <v>#VALUE!</v>
      </c>
    </row>
    <row r="583" spans="1:5">
      <c r="A583" t="s">
        <v>31</v>
      </c>
      <c r="B583" t="e">
        <f>Updates!Q583</f>
        <v>#VALUE!</v>
      </c>
      <c r="C583" s="4" t="e">
        <f t="shared" si="9"/>
        <v>#VALUE!</v>
      </c>
      <c r="D583" t="e">
        <f>(A583&amp;Updates!K583)</f>
        <v>#VALUE!</v>
      </c>
      <c r="E583" t="e">
        <f>"\\cmfp538\"&amp;Updates!K583&amp;"$"</f>
        <v>#VALUE!</v>
      </c>
    </row>
    <row r="584" spans="1:5">
      <c r="A584" t="s">
        <v>31</v>
      </c>
      <c r="B584" t="e">
        <f>Updates!Q584</f>
        <v>#VALUE!</v>
      </c>
      <c r="C584" s="4" t="e">
        <f t="shared" si="9"/>
        <v>#VALUE!</v>
      </c>
      <c r="D584" t="e">
        <f>(A584&amp;Updates!K584)</f>
        <v>#VALUE!</v>
      </c>
      <c r="E584" t="e">
        <f>"\\cmfp538\"&amp;Updates!K584&amp;"$"</f>
        <v>#VALUE!</v>
      </c>
    </row>
    <row r="585" spans="1:5">
      <c r="A585" t="s">
        <v>31</v>
      </c>
      <c r="B585" t="e">
        <f>Updates!Q585</f>
        <v>#VALUE!</v>
      </c>
      <c r="C585" s="4" t="e">
        <f t="shared" si="9"/>
        <v>#VALUE!</v>
      </c>
      <c r="D585" t="e">
        <f>(A585&amp;Updates!K585)</f>
        <v>#VALUE!</v>
      </c>
      <c r="E585" t="e">
        <f>"\\cmfp538\"&amp;Updates!K585&amp;"$"</f>
        <v>#VALUE!</v>
      </c>
    </row>
    <row r="586" spans="1:5">
      <c r="A586" t="s">
        <v>31</v>
      </c>
      <c r="B586" t="e">
        <f>Updates!Q586</f>
        <v>#VALUE!</v>
      </c>
      <c r="C586" s="4" t="e">
        <f t="shared" si="9"/>
        <v>#VALUE!</v>
      </c>
      <c r="D586" t="e">
        <f>(A586&amp;Updates!K586)</f>
        <v>#VALUE!</v>
      </c>
      <c r="E586" t="e">
        <f>"\\cmfp538\"&amp;Updates!K586&amp;"$"</f>
        <v>#VALUE!</v>
      </c>
    </row>
    <row r="587" spans="1:5">
      <c r="A587" t="s">
        <v>31</v>
      </c>
      <c r="B587" t="e">
        <f>Updates!Q587</f>
        <v>#VALUE!</v>
      </c>
      <c r="C587" s="4" t="e">
        <f t="shared" si="9"/>
        <v>#VALUE!</v>
      </c>
      <c r="D587" t="e">
        <f>(A587&amp;Updates!K587)</f>
        <v>#VALUE!</v>
      </c>
      <c r="E587" t="e">
        <f>"\\cmfp538\"&amp;Updates!K587&amp;"$"</f>
        <v>#VALUE!</v>
      </c>
    </row>
    <row r="588" spans="1:5">
      <c r="A588" t="s">
        <v>31</v>
      </c>
      <c r="B588" t="e">
        <f>Updates!Q588</f>
        <v>#VALUE!</v>
      </c>
      <c r="C588" s="4" t="e">
        <f t="shared" si="9"/>
        <v>#VALUE!</v>
      </c>
      <c r="D588" t="e">
        <f>(A588&amp;Updates!K588)</f>
        <v>#VALUE!</v>
      </c>
      <c r="E588" t="e">
        <f>"\\cmfp538\"&amp;Updates!K588&amp;"$"</f>
        <v>#VALUE!</v>
      </c>
    </row>
    <row r="589" spans="1:5">
      <c r="A589" t="s">
        <v>31</v>
      </c>
      <c r="B589" t="e">
        <f>Updates!Q589</f>
        <v>#VALUE!</v>
      </c>
      <c r="C589" s="4" t="e">
        <f t="shared" si="9"/>
        <v>#VALUE!</v>
      </c>
      <c r="D589" t="e">
        <f>(A589&amp;Updates!K589)</f>
        <v>#VALUE!</v>
      </c>
      <c r="E589" t="e">
        <f>"\\cmfp538\"&amp;Updates!K589&amp;"$"</f>
        <v>#VALUE!</v>
      </c>
    </row>
    <row r="590" spans="1:5">
      <c r="A590" t="s">
        <v>31</v>
      </c>
      <c r="B590" t="e">
        <f>Updates!Q590</f>
        <v>#VALUE!</v>
      </c>
      <c r="C590" s="4" t="e">
        <f t="shared" si="9"/>
        <v>#VALUE!</v>
      </c>
      <c r="D590" t="e">
        <f>(A590&amp;Updates!K590)</f>
        <v>#VALUE!</v>
      </c>
      <c r="E590" t="e">
        <f>"\\cmfp538\"&amp;Updates!K590&amp;"$"</f>
        <v>#VALUE!</v>
      </c>
    </row>
    <row r="591" spans="1:5">
      <c r="A591" t="s">
        <v>31</v>
      </c>
      <c r="B591" t="e">
        <f>Updates!Q591</f>
        <v>#VALUE!</v>
      </c>
      <c r="C591" s="4" t="e">
        <f t="shared" si="9"/>
        <v>#VALUE!</v>
      </c>
      <c r="D591" t="e">
        <f>(A591&amp;Updates!K591)</f>
        <v>#VALUE!</v>
      </c>
      <c r="E591" t="e">
        <f>"\\cmfp538\"&amp;Updates!K591&amp;"$"</f>
        <v>#VALUE!</v>
      </c>
    </row>
    <row r="592" spans="1:5">
      <c r="A592" t="s">
        <v>31</v>
      </c>
      <c r="B592" t="e">
        <f>Updates!Q592</f>
        <v>#VALUE!</v>
      </c>
      <c r="C592" s="4" t="e">
        <f t="shared" si="9"/>
        <v>#VALUE!</v>
      </c>
      <c r="D592" t="e">
        <f>(A592&amp;Updates!K592)</f>
        <v>#VALUE!</v>
      </c>
      <c r="E592" t="e">
        <f>"\\cmfp538\"&amp;Updates!K592&amp;"$"</f>
        <v>#VALUE!</v>
      </c>
    </row>
    <row r="593" spans="1:5">
      <c r="A593" t="s">
        <v>31</v>
      </c>
      <c r="B593" t="e">
        <f>Updates!Q593</f>
        <v>#VALUE!</v>
      </c>
      <c r="C593" s="4" t="e">
        <f t="shared" si="9"/>
        <v>#VALUE!</v>
      </c>
      <c r="D593" t="e">
        <f>(A593&amp;Updates!K593)</f>
        <v>#VALUE!</v>
      </c>
      <c r="E593" t="e">
        <f>"\\cmfp538\"&amp;Updates!K593&amp;"$"</f>
        <v>#VALUE!</v>
      </c>
    </row>
    <row r="594" spans="1:5">
      <c r="A594" t="s">
        <v>31</v>
      </c>
      <c r="B594" t="e">
        <f>Updates!Q594</f>
        <v>#VALUE!</v>
      </c>
      <c r="C594" s="4" t="e">
        <f t="shared" si="9"/>
        <v>#VALUE!</v>
      </c>
      <c r="D594" t="e">
        <f>(A594&amp;Updates!K594)</f>
        <v>#VALUE!</v>
      </c>
      <c r="E594" t="e">
        <f>"\\cmfp538\"&amp;Updates!K594&amp;"$"</f>
        <v>#VALUE!</v>
      </c>
    </row>
    <row r="595" spans="1:5">
      <c r="A595" t="s">
        <v>31</v>
      </c>
      <c r="B595" t="e">
        <f>Updates!Q595</f>
        <v>#VALUE!</v>
      </c>
      <c r="C595" s="4" t="e">
        <f t="shared" si="9"/>
        <v>#VALUE!</v>
      </c>
      <c r="D595" t="e">
        <f>(A595&amp;Updates!K595)</f>
        <v>#VALUE!</v>
      </c>
      <c r="E595" t="e">
        <f>"\\cmfp538\"&amp;Updates!K595&amp;"$"</f>
        <v>#VALUE!</v>
      </c>
    </row>
    <row r="596" spans="1:5">
      <c r="A596" t="s">
        <v>31</v>
      </c>
      <c r="B596" t="e">
        <f>Updates!Q596</f>
        <v>#VALUE!</v>
      </c>
      <c r="C596" s="4" t="e">
        <f t="shared" si="9"/>
        <v>#VALUE!</v>
      </c>
      <c r="D596" t="e">
        <f>(A596&amp;Updates!K596)</f>
        <v>#VALUE!</v>
      </c>
      <c r="E596" t="e">
        <f>"\\cmfp538\"&amp;Updates!K596&amp;"$"</f>
        <v>#VALUE!</v>
      </c>
    </row>
    <row r="597" spans="1:5">
      <c r="A597" t="s">
        <v>31</v>
      </c>
      <c r="B597" t="e">
        <f>Updates!Q597</f>
        <v>#VALUE!</v>
      </c>
      <c r="C597" s="4" t="e">
        <f t="shared" si="9"/>
        <v>#VALUE!</v>
      </c>
      <c r="D597" t="e">
        <f>(A597&amp;Updates!K597)</f>
        <v>#VALUE!</v>
      </c>
      <c r="E597" t="e">
        <f>"\\cmfp538\"&amp;Updates!K597&amp;"$"</f>
        <v>#VALUE!</v>
      </c>
    </row>
    <row r="598" spans="1:5">
      <c r="A598" t="s">
        <v>31</v>
      </c>
      <c r="B598" t="e">
        <f>Updates!Q598</f>
        <v>#VALUE!</v>
      </c>
      <c r="C598" s="4" t="e">
        <f t="shared" si="9"/>
        <v>#VALUE!</v>
      </c>
      <c r="D598" t="e">
        <f>(A598&amp;Updates!K598)</f>
        <v>#VALUE!</v>
      </c>
      <c r="E598" t="e">
        <f>"\\cmfp538\"&amp;Updates!K598&amp;"$"</f>
        <v>#VALUE!</v>
      </c>
    </row>
    <row r="599" spans="1:5">
      <c r="A599" t="s">
        <v>31</v>
      </c>
      <c r="B599" t="e">
        <f>Updates!Q599</f>
        <v>#VALUE!</v>
      </c>
      <c r="C599" s="4" t="e">
        <f t="shared" si="9"/>
        <v>#VALUE!</v>
      </c>
      <c r="D599" t="e">
        <f>(A599&amp;Updates!K599)</f>
        <v>#VALUE!</v>
      </c>
      <c r="E599" t="e">
        <f>"\\cmfp538\"&amp;Updates!K599&amp;"$"</f>
        <v>#VALUE!</v>
      </c>
    </row>
    <row r="600" spans="1:5">
      <c r="A600" t="s">
        <v>31</v>
      </c>
      <c r="B600" t="e">
        <f>Updates!Q600</f>
        <v>#VALUE!</v>
      </c>
      <c r="C600" s="4" t="e">
        <f t="shared" si="9"/>
        <v>#VALUE!</v>
      </c>
      <c r="D600" t="e">
        <f>(A600&amp;Updates!K600)</f>
        <v>#VALUE!</v>
      </c>
      <c r="E600" t="e">
        <f>"\\cmfp538\"&amp;Updates!K600&amp;"$"</f>
        <v>#VALUE!</v>
      </c>
    </row>
    <row r="601" spans="1:5">
      <c r="A601" t="s">
        <v>31</v>
      </c>
      <c r="B601" t="e">
        <f>Updates!Q601</f>
        <v>#VALUE!</v>
      </c>
      <c r="C601" s="4" t="e">
        <f t="shared" si="9"/>
        <v>#VALUE!</v>
      </c>
      <c r="D601" t="e">
        <f>(A601&amp;Updates!K601)</f>
        <v>#VALUE!</v>
      </c>
      <c r="E601" t="e">
        <f>"\\cmfp538\"&amp;Updates!K601&amp;"$"</f>
        <v>#VALUE!</v>
      </c>
    </row>
    <row r="602" spans="1:5">
      <c r="A602" t="s">
        <v>31</v>
      </c>
      <c r="B602" t="e">
        <f>Updates!Q602</f>
        <v>#VALUE!</v>
      </c>
      <c r="C602" s="4" t="e">
        <f t="shared" si="9"/>
        <v>#VALUE!</v>
      </c>
      <c r="D602" t="e">
        <f>(A602&amp;Updates!K602)</f>
        <v>#VALUE!</v>
      </c>
      <c r="E602" t="e">
        <f>"\\cmfp538\"&amp;Updates!K602&amp;"$"</f>
        <v>#VALUE!</v>
      </c>
    </row>
    <row r="603" spans="1:5">
      <c r="A603" t="s">
        <v>31</v>
      </c>
      <c r="B603" t="e">
        <f>Updates!Q603</f>
        <v>#VALUE!</v>
      </c>
      <c r="C603" s="4" t="e">
        <f t="shared" si="9"/>
        <v>#VALUE!</v>
      </c>
      <c r="D603" t="e">
        <f>(A603&amp;Updates!K603)</f>
        <v>#VALUE!</v>
      </c>
      <c r="E603" t="e">
        <f>"\\cmfp538\"&amp;Updates!K603&amp;"$"</f>
        <v>#VALUE!</v>
      </c>
    </row>
    <row r="604" spans="1:5">
      <c r="A604" t="s">
        <v>31</v>
      </c>
      <c r="B604" t="e">
        <f>Updates!Q604</f>
        <v>#VALUE!</v>
      </c>
      <c r="C604" s="4" t="e">
        <f t="shared" si="9"/>
        <v>#VALUE!</v>
      </c>
      <c r="D604" t="e">
        <f>(A604&amp;Updates!K604)</f>
        <v>#VALUE!</v>
      </c>
      <c r="E604" t="e">
        <f>"\\cmfp538\"&amp;Updates!K604&amp;"$"</f>
        <v>#VALUE!</v>
      </c>
    </row>
    <row r="605" spans="1:5">
      <c r="A605" t="s">
        <v>31</v>
      </c>
      <c r="B605" t="e">
        <f>Updates!Q605</f>
        <v>#VALUE!</v>
      </c>
      <c r="C605" s="4" t="e">
        <f t="shared" si="9"/>
        <v>#VALUE!</v>
      </c>
      <c r="D605" t="e">
        <f>(A605&amp;Updates!K605)</f>
        <v>#VALUE!</v>
      </c>
      <c r="E605" t="e">
        <f>"\\cmfp538\"&amp;Updates!K605&amp;"$"</f>
        <v>#VALUE!</v>
      </c>
    </row>
    <row r="606" spans="1:5">
      <c r="A606" t="s">
        <v>31</v>
      </c>
      <c r="B606" t="e">
        <f>Updates!Q606</f>
        <v>#VALUE!</v>
      </c>
      <c r="C606" s="4" t="e">
        <f t="shared" si="9"/>
        <v>#VALUE!</v>
      </c>
      <c r="D606" t="e">
        <f>(A606&amp;Updates!K606)</f>
        <v>#VALUE!</v>
      </c>
      <c r="E606" t="e">
        <f>"\\cmfp538\"&amp;Updates!K606&amp;"$"</f>
        <v>#VALUE!</v>
      </c>
    </row>
    <row r="607" spans="1:5">
      <c r="A607" t="s">
        <v>31</v>
      </c>
      <c r="B607" t="e">
        <f>Updates!Q607</f>
        <v>#VALUE!</v>
      </c>
      <c r="C607" s="4" t="e">
        <f t="shared" si="9"/>
        <v>#VALUE!</v>
      </c>
      <c r="D607" t="e">
        <f>(A607&amp;Updates!K607)</f>
        <v>#VALUE!</v>
      </c>
      <c r="E607" t="e">
        <f>"\\cmfp538\"&amp;Updates!K607&amp;"$"</f>
        <v>#VALUE!</v>
      </c>
    </row>
    <row r="608" spans="1:5">
      <c r="A608" t="s">
        <v>31</v>
      </c>
      <c r="B608" t="e">
        <f>Updates!Q608</f>
        <v>#VALUE!</v>
      </c>
      <c r="C608" s="4" t="e">
        <f t="shared" si="9"/>
        <v>#VALUE!</v>
      </c>
      <c r="D608" t="e">
        <f>(A608&amp;Updates!K608)</f>
        <v>#VALUE!</v>
      </c>
      <c r="E608" t="e">
        <f>"\\cmfp538\"&amp;Updates!K608&amp;"$"</f>
        <v>#VALUE!</v>
      </c>
    </row>
    <row r="609" spans="1:5">
      <c r="A609" t="s">
        <v>31</v>
      </c>
      <c r="B609" t="e">
        <f>Updates!Q609</f>
        <v>#VALUE!</v>
      </c>
      <c r="C609" s="4" t="e">
        <f t="shared" si="9"/>
        <v>#VALUE!</v>
      </c>
      <c r="D609" t="e">
        <f>(A609&amp;Updates!K609)</f>
        <v>#VALUE!</v>
      </c>
      <c r="E609" t="e">
        <f>"\\cmfp538\"&amp;Updates!K609&amp;"$"</f>
        <v>#VALUE!</v>
      </c>
    </row>
    <row r="610" spans="1:5">
      <c r="A610" t="s">
        <v>31</v>
      </c>
      <c r="B610" t="e">
        <f>Updates!Q610</f>
        <v>#VALUE!</v>
      </c>
      <c r="C610" s="4" t="e">
        <f t="shared" si="9"/>
        <v>#VALUE!</v>
      </c>
      <c r="D610" t="e">
        <f>(A610&amp;Updates!K610)</f>
        <v>#VALUE!</v>
      </c>
      <c r="E610" t="e">
        <f>"\\cmfp538\"&amp;Updates!K610&amp;"$"</f>
        <v>#VALUE!</v>
      </c>
    </row>
    <row r="611" spans="1:5">
      <c r="A611" t="s">
        <v>31</v>
      </c>
      <c r="B611" t="e">
        <f>Updates!Q611</f>
        <v>#VALUE!</v>
      </c>
      <c r="C611" s="4" t="e">
        <f t="shared" si="9"/>
        <v>#VALUE!</v>
      </c>
      <c r="D611" t="e">
        <f>(A611&amp;Updates!K611)</f>
        <v>#VALUE!</v>
      </c>
      <c r="E611" t="e">
        <f>"\\cmfp538\"&amp;Updates!K611&amp;"$"</f>
        <v>#VALUE!</v>
      </c>
    </row>
    <row r="612" spans="1:5">
      <c r="A612" t="s">
        <v>31</v>
      </c>
      <c r="B612" t="e">
        <f>Updates!Q612</f>
        <v>#VALUE!</v>
      </c>
      <c r="C612" s="4" t="e">
        <f t="shared" si="9"/>
        <v>#VALUE!</v>
      </c>
      <c r="D612" t="e">
        <f>(A612&amp;Updates!K612)</f>
        <v>#VALUE!</v>
      </c>
      <c r="E612" t="e">
        <f>"\\cmfp538\"&amp;Updates!K612&amp;"$"</f>
        <v>#VALUE!</v>
      </c>
    </row>
    <row r="613" spans="1:5">
      <c r="A613" t="s">
        <v>31</v>
      </c>
      <c r="B613" t="e">
        <f>Updates!Q613</f>
        <v>#VALUE!</v>
      </c>
      <c r="C613" s="4" t="e">
        <f t="shared" si="9"/>
        <v>#VALUE!</v>
      </c>
      <c r="D613" t="e">
        <f>(A613&amp;Updates!K613)</f>
        <v>#VALUE!</v>
      </c>
      <c r="E613" t="e">
        <f>"\\cmfp538\"&amp;Updates!K613&amp;"$"</f>
        <v>#VALUE!</v>
      </c>
    </row>
    <row r="614" spans="1:5">
      <c r="A614" t="s">
        <v>31</v>
      </c>
      <c r="B614" t="e">
        <f>Updates!Q614</f>
        <v>#VALUE!</v>
      </c>
      <c r="C614" s="4" t="e">
        <f t="shared" si="9"/>
        <v>#VALUE!</v>
      </c>
      <c r="D614" t="e">
        <f>(A614&amp;Updates!K614)</f>
        <v>#VALUE!</v>
      </c>
      <c r="E614" t="e">
        <f>"\\cmfp538\"&amp;Updates!K614&amp;"$"</f>
        <v>#VALUE!</v>
      </c>
    </row>
    <row r="615" spans="1:5">
      <c r="A615" t="s">
        <v>31</v>
      </c>
      <c r="B615" t="e">
        <f>Updates!Q615</f>
        <v>#VALUE!</v>
      </c>
      <c r="C615" s="4" t="e">
        <f t="shared" si="9"/>
        <v>#VALUE!</v>
      </c>
      <c r="D615" t="e">
        <f>(A615&amp;Updates!K615)</f>
        <v>#VALUE!</v>
      </c>
      <c r="E615" t="e">
        <f>"\\cmfp538\"&amp;Updates!K615&amp;"$"</f>
        <v>#VALUE!</v>
      </c>
    </row>
    <row r="616" spans="1:5">
      <c r="A616" t="s">
        <v>31</v>
      </c>
      <c r="B616" t="e">
        <f>Updates!Q616</f>
        <v>#VALUE!</v>
      </c>
      <c r="C616" s="4" t="e">
        <f t="shared" si="9"/>
        <v>#VALUE!</v>
      </c>
      <c r="D616" t="e">
        <f>(A616&amp;Updates!K616)</f>
        <v>#VALUE!</v>
      </c>
      <c r="E616" t="e">
        <f>"\\cmfp538\"&amp;Updates!K616&amp;"$"</f>
        <v>#VALUE!</v>
      </c>
    </row>
    <row r="617" spans="1:5">
      <c r="A617" t="s">
        <v>31</v>
      </c>
      <c r="B617" t="e">
        <f>Updates!Q617</f>
        <v>#VALUE!</v>
      </c>
      <c r="C617" s="4" t="e">
        <f t="shared" si="9"/>
        <v>#VALUE!</v>
      </c>
      <c r="D617" t="e">
        <f>(A617&amp;Updates!K617)</f>
        <v>#VALUE!</v>
      </c>
      <c r="E617" t="e">
        <f>"\\cmfp538\"&amp;Updates!K617&amp;"$"</f>
        <v>#VALUE!</v>
      </c>
    </row>
    <row r="618" spans="1:5">
      <c r="A618" t="s">
        <v>31</v>
      </c>
      <c r="B618" t="e">
        <f>Updates!Q618</f>
        <v>#VALUE!</v>
      </c>
      <c r="C618" s="4" t="e">
        <f t="shared" si="9"/>
        <v>#VALUE!</v>
      </c>
      <c r="D618" t="e">
        <f>(A618&amp;Updates!K618)</f>
        <v>#VALUE!</v>
      </c>
      <c r="E618" t="e">
        <f>"\\cmfp538\"&amp;Updates!K618&amp;"$"</f>
        <v>#VALUE!</v>
      </c>
    </row>
    <row r="619" spans="1:5">
      <c r="A619" t="s">
        <v>31</v>
      </c>
      <c r="B619" t="e">
        <f>Updates!Q619</f>
        <v>#VALUE!</v>
      </c>
      <c r="C619" s="4" t="e">
        <f t="shared" si="9"/>
        <v>#VALUE!</v>
      </c>
      <c r="D619" t="e">
        <f>(A619&amp;Updates!K619)</f>
        <v>#VALUE!</v>
      </c>
      <c r="E619" t="e">
        <f>"\\cmfp538\"&amp;Updates!K619&amp;"$"</f>
        <v>#VALUE!</v>
      </c>
    </row>
    <row r="620" spans="1:5">
      <c r="A620" t="s">
        <v>31</v>
      </c>
      <c r="B620" t="e">
        <f>Updates!Q620</f>
        <v>#VALUE!</v>
      </c>
      <c r="C620" s="4" t="e">
        <f t="shared" si="9"/>
        <v>#VALUE!</v>
      </c>
      <c r="D620" t="e">
        <f>(A620&amp;Updates!K620)</f>
        <v>#VALUE!</v>
      </c>
      <c r="E620" t="e">
        <f>"\\cmfp538\"&amp;Updates!K620&amp;"$"</f>
        <v>#VALUE!</v>
      </c>
    </row>
    <row r="621" spans="1:5">
      <c r="A621" t="s">
        <v>31</v>
      </c>
      <c r="B621" t="e">
        <f>Updates!Q621</f>
        <v>#VALUE!</v>
      </c>
      <c r="C621" s="4" t="e">
        <f t="shared" si="9"/>
        <v>#VALUE!</v>
      </c>
      <c r="D621" t="e">
        <f>(A621&amp;Updates!K621)</f>
        <v>#VALUE!</v>
      </c>
      <c r="E621" t="e">
        <f>"\\cmfp538\"&amp;Updates!K621&amp;"$"</f>
        <v>#VALUE!</v>
      </c>
    </row>
    <row r="622" spans="1:5">
      <c r="A622" t="s">
        <v>31</v>
      </c>
      <c r="B622" t="e">
        <f>Updates!Q622</f>
        <v>#VALUE!</v>
      </c>
      <c r="C622" s="4" t="e">
        <f t="shared" si="9"/>
        <v>#VALUE!</v>
      </c>
      <c r="D622" t="e">
        <f>(A622&amp;Updates!K622)</f>
        <v>#VALUE!</v>
      </c>
      <c r="E622" t="e">
        <f>"\\cmfp538\"&amp;Updates!K622&amp;"$"</f>
        <v>#VALUE!</v>
      </c>
    </row>
    <row r="623" spans="1:5">
      <c r="A623" t="s">
        <v>31</v>
      </c>
      <c r="B623" t="e">
        <f>Updates!Q623</f>
        <v>#VALUE!</v>
      </c>
      <c r="C623" s="4" t="e">
        <f t="shared" si="9"/>
        <v>#VALUE!</v>
      </c>
      <c r="D623" t="e">
        <f>(A623&amp;Updates!K623)</f>
        <v>#VALUE!</v>
      </c>
      <c r="E623" t="e">
        <f>"\\cmfp538\"&amp;Updates!K623&amp;"$"</f>
        <v>#VALUE!</v>
      </c>
    </row>
    <row r="624" spans="1:5">
      <c r="A624" t="s">
        <v>31</v>
      </c>
      <c r="B624" t="e">
        <f>Updates!Q624</f>
        <v>#VALUE!</v>
      </c>
      <c r="C624" s="4" t="e">
        <f t="shared" si="9"/>
        <v>#VALUE!</v>
      </c>
      <c r="D624" t="e">
        <f>(A624&amp;Updates!K624)</f>
        <v>#VALUE!</v>
      </c>
      <c r="E624" t="e">
        <f>"\\cmfp538\"&amp;Updates!K624&amp;"$"</f>
        <v>#VALUE!</v>
      </c>
    </row>
    <row r="625" spans="1:5">
      <c r="A625" t="s">
        <v>31</v>
      </c>
      <c r="B625" t="e">
        <f>Updates!Q625</f>
        <v>#VALUE!</v>
      </c>
      <c r="C625" s="4" t="e">
        <f t="shared" si="9"/>
        <v>#VALUE!</v>
      </c>
      <c r="D625" t="e">
        <f>(A625&amp;Updates!K625)</f>
        <v>#VALUE!</v>
      </c>
      <c r="E625" t="e">
        <f>"\\cmfp538\"&amp;Updates!K625&amp;"$"</f>
        <v>#VALUE!</v>
      </c>
    </row>
    <row r="626" spans="1:5">
      <c r="A626" t="s">
        <v>31</v>
      </c>
      <c r="B626" t="e">
        <f>Updates!Q626</f>
        <v>#VALUE!</v>
      </c>
      <c r="C626" s="4" t="e">
        <f t="shared" si="9"/>
        <v>#VALUE!</v>
      </c>
      <c r="D626" t="e">
        <f>(A626&amp;Updates!K626)</f>
        <v>#VALUE!</v>
      </c>
      <c r="E626" t="e">
        <f>"\\cmfp538\"&amp;Updates!K626&amp;"$"</f>
        <v>#VALUE!</v>
      </c>
    </row>
    <row r="627" spans="1:5">
      <c r="A627" t="s">
        <v>31</v>
      </c>
      <c r="B627" t="e">
        <f>Updates!Q627</f>
        <v>#VALUE!</v>
      </c>
      <c r="C627" s="4" t="e">
        <f t="shared" si="9"/>
        <v>#VALUE!</v>
      </c>
      <c r="D627" t="e">
        <f>(A627&amp;Updates!K627)</f>
        <v>#VALUE!</v>
      </c>
      <c r="E627" t="e">
        <f>"\\cmfp538\"&amp;Updates!K627&amp;"$"</f>
        <v>#VALUE!</v>
      </c>
    </row>
    <row r="628" spans="1:5">
      <c r="A628" t="s">
        <v>31</v>
      </c>
      <c r="B628" t="e">
        <f>Updates!Q628</f>
        <v>#VALUE!</v>
      </c>
      <c r="C628" s="4" t="e">
        <f t="shared" si="9"/>
        <v>#VALUE!</v>
      </c>
      <c r="D628" t="e">
        <f>(A628&amp;Updates!K628)</f>
        <v>#VALUE!</v>
      </c>
      <c r="E628" t="e">
        <f>"\\cmfp538\"&amp;Updates!K628&amp;"$"</f>
        <v>#VALUE!</v>
      </c>
    </row>
    <row r="629" spans="1:5">
      <c r="A629" t="s">
        <v>31</v>
      </c>
      <c r="B629" t="e">
        <f>Updates!Q629</f>
        <v>#VALUE!</v>
      </c>
      <c r="C629" s="4" t="e">
        <f t="shared" si="9"/>
        <v>#VALUE!</v>
      </c>
      <c r="D629" t="e">
        <f>(A629&amp;Updates!K629)</f>
        <v>#VALUE!</v>
      </c>
      <c r="E629" t="e">
        <f>"\\cmfp538\"&amp;Updates!K629&amp;"$"</f>
        <v>#VALUE!</v>
      </c>
    </row>
    <row r="630" spans="1:5">
      <c r="A630" t="s">
        <v>31</v>
      </c>
      <c r="B630" t="e">
        <f>Updates!Q630</f>
        <v>#VALUE!</v>
      </c>
      <c r="C630" s="4" t="e">
        <f t="shared" si="9"/>
        <v>#VALUE!</v>
      </c>
      <c r="D630" t="e">
        <f>(A630&amp;Updates!K630)</f>
        <v>#VALUE!</v>
      </c>
      <c r="E630" t="e">
        <f>"\\cmfp538\"&amp;Updates!K630&amp;"$"</f>
        <v>#VALUE!</v>
      </c>
    </row>
    <row r="631" spans="1:5">
      <c r="A631" t="s">
        <v>31</v>
      </c>
      <c r="B631" t="e">
        <f>Updates!Q631</f>
        <v>#VALUE!</v>
      </c>
      <c r="C631" s="4" t="e">
        <f t="shared" si="9"/>
        <v>#VALUE!</v>
      </c>
      <c r="D631" t="e">
        <f>(A631&amp;Updates!K631)</f>
        <v>#VALUE!</v>
      </c>
      <c r="E631" t="e">
        <f>"\\cmfp538\"&amp;Updates!K631&amp;"$"</f>
        <v>#VALUE!</v>
      </c>
    </row>
    <row r="632" spans="1:5">
      <c r="A632" t="s">
        <v>31</v>
      </c>
      <c r="B632" t="e">
        <f>Updates!Q632</f>
        <v>#VALUE!</v>
      </c>
      <c r="C632" s="4" t="e">
        <f t="shared" si="9"/>
        <v>#VALUE!</v>
      </c>
      <c r="D632" t="e">
        <f>(A632&amp;Updates!K632)</f>
        <v>#VALUE!</v>
      </c>
      <c r="E632" t="e">
        <f>"\\cmfp538\"&amp;Updates!K632&amp;"$"</f>
        <v>#VALUE!</v>
      </c>
    </row>
    <row r="633" spans="1:5">
      <c r="A633" t="s">
        <v>31</v>
      </c>
      <c r="B633" t="e">
        <f>Updates!Q633</f>
        <v>#VALUE!</v>
      </c>
      <c r="C633" s="4" t="e">
        <f t="shared" si="9"/>
        <v>#VALUE!</v>
      </c>
      <c r="D633" t="e">
        <f>(A633&amp;Updates!K633)</f>
        <v>#VALUE!</v>
      </c>
      <c r="E633" t="e">
        <f>"\\cmfp538\"&amp;Updates!K633&amp;"$"</f>
        <v>#VALUE!</v>
      </c>
    </row>
    <row r="634" spans="1:5">
      <c r="A634" t="s">
        <v>31</v>
      </c>
      <c r="B634" t="e">
        <f>Updates!Q634</f>
        <v>#VALUE!</v>
      </c>
      <c r="C634" s="4" t="e">
        <f t="shared" si="9"/>
        <v>#VALUE!</v>
      </c>
      <c r="D634" t="e">
        <f>(A634&amp;Updates!K634)</f>
        <v>#VALUE!</v>
      </c>
      <c r="E634" t="e">
        <f>"\\cmfp538\"&amp;Updates!K634&amp;"$"</f>
        <v>#VALUE!</v>
      </c>
    </row>
    <row r="635" spans="1:5">
      <c r="A635" t="s">
        <v>31</v>
      </c>
      <c r="B635" t="e">
        <f>Updates!Q635</f>
        <v>#VALUE!</v>
      </c>
      <c r="C635" s="4" t="e">
        <f t="shared" si="9"/>
        <v>#VALUE!</v>
      </c>
      <c r="D635" t="e">
        <f>(A635&amp;Updates!K635)</f>
        <v>#VALUE!</v>
      </c>
      <c r="E635" t="e">
        <f>"\\cmfp538\"&amp;Updates!K635&amp;"$"</f>
        <v>#VALUE!</v>
      </c>
    </row>
    <row r="636" spans="1:5">
      <c r="A636" t="s">
        <v>31</v>
      </c>
      <c r="B636" t="e">
        <f>Updates!Q636</f>
        <v>#VALUE!</v>
      </c>
      <c r="C636" s="4" t="e">
        <f t="shared" si="9"/>
        <v>#VALUE!</v>
      </c>
      <c r="D636" t="e">
        <f>(A636&amp;Updates!K636)</f>
        <v>#VALUE!</v>
      </c>
      <c r="E636" t="e">
        <f>"\\cmfp538\"&amp;Updates!K636&amp;"$"</f>
        <v>#VALUE!</v>
      </c>
    </row>
    <row r="637" spans="1:5">
      <c r="A637" t="s">
        <v>31</v>
      </c>
      <c r="B637" t="e">
        <f>Updates!Q637</f>
        <v>#VALUE!</v>
      </c>
      <c r="C637" s="4" t="e">
        <f t="shared" si="9"/>
        <v>#VALUE!</v>
      </c>
      <c r="D637" t="e">
        <f>(A637&amp;Updates!K637)</f>
        <v>#VALUE!</v>
      </c>
      <c r="E637" t="e">
        <f>"\\cmfp538\"&amp;Updates!K637&amp;"$"</f>
        <v>#VALUE!</v>
      </c>
    </row>
    <row r="638" spans="1:5">
      <c r="A638" t="s">
        <v>31</v>
      </c>
      <c r="B638" t="e">
        <f>Updates!Q638</f>
        <v>#VALUE!</v>
      </c>
      <c r="C638" s="4" t="e">
        <f t="shared" si="9"/>
        <v>#VALUE!</v>
      </c>
      <c r="D638" t="e">
        <f>(A638&amp;Updates!K638)</f>
        <v>#VALUE!</v>
      </c>
      <c r="E638" t="e">
        <f>"\\cmfp538\"&amp;Updates!K638&amp;"$"</f>
        <v>#VALUE!</v>
      </c>
    </row>
    <row r="639" spans="1:5">
      <c r="A639" t="s">
        <v>31</v>
      </c>
      <c r="B639" t="e">
        <f>Updates!Q639</f>
        <v>#VALUE!</v>
      </c>
      <c r="C639" s="4" t="e">
        <f t="shared" si="9"/>
        <v>#VALUE!</v>
      </c>
      <c r="D639" t="e">
        <f>(A639&amp;Updates!K639)</f>
        <v>#VALUE!</v>
      </c>
      <c r="E639" t="e">
        <f>"\\cmfp538\"&amp;Updates!K639&amp;"$"</f>
        <v>#VALUE!</v>
      </c>
    </row>
    <row r="640" spans="1:5">
      <c r="A640" t="s">
        <v>31</v>
      </c>
      <c r="B640" t="e">
        <f>Updates!Q640</f>
        <v>#VALUE!</v>
      </c>
      <c r="C640" s="4" t="e">
        <f t="shared" si="9"/>
        <v>#VALUE!</v>
      </c>
      <c r="D640" t="e">
        <f>(A640&amp;Updates!K640)</f>
        <v>#VALUE!</v>
      </c>
      <c r="E640" t="e">
        <f>"\\cmfp538\"&amp;Updates!K640&amp;"$"</f>
        <v>#VALUE!</v>
      </c>
    </row>
    <row r="641" spans="1:5">
      <c r="A641" t="s">
        <v>31</v>
      </c>
      <c r="B641" t="e">
        <f>Updates!Q641</f>
        <v>#VALUE!</v>
      </c>
      <c r="C641" s="4" t="e">
        <f t="shared" si="9"/>
        <v>#VALUE!</v>
      </c>
      <c r="D641" t="e">
        <f>(A641&amp;Updates!K641)</f>
        <v>#VALUE!</v>
      </c>
      <c r="E641" t="e">
        <f>"\\cmfp538\"&amp;Updates!K641&amp;"$"</f>
        <v>#VALUE!</v>
      </c>
    </row>
    <row r="642" spans="1:5">
      <c r="A642" t="s">
        <v>31</v>
      </c>
      <c r="B642" t="e">
        <f>Updates!Q642</f>
        <v>#VALUE!</v>
      </c>
      <c r="C642" s="4" t="e">
        <f t="shared" si="9"/>
        <v>#VALUE!</v>
      </c>
      <c r="D642" t="e">
        <f>(A642&amp;Updates!K642)</f>
        <v>#VALUE!</v>
      </c>
      <c r="E642" t="e">
        <f>"\\cmfp538\"&amp;Updates!K642&amp;"$"</f>
        <v>#VALUE!</v>
      </c>
    </row>
    <row r="643" spans="1:5">
      <c r="A643" t="s">
        <v>31</v>
      </c>
      <c r="B643" t="e">
        <f>Updates!Q643</f>
        <v>#VALUE!</v>
      </c>
      <c r="C643" s="4" t="e">
        <f t="shared" ref="C643:C706" si="10">IF(B643&gt;0,A643)</f>
        <v>#VALUE!</v>
      </c>
      <c r="D643" t="e">
        <f>(A643&amp;Updates!K643)</f>
        <v>#VALUE!</v>
      </c>
      <c r="E643" t="e">
        <f>"\\cmfp538\"&amp;Updates!K643&amp;"$"</f>
        <v>#VALUE!</v>
      </c>
    </row>
    <row r="644" spans="1:5">
      <c r="A644" t="s">
        <v>31</v>
      </c>
      <c r="B644" t="e">
        <f>Updates!Q644</f>
        <v>#VALUE!</v>
      </c>
      <c r="C644" s="4" t="e">
        <f t="shared" si="10"/>
        <v>#VALUE!</v>
      </c>
      <c r="D644" t="e">
        <f>(A644&amp;Updates!K644)</f>
        <v>#VALUE!</v>
      </c>
      <c r="E644" t="e">
        <f>"\\cmfp538\"&amp;Updates!K644&amp;"$"</f>
        <v>#VALUE!</v>
      </c>
    </row>
    <row r="645" spans="1:5">
      <c r="A645" t="s">
        <v>31</v>
      </c>
      <c r="B645" t="e">
        <f>Updates!Q645</f>
        <v>#VALUE!</v>
      </c>
      <c r="C645" s="4" t="e">
        <f t="shared" si="10"/>
        <v>#VALUE!</v>
      </c>
      <c r="D645" t="e">
        <f>(A645&amp;Updates!K645)</f>
        <v>#VALUE!</v>
      </c>
      <c r="E645" t="e">
        <f>"\\cmfp538\"&amp;Updates!K645&amp;"$"</f>
        <v>#VALUE!</v>
      </c>
    </row>
    <row r="646" spans="1:5">
      <c r="A646" t="s">
        <v>31</v>
      </c>
      <c r="B646" t="e">
        <f>Updates!Q646</f>
        <v>#VALUE!</v>
      </c>
      <c r="C646" s="4" t="e">
        <f t="shared" si="10"/>
        <v>#VALUE!</v>
      </c>
      <c r="D646" t="e">
        <f>(A646&amp;Updates!K646)</f>
        <v>#VALUE!</v>
      </c>
      <c r="E646" t="e">
        <f>"\\cmfp538\"&amp;Updates!K646&amp;"$"</f>
        <v>#VALUE!</v>
      </c>
    </row>
    <row r="647" spans="1:5">
      <c r="A647" t="s">
        <v>31</v>
      </c>
      <c r="B647" t="e">
        <f>Updates!Q647</f>
        <v>#VALUE!</v>
      </c>
      <c r="C647" s="4" t="e">
        <f t="shared" si="10"/>
        <v>#VALUE!</v>
      </c>
      <c r="D647" t="e">
        <f>(A647&amp;Updates!K647)</f>
        <v>#VALUE!</v>
      </c>
      <c r="E647" t="e">
        <f>"\\cmfp538\"&amp;Updates!K647&amp;"$"</f>
        <v>#VALUE!</v>
      </c>
    </row>
    <row r="648" spans="1:5">
      <c r="A648" t="s">
        <v>31</v>
      </c>
      <c r="B648" t="e">
        <f>Updates!Q648</f>
        <v>#VALUE!</v>
      </c>
      <c r="C648" s="4" t="e">
        <f t="shared" si="10"/>
        <v>#VALUE!</v>
      </c>
      <c r="D648" t="e">
        <f>(A648&amp;Updates!K648)</f>
        <v>#VALUE!</v>
      </c>
      <c r="E648" t="e">
        <f>"\\cmfp538\"&amp;Updates!K648&amp;"$"</f>
        <v>#VALUE!</v>
      </c>
    </row>
    <row r="649" spans="1:5">
      <c r="A649" t="s">
        <v>31</v>
      </c>
      <c r="B649" t="e">
        <f>Updates!Q649</f>
        <v>#VALUE!</v>
      </c>
      <c r="C649" s="4" t="e">
        <f t="shared" si="10"/>
        <v>#VALUE!</v>
      </c>
      <c r="D649" t="e">
        <f>(A649&amp;Updates!K649)</f>
        <v>#VALUE!</v>
      </c>
      <c r="E649" t="e">
        <f>"\\cmfp538\"&amp;Updates!K649&amp;"$"</f>
        <v>#VALUE!</v>
      </c>
    </row>
    <row r="650" spans="1:5">
      <c r="A650" t="s">
        <v>31</v>
      </c>
      <c r="B650" t="e">
        <f>Updates!Q650</f>
        <v>#VALUE!</v>
      </c>
      <c r="C650" s="4" t="e">
        <f t="shared" si="10"/>
        <v>#VALUE!</v>
      </c>
      <c r="D650" t="e">
        <f>(A650&amp;Updates!K650)</f>
        <v>#VALUE!</v>
      </c>
      <c r="E650" t="e">
        <f>"\\cmfp538\"&amp;Updates!K650&amp;"$"</f>
        <v>#VALUE!</v>
      </c>
    </row>
    <row r="651" spans="1:5">
      <c r="A651" t="s">
        <v>31</v>
      </c>
      <c r="B651" t="e">
        <f>Updates!Q651</f>
        <v>#VALUE!</v>
      </c>
      <c r="C651" s="4" t="e">
        <f t="shared" si="10"/>
        <v>#VALUE!</v>
      </c>
      <c r="D651" t="e">
        <f>(A651&amp;Updates!K651)</f>
        <v>#VALUE!</v>
      </c>
      <c r="E651" t="e">
        <f>"\\cmfp538\"&amp;Updates!K651&amp;"$"</f>
        <v>#VALUE!</v>
      </c>
    </row>
    <row r="652" spans="1:5">
      <c r="A652" t="s">
        <v>31</v>
      </c>
      <c r="B652" t="e">
        <f>Updates!Q652</f>
        <v>#VALUE!</v>
      </c>
      <c r="C652" s="4" t="e">
        <f t="shared" si="10"/>
        <v>#VALUE!</v>
      </c>
      <c r="D652" t="e">
        <f>(A652&amp;Updates!K652)</f>
        <v>#VALUE!</v>
      </c>
      <c r="E652" t="e">
        <f>"\\cmfp538\"&amp;Updates!K652&amp;"$"</f>
        <v>#VALUE!</v>
      </c>
    </row>
    <row r="653" spans="1:5">
      <c r="A653" t="s">
        <v>31</v>
      </c>
      <c r="B653" t="e">
        <f>Updates!Q653</f>
        <v>#VALUE!</v>
      </c>
      <c r="C653" s="4" t="e">
        <f t="shared" si="10"/>
        <v>#VALUE!</v>
      </c>
      <c r="D653" t="e">
        <f>(A653&amp;Updates!K653)</f>
        <v>#VALUE!</v>
      </c>
      <c r="E653" t="e">
        <f>"\\cmfp538\"&amp;Updates!K653&amp;"$"</f>
        <v>#VALUE!</v>
      </c>
    </row>
    <row r="654" spans="1:5">
      <c r="A654" t="s">
        <v>31</v>
      </c>
      <c r="B654" t="e">
        <f>Updates!Q654</f>
        <v>#VALUE!</v>
      </c>
      <c r="C654" s="4" t="e">
        <f t="shared" si="10"/>
        <v>#VALUE!</v>
      </c>
      <c r="D654" t="e">
        <f>(A654&amp;Updates!K654)</f>
        <v>#VALUE!</v>
      </c>
      <c r="E654" t="e">
        <f>"\\cmfp538\"&amp;Updates!K654&amp;"$"</f>
        <v>#VALUE!</v>
      </c>
    </row>
    <row r="655" spans="1:5">
      <c r="A655" t="s">
        <v>31</v>
      </c>
      <c r="B655" t="e">
        <f>Updates!Q655</f>
        <v>#VALUE!</v>
      </c>
      <c r="C655" s="4" t="e">
        <f t="shared" si="10"/>
        <v>#VALUE!</v>
      </c>
      <c r="D655" t="e">
        <f>(A655&amp;Updates!K655)</f>
        <v>#VALUE!</v>
      </c>
      <c r="E655" t="e">
        <f>"\\cmfp538\"&amp;Updates!K655&amp;"$"</f>
        <v>#VALUE!</v>
      </c>
    </row>
    <row r="656" spans="1:5">
      <c r="A656" t="s">
        <v>31</v>
      </c>
      <c r="B656" t="e">
        <f>Updates!Q656</f>
        <v>#VALUE!</v>
      </c>
      <c r="C656" s="4" t="e">
        <f t="shared" si="10"/>
        <v>#VALUE!</v>
      </c>
      <c r="D656" t="e">
        <f>(A656&amp;Updates!K656)</f>
        <v>#VALUE!</v>
      </c>
      <c r="E656" t="e">
        <f>"\\cmfp538\"&amp;Updates!K656&amp;"$"</f>
        <v>#VALUE!</v>
      </c>
    </row>
    <row r="657" spans="1:5">
      <c r="A657" t="s">
        <v>31</v>
      </c>
      <c r="B657" t="e">
        <f>Updates!Q657</f>
        <v>#VALUE!</v>
      </c>
      <c r="C657" s="4" t="e">
        <f t="shared" si="10"/>
        <v>#VALUE!</v>
      </c>
      <c r="D657" t="e">
        <f>(A657&amp;Updates!K657)</f>
        <v>#VALUE!</v>
      </c>
      <c r="E657" t="e">
        <f>"\\cmfp538\"&amp;Updates!K657&amp;"$"</f>
        <v>#VALUE!</v>
      </c>
    </row>
    <row r="658" spans="1:5">
      <c r="A658" t="s">
        <v>31</v>
      </c>
      <c r="B658" t="e">
        <f>Updates!Q658</f>
        <v>#VALUE!</v>
      </c>
      <c r="C658" s="4" t="e">
        <f t="shared" si="10"/>
        <v>#VALUE!</v>
      </c>
      <c r="D658" t="e">
        <f>(A658&amp;Updates!K658)</f>
        <v>#VALUE!</v>
      </c>
      <c r="E658" t="e">
        <f>"\\cmfp538\"&amp;Updates!K658&amp;"$"</f>
        <v>#VALUE!</v>
      </c>
    </row>
    <row r="659" spans="1:5">
      <c r="A659" t="s">
        <v>31</v>
      </c>
      <c r="B659" t="e">
        <f>Updates!Q659</f>
        <v>#VALUE!</v>
      </c>
      <c r="C659" s="4" t="e">
        <f t="shared" si="10"/>
        <v>#VALUE!</v>
      </c>
      <c r="D659" t="e">
        <f>(A659&amp;Updates!K659)</f>
        <v>#VALUE!</v>
      </c>
      <c r="E659" t="e">
        <f>"\\cmfp538\"&amp;Updates!K659&amp;"$"</f>
        <v>#VALUE!</v>
      </c>
    </row>
    <row r="660" spans="1:5">
      <c r="A660" t="s">
        <v>31</v>
      </c>
      <c r="B660" t="e">
        <f>Updates!Q660</f>
        <v>#VALUE!</v>
      </c>
      <c r="C660" s="4" t="e">
        <f t="shared" si="10"/>
        <v>#VALUE!</v>
      </c>
      <c r="D660" t="e">
        <f>(A660&amp;Updates!K660)</f>
        <v>#VALUE!</v>
      </c>
      <c r="E660" t="e">
        <f>"\\cmfp538\"&amp;Updates!K660&amp;"$"</f>
        <v>#VALUE!</v>
      </c>
    </row>
    <row r="661" spans="1:5">
      <c r="A661" t="s">
        <v>31</v>
      </c>
      <c r="B661" t="e">
        <f>Updates!Q661</f>
        <v>#VALUE!</v>
      </c>
      <c r="C661" s="4" t="e">
        <f t="shared" si="10"/>
        <v>#VALUE!</v>
      </c>
      <c r="D661" t="e">
        <f>(A661&amp;Updates!K661)</f>
        <v>#VALUE!</v>
      </c>
      <c r="E661" t="e">
        <f>"\\cmfp538\"&amp;Updates!K661&amp;"$"</f>
        <v>#VALUE!</v>
      </c>
    </row>
    <row r="662" spans="1:5">
      <c r="A662" t="s">
        <v>31</v>
      </c>
      <c r="B662" t="e">
        <f>Updates!Q662</f>
        <v>#VALUE!</v>
      </c>
      <c r="C662" s="4" t="e">
        <f t="shared" si="10"/>
        <v>#VALUE!</v>
      </c>
      <c r="D662" t="e">
        <f>(A662&amp;Updates!K662)</f>
        <v>#VALUE!</v>
      </c>
      <c r="E662" t="e">
        <f>"\\cmfp538\"&amp;Updates!K662&amp;"$"</f>
        <v>#VALUE!</v>
      </c>
    </row>
    <row r="663" spans="1:5">
      <c r="A663" t="s">
        <v>31</v>
      </c>
      <c r="B663" t="e">
        <f>Updates!Q663</f>
        <v>#VALUE!</v>
      </c>
      <c r="C663" s="4" t="e">
        <f t="shared" si="10"/>
        <v>#VALUE!</v>
      </c>
      <c r="D663" t="e">
        <f>(A663&amp;Updates!K663)</f>
        <v>#VALUE!</v>
      </c>
      <c r="E663" t="e">
        <f>"\\cmfp538\"&amp;Updates!K663&amp;"$"</f>
        <v>#VALUE!</v>
      </c>
    </row>
    <row r="664" spans="1:5">
      <c r="A664" t="s">
        <v>31</v>
      </c>
      <c r="B664" t="e">
        <f>Updates!Q664</f>
        <v>#VALUE!</v>
      </c>
      <c r="C664" s="4" t="e">
        <f t="shared" si="10"/>
        <v>#VALUE!</v>
      </c>
      <c r="D664" t="e">
        <f>(A664&amp;Updates!K664)</f>
        <v>#VALUE!</v>
      </c>
      <c r="E664" t="e">
        <f>"\\cmfp538\"&amp;Updates!K664&amp;"$"</f>
        <v>#VALUE!</v>
      </c>
    </row>
    <row r="665" spans="1:5">
      <c r="A665" t="s">
        <v>31</v>
      </c>
      <c r="B665" t="e">
        <f>Updates!Q665</f>
        <v>#VALUE!</v>
      </c>
      <c r="C665" s="4" t="e">
        <f t="shared" si="10"/>
        <v>#VALUE!</v>
      </c>
      <c r="D665" t="e">
        <f>(A665&amp;Updates!K665)</f>
        <v>#VALUE!</v>
      </c>
      <c r="E665" t="e">
        <f>"\\cmfp538\"&amp;Updates!K665&amp;"$"</f>
        <v>#VALUE!</v>
      </c>
    </row>
    <row r="666" spans="1:5">
      <c r="A666" t="s">
        <v>31</v>
      </c>
      <c r="B666" t="e">
        <f>Updates!Q666</f>
        <v>#VALUE!</v>
      </c>
      <c r="C666" s="4" t="e">
        <f t="shared" si="10"/>
        <v>#VALUE!</v>
      </c>
      <c r="D666" t="e">
        <f>(A666&amp;Updates!K666)</f>
        <v>#VALUE!</v>
      </c>
      <c r="E666" t="e">
        <f>"\\cmfp538\"&amp;Updates!K666&amp;"$"</f>
        <v>#VALUE!</v>
      </c>
    </row>
    <row r="667" spans="1:5">
      <c r="A667" t="s">
        <v>31</v>
      </c>
      <c r="B667" t="e">
        <f>Updates!Q667</f>
        <v>#VALUE!</v>
      </c>
      <c r="C667" s="4" t="e">
        <f t="shared" si="10"/>
        <v>#VALUE!</v>
      </c>
      <c r="D667" t="e">
        <f>(A667&amp;Updates!K667)</f>
        <v>#VALUE!</v>
      </c>
      <c r="E667" t="e">
        <f>"\\cmfp538\"&amp;Updates!K667&amp;"$"</f>
        <v>#VALUE!</v>
      </c>
    </row>
    <row r="668" spans="1:5">
      <c r="A668" t="s">
        <v>31</v>
      </c>
      <c r="B668" t="e">
        <f>Updates!Q668</f>
        <v>#VALUE!</v>
      </c>
      <c r="C668" s="4" t="e">
        <f t="shared" si="10"/>
        <v>#VALUE!</v>
      </c>
      <c r="D668" t="e">
        <f>(A668&amp;Updates!K668)</f>
        <v>#VALUE!</v>
      </c>
      <c r="E668" t="e">
        <f>"\\cmfp538\"&amp;Updates!K668&amp;"$"</f>
        <v>#VALUE!</v>
      </c>
    </row>
    <row r="669" spans="1:5">
      <c r="A669" t="s">
        <v>31</v>
      </c>
      <c r="B669" t="e">
        <f>Updates!Q669</f>
        <v>#VALUE!</v>
      </c>
      <c r="C669" s="4" t="e">
        <f t="shared" si="10"/>
        <v>#VALUE!</v>
      </c>
      <c r="D669" t="e">
        <f>(A669&amp;Updates!K669)</f>
        <v>#VALUE!</v>
      </c>
      <c r="E669" t="e">
        <f>"\\cmfp538\"&amp;Updates!K669&amp;"$"</f>
        <v>#VALUE!</v>
      </c>
    </row>
    <row r="670" spans="1:5">
      <c r="A670" t="s">
        <v>31</v>
      </c>
      <c r="B670" t="e">
        <f>Updates!Q670</f>
        <v>#VALUE!</v>
      </c>
      <c r="C670" s="4" t="e">
        <f t="shared" si="10"/>
        <v>#VALUE!</v>
      </c>
      <c r="D670" t="e">
        <f>(A670&amp;Updates!K670)</f>
        <v>#VALUE!</v>
      </c>
      <c r="E670" t="e">
        <f>"\\cmfp538\"&amp;Updates!K670&amp;"$"</f>
        <v>#VALUE!</v>
      </c>
    </row>
    <row r="671" spans="1:5">
      <c r="A671" t="s">
        <v>31</v>
      </c>
      <c r="B671" t="e">
        <f>Updates!Q671</f>
        <v>#VALUE!</v>
      </c>
      <c r="C671" s="4" t="e">
        <f t="shared" si="10"/>
        <v>#VALUE!</v>
      </c>
      <c r="D671" t="e">
        <f>(A671&amp;Updates!K671)</f>
        <v>#VALUE!</v>
      </c>
      <c r="E671" t="e">
        <f>"\\cmfp538\"&amp;Updates!K671&amp;"$"</f>
        <v>#VALUE!</v>
      </c>
    </row>
    <row r="672" spans="1:5">
      <c r="A672" t="s">
        <v>31</v>
      </c>
      <c r="B672" t="e">
        <f>Updates!Q672</f>
        <v>#VALUE!</v>
      </c>
      <c r="C672" s="4" t="e">
        <f t="shared" si="10"/>
        <v>#VALUE!</v>
      </c>
      <c r="D672" t="e">
        <f>(A672&amp;Updates!K672)</f>
        <v>#VALUE!</v>
      </c>
      <c r="E672" t="e">
        <f>"\\cmfp538\"&amp;Updates!K672&amp;"$"</f>
        <v>#VALUE!</v>
      </c>
    </row>
    <row r="673" spans="1:5">
      <c r="A673" t="s">
        <v>31</v>
      </c>
      <c r="B673" t="e">
        <f>Updates!Q673</f>
        <v>#VALUE!</v>
      </c>
      <c r="C673" s="4" t="e">
        <f t="shared" si="10"/>
        <v>#VALUE!</v>
      </c>
      <c r="D673" t="e">
        <f>(A673&amp;Updates!K673)</f>
        <v>#VALUE!</v>
      </c>
      <c r="E673" t="e">
        <f>"\\cmfp538\"&amp;Updates!K673&amp;"$"</f>
        <v>#VALUE!</v>
      </c>
    </row>
    <row r="674" spans="1:5">
      <c r="A674" t="s">
        <v>31</v>
      </c>
      <c r="B674" t="e">
        <f>Updates!Q674</f>
        <v>#VALUE!</v>
      </c>
      <c r="C674" s="4" t="e">
        <f t="shared" si="10"/>
        <v>#VALUE!</v>
      </c>
      <c r="D674" t="e">
        <f>(A674&amp;Updates!K674)</f>
        <v>#VALUE!</v>
      </c>
      <c r="E674" t="e">
        <f>"\\cmfp538\"&amp;Updates!K674&amp;"$"</f>
        <v>#VALUE!</v>
      </c>
    </row>
    <row r="675" spans="1:5">
      <c r="A675" t="s">
        <v>31</v>
      </c>
      <c r="B675" t="e">
        <f>Updates!Q675</f>
        <v>#VALUE!</v>
      </c>
      <c r="C675" s="4" t="e">
        <f t="shared" si="10"/>
        <v>#VALUE!</v>
      </c>
      <c r="D675" t="e">
        <f>(A675&amp;Updates!K675)</f>
        <v>#VALUE!</v>
      </c>
      <c r="E675" t="e">
        <f>"\\cmfp538\"&amp;Updates!K675&amp;"$"</f>
        <v>#VALUE!</v>
      </c>
    </row>
    <row r="676" spans="1:5">
      <c r="A676" t="s">
        <v>31</v>
      </c>
      <c r="B676" t="e">
        <f>Updates!Q676</f>
        <v>#VALUE!</v>
      </c>
      <c r="C676" s="4" t="e">
        <f t="shared" si="10"/>
        <v>#VALUE!</v>
      </c>
      <c r="D676" t="e">
        <f>(A676&amp;Updates!K676)</f>
        <v>#VALUE!</v>
      </c>
      <c r="E676" t="e">
        <f>"\\cmfp538\"&amp;Updates!K676&amp;"$"</f>
        <v>#VALUE!</v>
      </c>
    </row>
    <row r="677" spans="1:5">
      <c r="A677" t="s">
        <v>31</v>
      </c>
      <c r="B677" t="e">
        <f>Updates!Q677</f>
        <v>#VALUE!</v>
      </c>
      <c r="C677" s="4" t="e">
        <f t="shared" si="10"/>
        <v>#VALUE!</v>
      </c>
      <c r="D677" t="e">
        <f>(A677&amp;Updates!K677)</f>
        <v>#VALUE!</v>
      </c>
      <c r="E677" t="e">
        <f>"\\cmfp538\"&amp;Updates!K677&amp;"$"</f>
        <v>#VALUE!</v>
      </c>
    </row>
    <row r="678" spans="1:5">
      <c r="A678" t="s">
        <v>31</v>
      </c>
      <c r="B678" t="e">
        <f>Updates!Q678</f>
        <v>#VALUE!</v>
      </c>
      <c r="C678" s="4" t="e">
        <f t="shared" si="10"/>
        <v>#VALUE!</v>
      </c>
      <c r="D678" t="e">
        <f>(A678&amp;Updates!K678)</f>
        <v>#VALUE!</v>
      </c>
      <c r="E678" t="e">
        <f>"\\cmfp538\"&amp;Updates!K678&amp;"$"</f>
        <v>#VALUE!</v>
      </c>
    </row>
    <row r="679" spans="1:5">
      <c r="A679" t="s">
        <v>31</v>
      </c>
      <c r="B679" t="e">
        <f>Updates!Q679</f>
        <v>#VALUE!</v>
      </c>
      <c r="C679" s="4" t="e">
        <f t="shared" si="10"/>
        <v>#VALUE!</v>
      </c>
      <c r="D679" t="e">
        <f>(A679&amp;Updates!K679)</f>
        <v>#VALUE!</v>
      </c>
      <c r="E679" t="e">
        <f>"\\cmfp538\"&amp;Updates!K679&amp;"$"</f>
        <v>#VALUE!</v>
      </c>
    </row>
    <row r="680" spans="1:5">
      <c r="A680" t="s">
        <v>31</v>
      </c>
      <c r="B680" t="e">
        <f>Updates!Q680</f>
        <v>#VALUE!</v>
      </c>
      <c r="C680" s="4" t="e">
        <f t="shared" si="10"/>
        <v>#VALUE!</v>
      </c>
      <c r="D680" t="e">
        <f>(A680&amp;Updates!K680)</f>
        <v>#VALUE!</v>
      </c>
      <c r="E680" t="e">
        <f>"\\cmfp538\"&amp;Updates!K680&amp;"$"</f>
        <v>#VALUE!</v>
      </c>
    </row>
    <row r="681" spans="1:5">
      <c r="A681" t="s">
        <v>31</v>
      </c>
      <c r="B681" t="e">
        <f>Updates!Q681</f>
        <v>#VALUE!</v>
      </c>
      <c r="C681" s="4" t="e">
        <f t="shared" si="10"/>
        <v>#VALUE!</v>
      </c>
      <c r="D681" t="e">
        <f>(A681&amp;Updates!K681)</f>
        <v>#VALUE!</v>
      </c>
      <c r="E681" t="e">
        <f>"\\cmfp538\"&amp;Updates!K681&amp;"$"</f>
        <v>#VALUE!</v>
      </c>
    </row>
    <row r="682" spans="1:5">
      <c r="A682" t="s">
        <v>31</v>
      </c>
      <c r="B682" t="e">
        <f>Updates!Q682</f>
        <v>#VALUE!</v>
      </c>
      <c r="C682" s="4" t="e">
        <f t="shared" si="10"/>
        <v>#VALUE!</v>
      </c>
      <c r="D682" t="e">
        <f>(A682&amp;Updates!K682)</f>
        <v>#VALUE!</v>
      </c>
      <c r="E682" t="e">
        <f>"\\cmfp538\"&amp;Updates!K682&amp;"$"</f>
        <v>#VALUE!</v>
      </c>
    </row>
    <row r="683" spans="1:5">
      <c r="A683" t="s">
        <v>31</v>
      </c>
      <c r="B683" t="e">
        <f>Updates!Q683</f>
        <v>#VALUE!</v>
      </c>
      <c r="C683" s="4" t="e">
        <f t="shared" si="10"/>
        <v>#VALUE!</v>
      </c>
      <c r="D683" t="e">
        <f>(A683&amp;Updates!K683)</f>
        <v>#VALUE!</v>
      </c>
      <c r="E683" t="e">
        <f>"\\cmfp538\"&amp;Updates!K683&amp;"$"</f>
        <v>#VALUE!</v>
      </c>
    </row>
    <row r="684" spans="1:5">
      <c r="A684" t="s">
        <v>31</v>
      </c>
      <c r="B684" t="e">
        <f>Updates!Q684</f>
        <v>#VALUE!</v>
      </c>
      <c r="C684" s="4" t="e">
        <f t="shared" si="10"/>
        <v>#VALUE!</v>
      </c>
      <c r="D684" t="e">
        <f>(A684&amp;Updates!K684)</f>
        <v>#VALUE!</v>
      </c>
      <c r="E684" t="e">
        <f>"\\cmfp538\"&amp;Updates!K684&amp;"$"</f>
        <v>#VALUE!</v>
      </c>
    </row>
    <row r="685" spans="1:5">
      <c r="A685" t="s">
        <v>31</v>
      </c>
      <c r="B685" t="e">
        <f>Updates!Q685</f>
        <v>#VALUE!</v>
      </c>
      <c r="C685" s="4" t="e">
        <f t="shared" si="10"/>
        <v>#VALUE!</v>
      </c>
      <c r="D685" t="e">
        <f>(A685&amp;Updates!K685)</f>
        <v>#VALUE!</v>
      </c>
      <c r="E685" t="e">
        <f>"\\cmfp538\"&amp;Updates!K685&amp;"$"</f>
        <v>#VALUE!</v>
      </c>
    </row>
    <row r="686" spans="1:5">
      <c r="A686" t="s">
        <v>31</v>
      </c>
      <c r="B686" t="e">
        <f>Updates!Q686</f>
        <v>#VALUE!</v>
      </c>
      <c r="C686" s="4" t="e">
        <f t="shared" si="10"/>
        <v>#VALUE!</v>
      </c>
      <c r="D686" t="e">
        <f>(A686&amp;Updates!K686)</f>
        <v>#VALUE!</v>
      </c>
      <c r="E686" t="e">
        <f>"\\cmfp538\"&amp;Updates!K686&amp;"$"</f>
        <v>#VALUE!</v>
      </c>
    </row>
    <row r="687" spans="1:5">
      <c r="A687" t="s">
        <v>31</v>
      </c>
      <c r="B687" t="e">
        <f>Updates!Q687</f>
        <v>#VALUE!</v>
      </c>
      <c r="C687" s="4" t="e">
        <f t="shared" si="10"/>
        <v>#VALUE!</v>
      </c>
      <c r="D687" t="e">
        <f>(A687&amp;Updates!K687)</f>
        <v>#VALUE!</v>
      </c>
      <c r="E687" t="e">
        <f>"\\cmfp538\"&amp;Updates!K687&amp;"$"</f>
        <v>#VALUE!</v>
      </c>
    </row>
    <row r="688" spans="1:5">
      <c r="A688" t="s">
        <v>31</v>
      </c>
      <c r="B688" t="e">
        <f>Updates!Q688</f>
        <v>#VALUE!</v>
      </c>
      <c r="C688" s="4" t="e">
        <f t="shared" si="10"/>
        <v>#VALUE!</v>
      </c>
      <c r="D688" t="e">
        <f>(A688&amp;Updates!K688)</f>
        <v>#VALUE!</v>
      </c>
      <c r="E688" t="e">
        <f>"\\cmfp538\"&amp;Updates!K688&amp;"$"</f>
        <v>#VALUE!</v>
      </c>
    </row>
    <row r="689" spans="1:5">
      <c r="A689" t="s">
        <v>31</v>
      </c>
      <c r="B689" t="e">
        <f>Updates!Q689</f>
        <v>#VALUE!</v>
      </c>
      <c r="C689" s="4" t="e">
        <f t="shared" si="10"/>
        <v>#VALUE!</v>
      </c>
      <c r="D689" t="e">
        <f>(A689&amp;Updates!K689)</f>
        <v>#VALUE!</v>
      </c>
      <c r="E689" t="e">
        <f>"\\cmfp538\"&amp;Updates!K689&amp;"$"</f>
        <v>#VALUE!</v>
      </c>
    </row>
    <row r="690" spans="1:5">
      <c r="A690" t="s">
        <v>31</v>
      </c>
      <c r="B690" t="e">
        <f>Updates!Q690</f>
        <v>#VALUE!</v>
      </c>
      <c r="C690" s="4" t="e">
        <f t="shared" si="10"/>
        <v>#VALUE!</v>
      </c>
      <c r="D690" t="e">
        <f>(A690&amp;Updates!K690)</f>
        <v>#VALUE!</v>
      </c>
      <c r="E690" t="e">
        <f>"\\cmfp538\"&amp;Updates!K690&amp;"$"</f>
        <v>#VALUE!</v>
      </c>
    </row>
    <row r="691" spans="1:5">
      <c r="A691" t="s">
        <v>31</v>
      </c>
      <c r="B691" t="e">
        <f>Updates!Q691</f>
        <v>#VALUE!</v>
      </c>
      <c r="C691" s="4" t="e">
        <f t="shared" si="10"/>
        <v>#VALUE!</v>
      </c>
      <c r="D691" t="e">
        <f>(A691&amp;Updates!K691)</f>
        <v>#VALUE!</v>
      </c>
      <c r="E691" t="e">
        <f>"\\cmfp538\"&amp;Updates!K691&amp;"$"</f>
        <v>#VALUE!</v>
      </c>
    </row>
    <row r="692" spans="1:5">
      <c r="A692" t="s">
        <v>31</v>
      </c>
      <c r="B692" t="e">
        <f>Updates!Q692</f>
        <v>#VALUE!</v>
      </c>
      <c r="C692" s="4" t="e">
        <f t="shared" si="10"/>
        <v>#VALUE!</v>
      </c>
      <c r="D692" t="e">
        <f>(A692&amp;Updates!K692)</f>
        <v>#VALUE!</v>
      </c>
      <c r="E692" t="e">
        <f>"\\cmfp538\"&amp;Updates!K692&amp;"$"</f>
        <v>#VALUE!</v>
      </c>
    </row>
    <row r="693" spans="1:5">
      <c r="A693" t="s">
        <v>31</v>
      </c>
      <c r="B693" t="e">
        <f>Updates!Q693</f>
        <v>#VALUE!</v>
      </c>
      <c r="C693" s="4" t="e">
        <f t="shared" si="10"/>
        <v>#VALUE!</v>
      </c>
      <c r="D693" t="e">
        <f>(A693&amp;Updates!K693)</f>
        <v>#VALUE!</v>
      </c>
      <c r="E693" t="e">
        <f>"\\cmfp538\"&amp;Updates!K693&amp;"$"</f>
        <v>#VALUE!</v>
      </c>
    </row>
    <row r="694" spans="1:5">
      <c r="A694" t="s">
        <v>31</v>
      </c>
      <c r="B694" t="e">
        <f>Updates!Q694</f>
        <v>#VALUE!</v>
      </c>
      <c r="C694" s="4" t="e">
        <f t="shared" si="10"/>
        <v>#VALUE!</v>
      </c>
      <c r="D694" t="e">
        <f>(A694&amp;Updates!K694)</f>
        <v>#VALUE!</v>
      </c>
      <c r="E694" t="e">
        <f>"\\cmfp538\"&amp;Updates!K694&amp;"$"</f>
        <v>#VALUE!</v>
      </c>
    </row>
    <row r="695" spans="1:5">
      <c r="A695" t="s">
        <v>31</v>
      </c>
      <c r="B695" t="e">
        <f>Updates!Q695</f>
        <v>#VALUE!</v>
      </c>
      <c r="C695" s="4" t="e">
        <f t="shared" si="10"/>
        <v>#VALUE!</v>
      </c>
      <c r="D695" t="e">
        <f>(A695&amp;Updates!K695)</f>
        <v>#VALUE!</v>
      </c>
      <c r="E695" t="e">
        <f>"\\cmfp538\"&amp;Updates!K695&amp;"$"</f>
        <v>#VALUE!</v>
      </c>
    </row>
    <row r="696" spans="1:5">
      <c r="A696" t="s">
        <v>31</v>
      </c>
      <c r="B696" t="e">
        <f>Updates!Q696</f>
        <v>#VALUE!</v>
      </c>
      <c r="C696" s="4" t="e">
        <f t="shared" si="10"/>
        <v>#VALUE!</v>
      </c>
      <c r="D696" t="e">
        <f>(A696&amp;Updates!K696)</f>
        <v>#VALUE!</v>
      </c>
      <c r="E696" t="e">
        <f>"\\cmfp538\"&amp;Updates!K696&amp;"$"</f>
        <v>#VALUE!</v>
      </c>
    </row>
    <row r="697" spans="1:5">
      <c r="A697" t="s">
        <v>31</v>
      </c>
      <c r="B697" t="e">
        <f>Updates!Q697</f>
        <v>#VALUE!</v>
      </c>
      <c r="C697" s="4" t="e">
        <f t="shared" si="10"/>
        <v>#VALUE!</v>
      </c>
      <c r="D697" t="e">
        <f>(A697&amp;Updates!K697)</f>
        <v>#VALUE!</v>
      </c>
      <c r="E697" t="e">
        <f>"\\cmfp538\"&amp;Updates!K697&amp;"$"</f>
        <v>#VALUE!</v>
      </c>
    </row>
    <row r="698" spans="1:5">
      <c r="A698" t="s">
        <v>31</v>
      </c>
      <c r="B698" t="e">
        <f>Updates!Q698</f>
        <v>#VALUE!</v>
      </c>
      <c r="C698" s="4" t="e">
        <f t="shared" si="10"/>
        <v>#VALUE!</v>
      </c>
      <c r="D698" t="e">
        <f>(A698&amp;Updates!K698)</f>
        <v>#VALUE!</v>
      </c>
      <c r="E698" t="e">
        <f>"\\cmfp538\"&amp;Updates!K698&amp;"$"</f>
        <v>#VALUE!</v>
      </c>
    </row>
    <row r="699" spans="1:5">
      <c r="A699" t="s">
        <v>31</v>
      </c>
      <c r="B699" t="e">
        <f>Updates!Q699</f>
        <v>#VALUE!</v>
      </c>
      <c r="C699" s="4" t="e">
        <f t="shared" si="10"/>
        <v>#VALUE!</v>
      </c>
      <c r="D699" t="e">
        <f>(A699&amp;Updates!K699)</f>
        <v>#VALUE!</v>
      </c>
      <c r="E699" t="e">
        <f>"\\cmfp538\"&amp;Updates!K699&amp;"$"</f>
        <v>#VALUE!</v>
      </c>
    </row>
    <row r="700" spans="1:5">
      <c r="A700" t="s">
        <v>31</v>
      </c>
      <c r="B700" t="e">
        <f>Updates!Q700</f>
        <v>#VALUE!</v>
      </c>
      <c r="C700" s="4" t="e">
        <f t="shared" si="10"/>
        <v>#VALUE!</v>
      </c>
      <c r="D700" t="e">
        <f>(A700&amp;Updates!K700)</f>
        <v>#VALUE!</v>
      </c>
      <c r="E700" t="e">
        <f>"\\cmfp538\"&amp;Updates!K700&amp;"$"</f>
        <v>#VALUE!</v>
      </c>
    </row>
    <row r="701" spans="1:5">
      <c r="A701" t="s">
        <v>31</v>
      </c>
      <c r="B701" t="e">
        <f>Updates!Q701</f>
        <v>#VALUE!</v>
      </c>
      <c r="C701" s="4" t="e">
        <f t="shared" si="10"/>
        <v>#VALUE!</v>
      </c>
      <c r="D701" t="e">
        <f>(A701&amp;Updates!K701)</f>
        <v>#VALUE!</v>
      </c>
      <c r="E701" t="e">
        <f>"\\cmfp538\"&amp;Updates!K701&amp;"$"</f>
        <v>#VALUE!</v>
      </c>
    </row>
    <row r="702" spans="1:5">
      <c r="A702" t="s">
        <v>31</v>
      </c>
      <c r="B702" t="e">
        <f>Updates!Q702</f>
        <v>#VALUE!</v>
      </c>
      <c r="C702" s="4" t="e">
        <f t="shared" si="10"/>
        <v>#VALUE!</v>
      </c>
      <c r="D702" t="e">
        <f>(A702&amp;Updates!K702)</f>
        <v>#VALUE!</v>
      </c>
      <c r="E702" t="e">
        <f>"\\cmfp538\"&amp;Updates!K702&amp;"$"</f>
        <v>#VALUE!</v>
      </c>
    </row>
    <row r="703" spans="1:5">
      <c r="A703" t="s">
        <v>31</v>
      </c>
      <c r="B703" t="e">
        <f>Updates!Q703</f>
        <v>#VALUE!</v>
      </c>
      <c r="C703" s="4" t="e">
        <f t="shared" si="10"/>
        <v>#VALUE!</v>
      </c>
      <c r="D703" t="e">
        <f>(A703&amp;Updates!K703)</f>
        <v>#VALUE!</v>
      </c>
      <c r="E703" t="e">
        <f>"\\cmfp538\"&amp;Updates!K703&amp;"$"</f>
        <v>#VALUE!</v>
      </c>
    </row>
    <row r="704" spans="1:5">
      <c r="A704" t="s">
        <v>31</v>
      </c>
      <c r="B704" t="e">
        <f>Updates!Q704</f>
        <v>#VALUE!</v>
      </c>
      <c r="C704" s="4" t="e">
        <f t="shared" si="10"/>
        <v>#VALUE!</v>
      </c>
      <c r="D704" t="e">
        <f>(A704&amp;Updates!K704)</f>
        <v>#VALUE!</v>
      </c>
      <c r="E704" t="e">
        <f>"\\cmfp538\"&amp;Updates!K704&amp;"$"</f>
        <v>#VALUE!</v>
      </c>
    </row>
    <row r="705" spans="1:5">
      <c r="A705" t="s">
        <v>31</v>
      </c>
      <c r="B705" t="e">
        <f>Updates!Q705</f>
        <v>#VALUE!</v>
      </c>
      <c r="C705" s="4" t="e">
        <f t="shared" si="10"/>
        <v>#VALUE!</v>
      </c>
      <c r="D705" t="e">
        <f>(A705&amp;Updates!K705)</f>
        <v>#VALUE!</v>
      </c>
      <c r="E705" t="e">
        <f>"\\cmfp538\"&amp;Updates!K705&amp;"$"</f>
        <v>#VALUE!</v>
      </c>
    </row>
    <row r="706" spans="1:5">
      <c r="A706" t="s">
        <v>31</v>
      </c>
      <c r="B706" t="e">
        <f>Updates!Q706</f>
        <v>#VALUE!</v>
      </c>
      <c r="C706" s="4" t="e">
        <f t="shared" si="10"/>
        <v>#VALUE!</v>
      </c>
      <c r="D706" t="e">
        <f>(A706&amp;Updates!K706)</f>
        <v>#VALUE!</v>
      </c>
      <c r="E706" t="e">
        <f>"\\cmfp538\"&amp;Updates!K706&amp;"$"</f>
        <v>#VALUE!</v>
      </c>
    </row>
    <row r="707" spans="1:5">
      <c r="A707" t="s">
        <v>31</v>
      </c>
      <c r="B707" t="e">
        <f>Updates!Q707</f>
        <v>#VALUE!</v>
      </c>
      <c r="C707" s="4" t="e">
        <f t="shared" ref="C707:C770" si="11">IF(B707&gt;0,A707)</f>
        <v>#VALUE!</v>
      </c>
      <c r="D707" t="e">
        <f>(A707&amp;Updates!K707)</f>
        <v>#VALUE!</v>
      </c>
      <c r="E707" t="e">
        <f>"\\cmfp538\"&amp;Updates!K707&amp;"$"</f>
        <v>#VALUE!</v>
      </c>
    </row>
    <row r="708" spans="1:5">
      <c r="A708" t="s">
        <v>31</v>
      </c>
      <c r="B708" t="e">
        <f>Updates!Q708</f>
        <v>#VALUE!</v>
      </c>
      <c r="C708" s="4" t="e">
        <f t="shared" si="11"/>
        <v>#VALUE!</v>
      </c>
      <c r="D708" t="e">
        <f>(A708&amp;Updates!K708)</f>
        <v>#VALUE!</v>
      </c>
      <c r="E708" t="e">
        <f>"\\cmfp538\"&amp;Updates!K708&amp;"$"</f>
        <v>#VALUE!</v>
      </c>
    </row>
    <row r="709" spans="1:5">
      <c r="A709" t="s">
        <v>31</v>
      </c>
      <c r="B709" t="e">
        <f>Updates!Q709</f>
        <v>#VALUE!</v>
      </c>
      <c r="C709" s="4" t="e">
        <f t="shared" si="11"/>
        <v>#VALUE!</v>
      </c>
      <c r="D709" t="e">
        <f>(A709&amp;Updates!K709)</f>
        <v>#VALUE!</v>
      </c>
      <c r="E709" t="e">
        <f>"\\cmfp538\"&amp;Updates!K709&amp;"$"</f>
        <v>#VALUE!</v>
      </c>
    </row>
    <row r="710" spans="1:5">
      <c r="A710" t="s">
        <v>31</v>
      </c>
      <c r="B710" t="e">
        <f>Updates!Q710</f>
        <v>#VALUE!</v>
      </c>
      <c r="C710" s="4" t="e">
        <f t="shared" si="11"/>
        <v>#VALUE!</v>
      </c>
      <c r="D710" t="e">
        <f>(A710&amp;Updates!K710)</f>
        <v>#VALUE!</v>
      </c>
      <c r="E710" t="e">
        <f>"\\cmfp538\"&amp;Updates!K710&amp;"$"</f>
        <v>#VALUE!</v>
      </c>
    </row>
    <row r="711" spans="1:5">
      <c r="A711" t="s">
        <v>31</v>
      </c>
      <c r="B711" t="e">
        <f>Updates!Q711</f>
        <v>#VALUE!</v>
      </c>
      <c r="C711" s="4" t="e">
        <f t="shared" si="11"/>
        <v>#VALUE!</v>
      </c>
      <c r="D711" t="e">
        <f>(A711&amp;Updates!K711)</f>
        <v>#VALUE!</v>
      </c>
      <c r="E711" t="e">
        <f>"\\cmfp538\"&amp;Updates!K711&amp;"$"</f>
        <v>#VALUE!</v>
      </c>
    </row>
    <row r="712" spans="1:5">
      <c r="A712" t="s">
        <v>31</v>
      </c>
      <c r="B712" t="e">
        <f>Updates!Q712</f>
        <v>#VALUE!</v>
      </c>
      <c r="C712" s="4" t="e">
        <f t="shared" si="11"/>
        <v>#VALUE!</v>
      </c>
      <c r="D712" t="e">
        <f>(A712&amp;Updates!K712)</f>
        <v>#VALUE!</v>
      </c>
      <c r="E712" t="e">
        <f>"\\cmfp538\"&amp;Updates!K712&amp;"$"</f>
        <v>#VALUE!</v>
      </c>
    </row>
    <row r="713" spans="1:5">
      <c r="A713" t="s">
        <v>31</v>
      </c>
      <c r="B713" t="e">
        <f>Updates!Q713</f>
        <v>#VALUE!</v>
      </c>
      <c r="C713" s="4" t="e">
        <f t="shared" si="11"/>
        <v>#VALUE!</v>
      </c>
      <c r="D713" t="e">
        <f>(A713&amp;Updates!K713)</f>
        <v>#VALUE!</v>
      </c>
      <c r="E713" t="e">
        <f>"\\cmfp538\"&amp;Updates!K713&amp;"$"</f>
        <v>#VALUE!</v>
      </c>
    </row>
    <row r="714" spans="1:5">
      <c r="A714" t="s">
        <v>31</v>
      </c>
      <c r="B714" t="e">
        <f>Updates!Q714</f>
        <v>#VALUE!</v>
      </c>
      <c r="C714" s="4" t="e">
        <f t="shared" si="11"/>
        <v>#VALUE!</v>
      </c>
      <c r="D714" t="e">
        <f>(A714&amp;Updates!K714)</f>
        <v>#VALUE!</v>
      </c>
      <c r="E714" t="e">
        <f>"\\cmfp538\"&amp;Updates!K714&amp;"$"</f>
        <v>#VALUE!</v>
      </c>
    </row>
    <row r="715" spans="1:5">
      <c r="A715" t="s">
        <v>31</v>
      </c>
      <c r="B715" t="e">
        <f>Updates!Q715</f>
        <v>#VALUE!</v>
      </c>
      <c r="C715" s="4" t="e">
        <f t="shared" si="11"/>
        <v>#VALUE!</v>
      </c>
      <c r="D715" t="e">
        <f>(A715&amp;Updates!K715)</f>
        <v>#VALUE!</v>
      </c>
      <c r="E715" t="e">
        <f>"\\cmfp538\"&amp;Updates!K715&amp;"$"</f>
        <v>#VALUE!</v>
      </c>
    </row>
    <row r="716" spans="1:5">
      <c r="A716" t="s">
        <v>31</v>
      </c>
      <c r="B716" t="e">
        <f>Updates!Q716</f>
        <v>#VALUE!</v>
      </c>
      <c r="C716" s="4" t="e">
        <f t="shared" si="11"/>
        <v>#VALUE!</v>
      </c>
      <c r="D716" t="e">
        <f>(A716&amp;Updates!K716)</f>
        <v>#VALUE!</v>
      </c>
      <c r="E716" t="e">
        <f>"\\cmfp538\"&amp;Updates!K716&amp;"$"</f>
        <v>#VALUE!</v>
      </c>
    </row>
    <row r="717" spans="1:5">
      <c r="A717" t="s">
        <v>31</v>
      </c>
      <c r="B717" t="e">
        <f>Updates!Q717</f>
        <v>#VALUE!</v>
      </c>
      <c r="C717" s="4" t="e">
        <f t="shared" si="11"/>
        <v>#VALUE!</v>
      </c>
      <c r="D717" t="e">
        <f>(A717&amp;Updates!K717)</f>
        <v>#VALUE!</v>
      </c>
      <c r="E717" t="e">
        <f>"\\cmfp538\"&amp;Updates!K717&amp;"$"</f>
        <v>#VALUE!</v>
      </c>
    </row>
    <row r="718" spans="1:5">
      <c r="A718" t="s">
        <v>31</v>
      </c>
      <c r="B718" t="e">
        <f>Updates!Q718</f>
        <v>#VALUE!</v>
      </c>
      <c r="C718" s="4" t="e">
        <f t="shared" si="11"/>
        <v>#VALUE!</v>
      </c>
      <c r="D718" t="e">
        <f>(A718&amp;Updates!K718)</f>
        <v>#VALUE!</v>
      </c>
      <c r="E718" t="e">
        <f>"\\cmfp538\"&amp;Updates!K718&amp;"$"</f>
        <v>#VALUE!</v>
      </c>
    </row>
    <row r="719" spans="1:5">
      <c r="A719" t="s">
        <v>31</v>
      </c>
      <c r="B719" t="e">
        <f>Updates!Q719</f>
        <v>#VALUE!</v>
      </c>
      <c r="C719" s="4" t="e">
        <f t="shared" si="11"/>
        <v>#VALUE!</v>
      </c>
      <c r="D719" t="e">
        <f>(A719&amp;Updates!K719)</f>
        <v>#VALUE!</v>
      </c>
      <c r="E719" t="e">
        <f>"\\cmfp538\"&amp;Updates!K719&amp;"$"</f>
        <v>#VALUE!</v>
      </c>
    </row>
    <row r="720" spans="1:5">
      <c r="A720" t="s">
        <v>31</v>
      </c>
      <c r="B720" t="e">
        <f>Updates!Q720</f>
        <v>#VALUE!</v>
      </c>
      <c r="C720" s="4" t="e">
        <f t="shared" si="11"/>
        <v>#VALUE!</v>
      </c>
      <c r="D720" t="e">
        <f>(A720&amp;Updates!K720)</f>
        <v>#VALUE!</v>
      </c>
      <c r="E720" t="e">
        <f>"\\cmfp538\"&amp;Updates!K720&amp;"$"</f>
        <v>#VALUE!</v>
      </c>
    </row>
    <row r="721" spans="1:5">
      <c r="A721" t="s">
        <v>31</v>
      </c>
      <c r="B721" t="e">
        <f>Updates!Q721</f>
        <v>#VALUE!</v>
      </c>
      <c r="C721" s="4" t="e">
        <f t="shared" si="11"/>
        <v>#VALUE!</v>
      </c>
      <c r="D721" t="e">
        <f>(A721&amp;Updates!K721)</f>
        <v>#VALUE!</v>
      </c>
      <c r="E721" t="e">
        <f>"\\cmfp538\"&amp;Updates!K721&amp;"$"</f>
        <v>#VALUE!</v>
      </c>
    </row>
    <row r="722" spans="1:5">
      <c r="A722" t="s">
        <v>31</v>
      </c>
      <c r="B722" t="e">
        <f>Updates!Q722</f>
        <v>#VALUE!</v>
      </c>
      <c r="C722" s="4" t="e">
        <f t="shared" si="11"/>
        <v>#VALUE!</v>
      </c>
      <c r="D722" t="e">
        <f>(A722&amp;Updates!K722)</f>
        <v>#VALUE!</v>
      </c>
      <c r="E722" t="e">
        <f>"\\cmfp538\"&amp;Updates!K722&amp;"$"</f>
        <v>#VALUE!</v>
      </c>
    </row>
    <row r="723" spans="1:5">
      <c r="A723" t="s">
        <v>31</v>
      </c>
      <c r="B723" t="e">
        <f>Updates!Q723</f>
        <v>#VALUE!</v>
      </c>
      <c r="C723" s="4" t="e">
        <f t="shared" si="11"/>
        <v>#VALUE!</v>
      </c>
      <c r="D723" t="e">
        <f>(A723&amp;Updates!K723)</f>
        <v>#VALUE!</v>
      </c>
      <c r="E723" t="e">
        <f>"\\cmfp538\"&amp;Updates!K723&amp;"$"</f>
        <v>#VALUE!</v>
      </c>
    </row>
    <row r="724" spans="1:5">
      <c r="A724" t="s">
        <v>31</v>
      </c>
      <c r="B724" t="e">
        <f>Updates!Q724</f>
        <v>#VALUE!</v>
      </c>
      <c r="C724" s="4" t="e">
        <f t="shared" si="11"/>
        <v>#VALUE!</v>
      </c>
      <c r="D724" t="e">
        <f>(A724&amp;Updates!K724)</f>
        <v>#VALUE!</v>
      </c>
      <c r="E724" t="e">
        <f>"\\cmfp538\"&amp;Updates!K724&amp;"$"</f>
        <v>#VALUE!</v>
      </c>
    </row>
    <row r="725" spans="1:5">
      <c r="A725" t="s">
        <v>31</v>
      </c>
      <c r="B725" t="e">
        <f>Updates!Q725</f>
        <v>#VALUE!</v>
      </c>
      <c r="C725" s="4" t="e">
        <f t="shared" si="11"/>
        <v>#VALUE!</v>
      </c>
      <c r="D725" t="e">
        <f>(A725&amp;Updates!K725)</f>
        <v>#VALUE!</v>
      </c>
      <c r="E725" t="e">
        <f>"\\cmfp538\"&amp;Updates!K725&amp;"$"</f>
        <v>#VALUE!</v>
      </c>
    </row>
    <row r="726" spans="1:5">
      <c r="A726" t="s">
        <v>31</v>
      </c>
      <c r="B726" t="e">
        <f>Updates!Q726</f>
        <v>#VALUE!</v>
      </c>
      <c r="C726" s="4" t="e">
        <f t="shared" si="11"/>
        <v>#VALUE!</v>
      </c>
      <c r="D726" t="e">
        <f>(A726&amp;Updates!K726)</f>
        <v>#VALUE!</v>
      </c>
      <c r="E726" t="e">
        <f>"\\cmfp538\"&amp;Updates!K726&amp;"$"</f>
        <v>#VALUE!</v>
      </c>
    </row>
    <row r="727" spans="1:5">
      <c r="A727" t="s">
        <v>31</v>
      </c>
      <c r="B727" t="e">
        <f>Updates!Q727</f>
        <v>#VALUE!</v>
      </c>
      <c r="C727" s="4" t="e">
        <f t="shared" si="11"/>
        <v>#VALUE!</v>
      </c>
      <c r="D727" t="e">
        <f>(A727&amp;Updates!K727)</f>
        <v>#VALUE!</v>
      </c>
      <c r="E727" t="e">
        <f>"\\cmfp538\"&amp;Updates!K727&amp;"$"</f>
        <v>#VALUE!</v>
      </c>
    </row>
    <row r="728" spans="1:5">
      <c r="A728" t="s">
        <v>31</v>
      </c>
      <c r="B728" t="e">
        <f>Updates!Q728</f>
        <v>#VALUE!</v>
      </c>
      <c r="C728" s="4" t="e">
        <f t="shared" si="11"/>
        <v>#VALUE!</v>
      </c>
      <c r="D728" t="e">
        <f>(A728&amp;Updates!K728)</f>
        <v>#VALUE!</v>
      </c>
      <c r="E728" t="e">
        <f>"\\cmfp538\"&amp;Updates!K728&amp;"$"</f>
        <v>#VALUE!</v>
      </c>
    </row>
    <row r="729" spans="1:5">
      <c r="A729" t="s">
        <v>31</v>
      </c>
      <c r="B729" t="e">
        <f>Updates!Q729</f>
        <v>#VALUE!</v>
      </c>
      <c r="C729" s="4" t="e">
        <f t="shared" si="11"/>
        <v>#VALUE!</v>
      </c>
      <c r="D729" t="e">
        <f>(A729&amp;Updates!K729)</f>
        <v>#VALUE!</v>
      </c>
      <c r="E729" t="e">
        <f>"\\cmfp538\"&amp;Updates!K729&amp;"$"</f>
        <v>#VALUE!</v>
      </c>
    </row>
    <row r="730" spans="1:5">
      <c r="A730" t="s">
        <v>31</v>
      </c>
      <c r="B730" t="e">
        <f>Updates!Q730</f>
        <v>#VALUE!</v>
      </c>
      <c r="C730" s="4" t="e">
        <f t="shared" si="11"/>
        <v>#VALUE!</v>
      </c>
      <c r="D730" t="e">
        <f>(A730&amp;Updates!K730)</f>
        <v>#VALUE!</v>
      </c>
      <c r="E730" t="e">
        <f>"\\cmfp538\"&amp;Updates!K730&amp;"$"</f>
        <v>#VALUE!</v>
      </c>
    </row>
    <row r="731" spans="1:5">
      <c r="A731" t="s">
        <v>31</v>
      </c>
      <c r="B731" t="e">
        <f>Updates!Q731</f>
        <v>#VALUE!</v>
      </c>
      <c r="C731" s="4" t="e">
        <f t="shared" si="11"/>
        <v>#VALUE!</v>
      </c>
      <c r="D731" t="e">
        <f>(A731&amp;Updates!K731)</f>
        <v>#VALUE!</v>
      </c>
      <c r="E731" t="e">
        <f>"\\cmfp538\"&amp;Updates!K731&amp;"$"</f>
        <v>#VALUE!</v>
      </c>
    </row>
    <row r="732" spans="1:5">
      <c r="A732" t="s">
        <v>31</v>
      </c>
      <c r="B732" t="e">
        <f>Updates!Q732</f>
        <v>#VALUE!</v>
      </c>
      <c r="C732" s="4" t="e">
        <f t="shared" si="11"/>
        <v>#VALUE!</v>
      </c>
      <c r="D732" t="e">
        <f>(A732&amp;Updates!K732)</f>
        <v>#VALUE!</v>
      </c>
      <c r="E732" t="e">
        <f>"\\cmfp538\"&amp;Updates!K732&amp;"$"</f>
        <v>#VALUE!</v>
      </c>
    </row>
    <row r="733" spans="1:5">
      <c r="A733" t="s">
        <v>31</v>
      </c>
      <c r="B733" t="e">
        <f>Updates!Q733</f>
        <v>#VALUE!</v>
      </c>
      <c r="C733" s="4" t="e">
        <f t="shared" si="11"/>
        <v>#VALUE!</v>
      </c>
      <c r="D733" t="e">
        <f>(A733&amp;Updates!K733)</f>
        <v>#VALUE!</v>
      </c>
      <c r="E733" t="e">
        <f>"\\cmfp538\"&amp;Updates!K733&amp;"$"</f>
        <v>#VALUE!</v>
      </c>
    </row>
    <row r="734" spans="1:5">
      <c r="A734" t="s">
        <v>31</v>
      </c>
      <c r="B734" t="e">
        <f>Updates!Q734</f>
        <v>#VALUE!</v>
      </c>
      <c r="C734" s="4" t="e">
        <f t="shared" si="11"/>
        <v>#VALUE!</v>
      </c>
      <c r="D734" t="e">
        <f>(A734&amp;Updates!K734)</f>
        <v>#VALUE!</v>
      </c>
      <c r="E734" t="e">
        <f>"\\cmfp538\"&amp;Updates!K734&amp;"$"</f>
        <v>#VALUE!</v>
      </c>
    </row>
    <row r="735" spans="1:5">
      <c r="A735" t="s">
        <v>31</v>
      </c>
      <c r="B735" t="e">
        <f>Updates!Q735</f>
        <v>#VALUE!</v>
      </c>
      <c r="C735" s="4" t="e">
        <f t="shared" si="11"/>
        <v>#VALUE!</v>
      </c>
      <c r="D735" t="e">
        <f>(A735&amp;Updates!K735)</f>
        <v>#VALUE!</v>
      </c>
      <c r="E735" t="e">
        <f>"\\cmfp538\"&amp;Updates!K735&amp;"$"</f>
        <v>#VALUE!</v>
      </c>
    </row>
    <row r="736" spans="1:5">
      <c r="A736" t="s">
        <v>31</v>
      </c>
      <c r="B736" t="e">
        <f>Updates!Q736</f>
        <v>#VALUE!</v>
      </c>
      <c r="C736" s="4" t="e">
        <f t="shared" si="11"/>
        <v>#VALUE!</v>
      </c>
      <c r="D736" t="e">
        <f>(A736&amp;Updates!K736)</f>
        <v>#VALUE!</v>
      </c>
      <c r="E736" t="e">
        <f>"\\cmfp538\"&amp;Updates!K736&amp;"$"</f>
        <v>#VALUE!</v>
      </c>
    </row>
    <row r="737" spans="1:5">
      <c r="A737" t="s">
        <v>31</v>
      </c>
      <c r="B737" t="e">
        <f>Updates!Q737</f>
        <v>#VALUE!</v>
      </c>
      <c r="C737" s="4" t="e">
        <f t="shared" si="11"/>
        <v>#VALUE!</v>
      </c>
      <c r="D737" t="e">
        <f>(A737&amp;Updates!K737)</f>
        <v>#VALUE!</v>
      </c>
      <c r="E737" t="e">
        <f>"\\cmfp538\"&amp;Updates!K737&amp;"$"</f>
        <v>#VALUE!</v>
      </c>
    </row>
    <row r="738" spans="1:5">
      <c r="A738" t="s">
        <v>31</v>
      </c>
      <c r="B738" t="e">
        <f>Updates!Q738</f>
        <v>#VALUE!</v>
      </c>
      <c r="C738" s="4" t="e">
        <f t="shared" si="11"/>
        <v>#VALUE!</v>
      </c>
      <c r="D738" t="e">
        <f>(A738&amp;Updates!K738)</f>
        <v>#VALUE!</v>
      </c>
      <c r="E738" t="e">
        <f>"\\cmfp538\"&amp;Updates!K738&amp;"$"</f>
        <v>#VALUE!</v>
      </c>
    </row>
    <row r="739" spans="1:5">
      <c r="A739" t="s">
        <v>31</v>
      </c>
      <c r="B739" t="e">
        <f>Updates!Q739</f>
        <v>#VALUE!</v>
      </c>
      <c r="C739" s="4" t="e">
        <f t="shared" si="11"/>
        <v>#VALUE!</v>
      </c>
      <c r="D739" t="e">
        <f>(A739&amp;Updates!K739)</f>
        <v>#VALUE!</v>
      </c>
      <c r="E739" t="e">
        <f>"\\cmfp538\"&amp;Updates!K739&amp;"$"</f>
        <v>#VALUE!</v>
      </c>
    </row>
    <row r="740" spans="1:5">
      <c r="A740" t="s">
        <v>31</v>
      </c>
      <c r="B740" t="e">
        <f>Updates!Q740</f>
        <v>#VALUE!</v>
      </c>
      <c r="C740" s="4" t="e">
        <f t="shared" si="11"/>
        <v>#VALUE!</v>
      </c>
      <c r="D740" t="e">
        <f>(A740&amp;Updates!K740)</f>
        <v>#VALUE!</v>
      </c>
      <c r="E740" t="e">
        <f>"\\cmfp538\"&amp;Updates!K740&amp;"$"</f>
        <v>#VALUE!</v>
      </c>
    </row>
    <row r="741" spans="1:5">
      <c r="A741" t="s">
        <v>31</v>
      </c>
      <c r="B741" t="e">
        <f>Updates!Q741</f>
        <v>#VALUE!</v>
      </c>
      <c r="C741" s="4" t="e">
        <f t="shared" si="11"/>
        <v>#VALUE!</v>
      </c>
      <c r="D741" t="e">
        <f>(A741&amp;Updates!K741)</f>
        <v>#VALUE!</v>
      </c>
      <c r="E741" t="e">
        <f>"\\cmfp538\"&amp;Updates!K741&amp;"$"</f>
        <v>#VALUE!</v>
      </c>
    </row>
    <row r="742" spans="1:5">
      <c r="A742" t="s">
        <v>31</v>
      </c>
      <c r="B742" t="e">
        <f>Updates!Q742</f>
        <v>#VALUE!</v>
      </c>
      <c r="C742" s="4" t="e">
        <f t="shared" si="11"/>
        <v>#VALUE!</v>
      </c>
      <c r="D742" t="e">
        <f>(A742&amp;Updates!K742)</f>
        <v>#VALUE!</v>
      </c>
      <c r="E742" t="e">
        <f>"\\cmfp538\"&amp;Updates!K742&amp;"$"</f>
        <v>#VALUE!</v>
      </c>
    </row>
    <row r="743" spans="1:5">
      <c r="A743" t="s">
        <v>31</v>
      </c>
      <c r="B743" t="e">
        <f>Updates!Q743</f>
        <v>#VALUE!</v>
      </c>
      <c r="C743" s="4" t="e">
        <f t="shared" si="11"/>
        <v>#VALUE!</v>
      </c>
      <c r="D743" t="e">
        <f>(A743&amp;Updates!K743)</f>
        <v>#VALUE!</v>
      </c>
      <c r="E743" t="e">
        <f>"\\cmfp538\"&amp;Updates!K743&amp;"$"</f>
        <v>#VALUE!</v>
      </c>
    </row>
    <row r="744" spans="1:5">
      <c r="A744" t="s">
        <v>31</v>
      </c>
      <c r="B744" t="e">
        <f>Updates!Q744</f>
        <v>#VALUE!</v>
      </c>
      <c r="C744" s="4" t="e">
        <f t="shared" si="11"/>
        <v>#VALUE!</v>
      </c>
      <c r="D744" t="e">
        <f>(A744&amp;Updates!K744)</f>
        <v>#VALUE!</v>
      </c>
      <c r="E744" t="e">
        <f>"\\cmfp538\"&amp;Updates!K744&amp;"$"</f>
        <v>#VALUE!</v>
      </c>
    </row>
    <row r="745" spans="1:5">
      <c r="A745" t="s">
        <v>31</v>
      </c>
      <c r="B745" t="e">
        <f>Updates!Q745</f>
        <v>#VALUE!</v>
      </c>
      <c r="C745" s="4" t="e">
        <f t="shared" si="11"/>
        <v>#VALUE!</v>
      </c>
      <c r="D745" t="e">
        <f>(A745&amp;Updates!K745)</f>
        <v>#VALUE!</v>
      </c>
      <c r="E745" t="e">
        <f>"\\cmfp538\"&amp;Updates!K745&amp;"$"</f>
        <v>#VALUE!</v>
      </c>
    </row>
    <row r="746" spans="1:5">
      <c r="A746" t="s">
        <v>31</v>
      </c>
      <c r="B746" t="e">
        <f>Updates!Q746</f>
        <v>#VALUE!</v>
      </c>
      <c r="C746" s="4" t="e">
        <f t="shared" si="11"/>
        <v>#VALUE!</v>
      </c>
      <c r="D746" t="e">
        <f>(A746&amp;Updates!K746)</f>
        <v>#VALUE!</v>
      </c>
      <c r="E746" t="e">
        <f>"\\cmfp538\"&amp;Updates!K746&amp;"$"</f>
        <v>#VALUE!</v>
      </c>
    </row>
    <row r="747" spans="1:5">
      <c r="A747" t="s">
        <v>31</v>
      </c>
      <c r="B747" t="e">
        <f>Updates!Q747</f>
        <v>#VALUE!</v>
      </c>
      <c r="C747" s="4" t="e">
        <f t="shared" si="11"/>
        <v>#VALUE!</v>
      </c>
      <c r="D747" t="e">
        <f>(A747&amp;Updates!K747)</f>
        <v>#VALUE!</v>
      </c>
      <c r="E747" t="e">
        <f>"\\cmfp538\"&amp;Updates!K747&amp;"$"</f>
        <v>#VALUE!</v>
      </c>
    </row>
    <row r="748" spans="1:5">
      <c r="A748" t="s">
        <v>31</v>
      </c>
      <c r="B748" t="e">
        <f>Updates!Q748</f>
        <v>#VALUE!</v>
      </c>
      <c r="C748" s="4" t="e">
        <f t="shared" si="11"/>
        <v>#VALUE!</v>
      </c>
      <c r="D748" t="e">
        <f>(A748&amp;Updates!K748)</f>
        <v>#VALUE!</v>
      </c>
      <c r="E748" t="e">
        <f>"\\cmfp538\"&amp;Updates!K748&amp;"$"</f>
        <v>#VALUE!</v>
      </c>
    </row>
    <row r="749" spans="1:5">
      <c r="A749" t="s">
        <v>31</v>
      </c>
      <c r="B749" t="e">
        <f>Updates!Q749</f>
        <v>#VALUE!</v>
      </c>
      <c r="C749" s="4" t="e">
        <f t="shared" si="11"/>
        <v>#VALUE!</v>
      </c>
      <c r="D749" t="e">
        <f>(A749&amp;Updates!K749)</f>
        <v>#VALUE!</v>
      </c>
      <c r="E749" t="e">
        <f>"\\cmfp538\"&amp;Updates!K749&amp;"$"</f>
        <v>#VALUE!</v>
      </c>
    </row>
    <row r="750" spans="1:5">
      <c r="A750" t="s">
        <v>31</v>
      </c>
      <c r="B750" t="e">
        <f>Updates!Q750</f>
        <v>#VALUE!</v>
      </c>
      <c r="C750" s="4" t="e">
        <f t="shared" si="11"/>
        <v>#VALUE!</v>
      </c>
      <c r="D750" t="e">
        <f>(A750&amp;Updates!K750)</f>
        <v>#VALUE!</v>
      </c>
      <c r="E750" t="e">
        <f>"\\cmfp538\"&amp;Updates!K750&amp;"$"</f>
        <v>#VALUE!</v>
      </c>
    </row>
    <row r="751" spans="1:5">
      <c r="A751" t="s">
        <v>31</v>
      </c>
      <c r="B751" t="e">
        <f>Updates!Q751</f>
        <v>#VALUE!</v>
      </c>
      <c r="C751" s="4" t="e">
        <f t="shared" si="11"/>
        <v>#VALUE!</v>
      </c>
      <c r="D751" t="e">
        <f>(A751&amp;Updates!K751)</f>
        <v>#VALUE!</v>
      </c>
      <c r="E751" t="e">
        <f>"\\cmfp538\"&amp;Updates!K751&amp;"$"</f>
        <v>#VALUE!</v>
      </c>
    </row>
    <row r="752" spans="1:5">
      <c r="A752" t="s">
        <v>31</v>
      </c>
      <c r="B752" t="e">
        <f>Updates!Q752</f>
        <v>#VALUE!</v>
      </c>
      <c r="C752" s="4" t="e">
        <f t="shared" si="11"/>
        <v>#VALUE!</v>
      </c>
      <c r="D752" t="e">
        <f>(A752&amp;Updates!K752)</f>
        <v>#VALUE!</v>
      </c>
      <c r="E752" t="e">
        <f>"\\cmfp538\"&amp;Updates!K752&amp;"$"</f>
        <v>#VALUE!</v>
      </c>
    </row>
    <row r="753" spans="1:5">
      <c r="A753" t="s">
        <v>31</v>
      </c>
      <c r="B753" t="e">
        <f>Updates!Q753</f>
        <v>#VALUE!</v>
      </c>
      <c r="C753" s="4" t="e">
        <f t="shared" si="11"/>
        <v>#VALUE!</v>
      </c>
      <c r="D753" t="e">
        <f>(A753&amp;Updates!K753)</f>
        <v>#VALUE!</v>
      </c>
      <c r="E753" t="e">
        <f>"\\cmfp538\"&amp;Updates!K753&amp;"$"</f>
        <v>#VALUE!</v>
      </c>
    </row>
    <row r="754" spans="1:5">
      <c r="A754" t="s">
        <v>31</v>
      </c>
      <c r="B754" t="e">
        <f>Updates!Q754</f>
        <v>#VALUE!</v>
      </c>
      <c r="C754" s="4" t="e">
        <f t="shared" si="11"/>
        <v>#VALUE!</v>
      </c>
      <c r="D754" t="e">
        <f>(A754&amp;Updates!K754)</f>
        <v>#VALUE!</v>
      </c>
      <c r="E754" t="e">
        <f>"\\cmfp538\"&amp;Updates!K754&amp;"$"</f>
        <v>#VALUE!</v>
      </c>
    </row>
    <row r="755" spans="1:5">
      <c r="A755" t="s">
        <v>31</v>
      </c>
      <c r="B755" t="e">
        <f>Updates!Q755</f>
        <v>#VALUE!</v>
      </c>
      <c r="C755" s="4" t="e">
        <f t="shared" si="11"/>
        <v>#VALUE!</v>
      </c>
      <c r="D755" t="e">
        <f>(A755&amp;Updates!K755)</f>
        <v>#VALUE!</v>
      </c>
      <c r="E755" t="e">
        <f>"\\cmfp538\"&amp;Updates!K755&amp;"$"</f>
        <v>#VALUE!</v>
      </c>
    </row>
    <row r="756" spans="1:5">
      <c r="A756" t="s">
        <v>31</v>
      </c>
      <c r="B756" t="e">
        <f>Updates!Q756</f>
        <v>#VALUE!</v>
      </c>
      <c r="C756" s="4" t="e">
        <f t="shared" si="11"/>
        <v>#VALUE!</v>
      </c>
      <c r="D756" t="e">
        <f>(A756&amp;Updates!K756)</f>
        <v>#VALUE!</v>
      </c>
      <c r="E756" t="e">
        <f>"\\cmfp538\"&amp;Updates!K756&amp;"$"</f>
        <v>#VALUE!</v>
      </c>
    </row>
    <row r="757" spans="1:5">
      <c r="A757" t="s">
        <v>31</v>
      </c>
      <c r="B757" t="e">
        <f>Updates!Q757</f>
        <v>#VALUE!</v>
      </c>
      <c r="C757" s="4" t="e">
        <f t="shared" si="11"/>
        <v>#VALUE!</v>
      </c>
      <c r="D757" t="e">
        <f>(A757&amp;Updates!K757)</f>
        <v>#VALUE!</v>
      </c>
      <c r="E757" t="e">
        <f>"\\cmfp538\"&amp;Updates!K757&amp;"$"</f>
        <v>#VALUE!</v>
      </c>
    </row>
    <row r="758" spans="1:5">
      <c r="A758" t="s">
        <v>31</v>
      </c>
      <c r="B758" t="e">
        <f>Updates!Q758</f>
        <v>#VALUE!</v>
      </c>
      <c r="C758" s="4" t="e">
        <f t="shared" si="11"/>
        <v>#VALUE!</v>
      </c>
      <c r="D758" t="e">
        <f>(A758&amp;Updates!K758)</f>
        <v>#VALUE!</v>
      </c>
      <c r="E758" t="e">
        <f>"\\cmfp538\"&amp;Updates!K758&amp;"$"</f>
        <v>#VALUE!</v>
      </c>
    </row>
    <row r="759" spans="1:5">
      <c r="A759" t="s">
        <v>31</v>
      </c>
      <c r="B759" t="e">
        <f>Updates!Q759</f>
        <v>#VALUE!</v>
      </c>
      <c r="C759" s="4" t="e">
        <f t="shared" si="11"/>
        <v>#VALUE!</v>
      </c>
      <c r="D759" t="e">
        <f>(A759&amp;Updates!K759)</f>
        <v>#VALUE!</v>
      </c>
      <c r="E759" t="e">
        <f>"\\cmfp538\"&amp;Updates!K759&amp;"$"</f>
        <v>#VALUE!</v>
      </c>
    </row>
    <row r="760" spans="1:5">
      <c r="A760" t="s">
        <v>31</v>
      </c>
      <c r="B760" t="e">
        <f>Updates!Q760</f>
        <v>#VALUE!</v>
      </c>
      <c r="C760" s="4" t="e">
        <f t="shared" si="11"/>
        <v>#VALUE!</v>
      </c>
      <c r="D760" t="e">
        <f>(A760&amp;Updates!K760)</f>
        <v>#VALUE!</v>
      </c>
      <c r="E760" t="e">
        <f>"\\cmfp538\"&amp;Updates!K760&amp;"$"</f>
        <v>#VALUE!</v>
      </c>
    </row>
    <row r="761" spans="1:5">
      <c r="A761" t="s">
        <v>31</v>
      </c>
      <c r="B761" t="e">
        <f>Updates!Q761</f>
        <v>#VALUE!</v>
      </c>
      <c r="C761" s="4" t="e">
        <f t="shared" si="11"/>
        <v>#VALUE!</v>
      </c>
      <c r="D761" t="e">
        <f>(A761&amp;Updates!K761)</f>
        <v>#VALUE!</v>
      </c>
      <c r="E761" t="e">
        <f>"\\cmfp538\"&amp;Updates!K761&amp;"$"</f>
        <v>#VALUE!</v>
      </c>
    </row>
    <row r="762" spans="1:5">
      <c r="A762" t="s">
        <v>31</v>
      </c>
      <c r="B762" t="e">
        <f>Updates!Q762</f>
        <v>#VALUE!</v>
      </c>
      <c r="C762" s="4" t="e">
        <f t="shared" si="11"/>
        <v>#VALUE!</v>
      </c>
      <c r="D762" t="e">
        <f>(A762&amp;Updates!K762)</f>
        <v>#VALUE!</v>
      </c>
      <c r="E762" t="e">
        <f>"\\cmfp538\"&amp;Updates!K762&amp;"$"</f>
        <v>#VALUE!</v>
      </c>
    </row>
    <row r="763" spans="1:5">
      <c r="A763" t="s">
        <v>31</v>
      </c>
      <c r="B763" t="e">
        <f>Updates!Q763</f>
        <v>#VALUE!</v>
      </c>
      <c r="C763" s="4" t="e">
        <f t="shared" si="11"/>
        <v>#VALUE!</v>
      </c>
      <c r="D763" t="e">
        <f>(A763&amp;Updates!K763)</f>
        <v>#VALUE!</v>
      </c>
      <c r="E763" t="e">
        <f>"\\cmfp538\"&amp;Updates!K763&amp;"$"</f>
        <v>#VALUE!</v>
      </c>
    </row>
    <row r="764" spans="1:5">
      <c r="A764" t="s">
        <v>31</v>
      </c>
      <c r="B764" t="e">
        <f>Updates!Q764</f>
        <v>#VALUE!</v>
      </c>
      <c r="C764" s="4" t="e">
        <f t="shared" si="11"/>
        <v>#VALUE!</v>
      </c>
      <c r="D764" t="e">
        <f>(A764&amp;Updates!K764)</f>
        <v>#VALUE!</v>
      </c>
      <c r="E764" t="e">
        <f>"\\cmfp538\"&amp;Updates!K764&amp;"$"</f>
        <v>#VALUE!</v>
      </c>
    </row>
    <row r="765" spans="1:5">
      <c r="A765" t="s">
        <v>31</v>
      </c>
      <c r="B765" t="e">
        <f>Updates!Q765</f>
        <v>#VALUE!</v>
      </c>
      <c r="C765" s="4" t="e">
        <f t="shared" si="11"/>
        <v>#VALUE!</v>
      </c>
      <c r="D765" t="e">
        <f>(A765&amp;Updates!K765)</f>
        <v>#VALUE!</v>
      </c>
      <c r="E765" t="e">
        <f>"\\cmfp538\"&amp;Updates!K765&amp;"$"</f>
        <v>#VALUE!</v>
      </c>
    </row>
    <row r="766" spans="1:5">
      <c r="A766" t="s">
        <v>31</v>
      </c>
      <c r="B766" t="e">
        <f>Updates!Q766</f>
        <v>#VALUE!</v>
      </c>
      <c r="C766" s="4" t="e">
        <f t="shared" si="11"/>
        <v>#VALUE!</v>
      </c>
      <c r="D766" t="e">
        <f>(A766&amp;Updates!K766)</f>
        <v>#VALUE!</v>
      </c>
      <c r="E766" t="e">
        <f>"\\cmfp538\"&amp;Updates!K766&amp;"$"</f>
        <v>#VALUE!</v>
      </c>
    </row>
    <row r="767" spans="1:5">
      <c r="A767" t="s">
        <v>31</v>
      </c>
      <c r="B767" t="e">
        <f>Updates!Q767</f>
        <v>#VALUE!</v>
      </c>
      <c r="C767" s="4" t="e">
        <f t="shared" si="11"/>
        <v>#VALUE!</v>
      </c>
      <c r="D767" t="e">
        <f>(A767&amp;Updates!K767)</f>
        <v>#VALUE!</v>
      </c>
      <c r="E767" t="e">
        <f>"\\cmfp538\"&amp;Updates!K767&amp;"$"</f>
        <v>#VALUE!</v>
      </c>
    </row>
    <row r="768" spans="1:5">
      <c r="A768" t="s">
        <v>31</v>
      </c>
      <c r="B768" t="e">
        <f>Updates!Q768</f>
        <v>#VALUE!</v>
      </c>
      <c r="C768" s="4" t="e">
        <f t="shared" si="11"/>
        <v>#VALUE!</v>
      </c>
      <c r="D768" t="e">
        <f>(A768&amp;Updates!K768)</f>
        <v>#VALUE!</v>
      </c>
      <c r="E768" t="e">
        <f>"\\cmfp538\"&amp;Updates!K768&amp;"$"</f>
        <v>#VALUE!</v>
      </c>
    </row>
    <row r="769" spans="1:5">
      <c r="A769" t="s">
        <v>31</v>
      </c>
      <c r="B769" t="e">
        <f>Updates!Q769</f>
        <v>#VALUE!</v>
      </c>
      <c r="C769" s="4" t="e">
        <f t="shared" si="11"/>
        <v>#VALUE!</v>
      </c>
      <c r="D769" t="e">
        <f>(A769&amp;Updates!K769)</f>
        <v>#VALUE!</v>
      </c>
      <c r="E769" t="e">
        <f>"\\cmfp538\"&amp;Updates!K769&amp;"$"</f>
        <v>#VALUE!</v>
      </c>
    </row>
    <row r="770" spans="1:5">
      <c r="A770" t="s">
        <v>31</v>
      </c>
      <c r="B770" t="e">
        <f>Updates!Q770</f>
        <v>#VALUE!</v>
      </c>
      <c r="C770" s="4" t="e">
        <f t="shared" si="11"/>
        <v>#VALUE!</v>
      </c>
      <c r="D770" t="e">
        <f>(A770&amp;Updates!K770)</f>
        <v>#VALUE!</v>
      </c>
      <c r="E770" t="e">
        <f>"\\cmfp538\"&amp;Updates!K770&amp;"$"</f>
        <v>#VALUE!</v>
      </c>
    </row>
    <row r="771" spans="1:5">
      <c r="A771" t="s">
        <v>31</v>
      </c>
      <c r="B771" t="e">
        <f>Updates!Q771</f>
        <v>#VALUE!</v>
      </c>
      <c r="C771" s="4" t="e">
        <f t="shared" ref="C771:C834" si="12">IF(B771&gt;0,A771)</f>
        <v>#VALUE!</v>
      </c>
      <c r="D771" t="e">
        <f>(A771&amp;Updates!K771)</f>
        <v>#VALUE!</v>
      </c>
      <c r="E771" t="e">
        <f>"\\cmfp538\"&amp;Updates!K771&amp;"$"</f>
        <v>#VALUE!</v>
      </c>
    </row>
    <row r="772" spans="1:5">
      <c r="A772" t="s">
        <v>31</v>
      </c>
      <c r="B772" t="e">
        <f>Updates!Q772</f>
        <v>#VALUE!</v>
      </c>
      <c r="C772" s="4" t="e">
        <f t="shared" si="12"/>
        <v>#VALUE!</v>
      </c>
      <c r="D772" t="e">
        <f>(A772&amp;Updates!K772)</f>
        <v>#VALUE!</v>
      </c>
      <c r="E772" t="e">
        <f>"\\cmfp538\"&amp;Updates!K772&amp;"$"</f>
        <v>#VALUE!</v>
      </c>
    </row>
    <row r="773" spans="1:5">
      <c r="A773" t="s">
        <v>31</v>
      </c>
      <c r="B773" t="e">
        <f>Updates!Q773</f>
        <v>#VALUE!</v>
      </c>
      <c r="C773" s="4" t="e">
        <f t="shared" si="12"/>
        <v>#VALUE!</v>
      </c>
      <c r="D773" t="e">
        <f>(A773&amp;Updates!K773)</f>
        <v>#VALUE!</v>
      </c>
      <c r="E773" t="e">
        <f>"\\cmfp538\"&amp;Updates!K773&amp;"$"</f>
        <v>#VALUE!</v>
      </c>
    </row>
    <row r="774" spans="1:5">
      <c r="A774" t="s">
        <v>31</v>
      </c>
      <c r="B774" t="e">
        <f>Updates!Q774</f>
        <v>#VALUE!</v>
      </c>
      <c r="C774" s="4" t="e">
        <f t="shared" si="12"/>
        <v>#VALUE!</v>
      </c>
      <c r="D774" t="e">
        <f>(A774&amp;Updates!K774)</f>
        <v>#VALUE!</v>
      </c>
      <c r="E774" t="e">
        <f>"\\cmfp538\"&amp;Updates!K774&amp;"$"</f>
        <v>#VALUE!</v>
      </c>
    </row>
    <row r="775" spans="1:5">
      <c r="A775" t="s">
        <v>31</v>
      </c>
      <c r="B775" t="e">
        <f>Updates!Q775</f>
        <v>#VALUE!</v>
      </c>
      <c r="C775" s="4" t="e">
        <f t="shared" si="12"/>
        <v>#VALUE!</v>
      </c>
      <c r="D775" t="e">
        <f>(A775&amp;Updates!K775)</f>
        <v>#VALUE!</v>
      </c>
      <c r="E775" t="e">
        <f>"\\cmfp538\"&amp;Updates!K775&amp;"$"</f>
        <v>#VALUE!</v>
      </c>
    </row>
    <row r="776" spans="1:5">
      <c r="A776" t="s">
        <v>31</v>
      </c>
      <c r="B776" t="e">
        <f>Updates!Q776</f>
        <v>#VALUE!</v>
      </c>
      <c r="C776" s="4" t="e">
        <f t="shared" si="12"/>
        <v>#VALUE!</v>
      </c>
      <c r="D776" t="e">
        <f>(A776&amp;Updates!K776)</f>
        <v>#VALUE!</v>
      </c>
      <c r="E776" t="e">
        <f>"\\cmfp538\"&amp;Updates!K776&amp;"$"</f>
        <v>#VALUE!</v>
      </c>
    </row>
    <row r="777" spans="1:5">
      <c r="A777" t="s">
        <v>31</v>
      </c>
      <c r="B777" t="e">
        <f>Updates!Q777</f>
        <v>#VALUE!</v>
      </c>
      <c r="C777" s="4" t="e">
        <f t="shared" si="12"/>
        <v>#VALUE!</v>
      </c>
      <c r="D777" t="e">
        <f>(A777&amp;Updates!K777)</f>
        <v>#VALUE!</v>
      </c>
      <c r="E777" t="e">
        <f>"\\cmfp538\"&amp;Updates!K777&amp;"$"</f>
        <v>#VALUE!</v>
      </c>
    </row>
    <row r="778" spans="1:5">
      <c r="A778" t="s">
        <v>31</v>
      </c>
      <c r="B778" t="e">
        <f>Updates!Q778</f>
        <v>#VALUE!</v>
      </c>
      <c r="C778" s="4" t="e">
        <f t="shared" si="12"/>
        <v>#VALUE!</v>
      </c>
      <c r="D778" t="e">
        <f>(A778&amp;Updates!K778)</f>
        <v>#VALUE!</v>
      </c>
      <c r="E778" t="e">
        <f>"\\cmfp538\"&amp;Updates!K778&amp;"$"</f>
        <v>#VALUE!</v>
      </c>
    </row>
    <row r="779" spans="1:5">
      <c r="A779" t="s">
        <v>31</v>
      </c>
      <c r="B779" t="e">
        <f>Updates!Q779</f>
        <v>#VALUE!</v>
      </c>
      <c r="C779" s="4" t="e">
        <f t="shared" si="12"/>
        <v>#VALUE!</v>
      </c>
      <c r="D779" t="e">
        <f>(A779&amp;Updates!K779)</f>
        <v>#VALUE!</v>
      </c>
      <c r="E779" t="e">
        <f>"\\cmfp538\"&amp;Updates!K779&amp;"$"</f>
        <v>#VALUE!</v>
      </c>
    </row>
    <row r="780" spans="1:5">
      <c r="A780" t="s">
        <v>31</v>
      </c>
      <c r="B780" t="e">
        <f>Updates!Q780</f>
        <v>#VALUE!</v>
      </c>
      <c r="C780" s="4" t="e">
        <f t="shared" si="12"/>
        <v>#VALUE!</v>
      </c>
      <c r="D780" t="e">
        <f>(A780&amp;Updates!K780)</f>
        <v>#VALUE!</v>
      </c>
      <c r="E780" t="e">
        <f>"\\cmfp538\"&amp;Updates!K780&amp;"$"</f>
        <v>#VALUE!</v>
      </c>
    </row>
    <row r="781" spans="1:5">
      <c r="A781" t="s">
        <v>31</v>
      </c>
      <c r="B781" t="e">
        <f>Updates!Q781</f>
        <v>#VALUE!</v>
      </c>
      <c r="C781" s="4" t="e">
        <f t="shared" si="12"/>
        <v>#VALUE!</v>
      </c>
      <c r="D781" t="e">
        <f>(A781&amp;Updates!K781)</f>
        <v>#VALUE!</v>
      </c>
      <c r="E781" t="e">
        <f>"\\cmfp538\"&amp;Updates!K781&amp;"$"</f>
        <v>#VALUE!</v>
      </c>
    </row>
    <row r="782" spans="1:5">
      <c r="A782" t="s">
        <v>31</v>
      </c>
      <c r="B782" t="e">
        <f>Updates!Q782</f>
        <v>#VALUE!</v>
      </c>
      <c r="C782" s="4" t="e">
        <f t="shared" si="12"/>
        <v>#VALUE!</v>
      </c>
      <c r="D782" t="e">
        <f>(A782&amp;Updates!K782)</f>
        <v>#VALUE!</v>
      </c>
      <c r="E782" t="e">
        <f>"\\cmfp538\"&amp;Updates!K782&amp;"$"</f>
        <v>#VALUE!</v>
      </c>
    </row>
    <row r="783" spans="1:5">
      <c r="A783" t="s">
        <v>31</v>
      </c>
      <c r="B783" t="e">
        <f>Updates!Q783</f>
        <v>#VALUE!</v>
      </c>
      <c r="C783" s="4" t="e">
        <f t="shared" si="12"/>
        <v>#VALUE!</v>
      </c>
      <c r="D783" t="e">
        <f>(A783&amp;Updates!K783)</f>
        <v>#VALUE!</v>
      </c>
      <c r="E783" t="e">
        <f>"\\cmfp538\"&amp;Updates!K783&amp;"$"</f>
        <v>#VALUE!</v>
      </c>
    </row>
    <row r="784" spans="1:5">
      <c r="A784" t="s">
        <v>31</v>
      </c>
      <c r="B784" t="e">
        <f>Updates!Q784</f>
        <v>#VALUE!</v>
      </c>
      <c r="C784" s="4" t="e">
        <f t="shared" si="12"/>
        <v>#VALUE!</v>
      </c>
      <c r="D784" t="e">
        <f>(A784&amp;Updates!K784)</f>
        <v>#VALUE!</v>
      </c>
      <c r="E784" t="e">
        <f>"\\cmfp538\"&amp;Updates!K784&amp;"$"</f>
        <v>#VALUE!</v>
      </c>
    </row>
    <row r="785" spans="1:5">
      <c r="A785" t="s">
        <v>31</v>
      </c>
      <c r="B785" t="e">
        <f>Updates!Q785</f>
        <v>#VALUE!</v>
      </c>
      <c r="C785" s="4" t="e">
        <f t="shared" si="12"/>
        <v>#VALUE!</v>
      </c>
      <c r="D785" t="e">
        <f>(A785&amp;Updates!K785)</f>
        <v>#VALUE!</v>
      </c>
      <c r="E785" t="e">
        <f>"\\cmfp538\"&amp;Updates!K785&amp;"$"</f>
        <v>#VALUE!</v>
      </c>
    </row>
    <row r="786" spans="1:5">
      <c r="A786" t="s">
        <v>31</v>
      </c>
      <c r="B786" t="e">
        <f>Updates!Q786</f>
        <v>#VALUE!</v>
      </c>
      <c r="C786" s="4" t="e">
        <f t="shared" si="12"/>
        <v>#VALUE!</v>
      </c>
      <c r="D786" t="e">
        <f>(A786&amp;Updates!K786)</f>
        <v>#VALUE!</v>
      </c>
      <c r="E786" t="e">
        <f>"\\cmfp538\"&amp;Updates!K786&amp;"$"</f>
        <v>#VALUE!</v>
      </c>
    </row>
    <row r="787" spans="1:5">
      <c r="A787" t="s">
        <v>31</v>
      </c>
      <c r="B787" t="e">
        <f>Updates!Q787</f>
        <v>#VALUE!</v>
      </c>
      <c r="C787" s="4" t="e">
        <f t="shared" si="12"/>
        <v>#VALUE!</v>
      </c>
      <c r="D787" t="e">
        <f>(A787&amp;Updates!K787)</f>
        <v>#VALUE!</v>
      </c>
      <c r="E787" t="e">
        <f>"\\cmfp538\"&amp;Updates!K787&amp;"$"</f>
        <v>#VALUE!</v>
      </c>
    </row>
    <row r="788" spans="1:5">
      <c r="A788" t="s">
        <v>31</v>
      </c>
      <c r="B788" t="e">
        <f>Updates!Q788</f>
        <v>#VALUE!</v>
      </c>
      <c r="C788" s="4" t="e">
        <f t="shared" si="12"/>
        <v>#VALUE!</v>
      </c>
      <c r="D788" t="e">
        <f>(A788&amp;Updates!K788)</f>
        <v>#VALUE!</v>
      </c>
      <c r="E788" t="e">
        <f>"\\cmfp538\"&amp;Updates!K788&amp;"$"</f>
        <v>#VALUE!</v>
      </c>
    </row>
    <row r="789" spans="1:5">
      <c r="A789" t="s">
        <v>31</v>
      </c>
      <c r="B789" t="e">
        <f>Updates!Q789</f>
        <v>#VALUE!</v>
      </c>
      <c r="C789" s="4" t="e">
        <f t="shared" si="12"/>
        <v>#VALUE!</v>
      </c>
      <c r="D789" t="e">
        <f>(A789&amp;Updates!K789)</f>
        <v>#VALUE!</v>
      </c>
      <c r="E789" t="e">
        <f>"\\cmfp538\"&amp;Updates!K789&amp;"$"</f>
        <v>#VALUE!</v>
      </c>
    </row>
    <row r="790" spans="1:5">
      <c r="A790" t="s">
        <v>31</v>
      </c>
      <c r="B790" t="e">
        <f>Updates!Q790</f>
        <v>#VALUE!</v>
      </c>
      <c r="C790" s="4" t="e">
        <f t="shared" si="12"/>
        <v>#VALUE!</v>
      </c>
      <c r="D790" t="e">
        <f>(A790&amp;Updates!K790)</f>
        <v>#VALUE!</v>
      </c>
      <c r="E790" t="e">
        <f>"\\cmfp538\"&amp;Updates!K790&amp;"$"</f>
        <v>#VALUE!</v>
      </c>
    </row>
    <row r="791" spans="1:5">
      <c r="A791" t="s">
        <v>31</v>
      </c>
      <c r="B791" t="e">
        <f>Updates!Q791</f>
        <v>#VALUE!</v>
      </c>
      <c r="C791" s="4" t="e">
        <f t="shared" si="12"/>
        <v>#VALUE!</v>
      </c>
      <c r="D791" t="e">
        <f>(A791&amp;Updates!K791)</f>
        <v>#VALUE!</v>
      </c>
      <c r="E791" t="e">
        <f>"\\cmfp538\"&amp;Updates!K791&amp;"$"</f>
        <v>#VALUE!</v>
      </c>
    </row>
    <row r="792" spans="1:5">
      <c r="A792" t="s">
        <v>31</v>
      </c>
      <c r="B792" t="e">
        <f>Updates!Q792</f>
        <v>#VALUE!</v>
      </c>
      <c r="C792" s="4" t="e">
        <f t="shared" si="12"/>
        <v>#VALUE!</v>
      </c>
      <c r="D792" t="e">
        <f>(A792&amp;Updates!K792)</f>
        <v>#VALUE!</v>
      </c>
      <c r="E792" t="e">
        <f>"\\cmfp538\"&amp;Updates!K792&amp;"$"</f>
        <v>#VALUE!</v>
      </c>
    </row>
    <row r="793" spans="1:5">
      <c r="A793" t="s">
        <v>31</v>
      </c>
      <c r="B793" t="e">
        <f>Updates!Q793</f>
        <v>#VALUE!</v>
      </c>
      <c r="C793" s="4" t="e">
        <f t="shared" si="12"/>
        <v>#VALUE!</v>
      </c>
      <c r="D793" t="e">
        <f>(A793&amp;Updates!K793)</f>
        <v>#VALUE!</v>
      </c>
      <c r="E793" t="e">
        <f>"\\cmfp538\"&amp;Updates!K793&amp;"$"</f>
        <v>#VALUE!</v>
      </c>
    </row>
    <row r="794" spans="1:5">
      <c r="A794" t="s">
        <v>31</v>
      </c>
      <c r="B794" t="e">
        <f>Updates!Q794</f>
        <v>#VALUE!</v>
      </c>
      <c r="C794" s="4" t="e">
        <f t="shared" si="12"/>
        <v>#VALUE!</v>
      </c>
      <c r="D794" t="e">
        <f>(A794&amp;Updates!K794)</f>
        <v>#VALUE!</v>
      </c>
      <c r="E794" t="e">
        <f>"\\cmfp538\"&amp;Updates!K794&amp;"$"</f>
        <v>#VALUE!</v>
      </c>
    </row>
    <row r="795" spans="1:5">
      <c r="A795" t="s">
        <v>31</v>
      </c>
      <c r="B795" t="e">
        <f>Updates!Q795</f>
        <v>#VALUE!</v>
      </c>
      <c r="C795" s="4" t="e">
        <f t="shared" si="12"/>
        <v>#VALUE!</v>
      </c>
      <c r="D795" t="e">
        <f>(A795&amp;Updates!K795)</f>
        <v>#VALUE!</v>
      </c>
      <c r="E795" t="e">
        <f>"\\cmfp538\"&amp;Updates!K795&amp;"$"</f>
        <v>#VALUE!</v>
      </c>
    </row>
    <row r="796" spans="1:5">
      <c r="A796" t="s">
        <v>31</v>
      </c>
      <c r="B796" t="e">
        <f>Updates!Q796</f>
        <v>#VALUE!</v>
      </c>
      <c r="C796" s="4" t="e">
        <f t="shared" si="12"/>
        <v>#VALUE!</v>
      </c>
      <c r="D796" t="e">
        <f>(A796&amp;Updates!K796)</f>
        <v>#VALUE!</v>
      </c>
      <c r="E796" t="e">
        <f>"\\cmfp538\"&amp;Updates!K796&amp;"$"</f>
        <v>#VALUE!</v>
      </c>
    </row>
    <row r="797" spans="1:5">
      <c r="A797" t="s">
        <v>31</v>
      </c>
      <c r="B797" t="e">
        <f>Updates!Q797</f>
        <v>#VALUE!</v>
      </c>
      <c r="C797" s="4" t="e">
        <f t="shared" si="12"/>
        <v>#VALUE!</v>
      </c>
      <c r="D797" t="e">
        <f>(A797&amp;Updates!K797)</f>
        <v>#VALUE!</v>
      </c>
      <c r="E797" t="e">
        <f>"\\cmfp538\"&amp;Updates!K797&amp;"$"</f>
        <v>#VALUE!</v>
      </c>
    </row>
    <row r="798" spans="1:5">
      <c r="A798" t="s">
        <v>31</v>
      </c>
      <c r="B798" t="e">
        <f>Updates!Q798</f>
        <v>#VALUE!</v>
      </c>
      <c r="C798" s="4" t="e">
        <f t="shared" si="12"/>
        <v>#VALUE!</v>
      </c>
      <c r="D798" t="e">
        <f>(A798&amp;Updates!K798)</f>
        <v>#VALUE!</v>
      </c>
      <c r="E798" t="e">
        <f>"\\cmfp538\"&amp;Updates!K798&amp;"$"</f>
        <v>#VALUE!</v>
      </c>
    </row>
    <row r="799" spans="1:5">
      <c r="A799" t="s">
        <v>31</v>
      </c>
      <c r="B799" t="e">
        <f>Updates!Q799</f>
        <v>#VALUE!</v>
      </c>
      <c r="C799" s="4" t="e">
        <f t="shared" si="12"/>
        <v>#VALUE!</v>
      </c>
      <c r="D799" t="e">
        <f>(A799&amp;Updates!K799)</f>
        <v>#VALUE!</v>
      </c>
      <c r="E799" t="e">
        <f>"\\cmfp538\"&amp;Updates!K799&amp;"$"</f>
        <v>#VALUE!</v>
      </c>
    </row>
    <row r="800" spans="1:5">
      <c r="A800" t="s">
        <v>31</v>
      </c>
      <c r="B800" t="e">
        <f>Updates!Q800</f>
        <v>#VALUE!</v>
      </c>
      <c r="C800" s="4" t="e">
        <f t="shared" si="12"/>
        <v>#VALUE!</v>
      </c>
      <c r="D800" t="e">
        <f>(A800&amp;Updates!K800)</f>
        <v>#VALUE!</v>
      </c>
      <c r="E800" t="e">
        <f>"\\cmfp538\"&amp;Updates!K800&amp;"$"</f>
        <v>#VALUE!</v>
      </c>
    </row>
    <row r="801" spans="1:5">
      <c r="A801" t="s">
        <v>31</v>
      </c>
      <c r="B801" t="e">
        <f>Updates!Q801</f>
        <v>#VALUE!</v>
      </c>
      <c r="C801" s="4" t="e">
        <f t="shared" si="12"/>
        <v>#VALUE!</v>
      </c>
      <c r="D801" t="e">
        <f>(A801&amp;Updates!K801)</f>
        <v>#VALUE!</v>
      </c>
      <c r="E801" t="e">
        <f>"\\cmfp538\"&amp;Updates!K801&amp;"$"</f>
        <v>#VALUE!</v>
      </c>
    </row>
    <row r="802" spans="1:5">
      <c r="A802" t="s">
        <v>31</v>
      </c>
      <c r="B802" t="e">
        <f>Updates!Q802</f>
        <v>#VALUE!</v>
      </c>
      <c r="C802" s="4" t="e">
        <f t="shared" si="12"/>
        <v>#VALUE!</v>
      </c>
      <c r="D802" t="e">
        <f>(A802&amp;Updates!K802)</f>
        <v>#VALUE!</v>
      </c>
      <c r="E802" t="e">
        <f>"\\cmfp538\"&amp;Updates!K802&amp;"$"</f>
        <v>#VALUE!</v>
      </c>
    </row>
    <row r="803" spans="1:5">
      <c r="A803" t="s">
        <v>31</v>
      </c>
      <c r="B803" t="e">
        <f>Updates!Q803</f>
        <v>#VALUE!</v>
      </c>
      <c r="C803" s="4" t="e">
        <f t="shared" si="12"/>
        <v>#VALUE!</v>
      </c>
      <c r="D803" t="e">
        <f>(A803&amp;Updates!K803)</f>
        <v>#VALUE!</v>
      </c>
      <c r="E803" t="e">
        <f>"\\cmfp538\"&amp;Updates!K803&amp;"$"</f>
        <v>#VALUE!</v>
      </c>
    </row>
    <row r="804" spans="1:5">
      <c r="A804" t="s">
        <v>31</v>
      </c>
      <c r="B804" t="e">
        <f>Updates!Q804</f>
        <v>#VALUE!</v>
      </c>
      <c r="C804" s="4" t="e">
        <f t="shared" si="12"/>
        <v>#VALUE!</v>
      </c>
      <c r="D804" t="e">
        <f>(A804&amp;Updates!K804)</f>
        <v>#VALUE!</v>
      </c>
      <c r="E804" t="e">
        <f>"\\cmfp538\"&amp;Updates!K804&amp;"$"</f>
        <v>#VALUE!</v>
      </c>
    </row>
    <row r="805" spans="1:5">
      <c r="A805" t="s">
        <v>31</v>
      </c>
      <c r="B805" t="e">
        <f>Updates!Q805</f>
        <v>#VALUE!</v>
      </c>
      <c r="C805" s="4" t="e">
        <f t="shared" si="12"/>
        <v>#VALUE!</v>
      </c>
      <c r="D805" t="e">
        <f>(A805&amp;Updates!K805)</f>
        <v>#VALUE!</v>
      </c>
      <c r="E805" t="e">
        <f>"\\cmfp538\"&amp;Updates!K805&amp;"$"</f>
        <v>#VALUE!</v>
      </c>
    </row>
    <row r="806" spans="1:5">
      <c r="A806" t="s">
        <v>31</v>
      </c>
      <c r="B806" t="e">
        <f>Updates!Q806</f>
        <v>#VALUE!</v>
      </c>
      <c r="C806" s="4" t="e">
        <f t="shared" si="12"/>
        <v>#VALUE!</v>
      </c>
      <c r="D806" t="e">
        <f>(A806&amp;Updates!K806)</f>
        <v>#VALUE!</v>
      </c>
      <c r="E806" t="e">
        <f>"\\cmfp538\"&amp;Updates!K806&amp;"$"</f>
        <v>#VALUE!</v>
      </c>
    </row>
    <row r="807" spans="1:5">
      <c r="A807" t="s">
        <v>31</v>
      </c>
      <c r="B807" t="e">
        <f>Updates!Q807</f>
        <v>#VALUE!</v>
      </c>
      <c r="C807" s="4" t="e">
        <f t="shared" si="12"/>
        <v>#VALUE!</v>
      </c>
      <c r="D807" t="e">
        <f>(A807&amp;Updates!K807)</f>
        <v>#VALUE!</v>
      </c>
      <c r="E807" t="e">
        <f>"\\cmfp538\"&amp;Updates!K807&amp;"$"</f>
        <v>#VALUE!</v>
      </c>
    </row>
    <row r="808" spans="1:5">
      <c r="A808" t="s">
        <v>31</v>
      </c>
      <c r="B808" t="e">
        <f>Updates!Q808</f>
        <v>#VALUE!</v>
      </c>
      <c r="C808" s="4" t="e">
        <f t="shared" si="12"/>
        <v>#VALUE!</v>
      </c>
      <c r="D808" t="e">
        <f>(A808&amp;Updates!K808)</f>
        <v>#VALUE!</v>
      </c>
      <c r="E808" t="e">
        <f>"\\cmfp538\"&amp;Updates!K808&amp;"$"</f>
        <v>#VALUE!</v>
      </c>
    </row>
    <row r="809" spans="1:5">
      <c r="A809" t="s">
        <v>31</v>
      </c>
      <c r="B809" t="e">
        <f>Updates!Q809</f>
        <v>#VALUE!</v>
      </c>
      <c r="C809" s="4" t="e">
        <f t="shared" si="12"/>
        <v>#VALUE!</v>
      </c>
      <c r="D809" t="e">
        <f>(A809&amp;Updates!K809)</f>
        <v>#VALUE!</v>
      </c>
      <c r="E809" t="e">
        <f>"\\cmfp538\"&amp;Updates!K809&amp;"$"</f>
        <v>#VALUE!</v>
      </c>
    </row>
    <row r="810" spans="1:5">
      <c r="A810" t="s">
        <v>31</v>
      </c>
      <c r="B810" t="e">
        <f>Updates!Q810</f>
        <v>#VALUE!</v>
      </c>
      <c r="C810" s="4" t="e">
        <f t="shared" si="12"/>
        <v>#VALUE!</v>
      </c>
      <c r="D810" t="e">
        <f>(A810&amp;Updates!K810)</f>
        <v>#VALUE!</v>
      </c>
      <c r="E810" t="e">
        <f>"\\cmfp538\"&amp;Updates!K810&amp;"$"</f>
        <v>#VALUE!</v>
      </c>
    </row>
    <row r="811" spans="1:5">
      <c r="A811" t="s">
        <v>31</v>
      </c>
      <c r="B811" t="e">
        <f>Updates!Q811</f>
        <v>#VALUE!</v>
      </c>
      <c r="C811" s="4" t="e">
        <f t="shared" si="12"/>
        <v>#VALUE!</v>
      </c>
      <c r="D811" t="e">
        <f>(A811&amp;Updates!K811)</f>
        <v>#VALUE!</v>
      </c>
      <c r="E811" t="e">
        <f>"\\cmfp538\"&amp;Updates!K811&amp;"$"</f>
        <v>#VALUE!</v>
      </c>
    </row>
    <row r="812" spans="1:5">
      <c r="A812" t="s">
        <v>31</v>
      </c>
      <c r="B812" t="e">
        <f>Updates!Q812</f>
        <v>#VALUE!</v>
      </c>
      <c r="C812" s="4" t="e">
        <f t="shared" si="12"/>
        <v>#VALUE!</v>
      </c>
      <c r="D812" t="e">
        <f>(A812&amp;Updates!K812)</f>
        <v>#VALUE!</v>
      </c>
      <c r="E812" t="e">
        <f>"\\cmfp538\"&amp;Updates!K812&amp;"$"</f>
        <v>#VALUE!</v>
      </c>
    </row>
    <row r="813" spans="1:5">
      <c r="A813" t="s">
        <v>31</v>
      </c>
      <c r="B813" t="e">
        <f>Updates!Q813</f>
        <v>#VALUE!</v>
      </c>
      <c r="C813" s="4" t="e">
        <f t="shared" si="12"/>
        <v>#VALUE!</v>
      </c>
      <c r="D813" t="e">
        <f>(A813&amp;Updates!K813)</f>
        <v>#VALUE!</v>
      </c>
      <c r="E813" t="e">
        <f>"\\cmfp538\"&amp;Updates!K813&amp;"$"</f>
        <v>#VALUE!</v>
      </c>
    </row>
    <row r="814" spans="1:5">
      <c r="A814" t="s">
        <v>31</v>
      </c>
      <c r="B814" t="e">
        <f>Updates!Q814</f>
        <v>#VALUE!</v>
      </c>
      <c r="C814" s="4" t="e">
        <f t="shared" si="12"/>
        <v>#VALUE!</v>
      </c>
      <c r="D814" t="e">
        <f>(A814&amp;Updates!K814)</f>
        <v>#VALUE!</v>
      </c>
      <c r="E814" t="e">
        <f>"\\cmfp538\"&amp;Updates!K814&amp;"$"</f>
        <v>#VALUE!</v>
      </c>
    </row>
    <row r="815" spans="1:5">
      <c r="A815" t="s">
        <v>31</v>
      </c>
      <c r="B815" t="e">
        <f>Updates!Q815</f>
        <v>#VALUE!</v>
      </c>
      <c r="C815" s="4" t="e">
        <f t="shared" si="12"/>
        <v>#VALUE!</v>
      </c>
      <c r="D815" t="e">
        <f>(A815&amp;Updates!K815)</f>
        <v>#VALUE!</v>
      </c>
      <c r="E815" t="e">
        <f>"\\cmfp538\"&amp;Updates!K815&amp;"$"</f>
        <v>#VALUE!</v>
      </c>
    </row>
    <row r="816" spans="1:5">
      <c r="A816" t="s">
        <v>31</v>
      </c>
      <c r="B816" t="e">
        <f>Updates!Q816</f>
        <v>#VALUE!</v>
      </c>
      <c r="C816" s="4" t="e">
        <f t="shared" si="12"/>
        <v>#VALUE!</v>
      </c>
      <c r="D816" t="e">
        <f>(A816&amp;Updates!K816)</f>
        <v>#VALUE!</v>
      </c>
      <c r="E816" t="e">
        <f>"\\cmfp538\"&amp;Updates!K816&amp;"$"</f>
        <v>#VALUE!</v>
      </c>
    </row>
    <row r="817" spans="1:5">
      <c r="A817" t="s">
        <v>31</v>
      </c>
      <c r="B817" t="e">
        <f>Updates!Q817</f>
        <v>#VALUE!</v>
      </c>
      <c r="C817" s="4" t="e">
        <f t="shared" si="12"/>
        <v>#VALUE!</v>
      </c>
      <c r="D817" t="e">
        <f>(A817&amp;Updates!K817)</f>
        <v>#VALUE!</v>
      </c>
      <c r="E817" t="e">
        <f>"\\cmfp538\"&amp;Updates!K817&amp;"$"</f>
        <v>#VALUE!</v>
      </c>
    </row>
    <row r="818" spans="1:5">
      <c r="A818" t="s">
        <v>31</v>
      </c>
      <c r="B818" t="e">
        <f>Updates!Q818</f>
        <v>#VALUE!</v>
      </c>
      <c r="C818" s="4" t="e">
        <f t="shared" si="12"/>
        <v>#VALUE!</v>
      </c>
      <c r="D818" t="e">
        <f>(A818&amp;Updates!K818)</f>
        <v>#VALUE!</v>
      </c>
      <c r="E818" t="e">
        <f>"\\cmfp538\"&amp;Updates!K818&amp;"$"</f>
        <v>#VALUE!</v>
      </c>
    </row>
    <row r="819" spans="1:5">
      <c r="A819" t="s">
        <v>31</v>
      </c>
      <c r="B819" t="e">
        <f>Updates!Q819</f>
        <v>#VALUE!</v>
      </c>
      <c r="C819" s="4" t="e">
        <f t="shared" si="12"/>
        <v>#VALUE!</v>
      </c>
      <c r="D819" t="e">
        <f>(A819&amp;Updates!K819)</f>
        <v>#VALUE!</v>
      </c>
      <c r="E819" t="e">
        <f>"\\cmfp538\"&amp;Updates!K819&amp;"$"</f>
        <v>#VALUE!</v>
      </c>
    </row>
    <row r="820" spans="1:5">
      <c r="A820" t="s">
        <v>31</v>
      </c>
      <c r="B820" t="e">
        <f>Updates!Q820</f>
        <v>#VALUE!</v>
      </c>
      <c r="C820" s="4" t="e">
        <f t="shared" si="12"/>
        <v>#VALUE!</v>
      </c>
      <c r="D820" t="e">
        <f>(A820&amp;Updates!K820)</f>
        <v>#VALUE!</v>
      </c>
      <c r="E820" t="e">
        <f>"\\cmfp538\"&amp;Updates!K820&amp;"$"</f>
        <v>#VALUE!</v>
      </c>
    </row>
    <row r="821" spans="1:5">
      <c r="A821" t="s">
        <v>31</v>
      </c>
      <c r="B821" t="e">
        <f>Updates!Q821</f>
        <v>#VALUE!</v>
      </c>
      <c r="C821" s="4" t="e">
        <f t="shared" si="12"/>
        <v>#VALUE!</v>
      </c>
      <c r="D821" t="e">
        <f>(A821&amp;Updates!K821)</f>
        <v>#VALUE!</v>
      </c>
      <c r="E821" t="e">
        <f>"\\cmfp538\"&amp;Updates!K821&amp;"$"</f>
        <v>#VALUE!</v>
      </c>
    </row>
    <row r="822" spans="1:5">
      <c r="A822" t="s">
        <v>31</v>
      </c>
      <c r="B822" t="e">
        <f>Updates!Q822</f>
        <v>#VALUE!</v>
      </c>
      <c r="C822" s="4" t="e">
        <f t="shared" si="12"/>
        <v>#VALUE!</v>
      </c>
      <c r="D822" t="e">
        <f>(A822&amp;Updates!K822)</f>
        <v>#VALUE!</v>
      </c>
      <c r="E822" t="e">
        <f>"\\cmfp538\"&amp;Updates!K822&amp;"$"</f>
        <v>#VALUE!</v>
      </c>
    </row>
    <row r="823" spans="1:5">
      <c r="A823" t="s">
        <v>31</v>
      </c>
      <c r="B823" t="e">
        <f>Updates!Q823</f>
        <v>#VALUE!</v>
      </c>
      <c r="C823" s="4" t="e">
        <f t="shared" si="12"/>
        <v>#VALUE!</v>
      </c>
      <c r="D823" t="e">
        <f>(A823&amp;Updates!K823)</f>
        <v>#VALUE!</v>
      </c>
      <c r="E823" t="e">
        <f>"\\cmfp538\"&amp;Updates!K823&amp;"$"</f>
        <v>#VALUE!</v>
      </c>
    </row>
    <row r="824" spans="1:5">
      <c r="A824" t="s">
        <v>31</v>
      </c>
      <c r="B824" t="e">
        <f>Updates!Q824</f>
        <v>#VALUE!</v>
      </c>
      <c r="C824" s="4" t="e">
        <f t="shared" si="12"/>
        <v>#VALUE!</v>
      </c>
      <c r="D824" t="e">
        <f>(A824&amp;Updates!K824)</f>
        <v>#VALUE!</v>
      </c>
      <c r="E824" t="e">
        <f>"\\cmfp538\"&amp;Updates!K824&amp;"$"</f>
        <v>#VALUE!</v>
      </c>
    </row>
    <row r="825" spans="1:5">
      <c r="A825" t="s">
        <v>31</v>
      </c>
      <c r="B825" t="e">
        <f>Updates!Q825</f>
        <v>#VALUE!</v>
      </c>
      <c r="C825" s="4" t="e">
        <f t="shared" si="12"/>
        <v>#VALUE!</v>
      </c>
      <c r="D825" t="e">
        <f>(A825&amp;Updates!K825)</f>
        <v>#VALUE!</v>
      </c>
      <c r="E825" t="e">
        <f>"\\cmfp538\"&amp;Updates!K825&amp;"$"</f>
        <v>#VALUE!</v>
      </c>
    </row>
    <row r="826" spans="1:5">
      <c r="A826" t="s">
        <v>31</v>
      </c>
      <c r="B826" t="e">
        <f>Updates!Q826</f>
        <v>#VALUE!</v>
      </c>
      <c r="C826" s="4" t="e">
        <f t="shared" si="12"/>
        <v>#VALUE!</v>
      </c>
      <c r="D826" t="e">
        <f>(A826&amp;Updates!K826)</f>
        <v>#VALUE!</v>
      </c>
      <c r="E826" t="e">
        <f>"\\cmfp538\"&amp;Updates!K826&amp;"$"</f>
        <v>#VALUE!</v>
      </c>
    </row>
    <row r="827" spans="1:5">
      <c r="A827" t="s">
        <v>31</v>
      </c>
      <c r="B827" t="e">
        <f>Updates!Q827</f>
        <v>#VALUE!</v>
      </c>
      <c r="C827" s="4" t="e">
        <f t="shared" si="12"/>
        <v>#VALUE!</v>
      </c>
      <c r="D827" t="e">
        <f>(A827&amp;Updates!K827)</f>
        <v>#VALUE!</v>
      </c>
      <c r="E827" t="e">
        <f>"\\cmfp538\"&amp;Updates!K827&amp;"$"</f>
        <v>#VALUE!</v>
      </c>
    </row>
    <row r="828" spans="1:5">
      <c r="A828" t="s">
        <v>31</v>
      </c>
      <c r="B828" t="e">
        <f>Updates!Q828</f>
        <v>#VALUE!</v>
      </c>
      <c r="C828" s="4" t="e">
        <f t="shared" si="12"/>
        <v>#VALUE!</v>
      </c>
      <c r="D828" t="e">
        <f>(A828&amp;Updates!K828)</f>
        <v>#VALUE!</v>
      </c>
      <c r="E828" t="e">
        <f>"\\cmfp538\"&amp;Updates!K828&amp;"$"</f>
        <v>#VALUE!</v>
      </c>
    </row>
    <row r="829" spans="1:5">
      <c r="A829" t="s">
        <v>31</v>
      </c>
      <c r="B829" t="e">
        <f>Updates!Q829</f>
        <v>#VALUE!</v>
      </c>
      <c r="C829" s="4" t="e">
        <f t="shared" si="12"/>
        <v>#VALUE!</v>
      </c>
      <c r="D829" t="e">
        <f>(A829&amp;Updates!K829)</f>
        <v>#VALUE!</v>
      </c>
      <c r="E829" t="e">
        <f>"\\cmfp538\"&amp;Updates!K829&amp;"$"</f>
        <v>#VALUE!</v>
      </c>
    </row>
    <row r="830" spans="1:5">
      <c r="A830" t="s">
        <v>31</v>
      </c>
      <c r="B830" t="e">
        <f>Updates!Q830</f>
        <v>#VALUE!</v>
      </c>
      <c r="C830" s="4" t="e">
        <f t="shared" si="12"/>
        <v>#VALUE!</v>
      </c>
      <c r="D830" t="e">
        <f>(A830&amp;Updates!K830)</f>
        <v>#VALUE!</v>
      </c>
      <c r="E830" t="e">
        <f>"\\cmfp538\"&amp;Updates!K830&amp;"$"</f>
        <v>#VALUE!</v>
      </c>
    </row>
    <row r="831" spans="1:5">
      <c r="A831" t="s">
        <v>31</v>
      </c>
      <c r="B831" t="e">
        <f>Updates!Q831</f>
        <v>#VALUE!</v>
      </c>
      <c r="C831" s="4" t="e">
        <f t="shared" si="12"/>
        <v>#VALUE!</v>
      </c>
      <c r="D831" t="e">
        <f>(A831&amp;Updates!K831)</f>
        <v>#VALUE!</v>
      </c>
      <c r="E831" t="e">
        <f>"\\cmfp538\"&amp;Updates!K831&amp;"$"</f>
        <v>#VALUE!</v>
      </c>
    </row>
    <row r="832" spans="1:5">
      <c r="A832" t="s">
        <v>31</v>
      </c>
      <c r="B832" t="e">
        <f>Updates!Q832</f>
        <v>#VALUE!</v>
      </c>
      <c r="C832" s="4" t="e">
        <f t="shared" si="12"/>
        <v>#VALUE!</v>
      </c>
      <c r="D832" t="e">
        <f>(A832&amp;Updates!K832)</f>
        <v>#VALUE!</v>
      </c>
      <c r="E832" t="e">
        <f>"\\cmfp538\"&amp;Updates!K832&amp;"$"</f>
        <v>#VALUE!</v>
      </c>
    </row>
    <row r="833" spans="1:5">
      <c r="A833" t="s">
        <v>31</v>
      </c>
      <c r="B833" t="e">
        <f>Updates!Q833</f>
        <v>#VALUE!</v>
      </c>
      <c r="C833" s="4" t="e">
        <f t="shared" si="12"/>
        <v>#VALUE!</v>
      </c>
      <c r="D833" t="e">
        <f>(A833&amp;Updates!K833)</f>
        <v>#VALUE!</v>
      </c>
      <c r="E833" t="e">
        <f>"\\cmfp538\"&amp;Updates!K833&amp;"$"</f>
        <v>#VALUE!</v>
      </c>
    </row>
    <row r="834" spans="1:5">
      <c r="A834" t="s">
        <v>31</v>
      </c>
      <c r="B834" t="e">
        <f>Updates!Q834</f>
        <v>#VALUE!</v>
      </c>
      <c r="C834" s="4" t="e">
        <f t="shared" si="12"/>
        <v>#VALUE!</v>
      </c>
      <c r="D834" t="e">
        <f>(A834&amp;Updates!K834)</f>
        <v>#VALUE!</v>
      </c>
      <c r="E834" t="e">
        <f>"\\cmfp538\"&amp;Updates!K834&amp;"$"</f>
        <v>#VALUE!</v>
      </c>
    </row>
    <row r="835" spans="1:5">
      <c r="A835" t="s">
        <v>31</v>
      </c>
      <c r="B835" t="e">
        <f>Updates!Q835</f>
        <v>#VALUE!</v>
      </c>
      <c r="C835" s="4" t="e">
        <f t="shared" ref="C835:C898" si="13">IF(B835&gt;0,A835)</f>
        <v>#VALUE!</v>
      </c>
      <c r="D835" t="e">
        <f>(A835&amp;Updates!K835)</f>
        <v>#VALUE!</v>
      </c>
      <c r="E835" t="e">
        <f>"\\cmfp538\"&amp;Updates!K835&amp;"$"</f>
        <v>#VALUE!</v>
      </c>
    </row>
    <row r="836" spans="1:5">
      <c r="A836" t="s">
        <v>31</v>
      </c>
      <c r="B836" t="e">
        <f>Updates!Q836</f>
        <v>#VALUE!</v>
      </c>
      <c r="C836" s="4" t="e">
        <f t="shared" si="13"/>
        <v>#VALUE!</v>
      </c>
      <c r="D836" t="e">
        <f>(A836&amp;Updates!K836)</f>
        <v>#VALUE!</v>
      </c>
      <c r="E836" t="e">
        <f>"\\cmfp538\"&amp;Updates!K836&amp;"$"</f>
        <v>#VALUE!</v>
      </c>
    </row>
    <row r="837" spans="1:5">
      <c r="A837" t="s">
        <v>31</v>
      </c>
      <c r="B837" t="e">
        <f>Updates!Q837</f>
        <v>#VALUE!</v>
      </c>
      <c r="C837" s="4" t="e">
        <f t="shared" si="13"/>
        <v>#VALUE!</v>
      </c>
      <c r="D837" t="e">
        <f>(A837&amp;Updates!K837)</f>
        <v>#VALUE!</v>
      </c>
      <c r="E837" t="e">
        <f>"\\cmfp538\"&amp;Updates!K837&amp;"$"</f>
        <v>#VALUE!</v>
      </c>
    </row>
    <row r="838" spans="1:5">
      <c r="A838" t="s">
        <v>31</v>
      </c>
      <c r="B838" t="e">
        <f>Updates!Q838</f>
        <v>#VALUE!</v>
      </c>
      <c r="C838" s="4" t="e">
        <f t="shared" si="13"/>
        <v>#VALUE!</v>
      </c>
      <c r="D838" t="e">
        <f>(A838&amp;Updates!K838)</f>
        <v>#VALUE!</v>
      </c>
      <c r="E838" t="e">
        <f>"\\cmfp538\"&amp;Updates!K838&amp;"$"</f>
        <v>#VALUE!</v>
      </c>
    </row>
    <row r="839" spans="1:5">
      <c r="A839" t="s">
        <v>31</v>
      </c>
      <c r="B839" t="e">
        <f>Updates!Q839</f>
        <v>#VALUE!</v>
      </c>
      <c r="C839" s="4" t="e">
        <f t="shared" si="13"/>
        <v>#VALUE!</v>
      </c>
      <c r="D839" t="e">
        <f>(A839&amp;Updates!K839)</f>
        <v>#VALUE!</v>
      </c>
      <c r="E839" t="e">
        <f>"\\cmfp538\"&amp;Updates!K839&amp;"$"</f>
        <v>#VALUE!</v>
      </c>
    </row>
    <row r="840" spans="1:5">
      <c r="A840" t="s">
        <v>31</v>
      </c>
      <c r="B840" t="e">
        <f>Updates!Q840</f>
        <v>#VALUE!</v>
      </c>
      <c r="C840" s="4" t="e">
        <f t="shared" si="13"/>
        <v>#VALUE!</v>
      </c>
      <c r="D840" t="e">
        <f>(A840&amp;Updates!K840)</f>
        <v>#VALUE!</v>
      </c>
      <c r="E840" t="e">
        <f>"\\cmfp538\"&amp;Updates!K840&amp;"$"</f>
        <v>#VALUE!</v>
      </c>
    </row>
    <row r="841" spans="1:5">
      <c r="A841" t="s">
        <v>31</v>
      </c>
      <c r="B841" t="e">
        <f>Updates!Q841</f>
        <v>#VALUE!</v>
      </c>
      <c r="C841" s="4" t="e">
        <f t="shared" si="13"/>
        <v>#VALUE!</v>
      </c>
      <c r="D841" t="e">
        <f>(A841&amp;Updates!K841)</f>
        <v>#VALUE!</v>
      </c>
      <c r="E841" t="e">
        <f>"\\cmfp538\"&amp;Updates!K841&amp;"$"</f>
        <v>#VALUE!</v>
      </c>
    </row>
    <row r="842" spans="1:5">
      <c r="A842" t="s">
        <v>31</v>
      </c>
      <c r="B842" t="e">
        <f>Updates!Q842</f>
        <v>#VALUE!</v>
      </c>
      <c r="C842" s="4" t="e">
        <f t="shared" si="13"/>
        <v>#VALUE!</v>
      </c>
      <c r="D842" t="e">
        <f>(A842&amp;Updates!K842)</f>
        <v>#VALUE!</v>
      </c>
      <c r="E842" t="e">
        <f>"\\cmfp538\"&amp;Updates!K842&amp;"$"</f>
        <v>#VALUE!</v>
      </c>
    </row>
    <row r="843" spans="1:5">
      <c r="A843" t="s">
        <v>31</v>
      </c>
      <c r="B843" t="e">
        <f>Updates!Q843</f>
        <v>#VALUE!</v>
      </c>
      <c r="C843" s="4" t="e">
        <f t="shared" si="13"/>
        <v>#VALUE!</v>
      </c>
      <c r="D843" t="e">
        <f>(A843&amp;Updates!K843)</f>
        <v>#VALUE!</v>
      </c>
      <c r="E843" t="e">
        <f>"\\cmfp538\"&amp;Updates!K843&amp;"$"</f>
        <v>#VALUE!</v>
      </c>
    </row>
    <row r="844" spans="1:5">
      <c r="A844" t="s">
        <v>31</v>
      </c>
      <c r="B844" t="e">
        <f>Updates!Q844</f>
        <v>#VALUE!</v>
      </c>
      <c r="C844" s="4" t="e">
        <f t="shared" si="13"/>
        <v>#VALUE!</v>
      </c>
      <c r="D844" t="e">
        <f>(A844&amp;Updates!K844)</f>
        <v>#VALUE!</v>
      </c>
      <c r="E844" t="e">
        <f>"\\cmfp538\"&amp;Updates!K844&amp;"$"</f>
        <v>#VALUE!</v>
      </c>
    </row>
    <row r="845" spans="1:5">
      <c r="A845" t="s">
        <v>31</v>
      </c>
      <c r="B845" t="e">
        <f>Updates!Q845</f>
        <v>#VALUE!</v>
      </c>
      <c r="C845" s="4" t="e">
        <f t="shared" si="13"/>
        <v>#VALUE!</v>
      </c>
      <c r="D845" t="e">
        <f>(A845&amp;Updates!K845)</f>
        <v>#VALUE!</v>
      </c>
      <c r="E845" t="e">
        <f>"\\cmfp538\"&amp;Updates!K845&amp;"$"</f>
        <v>#VALUE!</v>
      </c>
    </row>
    <row r="846" spans="1:5">
      <c r="A846" t="s">
        <v>31</v>
      </c>
      <c r="B846" t="e">
        <f>Updates!Q846</f>
        <v>#VALUE!</v>
      </c>
      <c r="C846" s="4" t="e">
        <f t="shared" si="13"/>
        <v>#VALUE!</v>
      </c>
      <c r="D846" t="e">
        <f>(A846&amp;Updates!K846)</f>
        <v>#VALUE!</v>
      </c>
      <c r="E846" t="e">
        <f>"\\cmfp538\"&amp;Updates!K846&amp;"$"</f>
        <v>#VALUE!</v>
      </c>
    </row>
    <row r="847" spans="1:5">
      <c r="A847" t="s">
        <v>31</v>
      </c>
      <c r="B847" t="e">
        <f>Updates!Q847</f>
        <v>#VALUE!</v>
      </c>
      <c r="C847" s="4" t="e">
        <f t="shared" si="13"/>
        <v>#VALUE!</v>
      </c>
      <c r="D847" t="e">
        <f>(A847&amp;Updates!K847)</f>
        <v>#VALUE!</v>
      </c>
      <c r="E847" t="e">
        <f>"\\cmfp538\"&amp;Updates!K847&amp;"$"</f>
        <v>#VALUE!</v>
      </c>
    </row>
    <row r="848" spans="1:5">
      <c r="A848" t="s">
        <v>31</v>
      </c>
      <c r="B848" t="e">
        <f>Updates!Q848</f>
        <v>#VALUE!</v>
      </c>
      <c r="C848" s="4" t="e">
        <f t="shared" si="13"/>
        <v>#VALUE!</v>
      </c>
      <c r="D848" t="e">
        <f>(A848&amp;Updates!K848)</f>
        <v>#VALUE!</v>
      </c>
      <c r="E848" t="e">
        <f>"\\cmfp538\"&amp;Updates!K848&amp;"$"</f>
        <v>#VALUE!</v>
      </c>
    </row>
    <row r="849" spans="1:5">
      <c r="A849" t="s">
        <v>31</v>
      </c>
      <c r="B849" t="e">
        <f>Updates!Q849</f>
        <v>#VALUE!</v>
      </c>
      <c r="C849" s="4" t="e">
        <f t="shared" si="13"/>
        <v>#VALUE!</v>
      </c>
      <c r="D849" t="e">
        <f>(A849&amp;Updates!K849)</f>
        <v>#VALUE!</v>
      </c>
      <c r="E849" t="e">
        <f>"\\cmfp538\"&amp;Updates!K849&amp;"$"</f>
        <v>#VALUE!</v>
      </c>
    </row>
    <row r="850" spans="1:5">
      <c r="A850" t="s">
        <v>31</v>
      </c>
      <c r="B850" t="e">
        <f>Updates!Q850</f>
        <v>#VALUE!</v>
      </c>
      <c r="C850" s="4" t="e">
        <f t="shared" si="13"/>
        <v>#VALUE!</v>
      </c>
      <c r="D850" t="e">
        <f>(A850&amp;Updates!K850)</f>
        <v>#VALUE!</v>
      </c>
      <c r="E850" t="e">
        <f>"\\cmfp538\"&amp;Updates!K850&amp;"$"</f>
        <v>#VALUE!</v>
      </c>
    </row>
    <row r="851" spans="1:5">
      <c r="A851" t="s">
        <v>31</v>
      </c>
      <c r="B851" t="e">
        <f>Updates!Q851</f>
        <v>#VALUE!</v>
      </c>
      <c r="C851" s="4" t="e">
        <f t="shared" si="13"/>
        <v>#VALUE!</v>
      </c>
      <c r="D851" t="e">
        <f>(A851&amp;Updates!K851)</f>
        <v>#VALUE!</v>
      </c>
      <c r="E851" t="e">
        <f>"\\cmfp538\"&amp;Updates!K851&amp;"$"</f>
        <v>#VALUE!</v>
      </c>
    </row>
    <row r="852" spans="1:5">
      <c r="A852" t="s">
        <v>31</v>
      </c>
      <c r="B852" t="e">
        <f>Updates!Q852</f>
        <v>#VALUE!</v>
      </c>
      <c r="C852" s="4" t="e">
        <f t="shared" si="13"/>
        <v>#VALUE!</v>
      </c>
      <c r="D852" t="e">
        <f>(A852&amp;Updates!K852)</f>
        <v>#VALUE!</v>
      </c>
      <c r="E852" t="e">
        <f>"\\cmfp538\"&amp;Updates!K852&amp;"$"</f>
        <v>#VALUE!</v>
      </c>
    </row>
    <row r="853" spans="1:5">
      <c r="A853" t="s">
        <v>31</v>
      </c>
      <c r="B853" t="e">
        <f>Updates!Q853</f>
        <v>#VALUE!</v>
      </c>
      <c r="C853" s="4" t="e">
        <f t="shared" si="13"/>
        <v>#VALUE!</v>
      </c>
      <c r="D853" t="e">
        <f>(A853&amp;Updates!K853)</f>
        <v>#VALUE!</v>
      </c>
      <c r="E853" t="e">
        <f>"\\cmfp538\"&amp;Updates!K853&amp;"$"</f>
        <v>#VALUE!</v>
      </c>
    </row>
    <row r="854" spans="1:5">
      <c r="A854" t="s">
        <v>31</v>
      </c>
      <c r="B854" t="e">
        <f>Updates!Q854</f>
        <v>#VALUE!</v>
      </c>
      <c r="C854" s="4" t="e">
        <f t="shared" si="13"/>
        <v>#VALUE!</v>
      </c>
      <c r="D854" t="e">
        <f>(A854&amp;Updates!K854)</f>
        <v>#VALUE!</v>
      </c>
      <c r="E854" t="e">
        <f>"\\cmfp538\"&amp;Updates!K854&amp;"$"</f>
        <v>#VALUE!</v>
      </c>
    </row>
    <row r="855" spans="1:5">
      <c r="A855" t="s">
        <v>31</v>
      </c>
      <c r="B855" t="e">
        <f>Updates!Q855</f>
        <v>#VALUE!</v>
      </c>
      <c r="C855" s="4" t="e">
        <f t="shared" si="13"/>
        <v>#VALUE!</v>
      </c>
      <c r="D855" t="e">
        <f>(A855&amp;Updates!K855)</f>
        <v>#VALUE!</v>
      </c>
      <c r="E855" t="e">
        <f>"\\cmfp538\"&amp;Updates!K855&amp;"$"</f>
        <v>#VALUE!</v>
      </c>
    </row>
    <row r="856" spans="1:5">
      <c r="A856" t="s">
        <v>31</v>
      </c>
      <c r="B856" t="e">
        <f>Updates!Q856</f>
        <v>#VALUE!</v>
      </c>
      <c r="C856" s="4" t="e">
        <f t="shared" si="13"/>
        <v>#VALUE!</v>
      </c>
      <c r="D856" t="e">
        <f>(A856&amp;Updates!K856)</f>
        <v>#VALUE!</v>
      </c>
      <c r="E856" t="e">
        <f>"\\cmfp538\"&amp;Updates!K856&amp;"$"</f>
        <v>#VALUE!</v>
      </c>
    </row>
    <row r="857" spans="1:5">
      <c r="A857" t="s">
        <v>31</v>
      </c>
      <c r="B857" t="e">
        <f>Updates!Q857</f>
        <v>#VALUE!</v>
      </c>
      <c r="C857" s="4" t="e">
        <f t="shared" si="13"/>
        <v>#VALUE!</v>
      </c>
      <c r="D857" t="e">
        <f>(A857&amp;Updates!K857)</f>
        <v>#VALUE!</v>
      </c>
      <c r="E857" t="e">
        <f>"\\cmfp538\"&amp;Updates!K857&amp;"$"</f>
        <v>#VALUE!</v>
      </c>
    </row>
    <row r="858" spans="1:5">
      <c r="A858" t="s">
        <v>31</v>
      </c>
      <c r="B858" t="e">
        <f>Updates!Q858</f>
        <v>#VALUE!</v>
      </c>
      <c r="C858" s="4" t="e">
        <f t="shared" si="13"/>
        <v>#VALUE!</v>
      </c>
      <c r="D858" t="e">
        <f>(A858&amp;Updates!K858)</f>
        <v>#VALUE!</v>
      </c>
      <c r="E858" t="e">
        <f>"\\cmfp538\"&amp;Updates!K858&amp;"$"</f>
        <v>#VALUE!</v>
      </c>
    </row>
    <row r="859" spans="1:5">
      <c r="A859" t="s">
        <v>31</v>
      </c>
      <c r="B859" t="e">
        <f>Updates!Q859</f>
        <v>#VALUE!</v>
      </c>
      <c r="C859" s="4" t="e">
        <f t="shared" si="13"/>
        <v>#VALUE!</v>
      </c>
      <c r="D859" t="e">
        <f>(A859&amp;Updates!K859)</f>
        <v>#VALUE!</v>
      </c>
      <c r="E859" t="e">
        <f>"\\cmfp538\"&amp;Updates!K859&amp;"$"</f>
        <v>#VALUE!</v>
      </c>
    </row>
    <row r="860" spans="1:5">
      <c r="A860" t="s">
        <v>31</v>
      </c>
      <c r="B860" t="e">
        <f>Updates!Q860</f>
        <v>#VALUE!</v>
      </c>
      <c r="C860" s="4" t="e">
        <f t="shared" si="13"/>
        <v>#VALUE!</v>
      </c>
      <c r="D860" t="e">
        <f>(A860&amp;Updates!K860)</f>
        <v>#VALUE!</v>
      </c>
      <c r="E860" t="e">
        <f>"\\cmfp538\"&amp;Updates!K860&amp;"$"</f>
        <v>#VALUE!</v>
      </c>
    </row>
    <row r="861" spans="1:5">
      <c r="A861" t="s">
        <v>31</v>
      </c>
      <c r="B861" t="e">
        <f>Updates!Q861</f>
        <v>#VALUE!</v>
      </c>
      <c r="C861" s="4" t="e">
        <f t="shared" si="13"/>
        <v>#VALUE!</v>
      </c>
      <c r="D861" t="e">
        <f>(A861&amp;Updates!K861)</f>
        <v>#VALUE!</v>
      </c>
      <c r="E861" t="e">
        <f>"\\cmfp538\"&amp;Updates!K861&amp;"$"</f>
        <v>#VALUE!</v>
      </c>
    </row>
    <row r="862" spans="1:5">
      <c r="A862" t="s">
        <v>31</v>
      </c>
      <c r="B862" t="e">
        <f>Updates!Q862</f>
        <v>#VALUE!</v>
      </c>
      <c r="C862" s="4" t="e">
        <f t="shared" si="13"/>
        <v>#VALUE!</v>
      </c>
      <c r="D862" t="e">
        <f>(A862&amp;Updates!K862)</f>
        <v>#VALUE!</v>
      </c>
      <c r="E862" t="e">
        <f>"\\cmfp538\"&amp;Updates!K862&amp;"$"</f>
        <v>#VALUE!</v>
      </c>
    </row>
    <row r="863" spans="1:5">
      <c r="A863" t="s">
        <v>31</v>
      </c>
      <c r="B863" t="e">
        <f>Updates!Q863</f>
        <v>#VALUE!</v>
      </c>
      <c r="C863" s="4" t="e">
        <f t="shared" si="13"/>
        <v>#VALUE!</v>
      </c>
      <c r="D863" t="e">
        <f>(A863&amp;Updates!K863)</f>
        <v>#VALUE!</v>
      </c>
      <c r="E863" t="e">
        <f>"\\cmfp538\"&amp;Updates!K863&amp;"$"</f>
        <v>#VALUE!</v>
      </c>
    </row>
    <row r="864" spans="1:5">
      <c r="A864" t="s">
        <v>31</v>
      </c>
      <c r="B864" t="e">
        <f>Updates!Q864</f>
        <v>#VALUE!</v>
      </c>
      <c r="C864" s="4" t="e">
        <f t="shared" si="13"/>
        <v>#VALUE!</v>
      </c>
      <c r="D864" t="e">
        <f>(A864&amp;Updates!K864)</f>
        <v>#VALUE!</v>
      </c>
      <c r="E864" t="e">
        <f>"\\cmfp538\"&amp;Updates!K864&amp;"$"</f>
        <v>#VALUE!</v>
      </c>
    </row>
    <row r="865" spans="1:5">
      <c r="A865" t="s">
        <v>31</v>
      </c>
      <c r="B865" t="e">
        <f>Updates!Q865</f>
        <v>#VALUE!</v>
      </c>
      <c r="C865" s="4" t="e">
        <f t="shared" si="13"/>
        <v>#VALUE!</v>
      </c>
      <c r="D865" t="e">
        <f>(A865&amp;Updates!K865)</f>
        <v>#VALUE!</v>
      </c>
      <c r="E865" t="e">
        <f>"\\cmfp538\"&amp;Updates!K865&amp;"$"</f>
        <v>#VALUE!</v>
      </c>
    </row>
    <row r="866" spans="1:5">
      <c r="A866" t="s">
        <v>31</v>
      </c>
      <c r="B866" t="e">
        <f>Updates!Q866</f>
        <v>#VALUE!</v>
      </c>
      <c r="C866" s="4" t="e">
        <f t="shared" si="13"/>
        <v>#VALUE!</v>
      </c>
      <c r="D866" t="e">
        <f>(A866&amp;Updates!K866)</f>
        <v>#VALUE!</v>
      </c>
      <c r="E866" t="e">
        <f>"\\cmfp538\"&amp;Updates!K866&amp;"$"</f>
        <v>#VALUE!</v>
      </c>
    </row>
    <row r="867" spans="1:5">
      <c r="A867" t="s">
        <v>31</v>
      </c>
      <c r="B867" t="e">
        <f>Updates!Q867</f>
        <v>#VALUE!</v>
      </c>
      <c r="C867" s="4" t="e">
        <f t="shared" si="13"/>
        <v>#VALUE!</v>
      </c>
      <c r="D867" t="e">
        <f>(A867&amp;Updates!K867)</f>
        <v>#VALUE!</v>
      </c>
      <c r="E867" t="e">
        <f>"\\cmfp538\"&amp;Updates!K867&amp;"$"</f>
        <v>#VALUE!</v>
      </c>
    </row>
    <row r="868" spans="1:5">
      <c r="A868" t="s">
        <v>31</v>
      </c>
      <c r="B868" t="e">
        <f>Updates!Q868</f>
        <v>#VALUE!</v>
      </c>
      <c r="C868" s="4" t="e">
        <f t="shared" si="13"/>
        <v>#VALUE!</v>
      </c>
      <c r="D868" t="e">
        <f>(A868&amp;Updates!K868)</f>
        <v>#VALUE!</v>
      </c>
      <c r="E868" t="e">
        <f>"\\cmfp538\"&amp;Updates!K868&amp;"$"</f>
        <v>#VALUE!</v>
      </c>
    </row>
    <row r="869" spans="1:5">
      <c r="A869" t="s">
        <v>31</v>
      </c>
      <c r="B869" t="e">
        <f>Updates!Q869</f>
        <v>#VALUE!</v>
      </c>
      <c r="C869" s="4" t="e">
        <f t="shared" si="13"/>
        <v>#VALUE!</v>
      </c>
      <c r="D869" t="e">
        <f>(A869&amp;Updates!K869)</f>
        <v>#VALUE!</v>
      </c>
      <c r="E869" t="e">
        <f>"\\cmfp538\"&amp;Updates!K869&amp;"$"</f>
        <v>#VALUE!</v>
      </c>
    </row>
    <row r="870" spans="1:5">
      <c r="A870" t="s">
        <v>31</v>
      </c>
      <c r="B870" t="e">
        <f>Updates!Q870</f>
        <v>#VALUE!</v>
      </c>
      <c r="C870" s="4" t="e">
        <f t="shared" si="13"/>
        <v>#VALUE!</v>
      </c>
      <c r="D870" t="e">
        <f>(A870&amp;Updates!K870)</f>
        <v>#VALUE!</v>
      </c>
      <c r="E870" t="e">
        <f>"\\cmfp538\"&amp;Updates!K870&amp;"$"</f>
        <v>#VALUE!</v>
      </c>
    </row>
    <row r="871" spans="1:5">
      <c r="A871" t="s">
        <v>31</v>
      </c>
      <c r="B871" t="e">
        <f>Updates!Q871</f>
        <v>#VALUE!</v>
      </c>
      <c r="C871" s="4" t="e">
        <f t="shared" si="13"/>
        <v>#VALUE!</v>
      </c>
      <c r="D871" t="e">
        <f>(A871&amp;Updates!K871)</f>
        <v>#VALUE!</v>
      </c>
      <c r="E871" t="e">
        <f>"\\cmfp538\"&amp;Updates!K871&amp;"$"</f>
        <v>#VALUE!</v>
      </c>
    </row>
    <row r="872" spans="1:5">
      <c r="A872" t="s">
        <v>31</v>
      </c>
      <c r="B872" t="e">
        <f>Updates!Q872</f>
        <v>#VALUE!</v>
      </c>
      <c r="C872" s="4" t="e">
        <f t="shared" si="13"/>
        <v>#VALUE!</v>
      </c>
      <c r="D872" t="e">
        <f>(A872&amp;Updates!K872)</f>
        <v>#VALUE!</v>
      </c>
      <c r="E872" t="e">
        <f>"\\cmfp538\"&amp;Updates!K872&amp;"$"</f>
        <v>#VALUE!</v>
      </c>
    </row>
    <row r="873" spans="1:5">
      <c r="A873" t="s">
        <v>31</v>
      </c>
      <c r="B873" t="e">
        <f>Updates!Q873</f>
        <v>#VALUE!</v>
      </c>
      <c r="C873" s="4" t="e">
        <f t="shared" si="13"/>
        <v>#VALUE!</v>
      </c>
      <c r="D873" t="e">
        <f>(A873&amp;Updates!K873)</f>
        <v>#VALUE!</v>
      </c>
      <c r="E873" t="e">
        <f>"\\cmfp538\"&amp;Updates!K873&amp;"$"</f>
        <v>#VALUE!</v>
      </c>
    </row>
    <row r="874" spans="1:5">
      <c r="A874" t="s">
        <v>31</v>
      </c>
      <c r="B874" t="e">
        <f>Updates!Q874</f>
        <v>#VALUE!</v>
      </c>
      <c r="C874" s="4" t="e">
        <f t="shared" si="13"/>
        <v>#VALUE!</v>
      </c>
      <c r="D874" t="e">
        <f>(A874&amp;Updates!K874)</f>
        <v>#VALUE!</v>
      </c>
      <c r="E874" t="e">
        <f>"\\cmfp538\"&amp;Updates!K874&amp;"$"</f>
        <v>#VALUE!</v>
      </c>
    </row>
    <row r="875" spans="1:5">
      <c r="A875" t="s">
        <v>31</v>
      </c>
      <c r="B875" t="e">
        <f>Updates!Q875</f>
        <v>#VALUE!</v>
      </c>
      <c r="C875" s="4" t="e">
        <f t="shared" si="13"/>
        <v>#VALUE!</v>
      </c>
      <c r="D875" t="e">
        <f>(A875&amp;Updates!K875)</f>
        <v>#VALUE!</v>
      </c>
      <c r="E875" t="e">
        <f>"\\cmfp538\"&amp;Updates!K875&amp;"$"</f>
        <v>#VALUE!</v>
      </c>
    </row>
    <row r="876" spans="1:5">
      <c r="A876" t="s">
        <v>31</v>
      </c>
      <c r="B876" t="e">
        <f>Updates!Q876</f>
        <v>#VALUE!</v>
      </c>
      <c r="C876" s="4" t="e">
        <f t="shared" si="13"/>
        <v>#VALUE!</v>
      </c>
      <c r="D876" t="e">
        <f>(A876&amp;Updates!K876)</f>
        <v>#VALUE!</v>
      </c>
      <c r="E876" t="e">
        <f>"\\cmfp538\"&amp;Updates!K876&amp;"$"</f>
        <v>#VALUE!</v>
      </c>
    </row>
    <row r="877" spans="1:5">
      <c r="A877" t="s">
        <v>31</v>
      </c>
      <c r="B877" t="e">
        <f>Updates!Q877</f>
        <v>#VALUE!</v>
      </c>
      <c r="C877" s="4" t="e">
        <f t="shared" si="13"/>
        <v>#VALUE!</v>
      </c>
      <c r="D877" t="e">
        <f>(A877&amp;Updates!K877)</f>
        <v>#VALUE!</v>
      </c>
      <c r="E877" t="e">
        <f>"\\cmfp538\"&amp;Updates!K877&amp;"$"</f>
        <v>#VALUE!</v>
      </c>
    </row>
    <row r="878" spans="1:5">
      <c r="A878" t="s">
        <v>31</v>
      </c>
      <c r="B878" t="e">
        <f>Updates!Q878</f>
        <v>#VALUE!</v>
      </c>
      <c r="C878" s="4" t="e">
        <f t="shared" si="13"/>
        <v>#VALUE!</v>
      </c>
      <c r="D878" t="e">
        <f>(A878&amp;Updates!K878)</f>
        <v>#VALUE!</v>
      </c>
      <c r="E878" t="e">
        <f>"\\cmfp538\"&amp;Updates!K878&amp;"$"</f>
        <v>#VALUE!</v>
      </c>
    </row>
    <row r="879" spans="1:5">
      <c r="A879" t="s">
        <v>31</v>
      </c>
      <c r="B879" t="e">
        <f>Updates!Q879</f>
        <v>#VALUE!</v>
      </c>
      <c r="C879" s="4" t="e">
        <f t="shared" si="13"/>
        <v>#VALUE!</v>
      </c>
      <c r="D879" t="e">
        <f>(A879&amp;Updates!K879)</f>
        <v>#VALUE!</v>
      </c>
      <c r="E879" t="e">
        <f>"\\cmfp538\"&amp;Updates!K879&amp;"$"</f>
        <v>#VALUE!</v>
      </c>
    </row>
    <row r="880" spans="1:5">
      <c r="A880" t="s">
        <v>31</v>
      </c>
      <c r="B880" t="e">
        <f>Updates!Q880</f>
        <v>#VALUE!</v>
      </c>
      <c r="C880" s="4" t="e">
        <f t="shared" si="13"/>
        <v>#VALUE!</v>
      </c>
      <c r="D880" t="e">
        <f>(A880&amp;Updates!K880)</f>
        <v>#VALUE!</v>
      </c>
      <c r="E880" t="e">
        <f>"\\cmfp538\"&amp;Updates!K880&amp;"$"</f>
        <v>#VALUE!</v>
      </c>
    </row>
    <row r="881" spans="1:5">
      <c r="A881" t="s">
        <v>31</v>
      </c>
      <c r="B881" t="e">
        <f>Updates!Q881</f>
        <v>#VALUE!</v>
      </c>
      <c r="C881" s="4" t="e">
        <f t="shared" si="13"/>
        <v>#VALUE!</v>
      </c>
      <c r="D881" t="e">
        <f>(A881&amp;Updates!K881)</f>
        <v>#VALUE!</v>
      </c>
      <c r="E881" t="e">
        <f>"\\cmfp538\"&amp;Updates!K881&amp;"$"</f>
        <v>#VALUE!</v>
      </c>
    </row>
    <row r="882" spans="1:5">
      <c r="A882" t="s">
        <v>31</v>
      </c>
      <c r="B882" t="e">
        <f>Updates!Q882</f>
        <v>#VALUE!</v>
      </c>
      <c r="C882" s="4" t="e">
        <f t="shared" si="13"/>
        <v>#VALUE!</v>
      </c>
      <c r="D882" t="e">
        <f>(A882&amp;Updates!K882)</f>
        <v>#VALUE!</v>
      </c>
      <c r="E882" t="e">
        <f>"\\cmfp538\"&amp;Updates!K882&amp;"$"</f>
        <v>#VALUE!</v>
      </c>
    </row>
    <row r="883" spans="1:5">
      <c r="A883" t="s">
        <v>31</v>
      </c>
      <c r="B883" t="e">
        <f>Updates!Q883</f>
        <v>#VALUE!</v>
      </c>
      <c r="C883" s="4" t="e">
        <f t="shared" si="13"/>
        <v>#VALUE!</v>
      </c>
      <c r="D883" t="e">
        <f>(A883&amp;Updates!K883)</f>
        <v>#VALUE!</v>
      </c>
      <c r="E883" t="e">
        <f>"\\cmfp538\"&amp;Updates!K883&amp;"$"</f>
        <v>#VALUE!</v>
      </c>
    </row>
    <row r="884" spans="1:5">
      <c r="A884" t="s">
        <v>31</v>
      </c>
      <c r="B884" t="e">
        <f>Updates!Q884</f>
        <v>#VALUE!</v>
      </c>
      <c r="C884" s="4" t="e">
        <f t="shared" si="13"/>
        <v>#VALUE!</v>
      </c>
      <c r="D884" t="e">
        <f>(A884&amp;Updates!K884)</f>
        <v>#VALUE!</v>
      </c>
      <c r="E884" t="e">
        <f>"\\cmfp538\"&amp;Updates!K884&amp;"$"</f>
        <v>#VALUE!</v>
      </c>
    </row>
    <row r="885" spans="1:5">
      <c r="A885" t="s">
        <v>31</v>
      </c>
      <c r="B885" t="e">
        <f>Updates!Q885</f>
        <v>#VALUE!</v>
      </c>
      <c r="C885" s="4" t="e">
        <f t="shared" si="13"/>
        <v>#VALUE!</v>
      </c>
      <c r="D885" t="e">
        <f>(A885&amp;Updates!K885)</f>
        <v>#VALUE!</v>
      </c>
      <c r="E885" t="e">
        <f>"\\cmfp538\"&amp;Updates!K885&amp;"$"</f>
        <v>#VALUE!</v>
      </c>
    </row>
    <row r="886" spans="1:5">
      <c r="A886" t="s">
        <v>31</v>
      </c>
      <c r="B886" t="e">
        <f>Updates!Q886</f>
        <v>#VALUE!</v>
      </c>
      <c r="C886" s="4" t="e">
        <f t="shared" si="13"/>
        <v>#VALUE!</v>
      </c>
      <c r="D886" t="e">
        <f>(A886&amp;Updates!K886)</f>
        <v>#VALUE!</v>
      </c>
      <c r="E886" t="e">
        <f>"\\cmfp538\"&amp;Updates!K886&amp;"$"</f>
        <v>#VALUE!</v>
      </c>
    </row>
    <row r="887" spans="1:5">
      <c r="A887" t="s">
        <v>31</v>
      </c>
      <c r="B887" t="e">
        <f>Updates!Q887</f>
        <v>#VALUE!</v>
      </c>
      <c r="C887" s="4" t="e">
        <f t="shared" si="13"/>
        <v>#VALUE!</v>
      </c>
      <c r="D887" t="e">
        <f>(A887&amp;Updates!K887)</f>
        <v>#VALUE!</v>
      </c>
      <c r="E887" t="e">
        <f>"\\cmfp538\"&amp;Updates!K887&amp;"$"</f>
        <v>#VALUE!</v>
      </c>
    </row>
    <row r="888" spans="1:5">
      <c r="A888" t="s">
        <v>31</v>
      </c>
      <c r="B888" t="e">
        <f>Updates!Q888</f>
        <v>#VALUE!</v>
      </c>
      <c r="C888" s="4" t="e">
        <f t="shared" si="13"/>
        <v>#VALUE!</v>
      </c>
      <c r="D888" t="e">
        <f>(A888&amp;Updates!K888)</f>
        <v>#VALUE!</v>
      </c>
      <c r="E888" t="e">
        <f>"\\cmfp538\"&amp;Updates!K888&amp;"$"</f>
        <v>#VALUE!</v>
      </c>
    </row>
    <row r="889" spans="1:5">
      <c r="A889" t="s">
        <v>31</v>
      </c>
      <c r="B889" t="e">
        <f>Updates!Q889</f>
        <v>#VALUE!</v>
      </c>
      <c r="C889" s="4" t="e">
        <f t="shared" si="13"/>
        <v>#VALUE!</v>
      </c>
      <c r="D889" t="e">
        <f>(A889&amp;Updates!K889)</f>
        <v>#VALUE!</v>
      </c>
      <c r="E889" t="e">
        <f>"\\cmfp538\"&amp;Updates!K889&amp;"$"</f>
        <v>#VALUE!</v>
      </c>
    </row>
    <row r="890" spans="1:5">
      <c r="A890" t="s">
        <v>31</v>
      </c>
      <c r="B890" t="e">
        <f>Updates!Q890</f>
        <v>#VALUE!</v>
      </c>
      <c r="C890" s="4" t="e">
        <f t="shared" si="13"/>
        <v>#VALUE!</v>
      </c>
      <c r="D890" t="e">
        <f>(A890&amp;Updates!K890)</f>
        <v>#VALUE!</v>
      </c>
      <c r="E890" t="e">
        <f>"\\cmfp538\"&amp;Updates!K890&amp;"$"</f>
        <v>#VALUE!</v>
      </c>
    </row>
    <row r="891" spans="1:5">
      <c r="A891" t="s">
        <v>31</v>
      </c>
      <c r="B891" t="e">
        <f>Updates!Q891</f>
        <v>#VALUE!</v>
      </c>
      <c r="C891" s="4" t="e">
        <f t="shared" si="13"/>
        <v>#VALUE!</v>
      </c>
      <c r="D891" t="e">
        <f>(A891&amp;Updates!K891)</f>
        <v>#VALUE!</v>
      </c>
      <c r="E891" t="e">
        <f>"\\cmfp538\"&amp;Updates!K891&amp;"$"</f>
        <v>#VALUE!</v>
      </c>
    </row>
    <row r="892" spans="1:5">
      <c r="A892" t="s">
        <v>31</v>
      </c>
      <c r="B892" t="e">
        <f>Updates!Q892</f>
        <v>#VALUE!</v>
      </c>
      <c r="C892" s="4" t="e">
        <f t="shared" si="13"/>
        <v>#VALUE!</v>
      </c>
      <c r="D892" t="e">
        <f>(A892&amp;Updates!K892)</f>
        <v>#VALUE!</v>
      </c>
      <c r="E892" t="e">
        <f>"\\cmfp538\"&amp;Updates!K892&amp;"$"</f>
        <v>#VALUE!</v>
      </c>
    </row>
    <row r="893" spans="1:5">
      <c r="A893" t="s">
        <v>31</v>
      </c>
      <c r="B893" t="e">
        <f>Updates!Q893</f>
        <v>#VALUE!</v>
      </c>
      <c r="C893" s="4" t="e">
        <f t="shared" si="13"/>
        <v>#VALUE!</v>
      </c>
      <c r="D893" t="e">
        <f>(A893&amp;Updates!K893)</f>
        <v>#VALUE!</v>
      </c>
      <c r="E893" t="e">
        <f>"\\cmfp538\"&amp;Updates!K893&amp;"$"</f>
        <v>#VALUE!</v>
      </c>
    </row>
    <row r="894" spans="1:5">
      <c r="A894" t="s">
        <v>31</v>
      </c>
      <c r="B894" t="e">
        <f>Updates!Q894</f>
        <v>#VALUE!</v>
      </c>
      <c r="C894" s="4" t="e">
        <f t="shared" si="13"/>
        <v>#VALUE!</v>
      </c>
      <c r="D894" t="e">
        <f>(A894&amp;Updates!K894)</f>
        <v>#VALUE!</v>
      </c>
      <c r="E894" t="e">
        <f>"\\cmfp538\"&amp;Updates!K894&amp;"$"</f>
        <v>#VALUE!</v>
      </c>
    </row>
    <row r="895" spans="1:5">
      <c r="A895" t="s">
        <v>31</v>
      </c>
      <c r="B895" t="e">
        <f>Updates!Q895</f>
        <v>#VALUE!</v>
      </c>
      <c r="C895" s="4" t="e">
        <f t="shared" si="13"/>
        <v>#VALUE!</v>
      </c>
      <c r="D895" t="e">
        <f>(A895&amp;Updates!K895)</f>
        <v>#VALUE!</v>
      </c>
      <c r="E895" t="e">
        <f>"\\cmfp538\"&amp;Updates!K895&amp;"$"</f>
        <v>#VALUE!</v>
      </c>
    </row>
    <row r="896" spans="1:5">
      <c r="A896" t="s">
        <v>31</v>
      </c>
      <c r="B896" t="e">
        <f>Updates!Q896</f>
        <v>#VALUE!</v>
      </c>
      <c r="C896" s="4" t="e">
        <f t="shared" si="13"/>
        <v>#VALUE!</v>
      </c>
      <c r="D896" t="e">
        <f>(A896&amp;Updates!K896)</f>
        <v>#VALUE!</v>
      </c>
      <c r="E896" t="e">
        <f>"\\cmfp538\"&amp;Updates!K896&amp;"$"</f>
        <v>#VALUE!</v>
      </c>
    </row>
    <row r="897" spans="1:5">
      <c r="A897" t="s">
        <v>31</v>
      </c>
      <c r="B897" t="e">
        <f>Updates!Q897</f>
        <v>#VALUE!</v>
      </c>
      <c r="C897" s="4" t="e">
        <f t="shared" si="13"/>
        <v>#VALUE!</v>
      </c>
      <c r="D897" t="e">
        <f>(A897&amp;Updates!K897)</f>
        <v>#VALUE!</v>
      </c>
      <c r="E897" t="e">
        <f>"\\cmfp538\"&amp;Updates!K897&amp;"$"</f>
        <v>#VALUE!</v>
      </c>
    </row>
    <row r="898" spans="1:5">
      <c r="A898" t="s">
        <v>31</v>
      </c>
      <c r="B898" t="e">
        <f>Updates!Q898</f>
        <v>#VALUE!</v>
      </c>
      <c r="C898" s="4" t="e">
        <f t="shared" si="13"/>
        <v>#VALUE!</v>
      </c>
      <c r="D898" t="e">
        <f>(A898&amp;Updates!K898)</f>
        <v>#VALUE!</v>
      </c>
      <c r="E898" t="e">
        <f>"\\cmfp538\"&amp;Updates!K898&amp;"$"</f>
        <v>#VALUE!</v>
      </c>
    </row>
    <row r="899" spans="1:5">
      <c r="A899" t="s">
        <v>31</v>
      </c>
      <c r="B899" t="e">
        <f>Updates!Q899</f>
        <v>#VALUE!</v>
      </c>
      <c r="C899" s="4" t="e">
        <f t="shared" ref="C899:C962" si="14">IF(B899&gt;0,A899)</f>
        <v>#VALUE!</v>
      </c>
      <c r="D899" t="e">
        <f>(A899&amp;Updates!K899)</f>
        <v>#VALUE!</v>
      </c>
      <c r="E899" t="e">
        <f>"\\cmfp538\"&amp;Updates!K899&amp;"$"</f>
        <v>#VALUE!</v>
      </c>
    </row>
    <row r="900" spans="1:5">
      <c r="A900" t="s">
        <v>31</v>
      </c>
      <c r="B900" t="e">
        <f>Updates!Q900</f>
        <v>#VALUE!</v>
      </c>
      <c r="C900" s="4" t="e">
        <f t="shared" si="14"/>
        <v>#VALUE!</v>
      </c>
      <c r="D900" t="e">
        <f>(A900&amp;Updates!K900)</f>
        <v>#VALUE!</v>
      </c>
      <c r="E900" t="e">
        <f>"\\cmfp538\"&amp;Updates!K900&amp;"$"</f>
        <v>#VALUE!</v>
      </c>
    </row>
    <row r="901" spans="1:5">
      <c r="A901" t="s">
        <v>31</v>
      </c>
      <c r="B901" t="e">
        <f>Updates!Q901</f>
        <v>#VALUE!</v>
      </c>
      <c r="C901" s="4" t="e">
        <f t="shared" si="14"/>
        <v>#VALUE!</v>
      </c>
      <c r="D901" t="e">
        <f>(A901&amp;Updates!K901)</f>
        <v>#VALUE!</v>
      </c>
      <c r="E901" t="e">
        <f>"\\cmfp538\"&amp;Updates!K901&amp;"$"</f>
        <v>#VALUE!</v>
      </c>
    </row>
    <row r="902" spans="1:5">
      <c r="A902" t="s">
        <v>31</v>
      </c>
      <c r="B902" t="e">
        <f>Updates!Q902</f>
        <v>#VALUE!</v>
      </c>
      <c r="C902" s="4" t="e">
        <f t="shared" si="14"/>
        <v>#VALUE!</v>
      </c>
      <c r="D902" t="e">
        <f>(A902&amp;Updates!K902)</f>
        <v>#VALUE!</v>
      </c>
      <c r="E902" t="e">
        <f>"\\cmfp538\"&amp;Updates!K902&amp;"$"</f>
        <v>#VALUE!</v>
      </c>
    </row>
    <row r="903" spans="1:5">
      <c r="A903" t="s">
        <v>31</v>
      </c>
      <c r="B903" t="e">
        <f>Updates!Q903</f>
        <v>#VALUE!</v>
      </c>
      <c r="C903" s="4" t="e">
        <f t="shared" si="14"/>
        <v>#VALUE!</v>
      </c>
      <c r="D903" t="e">
        <f>(A903&amp;Updates!K903)</f>
        <v>#VALUE!</v>
      </c>
      <c r="E903" t="e">
        <f>"\\cmfp538\"&amp;Updates!K903&amp;"$"</f>
        <v>#VALUE!</v>
      </c>
    </row>
    <row r="904" spans="1:5">
      <c r="A904" t="s">
        <v>31</v>
      </c>
      <c r="B904" t="e">
        <f>Updates!Q904</f>
        <v>#VALUE!</v>
      </c>
      <c r="C904" s="4" t="e">
        <f t="shared" si="14"/>
        <v>#VALUE!</v>
      </c>
      <c r="D904" t="e">
        <f>(A904&amp;Updates!K904)</f>
        <v>#VALUE!</v>
      </c>
      <c r="E904" t="e">
        <f>"\\cmfp538\"&amp;Updates!K904&amp;"$"</f>
        <v>#VALUE!</v>
      </c>
    </row>
    <row r="905" spans="1:5">
      <c r="A905" t="s">
        <v>31</v>
      </c>
      <c r="B905" t="e">
        <f>Updates!Q905</f>
        <v>#VALUE!</v>
      </c>
      <c r="C905" s="4" t="e">
        <f t="shared" si="14"/>
        <v>#VALUE!</v>
      </c>
      <c r="D905" t="e">
        <f>(A905&amp;Updates!K905)</f>
        <v>#VALUE!</v>
      </c>
      <c r="E905" t="e">
        <f>"\\cmfp538\"&amp;Updates!K905&amp;"$"</f>
        <v>#VALUE!</v>
      </c>
    </row>
    <row r="906" spans="1:5">
      <c r="A906" t="s">
        <v>31</v>
      </c>
      <c r="B906" t="e">
        <f>Updates!Q906</f>
        <v>#VALUE!</v>
      </c>
      <c r="C906" s="4" t="e">
        <f t="shared" si="14"/>
        <v>#VALUE!</v>
      </c>
      <c r="D906" t="e">
        <f>(A906&amp;Updates!K906)</f>
        <v>#VALUE!</v>
      </c>
      <c r="E906" t="e">
        <f>"\\cmfp538\"&amp;Updates!K906&amp;"$"</f>
        <v>#VALUE!</v>
      </c>
    </row>
    <row r="907" spans="1:5">
      <c r="A907" t="s">
        <v>31</v>
      </c>
      <c r="B907" t="e">
        <f>Updates!Q907</f>
        <v>#VALUE!</v>
      </c>
      <c r="C907" s="4" t="e">
        <f t="shared" si="14"/>
        <v>#VALUE!</v>
      </c>
      <c r="D907" t="e">
        <f>(A907&amp;Updates!K907)</f>
        <v>#VALUE!</v>
      </c>
      <c r="E907" t="e">
        <f>"\\cmfp538\"&amp;Updates!K907&amp;"$"</f>
        <v>#VALUE!</v>
      </c>
    </row>
    <row r="908" spans="1:5">
      <c r="A908" t="s">
        <v>31</v>
      </c>
      <c r="B908" t="e">
        <f>Updates!Q908</f>
        <v>#VALUE!</v>
      </c>
      <c r="C908" s="4" t="e">
        <f t="shared" si="14"/>
        <v>#VALUE!</v>
      </c>
      <c r="D908" t="e">
        <f>(A908&amp;Updates!K908)</f>
        <v>#VALUE!</v>
      </c>
      <c r="E908" t="e">
        <f>"\\cmfp538\"&amp;Updates!K908&amp;"$"</f>
        <v>#VALUE!</v>
      </c>
    </row>
    <row r="909" spans="1:5">
      <c r="A909" t="s">
        <v>31</v>
      </c>
      <c r="B909" t="e">
        <f>Updates!Q909</f>
        <v>#VALUE!</v>
      </c>
      <c r="C909" s="4" t="e">
        <f t="shared" si="14"/>
        <v>#VALUE!</v>
      </c>
      <c r="D909" t="e">
        <f>(A909&amp;Updates!K909)</f>
        <v>#VALUE!</v>
      </c>
      <c r="E909" t="e">
        <f>"\\cmfp538\"&amp;Updates!K909&amp;"$"</f>
        <v>#VALUE!</v>
      </c>
    </row>
    <row r="910" spans="1:5">
      <c r="A910" t="s">
        <v>31</v>
      </c>
      <c r="B910" t="e">
        <f>Updates!Q910</f>
        <v>#VALUE!</v>
      </c>
      <c r="C910" s="4" t="e">
        <f t="shared" si="14"/>
        <v>#VALUE!</v>
      </c>
      <c r="D910" t="e">
        <f>(A910&amp;Updates!K910)</f>
        <v>#VALUE!</v>
      </c>
      <c r="E910" t="e">
        <f>"\\cmfp538\"&amp;Updates!K910&amp;"$"</f>
        <v>#VALUE!</v>
      </c>
    </row>
    <row r="911" spans="1:5">
      <c r="A911" t="s">
        <v>31</v>
      </c>
      <c r="B911" t="e">
        <f>Updates!Q911</f>
        <v>#VALUE!</v>
      </c>
      <c r="C911" s="4" t="e">
        <f t="shared" si="14"/>
        <v>#VALUE!</v>
      </c>
      <c r="D911" t="e">
        <f>(A911&amp;Updates!K911)</f>
        <v>#VALUE!</v>
      </c>
      <c r="E911" t="e">
        <f>"\\cmfp538\"&amp;Updates!K911&amp;"$"</f>
        <v>#VALUE!</v>
      </c>
    </row>
    <row r="912" spans="1:5">
      <c r="A912" t="s">
        <v>31</v>
      </c>
      <c r="B912" t="e">
        <f>Updates!Q912</f>
        <v>#VALUE!</v>
      </c>
      <c r="C912" s="4" t="e">
        <f t="shared" si="14"/>
        <v>#VALUE!</v>
      </c>
      <c r="D912" t="e">
        <f>(A912&amp;Updates!K912)</f>
        <v>#VALUE!</v>
      </c>
      <c r="E912" t="e">
        <f>"\\cmfp538\"&amp;Updates!K912&amp;"$"</f>
        <v>#VALUE!</v>
      </c>
    </row>
    <row r="913" spans="1:5">
      <c r="A913" t="s">
        <v>31</v>
      </c>
      <c r="B913" t="e">
        <f>Updates!Q913</f>
        <v>#VALUE!</v>
      </c>
      <c r="C913" s="4" t="e">
        <f t="shared" si="14"/>
        <v>#VALUE!</v>
      </c>
      <c r="D913" t="e">
        <f>(A913&amp;Updates!K913)</f>
        <v>#VALUE!</v>
      </c>
      <c r="E913" t="e">
        <f>"\\cmfp538\"&amp;Updates!K913&amp;"$"</f>
        <v>#VALUE!</v>
      </c>
    </row>
    <row r="914" spans="1:5">
      <c r="A914" t="s">
        <v>31</v>
      </c>
      <c r="B914" t="e">
        <f>Updates!Q914</f>
        <v>#VALUE!</v>
      </c>
      <c r="C914" s="4" t="e">
        <f t="shared" si="14"/>
        <v>#VALUE!</v>
      </c>
      <c r="D914" t="e">
        <f>(A914&amp;Updates!K914)</f>
        <v>#VALUE!</v>
      </c>
      <c r="E914" t="e">
        <f>"\\cmfp538\"&amp;Updates!K914&amp;"$"</f>
        <v>#VALUE!</v>
      </c>
    </row>
    <row r="915" spans="1:5">
      <c r="A915" t="s">
        <v>31</v>
      </c>
      <c r="B915" t="e">
        <f>Updates!Q915</f>
        <v>#VALUE!</v>
      </c>
      <c r="C915" s="4" t="e">
        <f t="shared" si="14"/>
        <v>#VALUE!</v>
      </c>
      <c r="D915" t="e">
        <f>(A915&amp;Updates!K915)</f>
        <v>#VALUE!</v>
      </c>
      <c r="E915" t="e">
        <f>"\\cmfp538\"&amp;Updates!K915&amp;"$"</f>
        <v>#VALUE!</v>
      </c>
    </row>
    <row r="916" spans="1:5">
      <c r="A916" t="s">
        <v>31</v>
      </c>
      <c r="B916" t="e">
        <f>Updates!Q916</f>
        <v>#VALUE!</v>
      </c>
      <c r="C916" s="4" t="e">
        <f t="shared" si="14"/>
        <v>#VALUE!</v>
      </c>
      <c r="D916" t="e">
        <f>(A916&amp;Updates!K916)</f>
        <v>#VALUE!</v>
      </c>
      <c r="E916" t="e">
        <f>"\\cmfp538\"&amp;Updates!K916&amp;"$"</f>
        <v>#VALUE!</v>
      </c>
    </row>
    <row r="917" spans="1:5">
      <c r="A917" t="s">
        <v>31</v>
      </c>
      <c r="B917" t="e">
        <f>Updates!Q917</f>
        <v>#VALUE!</v>
      </c>
      <c r="C917" s="4" t="e">
        <f t="shared" si="14"/>
        <v>#VALUE!</v>
      </c>
      <c r="D917" t="e">
        <f>(A917&amp;Updates!K917)</f>
        <v>#VALUE!</v>
      </c>
      <c r="E917" t="e">
        <f>"\\cmfp538\"&amp;Updates!K917&amp;"$"</f>
        <v>#VALUE!</v>
      </c>
    </row>
    <row r="918" spans="1:5">
      <c r="A918" t="s">
        <v>31</v>
      </c>
      <c r="B918" t="e">
        <f>Updates!Q918</f>
        <v>#VALUE!</v>
      </c>
      <c r="C918" s="4" t="e">
        <f t="shared" si="14"/>
        <v>#VALUE!</v>
      </c>
      <c r="D918" t="e">
        <f>(A918&amp;Updates!K918)</f>
        <v>#VALUE!</v>
      </c>
      <c r="E918" t="e">
        <f>"\\cmfp538\"&amp;Updates!K918&amp;"$"</f>
        <v>#VALUE!</v>
      </c>
    </row>
    <row r="919" spans="1:5">
      <c r="A919" t="s">
        <v>31</v>
      </c>
      <c r="B919" t="e">
        <f>Updates!Q919</f>
        <v>#VALUE!</v>
      </c>
      <c r="C919" s="4" t="e">
        <f t="shared" si="14"/>
        <v>#VALUE!</v>
      </c>
      <c r="D919" t="e">
        <f>(A919&amp;Updates!K919)</f>
        <v>#VALUE!</v>
      </c>
      <c r="E919" t="e">
        <f>"\\cmfp538\"&amp;Updates!K919&amp;"$"</f>
        <v>#VALUE!</v>
      </c>
    </row>
    <row r="920" spans="1:5">
      <c r="A920" t="s">
        <v>31</v>
      </c>
      <c r="B920" t="e">
        <f>Updates!Q920</f>
        <v>#VALUE!</v>
      </c>
      <c r="C920" s="4" t="e">
        <f t="shared" si="14"/>
        <v>#VALUE!</v>
      </c>
      <c r="D920" t="e">
        <f>(A920&amp;Updates!K920)</f>
        <v>#VALUE!</v>
      </c>
      <c r="E920" t="e">
        <f>"\\cmfp538\"&amp;Updates!K920&amp;"$"</f>
        <v>#VALUE!</v>
      </c>
    </row>
    <row r="921" spans="1:5">
      <c r="A921" t="s">
        <v>31</v>
      </c>
      <c r="B921" t="e">
        <f>Updates!Q921</f>
        <v>#VALUE!</v>
      </c>
      <c r="C921" s="4" t="e">
        <f t="shared" si="14"/>
        <v>#VALUE!</v>
      </c>
      <c r="D921" t="e">
        <f>(A921&amp;Updates!K921)</f>
        <v>#VALUE!</v>
      </c>
      <c r="E921" t="e">
        <f>"\\cmfp538\"&amp;Updates!K921&amp;"$"</f>
        <v>#VALUE!</v>
      </c>
    </row>
    <row r="922" spans="1:5">
      <c r="A922" t="s">
        <v>31</v>
      </c>
      <c r="B922" t="e">
        <f>Updates!Q922</f>
        <v>#VALUE!</v>
      </c>
      <c r="C922" s="4" t="e">
        <f t="shared" si="14"/>
        <v>#VALUE!</v>
      </c>
      <c r="D922" t="e">
        <f>(A922&amp;Updates!K922)</f>
        <v>#VALUE!</v>
      </c>
      <c r="E922" t="e">
        <f>"\\cmfp538\"&amp;Updates!K922&amp;"$"</f>
        <v>#VALUE!</v>
      </c>
    </row>
    <row r="923" spans="1:5">
      <c r="A923" t="s">
        <v>31</v>
      </c>
      <c r="B923" t="e">
        <f>Updates!Q923</f>
        <v>#VALUE!</v>
      </c>
      <c r="C923" s="4" t="e">
        <f t="shared" si="14"/>
        <v>#VALUE!</v>
      </c>
      <c r="D923" t="e">
        <f>(A923&amp;Updates!K923)</f>
        <v>#VALUE!</v>
      </c>
      <c r="E923" t="e">
        <f>"\\cmfp538\"&amp;Updates!K923&amp;"$"</f>
        <v>#VALUE!</v>
      </c>
    </row>
    <row r="924" spans="1:5">
      <c r="A924" t="s">
        <v>31</v>
      </c>
      <c r="B924" t="e">
        <f>Updates!Q924</f>
        <v>#VALUE!</v>
      </c>
      <c r="C924" s="4" t="e">
        <f t="shared" si="14"/>
        <v>#VALUE!</v>
      </c>
      <c r="D924" t="e">
        <f>(A924&amp;Updates!K924)</f>
        <v>#VALUE!</v>
      </c>
      <c r="E924" t="e">
        <f>"\\cmfp538\"&amp;Updates!K924&amp;"$"</f>
        <v>#VALUE!</v>
      </c>
    </row>
    <row r="925" spans="1:5">
      <c r="A925" t="s">
        <v>31</v>
      </c>
      <c r="B925" t="e">
        <f>Updates!Q925</f>
        <v>#VALUE!</v>
      </c>
      <c r="C925" s="4" t="e">
        <f t="shared" si="14"/>
        <v>#VALUE!</v>
      </c>
      <c r="D925" t="e">
        <f>(A925&amp;Updates!K925)</f>
        <v>#VALUE!</v>
      </c>
      <c r="E925" t="e">
        <f>"\\cmfp538\"&amp;Updates!K925&amp;"$"</f>
        <v>#VALUE!</v>
      </c>
    </row>
    <row r="926" spans="1:5">
      <c r="A926" t="s">
        <v>31</v>
      </c>
      <c r="B926" t="e">
        <f>Updates!Q926</f>
        <v>#VALUE!</v>
      </c>
      <c r="C926" s="4" t="e">
        <f t="shared" si="14"/>
        <v>#VALUE!</v>
      </c>
      <c r="D926" t="e">
        <f>(A926&amp;Updates!K926)</f>
        <v>#VALUE!</v>
      </c>
      <c r="E926" t="e">
        <f>"\\cmfp538\"&amp;Updates!K926&amp;"$"</f>
        <v>#VALUE!</v>
      </c>
    </row>
    <row r="927" spans="1:5">
      <c r="A927" t="s">
        <v>31</v>
      </c>
      <c r="B927" t="e">
        <f>Updates!Q927</f>
        <v>#VALUE!</v>
      </c>
      <c r="C927" s="4" t="e">
        <f t="shared" si="14"/>
        <v>#VALUE!</v>
      </c>
      <c r="D927" t="e">
        <f>(A927&amp;Updates!K927)</f>
        <v>#VALUE!</v>
      </c>
      <c r="E927" t="e">
        <f>"\\cmfp538\"&amp;Updates!K927&amp;"$"</f>
        <v>#VALUE!</v>
      </c>
    </row>
    <row r="928" spans="1:5">
      <c r="A928" t="s">
        <v>31</v>
      </c>
      <c r="B928" t="e">
        <f>Updates!Q928</f>
        <v>#VALUE!</v>
      </c>
      <c r="C928" s="4" t="e">
        <f t="shared" si="14"/>
        <v>#VALUE!</v>
      </c>
      <c r="D928" t="e">
        <f>(A928&amp;Updates!K928)</f>
        <v>#VALUE!</v>
      </c>
      <c r="E928" t="e">
        <f>"\\cmfp538\"&amp;Updates!K928&amp;"$"</f>
        <v>#VALUE!</v>
      </c>
    </row>
    <row r="929" spans="1:5">
      <c r="A929" t="s">
        <v>31</v>
      </c>
      <c r="B929" t="e">
        <f>Updates!Q929</f>
        <v>#VALUE!</v>
      </c>
      <c r="C929" s="4" t="e">
        <f t="shared" si="14"/>
        <v>#VALUE!</v>
      </c>
      <c r="D929" t="e">
        <f>(A929&amp;Updates!K929)</f>
        <v>#VALUE!</v>
      </c>
      <c r="E929" t="e">
        <f>"\\cmfp538\"&amp;Updates!K929&amp;"$"</f>
        <v>#VALUE!</v>
      </c>
    </row>
    <row r="930" spans="1:5">
      <c r="A930" t="s">
        <v>31</v>
      </c>
      <c r="B930" t="e">
        <f>Updates!Q930</f>
        <v>#VALUE!</v>
      </c>
      <c r="C930" s="4" t="e">
        <f t="shared" si="14"/>
        <v>#VALUE!</v>
      </c>
      <c r="D930" t="e">
        <f>(A930&amp;Updates!K930)</f>
        <v>#VALUE!</v>
      </c>
      <c r="E930" t="e">
        <f>"\\cmfp538\"&amp;Updates!K930&amp;"$"</f>
        <v>#VALUE!</v>
      </c>
    </row>
    <row r="931" spans="1:5">
      <c r="A931" t="s">
        <v>31</v>
      </c>
      <c r="B931" t="e">
        <f>Updates!Q931</f>
        <v>#VALUE!</v>
      </c>
      <c r="C931" s="4" t="e">
        <f t="shared" si="14"/>
        <v>#VALUE!</v>
      </c>
      <c r="D931" t="e">
        <f>(A931&amp;Updates!K931)</f>
        <v>#VALUE!</v>
      </c>
      <c r="E931" t="e">
        <f>"\\cmfp538\"&amp;Updates!K931&amp;"$"</f>
        <v>#VALUE!</v>
      </c>
    </row>
    <row r="932" spans="1:5">
      <c r="A932" t="s">
        <v>31</v>
      </c>
      <c r="B932" t="e">
        <f>Updates!Q932</f>
        <v>#VALUE!</v>
      </c>
      <c r="C932" s="4" t="e">
        <f t="shared" si="14"/>
        <v>#VALUE!</v>
      </c>
      <c r="D932" t="e">
        <f>(A932&amp;Updates!K932)</f>
        <v>#VALUE!</v>
      </c>
      <c r="E932" t="e">
        <f>"\\cmfp538\"&amp;Updates!K932&amp;"$"</f>
        <v>#VALUE!</v>
      </c>
    </row>
    <row r="933" spans="1:5">
      <c r="A933" t="s">
        <v>31</v>
      </c>
      <c r="B933" t="e">
        <f>Updates!Q933</f>
        <v>#VALUE!</v>
      </c>
      <c r="C933" s="4" t="e">
        <f t="shared" si="14"/>
        <v>#VALUE!</v>
      </c>
      <c r="D933" t="e">
        <f>(A933&amp;Updates!K933)</f>
        <v>#VALUE!</v>
      </c>
      <c r="E933" t="e">
        <f>"\\cmfp538\"&amp;Updates!K933&amp;"$"</f>
        <v>#VALUE!</v>
      </c>
    </row>
    <row r="934" spans="1:5">
      <c r="A934" t="s">
        <v>31</v>
      </c>
      <c r="B934" t="e">
        <f>Updates!Q934</f>
        <v>#VALUE!</v>
      </c>
      <c r="C934" s="4" t="e">
        <f t="shared" si="14"/>
        <v>#VALUE!</v>
      </c>
      <c r="D934" t="e">
        <f>(A934&amp;Updates!K934)</f>
        <v>#VALUE!</v>
      </c>
      <c r="E934" t="e">
        <f>"\\cmfp538\"&amp;Updates!K934&amp;"$"</f>
        <v>#VALUE!</v>
      </c>
    </row>
    <row r="935" spans="1:5">
      <c r="A935" t="s">
        <v>31</v>
      </c>
      <c r="B935" t="e">
        <f>Updates!Q935</f>
        <v>#VALUE!</v>
      </c>
      <c r="C935" s="4" t="e">
        <f t="shared" si="14"/>
        <v>#VALUE!</v>
      </c>
      <c r="D935" t="e">
        <f>(A935&amp;Updates!K935)</f>
        <v>#VALUE!</v>
      </c>
      <c r="E935" t="e">
        <f>"\\cmfp538\"&amp;Updates!K935&amp;"$"</f>
        <v>#VALUE!</v>
      </c>
    </row>
    <row r="936" spans="1:5">
      <c r="A936" t="s">
        <v>31</v>
      </c>
      <c r="B936" t="e">
        <f>Updates!Q936</f>
        <v>#VALUE!</v>
      </c>
      <c r="C936" s="4" t="e">
        <f t="shared" si="14"/>
        <v>#VALUE!</v>
      </c>
      <c r="D936" t="e">
        <f>(A936&amp;Updates!K936)</f>
        <v>#VALUE!</v>
      </c>
      <c r="E936" t="e">
        <f>"\\cmfp538\"&amp;Updates!K936&amp;"$"</f>
        <v>#VALUE!</v>
      </c>
    </row>
    <row r="937" spans="1:5">
      <c r="A937" t="s">
        <v>31</v>
      </c>
      <c r="B937" t="e">
        <f>Updates!Q937</f>
        <v>#VALUE!</v>
      </c>
      <c r="C937" s="4" t="e">
        <f t="shared" si="14"/>
        <v>#VALUE!</v>
      </c>
      <c r="D937" t="e">
        <f>(A937&amp;Updates!K937)</f>
        <v>#VALUE!</v>
      </c>
      <c r="E937" t="e">
        <f>"\\cmfp538\"&amp;Updates!K937&amp;"$"</f>
        <v>#VALUE!</v>
      </c>
    </row>
    <row r="938" spans="1:5">
      <c r="A938" t="s">
        <v>31</v>
      </c>
      <c r="B938" t="e">
        <f>Updates!Q938</f>
        <v>#VALUE!</v>
      </c>
      <c r="C938" s="4" t="e">
        <f t="shared" si="14"/>
        <v>#VALUE!</v>
      </c>
      <c r="D938" t="e">
        <f>(A938&amp;Updates!K938)</f>
        <v>#VALUE!</v>
      </c>
      <c r="E938" t="e">
        <f>"\\cmfp538\"&amp;Updates!K938&amp;"$"</f>
        <v>#VALUE!</v>
      </c>
    </row>
    <row r="939" spans="1:5">
      <c r="A939" t="s">
        <v>31</v>
      </c>
      <c r="B939" t="e">
        <f>Updates!Q939</f>
        <v>#VALUE!</v>
      </c>
      <c r="C939" s="4" t="e">
        <f t="shared" si="14"/>
        <v>#VALUE!</v>
      </c>
      <c r="D939" t="e">
        <f>(A939&amp;Updates!K939)</f>
        <v>#VALUE!</v>
      </c>
      <c r="E939" t="e">
        <f>"\\cmfp538\"&amp;Updates!K939&amp;"$"</f>
        <v>#VALUE!</v>
      </c>
    </row>
    <row r="940" spans="1:5">
      <c r="A940" t="s">
        <v>31</v>
      </c>
      <c r="B940" t="e">
        <f>Updates!Q940</f>
        <v>#VALUE!</v>
      </c>
      <c r="C940" s="4" t="e">
        <f t="shared" si="14"/>
        <v>#VALUE!</v>
      </c>
      <c r="D940" t="e">
        <f>(A940&amp;Updates!K940)</f>
        <v>#VALUE!</v>
      </c>
      <c r="E940" t="e">
        <f>"\\cmfp538\"&amp;Updates!K940&amp;"$"</f>
        <v>#VALUE!</v>
      </c>
    </row>
    <row r="941" spans="1:5">
      <c r="A941" t="s">
        <v>31</v>
      </c>
      <c r="B941" t="e">
        <f>Updates!Q941</f>
        <v>#VALUE!</v>
      </c>
      <c r="C941" s="4" t="e">
        <f t="shared" si="14"/>
        <v>#VALUE!</v>
      </c>
      <c r="D941" t="e">
        <f>(A941&amp;Updates!K941)</f>
        <v>#VALUE!</v>
      </c>
      <c r="E941" t="e">
        <f>"\\cmfp538\"&amp;Updates!K941&amp;"$"</f>
        <v>#VALUE!</v>
      </c>
    </row>
    <row r="942" spans="1:5">
      <c r="A942" t="s">
        <v>31</v>
      </c>
      <c r="B942" t="e">
        <f>Updates!Q942</f>
        <v>#VALUE!</v>
      </c>
      <c r="C942" s="4" t="e">
        <f t="shared" si="14"/>
        <v>#VALUE!</v>
      </c>
      <c r="D942" t="e">
        <f>(A942&amp;Updates!K942)</f>
        <v>#VALUE!</v>
      </c>
      <c r="E942" t="e">
        <f>"\\cmfp538\"&amp;Updates!K942&amp;"$"</f>
        <v>#VALUE!</v>
      </c>
    </row>
    <row r="943" spans="1:5">
      <c r="A943" t="s">
        <v>31</v>
      </c>
      <c r="B943" t="e">
        <f>Updates!Q943</f>
        <v>#VALUE!</v>
      </c>
      <c r="C943" s="4" t="e">
        <f t="shared" si="14"/>
        <v>#VALUE!</v>
      </c>
      <c r="D943" t="e">
        <f>(A943&amp;Updates!K943)</f>
        <v>#VALUE!</v>
      </c>
      <c r="E943" t="e">
        <f>"\\cmfp538\"&amp;Updates!K943&amp;"$"</f>
        <v>#VALUE!</v>
      </c>
    </row>
    <row r="944" spans="1:5">
      <c r="A944" t="s">
        <v>31</v>
      </c>
      <c r="B944" t="e">
        <f>Updates!Q944</f>
        <v>#VALUE!</v>
      </c>
      <c r="C944" s="4" t="e">
        <f t="shared" si="14"/>
        <v>#VALUE!</v>
      </c>
      <c r="D944" t="e">
        <f>(A944&amp;Updates!K944)</f>
        <v>#VALUE!</v>
      </c>
      <c r="E944" t="e">
        <f>"\\cmfp538\"&amp;Updates!K944&amp;"$"</f>
        <v>#VALUE!</v>
      </c>
    </row>
    <row r="945" spans="1:5">
      <c r="A945" t="s">
        <v>31</v>
      </c>
      <c r="B945" t="e">
        <f>Updates!Q945</f>
        <v>#VALUE!</v>
      </c>
      <c r="C945" s="4" t="e">
        <f t="shared" si="14"/>
        <v>#VALUE!</v>
      </c>
      <c r="D945" t="e">
        <f>(A945&amp;Updates!K945)</f>
        <v>#VALUE!</v>
      </c>
      <c r="E945" t="e">
        <f>"\\cmfp538\"&amp;Updates!K945&amp;"$"</f>
        <v>#VALUE!</v>
      </c>
    </row>
    <row r="946" spans="1:5">
      <c r="A946" t="s">
        <v>31</v>
      </c>
      <c r="B946" t="e">
        <f>Updates!Q946</f>
        <v>#VALUE!</v>
      </c>
      <c r="C946" s="4" t="e">
        <f t="shared" si="14"/>
        <v>#VALUE!</v>
      </c>
      <c r="D946" t="e">
        <f>(A946&amp;Updates!K946)</f>
        <v>#VALUE!</v>
      </c>
      <c r="E946" t="e">
        <f>"\\cmfp538\"&amp;Updates!K946&amp;"$"</f>
        <v>#VALUE!</v>
      </c>
    </row>
    <row r="947" spans="1:5">
      <c r="A947" t="s">
        <v>31</v>
      </c>
      <c r="B947" t="e">
        <f>Updates!Q947</f>
        <v>#VALUE!</v>
      </c>
      <c r="C947" s="4" t="e">
        <f t="shared" si="14"/>
        <v>#VALUE!</v>
      </c>
      <c r="D947" t="e">
        <f>(A947&amp;Updates!K947)</f>
        <v>#VALUE!</v>
      </c>
      <c r="E947" t="e">
        <f>"\\cmfp538\"&amp;Updates!K947&amp;"$"</f>
        <v>#VALUE!</v>
      </c>
    </row>
    <row r="948" spans="1:5">
      <c r="A948" t="s">
        <v>31</v>
      </c>
      <c r="B948" t="e">
        <f>Updates!Q948</f>
        <v>#VALUE!</v>
      </c>
      <c r="C948" s="4" t="e">
        <f t="shared" si="14"/>
        <v>#VALUE!</v>
      </c>
      <c r="D948" t="e">
        <f>(A948&amp;Updates!K948)</f>
        <v>#VALUE!</v>
      </c>
      <c r="E948" t="e">
        <f>"\\cmfp538\"&amp;Updates!K948&amp;"$"</f>
        <v>#VALUE!</v>
      </c>
    </row>
    <row r="949" spans="1:5">
      <c r="A949" t="s">
        <v>31</v>
      </c>
      <c r="B949" t="e">
        <f>Updates!Q949</f>
        <v>#VALUE!</v>
      </c>
      <c r="C949" s="4" t="e">
        <f t="shared" si="14"/>
        <v>#VALUE!</v>
      </c>
      <c r="D949" t="e">
        <f>(A949&amp;Updates!K949)</f>
        <v>#VALUE!</v>
      </c>
      <c r="E949" t="e">
        <f>"\\cmfp538\"&amp;Updates!K949&amp;"$"</f>
        <v>#VALUE!</v>
      </c>
    </row>
    <row r="950" spans="1:5">
      <c r="A950" t="s">
        <v>31</v>
      </c>
      <c r="B950" t="e">
        <f>Updates!Q950</f>
        <v>#VALUE!</v>
      </c>
      <c r="C950" s="4" t="e">
        <f t="shared" si="14"/>
        <v>#VALUE!</v>
      </c>
      <c r="D950" t="e">
        <f>(A950&amp;Updates!K950)</f>
        <v>#VALUE!</v>
      </c>
      <c r="E950" t="e">
        <f>"\\cmfp538\"&amp;Updates!K950&amp;"$"</f>
        <v>#VALUE!</v>
      </c>
    </row>
    <row r="951" spans="1:5">
      <c r="A951" t="s">
        <v>31</v>
      </c>
      <c r="B951" t="e">
        <f>Updates!Q951</f>
        <v>#VALUE!</v>
      </c>
      <c r="C951" s="4" t="e">
        <f t="shared" si="14"/>
        <v>#VALUE!</v>
      </c>
      <c r="D951" t="e">
        <f>(A951&amp;Updates!K951)</f>
        <v>#VALUE!</v>
      </c>
      <c r="E951" t="e">
        <f>"\\cmfp538\"&amp;Updates!K951&amp;"$"</f>
        <v>#VALUE!</v>
      </c>
    </row>
    <row r="952" spans="1:5">
      <c r="A952" t="s">
        <v>31</v>
      </c>
      <c r="B952" t="e">
        <f>Updates!Q952</f>
        <v>#VALUE!</v>
      </c>
      <c r="C952" s="4" t="e">
        <f t="shared" si="14"/>
        <v>#VALUE!</v>
      </c>
      <c r="D952" t="e">
        <f>(A952&amp;Updates!K952)</f>
        <v>#VALUE!</v>
      </c>
      <c r="E952" t="e">
        <f>"\\cmfp538\"&amp;Updates!K952&amp;"$"</f>
        <v>#VALUE!</v>
      </c>
    </row>
    <row r="953" spans="1:5">
      <c r="A953" t="s">
        <v>31</v>
      </c>
      <c r="B953" t="e">
        <f>Updates!Q953</f>
        <v>#VALUE!</v>
      </c>
      <c r="C953" s="4" t="e">
        <f t="shared" si="14"/>
        <v>#VALUE!</v>
      </c>
      <c r="D953" t="e">
        <f>(A953&amp;Updates!K953)</f>
        <v>#VALUE!</v>
      </c>
      <c r="E953" t="e">
        <f>"\\cmfp538\"&amp;Updates!K953&amp;"$"</f>
        <v>#VALUE!</v>
      </c>
    </row>
    <row r="954" spans="1:5">
      <c r="A954" t="s">
        <v>31</v>
      </c>
      <c r="B954" t="e">
        <f>Updates!Q954</f>
        <v>#VALUE!</v>
      </c>
      <c r="C954" s="4" t="e">
        <f t="shared" si="14"/>
        <v>#VALUE!</v>
      </c>
      <c r="D954" t="e">
        <f>(A954&amp;Updates!K954)</f>
        <v>#VALUE!</v>
      </c>
      <c r="E954" t="e">
        <f>"\\cmfp538\"&amp;Updates!K954&amp;"$"</f>
        <v>#VALUE!</v>
      </c>
    </row>
    <row r="955" spans="1:5">
      <c r="A955" t="s">
        <v>31</v>
      </c>
      <c r="B955" t="e">
        <f>Updates!Q955</f>
        <v>#VALUE!</v>
      </c>
      <c r="C955" s="4" t="e">
        <f t="shared" si="14"/>
        <v>#VALUE!</v>
      </c>
      <c r="D955" t="e">
        <f>(A955&amp;Updates!K955)</f>
        <v>#VALUE!</v>
      </c>
      <c r="E955" t="e">
        <f>"\\cmfp538\"&amp;Updates!K955&amp;"$"</f>
        <v>#VALUE!</v>
      </c>
    </row>
    <row r="956" spans="1:5">
      <c r="A956" t="s">
        <v>31</v>
      </c>
      <c r="B956" t="e">
        <f>Updates!Q956</f>
        <v>#VALUE!</v>
      </c>
      <c r="C956" s="4" t="e">
        <f t="shared" si="14"/>
        <v>#VALUE!</v>
      </c>
      <c r="D956" t="e">
        <f>(A956&amp;Updates!K956)</f>
        <v>#VALUE!</v>
      </c>
      <c r="E956" t="e">
        <f>"\\cmfp538\"&amp;Updates!K956&amp;"$"</f>
        <v>#VALUE!</v>
      </c>
    </row>
    <row r="957" spans="1:5">
      <c r="A957" t="s">
        <v>31</v>
      </c>
      <c r="B957" t="e">
        <f>Updates!Q957</f>
        <v>#VALUE!</v>
      </c>
      <c r="C957" s="4" t="e">
        <f t="shared" si="14"/>
        <v>#VALUE!</v>
      </c>
      <c r="D957" t="e">
        <f>(A957&amp;Updates!K957)</f>
        <v>#VALUE!</v>
      </c>
      <c r="E957" t="e">
        <f>"\\cmfp538\"&amp;Updates!K957&amp;"$"</f>
        <v>#VALUE!</v>
      </c>
    </row>
    <row r="958" spans="1:5">
      <c r="A958" t="s">
        <v>31</v>
      </c>
      <c r="B958" t="e">
        <f>Updates!Q958</f>
        <v>#VALUE!</v>
      </c>
      <c r="C958" s="4" t="e">
        <f t="shared" si="14"/>
        <v>#VALUE!</v>
      </c>
      <c r="D958" t="e">
        <f>(A958&amp;Updates!K958)</f>
        <v>#VALUE!</v>
      </c>
      <c r="E958" t="e">
        <f>"\\cmfp538\"&amp;Updates!K958&amp;"$"</f>
        <v>#VALUE!</v>
      </c>
    </row>
    <row r="959" spans="1:5">
      <c r="A959" t="s">
        <v>31</v>
      </c>
      <c r="B959" t="e">
        <f>Updates!Q959</f>
        <v>#VALUE!</v>
      </c>
      <c r="C959" s="4" t="e">
        <f t="shared" si="14"/>
        <v>#VALUE!</v>
      </c>
      <c r="D959" t="e">
        <f>(A959&amp;Updates!K959)</f>
        <v>#VALUE!</v>
      </c>
      <c r="E959" t="e">
        <f>"\\cmfp538\"&amp;Updates!K959&amp;"$"</f>
        <v>#VALUE!</v>
      </c>
    </row>
    <row r="960" spans="1:5">
      <c r="A960" t="s">
        <v>31</v>
      </c>
      <c r="B960" t="e">
        <f>Updates!Q960</f>
        <v>#VALUE!</v>
      </c>
      <c r="C960" s="4" t="e">
        <f t="shared" si="14"/>
        <v>#VALUE!</v>
      </c>
      <c r="D960" t="e">
        <f>(A960&amp;Updates!K960)</f>
        <v>#VALUE!</v>
      </c>
      <c r="E960" t="e">
        <f>"\\cmfp538\"&amp;Updates!K960&amp;"$"</f>
        <v>#VALUE!</v>
      </c>
    </row>
    <row r="961" spans="1:5">
      <c r="A961" t="s">
        <v>31</v>
      </c>
      <c r="B961" t="e">
        <f>Updates!Q961</f>
        <v>#VALUE!</v>
      </c>
      <c r="C961" s="4" t="e">
        <f t="shared" si="14"/>
        <v>#VALUE!</v>
      </c>
      <c r="D961" t="e">
        <f>(A961&amp;Updates!K961)</f>
        <v>#VALUE!</v>
      </c>
      <c r="E961" t="e">
        <f>"\\cmfp538\"&amp;Updates!K961&amp;"$"</f>
        <v>#VALUE!</v>
      </c>
    </row>
    <row r="962" spans="1:5">
      <c r="A962" t="s">
        <v>31</v>
      </c>
      <c r="B962" t="e">
        <f>Updates!Q962</f>
        <v>#VALUE!</v>
      </c>
      <c r="C962" s="4" t="e">
        <f t="shared" si="14"/>
        <v>#VALUE!</v>
      </c>
      <c r="D962" t="e">
        <f>(A962&amp;Updates!K962)</f>
        <v>#VALUE!</v>
      </c>
      <c r="E962" t="e">
        <f>"\\cmfp538\"&amp;Updates!K962&amp;"$"</f>
        <v>#VALUE!</v>
      </c>
    </row>
    <row r="963" spans="1:5">
      <c r="A963" t="s">
        <v>31</v>
      </c>
      <c r="B963" t="e">
        <f>Updates!Q963</f>
        <v>#VALUE!</v>
      </c>
      <c r="C963" s="4" t="e">
        <f t="shared" ref="C963:C1000" si="15">IF(B963&gt;0,A963)</f>
        <v>#VALUE!</v>
      </c>
      <c r="D963" t="e">
        <f>(A963&amp;Updates!K963)</f>
        <v>#VALUE!</v>
      </c>
      <c r="E963" t="e">
        <f>"\\cmfp538\"&amp;Updates!K963&amp;"$"</f>
        <v>#VALUE!</v>
      </c>
    </row>
    <row r="964" spans="1:5">
      <c r="A964" t="s">
        <v>31</v>
      </c>
      <c r="B964" t="e">
        <f>Updates!Q964</f>
        <v>#VALUE!</v>
      </c>
      <c r="C964" s="4" t="e">
        <f t="shared" si="15"/>
        <v>#VALUE!</v>
      </c>
      <c r="D964" t="e">
        <f>(A964&amp;Updates!K964)</f>
        <v>#VALUE!</v>
      </c>
      <c r="E964" t="e">
        <f>"\\cmfp538\"&amp;Updates!K964&amp;"$"</f>
        <v>#VALUE!</v>
      </c>
    </row>
    <row r="965" spans="1:5">
      <c r="A965" t="s">
        <v>31</v>
      </c>
      <c r="B965" t="e">
        <f>Updates!Q965</f>
        <v>#VALUE!</v>
      </c>
      <c r="C965" s="4" t="e">
        <f t="shared" si="15"/>
        <v>#VALUE!</v>
      </c>
      <c r="D965" t="e">
        <f>(A965&amp;Updates!K965)</f>
        <v>#VALUE!</v>
      </c>
      <c r="E965" t="e">
        <f>"\\cmfp538\"&amp;Updates!K965&amp;"$"</f>
        <v>#VALUE!</v>
      </c>
    </row>
    <row r="966" spans="1:5">
      <c r="A966" t="s">
        <v>31</v>
      </c>
      <c r="B966" t="e">
        <f>Updates!Q966</f>
        <v>#VALUE!</v>
      </c>
      <c r="C966" s="4" t="e">
        <f t="shared" si="15"/>
        <v>#VALUE!</v>
      </c>
      <c r="D966" t="e">
        <f>(A966&amp;Updates!K966)</f>
        <v>#VALUE!</v>
      </c>
      <c r="E966" t="e">
        <f>"\\cmfp538\"&amp;Updates!K966&amp;"$"</f>
        <v>#VALUE!</v>
      </c>
    </row>
    <row r="967" spans="1:5">
      <c r="A967" t="s">
        <v>31</v>
      </c>
      <c r="B967" t="e">
        <f>Updates!Q967</f>
        <v>#VALUE!</v>
      </c>
      <c r="C967" s="4" t="e">
        <f t="shared" si="15"/>
        <v>#VALUE!</v>
      </c>
      <c r="D967" t="e">
        <f>(A967&amp;Updates!K967)</f>
        <v>#VALUE!</v>
      </c>
      <c r="E967" t="e">
        <f>"\\cmfp538\"&amp;Updates!K967&amp;"$"</f>
        <v>#VALUE!</v>
      </c>
    </row>
    <row r="968" spans="1:5">
      <c r="A968" t="s">
        <v>31</v>
      </c>
      <c r="B968" t="e">
        <f>Updates!Q968</f>
        <v>#VALUE!</v>
      </c>
      <c r="C968" s="4" t="e">
        <f t="shared" si="15"/>
        <v>#VALUE!</v>
      </c>
      <c r="D968" t="e">
        <f>(A968&amp;Updates!K968)</f>
        <v>#VALUE!</v>
      </c>
      <c r="E968" t="e">
        <f>"\\cmfp538\"&amp;Updates!K968&amp;"$"</f>
        <v>#VALUE!</v>
      </c>
    </row>
    <row r="969" spans="1:5">
      <c r="A969" t="s">
        <v>31</v>
      </c>
      <c r="B969" t="e">
        <f>Updates!Q969</f>
        <v>#VALUE!</v>
      </c>
      <c r="C969" s="4" t="e">
        <f t="shared" si="15"/>
        <v>#VALUE!</v>
      </c>
      <c r="D969" t="e">
        <f>(A969&amp;Updates!K969)</f>
        <v>#VALUE!</v>
      </c>
      <c r="E969" t="e">
        <f>"\\cmfp538\"&amp;Updates!K969&amp;"$"</f>
        <v>#VALUE!</v>
      </c>
    </row>
    <row r="970" spans="1:5">
      <c r="A970" t="s">
        <v>31</v>
      </c>
      <c r="B970" t="e">
        <f>Updates!Q970</f>
        <v>#VALUE!</v>
      </c>
      <c r="C970" s="4" t="e">
        <f t="shared" si="15"/>
        <v>#VALUE!</v>
      </c>
      <c r="D970" t="e">
        <f>(A970&amp;Updates!K970)</f>
        <v>#VALUE!</v>
      </c>
      <c r="E970" t="e">
        <f>"\\cmfp538\"&amp;Updates!K970&amp;"$"</f>
        <v>#VALUE!</v>
      </c>
    </row>
    <row r="971" spans="1:5">
      <c r="A971" t="s">
        <v>31</v>
      </c>
      <c r="B971" t="e">
        <f>Updates!Q971</f>
        <v>#VALUE!</v>
      </c>
      <c r="C971" s="4" t="e">
        <f t="shared" si="15"/>
        <v>#VALUE!</v>
      </c>
      <c r="D971" t="e">
        <f>(A971&amp;Updates!K971)</f>
        <v>#VALUE!</v>
      </c>
      <c r="E971" t="e">
        <f>"\\cmfp538\"&amp;Updates!K971&amp;"$"</f>
        <v>#VALUE!</v>
      </c>
    </row>
    <row r="972" spans="1:5">
      <c r="A972" t="s">
        <v>31</v>
      </c>
      <c r="B972" t="e">
        <f>Updates!Q972</f>
        <v>#VALUE!</v>
      </c>
      <c r="C972" s="4" t="e">
        <f t="shared" si="15"/>
        <v>#VALUE!</v>
      </c>
      <c r="D972" t="e">
        <f>(A972&amp;Updates!K972)</f>
        <v>#VALUE!</v>
      </c>
      <c r="E972" t="e">
        <f>"\\cmfp538\"&amp;Updates!K972&amp;"$"</f>
        <v>#VALUE!</v>
      </c>
    </row>
    <row r="973" spans="1:5">
      <c r="A973" t="s">
        <v>31</v>
      </c>
      <c r="B973" t="e">
        <f>Updates!Q973</f>
        <v>#VALUE!</v>
      </c>
      <c r="C973" s="4" t="e">
        <f t="shared" si="15"/>
        <v>#VALUE!</v>
      </c>
      <c r="D973" t="e">
        <f>(A973&amp;Updates!K973)</f>
        <v>#VALUE!</v>
      </c>
      <c r="E973" t="e">
        <f>"\\cmfp538\"&amp;Updates!K973&amp;"$"</f>
        <v>#VALUE!</v>
      </c>
    </row>
    <row r="974" spans="1:5">
      <c r="A974" t="s">
        <v>31</v>
      </c>
      <c r="B974" t="e">
        <f>Updates!Q974</f>
        <v>#VALUE!</v>
      </c>
      <c r="C974" s="4" t="e">
        <f t="shared" si="15"/>
        <v>#VALUE!</v>
      </c>
      <c r="D974" t="e">
        <f>(A974&amp;Updates!K974)</f>
        <v>#VALUE!</v>
      </c>
      <c r="E974" t="e">
        <f>"\\cmfp538\"&amp;Updates!K974&amp;"$"</f>
        <v>#VALUE!</v>
      </c>
    </row>
    <row r="975" spans="1:5">
      <c r="A975" t="s">
        <v>31</v>
      </c>
      <c r="B975" t="e">
        <f>Updates!Q975</f>
        <v>#VALUE!</v>
      </c>
      <c r="C975" s="4" t="e">
        <f t="shared" si="15"/>
        <v>#VALUE!</v>
      </c>
      <c r="D975" t="e">
        <f>(A975&amp;Updates!K975)</f>
        <v>#VALUE!</v>
      </c>
      <c r="E975" t="e">
        <f>"\\cmfp538\"&amp;Updates!K975&amp;"$"</f>
        <v>#VALUE!</v>
      </c>
    </row>
    <row r="976" spans="1:5">
      <c r="A976" t="s">
        <v>31</v>
      </c>
      <c r="B976" t="e">
        <f>Updates!Q976</f>
        <v>#VALUE!</v>
      </c>
      <c r="C976" s="4" t="e">
        <f t="shared" si="15"/>
        <v>#VALUE!</v>
      </c>
      <c r="D976" t="e">
        <f>(A976&amp;Updates!K976)</f>
        <v>#VALUE!</v>
      </c>
      <c r="E976" t="e">
        <f>"\\cmfp538\"&amp;Updates!K976&amp;"$"</f>
        <v>#VALUE!</v>
      </c>
    </row>
    <row r="977" spans="1:5">
      <c r="A977" t="s">
        <v>31</v>
      </c>
      <c r="B977" t="e">
        <f>Updates!Q977</f>
        <v>#VALUE!</v>
      </c>
      <c r="C977" s="4" t="e">
        <f t="shared" si="15"/>
        <v>#VALUE!</v>
      </c>
      <c r="D977" t="e">
        <f>(A977&amp;Updates!K977)</f>
        <v>#VALUE!</v>
      </c>
      <c r="E977" t="e">
        <f>"\\cmfp538\"&amp;Updates!K977&amp;"$"</f>
        <v>#VALUE!</v>
      </c>
    </row>
    <row r="978" spans="1:5">
      <c r="A978" t="s">
        <v>31</v>
      </c>
      <c r="B978" t="e">
        <f>Updates!Q978</f>
        <v>#VALUE!</v>
      </c>
      <c r="C978" s="4" t="e">
        <f t="shared" si="15"/>
        <v>#VALUE!</v>
      </c>
      <c r="D978" t="e">
        <f>(A978&amp;Updates!K978)</f>
        <v>#VALUE!</v>
      </c>
      <c r="E978" t="e">
        <f>"\\cmfp538\"&amp;Updates!K978&amp;"$"</f>
        <v>#VALUE!</v>
      </c>
    </row>
    <row r="979" spans="1:5">
      <c r="A979" t="s">
        <v>31</v>
      </c>
      <c r="B979" t="e">
        <f>Updates!Q979</f>
        <v>#VALUE!</v>
      </c>
      <c r="C979" s="4" t="e">
        <f t="shared" si="15"/>
        <v>#VALUE!</v>
      </c>
      <c r="D979" t="e">
        <f>(A979&amp;Updates!K979)</f>
        <v>#VALUE!</v>
      </c>
      <c r="E979" t="e">
        <f>"\\cmfp538\"&amp;Updates!K979&amp;"$"</f>
        <v>#VALUE!</v>
      </c>
    </row>
    <row r="980" spans="1:5">
      <c r="A980" t="s">
        <v>31</v>
      </c>
      <c r="B980" t="e">
        <f>Updates!Q980</f>
        <v>#VALUE!</v>
      </c>
      <c r="C980" s="4" t="e">
        <f t="shared" si="15"/>
        <v>#VALUE!</v>
      </c>
      <c r="D980" t="e">
        <f>(A980&amp;Updates!K980)</f>
        <v>#VALUE!</v>
      </c>
      <c r="E980" t="e">
        <f>"\\cmfp538\"&amp;Updates!K980&amp;"$"</f>
        <v>#VALUE!</v>
      </c>
    </row>
    <row r="981" spans="1:5">
      <c r="A981" t="s">
        <v>31</v>
      </c>
      <c r="B981" t="e">
        <f>Updates!Q981</f>
        <v>#VALUE!</v>
      </c>
      <c r="C981" s="4" t="e">
        <f t="shared" si="15"/>
        <v>#VALUE!</v>
      </c>
      <c r="D981" t="e">
        <f>(A981&amp;Updates!K981)</f>
        <v>#VALUE!</v>
      </c>
      <c r="E981" t="e">
        <f>"\\cmfp538\"&amp;Updates!K981&amp;"$"</f>
        <v>#VALUE!</v>
      </c>
    </row>
    <row r="982" spans="1:5">
      <c r="A982" t="s">
        <v>31</v>
      </c>
      <c r="B982" t="e">
        <f>Updates!Q982</f>
        <v>#VALUE!</v>
      </c>
      <c r="C982" s="4" t="e">
        <f t="shared" si="15"/>
        <v>#VALUE!</v>
      </c>
      <c r="D982" t="e">
        <f>(A982&amp;Updates!K982)</f>
        <v>#VALUE!</v>
      </c>
      <c r="E982" t="e">
        <f>"\\cmfp538\"&amp;Updates!K982&amp;"$"</f>
        <v>#VALUE!</v>
      </c>
    </row>
    <row r="983" spans="1:5">
      <c r="A983" t="s">
        <v>31</v>
      </c>
      <c r="B983" t="e">
        <f>Updates!Q983</f>
        <v>#VALUE!</v>
      </c>
      <c r="C983" s="4" t="e">
        <f t="shared" si="15"/>
        <v>#VALUE!</v>
      </c>
      <c r="D983" t="e">
        <f>(A983&amp;Updates!K983)</f>
        <v>#VALUE!</v>
      </c>
      <c r="E983" t="e">
        <f>"\\cmfp538\"&amp;Updates!K983&amp;"$"</f>
        <v>#VALUE!</v>
      </c>
    </row>
    <row r="984" spans="1:5">
      <c r="A984" t="s">
        <v>31</v>
      </c>
      <c r="B984" t="e">
        <f>Updates!Q984</f>
        <v>#VALUE!</v>
      </c>
      <c r="C984" s="4" t="e">
        <f t="shared" si="15"/>
        <v>#VALUE!</v>
      </c>
      <c r="D984" t="e">
        <f>(A984&amp;Updates!K984)</f>
        <v>#VALUE!</v>
      </c>
      <c r="E984" t="e">
        <f>"\\cmfp538\"&amp;Updates!K984&amp;"$"</f>
        <v>#VALUE!</v>
      </c>
    </row>
    <row r="985" spans="1:5">
      <c r="A985" t="s">
        <v>31</v>
      </c>
      <c r="B985" t="e">
        <f>Updates!Q985</f>
        <v>#VALUE!</v>
      </c>
      <c r="C985" s="4" t="e">
        <f t="shared" si="15"/>
        <v>#VALUE!</v>
      </c>
      <c r="D985" t="e">
        <f>(A985&amp;Updates!K985)</f>
        <v>#VALUE!</v>
      </c>
      <c r="E985" t="e">
        <f>"\\cmfp538\"&amp;Updates!K985&amp;"$"</f>
        <v>#VALUE!</v>
      </c>
    </row>
    <row r="986" spans="1:5">
      <c r="A986" t="s">
        <v>31</v>
      </c>
      <c r="B986" t="e">
        <f>Updates!Q986</f>
        <v>#VALUE!</v>
      </c>
      <c r="C986" s="4" t="e">
        <f t="shared" si="15"/>
        <v>#VALUE!</v>
      </c>
      <c r="D986" t="e">
        <f>(A986&amp;Updates!K986)</f>
        <v>#VALUE!</v>
      </c>
      <c r="E986" t="e">
        <f>"\\cmfp538\"&amp;Updates!K986&amp;"$"</f>
        <v>#VALUE!</v>
      </c>
    </row>
    <row r="987" spans="1:5">
      <c r="A987" t="s">
        <v>31</v>
      </c>
      <c r="B987" t="e">
        <f>Updates!Q987</f>
        <v>#VALUE!</v>
      </c>
      <c r="C987" s="4" t="e">
        <f t="shared" si="15"/>
        <v>#VALUE!</v>
      </c>
      <c r="D987" t="e">
        <f>(A987&amp;Updates!K987)</f>
        <v>#VALUE!</v>
      </c>
      <c r="E987" t="e">
        <f>"\\cmfp538\"&amp;Updates!K987&amp;"$"</f>
        <v>#VALUE!</v>
      </c>
    </row>
    <row r="988" spans="1:5">
      <c r="A988" t="s">
        <v>31</v>
      </c>
      <c r="B988" t="e">
        <f>Updates!Q988</f>
        <v>#VALUE!</v>
      </c>
      <c r="C988" s="4" t="e">
        <f t="shared" si="15"/>
        <v>#VALUE!</v>
      </c>
      <c r="D988" t="e">
        <f>(A988&amp;Updates!K988)</f>
        <v>#VALUE!</v>
      </c>
      <c r="E988" t="e">
        <f>"\\cmfp538\"&amp;Updates!K988&amp;"$"</f>
        <v>#VALUE!</v>
      </c>
    </row>
    <row r="989" spans="1:5">
      <c r="A989" t="s">
        <v>31</v>
      </c>
      <c r="B989" t="e">
        <f>Updates!Q989</f>
        <v>#VALUE!</v>
      </c>
      <c r="C989" s="4" t="e">
        <f t="shared" si="15"/>
        <v>#VALUE!</v>
      </c>
      <c r="D989" t="e">
        <f>(A989&amp;Updates!K989)</f>
        <v>#VALUE!</v>
      </c>
      <c r="E989" t="e">
        <f>"\\cmfp538\"&amp;Updates!K989&amp;"$"</f>
        <v>#VALUE!</v>
      </c>
    </row>
    <row r="990" spans="1:5">
      <c r="A990" t="s">
        <v>31</v>
      </c>
      <c r="B990" t="e">
        <f>Updates!Q990</f>
        <v>#VALUE!</v>
      </c>
      <c r="C990" s="4" t="e">
        <f t="shared" si="15"/>
        <v>#VALUE!</v>
      </c>
      <c r="D990" t="e">
        <f>(A990&amp;Updates!K990)</f>
        <v>#VALUE!</v>
      </c>
      <c r="E990" t="e">
        <f>"\\cmfp538\"&amp;Updates!K990&amp;"$"</f>
        <v>#VALUE!</v>
      </c>
    </row>
    <row r="991" spans="1:5">
      <c r="A991" t="s">
        <v>31</v>
      </c>
      <c r="B991" t="e">
        <f>Updates!Q991</f>
        <v>#VALUE!</v>
      </c>
      <c r="C991" s="4" t="e">
        <f t="shared" si="15"/>
        <v>#VALUE!</v>
      </c>
      <c r="D991" t="e">
        <f>(A991&amp;Updates!K991)</f>
        <v>#VALUE!</v>
      </c>
      <c r="E991" t="e">
        <f>"\\cmfp538\"&amp;Updates!K991&amp;"$"</f>
        <v>#VALUE!</v>
      </c>
    </row>
    <row r="992" spans="1:5">
      <c r="A992" t="s">
        <v>31</v>
      </c>
      <c r="B992" t="e">
        <f>Updates!Q992</f>
        <v>#VALUE!</v>
      </c>
      <c r="C992" s="4" t="e">
        <f t="shared" si="15"/>
        <v>#VALUE!</v>
      </c>
      <c r="D992" t="e">
        <f>(A992&amp;Updates!K992)</f>
        <v>#VALUE!</v>
      </c>
      <c r="E992" t="e">
        <f>"\\cmfp538\"&amp;Updates!K992&amp;"$"</f>
        <v>#VALUE!</v>
      </c>
    </row>
    <row r="993" spans="1:5">
      <c r="A993" t="s">
        <v>31</v>
      </c>
      <c r="B993" t="e">
        <f>Updates!Q993</f>
        <v>#VALUE!</v>
      </c>
      <c r="C993" s="4" t="e">
        <f t="shared" si="15"/>
        <v>#VALUE!</v>
      </c>
      <c r="D993" t="e">
        <f>(A993&amp;Updates!K993)</f>
        <v>#VALUE!</v>
      </c>
      <c r="E993" t="e">
        <f>"\\cmfp538\"&amp;Updates!K993&amp;"$"</f>
        <v>#VALUE!</v>
      </c>
    </row>
    <row r="994" spans="1:5">
      <c r="A994" t="s">
        <v>31</v>
      </c>
      <c r="B994" t="e">
        <f>Updates!Q994</f>
        <v>#VALUE!</v>
      </c>
      <c r="C994" s="4" t="e">
        <f t="shared" si="15"/>
        <v>#VALUE!</v>
      </c>
      <c r="D994" t="e">
        <f>(A994&amp;Updates!K994)</f>
        <v>#VALUE!</v>
      </c>
      <c r="E994" t="e">
        <f>"\\cmfp538\"&amp;Updates!K994&amp;"$"</f>
        <v>#VALUE!</v>
      </c>
    </row>
    <row r="995" spans="1:5">
      <c r="A995" t="s">
        <v>31</v>
      </c>
      <c r="B995" t="e">
        <f>Updates!Q995</f>
        <v>#VALUE!</v>
      </c>
      <c r="C995" s="4" t="e">
        <f t="shared" si="15"/>
        <v>#VALUE!</v>
      </c>
      <c r="D995" t="e">
        <f>(A995&amp;Updates!K995)</f>
        <v>#VALUE!</v>
      </c>
      <c r="E995" t="e">
        <f>"\\cmfp538\"&amp;Updates!K995&amp;"$"</f>
        <v>#VALUE!</v>
      </c>
    </row>
    <row r="996" spans="1:5">
      <c r="A996" t="s">
        <v>31</v>
      </c>
      <c r="B996" t="e">
        <f>Updates!Q996</f>
        <v>#VALUE!</v>
      </c>
      <c r="C996" s="4" t="e">
        <f t="shared" si="15"/>
        <v>#VALUE!</v>
      </c>
      <c r="D996" t="e">
        <f>(A996&amp;Updates!K996)</f>
        <v>#VALUE!</v>
      </c>
      <c r="E996" t="e">
        <f>"\\cmfp538\"&amp;Updates!K996&amp;"$"</f>
        <v>#VALUE!</v>
      </c>
    </row>
    <row r="997" spans="1:5">
      <c r="A997" t="s">
        <v>31</v>
      </c>
      <c r="B997" t="e">
        <f>Updates!Q997</f>
        <v>#VALUE!</v>
      </c>
      <c r="C997" s="4" t="e">
        <f t="shared" si="15"/>
        <v>#VALUE!</v>
      </c>
      <c r="D997" t="e">
        <f>(A997&amp;Updates!K997)</f>
        <v>#VALUE!</v>
      </c>
      <c r="E997" t="e">
        <f>"\\cmfp538\"&amp;Updates!K997&amp;"$"</f>
        <v>#VALUE!</v>
      </c>
    </row>
    <row r="998" spans="1:5">
      <c r="A998" t="s">
        <v>31</v>
      </c>
      <c r="B998" t="e">
        <f>Updates!Q998</f>
        <v>#VALUE!</v>
      </c>
      <c r="C998" s="4" t="e">
        <f t="shared" si="15"/>
        <v>#VALUE!</v>
      </c>
      <c r="D998" t="e">
        <f>(A998&amp;Updates!K998)</f>
        <v>#VALUE!</v>
      </c>
      <c r="E998" t="e">
        <f>"\\cmfp538\"&amp;Updates!K998&amp;"$"</f>
        <v>#VALUE!</v>
      </c>
    </row>
    <row r="999" spans="1:5">
      <c r="A999" t="s">
        <v>31</v>
      </c>
      <c r="B999" t="e">
        <f>Updates!Q999</f>
        <v>#VALUE!</v>
      </c>
      <c r="C999" s="4" t="e">
        <f t="shared" si="15"/>
        <v>#VALUE!</v>
      </c>
      <c r="D999" t="e">
        <f>(A999&amp;Updates!K999)</f>
        <v>#VALUE!</v>
      </c>
      <c r="E999" t="e">
        <f>"\\cmfp538\"&amp;Updates!K999&amp;"$"</f>
        <v>#VALUE!</v>
      </c>
    </row>
    <row r="1000" spans="1:5">
      <c r="A1000" t="s">
        <v>31</v>
      </c>
      <c r="B1000" t="e">
        <f>Updates!Q1000</f>
        <v>#VALUE!</v>
      </c>
      <c r="C1000" s="4" t="e">
        <f t="shared" si="15"/>
        <v>#VALUE!</v>
      </c>
      <c r="D1000" t="e">
        <f>(A1000&amp;Updates!K1000)</f>
        <v>#VALUE!</v>
      </c>
      <c r="E1000" t="e">
        <f>"\\cmfp538\"&amp;Updates!K1000&amp;"$"</f>
        <v>#VALUE!</v>
      </c>
    </row>
  </sheetData>
  <hyperlinks>
    <hyperlink ref="A2" r:id="rId1" display="\\cmfp538\e$\USR"/>
    <hyperlink ref="A3" r:id="rId2" display="\\cmfp538\e$\USR"/>
    <hyperlink ref="A4" r:id="rId3" display="\\cmfp538\e$\USR"/>
    <hyperlink ref="A5" r:id="rId4" display="\\cmfp538\e$\USR"/>
    <hyperlink ref="A6" r:id="rId5" display="\\cmfp538\e$\USR"/>
    <hyperlink ref="A7" r:id="rId6" display="\\cmfp538\e$\USR"/>
    <hyperlink ref="A8" r:id="rId7" display="\\cmfp538\e$\USR"/>
    <hyperlink ref="A9" r:id="rId8" display="\\cmfp538\e$\USR"/>
    <hyperlink ref="A10" r:id="rId9" display="\\cmfp538\e$\USR"/>
    <hyperlink ref="A11" r:id="rId10" display="\\cmfp538\e$\USR"/>
    <hyperlink ref="A12" r:id="rId11" display="\\cmfp538\e$\USR"/>
    <hyperlink ref="A13" r:id="rId12" display="\\cmfp538\e$\USR"/>
    <hyperlink ref="A14" r:id="rId13" display="\\cmfp538\e$\USR"/>
    <hyperlink ref="A15" r:id="rId14" display="\\cmfp538\e$\USR"/>
    <hyperlink ref="A16" r:id="rId15" display="\\cmfp538\e$\USR"/>
    <hyperlink ref="A17" r:id="rId16" display="\\cmfp538\e$\USR"/>
    <hyperlink ref="A18" r:id="rId17" display="\\cmfp538\e$\USR"/>
    <hyperlink ref="A19" r:id="rId18" display="\\cmfp538\e$\USR"/>
    <hyperlink ref="A20" r:id="rId19" display="\\cmfp538\e$\USR"/>
    <hyperlink ref="A21" r:id="rId20" display="\\cmfp538\e$\USR"/>
    <hyperlink ref="A22" r:id="rId21" display="\\cmfp538\e$\USR"/>
    <hyperlink ref="A23" r:id="rId22" display="\\cmfp538\e$\USR"/>
    <hyperlink ref="A24" r:id="rId23" display="\\cmfp538\e$\USR"/>
    <hyperlink ref="A25" r:id="rId24" display="\\cmfp538\e$\USR"/>
    <hyperlink ref="A26" r:id="rId25" display="\\cmfp538\e$\USR"/>
    <hyperlink ref="A27" r:id="rId26" display="\\cmfp538\e$\USR"/>
    <hyperlink ref="A28" r:id="rId27" display="\\cmfp538\e$\USR"/>
    <hyperlink ref="A29" r:id="rId28" display="\\cmfp538\e$\USR"/>
    <hyperlink ref="A30" r:id="rId29" display="\\cmfp538\e$\USR"/>
    <hyperlink ref="A31" r:id="rId30" display="\\cmfp538\e$\USR"/>
    <hyperlink ref="A32" r:id="rId31" display="\\cmfp538\e$\USR"/>
    <hyperlink ref="A33" r:id="rId32" display="\\cmfp538\e$\USR"/>
    <hyperlink ref="A34" r:id="rId33" display="\\cmfp538\e$\USR"/>
    <hyperlink ref="A35" r:id="rId34" display="\\cmfp538\e$\USR"/>
    <hyperlink ref="A36" r:id="rId35" display="\\cmfp538\e$\USR"/>
    <hyperlink ref="A37" r:id="rId36" display="\\cmfp538\e$\USR"/>
    <hyperlink ref="A38" r:id="rId37" display="\\cmfp538\e$\USR"/>
    <hyperlink ref="A39" r:id="rId38" display="\\cmfp538\e$\USR"/>
    <hyperlink ref="A40" r:id="rId39" display="\\cmfp538\e$\USR"/>
    <hyperlink ref="A41" r:id="rId40" display="\\cmfp538\e$\USR"/>
    <hyperlink ref="A42" r:id="rId41" display="\\cmfp538\e$\USR"/>
    <hyperlink ref="A43" r:id="rId42" display="\\cmfp538\e$\USR"/>
    <hyperlink ref="A44" r:id="rId43" display="\\cmfp538\e$\USR"/>
    <hyperlink ref="A45" r:id="rId44" display="\\cmfp538\e$\USR"/>
    <hyperlink ref="A46" r:id="rId45" display="\\cmfp538\e$\USR"/>
    <hyperlink ref="A47" r:id="rId46" display="\\cmfp538\e$\USR"/>
    <hyperlink ref="A48" r:id="rId47" display="\\cmfp538\e$\USR"/>
    <hyperlink ref="A49" r:id="rId48" display="\\cmfp538\e$\USR"/>
    <hyperlink ref="A50" r:id="rId49" display="\\cmfp538\e$\USR"/>
    <hyperlink ref="A51" r:id="rId50" display="\\cmfp538\e$\USR"/>
    <hyperlink ref="A52" r:id="rId51" display="\\cmfp538\e$\USR"/>
    <hyperlink ref="A53" r:id="rId52" display="\\cmfp538\e$\USR"/>
    <hyperlink ref="A54" r:id="rId53" display="\\cmfp538\e$\USR"/>
    <hyperlink ref="A55" r:id="rId54" display="\\cmfp538\e$\USR"/>
    <hyperlink ref="A56" r:id="rId55" display="\\cmfp538\e$\USR"/>
    <hyperlink ref="A57" r:id="rId56" display="\\cmfp538\e$\USR"/>
    <hyperlink ref="A58" r:id="rId57" display="\\cmfp538\e$\USR"/>
    <hyperlink ref="A59" r:id="rId58" display="\\cmfp538\e$\USR"/>
    <hyperlink ref="A60" r:id="rId59" display="\\cmfp538\e$\USR"/>
    <hyperlink ref="A61" r:id="rId60" display="\\cmfp538\e$\USR"/>
    <hyperlink ref="A62" r:id="rId61" display="\\cmfp538\e$\USR"/>
    <hyperlink ref="A63" r:id="rId62" display="\\cmfp538\e$\USR"/>
    <hyperlink ref="A64" r:id="rId63" display="\\cmfp538\e$\USR"/>
    <hyperlink ref="A65" r:id="rId64" display="\\cmfp538\e$\USR"/>
    <hyperlink ref="A66" r:id="rId65" display="\\cmfp538\e$\USR"/>
    <hyperlink ref="A67" r:id="rId66" display="\\cmfp538\e$\USR"/>
    <hyperlink ref="A68" r:id="rId67" display="\\cmfp538\e$\USR"/>
    <hyperlink ref="A69" r:id="rId68" display="\\cmfp538\e$\USR"/>
    <hyperlink ref="A70" r:id="rId69" display="\\cmfp538\e$\USR"/>
    <hyperlink ref="A71" r:id="rId70" display="\\cmfp538\e$\USR"/>
    <hyperlink ref="A72" r:id="rId71" display="\\cmfp538\e$\USR"/>
    <hyperlink ref="A73" r:id="rId72" display="\\cmfp538\e$\USR"/>
    <hyperlink ref="A74" r:id="rId73" display="\\cmfp538\e$\USR"/>
    <hyperlink ref="A75" r:id="rId74" display="\\cmfp538\e$\USR"/>
    <hyperlink ref="A76" r:id="rId75" display="\\cmfp538\e$\USR"/>
    <hyperlink ref="A77" r:id="rId76" display="\\cmfp538\e$\USR"/>
    <hyperlink ref="A78" r:id="rId77" display="\\cmfp538\e$\USR"/>
    <hyperlink ref="A79" r:id="rId78" display="\\cmfp538\e$\USR"/>
    <hyperlink ref="A80" r:id="rId79" display="\\cmfp538\e$\USR"/>
    <hyperlink ref="A81" r:id="rId80" display="\\cmfp538\e$\USR"/>
    <hyperlink ref="A82" r:id="rId81" display="\\cmfp538\e$\USR"/>
    <hyperlink ref="A83" r:id="rId82" display="\\cmfp538\e$\USR"/>
    <hyperlink ref="A84" r:id="rId83" display="\\cmfp538\e$\USR"/>
    <hyperlink ref="A85" r:id="rId84" display="\\cmfp538\e$\USR"/>
    <hyperlink ref="A86" r:id="rId85" display="\\cmfp538\e$\USR"/>
    <hyperlink ref="A87" r:id="rId86" display="\\cmfp538\e$\USR"/>
    <hyperlink ref="A88" r:id="rId87" display="\\cmfp538\e$\USR"/>
    <hyperlink ref="A89" r:id="rId88" display="\\cmfp538\e$\USR"/>
    <hyperlink ref="A90" r:id="rId89" display="\\cmfp538\e$\USR"/>
    <hyperlink ref="A91" r:id="rId90" display="\\cmfp538\e$\USR"/>
    <hyperlink ref="A92" r:id="rId91" display="\\cmfp538\e$\USR"/>
    <hyperlink ref="A93" r:id="rId92" display="\\cmfp538\e$\USR"/>
    <hyperlink ref="A94" r:id="rId93" display="\\cmfp538\e$\USR"/>
    <hyperlink ref="A95" r:id="rId94" display="\\cmfp538\e$\USR"/>
    <hyperlink ref="A96" r:id="rId95" display="\\cmfp538\e$\USR"/>
    <hyperlink ref="A97" r:id="rId96" display="\\cmfp538\e$\USR"/>
    <hyperlink ref="A98" r:id="rId97" display="\\cmfp538\e$\USR"/>
    <hyperlink ref="A99" r:id="rId98" display="\\cmfp538\e$\USR"/>
    <hyperlink ref="A100" r:id="rId99" display="\\cmfp538\e$\USR"/>
    <hyperlink ref="A101" r:id="rId100" display="\\cmfp538\e$\USR"/>
    <hyperlink ref="A102" r:id="rId101" display="\\cmfp538\e$\USR"/>
    <hyperlink ref="A103" r:id="rId102" display="\\cmfp538\e$\USR"/>
    <hyperlink ref="A104" r:id="rId103" display="\\cmfp538\e$\USR"/>
    <hyperlink ref="A105" r:id="rId104" display="\\cmfp538\e$\USR"/>
    <hyperlink ref="A106" r:id="rId105" display="\\cmfp538\e$\USR"/>
    <hyperlink ref="A107" r:id="rId106" display="\\cmfp538\e$\USR"/>
    <hyperlink ref="A108" r:id="rId107" display="\\cmfp538\e$\USR"/>
    <hyperlink ref="A109" r:id="rId108" display="\\cmfp538\e$\USR"/>
    <hyperlink ref="A110" r:id="rId109" display="\\cmfp538\e$\USR"/>
    <hyperlink ref="A111" r:id="rId110" display="\\cmfp538\e$\USR"/>
    <hyperlink ref="A112" r:id="rId111" display="\\cmfp538\e$\USR"/>
    <hyperlink ref="A113" r:id="rId112" display="\\cmfp538\e$\USR"/>
    <hyperlink ref="A114" r:id="rId113" display="\\cmfp538\e$\USR"/>
    <hyperlink ref="A115" r:id="rId114" display="\\cmfp538\e$\USR"/>
    <hyperlink ref="A116" r:id="rId115" display="\\cmfp538\e$\USR"/>
    <hyperlink ref="A117" r:id="rId116" display="\\cmfp538\e$\USR"/>
    <hyperlink ref="A118" r:id="rId117" display="\\cmfp538\e$\USR"/>
    <hyperlink ref="A119" r:id="rId118" display="\\cmfp538\e$\USR"/>
    <hyperlink ref="A120" r:id="rId119" display="\\cmfp538\e$\USR"/>
    <hyperlink ref="A121" r:id="rId120" display="\\cmfp538\e$\USR"/>
    <hyperlink ref="A122" r:id="rId121" display="\\cmfp538\e$\USR"/>
    <hyperlink ref="A123" r:id="rId122" display="\\cmfp538\e$\USR"/>
    <hyperlink ref="A124" r:id="rId123" display="\\cmfp538\e$\USR"/>
    <hyperlink ref="A125" r:id="rId124" display="\\cmfp538\e$\USR"/>
    <hyperlink ref="A126" r:id="rId125" display="\\cmfp538\e$\USR"/>
    <hyperlink ref="A127" r:id="rId126" display="\\cmfp538\e$\USR"/>
    <hyperlink ref="A128" r:id="rId127" display="\\cmfp538\e$\USR"/>
    <hyperlink ref="A129" r:id="rId128" display="\\cmfp538\e$\USR"/>
    <hyperlink ref="A130" r:id="rId129" display="\\cmfp538\e$\USR"/>
    <hyperlink ref="A131" r:id="rId130" display="\\cmfp538\e$\USR"/>
    <hyperlink ref="A132" r:id="rId131" display="\\cmfp538\e$\USR"/>
    <hyperlink ref="A133" r:id="rId132" display="\\cmfp538\e$\USR"/>
    <hyperlink ref="A134" r:id="rId133" display="\\cmfp538\e$\USR"/>
    <hyperlink ref="A135" r:id="rId134" display="\\cmfp538\e$\USR"/>
    <hyperlink ref="A136" r:id="rId135" display="\\cmfp538\e$\USR"/>
    <hyperlink ref="A137" r:id="rId136" display="\\cmfp538\e$\USR"/>
    <hyperlink ref="A138" r:id="rId137" display="\\cmfp538\e$\USR"/>
    <hyperlink ref="A139" r:id="rId138" display="\\cmfp538\e$\USR"/>
    <hyperlink ref="A140" r:id="rId139" display="\\cmfp538\e$\USR"/>
    <hyperlink ref="A141" r:id="rId140" display="\\cmfp538\e$\USR"/>
    <hyperlink ref="A142" r:id="rId141" display="\\cmfp538\e$\USR"/>
    <hyperlink ref="A143" r:id="rId142" display="\\cmfp538\e$\USR"/>
    <hyperlink ref="A144" r:id="rId143" display="\\cmfp538\e$\USR"/>
    <hyperlink ref="A145" r:id="rId144" display="\\cmfp538\e$\USR"/>
    <hyperlink ref="A146" r:id="rId145" display="\\cmfp538\e$\USR"/>
    <hyperlink ref="A147" r:id="rId146" display="\\cmfp538\e$\USR"/>
    <hyperlink ref="A148" r:id="rId147" display="\\cmfp538\e$\USR"/>
    <hyperlink ref="A149" r:id="rId148" display="\\cmfp538\e$\USR"/>
    <hyperlink ref="A150" r:id="rId149" display="\\cmfp538\e$\USR"/>
    <hyperlink ref="A151" r:id="rId150" display="\\cmfp538\e$\USR"/>
    <hyperlink ref="A152" r:id="rId151" display="\\cmfp538\e$\USR"/>
    <hyperlink ref="A153" r:id="rId152" display="\\cmfp538\e$\USR"/>
    <hyperlink ref="A154" r:id="rId153" display="\\cmfp538\e$\USR"/>
    <hyperlink ref="A155" r:id="rId154" display="\\cmfp538\e$\USR"/>
    <hyperlink ref="A156" r:id="rId155" display="\\cmfp538\e$\USR"/>
    <hyperlink ref="A157" r:id="rId156" display="\\cmfp538\e$\USR"/>
    <hyperlink ref="A158" r:id="rId157" display="\\cmfp538\e$\USR"/>
    <hyperlink ref="A159" r:id="rId158" display="\\cmfp538\e$\USR"/>
    <hyperlink ref="A160" r:id="rId159" display="\\cmfp538\e$\USR"/>
    <hyperlink ref="A161" r:id="rId160" display="\\cmfp538\e$\USR"/>
    <hyperlink ref="A162" r:id="rId161" display="\\cmfp538\e$\USR"/>
    <hyperlink ref="A163" r:id="rId162" display="\\cmfp538\e$\USR"/>
    <hyperlink ref="A164" r:id="rId163" display="\\cmfp538\e$\USR"/>
    <hyperlink ref="A165" r:id="rId164" display="\\cmfp538\e$\USR"/>
    <hyperlink ref="A166" r:id="rId165" display="\\cmfp538\e$\USR"/>
    <hyperlink ref="A167" r:id="rId166" display="\\cmfp538\e$\USR"/>
    <hyperlink ref="A168" r:id="rId167" display="\\cmfp538\e$\USR"/>
    <hyperlink ref="A169" r:id="rId168" display="\\cmfp538\e$\USR"/>
    <hyperlink ref="A170" r:id="rId169" display="\\cmfp538\e$\USR"/>
    <hyperlink ref="A171" r:id="rId170" display="\\cmfp538\e$\USR"/>
    <hyperlink ref="A172" r:id="rId171" display="\\cmfp538\e$\USR"/>
    <hyperlink ref="A173" r:id="rId172" display="\\cmfp538\e$\USR"/>
    <hyperlink ref="A174" r:id="rId173" display="\\cmfp538\e$\USR"/>
    <hyperlink ref="A175" r:id="rId174" display="\\cmfp538\e$\USR"/>
    <hyperlink ref="A176" r:id="rId175" display="\\cmfp538\e$\USR"/>
    <hyperlink ref="A177" r:id="rId176" display="\\cmfp538\e$\USR"/>
    <hyperlink ref="A178" r:id="rId177" display="\\cmfp538\e$\USR"/>
    <hyperlink ref="A179" r:id="rId178" display="\\cmfp538\e$\USR"/>
    <hyperlink ref="A180" r:id="rId179" display="\\cmfp538\e$\USR"/>
    <hyperlink ref="A181" r:id="rId180" display="\\cmfp538\e$\USR"/>
    <hyperlink ref="A182" r:id="rId181" display="\\cmfp538\e$\USR"/>
    <hyperlink ref="A183" r:id="rId182" display="\\cmfp538\e$\USR"/>
    <hyperlink ref="A184" r:id="rId183" display="\\cmfp538\e$\USR"/>
    <hyperlink ref="A185" r:id="rId184" display="\\cmfp538\e$\USR"/>
    <hyperlink ref="A186" r:id="rId185" display="\\cmfp538\e$\USR"/>
    <hyperlink ref="A187" r:id="rId186" display="\\cmfp538\e$\USR"/>
    <hyperlink ref="A188" r:id="rId187" display="\\cmfp538\e$\USR"/>
    <hyperlink ref="A189" r:id="rId188" display="\\cmfp538\e$\USR"/>
    <hyperlink ref="A190" r:id="rId189" display="\\cmfp538\e$\USR"/>
    <hyperlink ref="A191" r:id="rId190" display="\\cmfp538\e$\USR"/>
    <hyperlink ref="A192" r:id="rId191" display="\\cmfp538\e$\USR"/>
    <hyperlink ref="A193" r:id="rId192" display="\\cmfp538\e$\USR"/>
    <hyperlink ref="A194" r:id="rId193" display="\\cmfp538\e$\USR"/>
    <hyperlink ref="A195" r:id="rId194" display="\\cmfp538\e$\USR"/>
    <hyperlink ref="A196" r:id="rId195" display="\\cmfp538\e$\USR"/>
    <hyperlink ref="A197" r:id="rId196" display="\\cmfp538\e$\USR"/>
    <hyperlink ref="A198" r:id="rId197" display="\\cmfp538\e$\USR"/>
    <hyperlink ref="A199" r:id="rId198" display="\\cmfp538\e$\USR"/>
    <hyperlink ref="A200" r:id="rId199" display="\\cmfp538\e$\USR"/>
    <hyperlink ref="A201" r:id="rId200" display="\\cmfp538\e$\USR"/>
    <hyperlink ref="A202" r:id="rId201" display="\\cmfp538\e$\USR"/>
    <hyperlink ref="A203" r:id="rId202" display="\\cmfp538\e$\USR"/>
    <hyperlink ref="A204" r:id="rId203" display="\\cmfp538\e$\USR"/>
    <hyperlink ref="A205" r:id="rId204" display="\\cmfp538\e$\USR"/>
    <hyperlink ref="A206" r:id="rId205" display="\\cmfp538\e$\USR"/>
    <hyperlink ref="A207" r:id="rId206" display="\\cmfp538\e$\USR"/>
    <hyperlink ref="A208" r:id="rId207" display="\\cmfp538\e$\USR"/>
    <hyperlink ref="A209" r:id="rId208" display="\\cmfp538\e$\USR"/>
    <hyperlink ref="A210" r:id="rId209" display="\\cmfp538\e$\USR"/>
    <hyperlink ref="A211" r:id="rId210" display="\\cmfp538\e$\USR"/>
    <hyperlink ref="A212" r:id="rId211" display="\\cmfp538\e$\USR"/>
    <hyperlink ref="A213" r:id="rId212" display="\\cmfp538\e$\USR"/>
    <hyperlink ref="A214" r:id="rId213" display="\\cmfp538\e$\USR"/>
    <hyperlink ref="A215" r:id="rId214" display="\\cmfp538\e$\USR"/>
    <hyperlink ref="A216" r:id="rId215" display="\\cmfp538\e$\USR"/>
    <hyperlink ref="A217" r:id="rId216" display="\\cmfp538\e$\USR"/>
    <hyperlink ref="A218" r:id="rId217" display="\\cmfp538\e$\USR"/>
    <hyperlink ref="A219" r:id="rId218" display="\\cmfp538\e$\USR"/>
    <hyperlink ref="A220" r:id="rId219" display="\\cmfp538\e$\USR"/>
    <hyperlink ref="A221" r:id="rId220" display="\\cmfp538\e$\USR"/>
    <hyperlink ref="A222" r:id="rId221" display="\\cmfp538\e$\USR"/>
    <hyperlink ref="A223" r:id="rId222" display="\\cmfp538\e$\USR"/>
    <hyperlink ref="A224" r:id="rId223" display="\\cmfp538\e$\USR"/>
    <hyperlink ref="A225" r:id="rId224" display="\\cmfp538\e$\USR"/>
    <hyperlink ref="A226" r:id="rId225" display="\\cmfp538\e$\USR"/>
    <hyperlink ref="A227" r:id="rId226" display="\\cmfp538\e$\USR"/>
    <hyperlink ref="A228" r:id="rId227" display="\\cmfp538\e$\USR"/>
    <hyperlink ref="A229" r:id="rId228" display="\\cmfp538\e$\USR"/>
    <hyperlink ref="A230" r:id="rId229" display="\\cmfp538\e$\USR"/>
    <hyperlink ref="A231" r:id="rId230" display="\\cmfp538\e$\USR"/>
    <hyperlink ref="A232" r:id="rId231" display="\\cmfp538\e$\USR"/>
    <hyperlink ref="A233" r:id="rId232" display="\\cmfp538\e$\USR"/>
    <hyperlink ref="A234" r:id="rId233" display="\\cmfp538\e$\USR"/>
    <hyperlink ref="A235" r:id="rId234" display="\\cmfp538\e$\USR"/>
    <hyperlink ref="A236" r:id="rId235" display="\\cmfp538\e$\USR"/>
    <hyperlink ref="A237" r:id="rId236" display="\\cmfp538\e$\USR"/>
    <hyperlink ref="A238" r:id="rId237" display="\\cmfp538\e$\USR"/>
    <hyperlink ref="A239" r:id="rId238" display="\\cmfp538\e$\USR"/>
    <hyperlink ref="A240" r:id="rId239" display="\\cmfp538\e$\USR"/>
    <hyperlink ref="A241" r:id="rId240" display="\\cmfp538\e$\USR"/>
    <hyperlink ref="A242" r:id="rId241" display="\\cmfp538\e$\USR"/>
    <hyperlink ref="A243" r:id="rId242" display="\\cmfp538\e$\USR"/>
    <hyperlink ref="A244" r:id="rId243" display="\\cmfp538\e$\USR"/>
    <hyperlink ref="A245" r:id="rId244" display="\\cmfp538\e$\USR"/>
    <hyperlink ref="A246" r:id="rId245" display="\\cmfp538\e$\USR"/>
    <hyperlink ref="A247" r:id="rId246" display="\\cmfp538\e$\USR"/>
    <hyperlink ref="A248" r:id="rId247" display="\\cmfp538\e$\USR"/>
    <hyperlink ref="A249" r:id="rId248" display="\\cmfp538\e$\USR"/>
    <hyperlink ref="A250" r:id="rId249" display="\\cmfp538\e$\USR"/>
    <hyperlink ref="A251" r:id="rId250" display="\\cmfp538\e$\USR"/>
    <hyperlink ref="A252" r:id="rId251" display="\\cmfp538\e$\USR"/>
    <hyperlink ref="A253" r:id="rId252" display="\\cmfp538\e$\USR"/>
    <hyperlink ref="A254" r:id="rId253" display="\\cmfp538\e$\USR"/>
    <hyperlink ref="A255" r:id="rId254" display="\\cmfp538\e$\USR"/>
    <hyperlink ref="A256" r:id="rId255" display="\\cmfp538\e$\USR"/>
    <hyperlink ref="A257" r:id="rId256" display="\\cmfp538\e$\USR"/>
    <hyperlink ref="A258" r:id="rId257" display="\\cmfp538\e$\USR"/>
    <hyperlink ref="A259" r:id="rId258" display="\\cmfp538\e$\USR"/>
    <hyperlink ref="A260" r:id="rId259" display="\\cmfp538\e$\USR"/>
    <hyperlink ref="A261" r:id="rId260" display="\\cmfp538\e$\USR"/>
    <hyperlink ref="A262" r:id="rId261" display="\\cmfp538\e$\USR"/>
    <hyperlink ref="A263" r:id="rId262" display="\\cmfp538\e$\USR"/>
    <hyperlink ref="A264" r:id="rId263" display="\\cmfp538\e$\USR"/>
    <hyperlink ref="A265" r:id="rId264" display="\\cmfp538\e$\USR"/>
    <hyperlink ref="A266" r:id="rId265" display="\\cmfp538\e$\USR"/>
    <hyperlink ref="A267" r:id="rId266" display="\\cmfp538\e$\USR"/>
    <hyperlink ref="A268" r:id="rId267" display="\\cmfp538\e$\USR"/>
    <hyperlink ref="A269" r:id="rId268" display="\\cmfp538\e$\USR"/>
    <hyperlink ref="A270" r:id="rId269" display="\\cmfp538\e$\USR"/>
    <hyperlink ref="A271" r:id="rId270" display="\\cmfp538\e$\USR"/>
    <hyperlink ref="A272" r:id="rId271" display="\\cmfp538\e$\USR"/>
    <hyperlink ref="A273" r:id="rId272" display="\\cmfp538\e$\USR"/>
    <hyperlink ref="A274" r:id="rId273" display="\\cmfp538\e$\USR"/>
    <hyperlink ref="A275" r:id="rId274" display="\\cmfp538\e$\USR"/>
    <hyperlink ref="A276" r:id="rId275" display="\\cmfp538\e$\USR"/>
    <hyperlink ref="A277" r:id="rId276" display="\\cmfp538\e$\USR"/>
    <hyperlink ref="A278" r:id="rId277" display="\\cmfp538\e$\USR"/>
    <hyperlink ref="A279" r:id="rId278" display="\\cmfp538\e$\USR"/>
    <hyperlink ref="A280" r:id="rId279" display="\\cmfp538\e$\USR"/>
    <hyperlink ref="A281" r:id="rId280" display="\\cmfp538\e$\USR"/>
    <hyperlink ref="A282" r:id="rId281" display="\\cmfp538\e$\USR"/>
    <hyperlink ref="A283" r:id="rId282" display="\\cmfp538\e$\USR"/>
    <hyperlink ref="A284" r:id="rId283" display="\\cmfp538\e$\USR"/>
    <hyperlink ref="A285" r:id="rId284" display="\\cmfp538\e$\USR"/>
    <hyperlink ref="A286" r:id="rId285" display="\\cmfp538\e$\USR"/>
    <hyperlink ref="A287" r:id="rId286" display="\\cmfp538\e$\USR"/>
    <hyperlink ref="A288" r:id="rId287" display="\\cmfp538\e$\USR"/>
    <hyperlink ref="A289" r:id="rId288" display="\\cmfp538\e$\USR"/>
    <hyperlink ref="A290" r:id="rId289" display="\\cmfp538\e$\USR"/>
    <hyperlink ref="A291" r:id="rId290" display="\\cmfp538\e$\USR"/>
    <hyperlink ref="A292" r:id="rId291" display="\\cmfp538\e$\USR"/>
    <hyperlink ref="A293" r:id="rId292" display="\\cmfp538\e$\USR"/>
    <hyperlink ref="A294" r:id="rId293" display="\\cmfp538\e$\USR"/>
    <hyperlink ref="A295" r:id="rId294" display="\\cmfp538\e$\USR"/>
    <hyperlink ref="A296" r:id="rId295" display="\\cmfp538\e$\USR"/>
    <hyperlink ref="A297" r:id="rId296" display="\\cmfp538\e$\USR"/>
    <hyperlink ref="A298" r:id="rId297" display="\\cmfp538\e$\USR"/>
    <hyperlink ref="A299" r:id="rId298" display="\\cmfp538\e$\USR"/>
    <hyperlink ref="A300" r:id="rId299" display="\\cmfp538\e$\USR"/>
    <hyperlink ref="A301" r:id="rId300" display="\\cmfp538\e$\USR"/>
    <hyperlink ref="A302" r:id="rId301" display="\\cmfp538\e$\USR"/>
    <hyperlink ref="A303" r:id="rId302" display="\\cmfp538\e$\USR"/>
    <hyperlink ref="A304" r:id="rId303" display="\\cmfp538\e$\USR"/>
    <hyperlink ref="A305" r:id="rId304" display="\\cmfp538\e$\USR"/>
    <hyperlink ref="A306" r:id="rId305" display="\\cmfp538\e$\USR"/>
    <hyperlink ref="A307" r:id="rId306" display="\\cmfp538\e$\USR"/>
    <hyperlink ref="A308" r:id="rId307" display="\\cmfp538\e$\USR"/>
    <hyperlink ref="A309" r:id="rId308" display="\\cmfp538\e$\USR"/>
    <hyperlink ref="A310" r:id="rId309" display="\\cmfp538\e$\USR"/>
    <hyperlink ref="A311" r:id="rId310" display="\\cmfp538\e$\USR"/>
    <hyperlink ref="A312" r:id="rId311" display="\\cmfp538\e$\USR"/>
    <hyperlink ref="A313" r:id="rId312" display="\\cmfp538\e$\USR"/>
    <hyperlink ref="A314" r:id="rId313" display="\\cmfp538\e$\USR"/>
    <hyperlink ref="A315" r:id="rId314" display="\\cmfp538\e$\USR"/>
    <hyperlink ref="A316" r:id="rId315" display="\\cmfp538\e$\USR"/>
    <hyperlink ref="A317" r:id="rId316" display="\\cmfp538\e$\USR"/>
    <hyperlink ref="A318" r:id="rId317" display="\\cmfp538\e$\USR"/>
    <hyperlink ref="A319" r:id="rId318" display="\\cmfp538\e$\USR"/>
    <hyperlink ref="A320" r:id="rId319" display="\\cmfp538\e$\USR"/>
    <hyperlink ref="A321" r:id="rId320" display="\\cmfp538\e$\USR"/>
    <hyperlink ref="A322" r:id="rId321" display="\\cmfp538\e$\USR"/>
    <hyperlink ref="A323" r:id="rId322" display="\\cmfp538\e$\USR"/>
    <hyperlink ref="A324" r:id="rId323" display="\\cmfp538\e$\USR"/>
    <hyperlink ref="A325" r:id="rId324" display="\\cmfp538\e$\USR"/>
    <hyperlink ref="A326" r:id="rId325" display="\\cmfp538\e$\USR"/>
    <hyperlink ref="A327" r:id="rId326" display="\\cmfp538\e$\USR"/>
    <hyperlink ref="A328" r:id="rId327" display="\\cmfp538\e$\USR"/>
    <hyperlink ref="A329" r:id="rId328" display="\\cmfp538\e$\USR"/>
    <hyperlink ref="A330" r:id="rId329" display="\\cmfp538\e$\USR"/>
    <hyperlink ref="A331" r:id="rId330" display="\\cmfp538\e$\USR"/>
    <hyperlink ref="A332" r:id="rId331" display="\\cmfp538\e$\USR"/>
    <hyperlink ref="A333" r:id="rId332" display="\\cmfp538\e$\USR"/>
    <hyperlink ref="A334" r:id="rId333" display="\\cmfp538\e$\USR"/>
    <hyperlink ref="A335" r:id="rId334" display="\\cmfp538\e$\USR"/>
    <hyperlink ref="A336" r:id="rId335" display="\\cmfp538\e$\USR"/>
    <hyperlink ref="A337" r:id="rId336" display="\\cmfp538\e$\USR"/>
    <hyperlink ref="A338" r:id="rId337" display="\\cmfp538\e$\USR"/>
    <hyperlink ref="A339" r:id="rId338" display="\\cmfp538\e$\USR"/>
    <hyperlink ref="A340" r:id="rId339" display="\\cmfp538\e$\USR"/>
    <hyperlink ref="A341" r:id="rId340" display="\\cmfp538\e$\USR"/>
    <hyperlink ref="A342" r:id="rId341" display="\\cmfp538\e$\USR"/>
    <hyperlink ref="A343" r:id="rId342" display="\\cmfp538\e$\USR"/>
    <hyperlink ref="A344" r:id="rId343" display="\\cmfp538\e$\USR"/>
    <hyperlink ref="A345" r:id="rId344" display="\\cmfp538\e$\USR"/>
    <hyperlink ref="A346" r:id="rId345" display="\\cmfp538\e$\USR"/>
    <hyperlink ref="A347" r:id="rId346" display="\\cmfp538\e$\USR"/>
    <hyperlink ref="A348" r:id="rId347" display="\\cmfp538\e$\USR"/>
    <hyperlink ref="A349" r:id="rId348" display="\\cmfp538\e$\USR"/>
    <hyperlink ref="A350" r:id="rId349" display="\\cmfp538\e$\USR"/>
    <hyperlink ref="A351" r:id="rId350" display="\\cmfp538\e$\USR"/>
    <hyperlink ref="A352" r:id="rId351" display="\\cmfp538\e$\USR"/>
    <hyperlink ref="A353" r:id="rId352" display="\\cmfp538\e$\USR"/>
    <hyperlink ref="A354" r:id="rId353" display="\\cmfp538\e$\USR"/>
    <hyperlink ref="A355" r:id="rId354" display="\\cmfp538\e$\USR"/>
    <hyperlink ref="A356" r:id="rId355" display="\\cmfp538\e$\USR"/>
    <hyperlink ref="A357" r:id="rId356" display="\\cmfp538\e$\USR"/>
    <hyperlink ref="A358" r:id="rId357" display="\\cmfp538\e$\USR"/>
    <hyperlink ref="A359" r:id="rId358" display="\\cmfp538\e$\USR"/>
    <hyperlink ref="A360" r:id="rId359" display="\\cmfp538\e$\USR"/>
    <hyperlink ref="A361" r:id="rId360" display="\\cmfp538\e$\USR"/>
    <hyperlink ref="A362" r:id="rId361" display="\\cmfp538\e$\USR"/>
    <hyperlink ref="A363" r:id="rId362" display="\\cmfp538\e$\USR"/>
    <hyperlink ref="A364" r:id="rId363" display="\\cmfp538\e$\USR"/>
    <hyperlink ref="A365" r:id="rId364" display="\\cmfp538\e$\USR"/>
    <hyperlink ref="A366" r:id="rId365" display="\\cmfp538\e$\USR"/>
    <hyperlink ref="A367" r:id="rId366" display="\\cmfp538\e$\USR"/>
    <hyperlink ref="A368" r:id="rId367" display="\\cmfp538\e$\USR"/>
    <hyperlink ref="A369" r:id="rId368" display="\\cmfp538\e$\USR"/>
    <hyperlink ref="A370" r:id="rId369" display="\\cmfp538\e$\USR"/>
    <hyperlink ref="A371" r:id="rId370" display="\\cmfp538\e$\USR"/>
    <hyperlink ref="A372" r:id="rId371" display="\\cmfp538\e$\USR"/>
    <hyperlink ref="A373" r:id="rId372" display="\\cmfp538\e$\USR"/>
    <hyperlink ref="A374" r:id="rId373" display="\\cmfp538\e$\USR"/>
    <hyperlink ref="A375" r:id="rId374" display="\\cmfp538\e$\USR"/>
    <hyperlink ref="A376" r:id="rId375" display="\\cmfp538\e$\USR"/>
    <hyperlink ref="A377" r:id="rId376" display="\\cmfp538\e$\USR"/>
    <hyperlink ref="A378" r:id="rId377" display="\\cmfp538\e$\USR"/>
    <hyperlink ref="A379" r:id="rId378" display="\\cmfp538\e$\USR"/>
    <hyperlink ref="A380" r:id="rId379" display="\\cmfp538\e$\USR"/>
    <hyperlink ref="A381" r:id="rId380" display="\\cmfp538\e$\USR"/>
    <hyperlink ref="A382" r:id="rId381" display="\\cmfp538\e$\USR"/>
    <hyperlink ref="A383" r:id="rId382" display="\\cmfp538\e$\USR"/>
    <hyperlink ref="A384" r:id="rId383" display="\\cmfp538\e$\USR"/>
    <hyperlink ref="A385" r:id="rId384" display="\\cmfp538\e$\USR"/>
    <hyperlink ref="A386" r:id="rId385" display="\\cmfp538\e$\USR"/>
    <hyperlink ref="A387" r:id="rId386" display="\\cmfp538\e$\USR"/>
    <hyperlink ref="A388" r:id="rId387" display="\\cmfp538\e$\USR"/>
    <hyperlink ref="A389" r:id="rId388" display="\\cmfp538\e$\USR"/>
    <hyperlink ref="A390" r:id="rId389" display="\\cmfp538\e$\USR"/>
    <hyperlink ref="A391" r:id="rId390" display="\\cmfp538\e$\USR"/>
    <hyperlink ref="A392" r:id="rId391" display="\\cmfp538\e$\USR"/>
    <hyperlink ref="A393" r:id="rId392" display="\\cmfp538\e$\USR"/>
    <hyperlink ref="A394" r:id="rId393" display="\\cmfp538\e$\USR"/>
    <hyperlink ref="A395" r:id="rId394" display="\\cmfp538\e$\USR"/>
    <hyperlink ref="A396" r:id="rId395" display="\\cmfp538\e$\USR"/>
    <hyperlink ref="A397" r:id="rId396" display="\\cmfp538\e$\USR"/>
    <hyperlink ref="A398" r:id="rId397" display="\\cmfp538\e$\USR"/>
    <hyperlink ref="A399" r:id="rId398" display="\\cmfp538\e$\USR"/>
    <hyperlink ref="A400" r:id="rId399" display="\\cmfp538\e$\USR"/>
    <hyperlink ref="A401" r:id="rId400" display="\\cmfp538\e$\USR"/>
    <hyperlink ref="A402" r:id="rId401" display="\\cmfp538\e$\USR"/>
    <hyperlink ref="A403" r:id="rId402" display="\\cmfp538\e$\USR"/>
    <hyperlink ref="A404" r:id="rId403" display="\\cmfp538\e$\USR"/>
    <hyperlink ref="A405" r:id="rId404" display="\\cmfp538\e$\USR"/>
    <hyperlink ref="A406" r:id="rId405" display="\\cmfp538\e$\USR"/>
    <hyperlink ref="A407" r:id="rId406" display="\\cmfp538\e$\USR"/>
    <hyperlink ref="A408" r:id="rId407" display="\\cmfp538\e$\USR"/>
    <hyperlink ref="A409" r:id="rId408" display="\\cmfp538\e$\USR"/>
    <hyperlink ref="A410" r:id="rId409" display="\\cmfp538\e$\USR"/>
    <hyperlink ref="A411" r:id="rId410" display="\\cmfp538\e$\USR"/>
    <hyperlink ref="A412" r:id="rId411" display="\\cmfp538\e$\USR"/>
    <hyperlink ref="A413" r:id="rId412" display="\\cmfp538\e$\USR"/>
    <hyperlink ref="A414" r:id="rId413" display="\\cmfp538\e$\USR"/>
    <hyperlink ref="A415" r:id="rId414" display="\\cmfp538\e$\USR"/>
    <hyperlink ref="A416" r:id="rId415" display="\\cmfp538\e$\USR"/>
    <hyperlink ref="A417" r:id="rId416" display="\\cmfp538\e$\USR"/>
    <hyperlink ref="A418" r:id="rId417" display="\\cmfp538\e$\USR"/>
    <hyperlink ref="A419" r:id="rId418" display="\\cmfp538\e$\USR"/>
    <hyperlink ref="A420" r:id="rId419" display="\\cmfp538\e$\USR"/>
    <hyperlink ref="A421" r:id="rId420" display="\\cmfp538\e$\USR"/>
    <hyperlink ref="A422" r:id="rId421" display="\\cmfp538\e$\USR"/>
    <hyperlink ref="A423" r:id="rId422" display="\\cmfp538\e$\USR"/>
    <hyperlink ref="A424" r:id="rId423" display="\\cmfp538\e$\USR"/>
    <hyperlink ref="A425" r:id="rId424" display="\\cmfp538\e$\USR"/>
    <hyperlink ref="A426" r:id="rId425" display="\\cmfp538\e$\USR"/>
    <hyperlink ref="A427" r:id="rId426" display="\\cmfp538\e$\USR"/>
    <hyperlink ref="A428" r:id="rId427" display="\\cmfp538\e$\USR"/>
    <hyperlink ref="A429" r:id="rId428" display="\\cmfp538\e$\USR"/>
    <hyperlink ref="A430" r:id="rId429" display="\\cmfp538\e$\USR"/>
    <hyperlink ref="A431" r:id="rId430" display="\\cmfp538\e$\USR"/>
    <hyperlink ref="A432" r:id="rId431" display="\\cmfp538\e$\USR"/>
    <hyperlink ref="A433" r:id="rId432" display="\\cmfp538\e$\USR"/>
    <hyperlink ref="A434" r:id="rId433" display="\\cmfp538\e$\USR"/>
    <hyperlink ref="A435" r:id="rId434" display="\\cmfp538\e$\USR"/>
    <hyperlink ref="A436" r:id="rId435" display="\\cmfp538\e$\USR"/>
    <hyperlink ref="A437" r:id="rId436" display="\\cmfp538\e$\USR"/>
    <hyperlink ref="A438" r:id="rId437" display="\\cmfp538\e$\USR"/>
    <hyperlink ref="A439" r:id="rId438" display="\\cmfp538\e$\USR"/>
    <hyperlink ref="A440" r:id="rId439" display="\\cmfp538\e$\USR"/>
    <hyperlink ref="A441" r:id="rId440" display="\\cmfp538\e$\USR"/>
    <hyperlink ref="A442" r:id="rId441" display="\\cmfp538\e$\USR"/>
    <hyperlink ref="A443" r:id="rId442" display="\\cmfp538\e$\USR"/>
    <hyperlink ref="A444" r:id="rId443" display="\\cmfp538\e$\USR"/>
    <hyperlink ref="A445" r:id="rId444" display="\\cmfp538\e$\USR"/>
    <hyperlink ref="A446" r:id="rId445" display="\\cmfp538\e$\USR"/>
    <hyperlink ref="A447" r:id="rId446" display="\\cmfp538\e$\USR"/>
    <hyperlink ref="A448" r:id="rId447" display="\\cmfp538\e$\USR"/>
    <hyperlink ref="A449" r:id="rId448" display="\\cmfp538\e$\USR"/>
    <hyperlink ref="A450" r:id="rId449" display="\\cmfp538\e$\USR"/>
    <hyperlink ref="A451" r:id="rId450" display="\\cmfp538\e$\USR"/>
    <hyperlink ref="A452" r:id="rId451" display="\\cmfp538\e$\USR"/>
    <hyperlink ref="A453" r:id="rId452" display="\\cmfp538\e$\USR"/>
    <hyperlink ref="A454" r:id="rId453" display="\\cmfp538\e$\USR"/>
    <hyperlink ref="A455" r:id="rId454" display="\\cmfp538\e$\USR"/>
    <hyperlink ref="A456" r:id="rId455" display="\\cmfp538\e$\USR"/>
    <hyperlink ref="A457" r:id="rId456" display="\\cmfp538\e$\USR"/>
    <hyperlink ref="A458" r:id="rId457" display="\\cmfp538\e$\USR"/>
    <hyperlink ref="A459" r:id="rId458" display="\\cmfp538\e$\USR"/>
    <hyperlink ref="A460" r:id="rId459" display="\\cmfp538\e$\USR"/>
    <hyperlink ref="A461" r:id="rId460" display="\\cmfp538\e$\USR"/>
    <hyperlink ref="A462" r:id="rId461" display="\\cmfp538\e$\USR"/>
    <hyperlink ref="A463" r:id="rId462" display="\\cmfp538\e$\USR"/>
    <hyperlink ref="A464" r:id="rId463" display="\\cmfp538\e$\USR"/>
    <hyperlink ref="A465" r:id="rId464" display="\\cmfp538\e$\USR"/>
    <hyperlink ref="A466" r:id="rId465" display="\\cmfp538\e$\USR"/>
    <hyperlink ref="A467" r:id="rId466" display="\\cmfp538\e$\USR"/>
    <hyperlink ref="A468" r:id="rId467" display="\\cmfp538\e$\USR"/>
    <hyperlink ref="A469" r:id="rId468" display="\\cmfp538\e$\USR"/>
    <hyperlink ref="A470" r:id="rId469" display="\\cmfp538\e$\USR"/>
    <hyperlink ref="A471" r:id="rId470" display="\\cmfp538\e$\USR"/>
    <hyperlink ref="A472" r:id="rId471" display="\\cmfp538\e$\USR"/>
    <hyperlink ref="A473" r:id="rId472" display="\\cmfp538\e$\USR"/>
    <hyperlink ref="A474" r:id="rId473" display="\\cmfp538\e$\USR"/>
    <hyperlink ref="A475" r:id="rId474" display="\\cmfp538\e$\USR"/>
    <hyperlink ref="A476" r:id="rId475" display="\\cmfp538\e$\USR"/>
    <hyperlink ref="A477" r:id="rId476" display="\\cmfp538\e$\USR"/>
    <hyperlink ref="A478" r:id="rId477" display="\\cmfp538\e$\USR"/>
    <hyperlink ref="A479" r:id="rId478" display="\\cmfp538\e$\USR"/>
    <hyperlink ref="A480" r:id="rId479" display="\\cmfp538\e$\USR"/>
    <hyperlink ref="A481" r:id="rId480" display="\\cmfp538\e$\USR"/>
    <hyperlink ref="A482" r:id="rId481" display="\\cmfp538\e$\USR"/>
    <hyperlink ref="A483" r:id="rId482" display="\\cmfp538\e$\USR"/>
    <hyperlink ref="A484" r:id="rId483" display="\\cmfp538\e$\USR"/>
    <hyperlink ref="A485" r:id="rId484" display="\\cmfp538\e$\USR"/>
    <hyperlink ref="A486" r:id="rId485" display="\\cmfp538\e$\USR"/>
    <hyperlink ref="A487" r:id="rId486" display="\\cmfp538\e$\USR"/>
    <hyperlink ref="A488" r:id="rId487" display="\\cmfp538\e$\USR"/>
    <hyperlink ref="A489" r:id="rId488" display="\\cmfp538\e$\USR"/>
    <hyperlink ref="A490" r:id="rId489" display="\\cmfp538\e$\USR"/>
    <hyperlink ref="A491" r:id="rId490" display="\\cmfp538\e$\USR"/>
    <hyperlink ref="A492" r:id="rId491" display="\\cmfp538\e$\USR"/>
    <hyperlink ref="A493" r:id="rId492" display="\\cmfp538\e$\USR"/>
    <hyperlink ref="A494" r:id="rId493" display="\\cmfp538\e$\USR"/>
    <hyperlink ref="A495" r:id="rId494" display="\\cmfp538\e$\USR"/>
    <hyperlink ref="A496" r:id="rId495" display="\\cmfp538\e$\USR"/>
    <hyperlink ref="A497" r:id="rId496" display="\\cmfp538\e$\USR"/>
    <hyperlink ref="A498" r:id="rId497" display="\\cmfp538\e$\USR"/>
    <hyperlink ref="A499" r:id="rId498" display="\\cmfp538\e$\USR"/>
    <hyperlink ref="A500" r:id="rId499" display="\\cmfp538\e$\USR"/>
    <hyperlink ref="A501" r:id="rId500" display="\\cmfp538\e$\USR"/>
    <hyperlink ref="A502" r:id="rId501" display="\\cmfp538\e$\USR"/>
    <hyperlink ref="A503" r:id="rId502" display="\\cmfp538\e$\USR"/>
    <hyperlink ref="A504" r:id="rId503" display="\\cmfp538\e$\USR"/>
    <hyperlink ref="A505" r:id="rId504" display="\\cmfp538\e$\USR"/>
    <hyperlink ref="A506" r:id="rId505" display="\\cmfp538\e$\USR"/>
    <hyperlink ref="A507" r:id="rId506" display="\\cmfp538\e$\USR"/>
    <hyperlink ref="A508" r:id="rId507" display="\\cmfp538\e$\USR"/>
    <hyperlink ref="A509" r:id="rId508" display="\\cmfp538\e$\USR"/>
    <hyperlink ref="A510" r:id="rId509" display="\\cmfp538\e$\USR"/>
    <hyperlink ref="A511" r:id="rId510" display="\\cmfp538\e$\USR"/>
    <hyperlink ref="A512" r:id="rId511" display="\\cmfp538\e$\USR"/>
    <hyperlink ref="A513" r:id="rId512" display="\\cmfp538\e$\USR"/>
    <hyperlink ref="A514" r:id="rId513" display="\\cmfp538\e$\USR"/>
    <hyperlink ref="A515" r:id="rId514" display="\\cmfp538\e$\USR"/>
    <hyperlink ref="A516" r:id="rId515" display="\\cmfp538\e$\USR"/>
    <hyperlink ref="A517" r:id="rId516" display="\\cmfp538\e$\USR"/>
    <hyperlink ref="A518" r:id="rId517" display="\\cmfp538\e$\USR"/>
    <hyperlink ref="A519" r:id="rId518" display="\\cmfp538\e$\USR"/>
    <hyperlink ref="A520" r:id="rId519" display="\\cmfp538\e$\USR"/>
    <hyperlink ref="A521" r:id="rId520" display="\\cmfp538\e$\USR"/>
    <hyperlink ref="A522" r:id="rId521" display="\\cmfp538\e$\USR"/>
    <hyperlink ref="A523" r:id="rId522" display="\\cmfp538\e$\USR"/>
    <hyperlink ref="A524" r:id="rId523" display="\\cmfp538\e$\USR"/>
    <hyperlink ref="A525" r:id="rId524" display="\\cmfp538\e$\USR"/>
    <hyperlink ref="A526" r:id="rId525" display="\\cmfp538\e$\USR"/>
    <hyperlink ref="A527" r:id="rId526" display="\\cmfp538\e$\USR"/>
    <hyperlink ref="A528" r:id="rId527" display="\\cmfp538\e$\USR"/>
    <hyperlink ref="A529" r:id="rId528" display="\\cmfp538\e$\USR"/>
    <hyperlink ref="A530" r:id="rId529" display="\\cmfp538\e$\USR"/>
    <hyperlink ref="A531" r:id="rId530" display="\\cmfp538\e$\USR"/>
    <hyperlink ref="A532" r:id="rId531" display="\\cmfp538\e$\USR"/>
    <hyperlink ref="A533" r:id="rId532" display="\\cmfp538\e$\USR"/>
    <hyperlink ref="A534" r:id="rId533" display="\\cmfp538\e$\USR"/>
    <hyperlink ref="A535" r:id="rId534" display="\\cmfp538\e$\USR"/>
    <hyperlink ref="A536" r:id="rId535" display="\\cmfp538\e$\USR"/>
    <hyperlink ref="A537" r:id="rId536" display="\\cmfp538\e$\USR"/>
    <hyperlink ref="A538" r:id="rId537" display="\\cmfp538\e$\USR"/>
    <hyperlink ref="A539" r:id="rId538" display="\\cmfp538\e$\USR"/>
    <hyperlink ref="A540" r:id="rId539" display="\\cmfp538\e$\USR"/>
    <hyperlink ref="A541" r:id="rId540" display="\\cmfp538\e$\USR"/>
    <hyperlink ref="A542" r:id="rId541" display="\\cmfp538\e$\USR"/>
    <hyperlink ref="A543" r:id="rId542" display="\\cmfp538\e$\USR"/>
    <hyperlink ref="A544" r:id="rId543" display="\\cmfp538\e$\USR"/>
    <hyperlink ref="A545" r:id="rId544" display="\\cmfp538\e$\USR"/>
    <hyperlink ref="A546" r:id="rId545" display="\\cmfp538\e$\USR"/>
    <hyperlink ref="A547" r:id="rId546" display="\\cmfp538\e$\USR"/>
    <hyperlink ref="A548" r:id="rId547" display="\\cmfp538\e$\USR"/>
    <hyperlink ref="A549" r:id="rId548" display="\\cmfp538\e$\USR"/>
    <hyperlink ref="A550" r:id="rId549" display="\\cmfp538\e$\USR"/>
    <hyperlink ref="A551" r:id="rId550" display="\\cmfp538\e$\USR"/>
    <hyperlink ref="A552" r:id="rId551" display="\\cmfp538\e$\USR"/>
    <hyperlink ref="A553" r:id="rId552" display="\\cmfp538\e$\USR"/>
    <hyperlink ref="A554" r:id="rId553" display="\\cmfp538\e$\USR"/>
    <hyperlink ref="A555" r:id="rId554" display="\\cmfp538\e$\USR"/>
    <hyperlink ref="A556" r:id="rId555" display="\\cmfp538\e$\USR"/>
    <hyperlink ref="A557" r:id="rId556" display="\\cmfp538\e$\USR"/>
    <hyperlink ref="A558" r:id="rId557" display="\\cmfp538\e$\USR"/>
    <hyperlink ref="A559" r:id="rId558" display="\\cmfp538\e$\USR"/>
    <hyperlink ref="A560" r:id="rId559" display="\\cmfp538\e$\USR"/>
    <hyperlink ref="A561" r:id="rId560" display="\\cmfp538\e$\USR"/>
    <hyperlink ref="A562" r:id="rId561" display="\\cmfp538\e$\USR"/>
    <hyperlink ref="A563" r:id="rId562" display="\\cmfp538\e$\USR"/>
    <hyperlink ref="A564" r:id="rId563" display="\\cmfp538\e$\USR"/>
    <hyperlink ref="A565" r:id="rId564" display="\\cmfp538\e$\USR"/>
    <hyperlink ref="A566" r:id="rId565" display="\\cmfp538\e$\USR"/>
    <hyperlink ref="A567" r:id="rId566" display="\\cmfp538\e$\USR"/>
    <hyperlink ref="A568" r:id="rId567" display="\\cmfp538\e$\USR"/>
    <hyperlink ref="A569" r:id="rId568" display="\\cmfp538\e$\USR"/>
    <hyperlink ref="A570" r:id="rId569" display="\\cmfp538\e$\USR"/>
    <hyperlink ref="A571" r:id="rId570" display="\\cmfp538\e$\USR"/>
    <hyperlink ref="A572" r:id="rId571" display="\\cmfp538\e$\USR"/>
    <hyperlink ref="A573" r:id="rId572" display="\\cmfp538\e$\USR"/>
    <hyperlink ref="A574" r:id="rId573" display="\\cmfp538\e$\USR"/>
    <hyperlink ref="A575" r:id="rId574" display="\\cmfp538\e$\USR"/>
    <hyperlink ref="A576" r:id="rId575" display="\\cmfp538\e$\USR"/>
    <hyperlink ref="A577" r:id="rId576" display="\\cmfp538\e$\USR"/>
    <hyperlink ref="A578" r:id="rId577" display="\\cmfp538\e$\USR"/>
    <hyperlink ref="A579" r:id="rId578" display="\\cmfp538\e$\USR"/>
    <hyperlink ref="A580" r:id="rId579" display="\\cmfp538\e$\USR"/>
    <hyperlink ref="A581" r:id="rId580" display="\\cmfp538\e$\USR"/>
    <hyperlink ref="A582" r:id="rId581" display="\\cmfp538\e$\USR"/>
    <hyperlink ref="A583" r:id="rId582" display="\\cmfp538\e$\USR"/>
    <hyperlink ref="A584" r:id="rId583" display="\\cmfp538\e$\USR"/>
    <hyperlink ref="A585" r:id="rId584" display="\\cmfp538\e$\USR"/>
    <hyperlink ref="A586" r:id="rId585" display="\\cmfp538\e$\USR"/>
    <hyperlink ref="A587" r:id="rId586" display="\\cmfp538\e$\USR"/>
    <hyperlink ref="A588" r:id="rId587" display="\\cmfp538\e$\USR"/>
    <hyperlink ref="A589" r:id="rId588" display="\\cmfp538\e$\USR"/>
    <hyperlink ref="A590" r:id="rId589" display="\\cmfp538\e$\USR"/>
    <hyperlink ref="A591" r:id="rId590" display="\\cmfp538\e$\USR"/>
    <hyperlink ref="A592" r:id="rId591" display="\\cmfp538\e$\USR"/>
    <hyperlink ref="A593" r:id="rId592" display="\\cmfp538\e$\USR"/>
    <hyperlink ref="A594" r:id="rId593" display="\\cmfp538\e$\USR"/>
    <hyperlink ref="A595" r:id="rId594" display="\\cmfp538\e$\USR"/>
    <hyperlink ref="A596" r:id="rId595" display="\\cmfp538\e$\USR"/>
    <hyperlink ref="A597" r:id="rId596" display="\\cmfp538\e$\USR"/>
    <hyperlink ref="A598" r:id="rId597" display="\\cmfp538\e$\USR"/>
    <hyperlink ref="A599" r:id="rId598" display="\\cmfp538\e$\USR"/>
    <hyperlink ref="A600" r:id="rId599" display="\\cmfp538\e$\USR"/>
    <hyperlink ref="A601" r:id="rId600" display="\\cmfp538\e$\USR"/>
    <hyperlink ref="A602" r:id="rId601" display="\\cmfp538\e$\USR"/>
    <hyperlink ref="A603" r:id="rId602" display="\\cmfp538\e$\USR"/>
    <hyperlink ref="A604" r:id="rId603" display="\\cmfp538\e$\USR"/>
    <hyperlink ref="A605" r:id="rId604" display="\\cmfp538\e$\USR"/>
    <hyperlink ref="A606" r:id="rId605" display="\\cmfp538\e$\USR"/>
    <hyperlink ref="A607" r:id="rId606" display="\\cmfp538\e$\USR"/>
    <hyperlink ref="A608" r:id="rId607" display="\\cmfp538\e$\USR"/>
    <hyperlink ref="A609" r:id="rId608" display="\\cmfp538\e$\USR"/>
    <hyperlink ref="A610" r:id="rId609" display="\\cmfp538\e$\USR"/>
    <hyperlink ref="A611" r:id="rId610" display="\\cmfp538\e$\USR"/>
    <hyperlink ref="A612" r:id="rId611" display="\\cmfp538\e$\USR"/>
    <hyperlink ref="A613" r:id="rId612" display="\\cmfp538\e$\USR"/>
    <hyperlink ref="A614" r:id="rId613" display="\\cmfp538\e$\USR"/>
    <hyperlink ref="A615" r:id="rId614" display="\\cmfp538\e$\USR"/>
    <hyperlink ref="A616" r:id="rId615" display="\\cmfp538\e$\USR"/>
    <hyperlink ref="A617" r:id="rId616" display="\\cmfp538\e$\USR"/>
    <hyperlink ref="A618" r:id="rId617" display="\\cmfp538\e$\USR"/>
    <hyperlink ref="A619" r:id="rId618" display="\\cmfp538\e$\USR"/>
    <hyperlink ref="A620" r:id="rId619" display="\\cmfp538\e$\USR"/>
    <hyperlink ref="A621" r:id="rId620" display="\\cmfp538\e$\USR"/>
    <hyperlink ref="A622" r:id="rId621" display="\\cmfp538\e$\USR"/>
    <hyperlink ref="A623" r:id="rId622" display="\\cmfp538\e$\USR"/>
    <hyperlink ref="A624" r:id="rId623" display="\\cmfp538\e$\USR"/>
    <hyperlink ref="A625" r:id="rId624" display="\\cmfp538\e$\USR"/>
    <hyperlink ref="A626" r:id="rId625" display="\\cmfp538\e$\USR"/>
    <hyperlink ref="A627" r:id="rId626" display="\\cmfp538\e$\USR"/>
    <hyperlink ref="A628" r:id="rId627" display="\\cmfp538\e$\USR"/>
    <hyperlink ref="A629" r:id="rId628" display="\\cmfp538\e$\USR"/>
    <hyperlink ref="A630" r:id="rId629" display="\\cmfp538\e$\USR"/>
    <hyperlink ref="A631" r:id="rId630" display="\\cmfp538\e$\USR"/>
    <hyperlink ref="A632" r:id="rId631" display="\\cmfp538\e$\USR"/>
    <hyperlink ref="A633" r:id="rId632" display="\\cmfp538\e$\USR"/>
    <hyperlink ref="A634" r:id="rId633" display="\\cmfp538\e$\USR"/>
    <hyperlink ref="A635" r:id="rId634" display="\\cmfp538\e$\USR"/>
    <hyperlink ref="A636" r:id="rId635" display="\\cmfp538\e$\USR"/>
    <hyperlink ref="A637" r:id="rId636" display="\\cmfp538\e$\USR"/>
    <hyperlink ref="A638" r:id="rId637" display="\\cmfp538\e$\USR"/>
    <hyperlink ref="A639" r:id="rId638" display="\\cmfp538\e$\USR"/>
    <hyperlink ref="A640" r:id="rId639" display="\\cmfp538\e$\USR"/>
    <hyperlink ref="A641" r:id="rId640" display="\\cmfp538\e$\USR"/>
    <hyperlink ref="A642" r:id="rId641" display="\\cmfp538\e$\USR"/>
    <hyperlink ref="A643" r:id="rId642" display="\\cmfp538\e$\USR"/>
    <hyperlink ref="A644" r:id="rId643" display="\\cmfp538\e$\USR"/>
    <hyperlink ref="A645" r:id="rId644" display="\\cmfp538\e$\USR"/>
    <hyperlink ref="A646" r:id="rId645" display="\\cmfp538\e$\USR"/>
    <hyperlink ref="A647" r:id="rId646" display="\\cmfp538\e$\USR"/>
    <hyperlink ref="A648" r:id="rId647" display="\\cmfp538\e$\USR"/>
    <hyperlink ref="A649" r:id="rId648" display="\\cmfp538\e$\USR"/>
    <hyperlink ref="A650" r:id="rId649" display="\\cmfp538\e$\USR"/>
    <hyperlink ref="A651" r:id="rId650" display="\\cmfp538\e$\USR"/>
    <hyperlink ref="A652" r:id="rId651" display="\\cmfp538\e$\USR"/>
    <hyperlink ref="A653" r:id="rId652" display="\\cmfp538\e$\USR"/>
    <hyperlink ref="A654" r:id="rId653" display="\\cmfp538\e$\USR"/>
    <hyperlink ref="A655" r:id="rId654" display="\\cmfp538\e$\USR"/>
    <hyperlink ref="A656" r:id="rId655" display="\\cmfp538\e$\USR"/>
    <hyperlink ref="A657" r:id="rId656" display="\\cmfp538\e$\USR"/>
    <hyperlink ref="A658" r:id="rId657" display="\\cmfp538\e$\USR"/>
    <hyperlink ref="A659" r:id="rId658" display="\\cmfp538\e$\USR"/>
    <hyperlink ref="A660" r:id="rId659" display="\\cmfp538\e$\USR"/>
    <hyperlink ref="A661" r:id="rId660" display="\\cmfp538\e$\USR"/>
    <hyperlink ref="A662" r:id="rId661" display="\\cmfp538\e$\USR"/>
    <hyperlink ref="A663" r:id="rId662" display="\\cmfp538\e$\USR"/>
    <hyperlink ref="A664" r:id="rId663" display="\\cmfp538\e$\USR"/>
    <hyperlink ref="A665" r:id="rId664" display="\\cmfp538\e$\USR"/>
    <hyperlink ref="A666" r:id="rId665" display="\\cmfp538\e$\USR"/>
    <hyperlink ref="A667" r:id="rId666" display="\\cmfp538\e$\USR"/>
    <hyperlink ref="A668" r:id="rId667" display="\\cmfp538\e$\USR"/>
    <hyperlink ref="A669" r:id="rId668" display="\\cmfp538\e$\USR"/>
    <hyperlink ref="A670" r:id="rId669" display="\\cmfp538\e$\USR"/>
    <hyperlink ref="A671" r:id="rId670" display="\\cmfp538\e$\USR"/>
    <hyperlink ref="A672" r:id="rId671" display="\\cmfp538\e$\USR"/>
    <hyperlink ref="A673" r:id="rId672" display="\\cmfp538\e$\USR"/>
    <hyperlink ref="A674" r:id="rId673" display="\\cmfp538\e$\USR"/>
    <hyperlink ref="A675" r:id="rId674" display="\\cmfp538\e$\USR"/>
    <hyperlink ref="A676" r:id="rId675" display="\\cmfp538\e$\USR"/>
    <hyperlink ref="A677" r:id="rId676" display="\\cmfp538\e$\USR"/>
    <hyperlink ref="A678" r:id="rId677" display="\\cmfp538\e$\USR"/>
    <hyperlink ref="A679" r:id="rId678" display="\\cmfp538\e$\USR"/>
    <hyperlink ref="A680" r:id="rId679" display="\\cmfp538\e$\USR"/>
    <hyperlink ref="A681" r:id="rId680" display="\\cmfp538\e$\USR"/>
    <hyperlink ref="A682" r:id="rId681" display="\\cmfp538\e$\USR"/>
    <hyperlink ref="A683" r:id="rId682" display="\\cmfp538\e$\USR"/>
    <hyperlink ref="A684" r:id="rId683" display="\\cmfp538\e$\USR"/>
    <hyperlink ref="A685" r:id="rId684" display="\\cmfp538\e$\USR"/>
    <hyperlink ref="A686" r:id="rId685" display="\\cmfp538\e$\USR"/>
    <hyperlink ref="A687" r:id="rId686" display="\\cmfp538\e$\USR"/>
    <hyperlink ref="A688" r:id="rId687" display="\\cmfp538\e$\USR"/>
    <hyperlink ref="A689" r:id="rId688" display="\\cmfp538\e$\USR"/>
    <hyperlink ref="A690" r:id="rId689" display="\\cmfp538\e$\USR"/>
    <hyperlink ref="A691" r:id="rId690" display="\\cmfp538\e$\USR"/>
    <hyperlink ref="A692" r:id="rId691" display="\\cmfp538\e$\USR"/>
    <hyperlink ref="A693" r:id="rId692" display="\\cmfp538\e$\USR"/>
    <hyperlink ref="A694" r:id="rId693" display="\\cmfp538\e$\USR"/>
    <hyperlink ref="A695" r:id="rId694" display="\\cmfp538\e$\USR"/>
    <hyperlink ref="A696" r:id="rId695" display="\\cmfp538\e$\USR"/>
    <hyperlink ref="A697" r:id="rId696" display="\\cmfp538\e$\USR"/>
    <hyperlink ref="A698" r:id="rId697" display="\\cmfp538\e$\USR"/>
    <hyperlink ref="A699" r:id="rId698" display="\\cmfp538\e$\USR"/>
    <hyperlink ref="A700" r:id="rId699" display="\\cmfp538\e$\USR"/>
    <hyperlink ref="A701" r:id="rId700" display="\\cmfp538\e$\USR"/>
    <hyperlink ref="A702" r:id="rId701" display="\\cmfp538\e$\USR"/>
    <hyperlink ref="A703" r:id="rId702" display="\\cmfp538\e$\USR"/>
    <hyperlink ref="A704" r:id="rId703" display="\\cmfp538\e$\USR"/>
    <hyperlink ref="A705" r:id="rId704" display="\\cmfp538\e$\USR"/>
    <hyperlink ref="A706" r:id="rId705" display="\\cmfp538\e$\USR"/>
    <hyperlink ref="A707" r:id="rId706" display="\\cmfp538\e$\USR"/>
    <hyperlink ref="A708" r:id="rId707" display="\\cmfp538\e$\USR"/>
    <hyperlink ref="A709" r:id="rId708" display="\\cmfp538\e$\USR"/>
    <hyperlink ref="A710" r:id="rId709" display="\\cmfp538\e$\USR"/>
    <hyperlink ref="A711" r:id="rId710" display="\\cmfp538\e$\USR"/>
    <hyperlink ref="A712" r:id="rId711" display="\\cmfp538\e$\USR"/>
    <hyperlink ref="A713" r:id="rId712" display="\\cmfp538\e$\USR"/>
    <hyperlink ref="A714" r:id="rId713" display="\\cmfp538\e$\USR"/>
    <hyperlink ref="A715" r:id="rId714" display="\\cmfp538\e$\USR"/>
    <hyperlink ref="A716" r:id="rId715" display="\\cmfp538\e$\USR"/>
    <hyperlink ref="A717" r:id="rId716" display="\\cmfp538\e$\USR"/>
    <hyperlink ref="A718" r:id="rId717" display="\\cmfp538\e$\USR"/>
    <hyperlink ref="A719" r:id="rId718" display="\\cmfp538\e$\USR"/>
    <hyperlink ref="A720" r:id="rId719" display="\\cmfp538\e$\USR"/>
    <hyperlink ref="A721" r:id="rId720" display="\\cmfp538\e$\USR"/>
    <hyperlink ref="A722" r:id="rId721" display="\\cmfp538\e$\USR"/>
    <hyperlink ref="A723" r:id="rId722" display="\\cmfp538\e$\USR"/>
    <hyperlink ref="A724" r:id="rId723" display="\\cmfp538\e$\USR"/>
    <hyperlink ref="A725" r:id="rId724" display="\\cmfp538\e$\USR"/>
    <hyperlink ref="A726" r:id="rId725" display="\\cmfp538\e$\USR"/>
    <hyperlink ref="A727" r:id="rId726" display="\\cmfp538\e$\USR"/>
    <hyperlink ref="A728" r:id="rId727" display="\\cmfp538\e$\USR"/>
    <hyperlink ref="A729" r:id="rId728" display="\\cmfp538\e$\USR"/>
    <hyperlink ref="A730" r:id="rId729" display="\\cmfp538\e$\USR"/>
    <hyperlink ref="A731" r:id="rId730" display="\\cmfp538\e$\USR"/>
    <hyperlink ref="A732" r:id="rId731" display="\\cmfp538\e$\USR"/>
    <hyperlink ref="A733" r:id="rId732" display="\\cmfp538\e$\USR"/>
    <hyperlink ref="A734" r:id="rId733" display="\\cmfp538\e$\USR"/>
    <hyperlink ref="A735" r:id="rId734" display="\\cmfp538\e$\USR"/>
    <hyperlink ref="A736" r:id="rId735" display="\\cmfp538\e$\USR"/>
    <hyperlink ref="A737" r:id="rId736" display="\\cmfp538\e$\USR"/>
    <hyperlink ref="A738" r:id="rId737" display="\\cmfp538\e$\USR"/>
    <hyperlink ref="A739" r:id="rId738" display="\\cmfp538\e$\USR"/>
    <hyperlink ref="A740" r:id="rId739" display="\\cmfp538\e$\USR"/>
    <hyperlink ref="A741" r:id="rId740" display="\\cmfp538\e$\USR"/>
    <hyperlink ref="A742" r:id="rId741" display="\\cmfp538\e$\USR"/>
    <hyperlink ref="A743" r:id="rId742" display="\\cmfp538\e$\USR"/>
    <hyperlink ref="A744" r:id="rId743" display="\\cmfp538\e$\USR"/>
    <hyperlink ref="A745" r:id="rId744" display="\\cmfp538\e$\USR"/>
    <hyperlink ref="A746" r:id="rId745" display="\\cmfp538\e$\USR"/>
    <hyperlink ref="A747" r:id="rId746" display="\\cmfp538\e$\USR"/>
    <hyperlink ref="A748" r:id="rId747" display="\\cmfp538\e$\USR"/>
    <hyperlink ref="A749" r:id="rId748" display="\\cmfp538\e$\USR"/>
    <hyperlink ref="A750" r:id="rId749" display="\\cmfp538\e$\USR"/>
    <hyperlink ref="A751" r:id="rId750" display="\\cmfp538\e$\USR"/>
    <hyperlink ref="A752" r:id="rId751" display="\\cmfp538\e$\USR"/>
    <hyperlink ref="A753" r:id="rId752" display="\\cmfp538\e$\USR"/>
    <hyperlink ref="A754" r:id="rId753" display="\\cmfp538\e$\USR"/>
    <hyperlink ref="A755" r:id="rId754" display="\\cmfp538\e$\USR"/>
    <hyperlink ref="A756" r:id="rId755" display="\\cmfp538\e$\USR"/>
    <hyperlink ref="A757" r:id="rId756" display="\\cmfp538\e$\USR"/>
    <hyperlink ref="A758" r:id="rId757" display="\\cmfp538\e$\USR"/>
    <hyperlink ref="A759" r:id="rId758" display="\\cmfp538\e$\USR"/>
    <hyperlink ref="A760" r:id="rId759" display="\\cmfp538\e$\USR"/>
    <hyperlink ref="A761" r:id="rId760" display="\\cmfp538\e$\USR"/>
    <hyperlink ref="A762" r:id="rId761" display="\\cmfp538\e$\USR"/>
    <hyperlink ref="A763" r:id="rId762" display="\\cmfp538\e$\USR"/>
    <hyperlink ref="A764" r:id="rId763" display="\\cmfp538\e$\USR"/>
    <hyperlink ref="A765" r:id="rId764" display="\\cmfp538\e$\USR"/>
    <hyperlink ref="A766" r:id="rId765" display="\\cmfp538\e$\USR"/>
    <hyperlink ref="A767" r:id="rId766" display="\\cmfp538\e$\USR"/>
    <hyperlink ref="A768" r:id="rId767" display="\\cmfp538\e$\USR"/>
    <hyperlink ref="A769" r:id="rId768" display="\\cmfp538\e$\USR"/>
    <hyperlink ref="A770" r:id="rId769" display="\\cmfp538\e$\USR"/>
    <hyperlink ref="A771" r:id="rId770" display="\\cmfp538\e$\USR"/>
    <hyperlink ref="A772" r:id="rId771" display="\\cmfp538\e$\USR"/>
    <hyperlink ref="A773" r:id="rId772" display="\\cmfp538\e$\USR"/>
    <hyperlink ref="A774" r:id="rId773" display="\\cmfp538\e$\USR"/>
    <hyperlink ref="A775" r:id="rId774" display="\\cmfp538\e$\USR"/>
    <hyperlink ref="A776" r:id="rId775" display="\\cmfp538\e$\USR"/>
    <hyperlink ref="A777" r:id="rId776" display="\\cmfp538\e$\USR"/>
    <hyperlink ref="A778" r:id="rId777" display="\\cmfp538\e$\USR"/>
    <hyperlink ref="A779" r:id="rId778" display="\\cmfp538\e$\USR"/>
    <hyperlink ref="A780" r:id="rId779" display="\\cmfp538\e$\USR"/>
    <hyperlink ref="A781" r:id="rId780" display="\\cmfp538\e$\USR"/>
    <hyperlink ref="A782" r:id="rId781" display="\\cmfp538\e$\USR"/>
    <hyperlink ref="A783" r:id="rId782" display="\\cmfp538\e$\USR"/>
    <hyperlink ref="A784" r:id="rId783" display="\\cmfp538\e$\USR"/>
    <hyperlink ref="A785" r:id="rId784" display="\\cmfp538\e$\USR"/>
    <hyperlink ref="A786" r:id="rId785" display="\\cmfp538\e$\USR"/>
    <hyperlink ref="A787" r:id="rId786" display="\\cmfp538\e$\USR"/>
    <hyperlink ref="A788" r:id="rId787" display="\\cmfp538\e$\USR"/>
    <hyperlink ref="A789" r:id="rId788" display="\\cmfp538\e$\USR"/>
    <hyperlink ref="A790" r:id="rId789" display="\\cmfp538\e$\USR"/>
    <hyperlink ref="A791" r:id="rId790" display="\\cmfp538\e$\USR"/>
    <hyperlink ref="A792" r:id="rId791" display="\\cmfp538\e$\USR"/>
    <hyperlink ref="A793" r:id="rId792" display="\\cmfp538\e$\USR"/>
    <hyperlink ref="A794" r:id="rId793" display="\\cmfp538\e$\USR"/>
    <hyperlink ref="A795" r:id="rId794" display="\\cmfp538\e$\USR"/>
    <hyperlink ref="A796" r:id="rId795" display="\\cmfp538\e$\USR"/>
    <hyperlink ref="A797" r:id="rId796" display="\\cmfp538\e$\USR"/>
    <hyperlink ref="A798" r:id="rId797" display="\\cmfp538\e$\USR"/>
    <hyperlink ref="A799" r:id="rId798" display="\\cmfp538\e$\USR"/>
    <hyperlink ref="A800" r:id="rId799" display="\\cmfp538\e$\USR"/>
    <hyperlink ref="A801" r:id="rId800" display="\\cmfp538\e$\USR"/>
    <hyperlink ref="A802" r:id="rId801" display="\\cmfp538\e$\USR"/>
    <hyperlink ref="A803" r:id="rId802" display="\\cmfp538\e$\USR"/>
    <hyperlink ref="A804" r:id="rId803" display="\\cmfp538\e$\USR"/>
    <hyperlink ref="A805" r:id="rId804" display="\\cmfp538\e$\USR"/>
    <hyperlink ref="A806" r:id="rId805" display="\\cmfp538\e$\USR"/>
    <hyperlink ref="A807" r:id="rId806" display="\\cmfp538\e$\USR"/>
    <hyperlink ref="A808" r:id="rId807" display="\\cmfp538\e$\USR"/>
    <hyperlink ref="A809" r:id="rId808" display="\\cmfp538\e$\USR"/>
    <hyperlink ref="A810" r:id="rId809" display="\\cmfp538\e$\USR"/>
    <hyperlink ref="A811" r:id="rId810" display="\\cmfp538\e$\USR"/>
    <hyperlink ref="A812" r:id="rId811" display="\\cmfp538\e$\USR"/>
    <hyperlink ref="A813" r:id="rId812" display="\\cmfp538\e$\USR"/>
    <hyperlink ref="A814" r:id="rId813" display="\\cmfp538\e$\USR"/>
    <hyperlink ref="A815" r:id="rId814" display="\\cmfp538\e$\USR"/>
    <hyperlink ref="A816" r:id="rId815" display="\\cmfp538\e$\USR"/>
    <hyperlink ref="A817" r:id="rId816" display="\\cmfp538\e$\USR"/>
    <hyperlink ref="A818" r:id="rId817" display="\\cmfp538\e$\USR"/>
    <hyperlink ref="A819" r:id="rId818" display="\\cmfp538\e$\USR"/>
    <hyperlink ref="A820" r:id="rId819" display="\\cmfp538\e$\USR"/>
    <hyperlink ref="A821" r:id="rId820" display="\\cmfp538\e$\USR"/>
    <hyperlink ref="A822" r:id="rId821" display="\\cmfp538\e$\USR"/>
    <hyperlink ref="A823" r:id="rId822" display="\\cmfp538\e$\USR"/>
    <hyperlink ref="A824" r:id="rId823" display="\\cmfp538\e$\USR"/>
    <hyperlink ref="A825" r:id="rId824" display="\\cmfp538\e$\USR"/>
    <hyperlink ref="A826" r:id="rId825" display="\\cmfp538\e$\USR"/>
    <hyperlink ref="A827" r:id="rId826" display="\\cmfp538\e$\USR"/>
    <hyperlink ref="A828" r:id="rId827" display="\\cmfp538\e$\USR"/>
    <hyperlink ref="A829" r:id="rId828" display="\\cmfp538\e$\USR"/>
    <hyperlink ref="A830" r:id="rId829" display="\\cmfp538\e$\USR"/>
    <hyperlink ref="A831" r:id="rId830" display="\\cmfp538\e$\USR"/>
    <hyperlink ref="A832" r:id="rId831" display="\\cmfp538\e$\USR"/>
    <hyperlink ref="A833" r:id="rId832" display="\\cmfp538\e$\USR"/>
    <hyperlink ref="A834" r:id="rId833" display="\\cmfp538\e$\USR"/>
    <hyperlink ref="A835" r:id="rId834" display="\\cmfp538\e$\USR"/>
    <hyperlink ref="A836" r:id="rId835" display="\\cmfp538\e$\USR"/>
    <hyperlink ref="A837" r:id="rId836" display="\\cmfp538\e$\USR"/>
    <hyperlink ref="A838" r:id="rId837" display="\\cmfp538\e$\USR"/>
    <hyperlink ref="A839" r:id="rId838" display="\\cmfp538\e$\USR"/>
    <hyperlink ref="A840" r:id="rId839" display="\\cmfp538\e$\USR"/>
    <hyperlink ref="A841" r:id="rId840" display="\\cmfp538\e$\USR"/>
    <hyperlink ref="A842" r:id="rId841" display="\\cmfp538\e$\USR"/>
    <hyperlink ref="A843" r:id="rId842" display="\\cmfp538\e$\USR"/>
    <hyperlink ref="A844" r:id="rId843" display="\\cmfp538\e$\USR"/>
    <hyperlink ref="A845" r:id="rId844" display="\\cmfp538\e$\USR"/>
    <hyperlink ref="A846" r:id="rId845" display="\\cmfp538\e$\USR"/>
    <hyperlink ref="A847" r:id="rId846" display="\\cmfp538\e$\USR"/>
    <hyperlink ref="A848" r:id="rId847" display="\\cmfp538\e$\USR"/>
    <hyperlink ref="A849" r:id="rId848" display="\\cmfp538\e$\USR"/>
    <hyperlink ref="A850" r:id="rId849" display="\\cmfp538\e$\USR"/>
    <hyperlink ref="A851" r:id="rId850" display="\\cmfp538\e$\USR"/>
    <hyperlink ref="A852" r:id="rId851" display="\\cmfp538\e$\USR"/>
    <hyperlink ref="A853" r:id="rId852" display="\\cmfp538\e$\USR"/>
    <hyperlink ref="A854" r:id="rId853" display="\\cmfp538\e$\USR"/>
    <hyperlink ref="A855" r:id="rId854" display="\\cmfp538\e$\USR"/>
    <hyperlink ref="A856" r:id="rId855" display="\\cmfp538\e$\USR"/>
    <hyperlink ref="A857" r:id="rId856" display="\\cmfp538\e$\USR"/>
    <hyperlink ref="A858" r:id="rId857" display="\\cmfp538\e$\USR"/>
    <hyperlink ref="A859" r:id="rId858" display="\\cmfp538\e$\USR"/>
    <hyperlink ref="A860" r:id="rId859" display="\\cmfp538\e$\USR"/>
    <hyperlink ref="A861" r:id="rId860" display="\\cmfp538\e$\USR"/>
    <hyperlink ref="A862" r:id="rId861" display="\\cmfp538\e$\USR"/>
    <hyperlink ref="A863" r:id="rId862" display="\\cmfp538\e$\USR"/>
    <hyperlink ref="A864" r:id="rId863" display="\\cmfp538\e$\USR"/>
    <hyperlink ref="A865" r:id="rId864" display="\\cmfp538\e$\USR"/>
    <hyperlink ref="A866" r:id="rId865" display="\\cmfp538\e$\USR"/>
    <hyperlink ref="A867" r:id="rId866" display="\\cmfp538\e$\USR"/>
    <hyperlink ref="A868" r:id="rId867" display="\\cmfp538\e$\USR"/>
    <hyperlink ref="A869" r:id="rId868" display="\\cmfp538\e$\USR"/>
    <hyperlink ref="A870" r:id="rId869" display="\\cmfp538\e$\USR"/>
    <hyperlink ref="A871" r:id="rId870" display="\\cmfp538\e$\USR"/>
    <hyperlink ref="A872" r:id="rId871" display="\\cmfp538\e$\USR"/>
    <hyperlink ref="A873" r:id="rId872" display="\\cmfp538\e$\USR"/>
    <hyperlink ref="A874" r:id="rId873" display="\\cmfp538\e$\USR"/>
    <hyperlink ref="A875" r:id="rId874" display="\\cmfp538\e$\USR"/>
    <hyperlink ref="A876" r:id="rId875" display="\\cmfp538\e$\USR"/>
    <hyperlink ref="A877" r:id="rId876" display="\\cmfp538\e$\USR"/>
    <hyperlink ref="A878" r:id="rId877" display="\\cmfp538\e$\USR"/>
    <hyperlink ref="A879" r:id="rId878" display="\\cmfp538\e$\USR"/>
    <hyperlink ref="A880" r:id="rId879" display="\\cmfp538\e$\USR"/>
    <hyperlink ref="A881" r:id="rId880" display="\\cmfp538\e$\USR"/>
    <hyperlink ref="A882" r:id="rId881" display="\\cmfp538\e$\USR"/>
    <hyperlink ref="A883" r:id="rId882" display="\\cmfp538\e$\USR"/>
    <hyperlink ref="A884" r:id="rId883" display="\\cmfp538\e$\USR"/>
    <hyperlink ref="A885" r:id="rId884" display="\\cmfp538\e$\USR"/>
    <hyperlink ref="A886" r:id="rId885" display="\\cmfp538\e$\USR"/>
    <hyperlink ref="A887" r:id="rId886" display="\\cmfp538\e$\USR"/>
    <hyperlink ref="A888" r:id="rId887" display="\\cmfp538\e$\USR"/>
    <hyperlink ref="A889" r:id="rId888" display="\\cmfp538\e$\USR"/>
    <hyperlink ref="A890" r:id="rId889" display="\\cmfp538\e$\USR"/>
    <hyperlink ref="A891" r:id="rId890" display="\\cmfp538\e$\USR"/>
    <hyperlink ref="A892" r:id="rId891" display="\\cmfp538\e$\USR"/>
    <hyperlink ref="A893" r:id="rId892" display="\\cmfp538\e$\USR"/>
    <hyperlink ref="A894" r:id="rId893" display="\\cmfp538\e$\USR"/>
    <hyperlink ref="A895" r:id="rId894" display="\\cmfp538\e$\USR"/>
    <hyperlink ref="A896" r:id="rId895" display="\\cmfp538\e$\USR"/>
    <hyperlink ref="A897" r:id="rId896" display="\\cmfp538\e$\USR"/>
    <hyperlink ref="A898" r:id="rId897" display="\\cmfp538\e$\USR"/>
    <hyperlink ref="A899" r:id="rId898" display="\\cmfp538\e$\USR"/>
    <hyperlink ref="A900" r:id="rId899" display="\\cmfp538\e$\USR"/>
    <hyperlink ref="A901" r:id="rId900" display="\\cmfp538\e$\USR"/>
    <hyperlink ref="A902" r:id="rId901" display="\\cmfp538\e$\USR"/>
    <hyperlink ref="A903" r:id="rId902" display="\\cmfp538\e$\USR"/>
    <hyperlink ref="A904" r:id="rId903" display="\\cmfp538\e$\USR"/>
    <hyperlink ref="A905" r:id="rId904" display="\\cmfp538\e$\USR"/>
    <hyperlink ref="A906" r:id="rId905" display="\\cmfp538\e$\USR"/>
    <hyperlink ref="A907" r:id="rId906" display="\\cmfp538\e$\USR"/>
    <hyperlink ref="A908" r:id="rId907" display="\\cmfp538\e$\USR"/>
    <hyperlink ref="A909" r:id="rId908" display="\\cmfp538\e$\USR"/>
    <hyperlink ref="A910" r:id="rId909" display="\\cmfp538\e$\USR"/>
    <hyperlink ref="A911" r:id="rId910" display="\\cmfp538\e$\USR"/>
    <hyperlink ref="A912" r:id="rId911" display="\\cmfp538\e$\USR"/>
    <hyperlink ref="A913" r:id="rId912" display="\\cmfp538\e$\USR"/>
    <hyperlink ref="A914" r:id="rId913" display="\\cmfp538\e$\USR"/>
    <hyperlink ref="A915" r:id="rId914" display="\\cmfp538\e$\USR"/>
    <hyperlink ref="A916" r:id="rId915" display="\\cmfp538\e$\USR"/>
    <hyperlink ref="A917" r:id="rId916" display="\\cmfp538\e$\USR"/>
    <hyperlink ref="A918" r:id="rId917" display="\\cmfp538\e$\USR"/>
    <hyperlink ref="A919" r:id="rId918" display="\\cmfp538\e$\USR"/>
    <hyperlink ref="A920" r:id="rId919" display="\\cmfp538\e$\USR"/>
    <hyperlink ref="A921" r:id="rId920" display="\\cmfp538\e$\USR"/>
    <hyperlink ref="A922" r:id="rId921" display="\\cmfp538\e$\USR"/>
    <hyperlink ref="A923" r:id="rId922" display="\\cmfp538\e$\USR"/>
    <hyperlink ref="A924" r:id="rId923" display="\\cmfp538\e$\USR"/>
    <hyperlink ref="A925" r:id="rId924" display="\\cmfp538\e$\USR"/>
    <hyperlink ref="A926" r:id="rId925" display="\\cmfp538\e$\USR"/>
    <hyperlink ref="A927" r:id="rId926" display="\\cmfp538\e$\USR"/>
    <hyperlink ref="A928" r:id="rId927" display="\\cmfp538\e$\USR"/>
    <hyperlink ref="A929" r:id="rId928" display="\\cmfp538\e$\USR"/>
    <hyperlink ref="A930" r:id="rId929" display="\\cmfp538\e$\USR"/>
    <hyperlink ref="A931" r:id="rId930" display="\\cmfp538\e$\USR"/>
    <hyperlink ref="A932" r:id="rId931" display="\\cmfp538\e$\USR"/>
    <hyperlink ref="A933" r:id="rId932" display="\\cmfp538\e$\USR"/>
    <hyperlink ref="A934" r:id="rId933" display="\\cmfp538\e$\USR"/>
    <hyperlink ref="A935" r:id="rId934" display="\\cmfp538\e$\USR"/>
    <hyperlink ref="A936" r:id="rId935" display="\\cmfp538\e$\USR"/>
    <hyperlink ref="A937" r:id="rId936" display="\\cmfp538\e$\USR"/>
    <hyperlink ref="A938" r:id="rId937" display="\\cmfp538\e$\USR"/>
    <hyperlink ref="A939" r:id="rId938" display="\\cmfp538\e$\USR"/>
    <hyperlink ref="A940" r:id="rId939" display="\\cmfp538\e$\USR"/>
    <hyperlink ref="A941" r:id="rId940" display="\\cmfp538\e$\USR"/>
    <hyperlink ref="A942" r:id="rId941" display="\\cmfp538\e$\USR"/>
    <hyperlink ref="A943" r:id="rId942" display="\\cmfp538\e$\USR"/>
    <hyperlink ref="A944" r:id="rId943" display="\\cmfp538\e$\USR"/>
    <hyperlink ref="A945" r:id="rId944" display="\\cmfp538\e$\USR"/>
    <hyperlink ref="A946" r:id="rId945" display="\\cmfp538\e$\USR"/>
    <hyperlink ref="A947" r:id="rId946" display="\\cmfp538\e$\USR"/>
    <hyperlink ref="A948" r:id="rId947" display="\\cmfp538\e$\USR"/>
    <hyperlink ref="A949" r:id="rId948" display="\\cmfp538\e$\USR"/>
    <hyperlink ref="A950" r:id="rId949" display="\\cmfp538\e$\USR"/>
    <hyperlink ref="A951" r:id="rId950" display="\\cmfp538\e$\USR"/>
    <hyperlink ref="A952" r:id="rId951" display="\\cmfp538\e$\USR"/>
    <hyperlink ref="A953" r:id="rId952" display="\\cmfp538\e$\USR"/>
    <hyperlink ref="A954" r:id="rId953" display="\\cmfp538\e$\USR"/>
    <hyperlink ref="A955" r:id="rId954" display="\\cmfp538\e$\USR"/>
    <hyperlink ref="A956" r:id="rId955" display="\\cmfp538\e$\USR"/>
    <hyperlink ref="A957" r:id="rId956" display="\\cmfp538\e$\USR"/>
    <hyperlink ref="A958" r:id="rId957" display="\\cmfp538\e$\USR"/>
    <hyperlink ref="A959" r:id="rId958" display="\\cmfp538\e$\USR"/>
    <hyperlink ref="A960" r:id="rId959" display="\\cmfp538\e$\USR"/>
    <hyperlink ref="A961" r:id="rId960" display="\\cmfp538\e$\USR"/>
    <hyperlink ref="A962" r:id="rId961" display="\\cmfp538\e$\USR"/>
    <hyperlink ref="A963" r:id="rId962" display="\\cmfp538\e$\USR"/>
    <hyperlink ref="A964" r:id="rId963" display="\\cmfp538\e$\USR"/>
    <hyperlink ref="A965" r:id="rId964" display="\\cmfp538\e$\USR"/>
    <hyperlink ref="A966" r:id="rId965" display="\\cmfp538\e$\USR"/>
    <hyperlink ref="A967" r:id="rId966" display="\\cmfp538\e$\USR"/>
    <hyperlink ref="A968" r:id="rId967" display="\\cmfp538\e$\USR"/>
    <hyperlink ref="A969" r:id="rId968" display="\\cmfp538\e$\USR"/>
    <hyperlink ref="A970" r:id="rId969" display="\\cmfp538\e$\USR"/>
    <hyperlink ref="A971" r:id="rId970" display="\\cmfp538\e$\USR"/>
    <hyperlink ref="A972" r:id="rId971" display="\\cmfp538\e$\USR"/>
    <hyperlink ref="A973" r:id="rId972" display="\\cmfp538\e$\USR"/>
    <hyperlink ref="A974" r:id="rId973" display="\\cmfp538\e$\USR"/>
    <hyperlink ref="A975" r:id="rId974" display="\\cmfp538\e$\USR"/>
    <hyperlink ref="A976" r:id="rId975" display="\\cmfp538\e$\USR"/>
    <hyperlink ref="A977" r:id="rId976" display="\\cmfp538\e$\USR"/>
    <hyperlink ref="A978" r:id="rId977" display="\\cmfp538\e$\USR"/>
    <hyperlink ref="A979" r:id="rId978" display="\\cmfp538\e$\USR"/>
    <hyperlink ref="A980" r:id="rId979" display="\\cmfp538\e$\USR"/>
    <hyperlink ref="A981" r:id="rId980" display="\\cmfp538\e$\USR"/>
    <hyperlink ref="A982" r:id="rId981" display="\\cmfp538\e$\USR"/>
    <hyperlink ref="A983" r:id="rId982" display="\\cmfp538\e$\USR"/>
    <hyperlink ref="A984" r:id="rId983" display="\\cmfp538\e$\USR"/>
    <hyperlink ref="A985" r:id="rId984" display="\\cmfp538\e$\USR"/>
    <hyperlink ref="A986" r:id="rId985" display="\\cmfp538\e$\USR"/>
    <hyperlink ref="A987" r:id="rId986" display="\\cmfp538\e$\USR"/>
    <hyperlink ref="A988" r:id="rId987" display="\\cmfp538\e$\USR"/>
    <hyperlink ref="A989" r:id="rId988" display="\\cmfp538\e$\USR"/>
    <hyperlink ref="A990" r:id="rId989" display="\\cmfp538\e$\USR"/>
    <hyperlink ref="A991" r:id="rId990" display="\\cmfp538\e$\USR"/>
    <hyperlink ref="A992" r:id="rId991" display="\\cmfp538\e$\USR"/>
    <hyperlink ref="A993" r:id="rId992" display="\\cmfp538\e$\USR"/>
    <hyperlink ref="A994" r:id="rId993" display="\\cmfp538\e$\USR"/>
    <hyperlink ref="A995" r:id="rId994" display="\\cmfp538\e$\USR"/>
    <hyperlink ref="A996" r:id="rId995" display="\\cmfp538\e$\USR"/>
    <hyperlink ref="A997" r:id="rId996" display="\\cmfp538\e$\USR"/>
    <hyperlink ref="A998" r:id="rId997" display="\\cmfp538\e$\USR"/>
    <hyperlink ref="A999" r:id="rId998" display="\\cmfp538\e$\USR"/>
    <hyperlink ref="A1000" r:id="rId999" display="\\cmfp538\e$\USR"/>
  </hyperlinks>
  <pageMargins left="0.7" right="0.7" top="0.75" bottom="0.75" header="0.3" footer="0.3"/>
  <pageSetup orientation="portrait" r:id="rId1000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000"/>
  <sheetViews>
    <sheetView workbookViewId="0">
      <selection activeCell="A2" sqref="A2"/>
    </sheetView>
  </sheetViews>
  <sheetFormatPr defaultRowHeight="12.75"/>
  <cols>
    <col min="1" max="1" width="10.7109375" bestFit="1" customWidth="1"/>
    <col min="2" max="2" width="11.5703125" bestFit="1" customWidth="1"/>
  </cols>
  <sheetData>
    <row r="1" spans="1:2">
      <c r="A1" t="s">
        <v>28</v>
      </c>
      <c r="B1" t="s">
        <v>29</v>
      </c>
    </row>
    <row r="2" spans="1:2">
      <c r="A2" t="e">
        <f>LEFT(Updates!Q2,9)</f>
        <v>#VALUE!</v>
      </c>
      <c r="B2" t="e">
        <f>RIGHT(A2,7)</f>
        <v>#VALUE!</v>
      </c>
    </row>
    <row r="3" spans="1:2">
      <c r="A3" t="e">
        <f>LEFT(Updates!#REF!,9)</f>
        <v>#REF!</v>
      </c>
      <c r="B3" t="e">
        <f t="shared" ref="B3:B66" si="0">RIGHT(A3,7)</f>
        <v>#REF!</v>
      </c>
    </row>
    <row r="4" spans="1:2">
      <c r="A4" t="e">
        <f>LEFT(Updates!#REF!,9)</f>
        <v>#REF!</v>
      </c>
      <c r="B4" t="e">
        <f t="shared" si="0"/>
        <v>#REF!</v>
      </c>
    </row>
    <row r="5" spans="1:2">
      <c r="A5" t="e">
        <f>LEFT(Updates!#REF!,9)</f>
        <v>#REF!</v>
      </c>
      <c r="B5" t="e">
        <f t="shared" si="0"/>
        <v>#REF!</v>
      </c>
    </row>
    <row r="6" spans="1:2">
      <c r="A6" t="e">
        <f>LEFT(Updates!#REF!,9)</f>
        <v>#REF!</v>
      </c>
      <c r="B6" t="e">
        <f t="shared" si="0"/>
        <v>#REF!</v>
      </c>
    </row>
    <row r="7" spans="1:2">
      <c r="A7" t="e">
        <f>LEFT(Updates!#REF!,9)</f>
        <v>#REF!</v>
      </c>
      <c r="B7" t="e">
        <f t="shared" si="0"/>
        <v>#REF!</v>
      </c>
    </row>
    <row r="8" spans="1:2">
      <c r="A8" t="e">
        <f>LEFT(Updates!#REF!,9)</f>
        <v>#REF!</v>
      </c>
      <c r="B8" t="e">
        <f t="shared" si="0"/>
        <v>#REF!</v>
      </c>
    </row>
    <row r="9" spans="1:2">
      <c r="A9" t="e">
        <f>LEFT(Updates!#REF!,9)</f>
        <v>#REF!</v>
      </c>
      <c r="B9" t="e">
        <f t="shared" si="0"/>
        <v>#REF!</v>
      </c>
    </row>
    <row r="10" spans="1:2">
      <c r="A10" t="e">
        <f>LEFT(Updates!#REF!,9)</f>
        <v>#REF!</v>
      </c>
      <c r="B10" t="e">
        <f t="shared" si="0"/>
        <v>#REF!</v>
      </c>
    </row>
    <row r="11" spans="1:2">
      <c r="A11" t="e">
        <f>LEFT(Updates!#REF!,9)</f>
        <v>#REF!</v>
      </c>
      <c r="B11" t="e">
        <f t="shared" si="0"/>
        <v>#REF!</v>
      </c>
    </row>
    <row r="12" spans="1:2">
      <c r="A12" t="e">
        <f>LEFT(Updates!#REF!,9)</f>
        <v>#REF!</v>
      </c>
      <c r="B12" t="e">
        <f t="shared" si="0"/>
        <v>#REF!</v>
      </c>
    </row>
    <row r="13" spans="1:2">
      <c r="A13" t="e">
        <f>LEFT(Updates!#REF!,9)</f>
        <v>#REF!</v>
      </c>
      <c r="B13" t="e">
        <f t="shared" si="0"/>
        <v>#REF!</v>
      </c>
    </row>
    <row r="14" spans="1:2">
      <c r="A14" t="e">
        <f>LEFT(Updates!#REF!,9)</f>
        <v>#REF!</v>
      </c>
      <c r="B14" t="e">
        <f t="shared" si="0"/>
        <v>#REF!</v>
      </c>
    </row>
    <row r="15" spans="1:2">
      <c r="A15" t="e">
        <f>LEFT(Updates!#REF!,9)</f>
        <v>#REF!</v>
      </c>
      <c r="B15" t="e">
        <f t="shared" si="0"/>
        <v>#REF!</v>
      </c>
    </row>
    <row r="16" spans="1:2">
      <c r="A16" t="e">
        <f>LEFT(Updates!#REF!,9)</f>
        <v>#REF!</v>
      </c>
      <c r="B16" t="e">
        <f t="shared" si="0"/>
        <v>#REF!</v>
      </c>
    </row>
    <row r="17" spans="1:2">
      <c r="A17" t="e">
        <f>LEFT(Updates!#REF!,9)</f>
        <v>#REF!</v>
      </c>
      <c r="B17" t="e">
        <f t="shared" si="0"/>
        <v>#REF!</v>
      </c>
    </row>
    <row r="18" spans="1:2">
      <c r="A18" t="e">
        <f>LEFT(Updates!#REF!,9)</f>
        <v>#REF!</v>
      </c>
      <c r="B18" t="e">
        <f t="shared" si="0"/>
        <v>#REF!</v>
      </c>
    </row>
    <row r="19" spans="1:2">
      <c r="A19" t="e">
        <f>LEFT(Updates!#REF!,9)</f>
        <v>#REF!</v>
      </c>
      <c r="B19" t="e">
        <f t="shared" si="0"/>
        <v>#REF!</v>
      </c>
    </row>
    <row r="20" spans="1:2">
      <c r="A20" t="e">
        <f>LEFT(Updates!#REF!,9)</f>
        <v>#REF!</v>
      </c>
      <c r="B20" t="e">
        <f t="shared" si="0"/>
        <v>#REF!</v>
      </c>
    </row>
    <row r="21" spans="1:2">
      <c r="A21" t="e">
        <f>LEFT(Updates!#REF!,9)</f>
        <v>#REF!</v>
      </c>
      <c r="B21" t="e">
        <f t="shared" si="0"/>
        <v>#REF!</v>
      </c>
    </row>
    <row r="22" spans="1:2">
      <c r="A22" t="e">
        <f>LEFT(Updates!#REF!,9)</f>
        <v>#REF!</v>
      </c>
      <c r="B22" t="e">
        <f t="shared" si="0"/>
        <v>#REF!</v>
      </c>
    </row>
    <row r="23" spans="1:2">
      <c r="A23" t="e">
        <f>LEFT(Updates!#REF!,9)</f>
        <v>#REF!</v>
      </c>
      <c r="B23" t="e">
        <f t="shared" si="0"/>
        <v>#REF!</v>
      </c>
    </row>
    <row r="24" spans="1:2">
      <c r="A24" t="e">
        <f>LEFT(Updates!#REF!,9)</f>
        <v>#REF!</v>
      </c>
      <c r="B24" t="e">
        <f t="shared" si="0"/>
        <v>#REF!</v>
      </c>
    </row>
    <row r="25" spans="1:2">
      <c r="A25" t="e">
        <f>LEFT(Updates!#REF!,9)</f>
        <v>#REF!</v>
      </c>
      <c r="B25" t="e">
        <f t="shared" si="0"/>
        <v>#REF!</v>
      </c>
    </row>
    <row r="26" spans="1:2">
      <c r="A26" t="e">
        <f>LEFT(Updates!#REF!,9)</f>
        <v>#REF!</v>
      </c>
      <c r="B26" t="e">
        <f t="shared" si="0"/>
        <v>#REF!</v>
      </c>
    </row>
    <row r="27" spans="1:2">
      <c r="A27" t="e">
        <f>LEFT(Updates!#REF!,9)</f>
        <v>#REF!</v>
      </c>
      <c r="B27" t="e">
        <f t="shared" si="0"/>
        <v>#REF!</v>
      </c>
    </row>
    <row r="28" spans="1:2">
      <c r="A28" t="e">
        <f>LEFT(Updates!#REF!,9)</f>
        <v>#REF!</v>
      </c>
      <c r="B28" t="e">
        <f t="shared" si="0"/>
        <v>#REF!</v>
      </c>
    </row>
    <row r="29" spans="1:2">
      <c r="A29" t="e">
        <f>LEFT(Updates!#REF!,9)</f>
        <v>#REF!</v>
      </c>
      <c r="B29" t="e">
        <f t="shared" si="0"/>
        <v>#REF!</v>
      </c>
    </row>
    <row r="30" spans="1:2">
      <c r="A30" t="e">
        <f>LEFT(Updates!#REF!,9)</f>
        <v>#REF!</v>
      </c>
      <c r="B30" t="e">
        <f t="shared" si="0"/>
        <v>#REF!</v>
      </c>
    </row>
    <row r="31" spans="1:2">
      <c r="A31" t="e">
        <f>LEFT(Updates!#REF!,9)</f>
        <v>#REF!</v>
      </c>
      <c r="B31" t="e">
        <f t="shared" si="0"/>
        <v>#REF!</v>
      </c>
    </row>
    <row r="32" spans="1:2">
      <c r="A32" t="e">
        <f>LEFT(Updates!#REF!,9)</f>
        <v>#REF!</v>
      </c>
      <c r="B32" t="e">
        <f t="shared" si="0"/>
        <v>#REF!</v>
      </c>
    </row>
    <row r="33" spans="1:2">
      <c r="A33" t="e">
        <f>LEFT(Updates!#REF!,9)</f>
        <v>#REF!</v>
      </c>
      <c r="B33" t="e">
        <f t="shared" si="0"/>
        <v>#REF!</v>
      </c>
    </row>
    <row r="34" spans="1:2">
      <c r="A34" t="e">
        <f>LEFT(Updates!#REF!,9)</f>
        <v>#REF!</v>
      </c>
      <c r="B34" t="e">
        <f t="shared" si="0"/>
        <v>#REF!</v>
      </c>
    </row>
    <row r="35" spans="1:2">
      <c r="A35" t="e">
        <f>LEFT(Updates!#REF!,9)</f>
        <v>#REF!</v>
      </c>
      <c r="B35" t="e">
        <f t="shared" si="0"/>
        <v>#REF!</v>
      </c>
    </row>
    <row r="36" spans="1:2">
      <c r="A36" t="e">
        <f>LEFT(Updates!#REF!,9)</f>
        <v>#REF!</v>
      </c>
      <c r="B36" t="e">
        <f t="shared" si="0"/>
        <v>#REF!</v>
      </c>
    </row>
    <row r="37" spans="1:2">
      <c r="A37" t="e">
        <f>LEFT(Updates!#REF!,9)</f>
        <v>#REF!</v>
      </c>
      <c r="B37" t="e">
        <f t="shared" si="0"/>
        <v>#REF!</v>
      </c>
    </row>
    <row r="38" spans="1:2">
      <c r="A38" t="e">
        <f>LEFT(Updates!#REF!,9)</f>
        <v>#REF!</v>
      </c>
      <c r="B38" t="e">
        <f t="shared" si="0"/>
        <v>#REF!</v>
      </c>
    </row>
    <row r="39" spans="1:2">
      <c r="A39" t="e">
        <f>LEFT(Updates!#REF!,9)</f>
        <v>#REF!</v>
      </c>
      <c r="B39" t="e">
        <f t="shared" si="0"/>
        <v>#REF!</v>
      </c>
    </row>
    <row r="40" spans="1:2">
      <c r="A40" t="e">
        <f>LEFT(Updates!#REF!,9)</f>
        <v>#REF!</v>
      </c>
      <c r="B40" t="e">
        <f t="shared" si="0"/>
        <v>#REF!</v>
      </c>
    </row>
    <row r="41" spans="1:2">
      <c r="A41" t="e">
        <f>LEFT(Updates!#REF!,9)</f>
        <v>#REF!</v>
      </c>
      <c r="B41" t="e">
        <f t="shared" si="0"/>
        <v>#REF!</v>
      </c>
    </row>
    <row r="42" spans="1:2">
      <c r="A42" t="e">
        <f>LEFT(Updates!#REF!,9)</f>
        <v>#REF!</v>
      </c>
      <c r="B42" t="e">
        <f t="shared" si="0"/>
        <v>#REF!</v>
      </c>
    </row>
    <row r="43" spans="1:2">
      <c r="A43" t="e">
        <f>LEFT(Updates!#REF!,9)</f>
        <v>#REF!</v>
      </c>
      <c r="B43" t="e">
        <f t="shared" si="0"/>
        <v>#REF!</v>
      </c>
    </row>
    <row r="44" spans="1:2">
      <c r="A44" t="e">
        <f>LEFT(Updates!#REF!,9)</f>
        <v>#REF!</v>
      </c>
      <c r="B44" t="e">
        <f t="shared" si="0"/>
        <v>#REF!</v>
      </c>
    </row>
    <row r="45" spans="1:2">
      <c r="A45" t="e">
        <f>LEFT(Updates!#REF!,9)</f>
        <v>#REF!</v>
      </c>
      <c r="B45" t="e">
        <f t="shared" si="0"/>
        <v>#REF!</v>
      </c>
    </row>
    <row r="46" spans="1:2">
      <c r="A46" t="e">
        <f>LEFT(Updates!#REF!,9)</f>
        <v>#REF!</v>
      </c>
      <c r="B46" t="e">
        <f t="shared" si="0"/>
        <v>#REF!</v>
      </c>
    </row>
    <row r="47" spans="1:2">
      <c r="A47" t="e">
        <f>LEFT(Updates!#REF!,9)</f>
        <v>#REF!</v>
      </c>
      <c r="B47" t="e">
        <f t="shared" si="0"/>
        <v>#REF!</v>
      </c>
    </row>
    <row r="48" spans="1:2">
      <c r="A48" t="e">
        <f>LEFT(Updates!#REF!,9)</f>
        <v>#REF!</v>
      </c>
      <c r="B48" t="e">
        <f t="shared" si="0"/>
        <v>#REF!</v>
      </c>
    </row>
    <row r="49" spans="1:2">
      <c r="A49" t="e">
        <f>LEFT(Updates!#REF!,9)</f>
        <v>#REF!</v>
      </c>
      <c r="B49" t="e">
        <f t="shared" si="0"/>
        <v>#REF!</v>
      </c>
    </row>
    <row r="50" spans="1:2">
      <c r="A50" t="e">
        <f>LEFT(Updates!#REF!,9)</f>
        <v>#REF!</v>
      </c>
      <c r="B50" t="e">
        <f t="shared" si="0"/>
        <v>#REF!</v>
      </c>
    </row>
    <row r="51" spans="1:2">
      <c r="A51" t="e">
        <f>LEFT(Updates!#REF!,9)</f>
        <v>#REF!</v>
      </c>
      <c r="B51" t="e">
        <f t="shared" si="0"/>
        <v>#REF!</v>
      </c>
    </row>
    <row r="52" spans="1:2">
      <c r="A52" t="e">
        <f>LEFT(Updates!#REF!,9)</f>
        <v>#REF!</v>
      </c>
      <c r="B52" t="e">
        <f t="shared" si="0"/>
        <v>#REF!</v>
      </c>
    </row>
    <row r="53" spans="1:2">
      <c r="A53" t="e">
        <f>LEFT(Updates!#REF!,9)</f>
        <v>#REF!</v>
      </c>
      <c r="B53" t="e">
        <f t="shared" si="0"/>
        <v>#REF!</v>
      </c>
    </row>
    <row r="54" spans="1:2">
      <c r="A54" t="e">
        <f>LEFT(Updates!#REF!,9)</f>
        <v>#REF!</v>
      </c>
      <c r="B54" t="e">
        <f t="shared" si="0"/>
        <v>#REF!</v>
      </c>
    </row>
    <row r="55" spans="1:2">
      <c r="A55" t="e">
        <f>LEFT(Updates!#REF!,9)</f>
        <v>#REF!</v>
      </c>
      <c r="B55" t="e">
        <f t="shared" si="0"/>
        <v>#REF!</v>
      </c>
    </row>
    <row r="56" spans="1:2">
      <c r="A56" t="e">
        <f>LEFT(Updates!#REF!,9)</f>
        <v>#REF!</v>
      </c>
      <c r="B56" t="e">
        <f t="shared" si="0"/>
        <v>#REF!</v>
      </c>
    </row>
    <row r="57" spans="1:2">
      <c r="A57" t="e">
        <f>LEFT(Updates!#REF!,9)</f>
        <v>#REF!</v>
      </c>
      <c r="B57" t="e">
        <f t="shared" si="0"/>
        <v>#REF!</v>
      </c>
    </row>
    <row r="58" spans="1:2">
      <c r="A58" t="e">
        <f>LEFT(Updates!#REF!,9)</f>
        <v>#REF!</v>
      </c>
      <c r="B58" t="e">
        <f t="shared" si="0"/>
        <v>#REF!</v>
      </c>
    </row>
    <row r="59" spans="1:2">
      <c r="A59" t="e">
        <f>LEFT(Updates!#REF!,9)</f>
        <v>#REF!</v>
      </c>
      <c r="B59" t="e">
        <f t="shared" si="0"/>
        <v>#REF!</v>
      </c>
    </row>
    <row r="60" spans="1:2">
      <c r="A60" t="e">
        <f>LEFT(Updates!#REF!,9)</f>
        <v>#REF!</v>
      </c>
      <c r="B60" t="e">
        <f t="shared" si="0"/>
        <v>#REF!</v>
      </c>
    </row>
    <row r="61" spans="1:2">
      <c r="A61" t="e">
        <f>LEFT(Updates!#REF!,9)</f>
        <v>#REF!</v>
      </c>
      <c r="B61" t="e">
        <f t="shared" si="0"/>
        <v>#REF!</v>
      </c>
    </row>
    <row r="62" spans="1:2">
      <c r="A62" t="e">
        <f>LEFT(Updates!#REF!,9)</f>
        <v>#REF!</v>
      </c>
      <c r="B62" t="e">
        <f t="shared" si="0"/>
        <v>#REF!</v>
      </c>
    </row>
    <row r="63" spans="1:2">
      <c r="A63" t="e">
        <f>LEFT(Updates!#REF!,9)</f>
        <v>#REF!</v>
      </c>
      <c r="B63" t="e">
        <f t="shared" si="0"/>
        <v>#REF!</v>
      </c>
    </row>
    <row r="64" spans="1:2">
      <c r="A64" t="e">
        <f>LEFT(Updates!#REF!,9)</f>
        <v>#REF!</v>
      </c>
      <c r="B64" t="e">
        <f t="shared" si="0"/>
        <v>#REF!</v>
      </c>
    </row>
    <row r="65" spans="1:2">
      <c r="A65" t="e">
        <f>LEFT(Updates!#REF!,9)</f>
        <v>#REF!</v>
      </c>
      <c r="B65" t="e">
        <f t="shared" si="0"/>
        <v>#REF!</v>
      </c>
    </row>
    <row r="66" spans="1:2">
      <c r="A66" t="e">
        <f>LEFT(Updates!#REF!,9)</f>
        <v>#REF!</v>
      </c>
      <c r="B66" t="e">
        <f t="shared" si="0"/>
        <v>#REF!</v>
      </c>
    </row>
    <row r="67" spans="1:2">
      <c r="A67" t="e">
        <f>LEFT(Updates!#REF!,9)</f>
        <v>#REF!</v>
      </c>
      <c r="B67" t="e">
        <f t="shared" ref="B67:B130" si="1">RIGHT(A67,7)</f>
        <v>#REF!</v>
      </c>
    </row>
    <row r="68" spans="1:2">
      <c r="A68" t="e">
        <f>LEFT(Updates!#REF!,9)</f>
        <v>#REF!</v>
      </c>
      <c r="B68" t="e">
        <f t="shared" si="1"/>
        <v>#REF!</v>
      </c>
    </row>
    <row r="69" spans="1:2">
      <c r="A69" t="e">
        <f>LEFT(Updates!#REF!,9)</f>
        <v>#REF!</v>
      </c>
      <c r="B69" t="e">
        <f t="shared" si="1"/>
        <v>#REF!</v>
      </c>
    </row>
    <row r="70" spans="1:2">
      <c r="A70" t="e">
        <f>LEFT(Updates!#REF!,9)</f>
        <v>#REF!</v>
      </c>
      <c r="B70" t="e">
        <f t="shared" si="1"/>
        <v>#REF!</v>
      </c>
    </row>
    <row r="71" spans="1:2">
      <c r="A71" t="e">
        <f>LEFT(Updates!#REF!,9)</f>
        <v>#REF!</v>
      </c>
      <c r="B71" t="e">
        <f t="shared" si="1"/>
        <v>#REF!</v>
      </c>
    </row>
    <row r="72" spans="1:2">
      <c r="A72" t="e">
        <f>LEFT(Updates!#REF!,9)</f>
        <v>#REF!</v>
      </c>
      <c r="B72" t="e">
        <f t="shared" si="1"/>
        <v>#REF!</v>
      </c>
    </row>
    <row r="73" spans="1:2">
      <c r="A73" t="e">
        <f>LEFT(Updates!#REF!,9)</f>
        <v>#REF!</v>
      </c>
      <c r="B73" t="e">
        <f t="shared" si="1"/>
        <v>#REF!</v>
      </c>
    </row>
    <row r="74" spans="1:2">
      <c r="A74" t="e">
        <f>LEFT(Updates!#REF!,9)</f>
        <v>#REF!</v>
      </c>
      <c r="B74" t="e">
        <f t="shared" si="1"/>
        <v>#REF!</v>
      </c>
    </row>
    <row r="75" spans="1:2">
      <c r="A75" t="e">
        <f>LEFT(Updates!#REF!,9)</f>
        <v>#REF!</v>
      </c>
      <c r="B75" t="e">
        <f t="shared" si="1"/>
        <v>#REF!</v>
      </c>
    </row>
    <row r="76" spans="1:2">
      <c r="A76" t="e">
        <f>LEFT(Updates!#REF!,9)</f>
        <v>#REF!</v>
      </c>
      <c r="B76" t="e">
        <f t="shared" si="1"/>
        <v>#REF!</v>
      </c>
    </row>
    <row r="77" spans="1:2">
      <c r="A77" t="e">
        <f>LEFT(Updates!#REF!,9)</f>
        <v>#REF!</v>
      </c>
      <c r="B77" t="e">
        <f t="shared" si="1"/>
        <v>#REF!</v>
      </c>
    </row>
    <row r="78" spans="1:2">
      <c r="A78" t="e">
        <f>LEFT(Updates!#REF!,9)</f>
        <v>#REF!</v>
      </c>
      <c r="B78" t="e">
        <f t="shared" si="1"/>
        <v>#REF!</v>
      </c>
    </row>
    <row r="79" spans="1:2">
      <c r="A79" t="e">
        <f>LEFT(Updates!#REF!,9)</f>
        <v>#REF!</v>
      </c>
      <c r="B79" t="e">
        <f t="shared" si="1"/>
        <v>#REF!</v>
      </c>
    </row>
    <row r="80" spans="1:2">
      <c r="A80" t="e">
        <f>LEFT(Updates!#REF!,9)</f>
        <v>#REF!</v>
      </c>
      <c r="B80" t="e">
        <f t="shared" si="1"/>
        <v>#REF!</v>
      </c>
    </row>
    <row r="81" spans="1:2">
      <c r="A81" t="e">
        <f>LEFT(Updates!#REF!,9)</f>
        <v>#REF!</v>
      </c>
      <c r="B81" t="e">
        <f t="shared" si="1"/>
        <v>#REF!</v>
      </c>
    </row>
    <row r="82" spans="1:2">
      <c r="A82" t="e">
        <f>LEFT(Updates!#REF!,9)</f>
        <v>#REF!</v>
      </c>
      <c r="B82" t="e">
        <f t="shared" si="1"/>
        <v>#REF!</v>
      </c>
    </row>
    <row r="83" spans="1:2">
      <c r="A83" t="e">
        <f>LEFT(Updates!#REF!,9)</f>
        <v>#REF!</v>
      </c>
      <c r="B83" t="e">
        <f t="shared" si="1"/>
        <v>#REF!</v>
      </c>
    </row>
    <row r="84" spans="1:2">
      <c r="A84" t="e">
        <f>LEFT(Updates!#REF!,9)</f>
        <v>#REF!</v>
      </c>
      <c r="B84" t="e">
        <f t="shared" si="1"/>
        <v>#REF!</v>
      </c>
    </row>
    <row r="85" spans="1:2">
      <c r="A85" t="e">
        <f>LEFT(Updates!#REF!,9)</f>
        <v>#REF!</v>
      </c>
      <c r="B85" t="e">
        <f t="shared" si="1"/>
        <v>#REF!</v>
      </c>
    </row>
    <row r="86" spans="1:2">
      <c r="A86" t="e">
        <f>LEFT(Updates!#REF!,9)</f>
        <v>#REF!</v>
      </c>
      <c r="B86" t="e">
        <f t="shared" si="1"/>
        <v>#REF!</v>
      </c>
    </row>
    <row r="87" spans="1:2">
      <c r="A87" t="e">
        <f>LEFT(Updates!#REF!,9)</f>
        <v>#REF!</v>
      </c>
      <c r="B87" t="e">
        <f t="shared" si="1"/>
        <v>#REF!</v>
      </c>
    </row>
    <row r="88" spans="1:2">
      <c r="A88" t="e">
        <f>LEFT(Updates!#REF!,9)</f>
        <v>#REF!</v>
      </c>
      <c r="B88" t="e">
        <f t="shared" si="1"/>
        <v>#REF!</v>
      </c>
    </row>
    <row r="89" spans="1:2">
      <c r="A89" t="e">
        <f>LEFT(Updates!#REF!,9)</f>
        <v>#REF!</v>
      </c>
      <c r="B89" t="e">
        <f t="shared" si="1"/>
        <v>#REF!</v>
      </c>
    </row>
    <row r="90" spans="1:2">
      <c r="A90" t="e">
        <f>LEFT(Updates!#REF!,9)</f>
        <v>#REF!</v>
      </c>
      <c r="B90" t="e">
        <f t="shared" si="1"/>
        <v>#REF!</v>
      </c>
    </row>
    <row r="91" spans="1:2">
      <c r="A91" t="e">
        <f>LEFT(Updates!#REF!,9)</f>
        <v>#REF!</v>
      </c>
      <c r="B91" t="e">
        <f t="shared" si="1"/>
        <v>#REF!</v>
      </c>
    </row>
    <row r="92" spans="1:2">
      <c r="A92" t="e">
        <f>LEFT(Updates!#REF!,9)</f>
        <v>#REF!</v>
      </c>
      <c r="B92" t="e">
        <f t="shared" si="1"/>
        <v>#REF!</v>
      </c>
    </row>
    <row r="93" spans="1:2">
      <c r="A93" t="e">
        <f>LEFT(Updates!#REF!,9)</f>
        <v>#REF!</v>
      </c>
      <c r="B93" t="e">
        <f t="shared" si="1"/>
        <v>#REF!</v>
      </c>
    </row>
    <row r="94" spans="1:2">
      <c r="A94" t="e">
        <f>LEFT(Updates!#REF!,9)</f>
        <v>#REF!</v>
      </c>
      <c r="B94" t="e">
        <f t="shared" si="1"/>
        <v>#REF!</v>
      </c>
    </row>
    <row r="95" spans="1:2">
      <c r="A95" t="e">
        <f>LEFT(Updates!#REF!,9)</f>
        <v>#REF!</v>
      </c>
      <c r="B95" t="e">
        <f t="shared" si="1"/>
        <v>#REF!</v>
      </c>
    </row>
    <row r="96" spans="1:2">
      <c r="A96" t="e">
        <f>LEFT(Updates!#REF!,9)</f>
        <v>#REF!</v>
      </c>
      <c r="B96" t="e">
        <f t="shared" si="1"/>
        <v>#REF!</v>
      </c>
    </row>
    <row r="97" spans="1:2">
      <c r="A97" t="e">
        <f>LEFT(Updates!#REF!,9)</f>
        <v>#REF!</v>
      </c>
      <c r="B97" t="e">
        <f t="shared" si="1"/>
        <v>#REF!</v>
      </c>
    </row>
    <row r="98" spans="1:2">
      <c r="A98" t="e">
        <f>LEFT(Updates!#REF!,9)</f>
        <v>#REF!</v>
      </c>
      <c r="B98" t="e">
        <f t="shared" si="1"/>
        <v>#REF!</v>
      </c>
    </row>
    <row r="99" spans="1:2">
      <c r="A99" t="e">
        <f>LEFT(Updates!#REF!,9)</f>
        <v>#REF!</v>
      </c>
      <c r="B99" t="e">
        <f t="shared" si="1"/>
        <v>#REF!</v>
      </c>
    </row>
    <row r="100" spans="1:2">
      <c r="A100" t="e">
        <f>LEFT(Updates!#REF!,9)</f>
        <v>#REF!</v>
      </c>
      <c r="B100" t="e">
        <f t="shared" si="1"/>
        <v>#REF!</v>
      </c>
    </row>
    <row r="101" spans="1:2">
      <c r="A101" t="e">
        <f>LEFT(Updates!#REF!,9)</f>
        <v>#REF!</v>
      </c>
      <c r="B101" t="e">
        <f t="shared" si="1"/>
        <v>#REF!</v>
      </c>
    </row>
    <row r="102" spans="1:2">
      <c r="A102" t="e">
        <f>LEFT(Updates!#REF!,9)</f>
        <v>#REF!</v>
      </c>
      <c r="B102" t="e">
        <f t="shared" si="1"/>
        <v>#REF!</v>
      </c>
    </row>
    <row r="103" spans="1:2">
      <c r="A103" t="e">
        <f>LEFT(Updates!#REF!,9)</f>
        <v>#REF!</v>
      </c>
      <c r="B103" t="e">
        <f t="shared" si="1"/>
        <v>#REF!</v>
      </c>
    </row>
    <row r="104" spans="1:2">
      <c r="A104" t="e">
        <f>LEFT(Updates!#REF!,9)</f>
        <v>#REF!</v>
      </c>
      <c r="B104" t="e">
        <f t="shared" si="1"/>
        <v>#REF!</v>
      </c>
    </row>
    <row r="105" spans="1:2">
      <c r="A105" t="e">
        <f>LEFT(Updates!#REF!,9)</f>
        <v>#REF!</v>
      </c>
      <c r="B105" t="e">
        <f t="shared" si="1"/>
        <v>#REF!</v>
      </c>
    </row>
    <row r="106" spans="1:2">
      <c r="A106" t="e">
        <f>LEFT(Updates!#REF!,9)</f>
        <v>#REF!</v>
      </c>
      <c r="B106" t="e">
        <f t="shared" si="1"/>
        <v>#REF!</v>
      </c>
    </row>
    <row r="107" spans="1:2">
      <c r="A107" t="e">
        <f>LEFT(Updates!#REF!,9)</f>
        <v>#REF!</v>
      </c>
      <c r="B107" t="e">
        <f t="shared" si="1"/>
        <v>#REF!</v>
      </c>
    </row>
    <row r="108" spans="1:2">
      <c r="A108" t="e">
        <f>LEFT(Updates!#REF!,9)</f>
        <v>#REF!</v>
      </c>
      <c r="B108" t="e">
        <f t="shared" si="1"/>
        <v>#REF!</v>
      </c>
    </row>
    <row r="109" spans="1:2">
      <c r="A109" t="e">
        <f>LEFT(Updates!#REF!,9)</f>
        <v>#REF!</v>
      </c>
      <c r="B109" t="e">
        <f t="shared" si="1"/>
        <v>#REF!</v>
      </c>
    </row>
    <row r="110" spans="1:2">
      <c r="A110" t="e">
        <f>LEFT(Updates!#REF!,9)</f>
        <v>#REF!</v>
      </c>
      <c r="B110" t="e">
        <f t="shared" si="1"/>
        <v>#REF!</v>
      </c>
    </row>
    <row r="111" spans="1:2">
      <c r="A111" t="e">
        <f>LEFT(Updates!#REF!,9)</f>
        <v>#REF!</v>
      </c>
      <c r="B111" t="e">
        <f t="shared" si="1"/>
        <v>#REF!</v>
      </c>
    </row>
    <row r="112" spans="1:2">
      <c r="A112" t="e">
        <f>LEFT(Updates!#REF!,9)</f>
        <v>#REF!</v>
      </c>
      <c r="B112" t="e">
        <f t="shared" si="1"/>
        <v>#REF!</v>
      </c>
    </row>
    <row r="113" spans="1:2">
      <c r="A113" t="e">
        <f>LEFT(Updates!#REF!,9)</f>
        <v>#REF!</v>
      </c>
      <c r="B113" t="e">
        <f t="shared" si="1"/>
        <v>#REF!</v>
      </c>
    </row>
    <row r="114" spans="1:2">
      <c r="A114" t="e">
        <f>LEFT(Updates!#REF!,9)</f>
        <v>#REF!</v>
      </c>
      <c r="B114" t="e">
        <f t="shared" si="1"/>
        <v>#REF!</v>
      </c>
    </row>
    <row r="115" spans="1:2">
      <c r="A115" t="e">
        <f>LEFT(Updates!#REF!,9)</f>
        <v>#REF!</v>
      </c>
      <c r="B115" t="e">
        <f t="shared" si="1"/>
        <v>#REF!</v>
      </c>
    </row>
    <row r="116" spans="1:2">
      <c r="A116" t="e">
        <f>LEFT(Updates!#REF!,9)</f>
        <v>#REF!</v>
      </c>
      <c r="B116" t="e">
        <f t="shared" si="1"/>
        <v>#REF!</v>
      </c>
    </row>
    <row r="117" spans="1:2">
      <c r="A117" t="e">
        <f>LEFT(Updates!#REF!,9)</f>
        <v>#REF!</v>
      </c>
      <c r="B117" t="e">
        <f t="shared" si="1"/>
        <v>#REF!</v>
      </c>
    </row>
    <row r="118" spans="1:2">
      <c r="A118" t="e">
        <f>LEFT(Updates!#REF!,9)</f>
        <v>#REF!</v>
      </c>
      <c r="B118" t="e">
        <f t="shared" si="1"/>
        <v>#REF!</v>
      </c>
    </row>
    <row r="119" spans="1:2">
      <c r="A119" t="e">
        <f>LEFT(Updates!#REF!,9)</f>
        <v>#REF!</v>
      </c>
      <c r="B119" t="e">
        <f t="shared" si="1"/>
        <v>#REF!</v>
      </c>
    </row>
    <row r="120" spans="1:2">
      <c r="A120" t="e">
        <f>LEFT(Updates!#REF!,9)</f>
        <v>#REF!</v>
      </c>
      <c r="B120" t="e">
        <f t="shared" si="1"/>
        <v>#REF!</v>
      </c>
    </row>
    <row r="121" spans="1:2">
      <c r="A121" t="e">
        <f>LEFT(Updates!#REF!,9)</f>
        <v>#REF!</v>
      </c>
      <c r="B121" t="e">
        <f t="shared" si="1"/>
        <v>#REF!</v>
      </c>
    </row>
    <row r="122" spans="1:2">
      <c r="A122" t="e">
        <f>LEFT(Updates!#REF!,9)</f>
        <v>#REF!</v>
      </c>
      <c r="B122" t="e">
        <f t="shared" si="1"/>
        <v>#REF!</v>
      </c>
    </row>
    <row r="123" spans="1:2">
      <c r="A123" t="e">
        <f>LEFT(Updates!#REF!,9)</f>
        <v>#REF!</v>
      </c>
      <c r="B123" t="e">
        <f t="shared" si="1"/>
        <v>#REF!</v>
      </c>
    </row>
    <row r="124" spans="1:2">
      <c r="A124" t="e">
        <f>LEFT(Updates!#REF!,9)</f>
        <v>#REF!</v>
      </c>
      <c r="B124" t="e">
        <f t="shared" si="1"/>
        <v>#REF!</v>
      </c>
    </row>
    <row r="125" spans="1:2">
      <c r="A125" t="e">
        <f>LEFT(Updates!#REF!,9)</f>
        <v>#REF!</v>
      </c>
      <c r="B125" t="e">
        <f t="shared" si="1"/>
        <v>#REF!</v>
      </c>
    </row>
    <row r="126" spans="1:2">
      <c r="A126" t="e">
        <f>LEFT(Updates!#REF!,9)</f>
        <v>#REF!</v>
      </c>
      <c r="B126" t="e">
        <f t="shared" si="1"/>
        <v>#REF!</v>
      </c>
    </row>
    <row r="127" spans="1:2">
      <c r="A127" t="e">
        <f>LEFT(Updates!#REF!,9)</f>
        <v>#REF!</v>
      </c>
      <c r="B127" t="e">
        <f t="shared" si="1"/>
        <v>#REF!</v>
      </c>
    </row>
    <row r="128" spans="1:2">
      <c r="A128" t="e">
        <f>LEFT(Updates!#REF!,9)</f>
        <v>#REF!</v>
      </c>
      <c r="B128" t="e">
        <f t="shared" si="1"/>
        <v>#REF!</v>
      </c>
    </row>
    <row r="129" spans="1:2">
      <c r="A129" t="e">
        <f>LEFT(Updates!#REF!,9)</f>
        <v>#REF!</v>
      </c>
      <c r="B129" t="e">
        <f t="shared" si="1"/>
        <v>#REF!</v>
      </c>
    </row>
    <row r="130" spans="1:2">
      <c r="A130" t="e">
        <f>LEFT(Updates!#REF!,9)</f>
        <v>#REF!</v>
      </c>
      <c r="B130" t="e">
        <f t="shared" si="1"/>
        <v>#REF!</v>
      </c>
    </row>
    <row r="131" spans="1:2">
      <c r="A131" t="e">
        <f>LEFT(Updates!#REF!,9)</f>
        <v>#REF!</v>
      </c>
      <c r="B131" t="e">
        <f t="shared" ref="B131:B194" si="2">RIGHT(A131,7)</f>
        <v>#REF!</v>
      </c>
    </row>
    <row r="132" spans="1:2">
      <c r="A132" t="e">
        <f>LEFT(Updates!#REF!,9)</f>
        <v>#REF!</v>
      </c>
      <c r="B132" t="e">
        <f t="shared" si="2"/>
        <v>#REF!</v>
      </c>
    </row>
    <row r="133" spans="1:2">
      <c r="A133" t="e">
        <f>LEFT(Updates!#REF!,9)</f>
        <v>#REF!</v>
      </c>
      <c r="B133" t="e">
        <f t="shared" si="2"/>
        <v>#REF!</v>
      </c>
    </row>
    <row r="134" spans="1:2">
      <c r="A134" t="e">
        <f>LEFT(Updates!#REF!,9)</f>
        <v>#REF!</v>
      </c>
      <c r="B134" t="e">
        <f t="shared" si="2"/>
        <v>#REF!</v>
      </c>
    </row>
    <row r="135" spans="1:2">
      <c r="A135" t="e">
        <f>LEFT(Updates!#REF!,9)</f>
        <v>#REF!</v>
      </c>
      <c r="B135" t="e">
        <f t="shared" si="2"/>
        <v>#REF!</v>
      </c>
    </row>
    <row r="136" spans="1:2">
      <c r="A136" t="e">
        <f>LEFT(Updates!#REF!,9)</f>
        <v>#REF!</v>
      </c>
      <c r="B136" t="e">
        <f t="shared" si="2"/>
        <v>#REF!</v>
      </c>
    </row>
    <row r="137" spans="1:2">
      <c r="A137" t="e">
        <f>LEFT(Updates!#REF!,9)</f>
        <v>#REF!</v>
      </c>
      <c r="B137" t="e">
        <f t="shared" si="2"/>
        <v>#REF!</v>
      </c>
    </row>
    <row r="138" spans="1:2">
      <c r="A138" t="e">
        <f>LEFT(Updates!#REF!,9)</f>
        <v>#REF!</v>
      </c>
      <c r="B138" t="e">
        <f t="shared" si="2"/>
        <v>#REF!</v>
      </c>
    </row>
    <row r="139" spans="1:2">
      <c r="A139" t="e">
        <f>LEFT(Updates!#REF!,9)</f>
        <v>#REF!</v>
      </c>
      <c r="B139" t="e">
        <f t="shared" si="2"/>
        <v>#REF!</v>
      </c>
    </row>
    <row r="140" spans="1:2">
      <c r="A140" t="e">
        <f>LEFT(Updates!#REF!,9)</f>
        <v>#REF!</v>
      </c>
      <c r="B140" t="e">
        <f t="shared" si="2"/>
        <v>#REF!</v>
      </c>
    </row>
    <row r="141" spans="1:2">
      <c r="A141" t="e">
        <f>LEFT(Updates!#REF!,9)</f>
        <v>#REF!</v>
      </c>
      <c r="B141" t="e">
        <f t="shared" si="2"/>
        <v>#REF!</v>
      </c>
    </row>
    <row r="142" spans="1:2">
      <c r="A142" t="e">
        <f>LEFT(Updates!#REF!,9)</f>
        <v>#REF!</v>
      </c>
      <c r="B142" t="e">
        <f t="shared" si="2"/>
        <v>#REF!</v>
      </c>
    </row>
    <row r="143" spans="1:2">
      <c r="A143" t="e">
        <f>LEFT(Updates!#REF!,9)</f>
        <v>#REF!</v>
      </c>
      <c r="B143" t="e">
        <f t="shared" si="2"/>
        <v>#REF!</v>
      </c>
    </row>
    <row r="144" spans="1:2">
      <c r="A144" t="e">
        <f>LEFT(Updates!#REF!,9)</f>
        <v>#REF!</v>
      </c>
      <c r="B144" t="e">
        <f t="shared" si="2"/>
        <v>#REF!</v>
      </c>
    </row>
    <row r="145" spans="1:2">
      <c r="A145" t="e">
        <f>LEFT(Updates!#REF!,9)</f>
        <v>#REF!</v>
      </c>
      <c r="B145" t="e">
        <f t="shared" si="2"/>
        <v>#REF!</v>
      </c>
    </row>
    <row r="146" spans="1:2">
      <c r="A146" t="e">
        <f>LEFT(Updates!#REF!,9)</f>
        <v>#REF!</v>
      </c>
      <c r="B146" t="e">
        <f t="shared" si="2"/>
        <v>#REF!</v>
      </c>
    </row>
    <row r="147" spans="1:2">
      <c r="A147" t="e">
        <f>LEFT(Updates!#REF!,9)</f>
        <v>#REF!</v>
      </c>
      <c r="B147" t="e">
        <f t="shared" si="2"/>
        <v>#REF!</v>
      </c>
    </row>
    <row r="148" spans="1:2">
      <c r="A148" t="e">
        <f>LEFT(Updates!#REF!,9)</f>
        <v>#REF!</v>
      </c>
      <c r="B148" t="e">
        <f t="shared" si="2"/>
        <v>#REF!</v>
      </c>
    </row>
    <row r="149" spans="1:2">
      <c r="A149" t="e">
        <f>LEFT(Updates!#REF!,9)</f>
        <v>#REF!</v>
      </c>
      <c r="B149" t="e">
        <f t="shared" si="2"/>
        <v>#REF!</v>
      </c>
    </row>
    <row r="150" spans="1:2">
      <c r="A150" t="e">
        <f>LEFT(Updates!#REF!,9)</f>
        <v>#REF!</v>
      </c>
      <c r="B150" t="e">
        <f t="shared" si="2"/>
        <v>#REF!</v>
      </c>
    </row>
    <row r="151" spans="1:2">
      <c r="A151" t="e">
        <f>LEFT(Updates!#REF!,9)</f>
        <v>#REF!</v>
      </c>
      <c r="B151" t="e">
        <f t="shared" si="2"/>
        <v>#REF!</v>
      </c>
    </row>
    <row r="152" spans="1:2">
      <c r="A152" t="e">
        <f>LEFT(Updates!#REF!,9)</f>
        <v>#REF!</v>
      </c>
      <c r="B152" t="e">
        <f t="shared" si="2"/>
        <v>#REF!</v>
      </c>
    </row>
    <row r="153" spans="1:2">
      <c r="A153" t="e">
        <f>LEFT(Updates!#REF!,9)</f>
        <v>#REF!</v>
      </c>
      <c r="B153" t="e">
        <f t="shared" si="2"/>
        <v>#REF!</v>
      </c>
    </row>
    <row r="154" spans="1:2">
      <c r="A154" t="e">
        <f>LEFT(Updates!#REF!,9)</f>
        <v>#REF!</v>
      </c>
      <c r="B154" t="e">
        <f t="shared" si="2"/>
        <v>#REF!</v>
      </c>
    </row>
    <row r="155" spans="1:2">
      <c r="A155" t="e">
        <f>LEFT(Updates!#REF!,9)</f>
        <v>#REF!</v>
      </c>
      <c r="B155" t="e">
        <f t="shared" si="2"/>
        <v>#REF!</v>
      </c>
    </row>
    <row r="156" spans="1:2">
      <c r="A156" t="e">
        <f>LEFT(Updates!#REF!,9)</f>
        <v>#REF!</v>
      </c>
      <c r="B156" t="e">
        <f t="shared" si="2"/>
        <v>#REF!</v>
      </c>
    </row>
    <row r="157" spans="1:2">
      <c r="A157" t="e">
        <f>LEFT(Updates!#REF!,9)</f>
        <v>#REF!</v>
      </c>
      <c r="B157" t="e">
        <f t="shared" si="2"/>
        <v>#REF!</v>
      </c>
    </row>
    <row r="158" spans="1:2">
      <c r="A158" t="e">
        <f>LEFT(Updates!#REF!,9)</f>
        <v>#REF!</v>
      </c>
      <c r="B158" t="e">
        <f t="shared" si="2"/>
        <v>#REF!</v>
      </c>
    </row>
    <row r="159" spans="1:2">
      <c r="A159" t="e">
        <f>LEFT(Updates!#REF!,9)</f>
        <v>#REF!</v>
      </c>
      <c r="B159" t="e">
        <f t="shared" si="2"/>
        <v>#REF!</v>
      </c>
    </row>
    <row r="160" spans="1:2">
      <c r="A160" t="e">
        <f>LEFT(Updates!#REF!,9)</f>
        <v>#REF!</v>
      </c>
      <c r="B160" t="e">
        <f t="shared" si="2"/>
        <v>#REF!</v>
      </c>
    </row>
    <row r="161" spans="1:2">
      <c r="A161" t="e">
        <f>LEFT(Updates!#REF!,9)</f>
        <v>#REF!</v>
      </c>
      <c r="B161" t="e">
        <f t="shared" si="2"/>
        <v>#REF!</v>
      </c>
    </row>
    <row r="162" spans="1:2">
      <c r="A162" t="e">
        <f>LEFT(Updates!#REF!,9)</f>
        <v>#REF!</v>
      </c>
      <c r="B162" t="e">
        <f t="shared" si="2"/>
        <v>#REF!</v>
      </c>
    </row>
    <row r="163" spans="1:2">
      <c r="A163" t="e">
        <f>LEFT(Updates!#REF!,9)</f>
        <v>#REF!</v>
      </c>
      <c r="B163" t="e">
        <f t="shared" si="2"/>
        <v>#REF!</v>
      </c>
    </row>
    <row r="164" spans="1:2">
      <c r="A164" t="e">
        <f>LEFT(Updates!#REF!,9)</f>
        <v>#REF!</v>
      </c>
      <c r="B164" t="e">
        <f t="shared" si="2"/>
        <v>#REF!</v>
      </c>
    </row>
    <row r="165" spans="1:2">
      <c r="A165" t="e">
        <f>LEFT(Updates!#REF!,9)</f>
        <v>#REF!</v>
      </c>
      <c r="B165" t="e">
        <f t="shared" si="2"/>
        <v>#REF!</v>
      </c>
    </row>
    <row r="166" spans="1:2">
      <c r="A166" t="e">
        <f>LEFT(Updates!#REF!,9)</f>
        <v>#REF!</v>
      </c>
      <c r="B166" t="e">
        <f t="shared" si="2"/>
        <v>#REF!</v>
      </c>
    </row>
    <row r="167" spans="1:2">
      <c r="A167" t="e">
        <f>LEFT(Updates!#REF!,9)</f>
        <v>#REF!</v>
      </c>
      <c r="B167" t="e">
        <f t="shared" si="2"/>
        <v>#REF!</v>
      </c>
    </row>
    <row r="168" spans="1:2">
      <c r="A168" t="e">
        <f>LEFT(Updates!#REF!,9)</f>
        <v>#REF!</v>
      </c>
      <c r="B168" t="e">
        <f t="shared" si="2"/>
        <v>#REF!</v>
      </c>
    </row>
    <row r="169" spans="1:2">
      <c r="A169" t="e">
        <f>LEFT(Updates!#REF!,9)</f>
        <v>#REF!</v>
      </c>
      <c r="B169" t="e">
        <f t="shared" si="2"/>
        <v>#REF!</v>
      </c>
    </row>
    <row r="170" spans="1:2">
      <c r="A170" t="e">
        <f>LEFT(Updates!#REF!,9)</f>
        <v>#REF!</v>
      </c>
      <c r="B170" t="e">
        <f t="shared" si="2"/>
        <v>#REF!</v>
      </c>
    </row>
    <row r="171" spans="1:2">
      <c r="A171" t="e">
        <f>LEFT(Updates!#REF!,9)</f>
        <v>#REF!</v>
      </c>
      <c r="B171" t="e">
        <f t="shared" si="2"/>
        <v>#REF!</v>
      </c>
    </row>
    <row r="172" spans="1:2">
      <c r="A172" t="e">
        <f>LEFT(Updates!#REF!,9)</f>
        <v>#REF!</v>
      </c>
      <c r="B172" t="e">
        <f t="shared" si="2"/>
        <v>#REF!</v>
      </c>
    </row>
    <row r="173" spans="1:2">
      <c r="A173" t="e">
        <f>LEFT(Updates!#REF!,9)</f>
        <v>#REF!</v>
      </c>
      <c r="B173" t="e">
        <f t="shared" si="2"/>
        <v>#REF!</v>
      </c>
    </row>
    <row r="174" spans="1:2">
      <c r="A174" t="e">
        <f>LEFT(Updates!#REF!,9)</f>
        <v>#REF!</v>
      </c>
      <c r="B174" t="e">
        <f t="shared" si="2"/>
        <v>#REF!</v>
      </c>
    </row>
    <row r="175" spans="1:2">
      <c r="A175" t="e">
        <f>LEFT(Updates!#REF!,9)</f>
        <v>#REF!</v>
      </c>
      <c r="B175" t="e">
        <f t="shared" si="2"/>
        <v>#REF!</v>
      </c>
    </row>
    <row r="176" spans="1:2">
      <c r="A176" t="e">
        <f>LEFT(Updates!#REF!,9)</f>
        <v>#REF!</v>
      </c>
      <c r="B176" t="e">
        <f t="shared" si="2"/>
        <v>#REF!</v>
      </c>
    </row>
    <row r="177" spans="1:2">
      <c r="A177" t="e">
        <f>LEFT(Updates!#REF!,9)</f>
        <v>#REF!</v>
      </c>
      <c r="B177" t="e">
        <f t="shared" si="2"/>
        <v>#REF!</v>
      </c>
    </row>
    <row r="178" spans="1:2">
      <c r="A178" t="e">
        <f>LEFT(Updates!#REF!,9)</f>
        <v>#REF!</v>
      </c>
      <c r="B178" t="e">
        <f t="shared" si="2"/>
        <v>#REF!</v>
      </c>
    </row>
    <row r="179" spans="1:2">
      <c r="A179" t="e">
        <f>LEFT(Updates!#REF!,9)</f>
        <v>#REF!</v>
      </c>
      <c r="B179" t="e">
        <f t="shared" si="2"/>
        <v>#REF!</v>
      </c>
    </row>
    <row r="180" spans="1:2">
      <c r="A180" t="e">
        <f>LEFT(Updates!#REF!,9)</f>
        <v>#REF!</v>
      </c>
      <c r="B180" t="e">
        <f t="shared" si="2"/>
        <v>#REF!</v>
      </c>
    </row>
    <row r="181" spans="1:2">
      <c r="A181" t="e">
        <f>LEFT(Updates!#REF!,9)</f>
        <v>#REF!</v>
      </c>
      <c r="B181" t="e">
        <f t="shared" si="2"/>
        <v>#REF!</v>
      </c>
    </row>
    <row r="182" spans="1:2">
      <c r="A182" t="e">
        <f>LEFT(Updates!#REF!,9)</f>
        <v>#REF!</v>
      </c>
      <c r="B182" t="e">
        <f t="shared" si="2"/>
        <v>#REF!</v>
      </c>
    </row>
    <row r="183" spans="1:2">
      <c r="A183" t="e">
        <f>LEFT(Updates!#REF!,9)</f>
        <v>#REF!</v>
      </c>
      <c r="B183" t="e">
        <f t="shared" si="2"/>
        <v>#REF!</v>
      </c>
    </row>
    <row r="184" spans="1:2">
      <c r="A184" t="e">
        <f>LEFT(Updates!#REF!,9)</f>
        <v>#REF!</v>
      </c>
      <c r="B184" t="e">
        <f t="shared" si="2"/>
        <v>#REF!</v>
      </c>
    </row>
    <row r="185" spans="1:2">
      <c r="A185" t="e">
        <f>LEFT(Updates!#REF!,9)</f>
        <v>#REF!</v>
      </c>
      <c r="B185" t="e">
        <f t="shared" si="2"/>
        <v>#REF!</v>
      </c>
    </row>
    <row r="186" spans="1:2">
      <c r="A186" t="e">
        <f>LEFT(Updates!#REF!,9)</f>
        <v>#REF!</v>
      </c>
      <c r="B186" t="e">
        <f t="shared" si="2"/>
        <v>#REF!</v>
      </c>
    </row>
    <row r="187" spans="1:2">
      <c r="A187" t="e">
        <f>LEFT(Updates!#REF!,9)</f>
        <v>#REF!</v>
      </c>
      <c r="B187" t="e">
        <f t="shared" si="2"/>
        <v>#REF!</v>
      </c>
    </row>
    <row r="188" spans="1:2">
      <c r="A188" t="e">
        <f>LEFT(Updates!#REF!,9)</f>
        <v>#REF!</v>
      </c>
      <c r="B188" t="e">
        <f t="shared" si="2"/>
        <v>#REF!</v>
      </c>
    </row>
    <row r="189" spans="1:2">
      <c r="A189" t="e">
        <f>LEFT(Updates!#REF!,9)</f>
        <v>#REF!</v>
      </c>
      <c r="B189" t="e">
        <f t="shared" si="2"/>
        <v>#REF!</v>
      </c>
    </row>
    <row r="190" spans="1:2">
      <c r="A190" t="e">
        <f>LEFT(Updates!#REF!,9)</f>
        <v>#REF!</v>
      </c>
      <c r="B190" t="e">
        <f t="shared" si="2"/>
        <v>#REF!</v>
      </c>
    </row>
    <row r="191" spans="1:2">
      <c r="A191" t="e">
        <f>LEFT(Updates!#REF!,9)</f>
        <v>#REF!</v>
      </c>
      <c r="B191" t="e">
        <f t="shared" si="2"/>
        <v>#REF!</v>
      </c>
    </row>
    <row r="192" spans="1:2">
      <c r="A192" t="e">
        <f>LEFT(Updates!#REF!,9)</f>
        <v>#REF!</v>
      </c>
      <c r="B192" t="e">
        <f t="shared" si="2"/>
        <v>#REF!</v>
      </c>
    </row>
    <row r="193" spans="1:2">
      <c r="A193" t="e">
        <f>LEFT(Updates!#REF!,9)</f>
        <v>#REF!</v>
      </c>
      <c r="B193" t="e">
        <f t="shared" si="2"/>
        <v>#REF!</v>
      </c>
    </row>
    <row r="194" spans="1:2">
      <c r="A194" t="e">
        <f>LEFT(Updates!#REF!,9)</f>
        <v>#REF!</v>
      </c>
      <c r="B194" t="e">
        <f t="shared" si="2"/>
        <v>#REF!</v>
      </c>
    </row>
    <row r="195" spans="1:2">
      <c r="A195" t="e">
        <f>LEFT(Updates!#REF!,9)</f>
        <v>#REF!</v>
      </c>
      <c r="B195" t="e">
        <f t="shared" ref="B195:B258" si="3">RIGHT(A195,7)</f>
        <v>#REF!</v>
      </c>
    </row>
    <row r="196" spans="1:2">
      <c r="A196" t="e">
        <f>LEFT(Updates!#REF!,9)</f>
        <v>#REF!</v>
      </c>
      <c r="B196" t="e">
        <f t="shared" si="3"/>
        <v>#REF!</v>
      </c>
    </row>
    <row r="197" spans="1:2">
      <c r="A197" t="e">
        <f>LEFT(Updates!#REF!,9)</f>
        <v>#REF!</v>
      </c>
      <c r="B197" t="e">
        <f t="shared" si="3"/>
        <v>#REF!</v>
      </c>
    </row>
    <row r="198" spans="1:2">
      <c r="A198" t="e">
        <f>LEFT(Updates!#REF!,9)</f>
        <v>#REF!</v>
      </c>
      <c r="B198" t="e">
        <f t="shared" si="3"/>
        <v>#REF!</v>
      </c>
    </row>
    <row r="199" spans="1:2">
      <c r="A199" t="e">
        <f>LEFT(Updates!#REF!,9)</f>
        <v>#REF!</v>
      </c>
      <c r="B199" t="e">
        <f t="shared" si="3"/>
        <v>#REF!</v>
      </c>
    </row>
    <row r="200" spans="1:2">
      <c r="A200" t="e">
        <f>LEFT(Updates!#REF!,9)</f>
        <v>#REF!</v>
      </c>
      <c r="B200" t="e">
        <f t="shared" si="3"/>
        <v>#REF!</v>
      </c>
    </row>
    <row r="201" spans="1:2">
      <c r="A201" t="e">
        <f>LEFT(Updates!#REF!,9)</f>
        <v>#REF!</v>
      </c>
      <c r="B201" t="e">
        <f t="shared" si="3"/>
        <v>#REF!</v>
      </c>
    </row>
    <row r="202" spans="1:2">
      <c r="A202" t="e">
        <f>LEFT(Updates!#REF!,9)</f>
        <v>#REF!</v>
      </c>
      <c r="B202" t="e">
        <f t="shared" si="3"/>
        <v>#REF!</v>
      </c>
    </row>
    <row r="203" spans="1:2">
      <c r="A203" t="e">
        <f>LEFT(Updates!#REF!,9)</f>
        <v>#REF!</v>
      </c>
      <c r="B203" t="e">
        <f t="shared" si="3"/>
        <v>#REF!</v>
      </c>
    </row>
    <row r="204" spans="1:2">
      <c r="A204" t="e">
        <f>LEFT(Updates!#REF!,9)</f>
        <v>#REF!</v>
      </c>
      <c r="B204" t="e">
        <f t="shared" si="3"/>
        <v>#REF!</v>
      </c>
    </row>
    <row r="205" spans="1:2">
      <c r="A205" t="e">
        <f>LEFT(Updates!#REF!,9)</f>
        <v>#REF!</v>
      </c>
      <c r="B205" t="e">
        <f t="shared" si="3"/>
        <v>#REF!</v>
      </c>
    </row>
    <row r="206" spans="1:2">
      <c r="A206" t="e">
        <f>LEFT(Updates!#REF!,9)</f>
        <v>#REF!</v>
      </c>
      <c r="B206" t="e">
        <f t="shared" si="3"/>
        <v>#REF!</v>
      </c>
    </row>
    <row r="207" spans="1:2">
      <c r="A207" t="e">
        <f>LEFT(Updates!#REF!,9)</f>
        <v>#REF!</v>
      </c>
      <c r="B207" t="e">
        <f t="shared" si="3"/>
        <v>#REF!</v>
      </c>
    </row>
    <row r="208" spans="1:2">
      <c r="A208" t="e">
        <f>LEFT(Updates!#REF!,9)</f>
        <v>#REF!</v>
      </c>
      <c r="B208" t="e">
        <f t="shared" si="3"/>
        <v>#REF!</v>
      </c>
    </row>
    <row r="209" spans="1:2">
      <c r="A209" t="e">
        <f>LEFT(Updates!#REF!,9)</f>
        <v>#REF!</v>
      </c>
      <c r="B209" t="e">
        <f t="shared" si="3"/>
        <v>#REF!</v>
      </c>
    </row>
    <row r="210" spans="1:2">
      <c r="A210" t="e">
        <f>LEFT(Updates!#REF!,9)</f>
        <v>#REF!</v>
      </c>
      <c r="B210" t="e">
        <f t="shared" si="3"/>
        <v>#REF!</v>
      </c>
    </row>
    <row r="211" spans="1:2">
      <c r="A211" t="e">
        <f>LEFT(Updates!#REF!,9)</f>
        <v>#REF!</v>
      </c>
      <c r="B211" t="e">
        <f t="shared" si="3"/>
        <v>#REF!</v>
      </c>
    </row>
    <row r="212" spans="1:2">
      <c r="A212" t="e">
        <f>LEFT(Updates!#REF!,9)</f>
        <v>#REF!</v>
      </c>
      <c r="B212" t="e">
        <f t="shared" si="3"/>
        <v>#REF!</v>
      </c>
    </row>
    <row r="213" spans="1:2">
      <c r="A213" t="e">
        <f>LEFT(Updates!#REF!,9)</f>
        <v>#REF!</v>
      </c>
      <c r="B213" t="e">
        <f t="shared" si="3"/>
        <v>#REF!</v>
      </c>
    </row>
    <row r="214" spans="1:2">
      <c r="A214" t="e">
        <f>LEFT(Updates!#REF!,9)</f>
        <v>#REF!</v>
      </c>
      <c r="B214" t="e">
        <f t="shared" si="3"/>
        <v>#REF!</v>
      </c>
    </row>
    <row r="215" spans="1:2">
      <c r="A215" t="e">
        <f>LEFT(Updates!#REF!,9)</f>
        <v>#REF!</v>
      </c>
      <c r="B215" t="e">
        <f t="shared" si="3"/>
        <v>#REF!</v>
      </c>
    </row>
    <row r="216" spans="1:2">
      <c r="A216" t="e">
        <f>LEFT(Updates!#REF!,9)</f>
        <v>#REF!</v>
      </c>
      <c r="B216" t="e">
        <f t="shared" si="3"/>
        <v>#REF!</v>
      </c>
    </row>
    <row r="217" spans="1:2">
      <c r="A217" t="e">
        <f>LEFT(Updates!#REF!,9)</f>
        <v>#REF!</v>
      </c>
      <c r="B217" t="e">
        <f t="shared" si="3"/>
        <v>#REF!</v>
      </c>
    </row>
    <row r="218" spans="1:2">
      <c r="A218" t="e">
        <f>LEFT(Updates!#REF!,9)</f>
        <v>#REF!</v>
      </c>
      <c r="B218" t="e">
        <f t="shared" si="3"/>
        <v>#REF!</v>
      </c>
    </row>
    <row r="219" spans="1:2">
      <c r="A219" t="e">
        <f>LEFT(Updates!#REF!,9)</f>
        <v>#REF!</v>
      </c>
      <c r="B219" t="e">
        <f t="shared" si="3"/>
        <v>#REF!</v>
      </c>
    </row>
    <row r="220" spans="1:2">
      <c r="A220" t="e">
        <f>LEFT(Updates!#REF!,9)</f>
        <v>#REF!</v>
      </c>
      <c r="B220" t="e">
        <f t="shared" si="3"/>
        <v>#REF!</v>
      </c>
    </row>
    <row r="221" spans="1:2">
      <c r="A221" t="e">
        <f>LEFT(Updates!#REF!,9)</f>
        <v>#REF!</v>
      </c>
      <c r="B221" t="e">
        <f t="shared" si="3"/>
        <v>#REF!</v>
      </c>
    </row>
    <row r="222" spans="1:2">
      <c r="A222" t="e">
        <f>LEFT(Updates!#REF!,9)</f>
        <v>#REF!</v>
      </c>
      <c r="B222" t="e">
        <f t="shared" si="3"/>
        <v>#REF!</v>
      </c>
    </row>
    <row r="223" spans="1:2">
      <c r="A223" t="e">
        <f>LEFT(Updates!#REF!,9)</f>
        <v>#REF!</v>
      </c>
      <c r="B223" t="e">
        <f t="shared" si="3"/>
        <v>#REF!</v>
      </c>
    </row>
    <row r="224" spans="1:2">
      <c r="A224" t="e">
        <f>LEFT(Updates!#REF!,9)</f>
        <v>#REF!</v>
      </c>
      <c r="B224" t="e">
        <f t="shared" si="3"/>
        <v>#REF!</v>
      </c>
    </row>
    <row r="225" spans="1:2">
      <c r="A225" t="e">
        <f>LEFT(Updates!#REF!,9)</f>
        <v>#REF!</v>
      </c>
      <c r="B225" t="e">
        <f t="shared" si="3"/>
        <v>#REF!</v>
      </c>
    </row>
    <row r="226" spans="1:2">
      <c r="A226" t="e">
        <f>LEFT(Updates!#REF!,9)</f>
        <v>#REF!</v>
      </c>
      <c r="B226" t="e">
        <f t="shared" si="3"/>
        <v>#REF!</v>
      </c>
    </row>
    <row r="227" spans="1:2">
      <c r="A227" t="e">
        <f>LEFT(Updates!#REF!,9)</f>
        <v>#REF!</v>
      </c>
      <c r="B227" t="e">
        <f t="shared" si="3"/>
        <v>#REF!</v>
      </c>
    </row>
    <row r="228" spans="1:2">
      <c r="A228" t="e">
        <f>LEFT(Updates!#REF!,9)</f>
        <v>#REF!</v>
      </c>
      <c r="B228" t="e">
        <f t="shared" si="3"/>
        <v>#REF!</v>
      </c>
    </row>
    <row r="229" spans="1:2">
      <c r="A229" t="e">
        <f>LEFT(Updates!#REF!,9)</f>
        <v>#REF!</v>
      </c>
      <c r="B229" t="e">
        <f t="shared" si="3"/>
        <v>#REF!</v>
      </c>
    </row>
    <row r="230" spans="1:2">
      <c r="A230" t="e">
        <f>LEFT(Updates!#REF!,9)</f>
        <v>#REF!</v>
      </c>
      <c r="B230" t="e">
        <f t="shared" si="3"/>
        <v>#REF!</v>
      </c>
    </row>
    <row r="231" spans="1:2">
      <c r="A231" t="e">
        <f>LEFT(Updates!#REF!,9)</f>
        <v>#REF!</v>
      </c>
      <c r="B231" t="e">
        <f t="shared" si="3"/>
        <v>#REF!</v>
      </c>
    </row>
    <row r="232" spans="1:2">
      <c r="A232" t="e">
        <f>LEFT(Updates!#REF!,9)</f>
        <v>#REF!</v>
      </c>
      <c r="B232" t="e">
        <f t="shared" si="3"/>
        <v>#REF!</v>
      </c>
    </row>
    <row r="233" spans="1:2">
      <c r="A233" t="e">
        <f>LEFT(Updates!#REF!,9)</f>
        <v>#REF!</v>
      </c>
      <c r="B233" t="e">
        <f t="shared" si="3"/>
        <v>#REF!</v>
      </c>
    </row>
    <row r="234" spans="1:2">
      <c r="A234" t="e">
        <f>LEFT(Updates!#REF!,9)</f>
        <v>#REF!</v>
      </c>
      <c r="B234" t="e">
        <f t="shared" si="3"/>
        <v>#REF!</v>
      </c>
    </row>
    <row r="235" spans="1:2">
      <c r="A235" t="e">
        <f>LEFT(Updates!#REF!,9)</f>
        <v>#REF!</v>
      </c>
      <c r="B235" t="e">
        <f t="shared" si="3"/>
        <v>#REF!</v>
      </c>
    </row>
    <row r="236" spans="1:2">
      <c r="A236" t="e">
        <f>LEFT(Updates!#REF!,9)</f>
        <v>#REF!</v>
      </c>
      <c r="B236" t="e">
        <f t="shared" si="3"/>
        <v>#REF!</v>
      </c>
    </row>
    <row r="237" spans="1:2">
      <c r="A237" t="e">
        <f>LEFT(Updates!#REF!,9)</f>
        <v>#REF!</v>
      </c>
      <c r="B237" t="e">
        <f t="shared" si="3"/>
        <v>#REF!</v>
      </c>
    </row>
    <row r="238" spans="1:2">
      <c r="A238" t="e">
        <f>LEFT(Updates!#REF!,9)</f>
        <v>#REF!</v>
      </c>
      <c r="B238" t="e">
        <f t="shared" si="3"/>
        <v>#REF!</v>
      </c>
    </row>
    <row r="239" spans="1:2">
      <c r="A239" t="e">
        <f>LEFT(Updates!#REF!,9)</f>
        <v>#REF!</v>
      </c>
      <c r="B239" t="e">
        <f t="shared" si="3"/>
        <v>#REF!</v>
      </c>
    </row>
    <row r="240" spans="1:2">
      <c r="A240" t="e">
        <f>LEFT(Updates!#REF!,9)</f>
        <v>#REF!</v>
      </c>
      <c r="B240" t="e">
        <f t="shared" si="3"/>
        <v>#REF!</v>
      </c>
    </row>
    <row r="241" spans="1:2">
      <c r="A241" t="e">
        <f>LEFT(Updates!#REF!,9)</f>
        <v>#REF!</v>
      </c>
      <c r="B241" t="e">
        <f t="shared" si="3"/>
        <v>#REF!</v>
      </c>
    </row>
    <row r="242" spans="1:2">
      <c r="A242" t="e">
        <f>LEFT(Updates!#REF!,9)</f>
        <v>#REF!</v>
      </c>
      <c r="B242" t="e">
        <f t="shared" si="3"/>
        <v>#REF!</v>
      </c>
    </row>
    <row r="243" spans="1:2">
      <c r="A243" t="e">
        <f>LEFT(Updates!#REF!,9)</f>
        <v>#REF!</v>
      </c>
      <c r="B243" t="e">
        <f t="shared" si="3"/>
        <v>#REF!</v>
      </c>
    </row>
    <row r="244" spans="1:2">
      <c r="A244" t="e">
        <f>LEFT(Updates!#REF!,9)</f>
        <v>#REF!</v>
      </c>
      <c r="B244" t="e">
        <f t="shared" si="3"/>
        <v>#REF!</v>
      </c>
    </row>
    <row r="245" spans="1:2">
      <c r="A245" t="e">
        <f>LEFT(Updates!#REF!,9)</f>
        <v>#REF!</v>
      </c>
      <c r="B245" t="e">
        <f t="shared" si="3"/>
        <v>#REF!</v>
      </c>
    </row>
    <row r="246" spans="1:2">
      <c r="A246" t="e">
        <f>LEFT(Updates!#REF!,9)</f>
        <v>#REF!</v>
      </c>
      <c r="B246" t="e">
        <f t="shared" si="3"/>
        <v>#REF!</v>
      </c>
    </row>
    <row r="247" spans="1:2">
      <c r="A247" t="e">
        <f>LEFT(Updates!#REF!,9)</f>
        <v>#REF!</v>
      </c>
      <c r="B247" t="e">
        <f t="shared" si="3"/>
        <v>#REF!</v>
      </c>
    </row>
    <row r="248" spans="1:2">
      <c r="A248" t="e">
        <f>LEFT(Updates!#REF!,9)</f>
        <v>#REF!</v>
      </c>
      <c r="B248" t="e">
        <f t="shared" si="3"/>
        <v>#REF!</v>
      </c>
    </row>
    <row r="249" spans="1:2">
      <c r="A249" t="e">
        <f>LEFT(Updates!#REF!,9)</f>
        <v>#REF!</v>
      </c>
      <c r="B249" t="e">
        <f t="shared" si="3"/>
        <v>#REF!</v>
      </c>
    </row>
    <row r="250" spans="1:2">
      <c r="A250" t="e">
        <f>LEFT(Updates!#REF!,9)</f>
        <v>#REF!</v>
      </c>
      <c r="B250" t="e">
        <f t="shared" si="3"/>
        <v>#REF!</v>
      </c>
    </row>
    <row r="251" spans="1:2">
      <c r="A251" t="e">
        <f>LEFT(Updates!#REF!,9)</f>
        <v>#REF!</v>
      </c>
      <c r="B251" t="e">
        <f t="shared" si="3"/>
        <v>#REF!</v>
      </c>
    </row>
    <row r="252" spans="1:2">
      <c r="A252" t="e">
        <f>LEFT(Updates!#REF!,9)</f>
        <v>#REF!</v>
      </c>
      <c r="B252" t="e">
        <f t="shared" si="3"/>
        <v>#REF!</v>
      </c>
    </row>
    <row r="253" spans="1:2">
      <c r="A253" t="e">
        <f>LEFT(Updates!#REF!,9)</f>
        <v>#REF!</v>
      </c>
      <c r="B253" t="e">
        <f t="shared" si="3"/>
        <v>#REF!</v>
      </c>
    </row>
    <row r="254" spans="1:2">
      <c r="A254" t="e">
        <f>LEFT(Updates!#REF!,9)</f>
        <v>#REF!</v>
      </c>
      <c r="B254" t="e">
        <f t="shared" si="3"/>
        <v>#REF!</v>
      </c>
    </row>
    <row r="255" spans="1:2">
      <c r="A255" t="e">
        <f>LEFT(Updates!#REF!,9)</f>
        <v>#REF!</v>
      </c>
      <c r="B255" t="e">
        <f t="shared" si="3"/>
        <v>#REF!</v>
      </c>
    </row>
    <row r="256" spans="1:2">
      <c r="A256" t="e">
        <f>LEFT(Updates!#REF!,9)</f>
        <v>#REF!</v>
      </c>
      <c r="B256" t="e">
        <f t="shared" si="3"/>
        <v>#REF!</v>
      </c>
    </row>
    <row r="257" spans="1:2">
      <c r="A257" t="e">
        <f>LEFT(Updates!#REF!,9)</f>
        <v>#REF!</v>
      </c>
      <c r="B257" t="e">
        <f t="shared" si="3"/>
        <v>#REF!</v>
      </c>
    </row>
    <row r="258" spans="1:2">
      <c r="A258" t="e">
        <f>LEFT(Updates!#REF!,9)</f>
        <v>#REF!</v>
      </c>
      <c r="B258" t="e">
        <f t="shared" si="3"/>
        <v>#REF!</v>
      </c>
    </row>
    <row r="259" spans="1:2">
      <c r="A259" t="e">
        <f>LEFT(Updates!#REF!,9)</f>
        <v>#REF!</v>
      </c>
      <c r="B259" t="e">
        <f t="shared" ref="B259:B322" si="4">RIGHT(A259,7)</f>
        <v>#REF!</v>
      </c>
    </row>
    <row r="260" spans="1:2">
      <c r="A260" t="e">
        <f>LEFT(Updates!#REF!,9)</f>
        <v>#REF!</v>
      </c>
      <c r="B260" t="e">
        <f t="shared" si="4"/>
        <v>#REF!</v>
      </c>
    </row>
    <row r="261" spans="1:2">
      <c r="A261" t="e">
        <f>LEFT(Updates!#REF!,9)</f>
        <v>#REF!</v>
      </c>
      <c r="B261" t="e">
        <f t="shared" si="4"/>
        <v>#REF!</v>
      </c>
    </row>
    <row r="262" spans="1:2">
      <c r="A262" t="e">
        <f>LEFT(Updates!#REF!,9)</f>
        <v>#REF!</v>
      </c>
      <c r="B262" t="e">
        <f t="shared" si="4"/>
        <v>#REF!</v>
      </c>
    </row>
    <row r="263" spans="1:2">
      <c r="A263" t="e">
        <f>LEFT(Updates!#REF!,9)</f>
        <v>#REF!</v>
      </c>
      <c r="B263" t="e">
        <f t="shared" si="4"/>
        <v>#REF!</v>
      </c>
    </row>
    <row r="264" spans="1:2">
      <c r="A264" t="e">
        <f>LEFT(Updates!#REF!,9)</f>
        <v>#REF!</v>
      </c>
      <c r="B264" t="e">
        <f t="shared" si="4"/>
        <v>#REF!</v>
      </c>
    </row>
    <row r="265" spans="1:2">
      <c r="A265" t="e">
        <f>LEFT(Updates!#REF!,9)</f>
        <v>#REF!</v>
      </c>
      <c r="B265" t="e">
        <f t="shared" si="4"/>
        <v>#REF!</v>
      </c>
    </row>
    <row r="266" spans="1:2">
      <c r="A266" t="e">
        <f>LEFT(Updates!#REF!,9)</f>
        <v>#REF!</v>
      </c>
      <c r="B266" t="e">
        <f t="shared" si="4"/>
        <v>#REF!</v>
      </c>
    </row>
    <row r="267" spans="1:2">
      <c r="A267" t="e">
        <f>LEFT(Updates!#REF!,9)</f>
        <v>#REF!</v>
      </c>
      <c r="B267" t="e">
        <f t="shared" si="4"/>
        <v>#REF!</v>
      </c>
    </row>
    <row r="268" spans="1:2">
      <c r="A268" t="e">
        <f>LEFT(Updates!#REF!,9)</f>
        <v>#REF!</v>
      </c>
      <c r="B268" t="e">
        <f t="shared" si="4"/>
        <v>#REF!</v>
      </c>
    </row>
    <row r="269" spans="1:2">
      <c r="A269" t="e">
        <f>LEFT(Updates!#REF!,9)</f>
        <v>#REF!</v>
      </c>
      <c r="B269" t="e">
        <f t="shared" si="4"/>
        <v>#REF!</v>
      </c>
    </row>
    <row r="270" spans="1:2">
      <c r="A270" t="e">
        <f>LEFT(Updates!#REF!,9)</f>
        <v>#REF!</v>
      </c>
      <c r="B270" t="e">
        <f t="shared" si="4"/>
        <v>#REF!</v>
      </c>
    </row>
    <row r="271" spans="1:2">
      <c r="A271" t="e">
        <f>LEFT(Updates!#REF!,9)</f>
        <v>#REF!</v>
      </c>
      <c r="B271" t="e">
        <f t="shared" si="4"/>
        <v>#REF!</v>
      </c>
    </row>
    <row r="272" spans="1:2">
      <c r="A272" t="e">
        <f>LEFT(Updates!#REF!,9)</f>
        <v>#REF!</v>
      </c>
      <c r="B272" t="e">
        <f t="shared" si="4"/>
        <v>#REF!</v>
      </c>
    </row>
    <row r="273" spans="1:2">
      <c r="A273" t="e">
        <f>LEFT(Updates!#REF!,9)</f>
        <v>#REF!</v>
      </c>
      <c r="B273" t="e">
        <f t="shared" si="4"/>
        <v>#REF!</v>
      </c>
    </row>
    <row r="274" spans="1:2">
      <c r="A274" t="e">
        <f>LEFT(Updates!#REF!,9)</f>
        <v>#REF!</v>
      </c>
      <c r="B274" t="e">
        <f t="shared" si="4"/>
        <v>#REF!</v>
      </c>
    </row>
    <row r="275" spans="1:2">
      <c r="A275" t="e">
        <f>LEFT(Updates!#REF!,9)</f>
        <v>#REF!</v>
      </c>
      <c r="B275" t="e">
        <f t="shared" si="4"/>
        <v>#REF!</v>
      </c>
    </row>
    <row r="276" spans="1:2">
      <c r="A276" t="e">
        <f>LEFT(Updates!#REF!,9)</f>
        <v>#REF!</v>
      </c>
      <c r="B276" t="e">
        <f t="shared" si="4"/>
        <v>#REF!</v>
      </c>
    </row>
    <row r="277" spans="1:2">
      <c r="A277" t="e">
        <f>LEFT(Updates!#REF!,9)</f>
        <v>#REF!</v>
      </c>
      <c r="B277" t="e">
        <f t="shared" si="4"/>
        <v>#REF!</v>
      </c>
    </row>
    <row r="278" spans="1:2">
      <c r="A278" t="e">
        <f>LEFT(Updates!#REF!,9)</f>
        <v>#REF!</v>
      </c>
      <c r="B278" t="e">
        <f t="shared" si="4"/>
        <v>#REF!</v>
      </c>
    </row>
    <row r="279" spans="1:2">
      <c r="A279" t="e">
        <f>LEFT(Updates!#REF!,9)</f>
        <v>#REF!</v>
      </c>
      <c r="B279" t="e">
        <f t="shared" si="4"/>
        <v>#REF!</v>
      </c>
    </row>
    <row r="280" spans="1:2">
      <c r="A280" t="e">
        <f>LEFT(Updates!#REF!,9)</f>
        <v>#REF!</v>
      </c>
      <c r="B280" t="e">
        <f t="shared" si="4"/>
        <v>#REF!</v>
      </c>
    </row>
    <row r="281" spans="1:2">
      <c r="A281" t="e">
        <f>LEFT(Updates!#REF!,9)</f>
        <v>#REF!</v>
      </c>
      <c r="B281" t="e">
        <f t="shared" si="4"/>
        <v>#REF!</v>
      </c>
    </row>
    <row r="282" spans="1:2">
      <c r="A282" t="e">
        <f>LEFT(Updates!#REF!,9)</f>
        <v>#REF!</v>
      </c>
      <c r="B282" t="e">
        <f t="shared" si="4"/>
        <v>#REF!</v>
      </c>
    </row>
    <row r="283" spans="1:2">
      <c r="A283" t="e">
        <f>LEFT(Updates!#REF!,9)</f>
        <v>#REF!</v>
      </c>
      <c r="B283" t="e">
        <f t="shared" si="4"/>
        <v>#REF!</v>
      </c>
    </row>
    <row r="284" spans="1:2">
      <c r="A284" t="e">
        <f>LEFT(Updates!#REF!,9)</f>
        <v>#REF!</v>
      </c>
      <c r="B284" t="e">
        <f t="shared" si="4"/>
        <v>#REF!</v>
      </c>
    </row>
    <row r="285" spans="1:2">
      <c r="A285" t="e">
        <f>LEFT(Updates!#REF!,9)</f>
        <v>#REF!</v>
      </c>
      <c r="B285" t="e">
        <f t="shared" si="4"/>
        <v>#REF!</v>
      </c>
    </row>
    <row r="286" spans="1:2">
      <c r="A286" t="e">
        <f>LEFT(Updates!#REF!,9)</f>
        <v>#REF!</v>
      </c>
      <c r="B286" t="e">
        <f t="shared" si="4"/>
        <v>#REF!</v>
      </c>
    </row>
    <row r="287" spans="1:2">
      <c r="A287" t="e">
        <f>LEFT(Updates!#REF!,9)</f>
        <v>#REF!</v>
      </c>
      <c r="B287" t="e">
        <f t="shared" si="4"/>
        <v>#REF!</v>
      </c>
    </row>
    <row r="288" spans="1:2">
      <c r="A288" t="e">
        <f>LEFT(Updates!#REF!,9)</f>
        <v>#REF!</v>
      </c>
      <c r="B288" t="e">
        <f t="shared" si="4"/>
        <v>#REF!</v>
      </c>
    </row>
    <row r="289" spans="1:2">
      <c r="A289" t="e">
        <f>LEFT(Updates!#REF!,9)</f>
        <v>#REF!</v>
      </c>
      <c r="B289" t="e">
        <f t="shared" si="4"/>
        <v>#REF!</v>
      </c>
    </row>
    <row r="290" spans="1:2">
      <c r="A290" t="e">
        <f>LEFT(Updates!#REF!,9)</f>
        <v>#REF!</v>
      </c>
      <c r="B290" t="e">
        <f t="shared" si="4"/>
        <v>#REF!</v>
      </c>
    </row>
    <row r="291" spans="1:2">
      <c r="A291" t="e">
        <f>LEFT(Updates!#REF!,9)</f>
        <v>#REF!</v>
      </c>
      <c r="B291" t="e">
        <f t="shared" si="4"/>
        <v>#REF!</v>
      </c>
    </row>
    <row r="292" spans="1:2">
      <c r="A292" t="e">
        <f>LEFT(Updates!#REF!,9)</f>
        <v>#REF!</v>
      </c>
      <c r="B292" t="e">
        <f t="shared" si="4"/>
        <v>#REF!</v>
      </c>
    </row>
    <row r="293" spans="1:2">
      <c r="A293" t="e">
        <f>LEFT(Updates!#REF!,9)</f>
        <v>#REF!</v>
      </c>
      <c r="B293" t="e">
        <f t="shared" si="4"/>
        <v>#REF!</v>
      </c>
    </row>
    <row r="294" spans="1:2">
      <c r="A294" t="e">
        <f>LEFT(Updates!#REF!,9)</f>
        <v>#REF!</v>
      </c>
      <c r="B294" t="e">
        <f t="shared" si="4"/>
        <v>#REF!</v>
      </c>
    </row>
    <row r="295" spans="1:2">
      <c r="A295" t="e">
        <f>LEFT(Updates!#REF!,9)</f>
        <v>#REF!</v>
      </c>
      <c r="B295" t="e">
        <f t="shared" si="4"/>
        <v>#REF!</v>
      </c>
    </row>
    <row r="296" spans="1:2">
      <c r="A296" t="e">
        <f>LEFT(Updates!#REF!,9)</f>
        <v>#REF!</v>
      </c>
      <c r="B296" t="e">
        <f t="shared" si="4"/>
        <v>#REF!</v>
      </c>
    </row>
    <row r="297" spans="1:2">
      <c r="A297" t="e">
        <f>LEFT(Updates!#REF!,9)</f>
        <v>#REF!</v>
      </c>
      <c r="B297" t="e">
        <f t="shared" si="4"/>
        <v>#REF!</v>
      </c>
    </row>
    <row r="298" spans="1:2">
      <c r="A298" t="e">
        <f>LEFT(Updates!#REF!,9)</f>
        <v>#REF!</v>
      </c>
      <c r="B298" t="e">
        <f t="shared" si="4"/>
        <v>#REF!</v>
      </c>
    </row>
    <row r="299" spans="1:2">
      <c r="A299" t="e">
        <f>LEFT(Updates!#REF!,9)</f>
        <v>#REF!</v>
      </c>
      <c r="B299" t="e">
        <f t="shared" si="4"/>
        <v>#REF!</v>
      </c>
    </row>
    <row r="300" spans="1:2">
      <c r="A300" t="e">
        <f>LEFT(Updates!#REF!,9)</f>
        <v>#REF!</v>
      </c>
      <c r="B300" t="e">
        <f t="shared" si="4"/>
        <v>#REF!</v>
      </c>
    </row>
    <row r="301" spans="1:2">
      <c r="A301" t="e">
        <f>LEFT(Updates!#REF!,9)</f>
        <v>#REF!</v>
      </c>
      <c r="B301" t="e">
        <f t="shared" si="4"/>
        <v>#REF!</v>
      </c>
    </row>
    <row r="302" spans="1:2">
      <c r="A302" t="e">
        <f>LEFT(Updates!#REF!,9)</f>
        <v>#REF!</v>
      </c>
      <c r="B302" t="e">
        <f t="shared" si="4"/>
        <v>#REF!</v>
      </c>
    </row>
    <row r="303" spans="1:2">
      <c r="A303" t="e">
        <f>LEFT(Updates!#REF!,9)</f>
        <v>#REF!</v>
      </c>
      <c r="B303" t="e">
        <f t="shared" si="4"/>
        <v>#REF!</v>
      </c>
    </row>
    <row r="304" spans="1:2">
      <c r="A304" t="e">
        <f>LEFT(Updates!#REF!,9)</f>
        <v>#REF!</v>
      </c>
      <c r="B304" t="e">
        <f t="shared" si="4"/>
        <v>#REF!</v>
      </c>
    </row>
    <row r="305" spans="1:2">
      <c r="A305" t="e">
        <f>LEFT(Updates!#REF!,9)</f>
        <v>#REF!</v>
      </c>
      <c r="B305" t="e">
        <f t="shared" si="4"/>
        <v>#REF!</v>
      </c>
    </row>
    <row r="306" spans="1:2">
      <c r="A306" t="e">
        <f>LEFT(Updates!#REF!,9)</f>
        <v>#REF!</v>
      </c>
      <c r="B306" t="e">
        <f t="shared" si="4"/>
        <v>#REF!</v>
      </c>
    </row>
    <row r="307" spans="1:2">
      <c r="A307" t="e">
        <f>LEFT(Updates!#REF!,9)</f>
        <v>#REF!</v>
      </c>
      <c r="B307" t="e">
        <f t="shared" si="4"/>
        <v>#REF!</v>
      </c>
    </row>
    <row r="308" spans="1:2">
      <c r="A308" t="e">
        <f>LEFT(Updates!#REF!,9)</f>
        <v>#REF!</v>
      </c>
      <c r="B308" t="e">
        <f t="shared" si="4"/>
        <v>#REF!</v>
      </c>
    </row>
    <row r="309" spans="1:2">
      <c r="A309" t="e">
        <f>LEFT(Updates!#REF!,9)</f>
        <v>#REF!</v>
      </c>
      <c r="B309" t="e">
        <f t="shared" si="4"/>
        <v>#REF!</v>
      </c>
    </row>
    <row r="310" spans="1:2">
      <c r="A310" t="e">
        <f>LEFT(Updates!#REF!,9)</f>
        <v>#REF!</v>
      </c>
      <c r="B310" t="e">
        <f t="shared" si="4"/>
        <v>#REF!</v>
      </c>
    </row>
    <row r="311" spans="1:2">
      <c r="A311" t="e">
        <f>LEFT(Updates!#REF!,9)</f>
        <v>#REF!</v>
      </c>
      <c r="B311" t="e">
        <f t="shared" si="4"/>
        <v>#REF!</v>
      </c>
    </row>
    <row r="312" spans="1:2">
      <c r="A312" t="e">
        <f>LEFT(Updates!#REF!,9)</f>
        <v>#REF!</v>
      </c>
      <c r="B312" t="e">
        <f t="shared" si="4"/>
        <v>#REF!</v>
      </c>
    </row>
    <row r="313" spans="1:2">
      <c r="A313" t="e">
        <f>LEFT(Updates!#REF!,9)</f>
        <v>#REF!</v>
      </c>
      <c r="B313" t="e">
        <f t="shared" si="4"/>
        <v>#REF!</v>
      </c>
    </row>
    <row r="314" spans="1:2">
      <c r="A314" t="e">
        <f>LEFT(Updates!#REF!,9)</f>
        <v>#REF!</v>
      </c>
      <c r="B314" t="e">
        <f t="shared" si="4"/>
        <v>#REF!</v>
      </c>
    </row>
    <row r="315" spans="1:2">
      <c r="A315" t="e">
        <f>LEFT(Updates!#REF!,9)</f>
        <v>#REF!</v>
      </c>
      <c r="B315" t="e">
        <f t="shared" si="4"/>
        <v>#REF!</v>
      </c>
    </row>
    <row r="316" spans="1:2">
      <c r="A316" t="e">
        <f>LEFT(Updates!#REF!,9)</f>
        <v>#REF!</v>
      </c>
      <c r="B316" t="e">
        <f t="shared" si="4"/>
        <v>#REF!</v>
      </c>
    </row>
    <row r="317" spans="1:2">
      <c r="A317" t="e">
        <f>LEFT(Updates!#REF!,9)</f>
        <v>#REF!</v>
      </c>
      <c r="B317" t="e">
        <f t="shared" si="4"/>
        <v>#REF!</v>
      </c>
    </row>
    <row r="318" spans="1:2">
      <c r="A318" t="e">
        <f>LEFT(Updates!#REF!,9)</f>
        <v>#REF!</v>
      </c>
      <c r="B318" t="e">
        <f t="shared" si="4"/>
        <v>#REF!</v>
      </c>
    </row>
    <row r="319" spans="1:2">
      <c r="A319" t="e">
        <f>LEFT(Updates!#REF!,9)</f>
        <v>#REF!</v>
      </c>
      <c r="B319" t="e">
        <f t="shared" si="4"/>
        <v>#REF!</v>
      </c>
    </row>
    <row r="320" spans="1:2">
      <c r="A320" t="e">
        <f>LEFT(Updates!#REF!,9)</f>
        <v>#REF!</v>
      </c>
      <c r="B320" t="e">
        <f t="shared" si="4"/>
        <v>#REF!</v>
      </c>
    </row>
    <row r="321" spans="1:2">
      <c r="A321" t="e">
        <f>LEFT(Updates!#REF!,9)</f>
        <v>#REF!</v>
      </c>
      <c r="B321" t="e">
        <f t="shared" si="4"/>
        <v>#REF!</v>
      </c>
    </row>
    <row r="322" spans="1:2">
      <c r="A322" t="e">
        <f>LEFT(Updates!#REF!,9)</f>
        <v>#REF!</v>
      </c>
      <c r="B322" t="e">
        <f t="shared" si="4"/>
        <v>#REF!</v>
      </c>
    </row>
    <row r="323" spans="1:2">
      <c r="A323" t="e">
        <f>LEFT(Updates!#REF!,9)</f>
        <v>#REF!</v>
      </c>
      <c r="B323" t="e">
        <f t="shared" ref="B323:B386" si="5">RIGHT(A323,7)</f>
        <v>#REF!</v>
      </c>
    </row>
    <row r="324" spans="1:2">
      <c r="A324" t="e">
        <f>LEFT(Updates!#REF!,9)</f>
        <v>#REF!</v>
      </c>
      <c r="B324" t="e">
        <f t="shared" si="5"/>
        <v>#REF!</v>
      </c>
    </row>
    <row r="325" spans="1:2">
      <c r="A325" t="e">
        <f>LEFT(Updates!#REF!,9)</f>
        <v>#REF!</v>
      </c>
      <c r="B325" t="e">
        <f t="shared" si="5"/>
        <v>#REF!</v>
      </c>
    </row>
    <row r="326" spans="1:2">
      <c r="A326" t="e">
        <f>LEFT(Updates!#REF!,9)</f>
        <v>#REF!</v>
      </c>
      <c r="B326" t="e">
        <f t="shared" si="5"/>
        <v>#REF!</v>
      </c>
    </row>
    <row r="327" spans="1:2">
      <c r="A327" t="e">
        <f>LEFT(Updates!#REF!,9)</f>
        <v>#REF!</v>
      </c>
      <c r="B327" t="e">
        <f t="shared" si="5"/>
        <v>#REF!</v>
      </c>
    </row>
    <row r="328" spans="1:2">
      <c r="A328" t="e">
        <f>LEFT(Updates!#REF!,9)</f>
        <v>#REF!</v>
      </c>
      <c r="B328" t="e">
        <f t="shared" si="5"/>
        <v>#REF!</v>
      </c>
    </row>
    <row r="329" spans="1:2">
      <c r="A329" t="e">
        <f>LEFT(Updates!#REF!,9)</f>
        <v>#REF!</v>
      </c>
      <c r="B329" t="e">
        <f t="shared" si="5"/>
        <v>#REF!</v>
      </c>
    </row>
    <row r="330" spans="1:2">
      <c r="A330" t="e">
        <f>LEFT(Updates!#REF!,9)</f>
        <v>#REF!</v>
      </c>
      <c r="B330" t="e">
        <f t="shared" si="5"/>
        <v>#REF!</v>
      </c>
    </row>
    <row r="331" spans="1:2">
      <c r="A331" t="e">
        <f>LEFT(Updates!#REF!,9)</f>
        <v>#REF!</v>
      </c>
      <c r="B331" t="e">
        <f t="shared" si="5"/>
        <v>#REF!</v>
      </c>
    </row>
    <row r="332" spans="1:2">
      <c r="A332" t="e">
        <f>LEFT(Updates!#REF!,9)</f>
        <v>#REF!</v>
      </c>
      <c r="B332" t="e">
        <f t="shared" si="5"/>
        <v>#REF!</v>
      </c>
    </row>
    <row r="333" spans="1:2">
      <c r="A333" t="e">
        <f>LEFT(Updates!#REF!,9)</f>
        <v>#REF!</v>
      </c>
      <c r="B333" t="e">
        <f t="shared" si="5"/>
        <v>#REF!</v>
      </c>
    </row>
    <row r="334" spans="1:2">
      <c r="A334" t="e">
        <f>LEFT(Updates!#REF!,9)</f>
        <v>#REF!</v>
      </c>
      <c r="B334" t="e">
        <f t="shared" si="5"/>
        <v>#REF!</v>
      </c>
    </row>
    <row r="335" spans="1:2">
      <c r="A335" t="e">
        <f>LEFT(Updates!#REF!,9)</f>
        <v>#REF!</v>
      </c>
      <c r="B335" t="e">
        <f t="shared" si="5"/>
        <v>#REF!</v>
      </c>
    </row>
    <row r="336" spans="1:2">
      <c r="A336" t="e">
        <f>LEFT(Updates!#REF!,9)</f>
        <v>#REF!</v>
      </c>
      <c r="B336" t="e">
        <f t="shared" si="5"/>
        <v>#REF!</v>
      </c>
    </row>
    <row r="337" spans="1:2">
      <c r="A337" t="e">
        <f>LEFT(Updates!#REF!,9)</f>
        <v>#REF!</v>
      </c>
      <c r="B337" t="e">
        <f t="shared" si="5"/>
        <v>#REF!</v>
      </c>
    </row>
    <row r="338" spans="1:2">
      <c r="A338" t="e">
        <f>LEFT(Updates!#REF!,9)</f>
        <v>#REF!</v>
      </c>
      <c r="B338" t="e">
        <f t="shared" si="5"/>
        <v>#REF!</v>
      </c>
    </row>
    <row r="339" spans="1:2">
      <c r="A339" t="e">
        <f>LEFT(Updates!#REF!,9)</f>
        <v>#REF!</v>
      </c>
      <c r="B339" t="e">
        <f t="shared" si="5"/>
        <v>#REF!</v>
      </c>
    </row>
    <row r="340" spans="1:2">
      <c r="A340" t="e">
        <f>LEFT(Updates!#REF!,9)</f>
        <v>#REF!</v>
      </c>
      <c r="B340" t="e">
        <f t="shared" si="5"/>
        <v>#REF!</v>
      </c>
    </row>
    <row r="341" spans="1:2">
      <c r="A341" t="e">
        <f>LEFT(Updates!#REF!,9)</f>
        <v>#REF!</v>
      </c>
      <c r="B341" t="e">
        <f t="shared" si="5"/>
        <v>#REF!</v>
      </c>
    </row>
    <row r="342" spans="1:2">
      <c r="A342" t="e">
        <f>LEFT(Updates!#REF!,9)</f>
        <v>#REF!</v>
      </c>
      <c r="B342" t="e">
        <f t="shared" si="5"/>
        <v>#REF!</v>
      </c>
    </row>
    <row r="343" spans="1:2">
      <c r="A343" t="e">
        <f>LEFT(Updates!#REF!,9)</f>
        <v>#REF!</v>
      </c>
      <c r="B343" t="e">
        <f t="shared" si="5"/>
        <v>#REF!</v>
      </c>
    </row>
    <row r="344" spans="1:2">
      <c r="A344" t="e">
        <f>LEFT(Updates!#REF!,9)</f>
        <v>#REF!</v>
      </c>
      <c r="B344" t="e">
        <f t="shared" si="5"/>
        <v>#REF!</v>
      </c>
    </row>
    <row r="345" spans="1:2">
      <c r="A345" t="e">
        <f>LEFT(Updates!#REF!,9)</f>
        <v>#REF!</v>
      </c>
      <c r="B345" t="e">
        <f t="shared" si="5"/>
        <v>#REF!</v>
      </c>
    </row>
    <row r="346" spans="1:2">
      <c r="A346" t="e">
        <f>LEFT(Updates!#REF!,9)</f>
        <v>#REF!</v>
      </c>
      <c r="B346" t="e">
        <f t="shared" si="5"/>
        <v>#REF!</v>
      </c>
    </row>
    <row r="347" spans="1:2">
      <c r="A347" t="e">
        <f>LEFT(Updates!#REF!,9)</f>
        <v>#REF!</v>
      </c>
      <c r="B347" t="e">
        <f t="shared" si="5"/>
        <v>#REF!</v>
      </c>
    </row>
    <row r="348" spans="1:2">
      <c r="A348" t="e">
        <f>LEFT(Updates!#REF!,9)</f>
        <v>#REF!</v>
      </c>
      <c r="B348" t="e">
        <f t="shared" si="5"/>
        <v>#REF!</v>
      </c>
    </row>
    <row r="349" spans="1:2">
      <c r="A349" t="e">
        <f>LEFT(Updates!#REF!,9)</f>
        <v>#REF!</v>
      </c>
      <c r="B349" t="e">
        <f t="shared" si="5"/>
        <v>#REF!</v>
      </c>
    </row>
    <row r="350" spans="1:2">
      <c r="A350" t="e">
        <f>LEFT(Updates!#REF!,9)</f>
        <v>#REF!</v>
      </c>
      <c r="B350" t="e">
        <f t="shared" si="5"/>
        <v>#REF!</v>
      </c>
    </row>
    <row r="351" spans="1:2">
      <c r="A351" t="e">
        <f>LEFT(Updates!#REF!,9)</f>
        <v>#REF!</v>
      </c>
      <c r="B351" t="e">
        <f t="shared" si="5"/>
        <v>#REF!</v>
      </c>
    </row>
    <row r="352" spans="1:2">
      <c r="A352" t="e">
        <f>LEFT(Updates!#REF!,9)</f>
        <v>#REF!</v>
      </c>
      <c r="B352" t="e">
        <f t="shared" si="5"/>
        <v>#REF!</v>
      </c>
    </row>
    <row r="353" spans="1:2">
      <c r="A353" t="e">
        <f>LEFT(Updates!#REF!,9)</f>
        <v>#REF!</v>
      </c>
      <c r="B353" t="e">
        <f t="shared" si="5"/>
        <v>#REF!</v>
      </c>
    </row>
    <row r="354" spans="1:2">
      <c r="A354" t="e">
        <f>LEFT(Updates!#REF!,9)</f>
        <v>#REF!</v>
      </c>
      <c r="B354" t="e">
        <f t="shared" si="5"/>
        <v>#REF!</v>
      </c>
    </row>
    <row r="355" spans="1:2">
      <c r="A355" t="e">
        <f>LEFT(Updates!#REF!,9)</f>
        <v>#REF!</v>
      </c>
      <c r="B355" t="e">
        <f t="shared" si="5"/>
        <v>#REF!</v>
      </c>
    </row>
    <row r="356" spans="1:2">
      <c r="A356" t="e">
        <f>LEFT(Updates!#REF!,9)</f>
        <v>#REF!</v>
      </c>
      <c r="B356" t="e">
        <f t="shared" si="5"/>
        <v>#REF!</v>
      </c>
    </row>
    <row r="357" spans="1:2">
      <c r="A357" t="e">
        <f>LEFT(Updates!#REF!,9)</f>
        <v>#REF!</v>
      </c>
      <c r="B357" t="e">
        <f t="shared" si="5"/>
        <v>#REF!</v>
      </c>
    </row>
    <row r="358" spans="1:2">
      <c r="A358" t="e">
        <f>LEFT(Updates!#REF!,9)</f>
        <v>#REF!</v>
      </c>
      <c r="B358" t="e">
        <f t="shared" si="5"/>
        <v>#REF!</v>
      </c>
    </row>
    <row r="359" spans="1:2">
      <c r="A359" t="e">
        <f>LEFT(Updates!#REF!,9)</f>
        <v>#REF!</v>
      </c>
      <c r="B359" t="e">
        <f t="shared" si="5"/>
        <v>#REF!</v>
      </c>
    </row>
    <row r="360" spans="1:2">
      <c r="A360" t="e">
        <f>LEFT(Updates!#REF!,9)</f>
        <v>#REF!</v>
      </c>
      <c r="B360" t="e">
        <f t="shared" si="5"/>
        <v>#REF!</v>
      </c>
    </row>
    <row r="361" spans="1:2">
      <c r="A361" t="e">
        <f>LEFT(Updates!#REF!,9)</f>
        <v>#REF!</v>
      </c>
      <c r="B361" t="e">
        <f t="shared" si="5"/>
        <v>#REF!</v>
      </c>
    </row>
    <row r="362" spans="1:2">
      <c r="A362" t="e">
        <f>LEFT(Updates!#REF!,9)</f>
        <v>#REF!</v>
      </c>
      <c r="B362" t="e">
        <f t="shared" si="5"/>
        <v>#REF!</v>
      </c>
    </row>
    <row r="363" spans="1:2">
      <c r="A363" t="e">
        <f>LEFT(Updates!#REF!,9)</f>
        <v>#REF!</v>
      </c>
      <c r="B363" t="e">
        <f t="shared" si="5"/>
        <v>#REF!</v>
      </c>
    </row>
    <row r="364" spans="1:2">
      <c r="A364" t="e">
        <f>LEFT(Updates!#REF!,9)</f>
        <v>#REF!</v>
      </c>
      <c r="B364" t="e">
        <f t="shared" si="5"/>
        <v>#REF!</v>
      </c>
    </row>
    <row r="365" spans="1:2">
      <c r="A365" t="e">
        <f>LEFT(Updates!#REF!,9)</f>
        <v>#REF!</v>
      </c>
      <c r="B365" t="e">
        <f t="shared" si="5"/>
        <v>#REF!</v>
      </c>
    </row>
    <row r="366" spans="1:2">
      <c r="A366" t="e">
        <f>LEFT(Updates!#REF!,9)</f>
        <v>#REF!</v>
      </c>
      <c r="B366" t="e">
        <f t="shared" si="5"/>
        <v>#REF!</v>
      </c>
    </row>
    <row r="367" spans="1:2">
      <c r="A367" t="e">
        <f>LEFT(Updates!#REF!,9)</f>
        <v>#REF!</v>
      </c>
      <c r="B367" t="e">
        <f t="shared" si="5"/>
        <v>#REF!</v>
      </c>
    </row>
    <row r="368" spans="1:2">
      <c r="A368" t="e">
        <f>LEFT(Updates!#REF!,9)</f>
        <v>#REF!</v>
      </c>
      <c r="B368" t="e">
        <f t="shared" si="5"/>
        <v>#REF!</v>
      </c>
    </row>
    <row r="369" spans="1:2">
      <c r="A369" t="e">
        <f>LEFT(Updates!#REF!,9)</f>
        <v>#REF!</v>
      </c>
      <c r="B369" t="e">
        <f t="shared" si="5"/>
        <v>#REF!</v>
      </c>
    </row>
    <row r="370" spans="1:2">
      <c r="A370" t="e">
        <f>LEFT(Updates!#REF!,9)</f>
        <v>#REF!</v>
      </c>
      <c r="B370" t="e">
        <f t="shared" si="5"/>
        <v>#REF!</v>
      </c>
    </row>
    <row r="371" spans="1:2">
      <c r="A371" t="e">
        <f>LEFT(Updates!#REF!,9)</f>
        <v>#REF!</v>
      </c>
      <c r="B371" t="e">
        <f t="shared" si="5"/>
        <v>#REF!</v>
      </c>
    </row>
    <row r="372" spans="1:2">
      <c r="A372" t="e">
        <f>LEFT(Updates!#REF!,9)</f>
        <v>#REF!</v>
      </c>
      <c r="B372" t="e">
        <f t="shared" si="5"/>
        <v>#REF!</v>
      </c>
    </row>
    <row r="373" spans="1:2">
      <c r="A373" t="e">
        <f>LEFT(Updates!#REF!,9)</f>
        <v>#REF!</v>
      </c>
      <c r="B373" t="e">
        <f t="shared" si="5"/>
        <v>#REF!</v>
      </c>
    </row>
    <row r="374" spans="1:2">
      <c r="A374" t="e">
        <f>LEFT(Updates!#REF!,9)</f>
        <v>#REF!</v>
      </c>
      <c r="B374" t="e">
        <f t="shared" si="5"/>
        <v>#REF!</v>
      </c>
    </row>
    <row r="375" spans="1:2">
      <c r="A375" t="e">
        <f>LEFT(Updates!#REF!,9)</f>
        <v>#REF!</v>
      </c>
      <c r="B375" t="e">
        <f t="shared" si="5"/>
        <v>#REF!</v>
      </c>
    </row>
    <row r="376" spans="1:2">
      <c r="A376" t="e">
        <f>LEFT(Updates!#REF!,9)</f>
        <v>#REF!</v>
      </c>
      <c r="B376" t="e">
        <f t="shared" si="5"/>
        <v>#REF!</v>
      </c>
    </row>
    <row r="377" spans="1:2">
      <c r="A377" t="e">
        <f>LEFT(Updates!#REF!,9)</f>
        <v>#REF!</v>
      </c>
      <c r="B377" t="e">
        <f t="shared" si="5"/>
        <v>#REF!</v>
      </c>
    </row>
    <row r="378" spans="1:2">
      <c r="A378" t="e">
        <f>LEFT(Updates!#REF!,9)</f>
        <v>#REF!</v>
      </c>
      <c r="B378" t="e">
        <f t="shared" si="5"/>
        <v>#REF!</v>
      </c>
    </row>
    <row r="379" spans="1:2">
      <c r="A379" t="e">
        <f>LEFT(Updates!#REF!,9)</f>
        <v>#REF!</v>
      </c>
      <c r="B379" t="e">
        <f t="shared" si="5"/>
        <v>#REF!</v>
      </c>
    </row>
    <row r="380" spans="1:2">
      <c r="A380" t="e">
        <f>LEFT(Updates!#REF!,9)</f>
        <v>#REF!</v>
      </c>
      <c r="B380" t="e">
        <f t="shared" si="5"/>
        <v>#REF!</v>
      </c>
    </row>
    <row r="381" spans="1:2">
      <c r="A381" t="e">
        <f>LEFT(Updates!#REF!,9)</f>
        <v>#REF!</v>
      </c>
      <c r="B381" t="e">
        <f t="shared" si="5"/>
        <v>#REF!</v>
      </c>
    </row>
    <row r="382" spans="1:2">
      <c r="A382" t="e">
        <f>LEFT(Updates!#REF!,9)</f>
        <v>#REF!</v>
      </c>
      <c r="B382" t="e">
        <f t="shared" si="5"/>
        <v>#REF!</v>
      </c>
    </row>
    <row r="383" spans="1:2">
      <c r="A383" t="e">
        <f>LEFT(Updates!#REF!,9)</f>
        <v>#REF!</v>
      </c>
      <c r="B383" t="e">
        <f t="shared" si="5"/>
        <v>#REF!</v>
      </c>
    </row>
    <row r="384" spans="1:2">
      <c r="A384" t="e">
        <f>LEFT(Updates!#REF!,9)</f>
        <v>#REF!</v>
      </c>
      <c r="B384" t="e">
        <f t="shared" si="5"/>
        <v>#REF!</v>
      </c>
    </row>
    <row r="385" spans="1:2">
      <c r="A385" t="e">
        <f>LEFT(Updates!#REF!,9)</f>
        <v>#REF!</v>
      </c>
      <c r="B385" t="e">
        <f t="shared" si="5"/>
        <v>#REF!</v>
      </c>
    </row>
    <row r="386" spans="1:2">
      <c r="A386" t="e">
        <f>LEFT(Updates!#REF!,9)</f>
        <v>#REF!</v>
      </c>
      <c r="B386" t="e">
        <f t="shared" si="5"/>
        <v>#REF!</v>
      </c>
    </row>
    <row r="387" spans="1:2">
      <c r="A387" t="e">
        <f>LEFT(Updates!#REF!,9)</f>
        <v>#REF!</v>
      </c>
      <c r="B387" t="e">
        <f t="shared" ref="B387:B450" si="6">RIGHT(A387,7)</f>
        <v>#REF!</v>
      </c>
    </row>
    <row r="388" spans="1:2">
      <c r="A388" t="e">
        <f>LEFT(Updates!#REF!,9)</f>
        <v>#REF!</v>
      </c>
      <c r="B388" t="e">
        <f t="shared" si="6"/>
        <v>#REF!</v>
      </c>
    </row>
    <row r="389" spans="1:2">
      <c r="A389" t="e">
        <f>LEFT(Updates!#REF!,9)</f>
        <v>#REF!</v>
      </c>
      <c r="B389" t="e">
        <f t="shared" si="6"/>
        <v>#REF!</v>
      </c>
    </row>
    <row r="390" spans="1:2">
      <c r="A390" t="e">
        <f>LEFT(Updates!#REF!,9)</f>
        <v>#REF!</v>
      </c>
      <c r="B390" t="e">
        <f t="shared" si="6"/>
        <v>#REF!</v>
      </c>
    </row>
    <row r="391" spans="1:2">
      <c r="A391" t="e">
        <f>LEFT(Updates!#REF!,9)</f>
        <v>#REF!</v>
      </c>
      <c r="B391" t="e">
        <f t="shared" si="6"/>
        <v>#REF!</v>
      </c>
    </row>
    <row r="392" spans="1:2">
      <c r="A392" t="e">
        <f>LEFT(Updates!#REF!,9)</f>
        <v>#REF!</v>
      </c>
      <c r="B392" t="e">
        <f t="shared" si="6"/>
        <v>#REF!</v>
      </c>
    </row>
    <row r="393" spans="1:2">
      <c r="A393" t="e">
        <f>LEFT(Updates!#REF!,9)</f>
        <v>#REF!</v>
      </c>
      <c r="B393" t="e">
        <f t="shared" si="6"/>
        <v>#REF!</v>
      </c>
    </row>
    <row r="394" spans="1:2">
      <c r="A394" t="e">
        <f>LEFT(Updates!#REF!,9)</f>
        <v>#REF!</v>
      </c>
      <c r="B394" t="e">
        <f t="shared" si="6"/>
        <v>#REF!</v>
      </c>
    </row>
    <row r="395" spans="1:2">
      <c r="A395" t="e">
        <f>LEFT(Updates!#REF!,9)</f>
        <v>#REF!</v>
      </c>
      <c r="B395" t="e">
        <f t="shared" si="6"/>
        <v>#REF!</v>
      </c>
    </row>
    <row r="396" spans="1:2">
      <c r="A396" t="e">
        <f>LEFT(Updates!#REF!,9)</f>
        <v>#REF!</v>
      </c>
      <c r="B396" t="e">
        <f t="shared" si="6"/>
        <v>#REF!</v>
      </c>
    </row>
    <row r="397" spans="1:2">
      <c r="A397" t="e">
        <f>LEFT(Updates!#REF!,9)</f>
        <v>#REF!</v>
      </c>
      <c r="B397" t="e">
        <f t="shared" si="6"/>
        <v>#REF!</v>
      </c>
    </row>
    <row r="398" spans="1:2">
      <c r="A398" t="e">
        <f>LEFT(Updates!#REF!,9)</f>
        <v>#REF!</v>
      </c>
      <c r="B398" t="e">
        <f t="shared" si="6"/>
        <v>#REF!</v>
      </c>
    </row>
    <row r="399" spans="1:2">
      <c r="A399" t="e">
        <f>LEFT(Updates!#REF!,9)</f>
        <v>#REF!</v>
      </c>
      <c r="B399" t="e">
        <f t="shared" si="6"/>
        <v>#REF!</v>
      </c>
    </row>
    <row r="400" spans="1:2">
      <c r="A400" t="e">
        <f>LEFT(Updates!#REF!,9)</f>
        <v>#REF!</v>
      </c>
      <c r="B400" t="e">
        <f t="shared" si="6"/>
        <v>#REF!</v>
      </c>
    </row>
    <row r="401" spans="1:2">
      <c r="A401" t="e">
        <f>LEFT(Updates!#REF!,9)</f>
        <v>#REF!</v>
      </c>
      <c r="B401" t="e">
        <f t="shared" si="6"/>
        <v>#REF!</v>
      </c>
    </row>
    <row r="402" spans="1:2">
      <c r="A402" t="e">
        <f>LEFT(Updates!#REF!,9)</f>
        <v>#REF!</v>
      </c>
      <c r="B402" t="e">
        <f t="shared" si="6"/>
        <v>#REF!</v>
      </c>
    </row>
    <row r="403" spans="1:2">
      <c r="A403" t="e">
        <f>LEFT(Updates!#REF!,9)</f>
        <v>#REF!</v>
      </c>
      <c r="B403" t="e">
        <f t="shared" si="6"/>
        <v>#REF!</v>
      </c>
    </row>
    <row r="404" spans="1:2">
      <c r="A404" t="e">
        <f>LEFT(Updates!#REF!,9)</f>
        <v>#REF!</v>
      </c>
      <c r="B404" t="e">
        <f t="shared" si="6"/>
        <v>#REF!</v>
      </c>
    </row>
    <row r="405" spans="1:2">
      <c r="A405" t="e">
        <f>LEFT(Updates!#REF!,9)</f>
        <v>#REF!</v>
      </c>
      <c r="B405" t="e">
        <f t="shared" si="6"/>
        <v>#REF!</v>
      </c>
    </row>
    <row r="406" spans="1:2">
      <c r="A406" t="e">
        <f>LEFT(Updates!#REF!,9)</f>
        <v>#REF!</v>
      </c>
      <c r="B406" t="e">
        <f t="shared" si="6"/>
        <v>#REF!</v>
      </c>
    </row>
    <row r="407" spans="1:2">
      <c r="A407" t="e">
        <f>LEFT(Updates!#REF!,9)</f>
        <v>#REF!</v>
      </c>
      <c r="B407" t="e">
        <f t="shared" si="6"/>
        <v>#REF!</v>
      </c>
    </row>
    <row r="408" spans="1:2">
      <c r="A408" t="e">
        <f>LEFT(Updates!#REF!,9)</f>
        <v>#REF!</v>
      </c>
      <c r="B408" t="e">
        <f t="shared" si="6"/>
        <v>#REF!</v>
      </c>
    </row>
    <row r="409" spans="1:2">
      <c r="A409" t="e">
        <f>LEFT(Updates!#REF!,9)</f>
        <v>#REF!</v>
      </c>
      <c r="B409" t="e">
        <f t="shared" si="6"/>
        <v>#REF!</v>
      </c>
    </row>
    <row r="410" spans="1:2">
      <c r="A410" t="e">
        <f>LEFT(Updates!#REF!,9)</f>
        <v>#REF!</v>
      </c>
      <c r="B410" t="e">
        <f t="shared" si="6"/>
        <v>#REF!</v>
      </c>
    </row>
    <row r="411" spans="1:2">
      <c r="A411" t="e">
        <f>LEFT(Updates!#REF!,9)</f>
        <v>#REF!</v>
      </c>
      <c r="B411" t="e">
        <f t="shared" si="6"/>
        <v>#REF!</v>
      </c>
    </row>
    <row r="412" spans="1:2">
      <c r="A412" t="e">
        <f>LEFT(Updates!#REF!,9)</f>
        <v>#REF!</v>
      </c>
      <c r="B412" t="e">
        <f t="shared" si="6"/>
        <v>#REF!</v>
      </c>
    </row>
    <row r="413" spans="1:2">
      <c r="A413" t="e">
        <f>LEFT(Updates!#REF!,9)</f>
        <v>#REF!</v>
      </c>
      <c r="B413" t="e">
        <f t="shared" si="6"/>
        <v>#REF!</v>
      </c>
    </row>
    <row r="414" spans="1:2">
      <c r="A414" t="e">
        <f>LEFT(Updates!#REF!,9)</f>
        <v>#REF!</v>
      </c>
      <c r="B414" t="e">
        <f t="shared" si="6"/>
        <v>#REF!</v>
      </c>
    </row>
    <row r="415" spans="1:2">
      <c r="A415" t="e">
        <f>LEFT(Updates!#REF!,9)</f>
        <v>#REF!</v>
      </c>
      <c r="B415" t="e">
        <f t="shared" si="6"/>
        <v>#REF!</v>
      </c>
    </row>
    <row r="416" spans="1:2">
      <c r="A416" t="e">
        <f>LEFT(Updates!#REF!,9)</f>
        <v>#REF!</v>
      </c>
      <c r="B416" t="e">
        <f t="shared" si="6"/>
        <v>#REF!</v>
      </c>
    </row>
    <row r="417" spans="1:2">
      <c r="A417" t="e">
        <f>LEFT(Updates!#REF!,9)</f>
        <v>#REF!</v>
      </c>
      <c r="B417" t="e">
        <f t="shared" si="6"/>
        <v>#REF!</v>
      </c>
    </row>
    <row r="418" spans="1:2">
      <c r="A418" t="e">
        <f>LEFT(Updates!#REF!,9)</f>
        <v>#REF!</v>
      </c>
      <c r="B418" t="e">
        <f t="shared" si="6"/>
        <v>#REF!</v>
      </c>
    </row>
    <row r="419" spans="1:2">
      <c r="A419" t="e">
        <f>LEFT(Updates!#REF!,9)</f>
        <v>#REF!</v>
      </c>
      <c r="B419" t="e">
        <f t="shared" si="6"/>
        <v>#REF!</v>
      </c>
    </row>
    <row r="420" spans="1:2">
      <c r="A420" t="e">
        <f>LEFT(Updates!#REF!,9)</f>
        <v>#REF!</v>
      </c>
      <c r="B420" t="e">
        <f t="shared" si="6"/>
        <v>#REF!</v>
      </c>
    </row>
    <row r="421" spans="1:2">
      <c r="A421" t="e">
        <f>LEFT(Updates!#REF!,9)</f>
        <v>#REF!</v>
      </c>
      <c r="B421" t="e">
        <f t="shared" si="6"/>
        <v>#REF!</v>
      </c>
    </row>
    <row r="422" spans="1:2">
      <c r="A422" t="e">
        <f>LEFT(Updates!#REF!,9)</f>
        <v>#REF!</v>
      </c>
      <c r="B422" t="e">
        <f t="shared" si="6"/>
        <v>#REF!</v>
      </c>
    </row>
    <row r="423" spans="1:2">
      <c r="A423" t="e">
        <f>LEFT(Updates!#REF!,9)</f>
        <v>#REF!</v>
      </c>
      <c r="B423" t="e">
        <f t="shared" si="6"/>
        <v>#REF!</v>
      </c>
    </row>
    <row r="424" spans="1:2">
      <c r="A424" t="e">
        <f>LEFT(Updates!#REF!,9)</f>
        <v>#REF!</v>
      </c>
      <c r="B424" t="e">
        <f t="shared" si="6"/>
        <v>#REF!</v>
      </c>
    </row>
    <row r="425" spans="1:2">
      <c r="A425" t="e">
        <f>LEFT(Updates!#REF!,9)</f>
        <v>#REF!</v>
      </c>
      <c r="B425" t="e">
        <f t="shared" si="6"/>
        <v>#REF!</v>
      </c>
    </row>
    <row r="426" spans="1:2">
      <c r="A426" t="e">
        <f>LEFT(Updates!#REF!,9)</f>
        <v>#REF!</v>
      </c>
      <c r="B426" t="e">
        <f t="shared" si="6"/>
        <v>#REF!</v>
      </c>
    </row>
    <row r="427" spans="1:2">
      <c r="A427" t="e">
        <f>LEFT(Updates!#REF!,9)</f>
        <v>#REF!</v>
      </c>
      <c r="B427" t="e">
        <f t="shared" si="6"/>
        <v>#REF!</v>
      </c>
    </row>
    <row r="428" spans="1:2">
      <c r="A428" t="e">
        <f>LEFT(Updates!#REF!,9)</f>
        <v>#REF!</v>
      </c>
      <c r="B428" t="e">
        <f t="shared" si="6"/>
        <v>#REF!</v>
      </c>
    </row>
    <row r="429" spans="1:2">
      <c r="A429" t="e">
        <f>LEFT(Updates!#REF!,9)</f>
        <v>#REF!</v>
      </c>
      <c r="B429" t="e">
        <f t="shared" si="6"/>
        <v>#REF!</v>
      </c>
    </row>
    <row r="430" spans="1:2">
      <c r="A430" t="e">
        <f>LEFT(Updates!#REF!,9)</f>
        <v>#REF!</v>
      </c>
      <c r="B430" t="e">
        <f t="shared" si="6"/>
        <v>#REF!</v>
      </c>
    </row>
    <row r="431" spans="1:2">
      <c r="A431" t="e">
        <f>LEFT(Updates!#REF!,9)</f>
        <v>#REF!</v>
      </c>
      <c r="B431" t="e">
        <f t="shared" si="6"/>
        <v>#REF!</v>
      </c>
    </row>
    <row r="432" spans="1:2">
      <c r="A432" t="e">
        <f>LEFT(Updates!#REF!,9)</f>
        <v>#REF!</v>
      </c>
      <c r="B432" t="e">
        <f t="shared" si="6"/>
        <v>#REF!</v>
      </c>
    </row>
    <row r="433" spans="1:2">
      <c r="A433" t="e">
        <f>LEFT(Updates!#REF!,9)</f>
        <v>#REF!</v>
      </c>
      <c r="B433" t="e">
        <f t="shared" si="6"/>
        <v>#REF!</v>
      </c>
    </row>
    <row r="434" spans="1:2">
      <c r="A434" t="e">
        <f>LEFT(Updates!#REF!,9)</f>
        <v>#REF!</v>
      </c>
      <c r="B434" t="e">
        <f t="shared" si="6"/>
        <v>#REF!</v>
      </c>
    </row>
    <row r="435" spans="1:2">
      <c r="A435" t="e">
        <f>LEFT(Updates!#REF!,9)</f>
        <v>#REF!</v>
      </c>
      <c r="B435" t="e">
        <f t="shared" si="6"/>
        <v>#REF!</v>
      </c>
    </row>
    <row r="436" spans="1:2">
      <c r="A436" t="e">
        <f>LEFT(Updates!#REF!,9)</f>
        <v>#REF!</v>
      </c>
      <c r="B436" t="e">
        <f t="shared" si="6"/>
        <v>#REF!</v>
      </c>
    </row>
    <row r="437" spans="1:2">
      <c r="A437" t="e">
        <f>LEFT(Updates!#REF!,9)</f>
        <v>#REF!</v>
      </c>
      <c r="B437" t="e">
        <f t="shared" si="6"/>
        <v>#REF!</v>
      </c>
    </row>
    <row r="438" spans="1:2">
      <c r="A438" t="e">
        <f>LEFT(Updates!#REF!,9)</f>
        <v>#REF!</v>
      </c>
      <c r="B438" t="e">
        <f t="shared" si="6"/>
        <v>#REF!</v>
      </c>
    </row>
    <row r="439" spans="1:2">
      <c r="A439" t="e">
        <f>LEFT(Updates!#REF!,9)</f>
        <v>#REF!</v>
      </c>
      <c r="B439" t="e">
        <f t="shared" si="6"/>
        <v>#REF!</v>
      </c>
    </row>
    <row r="440" spans="1:2">
      <c r="A440" t="e">
        <f>LEFT(Updates!#REF!,9)</f>
        <v>#REF!</v>
      </c>
      <c r="B440" t="e">
        <f t="shared" si="6"/>
        <v>#REF!</v>
      </c>
    </row>
    <row r="441" spans="1:2">
      <c r="A441" t="e">
        <f>LEFT(Updates!#REF!,9)</f>
        <v>#REF!</v>
      </c>
      <c r="B441" t="e">
        <f t="shared" si="6"/>
        <v>#REF!</v>
      </c>
    </row>
    <row r="442" spans="1:2">
      <c r="A442" t="e">
        <f>LEFT(Updates!#REF!,9)</f>
        <v>#REF!</v>
      </c>
      <c r="B442" t="e">
        <f t="shared" si="6"/>
        <v>#REF!</v>
      </c>
    </row>
    <row r="443" spans="1:2">
      <c r="A443" t="e">
        <f>LEFT(Updates!#REF!,9)</f>
        <v>#REF!</v>
      </c>
      <c r="B443" t="e">
        <f t="shared" si="6"/>
        <v>#REF!</v>
      </c>
    </row>
    <row r="444" spans="1:2">
      <c r="A444" t="e">
        <f>LEFT(Updates!#REF!,9)</f>
        <v>#REF!</v>
      </c>
      <c r="B444" t="e">
        <f t="shared" si="6"/>
        <v>#REF!</v>
      </c>
    </row>
    <row r="445" spans="1:2">
      <c r="A445" t="e">
        <f>LEFT(Updates!#REF!,9)</f>
        <v>#REF!</v>
      </c>
      <c r="B445" t="e">
        <f t="shared" si="6"/>
        <v>#REF!</v>
      </c>
    </row>
    <row r="446" spans="1:2">
      <c r="A446" t="e">
        <f>LEFT(Updates!#REF!,9)</f>
        <v>#REF!</v>
      </c>
      <c r="B446" t="e">
        <f t="shared" si="6"/>
        <v>#REF!</v>
      </c>
    </row>
    <row r="447" spans="1:2">
      <c r="A447" t="e">
        <f>LEFT(Updates!#REF!,9)</f>
        <v>#REF!</v>
      </c>
      <c r="B447" t="e">
        <f t="shared" si="6"/>
        <v>#REF!</v>
      </c>
    </row>
    <row r="448" spans="1:2">
      <c r="A448" t="e">
        <f>LEFT(Updates!#REF!,9)</f>
        <v>#REF!</v>
      </c>
      <c r="B448" t="e">
        <f t="shared" si="6"/>
        <v>#REF!</v>
      </c>
    </row>
    <row r="449" spans="1:2">
      <c r="A449" t="e">
        <f>LEFT(Updates!#REF!,9)</f>
        <v>#REF!</v>
      </c>
      <c r="B449" t="e">
        <f t="shared" si="6"/>
        <v>#REF!</v>
      </c>
    </row>
    <row r="450" spans="1:2">
      <c r="A450" t="e">
        <f>LEFT(Updates!#REF!,9)</f>
        <v>#REF!</v>
      </c>
      <c r="B450" t="e">
        <f t="shared" si="6"/>
        <v>#REF!</v>
      </c>
    </row>
    <row r="451" spans="1:2">
      <c r="A451" t="e">
        <f>LEFT(Updates!#REF!,9)</f>
        <v>#REF!</v>
      </c>
      <c r="B451" t="e">
        <f t="shared" ref="B451:B514" si="7">RIGHT(A451,7)</f>
        <v>#REF!</v>
      </c>
    </row>
    <row r="452" spans="1:2">
      <c r="A452" t="e">
        <f>LEFT(Updates!#REF!,9)</f>
        <v>#REF!</v>
      </c>
      <c r="B452" t="e">
        <f t="shared" si="7"/>
        <v>#REF!</v>
      </c>
    </row>
    <row r="453" spans="1:2">
      <c r="A453" t="e">
        <f>LEFT(Updates!#REF!,9)</f>
        <v>#REF!</v>
      </c>
      <c r="B453" t="e">
        <f t="shared" si="7"/>
        <v>#REF!</v>
      </c>
    </row>
    <row r="454" spans="1:2">
      <c r="A454" t="e">
        <f>LEFT(Updates!#REF!,9)</f>
        <v>#REF!</v>
      </c>
      <c r="B454" t="e">
        <f t="shared" si="7"/>
        <v>#REF!</v>
      </c>
    </row>
    <row r="455" spans="1:2">
      <c r="A455" t="e">
        <f>LEFT(Updates!#REF!,9)</f>
        <v>#REF!</v>
      </c>
      <c r="B455" t="e">
        <f t="shared" si="7"/>
        <v>#REF!</v>
      </c>
    </row>
    <row r="456" spans="1:2">
      <c r="A456" t="e">
        <f>LEFT(Updates!#REF!,9)</f>
        <v>#REF!</v>
      </c>
      <c r="B456" t="e">
        <f t="shared" si="7"/>
        <v>#REF!</v>
      </c>
    </row>
    <row r="457" spans="1:2">
      <c r="A457" t="e">
        <f>LEFT(Updates!#REF!,9)</f>
        <v>#REF!</v>
      </c>
      <c r="B457" t="e">
        <f t="shared" si="7"/>
        <v>#REF!</v>
      </c>
    </row>
    <row r="458" spans="1:2">
      <c r="A458" t="e">
        <f>LEFT(Updates!#REF!,9)</f>
        <v>#REF!</v>
      </c>
      <c r="B458" t="e">
        <f t="shared" si="7"/>
        <v>#REF!</v>
      </c>
    </row>
    <row r="459" spans="1:2">
      <c r="A459" t="e">
        <f>LEFT(Updates!#REF!,9)</f>
        <v>#REF!</v>
      </c>
      <c r="B459" t="e">
        <f t="shared" si="7"/>
        <v>#REF!</v>
      </c>
    </row>
    <row r="460" spans="1:2">
      <c r="A460" t="e">
        <f>LEFT(Updates!#REF!,9)</f>
        <v>#REF!</v>
      </c>
      <c r="B460" t="e">
        <f t="shared" si="7"/>
        <v>#REF!</v>
      </c>
    </row>
    <row r="461" spans="1:2">
      <c r="A461" t="e">
        <f>LEFT(Updates!#REF!,9)</f>
        <v>#REF!</v>
      </c>
      <c r="B461" t="e">
        <f t="shared" si="7"/>
        <v>#REF!</v>
      </c>
    </row>
    <row r="462" spans="1:2">
      <c r="A462" t="e">
        <f>LEFT(Updates!#REF!,9)</f>
        <v>#REF!</v>
      </c>
      <c r="B462" t="e">
        <f t="shared" si="7"/>
        <v>#REF!</v>
      </c>
    </row>
    <row r="463" spans="1:2">
      <c r="A463" t="e">
        <f>LEFT(Updates!#REF!,9)</f>
        <v>#REF!</v>
      </c>
      <c r="B463" t="e">
        <f t="shared" si="7"/>
        <v>#REF!</v>
      </c>
    </row>
    <row r="464" spans="1:2">
      <c r="A464" t="e">
        <f>LEFT(Updates!#REF!,9)</f>
        <v>#REF!</v>
      </c>
      <c r="B464" t="e">
        <f t="shared" si="7"/>
        <v>#REF!</v>
      </c>
    </row>
    <row r="465" spans="1:2">
      <c r="A465" t="e">
        <f>LEFT(Updates!#REF!,9)</f>
        <v>#REF!</v>
      </c>
      <c r="B465" t="e">
        <f t="shared" si="7"/>
        <v>#REF!</v>
      </c>
    </row>
    <row r="466" spans="1:2">
      <c r="A466" t="e">
        <f>LEFT(Updates!#REF!,9)</f>
        <v>#REF!</v>
      </c>
      <c r="B466" t="e">
        <f t="shared" si="7"/>
        <v>#REF!</v>
      </c>
    </row>
    <row r="467" spans="1:2">
      <c r="A467" t="e">
        <f>LEFT(Updates!#REF!,9)</f>
        <v>#REF!</v>
      </c>
      <c r="B467" t="e">
        <f t="shared" si="7"/>
        <v>#REF!</v>
      </c>
    </row>
    <row r="468" spans="1:2">
      <c r="A468" t="e">
        <f>LEFT(Updates!#REF!,9)</f>
        <v>#REF!</v>
      </c>
      <c r="B468" t="e">
        <f t="shared" si="7"/>
        <v>#REF!</v>
      </c>
    </row>
    <row r="469" spans="1:2">
      <c r="A469" t="e">
        <f>LEFT(Updates!#REF!,9)</f>
        <v>#REF!</v>
      </c>
      <c r="B469" t="e">
        <f t="shared" si="7"/>
        <v>#REF!</v>
      </c>
    </row>
    <row r="470" spans="1:2">
      <c r="A470" t="e">
        <f>LEFT(Updates!#REF!,9)</f>
        <v>#REF!</v>
      </c>
      <c r="B470" t="e">
        <f t="shared" si="7"/>
        <v>#REF!</v>
      </c>
    </row>
    <row r="471" spans="1:2">
      <c r="A471" t="e">
        <f>LEFT(Updates!#REF!,9)</f>
        <v>#REF!</v>
      </c>
      <c r="B471" t="e">
        <f t="shared" si="7"/>
        <v>#REF!</v>
      </c>
    </row>
    <row r="472" spans="1:2">
      <c r="A472" t="e">
        <f>LEFT(Updates!#REF!,9)</f>
        <v>#REF!</v>
      </c>
      <c r="B472" t="e">
        <f t="shared" si="7"/>
        <v>#REF!</v>
      </c>
    </row>
    <row r="473" spans="1:2">
      <c r="A473" t="e">
        <f>LEFT(Updates!#REF!,9)</f>
        <v>#REF!</v>
      </c>
      <c r="B473" t="e">
        <f t="shared" si="7"/>
        <v>#REF!</v>
      </c>
    </row>
    <row r="474" spans="1:2">
      <c r="A474" t="e">
        <f>LEFT(Updates!#REF!,9)</f>
        <v>#REF!</v>
      </c>
      <c r="B474" t="e">
        <f t="shared" si="7"/>
        <v>#REF!</v>
      </c>
    </row>
    <row r="475" spans="1:2">
      <c r="A475" t="e">
        <f>LEFT(Updates!#REF!,9)</f>
        <v>#REF!</v>
      </c>
      <c r="B475" t="e">
        <f t="shared" si="7"/>
        <v>#REF!</v>
      </c>
    </row>
    <row r="476" spans="1:2">
      <c r="A476" t="e">
        <f>LEFT(Updates!#REF!,9)</f>
        <v>#REF!</v>
      </c>
      <c r="B476" t="e">
        <f t="shared" si="7"/>
        <v>#REF!</v>
      </c>
    </row>
    <row r="477" spans="1:2">
      <c r="A477" t="e">
        <f>LEFT(Updates!#REF!,9)</f>
        <v>#REF!</v>
      </c>
      <c r="B477" t="e">
        <f t="shared" si="7"/>
        <v>#REF!</v>
      </c>
    </row>
    <row r="478" spans="1:2">
      <c r="A478" t="e">
        <f>LEFT(Updates!#REF!,9)</f>
        <v>#REF!</v>
      </c>
      <c r="B478" t="e">
        <f t="shared" si="7"/>
        <v>#REF!</v>
      </c>
    </row>
    <row r="479" spans="1:2">
      <c r="A479" t="e">
        <f>LEFT(Updates!#REF!,9)</f>
        <v>#REF!</v>
      </c>
      <c r="B479" t="e">
        <f t="shared" si="7"/>
        <v>#REF!</v>
      </c>
    </row>
    <row r="480" spans="1:2">
      <c r="A480" t="e">
        <f>LEFT(Updates!#REF!,9)</f>
        <v>#REF!</v>
      </c>
      <c r="B480" t="e">
        <f t="shared" si="7"/>
        <v>#REF!</v>
      </c>
    </row>
    <row r="481" spans="1:2">
      <c r="A481" t="e">
        <f>LEFT(Updates!#REF!,9)</f>
        <v>#REF!</v>
      </c>
      <c r="B481" t="e">
        <f t="shared" si="7"/>
        <v>#REF!</v>
      </c>
    </row>
    <row r="482" spans="1:2">
      <c r="A482" t="e">
        <f>LEFT(Updates!#REF!,9)</f>
        <v>#REF!</v>
      </c>
      <c r="B482" t="e">
        <f t="shared" si="7"/>
        <v>#REF!</v>
      </c>
    </row>
    <row r="483" spans="1:2">
      <c r="A483" t="e">
        <f>LEFT(Updates!#REF!,9)</f>
        <v>#REF!</v>
      </c>
      <c r="B483" t="e">
        <f t="shared" si="7"/>
        <v>#REF!</v>
      </c>
    </row>
    <row r="484" spans="1:2">
      <c r="A484" t="e">
        <f>LEFT(Updates!#REF!,9)</f>
        <v>#REF!</v>
      </c>
      <c r="B484" t="e">
        <f t="shared" si="7"/>
        <v>#REF!</v>
      </c>
    </row>
    <row r="485" spans="1:2">
      <c r="A485" t="e">
        <f>LEFT(Updates!#REF!,9)</f>
        <v>#REF!</v>
      </c>
      <c r="B485" t="e">
        <f t="shared" si="7"/>
        <v>#REF!</v>
      </c>
    </row>
    <row r="486" spans="1:2">
      <c r="A486" t="e">
        <f>LEFT(Updates!#REF!,9)</f>
        <v>#REF!</v>
      </c>
      <c r="B486" t="e">
        <f t="shared" si="7"/>
        <v>#REF!</v>
      </c>
    </row>
    <row r="487" spans="1:2">
      <c r="A487" t="e">
        <f>LEFT(Updates!#REF!,9)</f>
        <v>#REF!</v>
      </c>
      <c r="B487" t="e">
        <f t="shared" si="7"/>
        <v>#REF!</v>
      </c>
    </row>
    <row r="488" spans="1:2">
      <c r="A488" t="e">
        <f>LEFT(Updates!#REF!,9)</f>
        <v>#REF!</v>
      </c>
      <c r="B488" t="e">
        <f t="shared" si="7"/>
        <v>#REF!</v>
      </c>
    </row>
    <row r="489" spans="1:2">
      <c r="A489" t="e">
        <f>LEFT(Updates!#REF!,9)</f>
        <v>#REF!</v>
      </c>
      <c r="B489" t="e">
        <f t="shared" si="7"/>
        <v>#REF!</v>
      </c>
    </row>
    <row r="490" spans="1:2">
      <c r="A490" t="e">
        <f>LEFT(Updates!#REF!,9)</f>
        <v>#REF!</v>
      </c>
      <c r="B490" t="e">
        <f t="shared" si="7"/>
        <v>#REF!</v>
      </c>
    </row>
    <row r="491" spans="1:2">
      <c r="A491" t="e">
        <f>LEFT(Updates!#REF!,9)</f>
        <v>#REF!</v>
      </c>
      <c r="B491" t="e">
        <f t="shared" si="7"/>
        <v>#REF!</v>
      </c>
    </row>
    <row r="492" spans="1:2">
      <c r="A492" t="e">
        <f>LEFT(Updates!#REF!,9)</f>
        <v>#REF!</v>
      </c>
      <c r="B492" t="e">
        <f t="shared" si="7"/>
        <v>#REF!</v>
      </c>
    </row>
    <row r="493" spans="1:2">
      <c r="A493" t="e">
        <f>LEFT(Updates!#REF!,9)</f>
        <v>#REF!</v>
      </c>
      <c r="B493" t="e">
        <f t="shared" si="7"/>
        <v>#REF!</v>
      </c>
    </row>
    <row r="494" spans="1:2">
      <c r="A494" t="e">
        <f>LEFT(Updates!#REF!,9)</f>
        <v>#REF!</v>
      </c>
      <c r="B494" t="e">
        <f t="shared" si="7"/>
        <v>#REF!</v>
      </c>
    </row>
    <row r="495" spans="1:2">
      <c r="A495" t="e">
        <f>LEFT(Updates!#REF!,9)</f>
        <v>#REF!</v>
      </c>
      <c r="B495" t="e">
        <f t="shared" si="7"/>
        <v>#REF!</v>
      </c>
    </row>
    <row r="496" spans="1:2">
      <c r="A496" t="e">
        <f>LEFT(Updates!#REF!,9)</f>
        <v>#REF!</v>
      </c>
      <c r="B496" t="e">
        <f t="shared" si="7"/>
        <v>#REF!</v>
      </c>
    </row>
    <row r="497" spans="1:2">
      <c r="A497" t="e">
        <f>LEFT(Updates!#REF!,9)</f>
        <v>#REF!</v>
      </c>
      <c r="B497" t="e">
        <f t="shared" si="7"/>
        <v>#REF!</v>
      </c>
    </row>
    <row r="498" spans="1:2">
      <c r="A498" t="e">
        <f>LEFT(Updates!#REF!,9)</f>
        <v>#REF!</v>
      </c>
      <c r="B498" t="e">
        <f t="shared" si="7"/>
        <v>#REF!</v>
      </c>
    </row>
    <row r="499" spans="1:2">
      <c r="A499" t="e">
        <f>LEFT(Updates!#REF!,9)</f>
        <v>#REF!</v>
      </c>
      <c r="B499" t="e">
        <f t="shared" si="7"/>
        <v>#REF!</v>
      </c>
    </row>
    <row r="500" spans="1:2">
      <c r="A500" t="e">
        <f>LEFT(Updates!#REF!,9)</f>
        <v>#REF!</v>
      </c>
      <c r="B500" t="e">
        <f t="shared" si="7"/>
        <v>#REF!</v>
      </c>
    </row>
    <row r="501" spans="1:2">
      <c r="A501" t="e">
        <f>LEFT(Updates!#REF!,9)</f>
        <v>#REF!</v>
      </c>
      <c r="B501" t="e">
        <f t="shared" si="7"/>
        <v>#REF!</v>
      </c>
    </row>
    <row r="502" spans="1:2">
      <c r="A502" t="e">
        <f>LEFT(Updates!#REF!,9)</f>
        <v>#REF!</v>
      </c>
      <c r="B502" t="e">
        <f t="shared" si="7"/>
        <v>#REF!</v>
      </c>
    </row>
    <row r="503" spans="1:2">
      <c r="A503" t="e">
        <f>LEFT(Updates!#REF!,9)</f>
        <v>#REF!</v>
      </c>
      <c r="B503" t="e">
        <f t="shared" si="7"/>
        <v>#REF!</v>
      </c>
    </row>
    <row r="504" spans="1:2">
      <c r="A504" t="e">
        <f>LEFT(Updates!#REF!,9)</f>
        <v>#REF!</v>
      </c>
      <c r="B504" t="e">
        <f t="shared" si="7"/>
        <v>#REF!</v>
      </c>
    </row>
    <row r="505" spans="1:2">
      <c r="A505" t="e">
        <f>LEFT(Updates!#REF!,9)</f>
        <v>#REF!</v>
      </c>
      <c r="B505" t="e">
        <f t="shared" si="7"/>
        <v>#REF!</v>
      </c>
    </row>
    <row r="506" spans="1:2">
      <c r="A506" t="e">
        <f>LEFT(Updates!#REF!,9)</f>
        <v>#REF!</v>
      </c>
      <c r="B506" t="e">
        <f t="shared" si="7"/>
        <v>#REF!</v>
      </c>
    </row>
    <row r="507" spans="1:2">
      <c r="A507" t="e">
        <f>LEFT(Updates!#REF!,9)</f>
        <v>#REF!</v>
      </c>
      <c r="B507" t="e">
        <f t="shared" si="7"/>
        <v>#REF!</v>
      </c>
    </row>
    <row r="508" spans="1:2">
      <c r="A508" t="e">
        <f>LEFT(Updates!#REF!,9)</f>
        <v>#REF!</v>
      </c>
      <c r="B508" t="e">
        <f t="shared" si="7"/>
        <v>#REF!</v>
      </c>
    </row>
    <row r="509" spans="1:2">
      <c r="A509" t="e">
        <f>LEFT(Updates!#REF!,9)</f>
        <v>#REF!</v>
      </c>
      <c r="B509" t="e">
        <f t="shared" si="7"/>
        <v>#REF!</v>
      </c>
    </row>
    <row r="510" spans="1:2">
      <c r="A510" t="e">
        <f>LEFT(Updates!#REF!,9)</f>
        <v>#REF!</v>
      </c>
      <c r="B510" t="e">
        <f t="shared" si="7"/>
        <v>#REF!</v>
      </c>
    </row>
    <row r="511" spans="1:2">
      <c r="A511" t="e">
        <f>LEFT(Updates!#REF!,9)</f>
        <v>#REF!</v>
      </c>
      <c r="B511" t="e">
        <f t="shared" si="7"/>
        <v>#REF!</v>
      </c>
    </row>
    <row r="512" spans="1:2">
      <c r="A512" t="e">
        <f>LEFT(Updates!#REF!,9)</f>
        <v>#REF!</v>
      </c>
      <c r="B512" t="e">
        <f t="shared" si="7"/>
        <v>#REF!</v>
      </c>
    </row>
    <row r="513" spans="1:2">
      <c r="A513" t="e">
        <f>LEFT(Updates!#REF!,9)</f>
        <v>#REF!</v>
      </c>
      <c r="B513" t="e">
        <f t="shared" si="7"/>
        <v>#REF!</v>
      </c>
    </row>
    <row r="514" spans="1:2">
      <c r="A514" t="e">
        <f>LEFT(Updates!#REF!,9)</f>
        <v>#REF!</v>
      </c>
      <c r="B514" t="e">
        <f t="shared" si="7"/>
        <v>#REF!</v>
      </c>
    </row>
    <row r="515" spans="1:2">
      <c r="A515" t="e">
        <f>LEFT(Updates!#REF!,9)</f>
        <v>#REF!</v>
      </c>
      <c r="B515" t="e">
        <f t="shared" ref="B515:B578" si="8">RIGHT(A515,7)</f>
        <v>#REF!</v>
      </c>
    </row>
    <row r="516" spans="1:2">
      <c r="A516" t="e">
        <f>LEFT(Updates!#REF!,9)</f>
        <v>#REF!</v>
      </c>
      <c r="B516" t="e">
        <f t="shared" si="8"/>
        <v>#REF!</v>
      </c>
    </row>
    <row r="517" spans="1:2">
      <c r="A517" t="e">
        <f>LEFT(Updates!#REF!,9)</f>
        <v>#REF!</v>
      </c>
      <c r="B517" t="e">
        <f t="shared" si="8"/>
        <v>#REF!</v>
      </c>
    </row>
    <row r="518" spans="1:2">
      <c r="A518" t="e">
        <f>LEFT(Updates!#REF!,9)</f>
        <v>#REF!</v>
      </c>
      <c r="B518" t="e">
        <f t="shared" si="8"/>
        <v>#REF!</v>
      </c>
    </row>
    <row r="519" spans="1:2">
      <c r="A519" t="e">
        <f>LEFT(Updates!#REF!,9)</f>
        <v>#REF!</v>
      </c>
      <c r="B519" t="e">
        <f t="shared" si="8"/>
        <v>#REF!</v>
      </c>
    </row>
    <row r="520" spans="1:2">
      <c r="A520" t="e">
        <f>LEFT(Updates!#REF!,9)</f>
        <v>#REF!</v>
      </c>
      <c r="B520" t="e">
        <f t="shared" si="8"/>
        <v>#REF!</v>
      </c>
    </row>
    <row r="521" spans="1:2">
      <c r="A521" t="e">
        <f>LEFT(Updates!#REF!,9)</f>
        <v>#REF!</v>
      </c>
      <c r="B521" t="e">
        <f t="shared" si="8"/>
        <v>#REF!</v>
      </c>
    </row>
    <row r="522" spans="1:2">
      <c r="A522" t="e">
        <f>LEFT(Updates!#REF!,9)</f>
        <v>#REF!</v>
      </c>
      <c r="B522" t="e">
        <f t="shared" si="8"/>
        <v>#REF!</v>
      </c>
    </row>
    <row r="523" spans="1:2">
      <c r="A523" t="e">
        <f>LEFT(Updates!#REF!,9)</f>
        <v>#REF!</v>
      </c>
      <c r="B523" t="e">
        <f t="shared" si="8"/>
        <v>#REF!</v>
      </c>
    </row>
    <row r="524" spans="1:2">
      <c r="A524" t="e">
        <f>LEFT(Updates!#REF!,9)</f>
        <v>#REF!</v>
      </c>
      <c r="B524" t="e">
        <f t="shared" si="8"/>
        <v>#REF!</v>
      </c>
    </row>
    <row r="525" spans="1:2">
      <c r="A525" t="e">
        <f>LEFT(Updates!#REF!,9)</f>
        <v>#REF!</v>
      </c>
      <c r="B525" t="e">
        <f t="shared" si="8"/>
        <v>#REF!</v>
      </c>
    </row>
    <row r="526" spans="1:2">
      <c r="A526" t="e">
        <f>LEFT(Updates!#REF!,9)</f>
        <v>#REF!</v>
      </c>
      <c r="B526" t="e">
        <f t="shared" si="8"/>
        <v>#REF!</v>
      </c>
    </row>
    <row r="527" spans="1:2">
      <c r="A527" t="e">
        <f>LEFT(Updates!#REF!,9)</f>
        <v>#REF!</v>
      </c>
      <c r="B527" t="e">
        <f t="shared" si="8"/>
        <v>#REF!</v>
      </c>
    </row>
    <row r="528" spans="1:2">
      <c r="A528" t="e">
        <f>LEFT(Updates!#REF!,9)</f>
        <v>#REF!</v>
      </c>
      <c r="B528" t="e">
        <f t="shared" si="8"/>
        <v>#REF!</v>
      </c>
    </row>
    <row r="529" spans="1:2">
      <c r="A529" t="e">
        <f>LEFT(Updates!#REF!,9)</f>
        <v>#REF!</v>
      </c>
      <c r="B529" t="e">
        <f t="shared" si="8"/>
        <v>#REF!</v>
      </c>
    </row>
    <row r="530" spans="1:2">
      <c r="A530" t="e">
        <f>LEFT(Updates!#REF!,9)</f>
        <v>#REF!</v>
      </c>
      <c r="B530" t="e">
        <f t="shared" si="8"/>
        <v>#REF!</v>
      </c>
    </row>
    <row r="531" spans="1:2">
      <c r="A531" t="e">
        <f>LEFT(Updates!#REF!,9)</f>
        <v>#REF!</v>
      </c>
      <c r="B531" t="e">
        <f t="shared" si="8"/>
        <v>#REF!</v>
      </c>
    </row>
    <row r="532" spans="1:2">
      <c r="A532" t="e">
        <f>LEFT(Updates!#REF!,9)</f>
        <v>#REF!</v>
      </c>
      <c r="B532" t="e">
        <f t="shared" si="8"/>
        <v>#REF!</v>
      </c>
    </row>
    <row r="533" spans="1:2">
      <c r="A533" t="e">
        <f>LEFT(Updates!#REF!,9)</f>
        <v>#REF!</v>
      </c>
      <c r="B533" t="e">
        <f t="shared" si="8"/>
        <v>#REF!</v>
      </c>
    </row>
    <row r="534" spans="1:2">
      <c r="A534" t="e">
        <f>LEFT(Updates!#REF!,9)</f>
        <v>#REF!</v>
      </c>
      <c r="B534" t="e">
        <f t="shared" si="8"/>
        <v>#REF!</v>
      </c>
    </row>
    <row r="535" spans="1:2">
      <c r="A535" t="e">
        <f>LEFT(Updates!#REF!,9)</f>
        <v>#REF!</v>
      </c>
      <c r="B535" t="e">
        <f t="shared" si="8"/>
        <v>#REF!</v>
      </c>
    </row>
    <row r="536" spans="1:2">
      <c r="A536" t="e">
        <f>LEFT(Updates!#REF!,9)</f>
        <v>#REF!</v>
      </c>
      <c r="B536" t="e">
        <f t="shared" si="8"/>
        <v>#REF!</v>
      </c>
    </row>
    <row r="537" spans="1:2">
      <c r="A537" t="e">
        <f>LEFT(Updates!#REF!,9)</f>
        <v>#REF!</v>
      </c>
      <c r="B537" t="e">
        <f t="shared" si="8"/>
        <v>#REF!</v>
      </c>
    </row>
    <row r="538" spans="1:2">
      <c r="A538" t="e">
        <f>LEFT(Updates!#REF!,9)</f>
        <v>#REF!</v>
      </c>
      <c r="B538" t="e">
        <f t="shared" si="8"/>
        <v>#REF!</v>
      </c>
    </row>
    <row r="539" spans="1:2">
      <c r="A539" t="e">
        <f>LEFT(Updates!#REF!,9)</f>
        <v>#REF!</v>
      </c>
      <c r="B539" t="e">
        <f t="shared" si="8"/>
        <v>#REF!</v>
      </c>
    </row>
    <row r="540" spans="1:2">
      <c r="A540" t="e">
        <f>LEFT(Updates!#REF!,9)</f>
        <v>#REF!</v>
      </c>
      <c r="B540" t="e">
        <f t="shared" si="8"/>
        <v>#REF!</v>
      </c>
    </row>
    <row r="541" spans="1:2">
      <c r="A541" t="e">
        <f>LEFT(Updates!#REF!,9)</f>
        <v>#REF!</v>
      </c>
      <c r="B541" t="e">
        <f t="shared" si="8"/>
        <v>#REF!</v>
      </c>
    </row>
    <row r="542" spans="1:2">
      <c r="A542" t="e">
        <f>LEFT(Updates!#REF!,9)</f>
        <v>#REF!</v>
      </c>
      <c r="B542" t="e">
        <f t="shared" si="8"/>
        <v>#REF!</v>
      </c>
    </row>
    <row r="543" spans="1:2">
      <c r="A543" t="e">
        <f>LEFT(Updates!#REF!,9)</f>
        <v>#REF!</v>
      </c>
      <c r="B543" t="e">
        <f t="shared" si="8"/>
        <v>#REF!</v>
      </c>
    </row>
    <row r="544" spans="1:2">
      <c r="A544" t="e">
        <f>LEFT(Updates!#REF!,9)</f>
        <v>#REF!</v>
      </c>
      <c r="B544" t="e">
        <f t="shared" si="8"/>
        <v>#REF!</v>
      </c>
    </row>
    <row r="545" spans="1:2">
      <c r="A545" t="e">
        <f>LEFT(Updates!#REF!,9)</f>
        <v>#REF!</v>
      </c>
      <c r="B545" t="e">
        <f t="shared" si="8"/>
        <v>#REF!</v>
      </c>
    </row>
    <row r="546" spans="1:2">
      <c r="A546" t="e">
        <f>LEFT(Updates!#REF!,9)</f>
        <v>#REF!</v>
      </c>
      <c r="B546" t="e">
        <f t="shared" si="8"/>
        <v>#REF!</v>
      </c>
    </row>
    <row r="547" spans="1:2">
      <c r="A547" t="e">
        <f>LEFT(Updates!#REF!,9)</f>
        <v>#REF!</v>
      </c>
      <c r="B547" t="e">
        <f t="shared" si="8"/>
        <v>#REF!</v>
      </c>
    </row>
    <row r="548" spans="1:2">
      <c r="A548" t="e">
        <f>LEFT(Updates!#REF!,9)</f>
        <v>#REF!</v>
      </c>
      <c r="B548" t="e">
        <f t="shared" si="8"/>
        <v>#REF!</v>
      </c>
    </row>
    <row r="549" spans="1:2">
      <c r="A549" t="e">
        <f>LEFT(Updates!#REF!,9)</f>
        <v>#REF!</v>
      </c>
      <c r="B549" t="e">
        <f t="shared" si="8"/>
        <v>#REF!</v>
      </c>
    </row>
    <row r="550" spans="1:2">
      <c r="A550" t="e">
        <f>LEFT(Updates!#REF!,9)</f>
        <v>#REF!</v>
      </c>
      <c r="B550" t="e">
        <f t="shared" si="8"/>
        <v>#REF!</v>
      </c>
    </row>
    <row r="551" spans="1:2">
      <c r="A551" t="e">
        <f>LEFT(Updates!#REF!,9)</f>
        <v>#REF!</v>
      </c>
      <c r="B551" t="e">
        <f t="shared" si="8"/>
        <v>#REF!</v>
      </c>
    </row>
    <row r="552" spans="1:2">
      <c r="A552" t="e">
        <f>LEFT(Updates!#REF!,9)</f>
        <v>#REF!</v>
      </c>
      <c r="B552" t="e">
        <f t="shared" si="8"/>
        <v>#REF!</v>
      </c>
    </row>
    <row r="553" spans="1:2">
      <c r="A553" t="e">
        <f>LEFT(Updates!#REF!,9)</f>
        <v>#REF!</v>
      </c>
      <c r="B553" t="e">
        <f t="shared" si="8"/>
        <v>#REF!</v>
      </c>
    </row>
    <row r="554" spans="1:2">
      <c r="A554" t="e">
        <f>LEFT(Updates!#REF!,9)</f>
        <v>#REF!</v>
      </c>
      <c r="B554" t="e">
        <f t="shared" si="8"/>
        <v>#REF!</v>
      </c>
    </row>
    <row r="555" spans="1:2">
      <c r="A555" t="e">
        <f>LEFT(Updates!#REF!,9)</f>
        <v>#REF!</v>
      </c>
      <c r="B555" t="e">
        <f t="shared" si="8"/>
        <v>#REF!</v>
      </c>
    </row>
    <row r="556" spans="1:2">
      <c r="A556" t="e">
        <f>LEFT(Updates!#REF!,9)</f>
        <v>#REF!</v>
      </c>
      <c r="B556" t="e">
        <f t="shared" si="8"/>
        <v>#REF!</v>
      </c>
    </row>
    <row r="557" spans="1:2">
      <c r="A557" t="e">
        <f>LEFT(Updates!#REF!,9)</f>
        <v>#REF!</v>
      </c>
      <c r="B557" t="e">
        <f t="shared" si="8"/>
        <v>#REF!</v>
      </c>
    </row>
    <row r="558" spans="1:2">
      <c r="A558" t="e">
        <f>LEFT(Updates!#REF!,9)</f>
        <v>#REF!</v>
      </c>
      <c r="B558" t="e">
        <f t="shared" si="8"/>
        <v>#REF!</v>
      </c>
    </row>
    <row r="559" spans="1:2">
      <c r="A559" t="e">
        <f>LEFT(Updates!#REF!,9)</f>
        <v>#REF!</v>
      </c>
      <c r="B559" t="e">
        <f t="shared" si="8"/>
        <v>#REF!</v>
      </c>
    </row>
    <row r="560" spans="1:2">
      <c r="A560" t="e">
        <f>LEFT(Updates!#REF!,9)</f>
        <v>#REF!</v>
      </c>
      <c r="B560" t="e">
        <f t="shared" si="8"/>
        <v>#REF!</v>
      </c>
    </row>
    <row r="561" spans="1:2">
      <c r="A561" t="e">
        <f>LEFT(Updates!#REF!,9)</f>
        <v>#REF!</v>
      </c>
      <c r="B561" t="e">
        <f t="shared" si="8"/>
        <v>#REF!</v>
      </c>
    </row>
    <row r="562" spans="1:2">
      <c r="A562" t="e">
        <f>LEFT(Updates!#REF!,9)</f>
        <v>#REF!</v>
      </c>
      <c r="B562" t="e">
        <f t="shared" si="8"/>
        <v>#REF!</v>
      </c>
    </row>
    <row r="563" spans="1:2">
      <c r="A563" t="e">
        <f>LEFT(Updates!#REF!,9)</f>
        <v>#REF!</v>
      </c>
      <c r="B563" t="e">
        <f t="shared" si="8"/>
        <v>#REF!</v>
      </c>
    </row>
    <row r="564" spans="1:2">
      <c r="A564" t="e">
        <f>LEFT(Updates!#REF!,9)</f>
        <v>#REF!</v>
      </c>
      <c r="B564" t="e">
        <f t="shared" si="8"/>
        <v>#REF!</v>
      </c>
    </row>
    <row r="565" spans="1:2">
      <c r="A565" t="e">
        <f>LEFT(Updates!#REF!,9)</f>
        <v>#REF!</v>
      </c>
      <c r="B565" t="e">
        <f t="shared" si="8"/>
        <v>#REF!</v>
      </c>
    </row>
    <row r="566" spans="1:2">
      <c r="A566" t="e">
        <f>LEFT(Updates!#REF!,9)</f>
        <v>#REF!</v>
      </c>
      <c r="B566" t="e">
        <f t="shared" si="8"/>
        <v>#REF!</v>
      </c>
    </row>
    <row r="567" spans="1:2">
      <c r="A567" t="e">
        <f>LEFT(Updates!#REF!,9)</f>
        <v>#REF!</v>
      </c>
      <c r="B567" t="e">
        <f t="shared" si="8"/>
        <v>#REF!</v>
      </c>
    </row>
    <row r="568" spans="1:2">
      <c r="A568" t="e">
        <f>LEFT(Updates!#REF!,9)</f>
        <v>#REF!</v>
      </c>
      <c r="B568" t="e">
        <f t="shared" si="8"/>
        <v>#REF!</v>
      </c>
    </row>
    <row r="569" spans="1:2">
      <c r="A569" t="e">
        <f>LEFT(Updates!#REF!,9)</f>
        <v>#REF!</v>
      </c>
      <c r="B569" t="e">
        <f t="shared" si="8"/>
        <v>#REF!</v>
      </c>
    </row>
    <row r="570" spans="1:2">
      <c r="A570" t="e">
        <f>LEFT(Updates!#REF!,9)</f>
        <v>#REF!</v>
      </c>
      <c r="B570" t="e">
        <f t="shared" si="8"/>
        <v>#REF!</v>
      </c>
    </row>
    <row r="571" spans="1:2">
      <c r="A571" t="e">
        <f>LEFT(Updates!#REF!,9)</f>
        <v>#REF!</v>
      </c>
      <c r="B571" t="e">
        <f t="shared" si="8"/>
        <v>#REF!</v>
      </c>
    </row>
    <row r="572" spans="1:2">
      <c r="A572" t="e">
        <f>LEFT(Updates!#REF!,9)</f>
        <v>#REF!</v>
      </c>
      <c r="B572" t="e">
        <f t="shared" si="8"/>
        <v>#REF!</v>
      </c>
    </row>
    <row r="573" spans="1:2">
      <c r="A573" t="e">
        <f>LEFT(Updates!#REF!,9)</f>
        <v>#REF!</v>
      </c>
      <c r="B573" t="e">
        <f t="shared" si="8"/>
        <v>#REF!</v>
      </c>
    </row>
    <row r="574" spans="1:2">
      <c r="A574" t="e">
        <f>LEFT(Updates!#REF!,9)</f>
        <v>#REF!</v>
      </c>
      <c r="B574" t="e">
        <f t="shared" si="8"/>
        <v>#REF!</v>
      </c>
    </row>
    <row r="575" spans="1:2">
      <c r="A575" t="e">
        <f>LEFT(Updates!#REF!,9)</f>
        <v>#REF!</v>
      </c>
      <c r="B575" t="e">
        <f t="shared" si="8"/>
        <v>#REF!</v>
      </c>
    </row>
    <row r="576" spans="1:2">
      <c r="A576" t="e">
        <f>LEFT(Updates!#REF!,9)</f>
        <v>#REF!</v>
      </c>
      <c r="B576" t="e">
        <f t="shared" si="8"/>
        <v>#REF!</v>
      </c>
    </row>
    <row r="577" spans="1:2">
      <c r="A577" t="e">
        <f>LEFT(Updates!#REF!,9)</f>
        <v>#REF!</v>
      </c>
      <c r="B577" t="e">
        <f t="shared" si="8"/>
        <v>#REF!</v>
      </c>
    </row>
    <row r="578" spans="1:2">
      <c r="A578" t="e">
        <f>LEFT(Updates!#REF!,9)</f>
        <v>#REF!</v>
      </c>
      <c r="B578" t="e">
        <f t="shared" si="8"/>
        <v>#REF!</v>
      </c>
    </row>
    <row r="579" spans="1:2">
      <c r="A579" t="e">
        <f>LEFT(Updates!#REF!,9)</f>
        <v>#REF!</v>
      </c>
      <c r="B579" t="e">
        <f t="shared" ref="B579:B642" si="9">RIGHT(A579,7)</f>
        <v>#REF!</v>
      </c>
    </row>
    <row r="580" spans="1:2">
      <c r="A580" t="e">
        <f>LEFT(Updates!#REF!,9)</f>
        <v>#REF!</v>
      </c>
      <c r="B580" t="e">
        <f t="shared" si="9"/>
        <v>#REF!</v>
      </c>
    </row>
    <row r="581" spans="1:2">
      <c r="A581" t="e">
        <f>LEFT(Updates!#REF!,9)</f>
        <v>#REF!</v>
      </c>
      <c r="B581" t="e">
        <f t="shared" si="9"/>
        <v>#REF!</v>
      </c>
    </row>
    <row r="582" spans="1:2">
      <c r="A582" t="e">
        <f>LEFT(Updates!#REF!,9)</f>
        <v>#REF!</v>
      </c>
      <c r="B582" t="e">
        <f t="shared" si="9"/>
        <v>#REF!</v>
      </c>
    </row>
    <row r="583" spans="1:2">
      <c r="A583" t="e">
        <f>LEFT(Updates!#REF!,9)</f>
        <v>#REF!</v>
      </c>
      <c r="B583" t="e">
        <f t="shared" si="9"/>
        <v>#REF!</v>
      </c>
    </row>
    <row r="584" spans="1:2">
      <c r="A584" t="e">
        <f>LEFT(Updates!#REF!,9)</f>
        <v>#REF!</v>
      </c>
      <c r="B584" t="e">
        <f t="shared" si="9"/>
        <v>#REF!</v>
      </c>
    </row>
    <row r="585" spans="1:2">
      <c r="A585" t="e">
        <f>LEFT(Updates!#REF!,9)</f>
        <v>#REF!</v>
      </c>
      <c r="B585" t="e">
        <f t="shared" si="9"/>
        <v>#REF!</v>
      </c>
    </row>
    <row r="586" spans="1:2">
      <c r="A586" t="e">
        <f>LEFT(Updates!#REF!,9)</f>
        <v>#REF!</v>
      </c>
      <c r="B586" t="e">
        <f t="shared" si="9"/>
        <v>#REF!</v>
      </c>
    </row>
    <row r="587" spans="1:2">
      <c r="A587" t="e">
        <f>LEFT(Updates!#REF!,9)</f>
        <v>#REF!</v>
      </c>
      <c r="B587" t="e">
        <f t="shared" si="9"/>
        <v>#REF!</v>
      </c>
    </row>
    <row r="588" spans="1:2">
      <c r="A588" t="e">
        <f>LEFT(Updates!#REF!,9)</f>
        <v>#REF!</v>
      </c>
      <c r="B588" t="e">
        <f t="shared" si="9"/>
        <v>#REF!</v>
      </c>
    </row>
    <row r="589" spans="1:2">
      <c r="A589" t="e">
        <f>LEFT(Updates!#REF!,9)</f>
        <v>#REF!</v>
      </c>
      <c r="B589" t="e">
        <f t="shared" si="9"/>
        <v>#REF!</v>
      </c>
    </row>
    <row r="590" spans="1:2">
      <c r="A590" t="e">
        <f>LEFT(Updates!#REF!,9)</f>
        <v>#REF!</v>
      </c>
      <c r="B590" t="e">
        <f t="shared" si="9"/>
        <v>#REF!</v>
      </c>
    </row>
    <row r="591" spans="1:2">
      <c r="A591" t="e">
        <f>LEFT(Updates!#REF!,9)</f>
        <v>#REF!</v>
      </c>
      <c r="B591" t="e">
        <f t="shared" si="9"/>
        <v>#REF!</v>
      </c>
    </row>
    <row r="592" spans="1:2">
      <c r="A592" t="e">
        <f>LEFT(Updates!#REF!,9)</f>
        <v>#REF!</v>
      </c>
      <c r="B592" t="e">
        <f t="shared" si="9"/>
        <v>#REF!</v>
      </c>
    </row>
    <row r="593" spans="1:2">
      <c r="A593" t="e">
        <f>LEFT(Updates!#REF!,9)</f>
        <v>#REF!</v>
      </c>
      <c r="B593" t="e">
        <f t="shared" si="9"/>
        <v>#REF!</v>
      </c>
    </row>
    <row r="594" spans="1:2">
      <c r="A594" t="e">
        <f>LEFT(Updates!#REF!,9)</f>
        <v>#REF!</v>
      </c>
      <c r="B594" t="e">
        <f t="shared" si="9"/>
        <v>#REF!</v>
      </c>
    </row>
    <row r="595" spans="1:2">
      <c r="A595" t="e">
        <f>LEFT(Updates!#REF!,9)</f>
        <v>#REF!</v>
      </c>
      <c r="B595" t="e">
        <f t="shared" si="9"/>
        <v>#REF!</v>
      </c>
    </row>
    <row r="596" spans="1:2">
      <c r="A596" t="e">
        <f>LEFT(Updates!#REF!,9)</f>
        <v>#REF!</v>
      </c>
      <c r="B596" t="e">
        <f t="shared" si="9"/>
        <v>#REF!</v>
      </c>
    </row>
    <row r="597" spans="1:2">
      <c r="A597" t="e">
        <f>LEFT(Updates!#REF!,9)</f>
        <v>#REF!</v>
      </c>
      <c r="B597" t="e">
        <f t="shared" si="9"/>
        <v>#REF!</v>
      </c>
    </row>
    <row r="598" spans="1:2">
      <c r="A598" t="e">
        <f>LEFT(Updates!#REF!,9)</f>
        <v>#REF!</v>
      </c>
      <c r="B598" t="e">
        <f t="shared" si="9"/>
        <v>#REF!</v>
      </c>
    </row>
    <row r="599" spans="1:2">
      <c r="A599" t="e">
        <f>LEFT(Updates!#REF!,9)</f>
        <v>#REF!</v>
      </c>
      <c r="B599" t="e">
        <f t="shared" si="9"/>
        <v>#REF!</v>
      </c>
    </row>
    <row r="600" spans="1:2">
      <c r="A600" t="e">
        <f>LEFT(Updates!#REF!,9)</f>
        <v>#REF!</v>
      </c>
      <c r="B600" t="e">
        <f t="shared" si="9"/>
        <v>#REF!</v>
      </c>
    </row>
    <row r="601" spans="1:2">
      <c r="A601" t="e">
        <f>LEFT(Updates!#REF!,9)</f>
        <v>#REF!</v>
      </c>
      <c r="B601" t="e">
        <f t="shared" si="9"/>
        <v>#REF!</v>
      </c>
    </row>
    <row r="602" spans="1:2">
      <c r="A602" t="e">
        <f>LEFT(Updates!#REF!,9)</f>
        <v>#REF!</v>
      </c>
      <c r="B602" t="e">
        <f t="shared" si="9"/>
        <v>#REF!</v>
      </c>
    </row>
    <row r="603" spans="1:2">
      <c r="A603" t="e">
        <f>LEFT(Updates!#REF!,9)</f>
        <v>#REF!</v>
      </c>
      <c r="B603" t="e">
        <f t="shared" si="9"/>
        <v>#REF!</v>
      </c>
    </row>
    <row r="604" spans="1:2">
      <c r="A604" t="e">
        <f>LEFT(Updates!#REF!,9)</f>
        <v>#REF!</v>
      </c>
      <c r="B604" t="e">
        <f t="shared" si="9"/>
        <v>#REF!</v>
      </c>
    </row>
    <row r="605" spans="1:2">
      <c r="A605" t="e">
        <f>LEFT(Updates!#REF!,9)</f>
        <v>#REF!</v>
      </c>
      <c r="B605" t="e">
        <f t="shared" si="9"/>
        <v>#REF!</v>
      </c>
    </row>
    <row r="606" spans="1:2">
      <c r="A606" t="e">
        <f>LEFT(Updates!#REF!,9)</f>
        <v>#REF!</v>
      </c>
      <c r="B606" t="e">
        <f t="shared" si="9"/>
        <v>#REF!</v>
      </c>
    </row>
    <row r="607" spans="1:2">
      <c r="A607" t="e">
        <f>LEFT(Updates!#REF!,9)</f>
        <v>#REF!</v>
      </c>
      <c r="B607" t="e">
        <f t="shared" si="9"/>
        <v>#REF!</v>
      </c>
    </row>
    <row r="608" spans="1:2">
      <c r="A608" t="e">
        <f>LEFT(Updates!#REF!,9)</f>
        <v>#REF!</v>
      </c>
      <c r="B608" t="e">
        <f t="shared" si="9"/>
        <v>#REF!</v>
      </c>
    </row>
    <row r="609" spans="1:2">
      <c r="A609" t="e">
        <f>LEFT(Updates!#REF!,9)</f>
        <v>#REF!</v>
      </c>
      <c r="B609" t="e">
        <f t="shared" si="9"/>
        <v>#REF!</v>
      </c>
    </row>
    <row r="610" spans="1:2">
      <c r="A610" t="e">
        <f>LEFT(Updates!#REF!,9)</f>
        <v>#REF!</v>
      </c>
      <c r="B610" t="e">
        <f t="shared" si="9"/>
        <v>#REF!</v>
      </c>
    </row>
    <row r="611" spans="1:2">
      <c r="A611" t="e">
        <f>LEFT(Updates!#REF!,9)</f>
        <v>#REF!</v>
      </c>
      <c r="B611" t="e">
        <f t="shared" si="9"/>
        <v>#REF!</v>
      </c>
    </row>
    <row r="612" spans="1:2">
      <c r="A612" t="e">
        <f>LEFT(Updates!#REF!,9)</f>
        <v>#REF!</v>
      </c>
      <c r="B612" t="e">
        <f t="shared" si="9"/>
        <v>#REF!</v>
      </c>
    </row>
    <row r="613" spans="1:2">
      <c r="A613" t="e">
        <f>LEFT(Updates!#REF!,9)</f>
        <v>#REF!</v>
      </c>
      <c r="B613" t="e">
        <f t="shared" si="9"/>
        <v>#REF!</v>
      </c>
    </row>
    <row r="614" spans="1:2">
      <c r="A614" t="e">
        <f>LEFT(Updates!#REF!,9)</f>
        <v>#REF!</v>
      </c>
      <c r="B614" t="e">
        <f t="shared" si="9"/>
        <v>#REF!</v>
      </c>
    </row>
    <row r="615" spans="1:2">
      <c r="A615" t="e">
        <f>LEFT(Updates!#REF!,9)</f>
        <v>#REF!</v>
      </c>
      <c r="B615" t="e">
        <f t="shared" si="9"/>
        <v>#REF!</v>
      </c>
    </row>
    <row r="616" spans="1:2">
      <c r="A616" t="e">
        <f>LEFT(Updates!#REF!,9)</f>
        <v>#REF!</v>
      </c>
      <c r="B616" t="e">
        <f t="shared" si="9"/>
        <v>#REF!</v>
      </c>
    </row>
    <row r="617" spans="1:2">
      <c r="A617" t="e">
        <f>LEFT(Updates!#REF!,9)</f>
        <v>#REF!</v>
      </c>
      <c r="B617" t="e">
        <f t="shared" si="9"/>
        <v>#REF!</v>
      </c>
    </row>
    <row r="618" spans="1:2">
      <c r="A618" t="e">
        <f>LEFT(Updates!#REF!,9)</f>
        <v>#REF!</v>
      </c>
      <c r="B618" t="e">
        <f t="shared" si="9"/>
        <v>#REF!</v>
      </c>
    </row>
    <row r="619" spans="1:2">
      <c r="A619" t="e">
        <f>LEFT(Updates!#REF!,9)</f>
        <v>#REF!</v>
      </c>
      <c r="B619" t="e">
        <f t="shared" si="9"/>
        <v>#REF!</v>
      </c>
    </row>
    <row r="620" spans="1:2">
      <c r="A620" t="e">
        <f>LEFT(Updates!#REF!,9)</f>
        <v>#REF!</v>
      </c>
      <c r="B620" t="e">
        <f t="shared" si="9"/>
        <v>#REF!</v>
      </c>
    </row>
    <row r="621" spans="1:2">
      <c r="A621" t="e">
        <f>LEFT(Updates!#REF!,9)</f>
        <v>#REF!</v>
      </c>
      <c r="B621" t="e">
        <f t="shared" si="9"/>
        <v>#REF!</v>
      </c>
    </row>
    <row r="622" spans="1:2">
      <c r="A622" t="e">
        <f>LEFT(Updates!#REF!,9)</f>
        <v>#REF!</v>
      </c>
      <c r="B622" t="e">
        <f t="shared" si="9"/>
        <v>#REF!</v>
      </c>
    </row>
    <row r="623" spans="1:2">
      <c r="A623" t="e">
        <f>LEFT(Updates!#REF!,9)</f>
        <v>#REF!</v>
      </c>
      <c r="B623" t="e">
        <f t="shared" si="9"/>
        <v>#REF!</v>
      </c>
    </row>
    <row r="624" spans="1:2">
      <c r="A624" t="e">
        <f>LEFT(Updates!#REF!,9)</f>
        <v>#REF!</v>
      </c>
      <c r="B624" t="e">
        <f t="shared" si="9"/>
        <v>#REF!</v>
      </c>
    </row>
    <row r="625" spans="1:2">
      <c r="A625" t="e">
        <f>LEFT(Updates!#REF!,9)</f>
        <v>#REF!</v>
      </c>
      <c r="B625" t="e">
        <f t="shared" si="9"/>
        <v>#REF!</v>
      </c>
    </row>
    <row r="626" spans="1:2">
      <c r="A626" t="e">
        <f>LEFT(Updates!#REF!,9)</f>
        <v>#REF!</v>
      </c>
      <c r="B626" t="e">
        <f t="shared" si="9"/>
        <v>#REF!</v>
      </c>
    </row>
    <row r="627" spans="1:2">
      <c r="A627" t="e">
        <f>LEFT(Updates!#REF!,9)</f>
        <v>#REF!</v>
      </c>
      <c r="B627" t="e">
        <f t="shared" si="9"/>
        <v>#REF!</v>
      </c>
    </row>
    <row r="628" spans="1:2">
      <c r="A628" t="e">
        <f>LEFT(Updates!#REF!,9)</f>
        <v>#REF!</v>
      </c>
      <c r="B628" t="e">
        <f t="shared" si="9"/>
        <v>#REF!</v>
      </c>
    </row>
    <row r="629" spans="1:2">
      <c r="A629" t="e">
        <f>LEFT(Updates!#REF!,9)</f>
        <v>#REF!</v>
      </c>
      <c r="B629" t="e">
        <f t="shared" si="9"/>
        <v>#REF!</v>
      </c>
    </row>
    <row r="630" spans="1:2">
      <c r="A630" t="e">
        <f>LEFT(Updates!#REF!,9)</f>
        <v>#REF!</v>
      </c>
      <c r="B630" t="e">
        <f t="shared" si="9"/>
        <v>#REF!</v>
      </c>
    </row>
    <row r="631" spans="1:2">
      <c r="A631" t="e">
        <f>LEFT(Updates!#REF!,9)</f>
        <v>#REF!</v>
      </c>
      <c r="B631" t="e">
        <f t="shared" si="9"/>
        <v>#REF!</v>
      </c>
    </row>
    <row r="632" spans="1:2">
      <c r="A632" t="e">
        <f>LEFT(Updates!#REF!,9)</f>
        <v>#REF!</v>
      </c>
      <c r="B632" t="e">
        <f t="shared" si="9"/>
        <v>#REF!</v>
      </c>
    </row>
    <row r="633" spans="1:2">
      <c r="A633" t="e">
        <f>LEFT(Updates!#REF!,9)</f>
        <v>#REF!</v>
      </c>
      <c r="B633" t="e">
        <f t="shared" si="9"/>
        <v>#REF!</v>
      </c>
    </row>
    <row r="634" spans="1:2">
      <c r="A634" t="e">
        <f>LEFT(Updates!#REF!,9)</f>
        <v>#REF!</v>
      </c>
      <c r="B634" t="e">
        <f t="shared" si="9"/>
        <v>#REF!</v>
      </c>
    </row>
    <row r="635" spans="1:2">
      <c r="A635" t="e">
        <f>LEFT(Updates!#REF!,9)</f>
        <v>#REF!</v>
      </c>
      <c r="B635" t="e">
        <f t="shared" si="9"/>
        <v>#REF!</v>
      </c>
    </row>
    <row r="636" spans="1:2">
      <c r="A636" t="e">
        <f>LEFT(Updates!#REF!,9)</f>
        <v>#REF!</v>
      </c>
      <c r="B636" t="e">
        <f t="shared" si="9"/>
        <v>#REF!</v>
      </c>
    </row>
    <row r="637" spans="1:2">
      <c r="A637" t="e">
        <f>LEFT(Updates!#REF!,9)</f>
        <v>#REF!</v>
      </c>
      <c r="B637" t="e">
        <f t="shared" si="9"/>
        <v>#REF!</v>
      </c>
    </row>
    <row r="638" spans="1:2">
      <c r="A638" t="e">
        <f>LEFT(Updates!#REF!,9)</f>
        <v>#REF!</v>
      </c>
      <c r="B638" t="e">
        <f t="shared" si="9"/>
        <v>#REF!</v>
      </c>
    </row>
    <row r="639" spans="1:2">
      <c r="A639" t="e">
        <f>LEFT(Updates!#REF!,9)</f>
        <v>#REF!</v>
      </c>
      <c r="B639" t="e">
        <f t="shared" si="9"/>
        <v>#REF!</v>
      </c>
    </row>
    <row r="640" spans="1:2">
      <c r="A640" t="e">
        <f>LEFT(Updates!#REF!,9)</f>
        <v>#REF!</v>
      </c>
      <c r="B640" t="e">
        <f t="shared" si="9"/>
        <v>#REF!</v>
      </c>
    </row>
    <row r="641" spans="1:2">
      <c r="A641" t="e">
        <f>LEFT(Updates!#REF!,9)</f>
        <v>#REF!</v>
      </c>
      <c r="B641" t="e">
        <f t="shared" si="9"/>
        <v>#REF!</v>
      </c>
    </row>
    <row r="642" spans="1:2">
      <c r="A642" t="e">
        <f>LEFT(Updates!#REF!,9)</f>
        <v>#REF!</v>
      </c>
      <c r="B642" t="e">
        <f t="shared" si="9"/>
        <v>#REF!</v>
      </c>
    </row>
    <row r="643" spans="1:2">
      <c r="A643" t="e">
        <f>LEFT(Updates!#REF!,9)</f>
        <v>#REF!</v>
      </c>
      <c r="B643" t="e">
        <f t="shared" ref="B643:B706" si="10">RIGHT(A643,7)</f>
        <v>#REF!</v>
      </c>
    </row>
    <row r="644" spans="1:2">
      <c r="A644" t="e">
        <f>LEFT(Updates!#REF!,9)</f>
        <v>#REF!</v>
      </c>
      <c r="B644" t="e">
        <f t="shared" si="10"/>
        <v>#REF!</v>
      </c>
    </row>
    <row r="645" spans="1:2">
      <c r="A645" t="e">
        <f>LEFT(Updates!#REF!,9)</f>
        <v>#REF!</v>
      </c>
      <c r="B645" t="e">
        <f t="shared" si="10"/>
        <v>#REF!</v>
      </c>
    </row>
    <row r="646" spans="1:2">
      <c r="A646" t="e">
        <f>LEFT(Updates!#REF!,9)</f>
        <v>#REF!</v>
      </c>
      <c r="B646" t="e">
        <f t="shared" si="10"/>
        <v>#REF!</v>
      </c>
    </row>
    <row r="647" spans="1:2">
      <c r="A647" t="e">
        <f>LEFT(Updates!#REF!,9)</f>
        <v>#REF!</v>
      </c>
      <c r="B647" t="e">
        <f t="shared" si="10"/>
        <v>#REF!</v>
      </c>
    </row>
    <row r="648" spans="1:2">
      <c r="A648" t="e">
        <f>LEFT(Updates!#REF!,9)</f>
        <v>#REF!</v>
      </c>
      <c r="B648" t="e">
        <f t="shared" si="10"/>
        <v>#REF!</v>
      </c>
    </row>
    <row r="649" spans="1:2">
      <c r="A649" t="e">
        <f>LEFT(Updates!#REF!,9)</f>
        <v>#REF!</v>
      </c>
      <c r="B649" t="e">
        <f t="shared" si="10"/>
        <v>#REF!</v>
      </c>
    </row>
    <row r="650" spans="1:2">
      <c r="A650" t="e">
        <f>LEFT(Updates!#REF!,9)</f>
        <v>#REF!</v>
      </c>
      <c r="B650" t="e">
        <f t="shared" si="10"/>
        <v>#REF!</v>
      </c>
    </row>
    <row r="651" spans="1:2">
      <c r="A651" t="e">
        <f>LEFT(Updates!#REF!,9)</f>
        <v>#REF!</v>
      </c>
      <c r="B651" t="e">
        <f t="shared" si="10"/>
        <v>#REF!</v>
      </c>
    </row>
    <row r="652" spans="1:2">
      <c r="A652" t="e">
        <f>LEFT(Updates!#REF!,9)</f>
        <v>#REF!</v>
      </c>
      <c r="B652" t="e">
        <f t="shared" si="10"/>
        <v>#REF!</v>
      </c>
    </row>
    <row r="653" spans="1:2">
      <c r="A653" t="e">
        <f>LEFT(Updates!#REF!,9)</f>
        <v>#REF!</v>
      </c>
      <c r="B653" t="e">
        <f t="shared" si="10"/>
        <v>#REF!</v>
      </c>
    </row>
    <row r="654" spans="1:2">
      <c r="A654" t="e">
        <f>LEFT(Updates!#REF!,9)</f>
        <v>#REF!</v>
      </c>
      <c r="B654" t="e">
        <f t="shared" si="10"/>
        <v>#REF!</v>
      </c>
    </row>
    <row r="655" spans="1:2">
      <c r="A655" t="e">
        <f>LEFT(Updates!#REF!,9)</f>
        <v>#REF!</v>
      </c>
      <c r="B655" t="e">
        <f t="shared" si="10"/>
        <v>#REF!</v>
      </c>
    </row>
    <row r="656" spans="1:2">
      <c r="A656" t="e">
        <f>LEFT(Updates!#REF!,9)</f>
        <v>#REF!</v>
      </c>
      <c r="B656" t="e">
        <f t="shared" si="10"/>
        <v>#REF!</v>
      </c>
    </row>
    <row r="657" spans="1:2">
      <c r="A657" t="e">
        <f>LEFT(Updates!#REF!,9)</f>
        <v>#REF!</v>
      </c>
      <c r="B657" t="e">
        <f t="shared" si="10"/>
        <v>#REF!</v>
      </c>
    </row>
    <row r="658" spans="1:2">
      <c r="A658" t="e">
        <f>LEFT(Updates!#REF!,9)</f>
        <v>#REF!</v>
      </c>
      <c r="B658" t="e">
        <f t="shared" si="10"/>
        <v>#REF!</v>
      </c>
    </row>
    <row r="659" spans="1:2">
      <c r="A659" t="e">
        <f>LEFT(Updates!#REF!,9)</f>
        <v>#REF!</v>
      </c>
      <c r="B659" t="e">
        <f t="shared" si="10"/>
        <v>#REF!</v>
      </c>
    </row>
    <row r="660" spans="1:2">
      <c r="A660" t="e">
        <f>LEFT(Updates!#REF!,9)</f>
        <v>#REF!</v>
      </c>
      <c r="B660" t="e">
        <f t="shared" si="10"/>
        <v>#REF!</v>
      </c>
    </row>
    <row r="661" spans="1:2">
      <c r="A661" t="e">
        <f>LEFT(Updates!#REF!,9)</f>
        <v>#REF!</v>
      </c>
      <c r="B661" t="e">
        <f t="shared" si="10"/>
        <v>#REF!</v>
      </c>
    </row>
    <row r="662" spans="1:2">
      <c r="A662" t="e">
        <f>LEFT(Updates!#REF!,9)</f>
        <v>#REF!</v>
      </c>
      <c r="B662" t="e">
        <f t="shared" si="10"/>
        <v>#REF!</v>
      </c>
    </row>
    <row r="663" spans="1:2">
      <c r="A663" t="e">
        <f>LEFT(Updates!#REF!,9)</f>
        <v>#REF!</v>
      </c>
      <c r="B663" t="e">
        <f t="shared" si="10"/>
        <v>#REF!</v>
      </c>
    </row>
    <row r="664" spans="1:2">
      <c r="A664" t="e">
        <f>LEFT(Updates!#REF!,9)</f>
        <v>#REF!</v>
      </c>
      <c r="B664" t="e">
        <f t="shared" si="10"/>
        <v>#REF!</v>
      </c>
    </row>
    <row r="665" spans="1:2">
      <c r="A665" t="e">
        <f>LEFT(Updates!#REF!,9)</f>
        <v>#REF!</v>
      </c>
      <c r="B665" t="e">
        <f t="shared" si="10"/>
        <v>#REF!</v>
      </c>
    </row>
    <row r="666" spans="1:2">
      <c r="A666" t="e">
        <f>LEFT(Updates!#REF!,9)</f>
        <v>#REF!</v>
      </c>
      <c r="B666" t="e">
        <f t="shared" si="10"/>
        <v>#REF!</v>
      </c>
    </row>
    <row r="667" spans="1:2">
      <c r="A667" t="e">
        <f>LEFT(Updates!#REF!,9)</f>
        <v>#REF!</v>
      </c>
      <c r="B667" t="e">
        <f t="shared" si="10"/>
        <v>#REF!</v>
      </c>
    </row>
    <row r="668" spans="1:2">
      <c r="A668" t="e">
        <f>LEFT(Updates!#REF!,9)</f>
        <v>#REF!</v>
      </c>
      <c r="B668" t="e">
        <f t="shared" si="10"/>
        <v>#REF!</v>
      </c>
    </row>
    <row r="669" spans="1:2">
      <c r="A669" t="e">
        <f>LEFT(Updates!#REF!,9)</f>
        <v>#REF!</v>
      </c>
      <c r="B669" t="e">
        <f t="shared" si="10"/>
        <v>#REF!</v>
      </c>
    </row>
    <row r="670" spans="1:2">
      <c r="A670" t="e">
        <f>LEFT(Updates!#REF!,9)</f>
        <v>#REF!</v>
      </c>
      <c r="B670" t="e">
        <f t="shared" si="10"/>
        <v>#REF!</v>
      </c>
    </row>
    <row r="671" spans="1:2">
      <c r="A671" t="e">
        <f>LEFT(Updates!#REF!,9)</f>
        <v>#REF!</v>
      </c>
      <c r="B671" t="e">
        <f t="shared" si="10"/>
        <v>#REF!</v>
      </c>
    </row>
    <row r="672" spans="1:2">
      <c r="A672" t="e">
        <f>LEFT(Updates!#REF!,9)</f>
        <v>#REF!</v>
      </c>
      <c r="B672" t="e">
        <f t="shared" si="10"/>
        <v>#REF!</v>
      </c>
    </row>
    <row r="673" spans="1:2">
      <c r="A673" t="e">
        <f>LEFT(Updates!#REF!,9)</f>
        <v>#REF!</v>
      </c>
      <c r="B673" t="e">
        <f t="shared" si="10"/>
        <v>#REF!</v>
      </c>
    </row>
    <row r="674" spans="1:2">
      <c r="A674" t="e">
        <f>LEFT(Updates!#REF!,9)</f>
        <v>#REF!</v>
      </c>
      <c r="B674" t="e">
        <f t="shared" si="10"/>
        <v>#REF!</v>
      </c>
    </row>
    <row r="675" spans="1:2">
      <c r="A675" t="e">
        <f>LEFT(Updates!#REF!,9)</f>
        <v>#REF!</v>
      </c>
      <c r="B675" t="e">
        <f t="shared" si="10"/>
        <v>#REF!</v>
      </c>
    </row>
    <row r="676" spans="1:2">
      <c r="A676" t="e">
        <f>LEFT(Updates!#REF!,9)</f>
        <v>#REF!</v>
      </c>
      <c r="B676" t="e">
        <f t="shared" si="10"/>
        <v>#REF!</v>
      </c>
    </row>
    <row r="677" spans="1:2">
      <c r="A677" t="e">
        <f>LEFT(Updates!#REF!,9)</f>
        <v>#REF!</v>
      </c>
      <c r="B677" t="e">
        <f t="shared" si="10"/>
        <v>#REF!</v>
      </c>
    </row>
    <row r="678" spans="1:2">
      <c r="A678" t="e">
        <f>LEFT(Updates!#REF!,9)</f>
        <v>#REF!</v>
      </c>
      <c r="B678" t="e">
        <f t="shared" si="10"/>
        <v>#REF!</v>
      </c>
    </row>
    <row r="679" spans="1:2">
      <c r="A679" t="e">
        <f>LEFT(Updates!#REF!,9)</f>
        <v>#REF!</v>
      </c>
      <c r="B679" t="e">
        <f t="shared" si="10"/>
        <v>#REF!</v>
      </c>
    </row>
    <row r="680" spans="1:2">
      <c r="A680" t="e">
        <f>LEFT(Updates!#REF!,9)</f>
        <v>#REF!</v>
      </c>
      <c r="B680" t="e">
        <f t="shared" si="10"/>
        <v>#REF!</v>
      </c>
    </row>
    <row r="681" spans="1:2">
      <c r="A681" t="e">
        <f>LEFT(Updates!#REF!,9)</f>
        <v>#REF!</v>
      </c>
      <c r="B681" t="e">
        <f t="shared" si="10"/>
        <v>#REF!</v>
      </c>
    </row>
    <row r="682" spans="1:2">
      <c r="A682" t="e">
        <f>LEFT(Updates!#REF!,9)</f>
        <v>#REF!</v>
      </c>
      <c r="B682" t="e">
        <f t="shared" si="10"/>
        <v>#REF!</v>
      </c>
    </row>
    <row r="683" spans="1:2">
      <c r="A683" t="e">
        <f>LEFT(Updates!#REF!,9)</f>
        <v>#REF!</v>
      </c>
      <c r="B683" t="e">
        <f t="shared" si="10"/>
        <v>#REF!</v>
      </c>
    </row>
    <row r="684" spans="1:2">
      <c r="A684" t="e">
        <f>LEFT(Updates!#REF!,9)</f>
        <v>#REF!</v>
      </c>
      <c r="B684" t="e">
        <f t="shared" si="10"/>
        <v>#REF!</v>
      </c>
    </row>
    <row r="685" spans="1:2">
      <c r="A685" t="e">
        <f>LEFT(Updates!#REF!,9)</f>
        <v>#REF!</v>
      </c>
      <c r="B685" t="e">
        <f t="shared" si="10"/>
        <v>#REF!</v>
      </c>
    </row>
    <row r="686" spans="1:2">
      <c r="A686" t="e">
        <f>LEFT(Updates!#REF!,9)</f>
        <v>#REF!</v>
      </c>
      <c r="B686" t="e">
        <f t="shared" si="10"/>
        <v>#REF!</v>
      </c>
    </row>
    <row r="687" spans="1:2">
      <c r="A687" t="e">
        <f>LEFT(Updates!#REF!,9)</f>
        <v>#REF!</v>
      </c>
      <c r="B687" t="e">
        <f t="shared" si="10"/>
        <v>#REF!</v>
      </c>
    </row>
    <row r="688" spans="1:2">
      <c r="A688" t="e">
        <f>LEFT(Updates!#REF!,9)</f>
        <v>#REF!</v>
      </c>
      <c r="B688" t="e">
        <f t="shared" si="10"/>
        <v>#REF!</v>
      </c>
    </row>
    <row r="689" spans="1:2">
      <c r="A689" t="e">
        <f>LEFT(Updates!#REF!,9)</f>
        <v>#REF!</v>
      </c>
      <c r="B689" t="e">
        <f t="shared" si="10"/>
        <v>#REF!</v>
      </c>
    </row>
    <row r="690" spans="1:2">
      <c r="A690" t="e">
        <f>LEFT(Updates!#REF!,9)</f>
        <v>#REF!</v>
      </c>
      <c r="B690" t="e">
        <f t="shared" si="10"/>
        <v>#REF!</v>
      </c>
    </row>
    <row r="691" spans="1:2">
      <c r="A691" t="e">
        <f>LEFT(Updates!#REF!,9)</f>
        <v>#REF!</v>
      </c>
      <c r="B691" t="e">
        <f t="shared" si="10"/>
        <v>#REF!</v>
      </c>
    </row>
    <row r="692" spans="1:2">
      <c r="A692" t="e">
        <f>LEFT(Updates!#REF!,9)</f>
        <v>#REF!</v>
      </c>
      <c r="B692" t="e">
        <f t="shared" si="10"/>
        <v>#REF!</v>
      </c>
    </row>
    <row r="693" spans="1:2">
      <c r="A693" t="e">
        <f>LEFT(Updates!#REF!,9)</f>
        <v>#REF!</v>
      </c>
      <c r="B693" t="e">
        <f t="shared" si="10"/>
        <v>#REF!</v>
      </c>
    </row>
    <row r="694" spans="1:2">
      <c r="A694" t="e">
        <f>LEFT(Updates!#REF!,9)</f>
        <v>#REF!</v>
      </c>
      <c r="B694" t="e">
        <f t="shared" si="10"/>
        <v>#REF!</v>
      </c>
    </row>
    <row r="695" spans="1:2">
      <c r="A695" t="e">
        <f>LEFT(Updates!#REF!,9)</f>
        <v>#REF!</v>
      </c>
      <c r="B695" t="e">
        <f t="shared" si="10"/>
        <v>#REF!</v>
      </c>
    </row>
    <row r="696" spans="1:2">
      <c r="A696" t="e">
        <f>LEFT(Updates!#REF!,9)</f>
        <v>#REF!</v>
      </c>
      <c r="B696" t="e">
        <f t="shared" si="10"/>
        <v>#REF!</v>
      </c>
    </row>
    <row r="697" spans="1:2">
      <c r="A697" t="e">
        <f>LEFT(Updates!#REF!,9)</f>
        <v>#REF!</v>
      </c>
      <c r="B697" t="e">
        <f t="shared" si="10"/>
        <v>#REF!</v>
      </c>
    </row>
    <row r="698" spans="1:2">
      <c r="A698" t="e">
        <f>LEFT(Updates!#REF!,9)</f>
        <v>#REF!</v>
      </c>
      <c r="B698" t="e">
        <f t="shared" si="10"/>
        <v>#REF!</v>
      </c>
    </row>
    <row r="699" spans="1:2">
      <c r="A699" t="e">
        <f>LEFT(Updates!#REF!,9)</f>
        <v>#REF!</v>
      </c>
      <c r="B699" t="e">
        <f t="shared" si="10"/>
        <v>#REF!</v>
      </c>
    </row>
    <row r="700" spans="1:2">
      <c r="A700" t="e">
        <f>LEFT(Updates!#REF!,9)</f>
        <v>#REF!</v>
      </c>
      <c r="B700" t="e">
        <f t="shared" si="10"/>
        <v>#REF!</v>
      </c>
    </row>
    <row r="701" spans="1:2">
      <c r="A701" t="e">
        <f>LEFT(Updates!#REF!,9)</f>
        <v>#REF!</v>
      </c>
      <c r="B701" t="e">
        <f t="shared" si="10"/>
        <v>#REF!</v>
      </c>
    </row>
    <row r="702" spans="1:2">
      <c r="A702" t="e">
        <f>LEFT(Updates!#REF!,9)</f>
        <v>#REF!</v>
      </c>
      <c r="B702" t="e">
        <f t="shared" si="10"/>
        <v>#REF!</v>
      </c>
    </row>
    <row r="703" spans="1:2">
      <c r="A703" t="e">
        <f>LEFT(Updates!#REF!,9)</f>
        <v>#REF!</v>
      </c>
      <c r="B703" t="e">
        <f t="shared" si="10"/>
        <v>#REF!</v>
      </c>
    </row>
    <row r="704" spans="1:2">
      <c r="A704" t="e">
        <f>LEFT(Updates!#REF!,9)</f>
        <v>#REF!</v>
      </c>
      <c r="B704" t="e">
        <f t="shared" si="10"/>
        <v>#REF!</v>
      </c>
    </row>
    <row r="705" spans="1:2">
      <c r="A705" t="e">
        <f>LEFT(Updates!#REF!,9)</f>
        <v>#REF!</v>
      </c>
      <c r="B705" t="e">
        <f t="shared" si="10"/>
        <v>#REF!</v>
      </c>
    </row>
    <row r="706" spans="1:2">
      <c r="A706" t="e">
        <f>LEFT(Updates!#REF!,9)</f>
        <v>#REF!</v>
      </c>
      <c r="B706" t="e">
        <f t="shared" si="10"/>
        <v>#REF!</v>
      </c>
    </row>
    <row r="707" spans="1:2">
      <c r="A707" t="e">
        <f>LEFT(Updates!#REF!,9)</f>
        <v>#REF!</v>
      </c>
      <c r="B707" t="e">
        <f t="shared" ref="B707:B770" si="11">RIGHT(A707,7)</f>
        <v>#REF!</v>
      </c>
    </row>
    <row r="708" spans="1:2">
      <c r="A708" t="e">
        <f>LEFT(Updates!#REF!,9)</f>
        <v>#REF!</v>
      </c>
      <c r="B708" t="e">
        <f t="shared" si="11"/>
        <v>#REF!</v>
      </c>
    </row>
    <row r="709" spans="1:2">
      <c r="A709" t="e">
        <f>LEFT(Updates!#REF!,9)</f>
        <v>#REF!</v>
      </c>
      <c r="B709" t="e">
        <f t="shared" si="11"/>
        <v>#REF!</v>
      </c>
    </row>
    <row r="710" spans="1:2">
      <c r="A710" t="e">
        <f>LEFT(Updates!#REF!,9)</f>
        <v>#REF!</v>
      </c>
      <c r="B710" t="e">
        <f t="shared" si="11"/>
        <v>#REF!</v>
      </c>
    </row>
    <row r="711" spans="1:2">
      <c r="A711" t="e">
        <f>LEFT(Updates!#REF!,9)</f>
        <v>#REF!</v>
      </c>
      <c r="B711" t="e">
        <f t="shared" si="11"/>
        <v>#REF!</v>
      </c>
    </row>
    <row r="712" spans="1:2">
      <c r="A712" t="e">
        <f>LEFT(Updates!#REF!,9)</f>
        <v>#REF!</v>
      </c>
      <c r="B712" t="e">
        <f t="shared" si="11"/>
        <v>#REF!</v>
      </c>
    </row>
    <row r="713" spans="1:2">
      <c r="A713" t="e">
        <f>LEFT(Updates!#REF!,9)</f>
        <v>#REF!</v>
      </c>
      <c r="B713" t="e">
        <f t="shared" si="11"/>
        <v>#REF!</v>
      </c>
    </row>
    <row r="714" spans="1:2">
      <c r="A714" t="e">
        <f>LEFT(Updates!#REF!,9)</f>
        <v>#REF!</v>
      </c>
      <c r="B714" t="e">
        <f t="shared" si="11"/>
        <v>#REF!</v>
      </c>
    </row>
    <row r="715" spans="1:2">
      <c r="A715" t="e">
        <f>LEFT(Updates!#REF!,9)</f>
        <v>#REF!</v>
      </c>
      <c r="B715" t="e">
        <f t="shared" si="11"/>
        <v>#REF!</v>
      </c>
    </row>
    <row r="716" spans="1:2">
      <c r="A716" t="e">
        <f>LEFT(Updates!#REF!,9)</f>
        <v>#REF!</v>
      </c>
      <c r="B716" t="e">
        <f t="shared" si="11"/>
        <v>#REF!</v>
      </c>
    </row>
    <row r="717" spans="1:2">
      <c r="A717" t="e">
        <f>LEFT(Updates!#REF!,9)</f>
        <v>#REF!</v>
      </c>
      <c r="B717" t="e">
        <f t="shared" si="11"/>
        <v>#REF!</v>
      </c>
    </row>
    <row r="718" spans="1:2">
      <c r="A718" t="e">
        <f>LEFT(Updates!#REF!,9)</f>
        <v>#REF!</v>
      </c>
      <c r="B718" t="e">
        <f t="shared" si="11"/>
        <v>#REF!</v>
      </c>
    </row>
    <row r="719" spans="1:2">
      <c r="A719" t="e">
        <f>LEFT(Updates!#REF!,9)</f>
        <v>#REF!</v>
      </c>
      <c r="B719" t="e">
        <f t="shared" si="11"/>
        <v>#REF!</v>
      </c>
    </row>
    <row r="720" spans="1:2">
      <c r="A720" t="e">
        <f>LEFT(Updates!#REF!,9)</f>
        <v>#REF!</v>
      </c>
      <c r="B720" t="e">
        <f t="shared" si="11"/>
        <v>#REF!</v>
      </c>
    </row>
    <row r="721" spans="1:2">
      <c r="A721" t="e">
        <f>LEFT(Updates!#REF!,9)</f>
        <v>#REF!</v>
      </c>
      <c r="B721" t="e">
        <f t="shared" si="11"/>
        <v>#REF!</v>
      </c>
    </row>
    <row r="722" spans="1:2">
      <c r="A722" t="e">
        <f>LEFT(Updates!#REF!,9)</f>
        <v>#REF!</v>
      </c>
      <c r="B722" t="e">
        <f t="shared" si="11"/>
        <v>#REF!</v>
      </c>
    </row>
    <row r="723" spans="1:2">
      <c r="A723" t="e">
        <f>LEFT(Updates!#REF!,9)</f>
        <v>#REF!</v>
      </c>
      <c r="B723" t="e">
        <f t="shared" si="11"/>
        <v>#REF!</v>
      </c>
    </row>
    <row r="724" spans="1:2">
      <c r="A724" t="e">
        <f>LEFT(Updates!#REF!,9)</f>
        <v>#REF!</v>
      </c>
      <c r="B724" t="e">
        <f t="shared" si="11"/>
        <v>#REF!</v>
      </c>
    </row>
    <row r="725" spans="1:2">
      <c r="A725" t="e">
        <f>LEFT(Updates!#REF!,9)</f>
        <v>#REF!</v>
      </c>
      <c r="B725" t="e">
        <f t="shared" si="11"/>
        <v>#REF!</v>
      </c>
    </row>
    <row r="726" spans="1:2">
      <c r="A726" t="e">
        <f>LEFT(Updates!#REF!,9)</f>
        <v>#REF!</v>
      </c>
      <c r="B726" t="e">
        <f t="shared" si="11"/>
        <v>#REF!</v>
      </c>
    </row>
    <row r="727" spans="1:2">
      <c r="A727" t="e">
        <f>LEFT(Updates!#REF!,9)</f>
        <v>#REF!</v>
      </c>
      <c r="B727" t="e">
        <f t="shared" si="11"/>
        <v>#REF!</v>
      </c>
    </row>
    <row r="728" spans="1:2">
      <c r="A728" t="e">
        <f>LEFT(Updates!#REF!,9)</f>
        <v>#REF!</v>
      </c>
      <c r="B728" t="e">
        <f t="shared" si="11"/>
        <v>#REF!</v>
      </c>
    </row>
    <row r="729" spans="1:2">
      <c r="A729" t="e">
        <f>LEFT(Updates!#REF!,9)</f>
        <v>#REF!</v>
      </c>
      <c r="B729" t="e">
        <f t="shared" si="11"/>
        <v>#REF!</v>
      </c>
    </row>
    <row r="730" spans="1:2">
      <c r="A730" t="e">
        <f>LEFT(Updates!#REF!,9)</f>
        <v>#REF!</v>
      </c>
      <c r="B730" t="e">
        <f t="shared" si="11"/>
        <v>#REF!</v>
      </c>
    </row>
    <row r="731" spans="1:2">
      <c r="A731" t="e">
        <f>LEFT(Updates!#REF!,9)</f>
        <v>#REF!</v>
      </c>
      <c r="B731" t="e">
        <f t="shared" si="11"/>
        <v>#REF!</v>
      </c>
    </row>
    <row r="732" spans="1:2">
      <c r="A732" t="e">
        <f>LEFT(Updates!#REF!,9)</f>
        <v>#REF!</v>
      </c>
      <c r="B732" t="e">
        <f t="shared" si="11"/>
        <v>#REF!</v>
      </c>
    </row>
    <row r="733" spans="1:2">
      <c r="A733" t="e">
        <f>LEFT(Updates!#REF!,9)</f>
        <v>#REF!</v>
      </c>
      <c r="B733" t="e">
        <f t="shared" si="11"/>
        <v>#REF!</v>
      </c>
    </row>
    <row r="734" spans="1:2">
      <c r="A734" t="e">
        <f>LEFT(Updates!#REF!,9)</f>
        <v>#REF!</v>
      </c>
      <c r="B734" t="e">
        <f t="shared" si="11"/>
        <v>#REF!</v>
      </c>
    </row>
    <row r="735" spans="1:2">
      <c r="A735" t="e">
        <f>LEFT(Updates!#REF!,9)</f>
        <v>#REF!</v>
      </c>
      <c r="B735" t="e">
        <f t="shared" si="11"/>
        <v>#REF!</v>
      </c>
    </row>
    <row r="736" spans="1:2">
      <c r="A736" t="e">
        <f>LEFT(Updates!#REF!,9)</f>
        <v>#REF!</v>
      </c>
      <c r="B736" t="e">
        <f t="shared" si="11"/>
        <v>#REF!</v>
      </c>
    </row>
    <row r="737" spans="1:2">
      <c r="A737" t="e">
        <f>LEFT(Updates!#REF!,9)</f>
        <v>#REF!</v>
      </c>
      <c r="B737" t="e">
        <f t="shared" si="11"/>
        <v>#REF!</v>
      </c>
    </row>
    <row r="738" spans="1:2">
      <c r="A738" t="e">
        <f>LEFT(Updates!#REF!,9)</f>
        <v>#REF!</v>
      </c>
      <c r="B738" t="e">
        <f t="shared" si="11"/>
        <v>#REF!</v>
      </c>
    </row>
    <row r="739" spans="1:2">
      <c r="A739" t="e">
        <f>LEFT(Updates!#REF!,9)</f>
        <v>#REF!</v>
      </c>
      <c r="B739" t="e">
        <f t="shared" si="11"/>
        <v>#REF!</v>
      </c>
    </row>
    <row r="740" spans="1:2">
      <c r="A740" t="e">
        <f>LEFT(Updates!#REF!,9)</f>
        <v>#REF!</v>
      </c>
      <c r="B740" t="e">
        <f t="shared" si="11"/>
        <v>#REF!</v>
      </c>
    </row>
    <row r="741" spans="1:2">
      <c r="A741" t="e">
        <f>LEFT(Updates!#REF!,9)</f>
        <v>#REF!</v>
      </c>
      <c r="B741" t="e">
        <f t="shared" si="11"/>
        <v>#REF!</v>
      </c>
    </row>
    <row r="742" spans="1:2">
      <c r="A742" t="e">
        <f>LEFT(Updates!#REF!,9)</f>
        <v>#REF!</v>
      </c>
      <c r="B742" t="e">
        <f t="shared" si="11"/>
        <v>#REF!</v>
      </c>
    </row>
    <row r="743" spans="1:2">
      <c r="A743" t="e">
        <f>LEFT(Updates!#REF!,9)</f>
        <v>#REF!</v>
      </c>
      <c r="B743" t="e">
        <f t="shared" si="11"/>
        <v>#REF!</v>
      </c>
    </row>
    <row r="744" spans="1:2">
      <c r="A744" t="e">
        <f>LEFT(Updates!#REF!,9)</f>
        <v>#REF!</v>
      </c>
      <c r="B744" t="e">
        <f t="shared" si="11"/>
        <v>#REF!</v>
      </c>
    </row>
    <row r="745" spans="1:2">
      <c r="A745" t="e">
        <f>LEFT(Updates!#REF!,9)</f>
        <v>#REF!</v>
      </c>
      <c r="B745" t="e">
        <f t="shared" si="11"/>
        <v>#REF!</v>
      </c>
    </row>
    <row r="746" spans="1:2">
      <c r="A746" t="e">
        <f>LEFT(Updates!#REF!,9)</f>
        <v>#REF!</v>
      </c>
      <c r="B746" t="e">
        <f t="shared" si="11"/>
        <v>#REF!</v>
      </c>
    </row>
    <row r="747" spans="1:2">
      <c r="A747" t="e">
        <f>LEFT(Updates!#REF!,9)</f>
        <v>#REF!</v>
      </c>
      <c r="B747" t="e">
        <f t="shared" si="11"/>
        <v>#REF!</v>
      </c>
    </row>
    <row r="748" spans="1:2">
      <c r="A748" t="e">
        <f>LEFT(Updates!#REF!,9)</f>
        <v>#REF!</v>
      </c>
      <c r="B748" t="e">
        <f t="shared" si="11"/>
        <v>#REF!</v>
      </c>
    </row>
    <row r="749" spans="1:2">
      <c r="A749" t="e">
        <f>LEFT(Updates!#REF!,9)</f>
        <v>#REF!</v>
      </c>
      <c r="B749" t="e">
        <f t="shared" si="11"/>
        <v>#REF!</v>
      </c>
    </row>
    <row r="750" spans="1:2">
      <c r="A750" t="e">
        <f>LEFT(Updates!#REF!,9)</f>
        <v>#REF!</v>
      </c>
      <c r="B750" t="e">
        <f t="shared" si="11"/>
        <v>#REF!</v>
      </c>
    </row>
    <row r="751" spans="1:2">
      <c r="A751" t="e">
        <f>LEFT(Updates!#REF!,9)</f>
        <v>#REF!</v>
      </c>
      <c r="B751" t="e">
        <f t="shared" si="11"/>
        <v>#REF!</v>
      </c>
    </row>
    <row r="752" spans="1:2">
      <c r="A752" t="e">
        <f>LEFT(Updates!#REF!,9)</f>
        <v>#REF!</v>
      </c>
      <c r="B752" t="e">
        <f t="shared" si="11"/>
        <v>#REF!</v>
      </c>
    </row>
    <row r="753" spans="1:2">
      <c r="A753" t="e">
        <f>LEFT(Updates!#REF!,9)</f>
        <v>#REF!</v>
      </c>
      <c r="B753" t="e">
        <f t="shared" si="11"/>
        <v>#REF!</v>
      </c>
    </row>
    <row r="754" spans="1:2">
      <c r="A754" t="e">
        <f>LEFT(Updates!#REF!,9)</f>
        <v>#REF!</v>
      </c>
      <c r="B754" t="e">
        <f t="shared" si="11"/>
        <v>#REF!</v>
      </c>
    </row>
    <row r="755" spans="1:2">
      <c r="A755" t="e">
        <f>LEFT(Updates!#REF!,9)</f>
        <v>#REF!</v>
      </c>
      <c r="B755" t="e">
        <f t="shared" si="11"/>
        <v>#REF!</v>
      </c>
    </row>
    <row r="756" spans="1:2">
      <c r="A756" t="e">
        <f>LEFT(Updates!#REF!,9)</f>
        <v>#REF!</v>
      </c>
      <c r="B756" t="e">
        <f t="shared" si="11"/>
        <v>#REF!</v>
      </c>
    </row>
    <row r="757" spans="1:2">
      <c r="A757" t="e">
        <f>LEFT(Updates!#REF!,9)</f>
        <v>#REF!</v>
      </c>
      <c r="B757" t="e">
        <f t="shared" si="11"/>
        <v>#REF!</v>
      </c>
    </row>
    <row r="758" spans="1:2">
      <c r="A758" t="e">
        <f>LEFT(Updates!#REF!,9)</f>
        <v>#REF!</v>
      </c>
      <c r="B758" t="e">
        <f t="shared" si="11"/>
        <v>#REF!</v>
      </c>
    </row>
    <row r="759" spans="1:2">
      <c r="A759" t="e">
        <f>LEFT(Updates!#REF!,9)</f>
        <v>#REF!</v>
      </c>
      <c r="B759" t="e">
        <f t="shared" si="11"/>
        <v>#REF!</v>
      </c>
    </row>
    <row r="760" spans="1:2">
      <c r="A760" t="e">
        <f>LEFT(Updates!#REF!,9)</f>
        <v>#REF!</v>
      </c>
      <c r="B760" t="e">
        <f t="shared" si="11"/>
        <v>#REF!</v>
      </c>
    </row>
    <row r="761" spans="1:2">
      <c r="A761" t="e">
        <f>LEFT(Updates!#REF!,9)</f>
        <v>#REF!</v>
      </c>
      <c r="B761" t="e">
        <f t="shared" si="11"/>
        <v>#REF!</v>
      </c>
    </row>
    <row r="762" spans="1:2">
      <c r="A762" t="e">
        <f>LEFT(Updates!#REF!,9)</f>
        <v>#REF!</v>
      </c>
      <c r="B762" t="e">
        <f t="shared" si="11"/>
        <v>#REF!</v>
      </c>
    </row>
    <row r="763" spans="1:2">
      <c r="A763" t="e">
        <f>LEFT(Updates!#REF!,9)</f>
        <v>#REF!</v>
      </c>
      <c r="B763" t="e">
        <f t="shared" si="11"/>
        <v>#REF!</v>
      </c>
    </row>
    <row r="764" spans="1:2">
      <c r="A764" t="e">
        <f>LEFT(Updates!#REF!,9)</f>
        <v>#REF!</v>
      </c>
      <c r="B764" t="e">
        <f t="shared" si="11"/>
        <v>#REF!</v>
      </c>
    </row>
    <row r="765" spans="1:2">
      <c r="A765" t="e">
        <f>LEFT(Updates!#REF!,9)</f>
        <v>#REF!</v>
      </c>
      <c r="B765" t="e">
        <f t="shared" si="11"/>
        <v>#REF!</v>
      </c>
    </row>
    <row r="766" spans="1:2">
      <c r="A766" t="e">
        <f>LEFT(Updates!#REF!,9)</f>
        <v>#REF!</v>
      </c>
      <c r="B766" t="e">
        <f t="shared" si="11"/>
        <v>#REF!</v>
      </c>
    </row>
    <row r="767" spans="1:2">
      <c r="A767" t="e">
        <f>LEFT(Updates!#REF!,9)</f>
        <v>#REF!</v>
      </c>
      <c r="B767" t="e">
        <f t="shared" si="11"/>
        <v>#REF!</v>
      </c>
    </row>
    <row r="768" spans="1:2">
      <c r="A768" t="e">
        <f>LEFT(Updates!#REF!,9)</f>
        <v>#REF!</v>
      </c>
      <c r="B768" t="e">
        <f t="shared" si="11"/>
        <v>#REF!</v>
      </c>
    </row>
    <row r="769" spans="1:2">
      <c r="A769" t="e">
        <f>LEFT(Updates!#REF!,9)</f>
        <v>#REF!</v>
      </c>
      <c r="B769" t="e">
        <f t="shared" si="11"/>
        <v>#REF!</v>
      </c>
    </row>
    <row r="770" spans="1:2">
      <c r="A770" t="e">
        <f>LEFT(Updates!#REF!,9)</f>
        <v>#REF!</v>
      </c>
      <c r="B770" t="e">
        <f t="shared" si="11"/>
        <v>#REF!</v>
      </c>
    </row>
    <row r="771" spans="1:2">
      <c r="A771" t="e">
        <f>LEFT(Updates!#REF!,9)</f>
        <v>#REF!</v>
      </c>
      <c r="B771" t="e">
        <f t="shared" ref="B771:B834" si="12">RIGHT(A771,7)</f>
        <v>#REF!</v>
      </c>
    </row>
    <row r="772" spans="1:2">
      <c r="A772" t="e">
        <f>LEFT(Updates!#REF!,9)</f>
        <v>#REF!</v>
      </c>
      <c r="B772" t="e">
        <f t="shared" si="12"/>
        <v>#REF!</v>
      </c>
    </row>
    <row r="773" spans="1:2">
      <c r="A773" t="e">
        <f>LEFT(Updates!#REF!,9)</f>
        <v>#REF!</v>
      </c>
      <c r="B773" t="e">
        <f t="shared" si="12"/>
        <v>#REF!</v>
      </c>
    </row>
    <row r="774" spans="1:2">
      <c r="A774" t="e">
        <f>LEFT(Updates!#REF!,9)</f>
        <v>#REF!</v>
      </c>
      <c r="B774" t="e">
        <f t="shared" si="12"/>
        <v>#REF!</v>
      </c>
    </row>
    <row r="775" spans="1:2">
      <c r="A775" t="e">
        <f>LEFT(Updates!#REF!,9)</f>
        <v>#REF!</v>
      </c>
      <c r="B775" t="e">
        <f t="shared" si="12"/>
        <v>#REF!</v>
      </c>
    </row>
    <row r="776" spans="1:2">
      <c r="A776" t="e">
        <f>LEFT(Updates!#REF!,9)</f>
        <v>#REF!</v>
      </c>
      <c r="B776" t="e">
        <f t="shared" si="12"/>
        <v>#REF!</v>
      </c>
    </row>
    <row r="777" spans="1:2">
      <c r="A777" t="e">
        <f>LEFT(Updates!#REF!,9)</f>
        <v>#REF!</v>
      </c>
      <c r="B777" t="e">
        <f t="shared" si="12"/>
        <v>#REF!</v>
      </c>
    </row>
    <row r="778" spans="1:2">
      <c r="A778" t="e">
        <f>LEFT(Updates!#REF!,9)</f>
        <v>#REF!</v>
      </c>
      <c r="B778" t="e">
        <f t="shared" si="12"/>
        <v>#REF!</v>
      </c>
    </row>
    <row r="779" spans="1:2">
      <c r="A779" t="e">
        <f>LEFT(Updates!#REF!,9)</f>
        <v>#REF!</v>
      </c>
      <c r="B779" t="e">
        <f t="shared" si="12"/>
        <v>#REF!</v>
      </c>
    </row>
    <row r="780" spans="1:2">
      <c r="A780" t="e">
        <f>LEFT(Updates!#REF!,9)</f>
        <v>#REF!</v>
      </c>
      <c r="B780" t="e">
        <f t="shared" si="12"/>
        <v>#REF!</v>
      </c>
    </row>
    <row r="781" spans="1:2">
      <c r="A781" t="e">
        <f>LEFT(Updates!#REF!,9)</f>
        <v>#REF!</v>
      </c>
      <c r="B781" t="e">
        <f t="shared" si="12"/>
        <v>#REF!</v>
      </c>
    </row>
    <row r="782" spans="1:2">
      <c r="A782" t="e">
        <f>LEFT(Updates!#REF!,9)</f>
        <v>#REF!</v>
      </c>
      <c r="B782" t="e">
        <f t="shared" si="12"/>
        <v>#REF!</v>
      </c>
    </row>
    <row r="783" spans="1:2">
      <c r="A783" t="e">
        <f>LEFT(Updates!#REF!,9)</f>
        <v>#REF!</v>
      </c>
      <c r="B783" t="e">
        <f t="shared" si="12"/>
        <v>#REF!</v>
      </c>
    </row>
    <row r="784" spans="1:2">
      <c r="A784" t="e">
        <f>LEFT(Updates!#REF!,9)</f>
        <v>#REF!</v>
      </c>
      <c r="B784" t="e">
        <f t="shared" si="12"/>
        <v>#REF!</v>
      </c>
    </row>
    <row r="785" spans="1:2">
      <c r="A785" t="e">
        <f>LEFT(Updates!#REF!,9)</f>
        <v>#REF!</v>
      </c>
      <c r="B785" t="e">
        <f t="shared" si="12"/>
        <v>#REF!</v>
      </c>
    </row>
    <row r="786" spans="1:2">
      <c r="A786" t="e">
        <f>LEFT(Updates!#REF!,9)</f>
        <v>#REF!</v>
      </c>
      <c r="B786" t="e">
        <f t="shared" si="12"/>
        <v>#REF!</v>
      </c>
    </row>
    <row r="787" spans="1:2">
      <c r="A787" t="e">
        <f>LEFT(Updates!#REF!,9)</f>
        <v>#REF!</v>
      </c>
      <c r="B787" t="e">
        <f t="shared" si="12"/>
        <v>#REF!</v>
      </c>
    </row>
    <row r="788" spans="1:2">
      <c r="A788" t="e">
        <f>LEFT(Updates!#REF!,9)</f>
        <v>#REF!</v>
      </c>
      <c r="B788" t="e">
        <f t="shared" si="12"/>
        <v>#REF!</v>
      </c>
    </row>
    <row r="789" spans="1:2">
      <c r="A789" t="e">
        <f>LEFT(Updates!#REF!,9)</f>
        <v>#REF!</v>
      </c>
      <c r="B789" t="e">
        <f t="shared" si="12"/>
        <v>#REF!</v>
      </c>
    </row>
    <row r="790" spans="1:2">
      <c r="A790" t="e">
        <f>LEFT(Updates!#REF!,9)</f>
        <v>#REF!</v>
      </c>
      <c r="B790" t="e">
        <f t="shared" si="12"/>
        <v>#REF!</v>
      </c>
    </row>
    <row r="791" spans="1:2">
      <c r="A791" t="e">
        <f>LEFT(Updates!#REF!,9)</f>
        <v>#REF!</v>
      </c>
      <c r="B791" t="e">
        <f t="shared" si="12"/>
        <v>#REF!</v>
      </c>
    </row>
    <row r="792" spans="1:2">
      <c r="A792" t="e">
        <f>LEFT(Updates!#REF!,9)</f>
        <v>#REF!</v>
      </c>
      <c r="B792" t="e">
        <f t="shared" si="12"/>
        <v>#REF!</v>
      </c>
    </row>
    <row r="793" spans="1:2">
      <c r="A793" t="e">
        <f>LEFT(Updates!#REF!,9)</f>
        <v>#REF!</v>
      </c>
      <c r="B793" t="e">
        <f t="shared" si="12"/>
        <v>#REF!</v>
      </c>
    </row>
    <row r="794" spans="1:2">
      <c r="A794" t="e">
        <f>LEFT(Updates!#REF!,9)</f>
        <v>#REF!</v>
      </c>
      <c r="B794" t="e">
        <f t="shared" si="12"/>
        <v>#REF!</v>
      </c>
    </row>
    <row r="795" spans="1:2">
      <c r="A795" t="e">
        <f>LEFT(Updates!#REF!,9)</f>
        <v>#REF!</v>
      </c>
      <c r="B795" t="e">
        <f t="shared" si="12"/>
        <v>#REF!</v>
      </c>
    </row>
    <row r="796" spans="1:2">
      <c r="A796" t="e">
        <f>LEFT(Updates!#REF!,9)</f>
        <v>#REF!</v>
      </c>
      <c r="B796" t="e">
        <f t="shared" si="12"/>
        <v>#REF!</v>
      </c>
    </row>
    <row r="797" spans="1:2">
      <c r="A797" t="e">
        <f>LEFT(Updates!#REF!,9)</f>
        <v>#REF!</v>
      </c>
      <c r="B797" t="e">
        <f t="shared" si="12"/>
        <v>#REF!</v>
      </c>
    </row>
    <row r="798" spans="1:2">
      <c r="A798" t="e">
        <f>LEFT(Updates!#REF!,9)</f>
        <v>#REF!</v>
      </c>
      <c r="B798" t="e">
        <f t="shared" si="12"/>
        <v>#REF!</v>
      </c>
    </row>
    <row r="799" spans="1:2">
      <c r="A799" t="e">
        <f>LEFT(Updates!#REF!,9)</f>
        <v>#REF!</v>
      </c>
      <c r="B799" t="e">
        <f t="shared" si="12"/>
        <v>#REF!</v>
      </c>
    </row>
    <row r="800" spans="1:2">
      <c r="A800" t="e">
        <f>LEFT(Updates!#REF!,9)</f>
        <v>#REF!</v>
      </c>
      <c r="B800" t="e">
        <f t="shared" si="12"/>
        <v>#REF!</v>
      </c>
    </row>
    <row r="801" spans="1:2">
      <c r="A801" t="e">
        <f>LEFT(Updates!#REF!,9)</f>
        <v>#REF!</v>
      </c>
      <c r="B801" t="e">
        <f t="shared" si="12"/>
        <v>#REF!</v>
      </c>
    </row>
    <row r="802" spans="1:2">
      <c r="A802" t="e">
        <f>LEFT(Updates!#REF!,9)</f>
        <v>#REF!</v>
      </c>
      <c r="B802" t="e">
        <f t="shared" si="12"/>
        <v>#REF!</v>
      </c>
    </row>
    <row r="803" spans="1:2">
      <c r="A803" t="e">
        <f>LEFT(Updates!#REF!,9)</f>
        <v>#REF!</v>
      </c>
      <c r="B803" t="e">
        <f t="shared" si="12"/>
        <v>#REF!</v>
      </c>
    </row>
    <row r="804" spans="1:2">
      <c r="A804" t="e">
        <f>LEFT(Updates!#REF!,9)</f>
        <v>#REF!</v>
      </c>
      <c r="B804" t="e">
        <f t="shared" si="12"/>
        <v>#REF!</v>
      </c>
    </row>
    <row r="805" spans="1:2">
      <c r="A805" t="e">
        <f>LEFT(Updates!#REF!,9)</f>
        <v>#REF!</v>
      </c>
      <c r="B805" t="e">
        <f t="shared" si="12"/>
        <v>#REF!</v>
      </c>
    </row>
    <row r="806" spans="1:2">
      <c r="A806" t="e">
        <f>LEFT(Updates!#REF!,9)</f>
        <v>#REF!</v>
      </c>
      <c r="B806" t="e">
        <f t="shared" si="12"/>
        <v>#REF!</v>
      </c>
    </row>
    <row r="807" spans="1:2">
      <c r="A807" t="e">
        <f>LEFT(Updates!#REF!,9)</f>
        <v>#REF!</v>
      </c>
      <c r="B807" t="e">
        <f t="shared" si="12"/>
        <v>#REF!</v>
      </c>
    </row>
    <row r="808" spans="1:2">
      <c r="A808" t="e">
        <f>LEFT(Updates!#REF!,9)</f>
        <v>#REF!</v>
      </c>
      <c r="B808" t="e">
        <f t="shared" si="12"/>
        <v>#REF!</v>
      </c>
    </row>
    <row r="809" spans="1:2">
      <c r="A809" t="e">
        <f>LEFT(Updates!#REF!,9)</f>
        <v>#REF!</v>
      </c>
      <c r="B809" t="e">
        <f t="shared" si="12"/>
        <v>#REF!</v>
      </c>
    </row>
    <row r="810" spans="1:2">
      <c r="A810" t="e">
        <f>LEFT(Updates!#REF!,9)</f>
        <v>#REF!</v>
      </c>
      <c r="B810" t="e">
        <f t="shared" si="12"/>
        <v>#REF!</v>
      </c>
    </row>
    <row r="811" spans="1:2">
      <c r="A811" t="e">
        <f>LEFT(Updates!#REF!,9)</f>
        <v>#REF!</v>
      </c>
      <c r="B811" t="e">
        <f t="shared" si="12"/>
        <v>#REF!</v>
      </c>
    </row>
    <row r="812" spans="1:2">
      <c r="A812" t="e">
        <f>LEFT(Updates!#REF!,9)</f>
        <v>#REF!</v>
      </c>
      <c r="B812" t="e">
        <f t="shared" si="12"/>
        <v>#REF!</v>
      </c>
    </row>
    <row r="813" spans="1:2">
      <c r="A813" t="e">
        <f>LEFT(Updates!#REF!,9)</f>
        <v>#REF!</v>
      </c>
      <c r="B813" t="e">
        <f t="shared" si="12"/>
        <v>#REF!</v>
      </c>
    </row>
    <row r="814" spans="1:2">
      <c r="A814" t="e">
        <f>LEFT(Updates!#REF!,9)</f>
        <v>#REF!</v>
      </c>
      <c r="B814" t="e">
        <f t="shared" si="12"/>
        <v>#REF!</v>
      </c>
    </row>
    <row r="815" spans="1:2">
      <c r="A815" t="e">
        <f>LEFT(Updates!#REF!,9)</f>
        <v>#REF!</v>
      </c>
      <c r="B815" t="e">
        <f t="shared" si="12"/>
        <v>#REF!</v>
      </c>
    </row>
    <row r="816" spans="1:2">
      <c r="A816" t="e">
        <f>LEFT(Updates!#REF!,9)</f>
        <v>#REF!</v>
      </c>
      <c r="B816" t="e">
        <f t="shared" si="12"/>
        <v>#REF!</v>
      </c>
    </row>
    <row r="817" spans="1:2">
      <c r="A817" t="e">
        <f>LEFT(Updates!#REF!,9)</f>
        <v>#REF!</v>
      </c>
      <c r="B817" t="e">
        <f t="shared" si="12"/>
        <v>#REF!</v>
      </c>
    </row>
    <row r="818" spans="1:2">
      <c r="A818" t="e">
        <f>LEFT(Updates!#REF!,9)</f>
        <v>#REF!</v>
      </c>
      <c r="B818" t="e">
        <f t="shared" si="12"/>
        <v>#REF!</v>
      </c>
    </row>
    <row r="819" spans="1:2">
      <c r="A819" t="e">
        <f>LEFT(Updates!#REF!,9)</f>
        <v>#REF!</v>
      </c>
      <c r="B819" t="e">
        <f t="shared" si="12"/>
        <v>#REF!</v>
      </c>
    </row>
    <row r="820" spans="1:2">
      <c r="A820" t="e">
        <f>LEFT(Updates!#REF!,9)</f>
        <v>#REF!</v>
      </c>
      <c r="B820" t="e">
        <f t="shared" si="12"/>
        <v>#REF!</v>
      </c>
    </row>
    <row r="821" spans="1:2">
      <c r="A821" t="e">
        <f>LEFT(Updates!#REF!,9)</f>
        <v>#REF!</v>
      </c>
      <c r="B821" t="e">
        <f t="shared" si="12"/>
        <v>#REF!</v>
      </c>
    </row>
    <row r="822" spans="1:2">
      <c r="A822" t="e">
        <f>LEFT(Updates!#REF!,9)</f>
        <v>#REF!</v>
      </c>
      <c r="B822" t="e">
        <f t="shared" si="12"/>
        <v>#REF!</v>
      </c>
    </row>
    <row r="823" spans="1:2">
      <c r="A823" t="e">
        <f>LEFT(Updates!#REF!,9)</f>
        <v>#REF!</v>
      </c>
      <c r="B823" t="e">
        <f t="shared" si="12"/>
        <v>#REF!</v>
      </c>
    </row>
    <row r="824" spans="1:2">
      <c r="A824" t="e">
        <f>LEFT(Updates!#REF!,9)</f>
        <v>#REF!</v>
      </c>
      <c r="B824" t="e">
        <f t="shared" si="12"/>
        <v>#REF!</v>
      </c>
    </row>
    <row r="825" spans="1:2">
      <c r="A825" t="e">
        <f>LEFT(Updates!#REF!,9)</f>
        <v>#REF!</v>
      </c>
      <c r="B825" t="e">
        <f t="shared" si="12"/>
        <v>#REF!</v>
      </c>
    </row>
    <row r="826" spans="1:2">
      <c r="A826" t="e">
        <f>LEFT(Updates!#REF!,9)</f>
        <v>#REF!</v>
      </c>
      <c r="B826" t="e">
        <f t="shared" si="12"/>
        <v>#REF!</v>
      </c>
    </row>
    <row r="827" spans="1:2">
      <c r="A827" t="e">
        <f>LEFT(Updates!#REF!,9)</f>
        <v>#REF!</v>
      </c>
      <c r="B827" t="e">
        <f t="shared" si="12"/>
        <v>#REF!</v>
      </c>
    </row>
    <row r="828" spans="1:2">
      <c r="A828" t="e">
        <f>LEFT(Updates!#REF!,9)</f>
        <v>#REF!</v>
      </c>
      <c r="B828" t="e">
        <f t="shared" si="12"/>
        <v>#REF!</v>
      </c>
    </row>
    <row r="829" spans="1:2">
      <c r="A829" t="e">
        <f>LEFT(Updates!#REF!,9)</f>
        <v>#REF!</v>
      </c>
      <c r="B829" t="e">
        <f t="shared" si="12"/>
        <v>#REF!</v>
      </c>
    </row>
    <row r="830" spans="1:2">
      <c r="A830" t="e">
        <f>LEFT(Updates!#REF!,9)</f>
        <v>#REF!</v>
      </c>
      <c r="B830" t="e">
        <f t="shared" si="12"/>
        <v>#REF!</v>
      </c>
    </row>
    <row r="831" spans="1:2">
      <c r="A831" t="e">
        <f>LEFT(Updates!#REF!,9)</f>
        <v>#REF!</v>
      </c>
      <c r="B831" t="e">
        <f t="shared" si="12"/>
        <v>#REF!</v>
      </c>
    </row>
    <row r="832" spans="1:2">
      <c r="A832" t="e">
        <f>LEFT(Updates!#REF!,9)</f>
        <v>#REF!</v>
      </c>
      <c r="B832" t="e">
        <f t="shared" si="12"/>
        <v>#REF!</v>
      </c>
    </row>
    <row r="833" spans="1:2">
      <c r="A833" t="e">
        <f>LEFT(Updates!#REF!,9)</f>
        <v>#REF!</v>
      </c>
      <c r="B833" t="e">
        <f t="shared" si="12"/>
        <v>#REF!</v>
      </c>
    </row>
    <row r="834" spans="1:2">
      <c r="A834" t="e">
        <f>LEFT(Updates!#REF!,9)</f>
        <v>#REF!</v>
      </c>
      <c r="B834" t="e">
        <f t="shared" si="12"/>
        <v>#REF!</v>
      </c>
    </row>
    <row r="835" spans="1:2">
      <c r="A835" t="e">
        <f>LEFT(Updates!#REF!,9)</f>
        <v>#REF!</v>
      </c>
      <c r="B835" t="e">
        <f t="shared" ref="B835:B898" si="13">RIGHT(A835,7)</f>
        <v>#REF!</v>
      </c>
    </row>
    <row r="836" spans="1:2">
      <c r="A836" t="e">
        <f>LEFT(Updates!#REF!,9)</f>
        <v>#REF!</v>
      </c>
      <c r="B836" t="e">
        <f t="shared" si="13"/>
        <v>#REF!</v>
      </c>
    </row>
    <row r="837" spans="1:2">
      <c r="A837" t="e">
        <f>LEFT(Updates!#REF!,9)</f>
        <v>#REF!</v>
      </c>
      <c r="B837" t="e">
        <f t="shared" si="13"/>
        <v>#REF!</v>
      </c>
    </row>
    <row r="838" spans="1:2">
      <c r="A838" t="e">
        <f>LEFT(Updates!#REF!,9)</f>
        <v>#REF!</v>
      </c>
      <c r="B838" t="e">
        <f t="shared" si="13"/>
        <v>#REF!</v>
      </c>
    </row>
    <row r="839" spans="1:2">
      <c r="A839" t="e">
        <f>LEFT(Updates!#REF!,9)</f>
        <v>#REF!</v>
      </c>
      <c r="B839" t="e">
        <f t="shared" si="13"/>
        <v>#REF!</v>
      </c>
    </row>
    <row r="840" spans="1:2">
      <c r="A840" t="e">
        <f>LEFT(Updates!#REF!,9)</f>
        <v>#REF!</v>
      </c>
      <c r="B840" t="e">
        <f t="shared" si="13"/>
        <v>#REF!</v>
      </c>
    </row>
    <row r="841" spans="1:2">
      <c r="A841" t="e">
        <f>LEFT(Updates!#REF!,9)</f>
        <v>#REF!</v>
      </c>
      <c r="B841" t="e">
        <f t="shared" si="13"/>
        <v>#REF!</v>
      </c>
    </row>
    <row r="842" spans="1:2">
      <c r="A842" t="e">
        <f>LEFT(Updates!#REF!,9)</f>
        <v>#REF!</v>
      </c>
      <c r="B842" t="e">
        <f t="shared" si="13"/>
        <v>#REF!</v>
      </c>
    </row>
    <row r="843" spans="1:2">
      <c r="A843" t="e">
        <f>LEFT(Updates!#REF!,9)</f>
        <v>#REF!</v>
      </c>
      <c r="B843" t="e">
        <f t="shared" si="13"/>
        <v>#REF!</v>
      </c>
    </row>
    <row r="844" spans="1:2">
      <c r="A844" t="e">
        <f>LEFT(Updates!#REF!,9)</f>
        <v>#REF!</v>
      </c>
      <c r="B844" t="e">
        <f t="shared" si="13"/>
        <v>#REF!</v>
      </c>
    </row>
    <row r="845" spans="1:2">
      <c r="A845" t="e">
        <f>LEFT(Updates!#REF!,9)</f>
        <v>#REF!</v>
      </c>
      <c r="B845" t="e">
        <f t="shared" si="13"/>
        <v>#REF!</v>
      </c>
    </row>
    <row r="846" spans="1:2">
      <c r="A846" t="e">
        <f>LEFT(Updates!#REF!,9)</f>
        <v>#REF!</v>
      </c>
      <c r="B846" t="e">
        <f t="shared" si="13"/>
        <v>#REF!</v>
      </c>
    </row>
    <row r="847" spans="1:2">
      <c r="A847" t="e">
        <f>LEFT(Updates!#REF!,9)</f>
        <v>#REF!</v>
      </c>
      <c r="B847" t="e">
        <f t="shared" si="13"/>
        <v>#REF!</v>
      </c>
    </row>
    <row r="848" spans="1:2">
      <c r="A848" t="e">
        <f>LEFT(Updates!#REF!,9)</f>
        <v>#REF!</v>
      </c>
      <c r="B848" t="e">
        <f t="shared" si="13"/>
        <v>#REF!</v>
      </c>
    </row>
    <row r="849" spans="1:2">
      <c r="A849" t="e">
        <f>LEFT(Updates!#REF!,9)</f>
        <v>#REF!</v>
      </c>
      <c r="B849" t="e">
        <f t="shared" si="13"/>
        <v>#REF!</v>
      </c>
    </row>
    <row r="850" spans="1:2">
      <c r="A850" t="e">
        <f>LEFT(Updates!#REF!,9)</f>
        <v>#REF!</v>
      </c>
      <c r="B850" t="e">
        <f t="shared" si="13"/>
        <v>#REF!</v>
      </c>
    </row>
    <row r="851" spans="1:2">
      <c r="A851" t="e">
        <f>LEFT(Updates!#REF!,9)</f>
        <v>#REF!</v>
      </c>
      <c r="B851" t="e">
        <f t="shared" si="13"/>
        <v>#REF!</v>
      </c>
    </row>
    <row r="852" spans="1:2">
      <c r="A852" t="e">
        <f>LEFT(Updates!#REF!,9)</f>
        <v>#REF!</v>
      </c>
      <c r="B852" t="e">
        <f t="shared" si="13"/>
        <v>#REF!</v>
      </c>
    </row>
    <row r="853" spans="1:2">
      <c r="A853" t="e">
        <f>LEFT(Updates!#REF!,9)</f>
        <v>#REF!</v>
      </c>
      <c r="B853" t="e">
        <f t="shared" si="13"/>
        <v>#REF!</v>
      </c>
    </row>
    <row r="854" spans="1:2">
      <c r="A854" t="e">
        <f>LEFT(Updates!#REF!,9)</f>
        <v>#REF!</v>
      </c>
      <c r="B854" t="e">
        <f t="shared" si="13"/>
        <v>#REF!</v>
      </c>
    </row>
    <row r="855" spans="1:2">
      <c r="A855" t="e">
        <f>LEFT(Updates!#REF!,9)</f>
        <v>#REF!</v>
      </c>
      <c r="B855" t="e">
        <f t="shared" si="13"/>
        <v>#REF!</v>
      </c>
    </row>
    <row r="856" spans="1:2">
      <c r="A856" t="e">
        <f>LEFT(Updates!#REF!,9)</f>
        <v>#REF!</v>
      </c>
      <c r="B856" t="e">
        <f t="shared" si="13"/>
        <v>#REF!</v>
      </c>
    </row>
    <row r="857" spans="1:2">
      <c r="A857" t="e">
        <f>LEFT(Updates!#REF!,9)</f>
        <v>#REF!</v>
      </c>
      <c r="B857" t="e">
        <f t="shared" si="13"/>
        <v>#REF!</v>
      </c>
    </row>
    <row r="858" spans="1:2">
      <c r="A858" t="e">
        <f>LEFT(Updates!#REF!,9)</f>
        <v>#REF!</v>
      </c>
      <c r="B858" t="e">
        <f t="shared" si="13"/>
        <v>#REF!</v>
      </c>
    </row>
    <row r="859" spans="1:2">
      <c r="A859" t="e">
        <f>LEFT(Updates!#REF!,9)</f>
        <v>#REF!</v>
      </c>
      <c r="B859" t="e">
        <f t="shared" si="13"/>
        <v>#REF!</v>
      </c>
    </row>
    <row r="860" spans="1:2">
      <c r="A860" t="e">
        <f>LEFT(Updates!#REF!,9)</f>
        <v>#REF!</v>
      </c>
      <c r="B860" t="e">
        <f t="shared" si="13"/>
        <v>#REF!</v>
      </c>
    </row>
    <row r="861" spans="1:2">
      <c r="A861" t="e">
        <f>LEFT(Updates!#REF!,9)</f>
        <v>#REF!</v>
      </c>
      <c r="B861" t="e">
        <f t="shared" si="13"/>
        <v>#REF!</v>
      </c>
    </row>
    <row r="862" spans="1:2">
      <c r="A862" t="e">
        <f>LEFT(Updates!#REF!,9)</f>
        <v>#REF!</v>
      </c>
      <c r="B862" t="e">
        <f t="shared" si="13"/>
        <v>#REF!</v>
      </c>
    </row>
    <row r="863" spans="1:2">
      <c r="A863" t="e">
        <f>LEFT(Updates!#REF!,9)</f>
        <v>#REF!</v>
      </c>
      <c r="B863" t="e">
        <f t="shared" si="13"/>
        <v>#REF!</v>
      </c>
    </row>
    <row r="864" spans="1:2">
      <c r="A864" t="e">
        <f>LEFT(Updates!#REF!,9)</f>
        <v>#REF!</v>
      </c>
      <c r="B864" t="e">
        <f t="shared" si="13"/>
        <v>#REF!</v>
      </c>
    </row>
    <row r="865" spans="1:2">
      <c r="A865" t="e">
        <f>LEFT(Updates!#REF!,9)</f>
        <v>#REF!</v>
      </c>
      <c r="B865" t="e">
        <f t="shared" si="13"/>
        <v>#REF!</v>
      </c>
    </row>
    <row r="866" spans="1:2">
      <c r="A866" t="e">
        <f>LEFT(Updates!#REF!,9)</f>
        <v>#REF!</v>
      </c>
      <c r="B866" t="e">
        <f t="shared" si="13"/>
        <v>#REF!</v>
      </c>
    </row>
    <row r="867" spans="1:2">
      <c r="A867" t="e">
        <f>LEFT(Updates!#REF!,9)</f>
        <v>#REF!</v>
      </c>
      <c r="B867" t="e">
        <f t="shared" si="13"/>
        <v>#REF!</v>
      </c>
    </row>
    <row r="868" spans="1:2">
      <c r="A868" t="e">
        <f>LEFT(Updates!#REF!,9)</f>
        <v>#REF!</v>
      </c>
      <c r="B868" t="e">
        <f t="shared" si="13"/>
        <v>#REF!</v>
      </c>
    </row>
    <row r="869" spans="1:2">
      <c r="A869" t="e">
        <f>LEFT(Updates!#REF!,9)</f>
        <v>#REF!</v>
      </c>
      <c r="B869" t="e">
        <f t="shared" si="13"/>
        <v>#REF!</v>
      </c>
    </row>
    <row r="870" spans="1:2">
      <c r="A870" t="e">
        <f>LEFT(Updates!#REF!,9)</f>
        <v>#REF!</v>
      </c>
      <c r="B870" t="e">
        <f t="shared" si="13"/>
        <v>#REF!</v>
      </c>
    </row>
    <row r="871" spans="1:2">
      <c r="A871" t="e">
        <f>LEFT(Updates!#REF!,9)</f>
        <v>#REF!</v>
      </c>
      <c r="B871" t="e">
        <f t="shared" si="13"/>
        <v>#REF!</v>
      </c>
    </row>
    <row r="872" spans="1:2">
      <c r="A872" t="e">
        <f>LEFT(Updates!#REF!,9)</f>
        <v>#REF!</v>
      </c>
      <c r="B872" t="e">
        <f t="shared" si="13"/>
        <v>#REF!</v>
      </c>
    </row>
    <row r="873" spans="1:2">
      <c r="A873" t="e">
        <f>LEFT(Updates!#REF!,9)</f>
        <v>#REF!</v>
      </c>
      <c r="B873" t="e">
        <f t="shared" si="13"/>
        <v>#REF!</v>
      </c>
    </row>
    <row r="874" spans="1:2">
      <c r="A874" t="e">
        <f>LEFT(Updates!#REF!,9)</f>
        <v>#REF!</v>
      </c>
      <c r="B874" t="e">
        <f t="shared" si="13"/>
        <v>#REF!</v>
      </c>
    </row>
    <row r="875" spans="1:2">
      <c r="A875" t="e">
        <f>LEFT(Updates!#REF!,9)</f>
        <v>#REF!</v>
      </c>
      <c r="B875" t="e">
        <f t="shared" si="13"/>
        <v>#REF!</v>
      </c>
    </row>
    <row r="876" spans="1:2">
      <c r="A876" t="e">
        <f>LEFT(Updates!#REF!,9)</f>
        <v>#REF!</v>
      </c>
      <c r="B876" t="e">
        <f t="shared" si="13"/>
        <v>#REF!</v>
      </c>
    </row>
    <row r="877" spans="1:2">
      <c r="A877" t="e">
        <f>LEFT(Updates!#REF!,9)</f>
        <v>#REF!</v>
      </c>
      <c r="B877" t="e">
        <f t="shared" si="13"/>
        <v>#REF!</v>
      </c>
    </row>
    <row r="878" spans="1:2">
      <c r="A878" t="e">
        <f>LEFT(Updates!#REF!,9)</f>
        <v>#REF!</v>
      </c>
      <c r="B878" t="e">
        <f t="shared" si="13"/>
        <v>#REF!</v>
      </c>
    </row>
    <row r="879" spans="1:2">
      <c r="A879" t="e">
        <f>LEFT(Updates!#REF!,9)</f>
        <v>#REF!</v>
      </c>
      <c r="B879" t="e">
        <f t="shared" si="13"/>
        <v>#REF!</v>
      </c>
    </row>
    <row r="880" spans="1:2">
      <c r="A880" t="e">
        <f>LEFT(Updates!#REF!,9)</f>
        <v>#REF!</v>
      </c>
      <c r="B880" t="e">
        <f t="shared" si="13"/>
        <v>#REF!</v>
      </c>
    </row>
    <row r="881" spans="1:2">
      <c r="A881" t="e">
        <f>LEFT(Updates!#REF!,9)</f>
        <v>#REF!</v>
      </c>
      <c r="B881" t="e">
        <f t="shared" si="13"/>
        <v>#REF!</v>
      </c>
    </row>
    <row r="882" spans="1:2">
      <c r="A882" t="e">
        <f>LEFT(Updates!#REF!,9)</f>
        <v>#REF!</v>
      </c>
      <c r="B882" t="e">
        <f t="shared" si="13"/>
        <v>#REF!</v>
      </c>
    </row>
    <row r="883" spans="1:2">
      <c r="A883" t="e">
        <f>LEFT(Updates!#REF!,9)</f>
        <v>#REF!</v>
      </c>
      <c r="B883" t="e">
        <f t="shared" si="13"/>
        <v>#REF!</v>
      </c>
    </row>
    <row r="884" spans="1:2">
      <c r="A884" t="e">
        <f>LEFT(Updates!#REF!,9)</f>
        <v>#REF!</v>
      </c>
      <c r="B884" t="e">
        <f t="shared" si="13"/>
        <v>#REF!</v>
      </c>
    </row>
    <row r="885" spans="1:2">
      <c r="A885" t="e">
        <f>LEFT(Updates!#REF!,9)</f>
        <v>#REF!</v>
      </c>
      <c r="B885" t="e">
        <f t="shared" si="13"/>
        <v>#REF!</v>
      </c>
    </row>
    <row r="886" spans="1:2">
      <c r="A886" t="e">
        <f>LEFT(Updates!#REF!,9)</f>
        <v>#REF!</v>
      </c>
      <c r="B886" t="e">
        <f t="shared" si="13"/>
        <v>#REF!</v>
      </c>
    </row>
    <row r="887" spans="1:2">
      <c r="A887" t="e">
        <f>LEFT(Updates!#REF!,9)</f>
        <v>#REF!</v>
      </c>
      <c r="B887" t="e">
        <f t="shared" si="13"/>
        <v>#REF!</v>
      </c>
    </row>
    <row r="888" spans="1:2">
      <c r="A888" t="e">
        <f>LEFT(Updates!#REF!,9)</f>
        <v>#REF!</v>
      </c>
      <c r="B888" t="e">
        <f t="shared" si="13"/>
        <v>#REF!</v>
      </c>
    </row>
    <row r="889" spans="1:2">
      <c r="A889" t="e">
        <f>LEFT(Updates!#REF!,9)</f>
        <v>#REF!</v>
      </c>
      <c r="B889" t="e">
        <f t="shared" si="13"/>
        <v>#REF!</v>
      </c>
    </row>
    <row r="890" spans="1:2">
      <c r="A890" t="e">
        <f>LEFT(Updates!#REF!,9)</f>
        <v>#REF!</v>
      </c>
      <c r="B890" t="e">
        <f t="shared" si="13"/>
        <v>#REF!</v>
      </c>
    </row>
    <row r="891" spans="1:2">
      <c r="A891" t="e">
        <f>LEFT(Updates!#REF!,9)</f>
        <v>#REF!</v>
      </c>
      <c r="B891" t="e">
        <f t="shared" si="13"/>
        <v>#REF!</v>
      </c>
    </row>
    <row r="892" spans="1:2">
      <c r="A892" t="e">
        <f>LEFT(Updates!#REF!,9)</f>
        <v>#REF!</v>
      </c>
      <c r="B892" t="e">
        <f t="shared" si="13"/>
        <v>#REF!</v>
      </c>
    </row>
    <row r="893" spans="1:2">
      <c r="A893" t="e">
        <f>LEFT(Updates!#REF!,9)</f>
        <v>#REF!</v>
      </c>
      <c r="B893" t="e">
        <f t="shared" si="13"/>
        <v>#REF!</v>
      </c>
    </row>
    <row r="894" spans="1:2">
      <c r="A894" t="e">
        <f>LEFT(Updates!#REF!,9)</f>
        <v>#REF!</v>
      </c>
      <c r="B894" t="e">
        <f t="shared" si="13"/>
        <v>#REF!</v>
      </c>
    </row>
    <row r="895" spans="1:2">
      <c r="A895" t="e">
        <f>LEFT(Updates!#REF!,9)</f>
        <v>#REF!</v>
      </c>
      <c r="B895" t="e">
        <f t="shared" si="13"/>
        <v>#REF!</v>
      </c>
    </row>
    <row r="896" spans="1:2">
      <c r="A896" t="e">
        <f>LEFT(Updates!#REF!,9)</f>
        <v>#REF!</v>
      </c>
      <c r="B896" t="e">
        <f t="shared" si="13"/>
        <v>#REF!</v>
      </c>
    </row>
    <row r="897" spans="1:2">
      <c r="A897" t="e">
        <f>LEFT(Updates!#REF!,9)</f>
        <v>#REF!</v>
      </c>
      <c r="B897" t="e">
        <f t="shared" si="13"/>
        <v>#REF!</v>
      </c>
    </row>
    <row r="898" spans="1:2">
      <c r="A898" t="e">
        <f>LEFT(Updates!#REF!,9)</f>
        <v>#REF!</v>
      </c>
      <c r="B898" t="e">
        <f t="shared" si="13"/>
        <v>#REF!</v>
      </c>
    </row>
    <row r="899" spans="1:2">
      <c r="A899" t="e">
        <f>LEFT(Updates!#REF!,9)</f>
        <v>#REF!</v>
      </c>
      <c r="B899" t="e">
        <f t="shared" ref="B899:B962" si="14">RIGHT(A899,7)</f>
        <v>#REF!</v>
      </c>
    </row>
    <row r="900" spans="1:2">
      <c r="A900" t="e">
        <f>LEFT(Updates!#REF!,9)</f>
        <v>#REF!</v>
      </c>
      <c r="B900" t="e">
        <f t="shared" si="14"/>
        <v>#REF!</v>
      </c>
    </row>
    <row r="901" spans="1:2">
      <c r="A901" t="e">
        <f>LEFT(Updates!#REF!,9)</f>
        <v>#REF!</v>
      </c>
      <c r="B901" t="e">
        <f t="shared" si="14"/>
        <v>#REF!</v>
      </c>
    </row>
    <row r="902" spans="1:2">
      <c r="A902" t="e">
        <f>LEFT(Updates!#REF!,9)</f>
        <v>#REF!</v>
      </c>
      <c r="B902" t="e">
        <f t="shared" si="14"/>
        <v>#REF!</v>
      </c>
    </row>
    <row r="903" spans="1:2">
      <c r="A903" t="e">
        <f>LEFT(Updates!#REF!,9)</f>
        <v>#REF!</v>
      </c>
      <c r="B903" t="e">
        <f t="shared" si="14"/>
        <v>#REF!</v>
      </c>
    </row>
    <row r="904" spans="1:2">
      <c r="A904" t="e">
        <f>LEFT(Updates!#REF!,9)</f>
        <v>#REF!</v>
      </c>
      <c r="B904" t="e">
        <f t="shared" si="14"/>
        <v>#REF!</v>
      </c>
    </row>
    <row r="905" spans="1:2">
      <c r="A905" t="e">
        <f>LEFT(Updates!#REF!,9)</f>
        <v>#REF!</v>
      </c>
      <c r="B905" t="e">
        <f t="shared" si="14"/>
        <v>#REF!</v>
      </c>
    </row>
    <row r="906" spans="1:2">
      <c r="A906" t="e">
        <f>LEFT(Updates!#REF!,9)</f>
        <v>#REF!</v>
      </c>
      <c r="B906" t="e">
        <f t="shared" si="14"/>
        <v>#REF!</v>
      </c>
    </row>
    <row r="907" spans="1:2">
      <c r="A907" t="e">
        <f>LEFT(Updates!#REF!,9)</f>
        <v>#REF!</v>
      </c>
      <c r="B907" t="e">
        <f t="shared" si="14"/>
        <v>#REF!</v>
      </c>
    </row>
    <row r="908" spans="1:2">
      <c r="A908" t="e">
        <f>LEFT(Updates!#REF!,9)</f>
        <v>#REF!</v>
      </c>
      <c r="B908" t="e">
        <f t="shared" si="14"/>
        <v>#REF!</v>
      </c>
    </row>
    <row r="909" spans="1:2">
      <c r="A909" t="e">
        <f>LEFT(Updates!#REF!,9)</f>
        <v>#REF!</v>
      </c>
      <c r="B909" t="e">
        <f t="shared" si="14"/>
        <v>#REF!</v>
      </c>
    </row>
    <row r="910" spans="1:2">
      <c r="A910" t="e">
        <f>LEFT(Updates!#REF!,9)</f>
        <v>#REF!</v>
      </c>
      <c r="B910" t="e">
        <f t="shared" si="14"/>
        <v>#REF!</v>
      </c>
    </row>
    <row r="911" spans="1:2">
      <c r="A911" t="e">
        <f>LEFT(Updates!#REF!,9)</f>
        <v>#REF!</v>
      </c>
      <c r="B911" t="e">
        <f t="shared" si="14"/>
        <v>#REF!</v>
      </c>
    </row>
    <row r="912" spans="1:2">
      <c r="A912" t="e">
        <f>LEFT(Updates!#REF!,9)</f>
        <v>#REF!</v>
      </c>
      <c r="B912" t="e">
        <f t="shared" si="14"/>
        <v>#REF!</v>
      </c>
    </row>
    <row r="913" spans="1:2">
      <c r="A913" t="e">
        <f>LEFT(Updates!#REF!,9)</f>
        <v>#REF!</v>
      </c>
      <c r="B913" t="e">
        <f t="shared" si="14"/>
        <v>#REF!</v>
      </c>
    </row>
    <row r="914" spans="1:2">
      <c r="A914" t="e">
        <f>LEFT(Updates!#REF!,9)</f>
        <v>#REF!</v>
      </c>
      <c r="B914" t="e">
        <f t="shared" si="14"/>
        <v>#REF!</v>
      </c>
    </row>
    <row r="915" spans="1:2">
      <c r="A915" t="e">
        <f>LEFT(Updates!#REF!,9)</f>
        <v>#REF!</v>
      </c>
      <c r="B915" t="e">
        <f t="shared" si="14"/>
        <v>#REF!</v>
      </c>
    </row>
    <row r="916" spans="1:2">
      <c r="A916" t="e">
        <f>LEFT(Updates!#REF!,9)</f>
        <v>#REF!</v>
      </c>
      <c r="B916" t="e">
        <f t="shared" si="14"/>
        <v>#REF!</v>
      </c>
    </row>
    <row r="917" spans="1:2">
      <c r="A917" t="e">
        <f>LEFT(Updates!#REF!,9)</f>
        <v>#REF!</v>
      </c>
      <c r="B917" t="e">
        <f t="shared" si="14"/>
        <v>#REF!</v>
      </c>
    </row>
    <row r="918" spans="1:2">
      <c r="A918" t="e">
        <f>LEFT(Updates!#REF!,9)</f>
        <v>#REF!</v>
      </c>
      <c r="B918" t="e">
        <f t="shared" si="14"/>
        <v>#REF!</v>
      </c>
    </row>
    <row r="919" spans="1:2">
      <c r="A919" t="e">
        <f>LEFT(Updates!#REF!,9)</f>
        <v>#REF!</v>
      </c>
      <c r="B919" t="e">
        <f t="shared" si="14"/>
        <v>#REF!</v>
      </c>
    </row>
    <row r="920" spans="1:2">
      <c r="A920" t="e">
        <f>LEFT(Updates!#REF!,9)</f>
        <v>#REF!</v>
      </c>
      <c r="B920" t="e">
        <f t="shared" si="14"/>
        <v>#REF!</v>
      </c>
    </row>
    <row r="921" spans="1:2">
      <c r="A921" t="e">
        <f>LEFT(Updates!#REF!,9)</f>
        <v>#REF!</v>
      </c>
      <c r="B921" t="e">
        <f t="shared" si="14"/>
        <v>#REF!</v>
      </c>
    </row>
    <row r="922" spans="1:2">
      <c r="A922" t="e">
        <f>LEFT(Updates!#REF!,9)</f>
        <v>#REF!</v>
      </c>
      <c r="B922" t="e">
        <f t="shared" si="14"/>
        <v>#REF!</v>
      </c>
    </row>
    <row r="923" spans="1:2">
      <c r="A923" t="e">
        <f>LEFT(Updates!#REF!,9)</f>
        <v>#REF!</v>
      </c>
      <c r="B923" t="e">
        <f t="shared" si="14"/>
        <v>#REF!</v>
      </c>
    </row>
    <row r="924" spans="1:2">
      <c r="A924" t="e">
        <f>LEFT(Updates!#REF!,9)</f>
        <v>#REF!</v>
      </c>
      <c r="B924" t="e">
        <f t="shared" si="14"/>
        <v>#REF!</v>
      </c>
    </row>
    <row r="925" spans="1:2">
      <c r="A925" t="e">
        <f>LEFT(Updates!#REF!,9)</f>
        <v>#REF!</v>
      </c>
      <c r="B925" t="e">
        <f t="shared" si="14"/>
        <v>#REF!</v>
      </c>
    </row>
    <row r="926" spans="1:2">
      <c r="A926" t="e">
        <f>LEFT(Updates!#REF!,9)</f>
        <v>#REF!</v>
      </c>
      <c r="B926" t="e">
        <f t="shared" si="14"/>
        <v>#REF!</v>
      </c>
    </row>
    <row r="927" spans="1:2">
      <c r="A927" t="e">
        <f>LEFT(Updates!#REF!,9)</f>
        <v>#REF!</v>
      </c>
      <c r="B927" t="e">
        <f t="shared" si="14"/>
        <v>#REF!</v>
      </c>
    </row>
    <row r="928" spans="1:2">
      <c r="A928" t="e">
        <f>LEFT(Updates!#REF!,9)</f>
        <v>#REF!</v>
      </c>
      <c r="B928" t="e">
        <f t="shared" si="14"/>
        <v>#REF!</v>
      </c>
    </row>
    <row r="929" spans="1:2">
      <c r="A929" t="e">
        <f>LEFT(Updates!#REF!,9)</f>
        <v>#REF!</v>
      </c>
      <c r="B929" t="e">
        <f t="shared" si="14"/>
        <v>#REF!</v>
      </c>
    </row>
    <row r="930" spans="1:2">
      <c r="A930" t="e">
        <f>LEFT(Updates!#REF!,9)</f>
        <v>#REF!</v>
      </c>
      <c r="B930" t="e">
        <f t="shared" si="14"/>
        <v>#REF!</v>
      </c>
    </row>
    <row r="931" spans="1:2">
      <c r="A931" t="e">
        <f>LEFT(Updates!#REF!,9)</f>
        <v>#REF!</v>
      </c>
      <c r="B931" t="e">
        <f t="shared" si="14"/>
        <v>#REF!</v>
      </c>
    </row>
    <row r="932" spans="1:2">
      <c r="A932" t="e">
        <f>LEFT(Updates!#REF!,9)</f>
        <v>#REF!</v>
      </c>
      <c r="B932" t="e">
        <f t="shared" si="14"/>
        <v>#REF!</v>
      </c>
    </row>
    <row r="933" spans="1:2">
      <c r="A933" t="e">
        <f>LEFT(Updates!#REF!,9)</f>
        <v>#REF!</v>
      </c>
      <c r="B933" t="e">
        <f t="shared" si="14"/>
        <v>#REF!</v>
      </c>
    </row>
    <row r="934" spans="1:2">
      <c r="A934" t="e">
        <f>LEFT(Updates!#REF!,9)</f>
        <v>#REF!</v>
      </c>
      <c r="B934" t="e">
        <f t="shared" si="14"/>
        <v>#REF!</v>
      </c>
    </row>
    <row r="935" spans="1:2">
      <c r="A935" t="e">
        <f>LEFT(Updates!#REF!,9)</f>
        <v>#REF!</v>
      </c>
      <c r="B935" t="e">
        <f t="shared" si="14"/>
        <v>#REF!</v>
      </c>
    </row>
    <row r="936" spans="1:2">
      <c r="A936" t="e">
        <f>LEFT(Updates!#REF!,9)</f>
        <v>#REF!</v>
      </c>
      <c r="B936" t="e">
        <f t="shared" si="14"/>
        <v>#REF!</v>
      </c>
    </row>
    <row r="937" spans="1:2">
      <c r="A937" t="e">
        <f>LEFT(Updates!#REF!,9)</f>
        <v>#REF!</v>
      </c>
      <c r="B937" t="e">
        <f t="shared" si="14"/>
        <v>#REF!</v>
      </c>
    </row>
    <row r="938" spans="1:2">
      <c r="A938" t="e">
        <f>LEFT(Updates!#REF!,9)</f>
        <v>#REF!</v>
      </c>
      <c r="B938" t="e">
        <f t="shared" si="14"/>
        <v>#REF!</v>
      </c>
    </row>
    <row r="939" spans="1:2">
      <c r="A939" t="e">
        <f>LEFT(Updates!#REF!,9)</f>
        <v>#REF!</v>
      </c>
      <c r="B939" t="e">
        <f t="shared" si="14"/>
        <v>#REF!</v>
      </c>
    </row>
    <row r="940" spans="1:2">
      <c r="A940" t="e">
        <f>LEFT(Updates!#REF!,9)</f>
        <v>#REF!</v>
      </c>
      <c r="B940" t="e">
        <f t="shared" si="14"/>
        <v>#REF!</v>
      </c>
    </row>
    <row r="941" spans="1:2">
      <c r="A941" t="e">
        <f>LEFT(Updates!#REF!,9)</f>
        <v>#REF!</v>
      </c>
      <c r="B941" t="e">
        <f t="shared" si="14"/>
        <v>#REF!</v>
      </c>
    </row>
    <row r="942" spans="1:2">
      <c r="A942" t="e">
        <f>LEFT(Updates!#REF!,9)</f>
        <v>#REF!</v>
      </c>
      <c r="B942" t="e">
        <f t="shared" si="14"/>
        <v>#REF!</v>
      </c>
    </row>
    <row r="943" spans="1:2">
      <c r="A943" t="e">
        <f>LEFT(Updates!#REF!,9)</f>
        <v>#REF!</v>
      </c>
      <c r="B943" t="e">
        <f t="shared" si="14"/>
        <v>#REF!</v>
      </c>
    </row>
    <row r="944" spans="1:2">
      <c r="A944" t="e">
        <f>LEFT(Updates!#REF!,9)</f>
        <v>#REF!</v>
      </c>
      <c r="B944" t="e">
        <f t="shared" si="14"/>
        <v>#REF!</v>
      </c>
    </row>
    <row r="945" spans="1:2">
      <c r="A945" t="e">
        <f>LEFT(Updates!#REF!,9)</f>
        <v>#REF!</v>
      </c>
      <c r="B945" t="e">
        <f t="shared" si="14"/>
        <v>#REF!</v>
      </c>
    </row>
    <row r="946" spans="1:2">
      <c r="A946" t="e">
        <f>LEFT(Updates!#REF!,9)</f>
        <v>#REF!</v>
      </c>
      <c r="B946" t="e">
        <f t="shared" si="14"/>
        <v>#REF!</v>
      </c>
    </row>
    <row r="947" spans="1:2">
      <c r="A947" t="e">
        <f>LEFT(Updates!#REF!,9)</f>
        <v>#REF!</v>
      </c>
      <c r="B947" t="e">
        <f t="shared" si="14"/>
        <v>#REF!</v>
      </c>
    </row>
    <row r="948" spans="1:2">
      <c r="A948" t="e">
        <f>LEFT(Updates!#REF!,9)</f>
        <v>#REF!</v>
      </c>
      <c r="B948" t="e">
        <f t="shared" si="14"/>
        <v>#REF!</v>
      </c>
    </row>
    <row r="949" spans="1:2">
      <c r="A949" t="e">
        <f>LEFT(Updates!#REF!,9)</f>
        <v>#REF!</v>
      </c>
      <c r="B949" t="e">
        <f t="shared" si="14"/>
        <v>#REF!</v>
      </c>
    </row>
    <row r="950" spans="1:2">
      <c r="A950" t="e">
        <f>LEFT(Updates!#REF!,9)</f>
        <v>#REF!</v>
      </c>
      <c r="B950" t="e">
        <f t="shared" si="14"/>
        <v>#REF!</v>
      </c>
    </row>
    <row r="951" spans="1:2">
      <c r="A951" t="e">
        <f>LEFT(Updates!#REF!,9)</f>
        <v>#REF!</v>
      </c>
      <c r="B951" t="e">
        <f t="shared" si="14"/>
        <v>#REF!</v>
      </c>
    </row>
    <row r="952" spans="1:2">
      <c r="A952" t="e">
        <f>LEFT(Updates!#REF!,9)</f>
        <v>#REF!</v>
      </c>
      <c r="B952" t="e">
        <f t="shared" si="14"/>
        <v>#REF!</v>
      </c>
    </row>
    <row r="953" spans="1:2">
      <c r="A953" t="e">
        <f>LEFT(Updates!#REF!,9)</f>
        <v>#REF!</v>
      </c>
      <c r="B953" t="e">
        <f t="shared" si="14"/>
        <v>#REF!</v>
      </c>
    </row>
    <row r="954" spans="1:2">
      <c r="A954" t="e">
        <f>LEFT(Updates!#REF!,9)</f>
        <v>#REF!</v>
      </c>
      <c r="B954" t="e">
        <f t="shared" si="14"/>
        <v>#REF!</v>
      </c>
    </row>
    <row r="955" spans="1:2">
      <c r="A955" t="e">
        <f>LEFT(Updates!#REF!,9)</f>
        <v>#REF!</v>
      </c>
      <c r="B955" t="e">
        <f t="shared" si="14"/>
        <v>#REF!</v>
      </c>
    </row>
    <row r="956" spans="1:2">
      <c r="A956" t="e">
        <f>LEFT(Updates!#REF!,9)</f>
        <v>#REF!</v>
      </c>
      <c r="B956" t="e">
        <f t="shared" si="14"/>
        <v>#REF!</v>
      </c>
    </row>
    <row r="957" spans="1:2">
      <c r="A957" t="e">
        <f>LEFT(Updates!#REF!,9)</f>
        <v>#REF!</v>
      </c>
      <c r="B957" t="e">
        <f t="shared" si="14"/>
        <v>#REF!</v>
      </c>
    </row>
    <row r="958" spans="1:2">
      <c r="A958" t="e">
        <f>LEFT(Updates!#REF!,9)</f>
        <v>#REF!</v>
      </c>
      <c r="B958" t="e">
        <f t="shared" si="14"/>
        <v>#REF!</v>
      </c>
    </row>
    <row r="959" spans="1:2">
      <c r="A959" t="e">
        <f>LEFT(Updates!#REF!,9)</f>
        <v>#REF!</v>
      </c>
      <c r="B959" t="e">
        <f t="shared" si="14"/>
        <v>#REF!</v>
      </c>
    </row>
    <row r="960" spans="1:2">
      <c r="A960" t="e">
        <f>LEFT(Updates!#REF!,9)</f>
        <v>#REF!</v>
      </c>
      <c r="B960" t="e">
        <f t="shared" si="14"/>
        <v>#REF!</v>
      </c>
    </row>
    <row r="961" spans="1:2">
      <c r="A961" t="e">
        <f>LEFT(Updates!#REF!,9)</f>
        <v>#REF!</v>
      </c>
      <c r="B961" t="e">
        <f t="shared" si="14"/>
        <v>#REF!</v>
      </c>
    </row>
    <row r="962" spans="1:2">
      <c r="A962" t="e">
        <f>LEFT(Updates!#REF!,9)</f>
        <v>#REF!</v>
      </c>
      <c r="B962" t="e">
        <f t="shared" si="14"/>
        <v>#REF!</v>
      </c>
    </row>
    <row r="963" spans="1:2">
      <c r="A963" t="e">
        <f>LEFT(Updates!#REF!,9)</f>
        <v>#REF!</v>
      </c>
      <c r="B963" t="e">
        <f t="shared" ref="B963:B1000" si="15">RIGHT(A963,7)</f>
        <v>#REF!</v>
      </c>
    </row>
    <row r="964" spans="1:2">
      <c r="A964" t="e">
        <f>LEFT(Updates!#REF!,9)</f>
        <v>#REF!</v>
      </c>
      <c r="B964" t="e">
        <f t="shared" si="15"/>
        <v>#REF!</v>
      </c>
    </row>
    <row r="965" spans="1:2">
      <c r="A965" t="e">
        <f>LEFT(Updates!#REF!,9)</f>
        <v>#REF!</v>
      </c>
      <c r="B965" t="e">
        <f t="shared" si="15"/>
        <v>#REF!</v>
      </c>
    </row>
    <row r="966" spans="1:2">
      <c r="A966" t="e">
        <f>LEFT(Updates!#REF!,9)</f>
        <v>#REF!</v>
      </c>
      <c r="B966" t="e">
        <f t="shared" si="15"/>
        <v>#REF!</v>
      </c>
    </row>
    <row r="967" spans="1:2">
      <c r="A967" t="e">
        <f>LEFT(Updates!#REF!,9)</f>
        <v>#REF!</v>
      </c>
      <c r="B967" t="e">
        <f t="shared" si="15"/>
        <v>#REF!</v>
      </c>
    </row>
    <row r="968" spans="1:2">
      <c r="A968" t="e">
        <f>LEFT(Updates!#REF!,9)</f>
        <v>#REF!</v>
      </c>
      <c r="B968" t="e">
        <f t="shared" si="15"/>
        <v>#REF!</v>
      </c>
    </row>
    <row r="969" spans="1:2">
      <c r="A969" t="e">
        <f>LEFT(Updates!#REF!,9)</f>
        <v>#REF!</v>
      </c>
      <c r="B969" t="e">
        <f t="shared" si="15"/>
        <v>#REF!</v>
      </c>
    </row>
    <row r="970" spans="1:2">
      <c r="A970" t="e">
        <f>LEFT(Updates!#REF!,9)</f>
        <v>#REF!</v>
      </c>
      <c r="B970" t="e">
        <f t="shared" si="15"/>
        <v>#REF!</v>
      </c>
    </row>
    <row r="971" spans="1:2">
      <c r="A971" t="e">
        <f>LEFT(Updates!#REF!,9)</f>
        <v>#REF!</v>
      </c>
      <c r="B971" t="e">
        <f t="shared" si="15"/>
        <v>#REF!</v>
      </c>
    </row>
    <row r="972" spans="1:2">
      <c r="A972" t="e">
        <f>LEFT(Updates!#REF!,9)</f>
        <v>#REF!</v>
      </c>
      <c r="B972" t="e">
        <f t="shared" si="15"/>
        <v>#REF!</v>
      </c>
    </row>
    <row r="973" spans="1:2">
      <c r="A973" t="e">
        <f>LEFT(Updates!#REF!,9)</f>
        <v>#REF!</v>
      </c>
      <c r="B973" t="e">
        <f t="shared" si="15"/>
        <v>#REF!</v>
      </c>
    </row>
    <row r="974" spans="1:2">
      <c r="A974" t="e">
        <f>LEFT(Updates!#REF!,9)</f>
        <v>#REF!</v>
      </c>
      <c r="B974" t="e">
        <f t="shared" si="15"/>
        <v>#REF!</v>
      </c>
    </row>
    <row r="975" spans="1:2">
      <c r="A975" t="e">
        <f>LEFT(Updates!#REF!,9)</f>
        <v>#REF!</v>
      </c>
      <c r="B975" t="e">
        <f t="shared" si="15"/>
        <v>#REF!</v>
      </c>
    </row>
    <row r="976" spans="1:2">
      <c r="A976" t="e">
        <f>LEFT(Updates!#REF!,9)</f>
        <v>#REF!</v>
      </c>
      <c r="B976" t="e">
        <f t="shared" si="15"/>
        <v>#REF!</v>
      </c>
    </row>
    <row r="977" spans="1:2">
      <c r="A977" t="e">
        <f>LEFT(Updates!#REF!,9)</f>
        <v>#REF!</v>
      </c>
      <c r="B977" t="e">
        <f t="shared" si="15"/>
        <v>#REF!</v>
      </c>
    </row>
    <row r="978" spans="1:2">
      <c r="A978" t="e">
        <f>LEFT(Updates!#REF!,9)</f>
        <v>#REF!</v>
      </c>
      <c r="B978" t="e">
        <f t="shared" si="15"/>
        <v>#REF!</v>
      </c>
    </row>
    <row r="979" spans="1:2">
      <c r="A979" t="e">
        <f>LEFT(Updates!#REF!,9)</f>
        <v>#REF!</v>
      </c>
      <c r="B979" t="e">
        <f t="shared" si="15"/>
        <v>#REF!</v>
      </c>
    </row>
    <row r="980" spans="1:2">
      <c r="A980" t="e">
        <f>LEFT(Updates!#REF!,9)</f>
        <v>#REF!</v>
      </c>
      <c r="B980" t="e">
        <f t="shared" si="15"/>
        <v>#REF!</v>
      </c>
    </row>
    <row r="981" spans="1:2">
      <c r="A981" t="e">
        <f>LEFT(Updates!#REF!,9)</f>
        <v>#REF!</v>
      </c>
      <c r="B981" t="e">
        <f t="shared" si="15"/>
        <v>#REF!</v>
      </c>
    </row>
    <row r="982" spans="1:2">
      <c r="A982" t="e">
        <f>LEFT(Updates!#REF!,9)</f>
        <v>#REF!</v>
      </c>
      <c r="B982" t="e">
        <f t="shared" si="15"/>
        <v>#REF!</v>
      </c>
    </row>
    <row r="983" spans="1:2">
      <c r="A983" t="e">
        <f>LEFT(Updates!#REF!,9)</f>
        <v>#REF!</v>
      </c>
      <c r="B983" t="e">
        <f t="shared" si="15"/>
        <v>#REF!</v>
      </c>
    </row>
    <row r="984" spans="1:2">
      <c r="A984" t="e">
        <f>LEFT(Updates!#REF!,9)</f>
        <v>#REF!</v>
      </c>
      <c r="B984" t="e">
        <f t="shared" si="15"/>
        <v>#REF!</v>
      </c>
    </row>
    <row r="985" spans="1:2">
      <c r="A985" t="e">
        <f>LEFT(Updates!#REF!,9)</f>
        <v>#REF!</v>
      </c>
      <c r="B985" t="e">
        <f t="shared" si="15"/>
        <v>#REF!</v>
      </c>
    </row>
    <row r="986" spans="1:2">
      <c r="A986" t="e">
        <f>LEFT(Updates!#REF!,9)</f>
        <v>#REF!</v>
      </c>
      <c r="B986" t="e">
        <f t="shared" si="15"/>
        <v>#REF!</v>
      </c>
    </row>
    <row r="987" spans="1:2">
      <c r="A987" t="e">
        <f>LEFT(Updates!#REF!,9)</f>
        <v>#REF!</v>
      </c>
      <c r="B987" t="e">
        <f t="shared" si="15"/>
        <v>#REF!</v>
      </c>
    </row>
    <row r="988" spans="1:2">
      <c r="A988" t="e">
        <f>LEFT(Updates!#REF!,9)</f>
        <v>#REF!</v>
      </c>
      <c r="B988" t="e">
        <f t="shared" si="15"/>
        <v>#REF!</v>
      </c>
    </row>
    <row r="989" spans="1:2">
      <c r="A989" t="e">
        <f>LEFT(Updates!#REF!,9)</f>
        <v>#REF!</v>
      </c>
      <c r="B989" t="e">
        <f t="shared" si="15"/>
        <v>#REF!</v>
      </c>
    </row>
    <row r="990" spans="1:2">
      <c r="A990" t="e">
        <f>LEFT(Updates!#REF!,9)</f>
        <v>#REF!</v>
      </c>
      <c r="B990" t="e">
        <f t="shared" si="15"/>
        <v>#REF!</v>
      </c>
    </row>
    <row r="991" spans="1:2">
      <c r="A991" t="e">
        <f>LEFT(Updates!#REF!,9)</f>
        <v>#REF!</v>
      </c>
      <c r="B991" t="e">
        <f t="shared" si="15"/>
        <v>#REF!</v>
      </c>
    </row>
    <row r="992" spans="1:2">
      <c r="A992" t="e">
        <f>LEFT(Updates!#REF!,9)</f>
        <v>#REF!</v>
      </c>
      <c r="B992" t="e">
        <f t="shared" si="15"/>
        <v>#REF!</v>
      </c>
    </row>
    <row r="993" spans="1:2">
      <c r="A993" t="e">
        <f>LEFT(Updates!#REF!,9)</f>
        <v>#REF!</v>
      </c>
      <c r="B993" t="e">
        <f t="shared" si="15"/>
        <v>#REF!</v>
      </c>
    </row>
    <row r="994" spans="1:2">
      <c r="A994" t="e">
        <f>LEFT(Updates!#REF!,9)</f>
        <v>#REF!</v>
      </c>
      <c r="B994" t="e">
        <f t="shared" si="15"/>
        <v>#REF!</v>
      </c>
    </row>
    <row r="995" spans="1:2">
      <c r="A995" t="e">
        <f>LEFT(Updates!#REF!,9)</f>
        <v>#REF!</v>
      </c>
      <c r="B995" t="e">
        <f t="shared" si="15"/>
        <v>#REF!</v>
      </c>
    </row>
    <row r="996" spans="1:2">
      <c r="A996" t="e">
        <f>LEFT(Updates!#REF!,9)</f>
        <v>#REF!</v>
      </c>
      <c r="B996" t="e">
        <f t="shared" si="15"/>
        <v>#REF!</v>
      </c>
    </row>
    <row r="997" spans="1:2">
      <c r="A997" t="e">
        <f>LEFT(Updates!#REF!,9)</f>
        <v>#REF!</v>
      </c>
      <c r="B997" t="e">
        <f t="shared" si="15"/>
        <v>#REF!</v>
      </c>
    </row>
    <row r="998" spans="1:2">
      <c r="A998" t="e">
        <f>LEFT(Updates!#REF!,9)</f>
        <v>#REF!</v>
      </c>
      <c r="B998" t="e">
        <f t="shared" si="15"/>
        <v>#REF!</v>
      </c>
    </row>
    <row r="999" spans="1:2">
      <c r="A999" t="e">
        <f>LEFT(Updates!#REF!,9)</f>
        <v>#REF!</v>
      </c>
      <c r="B999" t="e">
        <f t="shared" si="15"/>
        <v>#REF!</v>
      </c>
    </row>
    <row r="1000" spans="1:2">
      <c r="A1000" t="e">
        <f>LEFT(Updates!#REF!,9)</f>
        <v>#REF!</v>
      </c>
      <c r="B1000" t="e">
        <f t="shared" si="15"/>
        <v>#REF!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1000"/>
  <sheetViews>
    <sheetView workbookViewId="0">
      <selection activeCell="A2" sqref="A2"/>
    </sheetView>
  </sheetViews>
  <sheetFormatPr defaultRowHeight="12" customHeight="1"/>
  <cols>
    <col min="1" max="1" width="16" bestFit="1" customWidth="1"/>
    <col min="2" max="2" width="13.42578125" bestFit="1" customWidth="1"/>
    <col min="3" max="3" width="27.5703125" bestFit="1" customWidth="1"/>
    <col min="4" max="4" width="32.85546875" bestFit="1" customWidth="1"/>
    <col min="5" max="5" width="22.42578125" bestFit="1" customWidth="1"/>
    <col min="6" max="6" width="16.7109375" style="9" bestFit="1" customWidth="1"/>
    <col min="7" max="7" width="29.28515625" bestFit="1" customWidth="1"/>
    <col min="8" max="8" width="14.85546875" bestFit="1" customWidth="1"/>
    <col min="9" max="9" width="13.140625" bestFit="1" customWidth="1"/>
    <col min="10" max="10" width="15.140625" bestFit="1" customWidth="1"/>
    <col min="11" max="11" width="10.140625" bestFit="1" customWidth="1"/>
    <col min="12" max="12" width="15.140625" customWidth="1"/>
    <col min="13" max="13" width="16" style="8" bestFit="1" customWidth="1"/>
    <col min="14" max="14" width="8.5703125" style="8" bestFit="1" customWidth="1"/>
    <col min="15" max="15" width="20.85546875" bestFit="1" customWidth="1"/>
    <col min="16" max="16" width="11.5703125" bestFit="1" customWidth="1"/>
    <col min="17" max="17" width="29.28515625" bestFit="1" customWidth="1"/>
    <col min="18" max="18" width="10.42578125" bestFit="1" customWidth="1"/>
    <col min="19" max="19" width="14.28515625" bestFit="1" customWidth="1"/>
    <col min="20" max="20" width="13.7109375" bestFit="1" customWidth="1"/>
    <col min="21" max="21" width="17.42578125" bestFit="1" customWidth="1"/>
    <col min="22" max="22" width="28.5703125" bestFit="1" customWidth="1"/>
    <col min="23" max="23" width="24.7109375" bestFit="1" customWidth="1"/>
    <col min="24" max="24" width="42.42578125" bestFit="1" customWidth="1"/>
    <col min="25" max="25" width="16.5703125" style="5" bestFit="1" customWidth="1"/>
    <col min="26" max="26" width="12.5703125" style="5" bestFit="1" customWidth="1"/>
    <col min="27" max="27" width="5.5703125" style="10" bestFit="1" customWidth="1"/>
    <col min="28" max="28" width="11.5703125" style="6" bestFit="1" customWidth="1"/>
    <col min="29" max="29" width="7.140625" bestFit="1" customWidth="1"/>
    <col min="30" max="30" width="12.28515625" bestFit="1" customWidth="1"/>
  </cols>
  <sheetData>
    <row r="1" spans="1:30" ht="12" customHeight="1">
      <c r="A1" t="s">
        <v>47</v>
      </c>
      <c r="B1" t="s">
        <v>48</v>
      </c>
      <c r="C1" t="s">
        <v>65</v>
      </c>
      <c r="D1" t="s">
        <v>66</v>
      </c>
      <c r="E1" t="s">
        <v>94</v>
      </c>
      <c r="F1" s="9" t="s">
        <v>95</v>
      </c>
      <c r="G1" t="s">
        <v>50</v>
      </c>
      <c r="H1" t="s">
        <v>49</v>
      </c>
      <c r="I1" t="s">
        <v>59</v>
      </c>
      <c r="J1" t="s">
        <v>61</v>
      </c>
      <c r="K1" t="s">
        <v>60</v>
      </c>
      <c r="L1" t="s">
        <v>62</v>
      </c>
      <c r="M1" s="8" t="s">
        <v>64</v>
      </c>
      <c r="N1" s="8" t="s">
        <v>97</v>
      </c>
      <c r="O1" t="s">
        <v>58</v>
      </c>
      <c r="P1" t="s">
        <v>37</v>
      </c>
      <c r="Q1" t="s">
        <v>53</v>
      </c>
      <c r="R1" t="s">
        <v>43</v>
      </c>
      <c r="S1" t="s">
        <v>63</v>
      </c>
      <c r="T1" t="s">
        <v>40</v>
      </c>
      <c r="U1" t="s">
        <v>45</v>
      </c>
      <c r="V1" t="s">
        <v>101</v>
      </c>
      <c r="W1" t="s">
        <v>103</v>
      </c>
      <c r="X1" t="s">
        <v>102</v>
      </c>
      <c r="Y1" s="5" t="s">
        <v>98</v>
      </c>
      <c r="Z1" s="5" t="s">
        <v>34</v>
      </c>
      <c r="AA1" s="10" t="s">
        <v>68</v>
      </c>
      <c r="AB1" s="6" t="s">
        <v>29</v>
      </c>
      <c r="AC1" s="6" t="s">
        <v>69</v>
      </c>
      <c r="AD1" s="6" t="s">
        <v>70</v>
      </c>
    </row>
    <row r="2" spans="1:30" ht="12" customHeight="1">
      <c r="A2" s="6" t="e">
        <f>TRIM(CLEAN(MID(Updates!D2,FIND("Network User Id: ",Updates!D2)+17,(FIND("E-MAIL ACCOUNTS",Updates!D2)-(FIND("Network User Id:",Updates!D2)+17)))))</f>
        <v>#VALUE!</v>
      </c>
      <c r="B2" s="6" t="e">
        <f>TRIM(CLEAN(MID(Updates!D2,FIND("Logon ID: ",Updates!D2)+10,(FIND("Password:",Updates!D2)-(FIND("Logon ID:",Updates!D2)+10)))))</f>
        <v>#VALUE!</v>
      </c>
      <c r="C2" t="e">
        <f>TRIM(CLEAN(MID(Updates!D2,FIND("Primary Address: ",Updates!D2)+17,(FIND("Secondary Address:",Updates!D2)-(FIND("Primary Address: ",Updates!D2)+17)))))</f>
        <v>#VALUE!</v>
      </c>
      <c r="D2" t="e">
        <f>TRIM(CLEAN(MID(Updates!D2,FIND("Secondary Address: ",Updates!D2)+19,(FIND("** PLEASE DO NOT REPLY TO THIS E-MAIL. ",Updates!D2)-(FIND("Secondary Address: ",Updates!D2)+19)))))</f>
        <v>#VALUE!</v>
      </c>
      <c r="E2" t="b">
        <f>IF(COUNT(SEARCH({"transpo.ottawa.on.ca"},D2)),"@ottawa.ca")</f>
        <v>0</v>
      </c>
      <c r="F2" s="9" t="e">
        <f>TRIM(LEFT(SUBSTITUTE(D2,"@",REPT(" ",LEN(D2))),LEN(D2)))</f>
        <v>#VALUE!</v>
      </c>
      <c r="G2" t="e">
        <f>TRIM(CLEAN(MID(Updates!D2,FIND("E-mail Address: ",Updates!D2)+16,(FIND("The employee",Updates!D2)-(FIND("E-mail Address: ",Updates!D2)+16)))))</f>
        <v>#VALUE!</v>
      </c>
      <c r="H2" t="e">
        <f>TRIM(CLEAN(MID(Updates!D2,FIND("Account Password: ",Updates!D2)+18,(FIND("NETWORK ACCOUNTS",Updates!D2)-(FIND("Account Password:",Updates!D2)+18)))))</f>
        <v>#VALUE!</v>
      </c>
      <c r="I2" t="e">
        <f>TRIM(CLEAN(MID(Updates!D2,FIND("Password: ",Updates!D2)+10,(FIND("E-mail",Updates!D2)-(FIND("Password:",Updates!D2)+12)))))</f>
        <v>#VALUE!</v>
      </c>
      <c r="J2" t="e">
        <f>TRIM(CLEAN(MID(Updates!D2,FIND("Account to clone: ",Updates!D2)+18,(FIND("Position",Updates!D2)-(FIND("Account to clone: ",Updates!D2)+18)))))</f>
        <v>#VALUE!</v>
      </c>
      <c r="K2" t="e">
        <f>TRIM(CLEAN(MID(Updates!D2,FIND("Clone permissions of another account: ",Updates!D2)+38,(FIND("Email required:",Updates!D2)-(FIND("Clone permissions of another account: ",Updates!D2)+38)))))</f>
        <v>#VALUE!</v>
      </c>
      <c r="L2" t="e">
        <f>IF(K2="No","",K2)</f>
        <v>#VALUE!</v>
      </c>
      <c r="M2" s="8" t="e">
        <f>TRIM(CLEAN(MID(Updates!D2,FIND("Branch: ",Updates!D2)+8,(FIND("Division",Updates!D2)-(FIND("Branch: ",Updates!D2)+8)))))</f>
        <v>#VALUE!</v>
      </c>
      <c r="N2" s="8" t="e">
        <f>TRIM(CLEAN(MID(Updates!D2,FIND("Pooled Position: ",Updates!D2)+17,(FIND("Are the",Updates!D2)-(FIND("Pooled Position: ",Updates!D2)+17)))))</f>
        <v>#VALUE!</v>
      </c>
      <c r="O2" t="e">
        <f>TRIM(CLEAN(MID(Updates!D2,FIND("Employee Name: ",Updates!D2)+15,(FIND("Job Title",Updates!D2)-(FIND("Employee Name: ",Updates!D2)+15)))))</f>
        <v>#VALUE!</v>
      </c>
      <c r="P2" t="e">
        <f>TRIM(CLEAN(IF(ISTEXT(B2)=FALSE,A2,IF(ISTEXT(B2)=TRUE,B2))))</f>
        <v>#VALUE!</v>
      </c>
      <c r="Q2" t="e">
        <f>TRIM(CLEAN(IF(ISTEXT(G2)=FALSE,D2,IF(ISTEXT(G2)=TRUE,G2))))</f>
        <v>#VALUE!</v>
      </c>
      <c r="R2" t="e">
        <f>TRIM(CLEAN(IF(ISTEXT(I2)=FALSE,H2,IF(ISTEXT(I2)=TRUE,I2))))</f>
        <v>#VALUE!</v>
      </c>
      <c r="S2" t="e">
        <f>TRIM(CLEAN(MID(Updates!D2,FIND("Account to clone: ",Updates!D2)+18,(FIND("Position",Updates!D2)-(FIND("Account to clone: ",Updates!D2)+18)))))</f>
        <v>#VALUE!</v>
      </c>
      <c r="T2" t="str">
        <f t="shared" ref="T2" si="0">TRIM(CLEAN(IF(ISERROR(S2),"",S2)))</f>
        <v/>
      </c>
      <c r="U2" t="str">
        <f>IF(T2="","No","Yes")</f>
        <v>No</v>
      </c>
      <c r="V2" t="e">
        <f>TRIM(CLEAN(MID(Updates!D2,FIND("Home Share (H:\ drive) required: ",Updates!D2)+4,(FIND("Group Share (S:\ drive) required: ",Updates!D2)-(FIND("Home Share (H:\ drive) required: ",Updates!D2)+4)))))</f>
        <v>#VALUE!</v>
      </c>
      <c r="W2" t="str">
        <f>IF(ISERROR(V2),"No",V2)</f>
        <v>No</v>
      </c>
      <c r="X2" t="e">
        <f>TRIM(CLEAN(MID(Updates!D2,FIND("S Drive Path: ",Updates!D2)+14,(FIND("Position",Updates!D2)-(FIND("S Drive Path: ",Updates!D2)+14)))))</f>
        <v>#VALUE!</v>
      </c>
      <c r="Y2" t="e">
        <f>("USR\"&amp;Updates!K2)</f>
        <v>#VALUE!</v>
      </c>
      <c r="Z2" t="e">
        <f>Updates!K2&amp;"$"</f>
        <v>#VALUE!</v>
      </c>
      <c r="AA2" s="11">
        <f ca="1">RANDBETWEEN(1,20)</f>
        <v>17</v>
      </c>
      <c r="AB2" s="6" t="str">
        <f ca="1">LOOKUP(AA2,AC2:AC21,AD2:AD21)</f>
        <v>DC4MDB07</v>
      </c>
      <c r="AC2">
        <v>1</v>
      </c>
      <c r="AD2" t="s">
        <v>71</v>
      </c>
    </row>
    <row r="3" spans="1:30" ht="12" customHeight="1">
      <c r="A3" s="6" t="e">
        <f>TRIM(CLEAN(MID(Updates!D3,FIND("Network User Id: ",Updates!D3)+17,(FIND("E-MAIL ACCOUNTS",Updates!D3)-(FIND("Network User Id:",Updates!D3)+17)))))</f>
        <v>#VALUE!</v>
      </c>
      <c r="B3" s="6" t="e">
        <f>TRIM(CLEAN(MID(Updates!D3,FIND("Logon ID: ",Updates!D3)+10,(FIND("Password:",Updates!D3)-(FIND("Logon ID:",Updates!D3)+10)))))</f>
        <v>#VALUE!</v>
      </c>
      <c r="C3" t="e">
        <f>TRIM(CLEAN(MID(Updates!D3,FIND("Primary Address: ",Updates!D3)+17,(FIND("Secondary Address:",Updates!D3)-(FIND("Primary Address: ",Updates!D3)+17)))))</f>
        <v>#VALUE!</v>
      </c>
      <c r="D3" t="e">
        <f>TRIM(CLEAN(MID(Updates!D3,FIND("Secondary Address: ",Updates!D3)+19,(FIND("** PLEASE DO NOT REPLY TO THIS E-MAIL. ",Updates!D3)-(FIND("Secondary Address: ",Updates!D3)+19)))))</f>
        <v>#VALUE!</v>
      </c>
      <c r="E3" t="b">
        <f>IF(COUNT(SEARCH({"transpo.ottawa.on.ca"},D3)),"@ottawa.ca")</f>
        <v>0</v>
      </c>
      <c r="F3" s="9" t="e">
        <f t="shared" ref="F3:F66" si="1">TRIM(LEFT(SUBSTITUTE(D3,"@",REPT(" ",LEN(D3))),LEN(D3)))</f>
        <v>#VALUE!</v>
      </c>
      <c r="G3" t="e">
        <f>TRIM(CLEAN(MID(Updates!D3,FIND("E-mail Address: ",Updates!D3)+16,(FIND("The employee",Updates!D3)-(FIND("E-mail Address: ",Updates!D3)+16)))))</f>
        <v>#VALUE!</v>
      </c>
      <c r="H3" t="e">
        <f>TRIM(CLEAN(MID(Updates!D3,FIND("Account Password: ",Updates!D3)+18,(FIND("NETWORK ACCOUNTS",Updates!D3)-(FIND("Account Password:",Updates!D3)+18)))))</f>
        <v>#VALUE!</v>
      </c>
      <c r="I3" t="e">
        <f>TRIM(CLEAN(MID(Updates!D3,FIND("Password: ",Updates!D3)+10,(FIND("E-mail",Updates!D3)-(FIND("Password:",Updates!D3)+12)))))</f>
        <v>#VALUE!</v>
      </c>
      <c r="J3" t="e">
        <f>TRIM(CLEAN(MID(Updates!D3,FIND("Account to clone: ",Updates!D3)+18,(FIND("Position",Updates!D3)-(FIND("Account to clone: ",Updates!D3)+18)))))</f>
        <v>#VALUE!</v>
      </c>
      <c r="K3" t="e">
        <f>TRIM(CLEAN(MID(Updates!D3,FIND("Clone permissions of another account: ",Updates!D3)+38,(FIND("Email required:",Updates!D3)-(FIND("Clone permissions of another account: ",Updates!D3)+38)))))</f>
        <v>#VALUE!</v>
      </c>
      <c r="L3" t="e">
        <f t="shared" ref="L3:L66" si="2">IF(K3="No","",K3)</f>
        <v>#VALUE!</v>
      </c>
      <c r="M3" s="8" t="e">
        <f>TRIM(CLEAN(MID(Updates!D3,FIND("Branch: ",Updates!D3)+8,(FIND("Division",Updates!D3)-(FIND("Branch: ",Updates!D3)+8)))))</f>
        <v>#VALUE!</v>
      </c>
      <c r="N3" s="8" t="e">
        <f>TRIM(CLEAN(MID(Updates!D3,FIND("Pooled Position: ",Updates!D3)+17,(FIND("Are the",Updates!D3)-(FIND("Pooled Position: ",Updates!D3)+17)))))</f>
        <v>#VALUE!</v>
      </c>
      <c r="O3" t="e">
        <f>TRIM(CLEAN(MID(Updates!D3,FIND("Employee Name: ",Updates!D3)+15,(FIND("Job Title",Updates!D3)-(FIND("Employee Name: ",Updates!D3)+15)))))</f>
        <v>#VALUE!</v>
      </c>
      <c r="P3" t="e">
        <f t="shared" ref="P3:P66" si="3">TRIM(CLEAN(IF(ISTEXT(B3)=FALSE,A3,IF(ISTEXT(B3)=TRUE,B3))))</f>
        <v>#VALUE!</v>
      </c>
      <c r="Q3" t="e">
        <f t="shared" ref="Q3:Q66" si="4">TRIM(CLEAN(IF(ISTEXT(G3)=FALSE,D3,IF(ISTEXT(G3)=TRUE,G3))))</f>
        <v>#VALUE!</v>
      </c>
      <c r="R3" t="e">
        <f t="shared" ref="R3:R66" si="5">TRIM(CLEAN(IF(ISTEXT(I3)=FALSE,H3,IF(ISTEXT(I3)=TRUE,I3))))</f>
        <v>#VALUE!</v>
      </c>
      <c r="S3" t="e">
        <f>TRIM(CLEAN(MID(Updates!D3,FIND("Account to clone: ",Updates!D3)+18,(FIND("Position",Updates!D3)-(FIND("Account to clone: ",Updates!D3)+18)))))</f>
        <v>#VALUE!</v>
      </c>
      <c r="T3" t="str">
        <f t="shared" ref="T3:T66" si="6">TRIM(CLEAN(IF(ISERROR(S3),"",S3)))</f>
        <v/>
      </c>
      <c r="U3" t="str">
        <f t="shared" ref="U3:U66" si="7">IF(T3="","No","Yes")</f>
        <v>No</v>
      </c>
      <c r="V3" t="e">
        <f>TRIM(CLEAN(MID(Updates!D3,FIND("Home Share (H:\ drive) required: ",Updates!D3)+4,(FIND("Group Share (S:\ drive) required: ",Updates!D3)-(FIND("Home Share (H:\ drive) required: ",Updates!D3)+4)))))</f>
        <v>#VALUE!</v>
      </c>
      <c r="W3" t="str">
        <f t="shared" ref="W3:W66" si="8">IF(ISERROR(V3),"No",V3)</f>
        <v>No</v>
      </c>
      <c r="X3" t="e">
        <f>TRIM(CLEAN(MID(Updates!D3,FIND("S Drive Path: ",Updates!D3)+14,(FIND("Position",Updates!D3)-(FIND("S Drive Path: ",Updates!D3)+14)))))</f>
        <v>#VALUE!</v>
      </c>
      <c r="Y3" t="e">
        <f>("USR\"&amp;Updates!K3)</f>
        <v>#VALUE!</v>
      </c>
      <c r="Z3" t="e">
        <f>Updates!K3&amp;"$"</f>
        <v>#VALUE!</v>
      </c>
      <c r="AA3" s="11">
        <f t="shared" ref="AA3:AA66" ca="1" si="9">RANDBETWEEN(1,20)</f>
        <v>15</v>
      </c>
      <c r="AB3" s="6" t="str">
        <f ca="1">LOOKUP(AA3,AC2:AC21,AD2:AD21)</f>
        <v>DC4MDB05</v>
      </c>
      <c r="AC3">
        <v>2</v>
      </c>
      <c r="AD3" t="s">
        <v>73</v>
      </c>
    </row>
    <row r="4" spans="1:30" ht="12" customHeight="1">
      <c r="A4" s="6" t="e">
        <f>TRIM(CLEAN(MID(Updates!D4,FIND("Network User Id: ",Updates!D4)+17,(FIND("E-MAIL ACCOUNTS",Updates!D4)-(FIND("Network User Id:",Updates!D4)+17)))))</f>
        <v>#VALUE!</v>
      </c>
      <c r="B4" s="6" t="e">
        <f>TRIM(CLEAN(MID(Updates!D4,FIND("Logon ID: ",Updates!D4)+10,(FIND("Password:",Updates!D4)-(FIND("Logon ID:",Updates!D4)+10)))))</f>
        <v>#VALUE!</v>
      </c>
      <c r="C4" t="e">
        <f>TRIM(CLEAN(MID(Updates!D4,FIND("Primary Address: ",Updates!D4)+17,(FIND("Secondary Address:",Updates!D4)-(FIND("Primary Address: ",Updates!D4)+17)))))</f>
        <v>#VALUE!</v>
      </c>
      <c r="D4" t="e">
        <f>TRIM(CLEAN(MID(Updates!D4,FIND("Secondary Address: ",Updates!D4)+19,(FIND("** PLEASE DO NOT REPLY TO THIS E-MAIL. ",Updates!D4)-(FIND("Secondary Address: ",Updates!D4)+19)))))</f>
        <v>#VALUE!</v>
      </c>
      <c r="E4" t="b">
        <f>IF(COUNT(SEARCH({"transpo.ottawa.on.ca"},D4)),"@ottawa.ca")</f>
        <v>0</v>
      </c>
      <c r="F4" s="9" t="e">
        <f t="shared" si="1"/>
        <v>#VALUE!</v>
      </c>
      <c r="G4" t="e">
        <f>TRIM(CLEAN(MID(Updates!D4,FIND("E-mail Address: ",Updates!D4)+16,(FIND("The employee",Updates!D4)-(FIND("E-mail Address: ",Updates!D4)+16)))))</f>
        <v>#VALUE!</v>
      </c>
      <c r="H4" t="e">
        <f>TRIM(CLEAN(MID(Updates!D4,FIND("Account Password: ",Updates!D4)+18,(FIND("NETWORK ACCOUNTS",Updates!D4)-(FIND("Account Password:",Updates!D4)+18)))))</f>
        <v>#VALUE!</v>
      </c>
      <c r="I4" t="e">
        <f>TRIM(CLEAN(MID(Updates!D4,FIND("Password: ",Updates!D4)+10,(FIND("E-mail",Updates!D4)-(FIND("Password:",Updates!D4)+12)))))</f>
        <v>#VALUE!</v>
      </c>
      <c r="J4" t="e">
        <f>TRIM(CLEAN(MID(Updates!D4,FIND("Account to clone: ",Updates!D4)+18,(FIND("Position",Updates!D4)-(FIND("Account to clone: ",Updates!D4)+18)))))</f>
        <v>#VALUE!</v>
      </c>
      <c r="K4" t="e">
        <f>TRIM(CLEAN(MID(Updates!D4,FIND("Clone permissions of another account: ",Updates!D4)+38,(FIND("Email required:",Updates!D4)-(FIND("Clone permissions of another account: ",Updates!D4)+38)))))</f>
        <v>#VALUE!</v>
      </c>
      <c r="L4" t="e">
        <f t="shared" si="2"/>
        <v>#VALUE!</v>
      </c>
      <c r="M4" s="8" t="e">
        <f>TRIM(CLEAN(MID(Updates!D4,FIND("Branch: ",Updates!D4)+8,(FIND("Division",Updates!D4)-(FIND("Branch: ",Updates!D4)+8)))))</f>
        <v>#VALUE!</v>
      </c>
      <c r="N4" s="8" t="e">
        <f>TRIM(CLEAN(MID(Updates!D4,FIND("Pooled Position: ",Updates!D4)+17,(FIND("Are the",Updates!D4)-(FIND("Pooled Position: ",Updates!D4)+17)))))</f>
        <v>#VALUE!</v>
      </c>
      <c r="O4" t="e">
        <f>TRIM(CLEAN(MID(Updates!D4,FIND("Employee Name: ",Updates!D4)+15,(FIND("Job Title",Updates!D4)-(FIND("Employee Name: ",Updates!D4)+15)))))</f>
        <v>#VALUE!</v>
      </c>
      <c r="P4" t="e">
        <f t="shared" si="3"/>
        <v>#VALUE!</v>
      </c>
      <c r="Q4" t="e">
        <f t="shared" si="4"/>
        <v>#VALUE!</v>
      </c>
      <c r="R4" t="e">
        <f t="shared" si="5"/>
        <v>#VALUE!</v>
      </c>
      <c r="S4" t="e">
        <f>TRIM(CLEAN(MID(Updates!D4,FIND("Account to clone: ",Updates!D4)+18,(FIND("Position",Updates!D4)-(FIND("Account to clone: ",Updates!D4)+18)))))</f>
        <v>#VALUE!</v>
      </c>
      <c r="T4" t="str">
        <f t="shared" si="6"/>
        <v/>
      </c>
      <c r="U4" t="str">
        <f t="shared" si="7"/>
        <v>No</v>
      </c>
      <c r="V4" t="e">
        <f>TRIM(CLEAN(MID(Updates!D4,FIND("Home Share (H:\ drive) required: ",Updates!D4)+4,(FIND("Group Share (S:\ drive) required: ",Updates!D4)-(FIND("Home Share (H:\ drive) required: ",Updates!D4)+4)))))</f>
        <v>#VALUE!</v>
      </c>
      <c r="W4" t="str">
        <f t="shared" si="8"/>
        <v>No</v>
      </c>
      <c r="X4" t="e">
        <f>TRIM(CLEAN(MID(Updates!D4,FIND("S Drive Path: ",Updates!D4)+14,(FIND("Position",Updates!D4)-(FIND("S Drive Path: ",Updates!D4)+14)))))</f>
        <v>#VALUE!</v>
      </c>
      <c r="Y4" t="e">
        <f>("USR\"&amp;Updates!K4)</f>
        <v>#VALUE!</v>
      </c>
      <c r="Z4" t="e">
        <f>Updates!K4&amp;"$"</f>
        <v>#VALUE!</v>
      </c>
      <c r="AA4" s="11">
        <f t="shared" ca="1" si="9"/>
        <v>7</v>
      </c>
      <c r="AB4" s="6" t="str">
        <f ca="1">LOOKUP(AA4,AC2:AC21,AD2:AD21)</f>
        <v>DC1MDB07</v>
      </c>
      <c r="AC4">
        <v>3</v>
      </c>
      <c r="AD4" t="s">
        <v>74</v>
      </c>
    </row>
    <row r="5" spans="1:30" ht="12" customHeight="1">
      <c r="A5" s="6" t="e">
        <f>TRIM(CLEAN(MID(Updates!D5,FIND("Network User Id: ",Updates!D5)+17,(FIND("E-MAIL ACCOUNTS",Updates!D5)-(FIND("Network User Id:",Updates!D5)+17)))))</f>
        <v>#VALUE!</v>
      </c>
      <c r="B5" s="6" t="e">
        <f>TRIM(CLEAN(MID(Updates!D5,FIND("Logon ID: ",Updates!D5)+10,(FIND("Password:",Updates!D5)-(FIND("Logon ID:",Updates!D5)+10)))))</f>
        <v>#VALUE!</v>
      </c>
      <c r="C5" t="e">
        <f>TRIM(CLEAN(MID(Updates!D5,FIND("Primary Address: ",Updates!D5)+17,(FIND("Secondary Address:",Updates!D5)-(FIND("Primary Address: ",Updates!D5)+17)))))</f>
        <v>#VALUE!</v>
      </c>
      <c r="D5" t="e">
        <f>TRIM(CLEAN(MID(Updates!D5,FIND("Secondary Address: ",Updates!D5)+19,(FIND("** PLEASE DO NOT REPLY TO THIS E-MAIL. ",Updates!D5)-(FIND("Secondary Address: ",Updates!D5)+19)))))</f>
        <v>#VALUE!</v>
      </c>
      <c r="E5" t="b">
        <f>IF(COUNT(SEARCH({"transpo.ottawa.on.ca"},D5)),"@ottawa.ca")</f>
        <v>0</v>
      </c>
      <c r="F5" s="9" t="e">
        <f t="shared" si="1"/>
        <v>#VALUE!</v>
      </c>
      <c r="G5" t="e">
        <f>TRIM(CLEAN(MID(Updates!D5,FIND("E-mail Address: ",Updates!D5)+16,(FIND("The employee",Updates!D5)-(FIND("E-mail Address: ",Updates!D5)+16)))))</f>
        <v>#VALUE!</v>
      </c>
      <c r="H5" t="e">
        <f>TRIM(CLEAN(MID(Updates!D5,FIND("Account Password: ",Updates!D5)+18,(FIND("NETWORK ACCOUNTS",Updates!D5)-(FIND("Account Password:",Updates!D5)+18)))))</f>
        <v>#VALUE!</v>
      </c>
      <c r="I5" t="e">
        <f>TRIM(CLEAN(MID(Updates!D5,FIND("Password: ",Updates!D5)+10,(FIND("E-mail",Updates!D5)-(FIND("Password:",Updates!D5)+12)))))</f>
        <v>#VALUE!</v>
      </c>
      <c r="J5" t="e">
        <f>TRIM(CLEAN(MID(Updates!D5,FIND("Account to clone: ",Updates!D5)+18,(FIND("Position",Updates!D5)-(FIND("Account to clone: ",Updates!D5)+18)))))</f>
        <v>#VALUE!</v>
      </c>
      <c r="K5" t="e">
        <f>TRIM(CLEAN(MID(Updates!D5,FIND("Clone permissions of another account: ",Updates!D5)+38,(FIND("Email required:",Updates!D5)-(FIND("Clone permissions of another account: ",Updates!D5)+38)))))</f>
        <v>#VALUE!</v>
      </c>
      <c r="L5" t="e">
        <f t="shared" si="2"/>
        <v>#VALUE!</v>
      </c>
      <c r="M5" s="8" t="e">
        <f>TRIM(CLEAN(MID(Updates!D5,FIND("Branch: ",Updates!D5)+8,(FIND("Division",Updates!D5)-(FIND("Branch: ",Updates!D5)+8)))))</f>
        <v>#VALUE!</v>
      </c>
      <c r="N5" s="8" t="e">
        <f>TRIM(CLEAN(MID(Updates!D5,FIND("Pooled Position: ",Updates!D5)+17,(FIND("Are the",Updates!D5)-(FIND("Pooled Position: ",Updates!D5)+17)))))</f>
        <v>#VALUE!</v>
      </c>
      <c r="O5" t="e">
        <f>TRIM(CLEAN(MID(Updates!D5,FIND("Employee Name: ",Updates!D5)+15,(FIND("Job Title",Updates!D5)-(FIND("Employee Name: ",Updates!D5)+15)))))</f>
        <v>#VALUE!</v>
      </c>
      <c r="P5" t="e">
        <f t="shared" si="3"/>
        <v>#VALUE!</v>
      </c>
      <c r="Q5" t="e">
        <f t="shared" si="4"/>
        <v>#VALUE!</v>
      </c>
      <c r="R5" t="e">
        <f t="shared" si="5"/>
        <v>#VALUE!</v>
      </c>
      <c r="S5" t="e">
        <f>TRIM(CLEAN(MID(Updates!D5,FIND("Account to clone: ",Updates!D5)+18,(FIND("Position",Updates!D5)-(FIND("Account to clone: ",Updates!D5)+18)))))</f>
        <v>#VALUE!</v>
      </c>
      <c r="T5" t="str">
        <f t="shared" si="6"/>
        <v/>
      </c>
      <c r="U5" t="str">
        <f t="shared" si="7"/>
        <v>No</v>
      </c>
      <c r="V5" t="e">
        <f>TRIM(CLEAN(MID(Updates!D5,FIND("Home Share (H:\ drive) required: ",Updates!D5)+4,(FIND("Group Share (S:\ drive) required: ",Updates!D5)-(FIND("Home Share (H:\ drive) required: ",Updates!D5)+4)))))</f>
        <v>#VALUE!</v>
      </c>
      <c r="W5" t="str">
        <f t="shared" si="8"/>
        <v>No</v>
      </c>
      <c r="X5" t="e">
        <f>TRIM(CLEAN(MID(Updates!D5,FIND("S Drive Path: ",Updates!D5)+14,(FIND("Position",Updates!D5)-(FIND("S Drive Path: ",Updates!D5)+14)))))</f>
        <v>#VALUE!</v>
      </c>
      <c r="Y5" t="e">
        <f>("USR\"&amp;Updates!K5)</f>
        <v>#VALUE!</v>
      </c>
      <c r="Z5" t="e">
        <f>Updates!K5&amp;"$"</f>
        <v>#VALUE!</v>
      </c>
      <c r="AA5" s="11">
        <f t="shared" ca="1" si="9"/>
        <v>14</v>
      </c>
      <c r="AB5" s="6" t="str">
        <f ca="1">LOOKUP(AA5,AC2:AC21,AD2:AD21)</f>
        <v>DC4MDB04</v>
      </c>
      <c r="AC5">
        <v>4</v>
      </c>
      <c r="AD5" t="s">
        <v>75</v>
      </c>
    </row>
    <row r="6" spans="1:30" ht="12" customHeight="1">
      <c r="A6" s="6" t="e">
        <f>TRIM(CLEAN(MID(Updates!D6,FIND("Network User Id: ",Updates!D6)+17,(FIND("E-MAIL ACCOUNTS",Updates!D6)-(FIND("Network User Id:",Updates!D6)+17)))))</f>
        <v>#VALUE!</v>
      </c>
      <c r="B6" s="6" t="e">
        <f>TRIM(CLEAN(MID(Updates!D6,FIND("Logon ID: ",Updates!D6)+10,(FIND("Password:",Updates!D6)-(FIND("Logon ID:",Updates!D6)+10)))))</f>
        <v>#VALUE!</v>
      </c>
      <c r="C6" t="e">
        <f>TRIM(CLEAN(MID(Updates!D6,FIND("Primary Address: ",Updates!D6)+17,(FIND("Secondary Address:",Updates!D6)-(FIND("Primary Address: ",Updates!D6)+17)))))</f>
        <v>#VALUE!</v>
      </c>
      <c r="D6" t="e">
        <f>TRIM(CLEAN(MID(Updates!D6,FIND("Secondary Address: ",Updates!D6)+19,(FIND("** PLEASE DO NOT REPLY TO THIS E-MAIL. ",Updates!D6)-(FIND("Secondary Address: ",Updates!D6)+19)))))</f>
        <v>#VALUE!</v>
      </c>
      <c r="E6" t="b">
        <f>IF(COUNT(SEARCH({"transpo.ottawa.on.ca"},D6)),"@ottawa.ca")</f>
        <v>0</v>
      </c>
      <c r="F6" s="9" t="e">
        <f t="shared" si="1"/>
        <v>#VALUE!</v>
      </c>
      <c r="G6" t="e">
        <f>TRIM(CLEAN(MID(Updates!D6,FIND("E-mail Address: ",Updates!D6)+16,(FIND("The employee",Updates!D6)-(FIND("E-mail Address: ",Updates!D6)+16)))))</f>
        <v>#VALUE!</v>
      </c>
      <c r="H6" t="e">
        <f>TRIM(CLEAN(MID(Updates!D6,FIND("Account Password: ",Updates!D6)+18,(FIND("NETWORK ACCOUNTS",Updates!D6)-(FIND("Account Password:",Updates!D6)+18)))))</f>
        <v>#VALUE!</v>
      </c>
      <c r="I6" t="e">
        <f>TRIM(CLEAN(MID(Updates!D6,FIND("Password: ",Updates!D6)+10,(FIND("E-mail",Updates!D6)-(FIND("Password:",Updates!D6)+12)))))</f>
        <v>#VALUE!</v>
      </c>
      <c r="J6" t="e">
        <f>TRIM(CLEAN(MID(Updates!D6,FIND("Account to clone: ",Updates!D6)+18,(FIND("Position",Updates!D6)-(FIND("Account to clone: ",Updates!D6)+18)))))</f>
        <v>#VALUE!</v>
      </c>
      <c r="K6" t="e">
        <f>TRIM(CLEAN(MID(Updates!D6,FIND("Clone permissions of another account: ",Updates!D6)+38,(FIND("Email required:",Updates!D6)-(FIND("Clone permissions of another account: ",Updates!D6)+38)))))</f>
        <v>#VALUE!</v>
      </c>
      <c r="L6" t="e">
        <f t="shared" si="2"/>
        <v>#VALUE!</v>
      </c>
      <c r="M6" s="8" t="e">
        <f>TRIM(CLEAN(MID(Updates!D6,FIND("Branch: ",Updates!D6)+8,(FIND("Division",Updates!D6)-(FIND("Branch: ",Updates!D6)+8)))))</f>
        <v>#VALUE!</v>
      </c>
      <c r="N6" s="8" t="e">
        <f>TRIM(CLEAN(MID(Updates!D6,FIND("Pooled Position: ",Updates!D6)+17,(FIND("Are the",Updates!D6)-(FIND("Pooled Position: ",Updates!D6)+17)))))</f>
        <v>#VALUE!</v>
      </c>
      <c r="O6" t="e">
        <f>TRIM(CLEAN(MID(Updates!D6,FIND("Employee Name: ",Updates!D6)+15,(FIND("Job Title",Updates!D6)-(FIND("Employee Name: ",Updates!D6)+15)))))</f>
        <v>#VALUE!</v>
      </c>
      <c r="P6" t="e">
        <f t="shared" si="3"/>
        <v>#VALUE!</v>
      </c>
      <c r="Q6" t="e">
        <f t="shared" si="4"/>
        <v>#VALUE!</v>
      </c>
      <c r="R6" t="e">
        <f t="shared" si="5"/>
        <v>#VALUE!</v>
      </c>
      <c r="S6" t="e">
        <f>TRIM(CLEAN(MID(Updates!D6,FIND("Account to clone: ",Updates!D6)+18,(FIND("Position",Updates!D6)-(FIND("Account to clone: ",Updates!D6)+18)))))</f>
        <v>#VALUE!</v>
      </c>
      <c r="T6" t="str">
        <f t="shared" si="6"/>
        <v/>
      </c>
      <c r="U6" t="str">
        <f t="shared" si="7"/>
        <v>No</v>
      </c>
      <c r="V6" t="e">
        <f>TRIM(CLEAN(MID(Updates!D6,FIND("Home Share (H:\ drive) required: ",Updates!D6)+4,(FIND("Group Share (S:\ drive) required: ",Updates!D6)-(FIND("Home Share (H:\ drive) required: ",Updates!D6)+4)))))</f>
        <v>#VALUE!</v>
      </c>
      <c r="W6" t="str">
        <f t="shared" si="8"/>
        <v>No</v>
      </c>
      <c r="X6" t="e">
        <f>TRIM(CLEAN(MID(Updates!D6,FIND("S Drive Path: ",Updates!D6)+14,(FIND("Position",Updates!D6)-(FIND("S Drive Path: ",Updates!D6)+14)))))</f>
        <v>#VALUE!</v>
      </c>
      <c r="Y6" t="e">
        <f>("USR\"&amp;Updates!K6)</f>
        <v>#VALUE!</v>
      </c>
      <c r="Z6" t="e">
        <f>Updates!K6&amp;"$"</f>
        <v>#VALUE!</v>
      </c>
      <c r="AA6" s="11">
        <f t="shared" ca="1" si="9"/>
        <v>14</v>
      </c>
      <c r="AB6" s="6" t="str">
        <f ca="1">LOOKUP(AA6,AC2:AC21,AD2:AD21)</f>
        <v>DC4MDB04</v>
      </c>
      <c r="AC6">
        <v>5</v>
      </c>
      <c r="AD6" t="s">
        <v>76</v>
      </c>
    </row>
    <row r="7" spans="1:30" ht="12" customHeight="1">
      <c r="A7" s="6" t="e">
        <f>TRIM(CLEAN(MID(Updates!D7,FIND("Network User Id: ",Updates!D7)+17,(FIND("E-MAIL ACCOUNTS",Updates!D7)-(FIND("Network User Id:",Updates!D7)+17)))))</f>
        <v>#VALUE!</v>
      </c>
      <c r="B7" s="6" t="e">
        <f>TRIM(CLEAN(MID(Updates!D7,FIND("Logon ID: ",Updates!D7)+10,(FIND("Password:",Updates!D7)-(FIND("Logon ID:",Updates!D7)+10)))))</f>
        <v>#VALUE!</v>
      </c>
      <c r="C7" t="e">
        <f>TRIM(CLEAN(MID(Updates!D7,FIND("Primary Address: ",Updates!D7)+17,(FIND("Secondary Address:",Updates!D7)-(FIND("Primary Address: ",Updates!D7)+17)))))</f>
        <v>#VALUE!</v>
      </c>
      <c r="D7" t="e">
        <f>TRIM(CLEAN(MID(Updates!D7,FIND("Secondary Address: ",Updates!D7)+19,(FIND("** PLEASE DO NOT REPLY TO THIS E-MAIL. ",Updates!D7)-(FIND("Secondary Address: ",Updates!D7)+19)))))</f>
        <v>#VALUE!</v>
      </c>
      <c r="E7" t="b">
        <f>IF(COUNT(SEARCH({"transpo.ottawa.on.ca"},D7)),"@ottawa.ca")</f>
        <v>0</v>
      </c>
      <c r="F7" s="9" t="e">
        <f t="shared" si="1"/>
        <v>#VALUE!</v>
      </c>
      <c r="G7" t="e">
        <f>TRIM(CLEAN(MID(Updates!D7,FIND("E-mail Address: ",Updates!D7)+16,(FIND("The employee",Updates!D7)-(FIND("E-mail Address: ",Updates!D7)+16)))))</f>
        <v>#VALUE!</v>
      </c>
      <c r="H7" t="e">
        <f>TRIM(CLEAN(MID(Updates!D7,FIND("Account Password: ",Updates!D7)+18,(FIND("NETWORK ACCOUNTS",Updates!D7)-(FIND("Account Password:",Updates!D7)+18)))))</f>
        <v>#VALUE!</v>
      </c>
      <c r="I7" t="e">
        <f>TRIM(CLEAN(MID(Updates!D7,FIND("Password: ",Updates!D7)+10,(FIND("E-mail",Updates!D7)-(FIND("Password:",Updates!D7)+12)))))</f>
        <v>#VALUE!</v>
      </c>
      <c r="J7" t="e">
        <f>TRIM(CLEAN(MID(Updates!D7,FIND("Account to clone: ",Updates!D7)+18,(FIND("Position",Updates!D7)-(FIND("Account to clone: ",Updates!D7)+18)))))</f>
        <v>#VALUE!</v>
      </c>
      <c r="K7" t="e">
        <f>TRIM(CLEAN(MID(Updates!D7,FIND("Clone permissions of another account: ",Updates!D7)+38,(FIND("Email required:",Updates!D7)-(FIND("Clone permissions of another account: ",Updates!D7)+38)))))</f>
        <v>#VALUE!</v>
      </c>
      <c r="L7" t="e">
        <f t="shared" si="2"/>
        <v>#VALUE!</v>
      </c>
      <c r="M7" s="8" t="e">
        <f>TRIM(CLEAN(MID(Updates!D7,FIND("Branch: ",Updates!D7)+8,(FIND("Division",Updates!D7)-(FIND("Branch: ",Updates!D7)+8)))))</f>
        <v>#VALUE!</v>
      </c>
      <c r="N7" s="8" t="e">
        <f>TRIM(CLEAN(MID(Updates!D7,FIND("Pooled Position: ",Updates!D7)+17,(FIND("Are the",Updates!D7)-(FIND("Pooled Position: ",Updates!D7)+17)))))</f>
        <v>#VALUE!</v>
      </c>
      <c r="O7" t="e">
        <f>TRIM(CLEAN(MID(Updates!D7,FIND("Employee Name: ",Updates!D7)+15,(FIND("Job Title",Updates!D7)-(FIND("Employee Name: ",Updates!D7)+15)))))</f>
        <v>#VALUE!</v>
      </c>
      <c r="P7" t="e">
        <f t="shared" si="3"/>
        <v>#VALUE!</v>
      </c>
      <c r="Q7" t="e">
        <f t="shared" si="4"/>
        <v>#VALUE!</v>
      </c>
      <c r="R7" t="e">
        <f t="shared" si="5"/>
        <v>#VALUE!</v>
      </c>
      <c r="S7" t="e">
        <f>TRIM(CLEAN(MID(Updates!D7,FIND("Account to clone: ",Updates!D7)+18,(FIND("Position",Updates!D7)-(FIND("Account to clone: ",Updates!D7)+18)))))</f>
        <v>#VALUE!</v>
      </c>
      <c r="T7" t="str">
        <f t="shared" si="6"/>
        <v/>
      </c>
      <c r="U7" t="str">
        <f t="shared" si="7"/>
        <v>No</v>
      </c>
      <c r="V7" t="e">
        <f>TRIM(CLEAN(MID(Updates!D7,FIND("Home Share (H:\ drive) required: ",Updates!D7)+4,(FIND("Group Share (S:\ drive) required: ",Updates!D7)-(FIND("Home Share (H:\ drive) required: ",Updates!D7)+4)))))</f>
        <v>#VALUE!</v>
      </c>
      <c r="W7" t="str">
        <f t="shared" si="8"/>
        <v>No</v>
      </c>
      <c r="X7" t="e">
        <f>TRIM(CLEAN(MID(Updates!D7,FIND("S Drive Path: ",Updates!D7)+14,(FIND("Position",Updates!D7)-(FIND("S Drive Path: ",Updates!D7)+14)))))</f>
        <v>#VALUE!</v>
      </c>
      <c r="Y7" t="e">
        <f>("USR\"&amp;Updates!K7)</f>
        <v>#VALUE!</v>
      </c>
      <c r="Z7" t="e">
        <f>Updates!K7&amp;"$"</f>
        <v>#VALUE!</v>
      </c>
      <c r="AA7" s="11">
        <f t="shared" ca="1" si="9"/>
        <v>11</v>
      </c>
      <c r="AB7" s="6" t="str">
        <f ca="1">LOOKUP(AA7,AC2:AC21,AD2:AD21)</f>
        <v>DC4MDB01</v>
      </c>
      <c r="AC7">
        <v>6</v>
      </c>
      <c r="AD7" t="s">
        <v>77</v>
      </c>
    </row>
    <row r="8" spans="1:30" ht="12" customHeight="1">
      <c r="A8" s="6" t="e">
        <f>TRIM(CLEAN(MID(Updates!D8,FIND("Network User Id: ",Updates!D8)+17,(FIND("E-MAIL ACCOUNTS",Updates!D8)-(FIND("Network User Id:",Updates!D8)+17)))))</f>
        <v>#VALUE!</v>
      </c>
      <c r="B8" s="6" t="e">
        <f>TRIM(CLEAN(MID(Updates!D8,FIND("Logon ID: ",Updates!D8)+10,(FIND("Password:",Updates!D8)-(FIND("Logon ID:",Updates!D8)+10)))))</f>
        <v>#VALUE!</v>
      </c>
      <c r="C8" t="e">
        <f>TRIM(CLEAN(MID(Updates!D8,FIND("Primary Address: ",Updates!D8)+17,(FIND("Secondary Address:",Updates!D8)-(FIND("Primary Address: ",Updates!D8)+17)))))</f>
        <v>#VALUE!</v>
      </c>
      <c r="D8" t="e">
        <f>TRIM(CLEAN(MID(Updates!D8,FIND("Secondary Address: ",Updates!D8)+19,(FIND("** PLEASE DO NOT REPLY TO THIS E-MAIL. ",Updates!D8)-(FIND("Secondary Address: ",Updates!D8)+19)))))</f>
        <v>#VALUE!</v>
      </c>
      <c r="E8" t="b">
        <f>IF(COUNT(SEARCH({"transpo.ottawa.on.ca"},D8)),"@ottawa.ca")</f>
        <v>0</v>
      </c>
      <c r="F8" s="9" t="e">
        <f t="shared" si="1"/>
        <v>#VALUE!</v>
      </c>
      <c r="G8" t="e">
        <f>TRIM(CLEAN(MID(Updates!D8,FIND("E-mail Address: ",Updates!D8)+16,(FIND("The employee",Updates!D8)-(FIND("E-mail Address: ",Updates!D8)+16)))))</f>
        <v>#VALUE!</v>
      </c>
      <c r="H8" t="e">
        <f>TRIM(CLEAN(MID(Updates!D8,FIND("Account Password: ",Updates!D8)+18,(FIND("NETWORK ACCOUNTS",Updates!D8)-(FIND("Account Password:",Updates!D8)+18)))))</f>
        <v>#VALUE!</v>
      </c>
      <c r="I8" t="e">
        <f>TRIM(CLEAN(MID(Updates!D8,FIND("Password: ",Updates!D8)+10,(FIND("E-mail",Updates!D8)-(FIND("Password:",Updates!D8)+12)))))</f>
        <v>#VALUE!</v>
      </c>
      <c r="J8" t="e">
        <f>TRIM(CLEAN(MID(Updates!D8,FIND("Account to clone: ",Updates!D8)+18,(FIND("Position",Updates!D8)-(FIND("Account to clone: ",Updates!D8)+18)))))</f>
        <v>#VALUE!</v>
      </c>
      <c r="K8" t="e">
        <f>TRIM(CLEAN(MID(Updates!D8,FIND("Clone permissions of another account: ",Updates!D8)+38,(FIND("Email required:",Updates!D8)-(FIND("Clone permissions of another account: ",Updates!D8)+38)))))</f>
        <v>#VALUE!</v>
      </c>
      <c r="L8" t="e">
        <f t="shared" si="2"/>
        <v>#VALUE!</v>
      </c>
      <c r="M8" s="8" t="e">
        <f>TRIM(CLEAN(MID(Updates!D8,FIND("Branch: ",Updates!D8)+8,(FIND("Division",Updates!D8)-(FIND("Branch: ",Updates!D8)+8)))))</f>
        <v>#VALUE!</v>
      </c>
      <c r="N8" s="8" t="e">
        <f>TRIM(CLEAN(MID(Updates!D8,FIND("Pooled Position: ",Updates!D8)+17,(FIND("Are the",Updates!D8)-(FIND("Pooled Position: ",Updates!D8)+17)))))</f>
        <v>#VALUE!</v>
      </c>
      <c r="O8" t="e">
        <f>TRIM(CLEAN(MID(Updates!D8,FIND("Employee Name: ",Updates!D8)+15,(FIND("Job Title",Updates!D8)-(FIND("Employee Name: ",Updates!D8)+15)))))</f>
        <v>#VALUE!</v>
      </c>
      <c r="P8" t="e">
        <f t="shared" si="3"/>
        <v>#VALUE!</v>
      </c>
      <c r="Q8" t="e">
        <f t="shared" si="4"/>
        <v>#VALUE!</v>
      </c>
      <c r="R8" t="e">
        <f t="shared" si="5"/>
        <v>#VALUE!</v>
      </c>
      <c r="S8" t="e">
        <f>TRIM(CLEAN(MID(Updates!D8,FIND("Account to clone: ",Updates!D8)+18,(FIND("Position",Updates!D8)-(FIND("Account to clone: ",Updates!D8)+18)))))</f>
        <v>#VALUE!</v>
      </c>
      <c r="T8" t="str">
        <f t="shared" si="6"/>
        <v/>
      </c>
      <c r="U8" t="str">
        <f t="shared" si="7"/>
        <v>No</v>
      </c>
      <c r="V8" t="e">
        <f>TRIM(CLEAN(MID(Updates!D8,FIND("Home Share (H:\ drive) required: ",Updates!D8)+4,(FIND("Group Share (S:\ drive) required: ",Updates!D8)-(FIND("Home Share (H:\ drive) required: ",Updates!D8)+4)))))</f>
        <v>#VALUE!</v>
      </c>
      <c r="W8" t="str">
        <f t="shared" si="8"/>
        <v>No</v>
      </c>
      <c r="X8" t="e">
        <f>TRIM(CLEAN(MID(Updates!D8,FIND("S Drive Path: ",Updates!D8)+14,(FIND("Position",Updates!D8)-(FIND("S Drive Path: ",Updates!D8)+14)))))</f>
        <v>#VALUE!</v>
      </c>
      <c r="Y8" t="e">
        <f>("USR\"&amp;Updates!K8)</f>
        <v>#VALUE!</v>
      </c>
      <c r="Z8" t="e">
        <f>Updates!K8&amp;"$"</f>
        <v>#VALUE!</v>
      </c>
      <c r="AA8" s="11">
        <f t="shared" ca="1" si="9"/>
        <v>14</v>
      </c>
      <c r="AB8" s="6" t="str">
        <f ca="1">LOOKUP(AA8,AC2:AC21,AD2:AD21)</f>
        <v>DC4MDB04</v>
      </c>
      <c r="AC8">
        <v>7</v>
      </c>
      <c r="AD8" t="s">
        <v>78</v>
      </c>
    </row>
    <row r="9" spans="1:30" ht="12" customHeight="1">
      <c r="A9" s="6" t="e">
        <f>TRIM(CLEAN(MID(Updates!D9,FIND("Network User Id: ",Updates!D9)+17,(FIND("E-MAIL ACCOUNTS",Updates!D9)-(FIND("Network User Id:",Updates!D9)+17)))))</f>
        <v>#VALUE!</v>
      </c>
      <c r="B9" s="6" t="e">
        <f>TRIM(CLEAN(MID(Updates!D9,FIND("Logon ID: ",Updates!D9)+10,(FIND("Password:",Updates!D9)-(FIND("Logon ID:",Updates!D9)+10)))))</f>
        <v>#VALUE!</v>
      </c>
      <c r="C9" t="e">
        <f>TRIM(CLEAN(MID(Updates!D9,FIND("Primary Address: ",Updates!D9)+17,(FIND("Secondary Address:",Updates!D9)-(FIND("Primary Address: ",Updates!D9)+17)))))</f>
        <v>#VALUE!</v>
      </c>
      <c r="D9" t="e">
        <f>TRIM(CLEAN(MID(Updates!D9,FIND("Secondary Address: ",Updates!D9)+19,(FIND("** PLEASE DO NOT REPLY TO THIS E-MAIL. ",Updates!D9)-(FIND("Secondary Address: ",Updates!D9)+19)))))</f>
        <v>#VALUE!</v>
      </c>
      <c r="E9" t="b">
        <f>IF(COUNT(SEARCH({"transpo.ottawa.on.ca"},D9)),"@ottawa.ca")</f>
        <v>0</v>
      </c>
      <c r="F9" s="9" t="e">
        <f t="shared" si="1"/>
        <v>#VALUE!</v>
      </c>
      <c r="G9" t="e">
        <f>TRIM(CLEAN(MID(Updates!D9,FIND("E-mail Address: ",Updates!D9)+16,(FIND("The employee",Updates!D9)-(FIND("E-mail Address: ",Updates!D9)+16)))))</f>
        <v>#VALUE!</v>
      </c>
      <c r="H9" t="e">
        <f>TRIM(CLEAN(MID(Updates!D9,FIND("Account Password: ",Updates!D9)+18,(FIND("NETWORK ACCOUNTS",Updates!D9)-(FIND("Account Password:",Updates!D9)+18)))))</f>
        <v>#VALUE!</v>
      </c>
      <c r="I9" t="e">
        <f>TRIM(CLEAN(MID(Updates!D9,FIND("Password: ",Updates!D9)+10,(FIND("E-mail",Updates!D9)-(FIND("Password:",Updates!D9)+12)))))</f>
        <v>#VALUE!</v>
      </c>
      <c r="J9" t="e">
        <f>TRIM(CLEAN(MID(Updates!D9,FIND("Account to clone: ",Updates!D9)+18,(FIND("Position",Updates!D9)-(FIND("Account to clone: ",Updates!D9)+18)))))</f>
        <v>#VALUE!</v>
      </c>
      <c r="K9" t="e">
        <f>TRIM(CLEAN(MID(Updates!D9,FIND("Clone permissions of another account: ",Updates!D9)+38,(FIND("Email required:",Updates!D9)-(FIND("Clone permissions of another account: ",Updates!D9)+38)))))</f>
        <v>#VALUE!</v>
      </c>
      <c r="L9" t="e">
        <f t="shared" si="2"/>
        <v>#VALUE!</v>
      </c>
      <c r="M9" s="8" t="e">
        <f>TRIM(CLEAN(MID(Updates!D9,FIND("Branch: ",Updates!D9)+8,(FIND("Division",Updates!D9)-(FIND("Branch: ",Updates!D9)+8)))))</f>
        <v>#VALUE!</v>
      </c>
      <c r="N9" s="8" t="e">
        <f>TRIM(CLEAN(MID(Updates!D9,FIND("Pooled Position: ",Updates!D9)+17,(FIND("Are the",Updates!D9)-(FIND("Pooled Position: ",Updates!D9)+17)))))</f>
        <v>#VALUE!</v>
      </c>
      <c r="O9" t="e">
        <f>TRIM(CLEAN(MID(Updates!D9,FIND("Employee Name: ",Updates!D9)+15,(FIND("Job Title",Updates!D9)-(FIND("Employee Name: ",Updates!D9)+15)))))</f>
        <v>#VALUE!</v>
      </c>
      <c r="P9" t="e">
        <f t="shared" si="3"/>
        <v>#VALUE!</v>
      </c>
      <c r="Q9" t="e">
        <f t="shared" si="4"/>
        <v>#VALUE!</v>
      </c>
      <c r="R9" t="e">
        <f t="shared" si="5"/>
        <v>#VALUE!</v>
      </c>
      <c r="S9" t="e">
        <f>TRIM(CLEAN(MID(Updates!D9,FIND("Account to clone: ",Updates!D9)+18,(FIND("Position",Updates!D9)-(FIND("Account to clone: ",Updates!D9)+18)))))</f>
        <v>#VALUE!</v>
      </c>
      <c r="T9" t="str">
        <f t="shared" si="6"/>
        <v/>
      </c>
      <c r="U9" t="str">
        <f t="shared" si="7"/>
        <v>No</v>
      </c>
      <c r="V9" t="e">
        <f>TRIM(CLEAN(MID(Updates!D9,FIND("Home Share (H:\ drive) required: ",Updates!D9)+4,(FIND("Group Share (S:\ drive) required: ",Updates!D9)-(FIND("Home Share (H:\ drive) required: ",Updates!D9)+4)))))</f>
        <v>#VALUE!</v>
      </c>
      <c r="W9" t="str">
        <f t="shared" si="8"/>
        <v>No</v>
      </c>
      <c r="X9" t="e">
        <f>TRIM(CLEAN(MID(Updates!D9,FIND("S Drive Path: ",Updates!D9)+14,(FIND("Position",Updates!D9)-(FIND("S Drive Path: ",Updates!D9)+14)))))</f>
        <v>#VALUE!</v>
      </c>
      <c r="Y9" t="e">
        <f>("USR\"&amp;Updates!K9)</f>
        <v>#VALUE!</v>
      </c>
      <c r="Z9" t="e">
        <f>Updates!K9&amp;"$"</f>
        <v>#VALUE!</v>
      </c>
      <c r="AA9" s="11">
        <f t="shared" ca="1" si="9"/>
        <v>20</v>
      </c>
      <c r="AB9" s="6" t="str">
        <f ca="1">LOOKUP(AA9,AC2:AC21,AD2:AD21)</f>
        <v>DC4MDB10</v>
      </c>
      <c r="AC9">
        <v>8</v>
      </c>
      <c r="AD9" t="s">
        <v>79</v>
      </c>
    </row>
    <row r="10" spans="1:30" ht="12" customHeight="1">
      <c r="A10" s="6" t="e">
        <f>TRIM(CLEAN(MID(Updates!D10,FIND("Network User Id: ",Updates!D10)+17,(FIND("E-MAIL ACCOUNTS",Updates!D10)-(FIND("Network User Id:",Updates!D10)+17)))))</f>
        <v>#VALUE!</v>
      </c>
      <c r="B10" s="6" t="e">
        <f>TRIM(CLEAN(MID(Updates!D10,FIND("Logon ID: ",Updates!D10)+10,(FIND("Password:",Updates!D10)-(FIND("Logon ID:",Updates!D10)+10)))))</f>
        <v>#VALUE!</v>
      </c>
      <c r="C10" t="e">
        <f>TRIM(CLEAN(MID(Updates!D10,FIND("Primary Address: ",Updates!D10)+17,(FIND("Secondary Address:",Updates!D10)-(FIND("Primary Address: ",Updates!D10)+17)))))</f>
        <v>#VALUE!</v>
      </c>
      <c r="D10" t="e">
        <f>TRIM(CLEAN(MID(Updates!D10,FIND("Secondary Address: ",Updates!D10)+19,(FIND("** PLEASE DO NOT REPLY TO THIS E-MAIL. ",Updates!D10)-(FIND("Secondary Address: ",Updates!D10)+19)))))</f>
        <v>#VALUE!</v>
      </c>
      <c r="E10" t="b">
        <f>IF(COUNT(SEARCH({"transpo.ottawa.on.ca"},D10)),"@ottawa.ca")</f>
        <v>0</v>
      </c>
      <c r="F10" s="9" t="e">
        <f t="shared" si="1"/>
        <v>#VALUE!</v>
      </c>
      <c r="G10" t="e">
        <f>TRIM(CLEAN(MID(Updates!D10,FIND("E-mail Address: ",Updates!D10)+16,(FIND("The employee",Updates!D10)-(FIND("E-mail Address: ",Updates!D10)+16)))))</f>
        <v>#VALUE!</v>
      </c>
      <c r="H10" t="e">
        <f>TRIM(CLEAN(MID(Updates!D10,FIND("Account Password: ",Updates!D10)+18,(FIND("NETWORK ACCOUNTS",Updates!D10)-(FIND("Account Password:",Updates!D10)+18)))))</f>
        <v>#VALUE!</v>
      </c>
      <c r="I10" t="e">
        <f>TRIM(CLEAN(MID(Updates!D10,FIND("Password: ",Updates!D10)+10,(FIND("E-mail",Updates!D10)-(FIND("Password:",Updates!D10)+12)))))</f>
        <v>#VALUE!</v>
      </c>
      <c r="J10" t="e">
        <f>TRIM(CLEAN(MID(Updates!D10,FIND("Account to clone: ",Updates!D10)+18,(FIND("Position",Updates!D10)-(FIND("Account to clone: ",Updates!D10)+18)))))</f>
        <v>#VALUE!</v>
      </c>
      <c r="K10" t="e">
        <f>TRIM(CLEAN(MID(Updates!D10,FIND("Clone permissions of another account: ",Updates!D10)+38,(FIND("Email required:",Updates!D10)-(FIND("Clone permissions of another account: ",Updates!D10)+38)))))</f>
        <v>#VALUE!</v>
      </c>
      <c r="L10" t="e">
        <f t="shared" si="2"/>
        <v>#VALUE!</v>
      </c>
      <c r="M10" s="8" t="e">
        <f>TRIM(CLEAN(MID(Updates!D10,FIND("Branch: ",Updates!D10)+8,(FIND("Division",Updates!D10)-(FIND("Branch: ",Updates!D10)+8)))))</f>
        <v>#VALUE!</v>
      </c>
      <c r="N10" s="8" t="e">
        <f>TRIM(CLEAN(MID(Updates!D10,FIND("Pooled Position: ",Updates!D10)+17,(FIND("Are the",Updates!D10)-(FIND("Pooled Position: ",Updates!D10)+17)))))</f>
        <v>#VALUE!</v>
      </c>
      <c r="O10" t="e">
        <f>TRIM(CLEAN(MID(Updates!D10,FIND("Employee Name: ",Updates!D10)+15,(FIND("Job Title",Updates!D10)-(FIND("Employee Name: ",Updates!D10)+15)))))</f>
        <v>#VALUE!</v>
      </c>
      <c r="P10" t="e">
        <f t="shared" si="3"/>
        <v>#VALUE!</v>
      </c>
      <c r="Q10" t="e">
        <f t="shared" si="4"/>
        <v>#VALUE!</v>
      </c>
      <c r="R10" t="e">
        <f t="shared" si="5"/>
        <v>#VALUE!</v>
      </c>
      <c r="S10" t="e">
        <f>TRIM(CLEAN(MID(Updates!D10,FIND("Account to clone: ",Updates!D10)+18,(FIND("Position",Updates!D10)-(FIND("Account to clone: ",Updates!D10)+18)))))</f>
        <v>#VALUE!</v>
      </c>
      <c r="T10" t="str">
        <f t="shared" si="6"/>
        <v/>
      </c>
      <c r="U10" t="str">
        <f t="shared" si="7"/>
        <v>No</v>
      </c>
      <c r="V10" t="e">
        <f>TRIM(CLEAN(MID(Updates!D10,FIND("Home Share (H:\ drive) required: ",Updates!D10)+4,(FIND("Group Share (S:\ drive) required: ",Updates!D10)-(FIND("Home Share (H:\ drive) required: ",Updates!D10)+4)))))</f>
        <v>#VALUE!</v>
      </c>
      <c r="W10" t="str">
        <f t="shared" si="8"/>
        <v>No</v>
      </c>
      <c r="X10" t="e">
        <f>TRIM(CLEAN(MID(Updates!D10,FIND("S Drive Path: ",Updates!D10)+14,(FIND("Position",Updates!D10)-(FIND("S Drive Path: ",Updates!D10)+14)))))</f>
        <v>#VALUE!</v>
      </c>
      <c r="Y10" t="e">
        <f>("USR\"&amp;Updates!K10)</f>
        <v>#VALUE!</v>
      </c>
      <c r="Z10" t="e">
        <f>Updates!K10&amp;"$"</f>
        <v>#VALUE!</v>
      </c>
      <c r="AA10" s="11">
        <f t="shared" ca="1" si="9"/>
        <v>15</v>
      </c>
      <c r="AB10" s="6" t="str">
        <f ca="1">LOOKUP(AA10,AC2:AC21,AD2:AD21)</f>
        <v>DC4MDB05</v>
      </c>
      <c r="AC10">
        <v>9</v>
      </c>
      <c r="AD10" t="s">
        <v>80</v>
      </c>
    </row>
    <row r="11" spans="1:30" ht="12" customHeight="1">
      <c r="A11" s="6" t="e">
        <f>TRIM(CLEAN(MID(Updates!D11,FIND("Network User Id: ",Updates!D11)+17,(FIND("E-MAIL ACCOUNTS",Updates!D11)-(FIND("Network User Id:",Updates!D11)+17)))))</f>
        <v>#VALUE!</v>
      </c>
      <c r="B11" s="6" t="e">
        <f>TRIM(CLEAN(MID(Updates!D11,FIND("Logon ID: ",Updates!D11)+10,(FIND("Password:",Updates!D11)-(FIND("Logon ID:",Updates!D11)+10)))))</f>
        <v>#VALUE!</v>
      </c>
      <c r="C11" t="e">
        <f>TRIM(CLEAN(MID(Updates!D11,FIND("Primary Address: ",Updates!D11)+17,(FIND("Secondary Address:",Updates!D11)-(FIND("Primary Address: ",Updates!D11)+17)))))</f>
        <v>#VALUE!</v>
      </c>
      <c r="D11" t="e">
        <f>TRIM(CLEAN(MID(Updates!D11,FIND("Secondary Address: ",Updates!D11)+19,(FIND("** PLEASE DO NOT REPLY TO THIS E-MAIL. ",Updates!D11)-(FIND("Secondary Address: ",Updates!D11)+19)))))</f>
        <v>#VALUE!</v>
      </c>
      <c r="E11" t="b">
        <f>IF(COUNT(SEARCH({"transpo.ottawa.on.ca"},D11)),"@ottawa.ca")</f>
        <v>0</v>
      </c>
      <c r="F11" s="9" t="e">
        <f t="shared" si="1"/>
        <v>#VALUE!</v>
      </c>
      <c r="G11" t="e">
        <f>TRIM(CLEAN(MID(Updates!D11,FIND("E-mail Address: ",Updates!D11)+16,(FIND("The employee",Updates!D11)-(FIND("E-mail Address: ",Updates!D11)+16)))))</f>
        <v>#VALUE!</v>
      </c>
      <c r="H11" t="e">
        <f>TRIM(CLEAN(MID(Updates!D11,FIND("Account Password: ",Updates!D11)+18,(FIND("NETWORK ACCOUNTS",Updates!D11)-(FIND("Account Password:",Updates!D11)+18)))))</f>
        <v>#VALUE!</v>
      </c>
      <c r="I11" t="e">
        <f>TRIM(CLEAN(MID(Updates!D11,FIND("Password: ",Updates!D11)+10,(FIND("E-mail",Updates!D11)-(FIND("Password:",Updates!D11)+12)))))</f>
        <v>#VALUE!</v>
      </c>
      <c r="J11" t="e">
        <f>TRIM(CLEAN(MID(Updates!D11,FIND("Account to clone: ",Updates!D11)+18,(FIND("Position",Updates!D11)-(FIND("Account to clone: ",Updates!D11)+18)))))</f>
        <v>#VALUE!</v>
      </c>
      <c r="K11" t="e">
        <f>TRIM(CLEAN(MID(Updates!D11,FIND("Clone permissions of another account: ",Updates!D11)+38,(FIND("Email required:",Updates!D11)-(FIND("Clone permissions of another account: ",Updates!D11)+38)))))</f>
        <v>#VALUE!</v>
      </c>
      <c r="L11" t="e">
        <f t="shared" si="2"/>
        <v>#VALUE!</v>
      </c>
      <c r="M11" s="8" t="e">
        <f>TRIM(CLEAN(MID(Updates!D11,FIND("Branch: ",Updates!D11)+8,(FIND("Division",Updates!D11)-(FIND("Branch: ",Updates!D11)+8)))))</f>
        <v>#VALUE!</v>
      </c>
      <c r="N11" s="8" t="e">
        <f>TRIM(CLEAN(MID(Updates!D11,FIND("Pooled Position: ",Updates!D11)+17,(FIND("Are the",Updates!D11)-(FIND("Pooled Position: ",Updates!D11)+17)))))</f>
        <v>#VALUE!</v>
      </c>
      <c r="O11" t="e">
        <f>TRIM(CLEAN(MID(Updates!D11,FIND("Employee Name: ",Updates!D11)+15,(FIND("Job Title",Updates!D11)-(FIND("Employee Name: ",Updates!D11)+15)))))</f>
        <v>#VALUE!</v>
      </c>
      <c r="P11" t="e">
        <f t="shared" si="3"/>
        <v>#VALUE!</v>
      </c>
      <c r="Q11" t="e">
        <f t="shared" si="4"/>
        <v>#VALUE!</v>
      </c>
      <c r="R11" t="e">
        <f t="shared" si="5"/>
        <v>#VALUE!</v>
      </c>
      <c r="S11" t="e">
        <f>TRIM(CLEAN(MID(Updates!D11,FIND("Account to clone: ",Updates!D11)+18,(FIND("Position",Updates!D11)-(FIND("Account to clone: ",Updates!D11)+18)))))</f>
        <v>#VALUE!</v>
      </c>
      <c r="T11" t="str">
        <f t="shared" si="6"/>
        <v/>
      </c>
      <c r="U11" t="str">
        <f t="shared" si="7"/>
        <v>No</v>
      </c>
      <c r="V11" t="e">
        <f>TRIM(CLEAN(MID(Updates!D11,FIND("Home Share (H:\ drive) required: ",Updates!D11)+4,(FIND("Group Share (S:\ drive) required: ",Updates!D11)-(FIND("Home Share (H:\ drive) required: ",Updates!D11)+4)))))</f>
        <v>#VALUE!</v>
      </c>
      <c r="W11" t="str">
        <f t="shared" si="8"/>
        <v>No</v>
      </c>
      <c r="X11" t="e">
        <f>TRIM(CLEAN(MID(Updates!D11,FIND("S Drive Path: ",Updates!D11)+14,(FIND("Position",Updates!D11)-(FIND("S Drive Path: ",Updates!D11)+14)))))</f>
        <v>#VALUE!</v>
      </c>
      <c r="Y11" t="e">
        <f>("USR\"&amp;Updates!K11)</f>
        <v>#VALUE!</v>
      </c>
      <c r="Z11" t="e">
        <f>Updates!K11&amp;"$"</f>
        <v>#VALUE!</v>
      </c>
      <c r="AA11" s="11">
        <f t="shared" ca="1" si="9"/>
        <v>13</v>
      </c>
      <c r="AB11" s="6" t="str">
        <f ca="1">LOOKUP(AA11,AC2:AC21,AD2:AD21)</f>
        <v>DC4MDB03</v>
      </c>
      <c r="AC11">
        <v>10</v>
      </c>
      <c r="AD11" t="s">
        <v>90</v>
      </c>
    </row>
    <row r="12" spans="1:30" ht="12" customHeight="1">
      <c r="A12" s="6" t="e">
        <f>TRIM(CLEAN(MID(Updates!D12,FIND("Network User Id: ",Updates!D12)+17,(FIND("E-MAIL ACCOUNTS",Updates!D12)-(FIND("Network User Id:",Updates!D12)+17)))))</f>
        <v>#VALUE!</v>
      </c>
      <c r="B12" s="6" t="e">
        <f>TRIM(CLEAN(MID(Updates!D12,FIND("Logon ID: ",Updates!D12)+10,(FIND("Password:",Updates!D12)-(FIND("Logon ID:",Updates!D12)+10)))))</f>
        <v>#VALUE!</v>
      </c>
      <c r="C12" t="e">
        <f>TRIM(CLEAN(MID(Updates!D12,FIND("Primary Address: ",Updates!D12)+17,(FIND("Secondary Address:",Updates!D12)-(FIND("Primary Address: ",Updates!D12)+17)))))</f>
        <v>#VALUE!</v>
      </c>
      <c r="D12" t="e">
        <f>TRIM(CLEAN(MID(Updates!D12,FIND("Secondary Address: ",Updates!D12)+19,(FIND("** PLEASE DO NOT REPLY TO THIS E-MAIL. ",Updates!D12)-(FIND("Secondary Address: ",Updates!D12)+19)))))</f>
        <v>#VALUE!</v>
      </c>
      <c r="E12" t="b">
        <f>IF(COUNT(SEARCH({"transpo.ottawa.on.ca"},D12)),"@ottawa.ca")</f>
        <v>0</v>
      </c>
      <c r="F12" s="9" t="e">
        <f t="shared" si="1"/>
        <v>#VALUE!</v>
      </c>
      <c r="G12" t="e">
        <f>TRIM(CLEAN(MID(Updates!D12,FIND("E-mail Address: ",Updates!D12)+16,(FIND("The employee",Updates!D12)-(FIND("E-mail Address: ",Updates!D12)+16)))))</f>
        <v>#VALUE!</v>
      </c>
      <c r="H12" t="e">
        <f>TRIM(CLEAN(MID(Updates!D12,FIND("Account Password: ",Updates!D12)+18,(FIND("NETWORK ACCOUNTS",Updates!D12)-(FIND("Account Password:",Updates!D12)+18)))))</f>
        <v>#VALUE!</v>
      </c>
      <c r="I12" t="e">
        <f>TRIM(CLEAN(MID(Updates!D12,FIND("Password: ",Updates!D12)+10,(FIND("E-mail",Updates!D12)-(FIND("Password:",Updates!D12)+12)))))</f>
        <v>#VALUE!</v>
      </c>
      <c r="J12" t="e">
        <f>TRIM(CLEAN(MID(Updates!D12,FIND("Account to clone: ",Updates!D12)+18,(FIND("Position",Updates!D12)-(FIND("Account to clone: ",Updates!D12)+18)))))</f>
        <v>#VALUE!</v>
      </c>
      <c r="K12" t="e">
        <f>TRIM(CLEAN(MID(Updates!D12,FIND("Clone permissions of another account: ",Updates!D12)+38,(FIND("Email required:",Updates!D12)-(FIND("Clone permissions of another account: ",Updates!D12)+38)))))</f>
        <v>#VALUE!</v>
      </c>
      <c r="L12" t="e">
        <f t="shared" si="2"/>
        <v>#VALUE!</v>
      </c>
      <c r="M12" s="8" t="e">
        <f>TRIM(CLEAN(MID(Updates!D12,FIND("Branch: ",Updates!D12)+8,(FIND("Division",Updates!D12)-(FIND("Branch: ",Updates!D12)+8)))))</f>
        <v>#VALUE!</v>
      </c>
      <c r="N12" s="8" t="e">
        <f>TRIM(CLEAN(MID(Updates!D12,FIND("Pooled Position: ",Updates!D12)+17,(FIND("Are the",Updates!D12)-(FIND("Pooled Position: ",Updates!D12)+17)))))</f>
        <v>#VALUE!</v>
      </c>
      <c r="O12" t="e">
        <f>TRIM(CLEAN(MID(Updates!D12,FIND("Employee Name: ",Updates!D12)+15,(FIND("Job Title",Updates!D12)-(FIND("Employee Name: ",Updates!D12)+15)))))</f>
        <v>#VALUE!</v>
      </c>
      <c r="P12" t="e">
        <f t="shared" si="3"/>
        <v>#VALUE!</v>
      </c>
      <c r="Q12" t="e">
        <f t="shared" si="4"/>
        <v>#VALUE!</v>
      </c>
      <c r="R12" t="e">
        <f t="shared" si="5"/>
        <v>#VALUE!</v>
      </c>
      <c r="S12" t="e">
        <f>TRIM(CLEAN(MID(Updates!D12,FIND("Account to clone: ",Updates!D12)+18,(FIND("Position",Updates!D12)-(FIND("Account to clone: ",Updates!D12)+18)))))</f>
        <v>#VALUE!</v>
      </c>
      <c r="T12" t="str">
        <f t="shared" si="6"/>
        <v/>
      </c>
      <c r="U12" t="str">
        <f t="shared" si="7"/>
        <v>No</v>
      </c>
      <c r="V12" t="e">
        <f>TRIM(CLEAN(MID(Updates!D12,FIND("Home Share (H:\ drive) required: ",Updates!D12)+4,(FIND("Group Share (S:\ drive) required: ",Updates!D12)-(FIND("Home Share (H:\ drive) required: ",Updates!D12)+4)))))</f>
        <v>#VALUE!</v>
      </c>
      <c r="W12" t="str">
        <f t="shared" si="8"/>
        <v>No</v>
      </c>
      <c r="X12" t="e">
        <f>TRIM(CLEAN(MID(Updates!D12,FIND("S Drive Path: ",Updates!D12)+14,(FIND("Position",Updates!D12)-(FIND("S Drive Path: ",Updates!D12)+14)))))</f>
        <v>#VALUE!</v>
      </c>
      <c r="Y12" t="e">
        <f>("USR\"&amp;Updates!K12)</f>
        <v>#VALUE!</v>
      </c>
      <c r="Z12" t="e">
        <f>Updates!K12&amp;"$"</f>
        <v>#VALUE!</v>
      </c>
      <c r="AA12" s="11">
        <f t="shared" ca="1" si="9"/>
        <v>11</v>
      </c>
      <c r="AB12" s="6" t="str">
        <f ca="1">LOOKUP(AA12,AC2:AC21,AD2:AD21)</f>
        <v>DC4MDB01</v>
      </c>
      <c r="AC12">
        <v>11</v>
      </c>
      <c r="AD12" t="s">
        <v>72</v>
      </c>
    </row>
    <row r="13" spans="1:30" ht="12" customHeight="1">
      <c r="A13" s="6" t="e">
        <f>TRIM(CLEAN(MID(Updates!D13,FIND("Network User Id: ",Updates!D13)+17,(FIND("E-MAIL ACCOUNTS",Updates!D13)-(FIND("Network User Id:",Updates!D13)+17)))))</f>
        <v>#VALUE!</v>
      </c>
      <c r="B13" s="6" t="e">
        <f>TRIM(CLEAN(MID(Updates!D13,FIND("Logon ID: ",Updates!D13)+10,(FIND("Password:",Updates!D13)-(FIND("Logon ID:",Updates!D13)+10)))))</f>
        <v>#VALUE!</v>
      </c>
      <c r="C13" t="e">
        <f>TRIM(CLEAN(MID(Updates!D13,FIND("Primary Address: ",Updates!D13)+17,(FIND("Secondary Address:",Updates!D13)-(FIND("Primary Address: ",Updates!D13)+17)))))</f>
        <v>#VALUE!</v>
      </c>
      <c r="D13" t="e">
        <f>TRIM(CLEAN(MID(Updates!D13,FIND("Secondary Address: ",Updates!D13)+19,(FIND("** PLEASE DO NOT REPLY TO THIS E-MAIL. ",Updates!D13)-(FIND("Secondary Address: ",Updates!D13)+19)))))</f>
        <v>#VALUE!</v>
      </c>
      <c r="E13" t="b">
        <f>IF(COUNT(SEARCH({"transpo.ottawa.on.ca"},D13)),"@ottawa.ca")</f>
        <v>0</v>
      </c>
      <c r="F13" s="9" t="e">
        <f t="shared" si="1"/>
        <v>#VALUE!</v>
      </c>
      <c r="G13" t="e">
        <f>TRIM(CLEAN(MID(Updates!D13,FIND("E-mail Address: ",Updates!D13)+16,(FIND("The employee",Updates!D13)-(FIND("E-mail Address: ",Updates!D13)+16)))))</f>
        <v>#VALUE!</v>
      </c>
      <c r="H13" t="e">
        <f>TRIM(CLEAN(MID(Updates!D13,FIND("Account Password: ",Updates!D13)+18,(FIND("NETWORK ACCOUNTS",Updates!D13)-(FIND("Account Password:",Updates!D13)+18)))))</f>
        <v>#VALUE!</v>
      </c>
      <c r="I13" t="e">
        <f>TRIM(CLEAN(MID(Updates!D13,FIND("Password: ",Updates!D13)+10,(FIND("E-mail",Updates!D13)-(FIND("Password:",Updates!D13)+12)))))</f>
        <v>#VALUE!</v>
      </c>
      <c r="J13" t="e">
        <f>TRIM(CLEAN(MID(Updates!D13,FIND("Account to clone: ",Updates!D13)+18,(FIND("Position",Updates!D13)-(FIND("Account to clone: ",Updates!D13)+18)))))</f>
        <v>#VALUE!</v>
      </c>
      <c r="K13" t="e">
        <f>TRIM(CLEAN(MID(Updates!D13,FIND("Clone permissions of another account: ",Updates!D13)+38,(FIND("Email required:",Updates!D13)-(FIND("Clone permissions of another account: ",Updates!D13)+38)))))</f>
        <v>#VALUE!</v>
      </c>
      <c r="L13" t="e">
        <f t="shared" si="2"/>
        <v>#VALUE!</v>
      </c>
      <c r="M13" s="8" t="e">
        <f>TRIM(CLEAN(MID(Updates!D13,FIND("Branch: ",Updates!D13)+8,(FIND("Division",Updates!D13)-(FIND("Branch: ",Updates!D13)+8)))))</f>
        <v>#VALUE!</v>
      </c>
      <c r="N13" s="8" t="e">
        <f>TRIM(CLEAN(MID(Updates!D13,FIND("Pooled Position: ",Updates!D13)+17,(FIND("Are the",Updates!D13)-(FIND("Pooled Position: ",Updates!D13)+17)))))</f>
        <v>#VALUE!</v>
      </c>
      <c r="O13" t="e">
        <f>TRIM(CLEAN(MID(Updates!D13,FIND("Employee Name: ",Updates!D13)+15,(FIND("Job Title",Updates!D13)-(FIND("Employee Name: ",Updates!D13)+15)))))</f>
        <v>#VALUE!</v>
      </c>
      <c r="P13" t="e">
        <f t="shared" si="3"/>
        <v>#VALUE!</v>
      </c>
      <c r="Q13" t="e">
        <f t="shared" si="4"/>
        <v>#VALUE!</v>
      </c>
      <c r="R13" t="e">
        <f t="shared" si="5"/>
        <v>#VALUE!</v>
      </c>
      <c r="S13" t="e">
        <f>TRIM(CLEAN(MID(Updates!D13,FIND("Account to clone: ",Updates!D13)+18,(FIND("Position",Updates!D13)-(FIND("Account to clone: ",Updates!D13)+18)))))</f>
        <v>#VALUE!</v>
      </c>
      <c r="T13" t="str">
        <f t="shared" si="6"/>
        <v/>
      </c>
      <c r="U13" t="str">
        <f t="shared" si="7"/>
        <v>No</v>
      </c>
      <c r="V13" t="e">
        <f>TRIM(CLEAN(MID(Updates!D13,FIND("Home Share (H:\ drive) required: ",Updates!D13)+4,(FIND("Group Share (S:\ drive) required: ",Updates!D13)-(FIND("Home Share (H:\ drive) required: ",Updates!D13)+4)))))</f>
        <v>#VALUE!</v>
      </c>
      <c r="W13" t="str">
        <f t="shared" si="8"/>
        <v>No</v>
      </c>
      <c r="X13" t="e">
        <f>TRIM(CLEAN(MID(Updates!D13,FIND("S Drive Path: ",Updates!D13)+14,(FIND("Position",Updates!D13)-(FIND("S Drive Path: ",Updates!D13)+14)))))</f>
        <v>#VALUE!</v>
      </c>
      <c r="Y13" t="e">
        <f>("USR\"&amp;Updates!K13)</f>
        <v>#VALUE!</v>
      </c>
      <c r="Z13" t="e">
        <f>Updates!K13&amp;"$"</f>
        <v>#VALUE!</v>
      </c>
      <c r="AA13" s="11">
        <f t="shared" ca="1" si="9"/>
        <v>1</v>
      </c>
      <c r="AB13" s="6" t="str">
        <f ca="1">LOOKUP(AA13,AC2:AC21,AD2:AD21)</f>
        <v>DC1MDB01</v>
      </c>
      <c r="AC13">
        <v>12</v>
      </c>
      <c r="AD13" t="s">
        <v>81</v>
      </c>
    </row>
    <row r="14" spans="1:30" ht="12" customHeight="1">
      <c r="A14" s="6" t="e">
        <f>TRIM(CLEAN(MID(Updates!D14,FIND("Network User Id: ",Updates!D14)+17,(FIND("E-MAIL ACCOUNTS",Updates!D14)-(FIND("Network User Id:",Updates!D14)+17)))))</f>
        <v>#VALUE!</v>
      </c>
      <c r="B14" s="6" t="e">
        <f>TRIM(CLEAN(MID(Updates!D14,FIND("Logon ID: ",Updates!D14)+10,(FIND("Password:",Updates!D14)-(FIND("Logon ID:",Updates!D14)+10)))))</f>
        <v>#VALUE!</v>
      </c>
      <c r="C14" t="e">
        <f>TRIM(CLEAN(MID(Updates!D14,FIND("Primary Address: ",Updates!D14)+17,(FIND("Secondary Address:",Updates!D14)-(FIND("Primary Address: ",Updates!D14)+17)))))</f>
        <v>#VALUE!</v>
      </c>
      <c r="D14" t="e">
        <f>TRIM(CLEAN(MID(Updates!D14,FIND("Secondary Address: ",Updates!D14)+19,(FIND("** PLEASE DO NOT REPLY TO THIS E-MAIL. ",Updates!D14)-(FIND("Secondary Address: ",Updates!D14)+19)))))</f>
        <v>#VALUE!</v>
      </c>
      <c r="E14" t="b">
        <f>IF(COUNT(SEARCH({"transpo.ottawa.on.ca"},D14)),"@ottawa.ca")</f>
        <v>0</v>
      </c>
      <c r="F14" s="9" t="e">
        <f t="shared" si="1"/>
        <v>#VALUE!</v>
      </c>
      <c r="G14" t="e">
        <f>TRIM(CLEAN(MID(Updates!D14,FIND("E-mail Address: ",Updates!D14)+16,(FIND("The employee",Updates!D14)-(FIND("E-mail Address: ",Updates!D14)+16)))))</f>
        <v>#VALUE!</v>
      </c>
      <c r="H14" t="e">
        <f>TRIM(CLEAN(MID(Updates!D14,FIND("Account Password: ",Updates!D14)+18,(FIND("NETWORK ACCOUNTS",Updates!D14)-(FIND("Account Password:",Updates!D14)+18)))))</f>
        <v>#VALUE!</v>
      </c>
      <c r="I14" t="e">
        <f>TRIM(CLEAN(MID(Updates!D14,FIND("Password: ",Updates!D14)+10,(FIND("E-mail",Updates!D14)-(FIND("Password:",Updates!D14)+12)))))</f>
        <v>#VALUE!</v>
      </c>
      <c r="J14" t="e">
        <f>TRIM(CLEAN(MID(Updates!D14,FIND("Account to clone: ",Updates!D14)+18,(FIND("Position",Updates!D14)-(FIND("Account to clone: ",Updates!D14)+18)))))</f>
        <v>#VALUE!</v>
      </c>
      <c r="K14" t="e">
        <f>TRIM(CLEAN(MID(Updates!D14,FIND("Clone permissions of another account: ",Updates!D14)+38,(FIND("Email required:",Updates!D14)-(FIND("Clone permissions of another account: ",Updates!D14)+38)))))</f>
        <v>#VALUE!</v>
      </c>
      <c r="L14" t="e">
        <f t="shared" si="2"/>
        <v>#VALUE!</v>
      </c>
      <c r="M14" s="8" t="e">
        <f>TRIM(CLEAN(MID(Updates!D14,FIND("Branch: ",Updates!D14)+8,(FIND("Division",Updates!D14)-(FIND("Branch: ",Updates!D14)+8)))))</f>
        <v>#VALUE!</v>
      </c>
      <c r="N14" s="8" t="e">
        <f>TRIM(CLEAN(MID(Updates!D14,FIND("Pooled Position: ",Updates!D14)+17,(FIND("Are the",Updates!D14)-(FIND("Pooled Position: ",Updates!D14)+17)))))</f>
        <v>#VALUE!</v>
      </c>
      <c r="O14" t="e">
        <f>TRIM(CLEAN(MID(Updates!D14,FIND("Employee Name: ",Updates!D14)+15,(FIND("Job Title",Updates!D14)-(FIND("Employee Name: ",Updates!D14)+15)))))</f>
        <v>#VALUE!</v>
      </c>
      <c r="P14" t="e">
        <f t="shared" si="3"/>
        <v>#VALUE!</v>
      </c>
      <c r="Q14" t="e">
        <f t="shared" si="4"/>
        <v>#VALUE!</v>
      </c>
      <c r="R14" t="e">
        <f t="shared" si="5"/>
        <v>#VALUE!</v>
      </c>
      <c r="S14" t="e">
        <f>TRIM(CLEAN(MID(Updates!D14,FIND("Account to clone: ",Updates!D14)+18,(FIND("Position",Updates!D14)-(FIND("Account to clone: ",Updates!D14)+18)))))</f>
        <v>#VALUE!</v>
      </c>
      <c r="T14" t="str">
        <f t="shared" si="6"/>
        <v/>
      </c>
      <c r="U14" t="str">
        <f t="shared" si="7"/>
        <v>No</v>
      </c>
      <c r="V14" t="e">
        <f>TRIM(CLEAN(MID(Updates!D14,FIND("Home Share (H:\ drive) required: ",Updates!D14)+4,(FIND("Group Share (S:\ drive) required: ",Updates!D14)-(FIND("Home Share (H:\ drive) required: ",Updates!D14)+4)))))</f>
        <v>#VALUE!</v>
      </c>
      <c r="W14" t="str">
        <f t="shared" si="8"/>
        <v>No</v>
      </c>
      <c r="X14" t="e">
        <f>TRIM(CLEAN(MID(Updates!D14,FIND("S Drive Path: ",Updates!D14)+14,(FIND("Position",Updates!D14)-(FIND("S Drive Path: ",Updates!D14)+14)))))</f>
        <v>#VALUE!</v>
      </c>
      <c r="Y14" t="e">
        <f>("USR\"&amp;Updates!K14)</f>
        <v>#VALUE!</v>
      </c>
      <c r="Z14" t="e">
        <f>Updates!K14&amp;"$"</f>
        <v>#VALUE!</v>
      </c>
      <c r="AA14" s="11">
        <f t="shared" ca="1" si="9"/>
        <v>3</v>
      </c>
      <c r="AB14" s="6" t="str">
        <f ca="1">LOOKUP(AA14,AC2:AC21,AD2:AD21)</f>
        <v>DC1MDB03</v>
      </c>
      <c r="AC14">
        <v>13</v>
      </c>
      <c r="AD14" t="s">
        <v>82</v>
      </c>
    </row>
    <row r="15" spans="1:30" ht="12" customHeight="1">
      <c r="A15" s="6" t="e">
        <f>TRIM(CLEAN(MID(Updates!D15,FIND("Network User Id: ",Updates!D15)+17,(FIND("E-MAIL ACCOUNTS",Updates!D15)-(FIND("Network User Id:",Updates!D15)+17)))))</f>
        <v>#VALUE!</v>
      </c>
      <c r="B15" s="6" t="e">
        <f>TRIM(CLEAN(MID(Updates!D15,FIND("Logon ID: ",Updates!D15)+10,(FIND("Password:",Updates!D15)-(FIND("Logon ID:",Updates!D15)+10)))))</f>
        <v>#VALUE!</v>
      </c>
      <c r="C15" t="e">
        <f>TRIM(CLEAN(MID(Updates!D15,FIND("Primary Address: ",Updates!D15)+17,(FIND("Secondary Address:",Updates!D15)-(FIND("Primary Address: ",Updates!D15)+17)))))</f>
        <v>#VALUE!</v>
      </c>
      <c r="D15" t="e">
        <f>TRIM(CLEAN(MID(Updates!D15,FIND("Secondary Address: ",Updates!D15)+19,(FIND("** PLEASE DO NOT REPLY TO THIS E-MAIL. ",Updates!D15)-(FIND("Secondary Address: ",Updates!D15)+19)))))</f>
        <v>#VALUE!</v>
      </c>
      <c r="E15" t="b">
        <f>IF(COUNT(SEARCH({"transpo.ottawa.on.ca"},D15)),"@ottawa.ca")</f>
        <v>0</v>
      </c>
      <c r="F15" s="9" t="e">
        <f t="shared" si="1"/>
        <v>#VALUE!</v>
      </c>
      <c r="G15" t="e">
        <f>TRIM(CLEAN(MID(Updates!D15,FIND("E-mail Address: ",Updates!D15)+16,(FIND("The employee",Updates!D15)-(FIND("E-mail Address: ",Updates!D15)+16)))))</f>
        <v>#VALUE!</v>
      </c>
      <c r="H15" t="e">
        <f>TRIM(CLEAN(MID(Updates!D15,FIND("Account Password: ",Updates!D15)+18,(FIND("NETWORK ACCOUNTS",Updates!D15)-(FIND("Account Password:",Updates!D15)+18)))))</f>
        <v>#VALUE!</v>
      </c>
      <c r="I15" t="e">
        <f>TRIM(CLEAN(MID(Updates!D15,FIND("Password: ",Updates!D15)+10,(FIND("E-mail",Updates!D15)-(FIND("Password:",Updates!D15)+12)))))</f>
        <v>#VALUE!</v>
      </c>
      <c r="J15" t="e">
        <f>TRIM(CLEAN(MID(Updates!D15,FIND("Account to clone: ",Updates!D15)+18,(FIND("Position",Updates!D15)-(FIND("Account to clone: ",Updates!D15)+18)))))</f>
        <v>#VALUE!</v>
      </c>
      <c r="K15" t="e">
        <f>TRIM(CLEAN(MID(Updates!D15,FIND("Clone permissions of another account: ",Updates!D15)+38,(FIND("Email required:",Updates!D15)-(FIND("Clone permissions of another account: ",Updates!D15)+38)))))</f>
        <v>#VALUE!</v>
      </c>
      <c r="L15" t="e">
        <f t="shared" si="2"/>
        <v>#VALUE!</v>
      </c>
      <c r="M15" s="8" t="e">
        <f>TRIM(CLEAN(MID(Updates!D15,FIND("Branch: ",Updates!D15)+8,(FIND("Division",Updates!D15)-(FIND("Branch: ",Updates!D15)+8)))))</f>
        <v>#VALUE!</v>
      </c>
      <c r="N15" s="8" t="e">
        <f>TRIM(CLEAN(MID(Updates!D15,FIND("Pooled Position: ",Updates!D15)+17,(FIND("Are the",Updates!D15)-(FIND("Pooled Position: ",Updates!D15)+17)))))</f>
        <v>#VALUE!</v>
      </c>
      <c r="O15" t="e">
        <f>TRIM(CLEAN(MID(Updates!D15,FIND("Employee Name: ",Updates!D15)+15,(FIND("Job Title",Updates!D15)-(FIND("Employee Name: ",Updates!D15)+15)))))</f>
        <v>#VALUE!</v>
      </c>
      <c r="P15" t="e">
        <f t="shared" si="3"/>
        <v>#VALUE!</v>
      </c>
      <c r="Q15" t="e">
        <f t="shared" si="4"/>
        <v>#VALUE!</v>
      </c>
      <c r="R15" t="e">
        <f t="shared" si="5"/>
        <v>#VALUE!</v>
      </c>
      <c r="S15" t="e">
        <f>TRIM(CLEAN(MID(Updates!D15,FIND("Account to clone: ",Updates!D15)+18,(FIND("Position",Updates!D15)-(FIND("Account to clone: ",Updates!D15)+18)))))</f>
        <v>#VALUE!</v>
      </c>
      <c r="T15" t="str">
        <f t="shared" si="6"/>
        <v/>
      </c>
      <c r="U15" t="str">
        <f t="shared" si="7"/>
        <v>No</v>
      </c>
      <c r="V15" t="e">
        <f>TRIM(CLEAN(MID(Updates!D15,FIND("Home Share (H:\ drive) required: ",Updates!D15)+4,(FIND("Group Share (S:\ drive) required: ",Updates!D15)-(FIND("Home Share (H:\ drive) required: ",Updates!D15)+4)))))</f>
        <v>#VALUE!</v>
      </c>
      <c r="W15" t="str">
        <f t="shared" si="8"/>
        <v>No</v>
      </c>
      <c r="X15" t="e">
        <f>TRIM(CLEAN(MID(Updates!D15,FIND("S Drive Path: ",Updates!D15)+14,(FIND("Position",Updates!D15)-(FIND("S Drive Path: ",Updates!D15)+14)))))</f>
        <v>#VALUE!</v>
      </c>
      <c r="Y15" t="e">
        <f>("USR\"&amp;Updates!K15)</f>
        <v>#VALUE!</v>
      </c>
      <c r="Z15" t="e">
        <f>Updates!K15&amp;"$"</f>
        <v>#VALUE!</v>
      </c>
      <c r="AA15" s="11">
        <f t="shared" ca="1" si="9"/>
        <v>19</v>
      </c>
      <c r="AB15" s="6" t="str">
        <f ca="1">LOOKUP(AA15,AC2:AC21,AD2:AD21)</f>
        <v>DC4MDB09</v>
      </c>
      <c r="AC15">
        <v>14</v>
      </c>
      <c r="AD15" t="s">
        <v>83</v>
      </c>
    </row>
    <row r="16" spans="1:30" ht="12" customHeight="1">
      <c r="A16" s="6" t="e">
        <f>TRIM(CLEAN(MID(Updates!D16,FIND("Network User Id: ",Updates!D16)+17,(FIND("E-MAIL ACCOUNTS",Updates!D16)-(FIND("Network User Id:",Updates!D16)+17)))))</f>
        <v>#VALUE!</v>
      </c>
      <c r="B16" s="6" t="e">
        <f>TRIM(CLEAN(MID(Updates!D16,FIND("Logon ID: ",Updates!D16)+10,(FIND("Password:",Updates!D16)-(FIND("Logon ID:",Updates!D16)+10)))))</f>
        <v>#VALUE!</v>
      </c>
      <c r="C16" t="e">
        <f>TRIM(CLEAN(MID(Updates!D16,FIND("Primary Address: ",Updates!D16)+17,(FIND("Secondary Address:",Updates!D16)-(FIND("Primary Address: ",Updates!D16)+17)))))</f>
        <v>#VALUE!</v>
      </c>
      <c r="D16" t="e">
        <f>TRIM(CLEAN(MID(Updates!D16,FIND("Secondary Address: ",Updates!D16)+19,(FIND("** PLEASE DO NOT REPLY TO THIS E-MAIL. ",Updates!D16)-(FIND("Secondary Address: ",Updates!D16)+19)))))</f>
        <v>#VALUE!</v>
      </c>
      <c r="E16" t="b">
        <f>IF(COUNT(SEARCH({"transpo.ottawa.on.ca"},D16)),"@ottawa.ca")</f>
        <v>0</v>
      </c>
      <c r="F16" s="9" t="e">
        <f t="shared" si="1"/>
        <v>#VALUE!</v>
      </c>
      <c r="G16" t="e">
        <f>TRIM(CLEAN(MID(Updates!D16,FIND("E-mail Address: ",Updates!D16)+16,(FIND("The employee",Updates!D16)-(FIND("E-mail Address: ",Updates!D16)+16)))))</f>
        <v>#VALUE!</v>
      </c>
      <c r="H16" t="e">
        <f>TRIM(CLEAN(MID(Updates!D16,FIND("Account Password: ",Updates!D16)+18,(FIND("NETWORK ACCOUNTS",Updates!D16)-(FIND("Account Password:",Updates!D16)+18)))))</f>
        <v>#VALUE!</v>
      </c>
      <c r="I16" t="e">
        <f>TRIM(CLEAN(MID(Updates!D16,FIND("Password: ",Updates!D16)+10,(FIND("E-mail",Updates!D16)-(FIND("Password:",Updates!D16)+12)))))</f>
        <v>#VALUE!</v>
      </c>
      <c r="J16" t="e">
        <f>TRIM(CLEAN(MID(Updates!D16,FIND("Account to clone: ",Updates!D16)+18,(FIND("Position",Updates!D16)-(FIND("Account to clone: ",Updates!D16)+18)))))</f>
        <v>#VALUE!</v>
      </c>
      <c r="K16" t="e">
        <f>TRIM(CLEAN(MID(Updates!D16,FIND("Clone permissions of another account: ",Updates!D16)+38,(FIND("Email required:",Updates!D16)-(FIND("Clone permissions of another account: ",Updates!D16)+38)))))</f>
        <v>#VALUE!</v>
      </c>
      <c r="L16" t="e">
        <f t="shared" si="2"/>
        <v>#VALUE!</v>
      </c>
      <c r="M16" s="8" t="e">
        <f>TRIM(CLEAN(MID(Updates!D16,FIND("Branch: ",Updates!D16)+8,(FIND("Division",Updates!D16)-(FIND("Branch: ",Updates!D16)+8)))))</f>
        <v>#VALUE!</v>
      </c>
      <c r="N16" s="8" t="e">
        <f>TRIM(CLEAN(MID(Updates!D16,FIND("Pooled Position: ",Updates!D16)+17,(FIND("Are the",Updates!D16)-(FIND("Pooled Position: ",Updates!D16)+17)))))</f>
        <v>#VALUE!</v>
      </c>
      <c r="O16" t="e">
        <f>TRIM(CLEAN(MID(Updates!D16,FIND("Employee Name: ",Updates!D16)+15,(FIND("Job Title",Updates!D16)-(FIND("Employee Name: ",Updates!D16)+15)))))</f>
        <v>#VALUE!</v>
      </c>
      <c r="P16" t="e">
        <f t="shared" si="3"/>
        <v>#VALUE!</v>
      </c>
      <c r="Q16" t="e">
        <f t="shared" si="4"/>
        <v>#VALUE!</v>
      </c>
      <c r="R16" t="e">
        <f t="shared" si="5"/>
        <v>#VALUE!</v>
      </c>
      <c r="S16" t="e">
        <f>TRIM(CLEAN(MID(Updates!D16,FIND("Account to clone: ",Updates!D16)+18,(FIND("Position",Updates!D16)-(FIND("Account to clone: ",Updates!D16)+18)))))</f>
        <v>#VALUE!</v>
      </c>
      <c r="T16" t="str">
        <f t="shared" si="6"/>
        <v/>
      </c>
      <c r="U16" t="str">
        <f t="shared" si="7"/>
        <v>No</v>
      </c>
      <c r="V16" t="e">
        <f>TRIM(CLEAN(MID(Updates!D16,FIND("Home Share (H:\ drive) required: ",Updates!D16)+4,(FIND("Group Share (S:\ drive) required: ",Updates!D16)-(FIND("Home Share (H:\ drive) required: ",Updates!D16)+4)))))</f>
        <v>#VALUE!</v>
      </c>
      <c r="W16" t="str">
        <f t="shared" si="8"/>
        <v>No</v>
      </c>
      <c r="X16" t="e">
        <f>TRIM(CLEAN(MID(Updates!D16,FIND("S Drive Path: ",Updates!D16)+14,(FIND("Position",Updates!D16)-(FIND("S Drive Path: ",Updates!D16)+14)))))</f>
        <v>#VALUE!</v>
      </c>
      <c r="Y16" t="e">
        <f>("USR\"&amp;Updates!K16)</f>
        <v>#VALUE!</v>
      </c>
      <c r="Z16" t="e">
        <f>Updates!K16&amp;"$"</f>
        <v>#VALUE!</v>
      </c>
      <c r="AA16" s="11">
        <f t="shared" ca="1" si="9"/>
        <v>15</v>
      </c>
      <c r="AB16" s="6" t="str">
        <f ca="1">LOOKUP(AA16,AC2:AC21,AD2:AD21)</f>
        <v>DC4MDB05</v>
      </c>
      <c r="AC16">
        <v>15</v>
      </c>
      <c r="AD16" t="s">
        <v>84</v>
      </c>
    </row>
    <row r="17" spans="1:30" ht="12" customHeight="1">
      <c r="A17" s="6" t="e">
        <f>TRIM(CLEAN(MID(Updates!D17,FIND("Network User Id: ",Updates!D17)+17,(FIND("E-MAIL ACCOUNTS",Updates!D17)-(FIND("Network User Id:",Updates!D17)+17)))))</f>
        <v>#VALUE!</v>
      </c>
      <c r="B17" s="6" t="e">
        <f>TRIM(CLEAN(MID(Updates!D17,FIND("Logon ID: ",Updates!D17)+10,(FIND("Password:",Updates!D17)-(FIND("Logon ID:",Updates!D17)+10)))))</f>
        <v>#VALUE!</v>
      </c>
      <c r="C17" t="e">
        <f>TRIM(CLEAN(MID(Updates!D17,FIND("Primary Address: ",Updates!D17)+17,(FIND("Secondary Address:",Updates!D17)-(FIND("Primary Address: ",Updates!D17)+17)))))</f>
        <v>#VALUE!</v>
      </c>
      <c r="D17" t="e">
        <f>TRIM(CLEAN(MID(Updates!D17,FIND("Secondary Address: ",Updates!D17)+19,(FIND("** PLEASE DO NOT REPLY TO THIS E-MAIL. ",Updates!D17)-(FIND("Secondary Address: ",Updates!D17)+19)))))</f>
        <v>#VALUE!</v>
      </c>
      <c r="E17" t="b">
        <f>IF(COUNT(SEARCH({"transpo.ottawa.on.ca"},D17)),"@ottawa.ca")</f>
        <v>0</v>
      </c>
      <c r="F17" s="9" t="e">
        <f t="shared" si="1"/>
        <v>#VALUE!</v>
      </c>
      <c r="G17" t="e">
        <f>TRIM(CLEAN(MID(Updates!D17,FIND("E-mail Address: ",Updates!D17)+16,(FIND("The employee",Updates!D17)-(FIND("E-mail Address: ",Updates!D17)+16)))))</f>
        <v>#VALUE!</v>
      </c>
      <c r="H17" t="e">
        <f>TRIM(CLEAN(MID(Updates!D17,FIND("Account Password: ",Updates!D17)+18,(FIND("NETWORK ACCOUNTS",Updates!D17)-(FIND("Account Password:",Updates!D17)+18)))))</f>
        <v>#VALUE!</v>
      </c>
      <c r="I17" t="e">
        <f>TRIM(CLEAN(MID(Updates!D17,FIND("Password: ",Updates!D17)+10,(FIND("E-mail",Updates!D17)-(FIND("Password:",Updates!D17)+12)))))</f>
        <v>#VALUE!</v>
      </c>
      <c r="J17" t="e">
        <f>TRIM(CLEAN(MID(Updates!D17,FIND("Account to clone: ",Updates!D17)+18,(FIND("Position",Updates!D17)-(FIND("Account to clone: ",Updates!D17)+18)))))</f>
        <v>#VALUE!</v>
      </c>
      <c r="K17" t="e">
        <f>TRIM(CLEAN(MID(Updates!D17,FIND("Clone permissions of another account: ",Updates!D17)+38,(FIND("Email required:",Updates!D17)-(FIND("Clone permissions of another account: ",Updates!D17)+38)))))</f>
        <v>#VALUE!</v>
      </c>
      <c r="L17" t="e">
        <f t="shared" si="2"/>
        <v>#VALUE!</v>
      </c>
      <c r="M17" s="8" t="e">
        <f>TRIM(CLEAN(MID(Updates!D17,FIND("Branch: ",Updates!D17)+8,(FIND("Division",Updates!D17)-(FIND("Branch: ",Updates!D17)+8)))))</f>
        <v>#VALUE!</v>
      </c>
      <c r="N17" s="8" t="e">
        <f>TRIM(CLEAN(MID(Updates!D17,FIND("Pooled Position: ",Updates!D17)+17,(FIND("Are the",Updates!D17)-(FIND("Pooled Position: ",Updates!D17)+17)))))</f>
        <v>#VALUE!</v>
      </c>
      <c r="O17" t="e">
        <f>TRIM(CLEAN(MID(Updates!D17,FIND("Employee Name: ",Updates!D17)+15,(FIND("Job Title",Updates!D17)-(FIND("Employee Name: ",Updates!D17)+15)))))</f>
        <v>#VALUE!</v>
      </c>
      <c r="P17" t="e">
        <f t="shared" si="3"/>
        <v>#VALUE!</v>
      </c>
      <c r="Q17" t="e">
        <f t="shared" si="4"/>
        <v>#VALUE!</v>
      </c>
      <c r="R17" t="e">
        <f t="shared" si="5"/>
        <v>#VALUE!</v>
      </c>
      <c r="S17" t="e">
        <f>TRIM(CLEAN(MID(Updates!D17,FIND("Account to clone: ",Updates!D17)+18,(FIND("Position",Updates!D17)-(FIND("Account to clone: ",Updates!D17)+18)))))</f>
        <v>#VALUE!</v>
      </c>
      <c r="T17" t="str">
        <f t="shared" si="6"/>
        <v/>
      </c>
      <c r="U17" t="str">
        <f t="shared" si="7"/>
        <v>No</v>
      </c>
      <c r="V17" t="e">
        <f>TRIM(CLEAN(MID(Updates!D17,FIND("Home Share (H:\ drive) required: ",Updates!D17)+4,(FIND("Group Share (S:\ drive) required: ",Updates!D17)-(FIND("Home Share (H:\ drive) required: ",Updates!D17)+4)))))</f>
        <v>#VALUE!</v>
      </c>
      <c r="W17" t="str">
        <f t="shared" si="8"/>
        <v>No</v>
      </c>
      <c r="X17" t="e">
        <f>TRIM(CLEAN(MID(Updates!D17,FIND("S Drive Path: ",Updates!D17)+14,(FIND("Position",Updates!D17)-(FIND("S Drive Path: ",Updates!D17)+14)))))</f>
        <v>#VALUE!</v>
      </c>
      <c r="Y17" t="e">
        <f>("USR\"&amp;Updates!K17)</f>
        <v>#VALUE!</v>
      </c>
      <c r="Z17" t="e">
        <f>Updates!K17&amp;"$"</f>
        <v>#VALUE!</v>
      </c>
      <c r="AA17" s="11">
        <f t="shared" ca="1" si="9"/>
        <v>11</v>
      </c>
      <c r="AB17" s="6" t="str">
        <f ca="1">LOOKUP(AA17,AC2:AC21,AD2:AD21)</f>
        <v>DC4MDB01</v>
      </c>
      <c r="AC17">
        <v>16</v>
      </c>
      <c r="AD17" t="s">
        <v>85</v>
      </c>
    </row>
    <row r="18" spans="1:30" ht="12" customHeight="1">
      <c r="A18" s="6" t="e">
        <f>TRIM(CLEAN(MID(Updates!D18,FIND("Network User Id: ",Updates!D18)+17,(FIND("E-MAIL ACCOUNTS",Updates!D18)-(FIND("Network User Id:",Updates!D18)+17)))))</f>
        <v>#VALUE!</v>
      </c>
      <c r="B18" s="6" t="e">
        <f>TRIM(CLEAN(MID(Updates!D18,FIND("Logon ID: ",Updates!D18)+10,(FIND("Password:",Updates!D18)-(FIND("Logon ID:",Updates!D18)+10)))))</f>
        <v>#VALUE!</v>
      </c>
      <c r="C18" t="e">
        <f>TRIM(CLEAN(MID(Updates!D18,FIND("Primary Address: ",Updates!D18)+17,(FIND("Secondary Address:",Updates!D18)-(FIND("Primary Address: ",Updates!D18)+17)))))</f>
        <v>#VALUE!</v>
      </c>
      <c r="D18" t="e">
        <f>TRIM(CLEAN(MID(Updates!D18,FIND("Secondary Address: ",Updates!D18)+19,(FIND("** PLEASE DO NOT REPLY TO THIS E-MAIL. ",Updates!D18)-(FIND("Secondary Address: ",Updates!D18)+19)))))</f>
        <v>#VALUE!</v>
      </c>
      <c r="E18" t="b">
        <f>IF(COUNT(SEARCH({"transpo.ottawa.on.ca"},D18)),"@ottawa.ca")</f>
        <v>0</v>
      </c>
      <c r="F18" s="9" t="e">
        <f t="shared" si="1"/>
        <v>#VALUE!</v>
      </c>
      <c r="G18" t="e">
        <f>TRIM(CLEAN(MID(Updates!D18,FIND("E-mail Address: ",Updates!D18)+16,(FIND("The employee",Updates!D18)-(FIND("E-mail Address: ",Updates!D18)+16)))))</f>
        <v>#VALUE!</v>
      </c>
      <c r="H18" t="e">
        <f>TRIM(CLEAN(MID(Updates!D18,FIND("Account Password: ",Updates!D18)+18,(FIND("NETWORK ACCOUNTS",Updates!D18)-(FIND("Account Password:",Updates!D18)+18)))))</f>
        <v>#VALUE!</v>
      </c>
      <c r="I18" t="e">
        <f>TRIM(CLEAN(MID(Updates!D18,FIND("Password: ",Updates!D18)+10,(FIND("E-mail",Updates!D18)-(FIND("Password:",Updates!D18)+12)))))</f>
        <v>#VALUE!</v>
      </c>
      <c r="J18" t="e">
        <f>TRIM(CLEAN(MID(Updates!D18,FIND("Account to clone: ",Updates!D18)+18,(FIND("Position",Updates!D18)-(FIND("Account to clone: ",Updates!D18)+18)))))</f>
        <v>#VALUE!</v>
      </c>
      <c r="K18" t="e">
        <f>TRIM(CLEAN(MID(Updates!D18,FIND("Clone permissions of another account: ",Updates!D18)+38,(FIND("Email required:",Updates!D18)-(FIND("Clone permissions of another account: ",Updates!D18)+38)))))</f>
        <v>#VALUE!</v>
      </c>
      <c r="L18" t="e">
        <f t="shared" si="2"/>
        <v>#VALUE!</v>
      </c>
      <c r="M18" s="8" t="e">
        <f>TRIM(CLEAN(MID(Updates!D18,FIND("Branch: ",Updates!D18)+8,(FIND("Division",Updates!D18)-(FIND("Branch: ",Updates!D18)+8)))))</f>
        <v>#VALUE!</v>
      </c>
      <c r="N18" s="8" t="e">
        <f>TRIM(CLEAN(MID(Updates!D18,FIND("Pooled Position: ",Updates!D18)+17,(FIND("Are the",Updates!D18)-(FIND("Pooled Position: ",Updates!D18)+17)))))</f>
        <v>#VALUE!</v>
      </c>
      <c r="O18" t="e">
        <f>TRIM(CLEAN(MID(Updates!D18,FIND("Employee Name: ",Updates!D18)+15,(FIND("Job Title",Updates!D18)-(FIND("Employee Name: ",Updates!D18)+15)))))</f>
        <v>#VALUE!</v>
      </c>
      <c r="P18" t="e">
        <f t="shared" si="3"/>
        <v>#VALUE!</v>
      </c>
      <c r="Q18" t="e">
        <f t="shared" si="4"/>
        <v>#VALUE!</v>
      </c>
      <c r="R18" t="e">
        <f t="shared" si="5"/>
        <v>#VALUE!</v>
      </c>
      <c r="S18" t="e">
        <f>TRIM(CLEAN(MID(Updates!D18,FIND("Account to clone: ",Updates!D18)+18,(FIND("Position",Updates!D18)-(FIND("Account to clone: ",Updates!D18)+18)))))</f>
        <v>#VALUE!</v>
      </c>
      <c r="T18" t="str">
        <f t="shared" si="6"/>
        <v/>
      </c>
      <c r="U18" t="str">
        <f t="shared" si="7"/>
        <v>No</v>
      </c>
      <c r="V18" t="e">
        <f>TRIM(CLEAN(MID(Updates!D18,FIND("Home Share (H:\ drive) required: ",Updates!D18)+4,(FIND("Group Share (S:\ drive) required: ",Updates!D18)-(FIND("Home Share (H:\ drive) required: ",Updates!D18)+4)))))</f>
        <v>#VALUE!</v>
      </c>
      <c r="W18" t="str">
        <f t="shared" si="8"/>
        <v>No</v>
      </c>
      <c r="X18" t="e">
        <f>TRIM(CLEAN(MID(Updates!D18,FIND("S Drive Path: ",Updates!D18)+14,(FIND("Position",Updates!D18)-(FIND("S Drive Path: ",Updates!D18)+14)))))</f>
        <v>#VALUE!</v>
      </c>
      <c r="Y18" t="e">
        <f>("USR\"&amp;Updates!K18)</f>
        <v>#VALUE!</v>
      </c>
      <c r="Z18" t="e">
        <f>Updates!K18&amp;"$"</f>
        <v>#VALUE!</v>
      </c>
      <c r="AA18" s="11">
        <f t="shared" ca="1" si="9"/>
        <v>15</v>
      </c>
      <c r="AB18" s="6" t="str">
        <f ca="1">LOOKUP(AA18,AC2:AC21,AD2:AD21)</f>
        <v>DC4MDB05</v>
      </c>
      <c r="AC18">
        <v>17</v>
      </c>
      <c r="AD18" t="s">
        <v>86</v>
      </c>
    </row>
    <row r="19" spans="1:30" ht="12" customHeight="1">
      <c r="A19" s="6" t="e">
        <f>TRIM(CLEAN(MID(Updates!D19,FIND("Network User Id: ",Updates!D19)+17,(FIND("E-MAIL ACCOUNTS",Updates!D19)-(FIND("Network User Id:",Updates!D19)+17)))))</f>
        <v>#VALUE!</v>
      </c>
      <c r="B19" s="6" t="e">
        <f>TRIM(CLEAN(MID(Updates!D19,FIND("Logon ID: ",Updates!D19)+10,(FIND("Password:",Updates!D19)-(FIND("Logon ID:",Updates!D19)+10)))))</f>
        <v>#VALUE!</v>
      </c>
      <c r="C19" t="e">
        <f>TRIM(CLEAN(MID(Updates!D19,FIND("Primary Address: ",Updates!D19)+17,(FIND("Secondary Address:",Updates!D19)-(FIND("Primary Address: ",Updates!D19)+17)))))</f>
        <v>#VALUE!</v>
      </c>
      <c r="D19" t="e">
        <f>TRIM(CLEAN(MID(Updates!D19,FIND("Secondary Address: ",Updates!D19)+19,(FIND("** PLEASE DO NOT REPLY TO THIS E-MAIL. ",Updates!D19)-(FIND("Secondary Address: ",Updates!D19)+19)))))</f>
        <v>#VALUE!</v>
      </c>
      <c r="E19" t="b">
        <f>IF(COUNT(SEARCH({"transpo.ottawa.on.ca"},D19)),"@ottawa.ca")</f>
        <v>0</v>
      </c>
      <c r="F19" s="9" t="e">
        <f t="shared" si="1"/>
        <v>#VALUE!</v>
      </c>
      <c r="G19" t="e">
        <f>TRIM(CLEAN(MID(Updates!D19,FIND("E-mail Address: ",Updates!D19)+16,(FIND("The employee",Updates!D19)-(FIND("E-mail Address: ",Updates!D19)+16)))))</f>
        <v>#VALUE!</v>
      </c>
      <c r="H19" t="e">
        <f>TRIM(CLEAN(MID(Updates!D19,FIND("Account Password: ",Updates!D19)+18,(FIND("NETWORK ACCOUNTS",Updates!D19)-(FIND("Account Password:",Updates!D19)+18)))))</f>
        <v>#VALUE!</v>
      </c>
      <c r="I19" t="e">
        <f>TRIM(CLEAN(MID(Updates!D19,FIND("Password: ",Updates!D19)+10,(FIND("E-mail",Updates!D19)-(FIND("Password:",Updates!D19)+12)))))</f>
        <v>#VALUE!</v>
      </c>
      <c r="J19" t="e">
        <f>TRIM(CLEAN(MID(Updates!D19,FIND("Account to clone: ",Updates!D19)+18,(FIND("Position",Updates!D19)-(FIND("Account to clone: ",Updates!D19)+18)))))</f>
        <v>#VALUE!</v>
      </c>
      <c r="K19" t="e">
        <f>TRIM(CLEAN(MID(Updates!D19,FIND("Clone permissions of another account: ",Updates!D19)+38,(FIND("Email required:",Updates!D19)-(FIND("Clone permissions of another account: ",Updates!D19)+38)))))</f>
        <v>#VALUE!</v>
      </c>
      <c r="L19" t="e">
        <f t="shared" si="2"/>
        <v>#VALUE!</v>
      </c>
      <c r="M19" s="8" t="e">
        <f>TRIM(CLEAN(MID(Updates!D19,FIND("Branch: ",Updates!D19)+8,(FIND("Division",Updates!D19)-(FIND("Branch: ",Updates!D19)+8)))))</f>
        <v>#VALUE!</v>
      </c>
      <c r="N19" s="8" t="e">
        <f>TRIM(CLEAN(MID(Updates!D19,FIND("Pooled Position: ",Updates!D19)+17,(FIND("Are the",Updates!D19)-(FIND("Pooled Position: ",Updates!D19)+17)))))</f>
        <v>#VALUE!</v>
      </c>
      <c r="O19" t="e">
        <f>TRIM(CLEAN(MID(Updates!D19,FIND("Employee Name: ",Updates!D19)+15,(FIND("Job Title",Updates!D19)-(FIND("Employee Name: ",Updates!D19)+15)))))</f>
        <v>#VALUE!</v>
      </c>
      <c r="P19" t="e">
        <f t="shared" si="3"/>
        <v>#VALUE!</v>
      </c>
      <c r="Q19" t="e">
        <f t="shared" si="4"/>
        <v>#VALUE!</v>
      </c>
      <c r="R19" t="e">
        <f t="shared" si="5"/>
        <v>#VALUE!</v>
      </c>
      <c r="S19" t="e">
        <f>TRIM(CLEAN(MID(Updates!D19,FIND("Account to clone: ",Updates!D19)+18,(FIND("Position",Updates!D19)-(FIND("Account to clone: ",Updates!D19)+18)))))</f>
        <v>#VALUE!</v>
      </c>
      <c r="T19" t="str">
        <f t="shared" si="6"/>
        <v/>
      </c>
      <c r="U19" t="str">
        <f t="shared" si="7"/>
        <v>No</v>
      </c>
      <c r="V19" t="e">
        <f>TRIM(CLEAN(MID(Updates!D19,FIND("Home Share (H:\ drive) required: ",Updates!D19)+4,(FIND("Group Share (S:\ drive) required: ",Updates!D19)-(FIND("Home Share (H:\ drive) required: ",Updates!D19)+4)))))</f>
        <v>#VALUE!</v>
      </c>
      <c r="W19" t="str">
        <f t="shared" si="8"/>
        <v>No</v>
      </c>
      <c r="X19" t="e">
        <f>TRIM(CLEAN(MID(Updates!D19,FIND("S Drive Path: ",Updates!D19)+14,(FIND("Position",Updates!D19)-(FIND("S Drive Path: ",Updates!D19)+14)))))</f>
        <v>#VALUE!</v>
      </c>
      <c r="Y19" t="e">
        <f>("USR\"&amp;Updates!K19)</f>
        <v>#VALUE!</v>
      </c>
      <c r="Z19" t="e">
        <f>Updates!K19&amp;"$"</f>
        <v>#VALUE!</v>
      </c>
      <c r="AA19" s="11">
        <f t="shared" ca="1" si="9"/>
        <v>3</v>
      </c>
      <c r="AB19" s="6" t="str">
        <f ca="1">LOOKUP(AA19,AC2:AC21,AD2:AD21)</f>
        <v>DC1MDB03</v>
      </c>
      <c r="AC19">
        <v>18</v>
      </c>
      <c r="AD19" t="s">
        <v>87</v>
      </c>
    </row>
    <row r="20" spans="1:30" ht="12" customHeight="1">
      <c r="A20" s="6" t="e">
        <f>TRIM(CLEAN(MID(Updates!D20,FIND("Network User Id: ",Updates!D20)+17,(FIND("E-MAIL ACCOUNTS",Updates!D20)-(FIND("Network User Id:",Updates!D20)+17)))))</f>
        <v>#VALUE!</v>
      </c>
      <c r="B20" s="6" t="e">
        <f>TRIM(CLEAN(MID(Updates!D20,FIND("Logon ID: ",Updates!D20)+10,(FIND("Password:",Updates!D20)-(FIND("Logon ID:",Updates!D20)+10)))))</f>
        <v>#VALUE!</v>
      </c>
      <c r="C20" t="e">
        <f>TRIM(CLEAN(MID(Updates!D20,FIND("Primary Address: ",Updates!D20)+17,(FIND("Secondary Address:",Updates!D20)-(FIND("Primary Address: ",Updates!D20)+17)))))</f>
        <v>#VALUE!</v>
      </c>
      <c r="D20" t="e">
        <f>TRIM(CLEAN(MID(Updates!D20,FIND("Secondary Address: ",Updates!D20)+19,(FIND("** PLEASE DO NOT REPLY TO THIS E-MAIL. ",Updates!D20)-(FIND("Secondary Address: ",Updates!D20)+19)))))</f>
        <v>#VALUE!</v>
      </c>
      <c r="E20" t="b">
        <f>IF(COUNT(SEARCH({"transpo.ottawa.on.ca"},D20)),"@ottawa.ca")</f>
        <v>0</v>
      </c>
      <c r="F20" s="9" t="e">
        <f t="shared" si="1"/>
        <v>#VALUE!</v>
      </c>
      <c r="G20" t="e">
        <f>TRIM(CLEAN(MID(Updates!D20,FIND("E-mail Address: ",Updates!D20)+16,(FIND("The employee",Updates!D20)-(FIND("E-mail Address: ",Updates!D20)+16)))))</f>
        <v>#VALUE!</v>
      </c>
      <c r="H20" t="e">
        <f>TRIM(CLEAN(MID(Updates!D20,FIND("Account Password: ",Updates!D20)+18,(FIND("NETWORK ACCOUNTS",Updates!D20)-(FIND("Account Password:",Updates!D20)+18)))))</f>
        <v>#VALUE!</v>
      </c>
      <c r="I20" t="e">
        <f>TRIM(CLEAN(MID(Updates!D20,FIND("Password: ",Updates!D20)+10,(FIND("E-mail",Updates!D20)-(FIND("Password:",Updates!D20)+12)))))</f>
        <v>#VALUE!</v>
      </c>
      <c r="J20" t="e">
        <f>TRIM(CLEAN(MID(Updates!D20,FIND("Account to clone: ",Updates!D20)+18,(FIND("Position",Updates!D20)-(FIND("Account to clone: ",Updates!D20)+18)))))</f>
        <v>#VALUE!</v>
      </c>
      <c r="K20" t="e">
        <f>TRIM(CLEAN(MID(Updates!D20,FIND("Clone permissions of another account: ",Updates!D20)+38,(FIND("Email required:",Updates!D20)-(FIND("Clone permissions of another account: ",Updates!D20)+38)))))</f>
        <v>#VALUE!</v>
      </c>
      <c r="L20" t="e">
        <f t="shared" si="2"/>
        <v>#VALUE!</v>
      </c>
      <c r="M20" s="8" t="e">
        <f>TRIM(CLEAN(MID(Updates!D20,FIND("Branch: ",Updates!D20)+8,(FIND("Division",Updates!D20)-(FIND("Branch: ",Updates!D20)+8)))))</f>
        <v>#VALUE!</v>
      </c>
      <c r="N20" s="8" t="e">
        <f>TRIM(CLEAN(MID(Updates!D20,FIND("Pooled Position: ",Updates!D20)+17,(FIND("Are the",Updates!D20)-(FIND("Pooled Position: ",Updates!D20)+17)))))</f>
        <v>#VALUE!</v>
      </c>
      <c r="O20" t="e">
        <f>TRIM(CLEAN(MID(Updates!D20,FIND("Employee Name: ",Updates!D20)+15,(FIND("Job Title",Updates!D20)-(FIND("Employee Name: ",Updates!D20)+15)))))</f>
        <v>#VALUE!</v>
      </c>
      <c r="P20" t="e">
        <f t="shared" si="3"/>
        <v>#VALUE!</v>
      </c>
      <c r="Q20" t="e">
        <f t="shared" si="4"/>
        <v>#VALUE!</v>
      </c>
      <c r="R20" t="e">
        <f t="shared" si="5"/>
        <v>#VALUE!</v>
      </c>
      <c r="S20" t="e">
        <f>TRIM(CLEAN(MID(Updates!D20,FIND("Account to clone: ",Updates!D20)+18,(FIND("Position",Updates!D20)-(FIND("Account to clone: ",Updates!D20)+18)))))</f>
        <v>#VALUE!</v>
      </c>
      <c r="T20" t="str">
        <f t="shared" si="6"/>
        <v/>
      </c>
      <c r="U20" t="str">
        <f t="shared" si="7"/>
        <v>No</v>
      </c>
      <c r="V20" t="e">
        <f>TRIM(CLEAN(MID(Updates!D20,FIND("Home Share (H:\ drive) required: ",Updates!D20)+4,(FIND("Group Share (S:\ drive) required: ",Updates!D20)-(FIND("Home Share (H:\ drive) required: ",Updates!D20)+4)))))</f>
        <v>#VALUE!</v>
      </c>
      <c r="W20" t="str">
        <f t="shared" si="8"/>
        <v>No</v>
      </c>
      <c r="X20" t="e">
        <f>TRIM(CLEAN(MID(Updates!D20,FIND("S Drive Path: ",Updates!D20)+14,(FIND("Position",Updates!D20)-(FIND("S Drive Path: ",Updates!D20)+14)))))</f>
        <v>#VALUE!</v>
      </c>
      <c r="Y20" t="e">
        <f>("USR\"&amp;Updates!K20)</f>
        <v>#VALUE!</v>
      </c>
      <c r="Z20" t="e">
        <f>Updates!K20&amp;"$"</f>
        <v>#VALUE!</v>
      </c>
      <c r="AA20" s="11">
        <f t="shared" ca="1" si="9"/>
        <v>18</v>
      </c>
      <c r="AB20" s="6" t="str">
        <f ca="1">LOOKUP(AA20,AC2:AC21,AD2:AD21)</f>
        <v>DC4MDB08</v>
      </c>
      <c r="AC20">
        <v>19</v>
      </c>
      <c r="AD20" t="s">
        <v>88</v>
      </c>
    </row>
    <row r="21" spans="1:30" ht="12" customHeight="1">
      <c r="A21" s="6" t="e">
        <f>TRIM(CLEAN(MID(Updates!D21,FIND("Network User Id: ",Updates!D21)+17,(FIND("E-MAIL ACCOUNTS",Updates!D21)-(FIND("Network User Id:",Updates!D21)+17)))))</f>
        <v>#VALUE!</v>
      </c>
      <c r="B21" s="6" t="e">
        <f>TRIM(CLEAN(MID(Updates!D21,FIND("Logon ID: ",Updates!D21)+10,(FIND("Password:",Updates!D21)-(FIND("Logon ID:",Updates!D21)+10)))))</f>
        <v>#VALUE!</v>
      </c>
      <c r="C21" t="e">
        <f>TRIM(CLEAN(MID(Updates!D21,FIND("Primary Address: ",Updates!D21)+17,(FIND("Secondary Address:",Updates!D21)-(FIND("Primary Address: ",Updates!D21)+17)))))</f>
        <v>#VALUE!</v>
      </c>
      <c r="D21" t="e">
        <f>TRIM(CLEAN(MID(Updates!D21,FIND("Secondary Address: ",Updates!D21)+19,(FIND("** PLEASE DO NOT REPLY TO THIS E-MAIL. ",Updates!D21)-(FIND("Secondary Address: ",Updates!D21)+19)))))</f>
        <v>#VALUE!</v>
      </c>
      <c r="E21" t="b">
        <f>IF(COUNT(SEARCH({"transpo.ottawa.on.ca"},D21)),"@ottawa.ca")</f>
        <v>0</v>
      </c>
      <c r="F21" s="9" t="e">
        <f t="shared" si="1"/>
        <v>#VALUE!</v>
      </c>
      <c r="G21" t="e">
        <f>TRIM(CLEAN(MID(Updates!D21,FIND("E-mail Address: ",Updates!D21)+16,(FIND("The employee",Updates!D21)-(FIND("E-mail Address: ",Updates!D21)+16)))))</f>
        <v>#VALUE!</v>
      </c>
      <c r="H21" t="e">
        <f>TRIM(CLEAN(MID(Updates!D21,FIND("Account Password: ",Updates!D21)+18,(FIND("NETWORK ACCOUNTS",Updates!D21)-(FIND("Account Password:",Updates!D21)+18)))))</f>
        <v>#VALUE!</v>
      </c>
      <c r="I21" t="e">
        <f>TRIM(CLEAN(MID(Updates!D21,FIND("Password: ",Updates!D21)+10,(FIND("E-mail",Updates!D21)-(FIND("Password:",Updates!D21)+12)))))</f>
        <v>#VALUE!</v>
      </c>
      <c r="J21" t="e">
        <f>TRIM(CLEAN(MID(Updates!D21,FIND("Account to clone: ",Updates!D21)+18,(FIND("Position",Updates!D21)-(FIND("Account to clone: ",Updates!D21)+18)))))</f>
        <v>#VALUE!</v>
      </c>
      <c r="K21" t="e">
        <f>TRIM(CLEAN(MID(Updates!D21,FIND("Clone permissions of another account: ",Updates!D21)+38,(FIND("Email required:",Updates!D21)-(FIND("Clone permissions of another account: ",Updates!D21)+38)))))</f>
        <v>#VALUE!</v>
      </c>
      <c r="L21" t="e">
        <f t="shared" si="2"/>
        <v>#VALUE!</v>
      </c>
      <c r="M21" s="8" t="e">
        <f>TRIM(CLEAN(MID(Updates!D21,FIND("Branch: ",Updates!D21)+8,(FIND("Division",Updates!D21)-(FIND("Branch: ",Updates!D21)+8)))))</f>
        <v>#VALUE!</v>
      </c>
      <c r="N21" s="8" t="e">
        <f>TRIM(CLEAN(MID(Updates!D21,FIND("Pooled Position: ",Updates!D21)+17,(FIND("Are the",Updates!D21)-(FIND("Pooled Position: ",Updates!D21)+17)))))</f>
        <v>#VALUE!</v>
      </c>
      <c r="O21" t="e">
        <f>TRIM(CLEAN(MID(Updates!D21,FIND("Employee Name: ",Updates!D21)+15,(FIND("Job Title",Updates!D21)-(FIND("Employee Name: ",Updates!D21)+15)))))</f>
        <v>#VALUE!</v>
      </c>
      <c r="P21" t="e">
        <f t="shared" si="3"/>
        <v>#VALUE!</v>
      </c>
      <c r="Q21" t="e">
        <f t="shared" si="4"/>
        <v>#VALUE!</v>
      </c>
      <c r="R21" t="e">
        <f t="shared" si="5"/>
        <v>#VALUE!</v>
      </c>
      <c r="S21" t="e">
        <f>TRIM(CLEAN(MID(Updates!D21,FIND("Account to clone: ",Updates!D21)+18,(FIND("Position",Updates!D21)-(FIND("Account to clone: ",Updates!D21)+18)))))</f>
        <v>#VALUE!</v>
      </c>
      <c r="T21" t="str">
        <f t="shared" si="6"/>
        <v/>
      </c>
      <c r="U21" t="str">
        <f t="shared" si="7"/>
        <v>No</v>
      </c>
      <c r="V21" t="e">
        <f>TRIM(CLEAN(MID(Updates!D21,FIND("Home Share (H:\ drive) required: ",Updates!D21)+4,(FIND("Group Share (S:\ drive) required: ",Updates!D21)-(FIND("Home Share (H:\ drive) required: ",Updates!D21)+4)))))</f>
        <v>#VALUE!</v>
      </c>
      <c r="W21" t="str">
        <f t="shared" si="8"/>
        <v>No</v>
      </c>
      <c r="X21" t="e">
        <f>TRIM(CLEAN(MID(Updates!D21,FIND("S Drive Path: ",Updates!D21)+14,(FIND("Position",Updates!D21)-(FIND("S Drive Path: ",Updates!D21)+14)))))</f>
        <v>#VALUE!</v>
      </c>
      <c r="Y21" t="e">
        <f>("USR\"&amp;Updates!K21)</f>
        <v>#VALUE!</v>
      </c>
      <c r="Z21" t="e">
        <f>Updates!K21&amp;"$"</f>
        <v>#VALUE!</v>
      </c>
      <c r="AA21" s="11">
        <f t="shared" ca="1" si="9"/>
        <v>1</v>
      </c>
      <c r="AB21" s="6" t="str">
        <f ca="1">LOOKUP(AA21,AC2:AC21,AD2:AD21)</f>
        <v>DC1MDB01</v>
      </c>
      <c r="AC21">
        <v>20</v>
      </c>
      <c r="AD21" t="s">
        <v>89</v>
      </c>
    </row>
    <row r="22" spans="1:30" ht="12" customHeight="1">
      <c r="A22" s="6" t="e">
        <f>TRIM(CLEAN(MID(Updates!D22,FIND("Network User Id: ",Updates!D22)+17,(FIND("E-MAIL ACCOUNTS",Updates!D22)-(FIND("Network User Id:",Updates!D22)+17)))))</f>
        <v>#VALUE!</v>
      </c>
      <c r="B22" s="6" t="e">
        <f>TRIM(CLEAN(MID(Updates!D22,FIND("Logon ID: ",Updates!D22)+10,(FIND("Password:",Updates!D22)-(FIND("Logon ID:",Updates!D22)+10)))))</f>
        <v>#VALUE!</v>
      </c>
      <c r="C22" t="e">
        <f>TRIM(CLEAN(MID(Updates!D22,FIND("Primary Address: ",Updates!D22)+17,(FIND("Secondary Address:",Updates!D22)-(FIND("Primary Address: ",Updates!D22)+17)))))</f>
        <v>#VALUE!</v>
      </c>
      <c r="D22" t="e">
        <f>TRIM(CLEAN(MID(Updates!D22,FIND("Secondary Address: ",Updates!D22)+19,(FIND("** PLEASE DO NOT REPLY TO THIS E-MAIL. ",Updates!D22)-(FIND("Secondary Address: ",Updates!D22)+19)))))</f>
        <v>#VALUE!</v>
      </c>
      <c r="E22" t="b">
        <f>IF(COUNT(SEARCH({"transpo.ottawa.on.ca"},D22)),"@ottawa.ca")</f>
        <v>0</v>
      </c>
      <c r="F22" s="9" t="e">
        <f t="shared" si="1"/>
        <v>#VALUE!</v>
      </c>
      <c r="G22" t="e">
        <f>TRIM(CLEAN(MID(Updates!D22,FIND("E-mail Address: ",Updates!D22)+16,(FIND("The employee",Updates!D22)-(FIND("E-mail Address: ",Updates!D22)+16)))))</f>
        <v>#VALUE!</v>
      </c>
      <c r="H22" t="e">
        <f>TRIM(CLEAN(MID(Updates!D22,FIND("Account Password: ",Updates!D22)+18,(FIND("NETWORK ACCOUNTS",Updates!D22)-(FIND("Account Password:",Updates!D22)+18)))))</f>
        <v>#VALUE!</v>
      </c>
      <c r="I22" t="e">
        <f>TRIM(CLEAN(MID(Updates!D22,FIND("Password: ",Updates!D22)+10,(FIND("E-mail",Updates!D22)-(FIND("Password:",Updates!D22)+12)))))</f>
        <v>#VALUE!</v>
      </c>
      <c r="J22" t="e">
        <f>TRIM(CLEAN(MID(Updates!D22,FIND("Account to clone: ",Updates!D22)+18,(FIND("Position",Updates!D22)-(FIND("Account to clone: ",Updates!D22)+18)))))</f>
        <v>#VALUE!</v>
      </c>
      <c r="K22" t="e">
        <f>TRIM(CLEAN(MID(Updates!D22,FIND("Clone permissions of another account: ",Updates!D22)+38,(FIND("Email required:",Updates!D22)-(FIND("Clone permissions of another account: ",Updates!D22)+38)))))</f>
        <v>#VALUE!</v>
      </c>
      <c r="L22" t="e">
        <f t="shared" si="2"/>
        <v>#VALUE!</v>
      </c>
      <c r="M22" s="8" t="e">
        <f>TRIM(CLEAN(MID(Updates!D22,FIND("Branch: ",Updates!D22)+8,(FIND("Division",Updates!D22)-(FIND("Branch: ",Updates!D22)+8)))))</f>
        <v>#VALUE!</v>
      </c>
      <c r="N22" s="8" t="e">
        <f>TRIM(CLEAN(MID(Updates!D22,FIND("Pooled Position: ",Updates!D22)+17,(FIND("Are the",Updates!D22)-(FIND("Pooled Position: ",Updates!D22)+17)))))</f>
        <v>#VALUE!</v>
      </c>
      <c r="O22" t="e">
        <f>TRIM(CLEAN(MID(Updates!D22,FIND("Employee Name: ",Updates!D22)+15,(FIND("Job Title",Updates!D22)-(FIND("Employee Name: ",Updates!D22)+15)))))</f>
        <v>#VALUE!</v>
      </c>
      <c r="P22" t="e">
        <f t="shared" si="3"/>
        <v>#VALUE!</v>
      </c>
      <c r="Q22" t="e">
        <f t="shared" si="4"/>
        <v>#VALUE!</v>
      </c>
      <c r="R22" t="e">
        <f t="shared" si="5"/>
        <v>#VALUE!</v>
      </c>
      <c r="S22" t="e">
        <f>TRIM(CLEAN(MID(Updates!D22,FIND("Account to clone: ",Updates!D22)+18,(FIND("Position",Updates!D22)-(FIND("Account to clone: ",Updates!D22)+18)))))</f>
        <v>#VALUE!</v>
      </c>
      <c r="T22" t="str">
        <f t="shared" si="6"/>
        <v/>
      </c>
      <c r="U22" t="str">
        <f t="shared" si="7"/>
        <v>No</v>
      </c>
      <c r="V22" t="e">
        <f>TRIM(CLEAN(MID(Updates!D22,FIND("Home Share (H:\ drive) required: ",Updates!D22)+4,(FIND("Group Share (S:\ drive) required: ",Updates!D22)-(FIND("Home Share (H:\ drive) required: ",Updates!D22)+4)))))</f>
        <v>#VALUE!</v>
      </c>
      <c r="W22" t="str">
        <f t="shared" si="8"/>
        <v>No</v>
      </c>
      <c r="X22" t="e">
        <f>TRIM(CLEAN(MID(Updates!D22,FIND("S Drive Path: ",Updates!D22)+14,(FIND("Position",Updates!D22)-(FIND("S Drive Path: ",Updates!D22)+14)))))</f>
        <v>#VALUE!</v>
      </c>
      <c r="Y22" t="e">
        <f>("USR\"&amp;Updates!K22)</f>
        <v>#VALUE!</v>
      </c>
      <c r="Z22" t="e">
        <f>Updates!K22&amp;"$"</f>
        <v>#VALUE!</v>
      </c>
      <c r="AA22" s="11">
        <f t="shared" ca="1" si="9"/>
        <v>19</v>
      </c>
      <c r="AB22" s="6" t="str">
        <f ca="1">LOOKUP(AA22,AC2:AC21,AD2:AD21)</f>
        <v>DC4MDB09</v>
      </c>
    </row>
    <row r="23" spans="1:30" ht="12" customHeight="1">
      <c r="A23" s="6" t="e">
        <f>TRIM(CLEAN(MID(Updates!D23,FIND("Network User Id: ",Updates!D23)+17,(FIND("E-MAIL ACCOUNTS",Updates!D23)-(FIND("Network User Id:",Updates!D23)+17)))))</f>
        <v>#VALUE!</v>
      </c>
      <c r="B23" s="6" t="e">
        <f>TRIM(CLEAN(MID(Updates!D23,FIND("Logon ID: ",Updates!D23)+10,(FIND("Password:",Updates!D23)-(FIND("Logon ID:",Updates!D23)+10)))))</f>
        <v>#VALUE!</v>
      </c>
      <c r="C23" t="e">
        <f>TRIM(CLEAN(MID(Updates!D23,FIND("Primary Address: ",Updates!D23)+17,(FIND("Secondary Address:",Updates!D23)-(FIND("Primary Address: ",Updates!D23)+17)))))</f>
        <v>#VALUE!</v>
      </c>
      <c r="D23" t="e">
        <f>TRIM(CLEAN(MID(Updates!D23,FIND("Secondary Address: ",Updates!D23)+19,(FIND("** PLEASE DO NOT REPLY TO THIS E-MAIL. ",Updates!D23)-(FIND("Secondary Address: ",Updates!D23)+19)))))</f>
        <v>#VALUE!</v>
      </c>
      <c r="E23" t="b">
        <f>IF(COUNT(SEARCH({"transpo.ottawa.on.ca"},D23)),"@ottawa.ca")</f>
        <v>0</v>
      </c>
      <c r="F23" s="9" t="e">
        <f t="shared" si="1"/>
        <v>#VALUE!</v>
      </c>
      <c r="G23" t="e">
        <f>TRIM(CLEAN(MID(Updates!D23,FIND("E-mail Address: ",Updates!D23)+16,(FIND("The employee",Updates!D23)-(FIND("E-mail Address: ",Updates!D23)+16)))))</f>
        <v>#VALUE!</v>
      </c>
      <c r="H23" t="e">
        <f>TRIM(CLEAN(MID(Updates!D23,FIND("Account Password: ",Updates!D23)+18,(FIND("NETWORK ACCOUNTS",Updates!D23)-(FIND("Account Password:",Updates!D23)+18)))))</f>
        <v>#VALUE!</v>
      </c>
      <c r="I23" t="e">
        <f>TRIM(CLEAN(MID(Updates!D23,FIND("Password: ",Updates!D23)+10,(FIND("E-mail",Updates!D23)-(FIND("Password:",Updates!D23)+12)))))</f>
        <v>#VALUE!</v>
      </c>
      <c r="J23" t="e">
        <f>TRIM(CLEAN(MID(Updates!D23,FIND("Account to clone: ",Updates!D23)+18,(FIND("Position",Updates!D23)-(FIND("Account to clone: ",Updates!D23)+18)))))</f>
        <v>#VALUE!</v>
      </c>
      <c r="K23" t="e">
        <f>TRIM(CLEAN(MID(Updates!D23,FIND("Clone permissions of another account: ",Updates!D23)+38,(FIND("Email required:",Updates!D23)-(FIND("Clone permissions of another account: ",Updates!D23)+38)))))</f>
        <v>#VALUE!</v>
      </c>
      <c r="L23" t="e">
        <f t="shared" si="2"/>
        <v>#VALUE!</v>
      </c>
      <c r="M23" s="8" t="e">
        <f>TRIM(CLEAN(MID(Updates!D23,FIND("Branch: ",Updates!D23)+8,(FIND("Division",Updates!D23)-(FIND("Branch: ",Updates!D23)+8)))))</f>
        <v>#VALUE!</v>
      </c>
      <c r="N23" s="8" t="e">
        <f>TRIM(CLEAN(MID(Updates!D23,FIND("Pooled Position: ",Updates!D23)+17,(FIND("Are the",Updates!D23)-(FIND("Pooled Position: ",Updates!D23)+17)))))</f>
        <v>#VALUE!</v>
      </c>
      <c r="O23" t="e">
        <f>TRIM(CLEAN(MID(Updates!D23,FIND("Employee Name: ",Updates!D23)+15,(FIND("Job Title",Updates!D23)-(FIND("Employee Name: ",Updates!D23)+15)))))</f>
        <v>#VALUE!</v>
      </c>
      <c r="P23" t="e">
        <f t="shared" si="3"/>
        <v>#VALUE!</v>
      </c>
      <c r="Q23" t="e">
        <f t="shared" si="4"/>
        <v>#VALUE!</v>
      </c>
      <c r="R23" t="e">
        <f t="shared" si="5"/>
        <v>#VALUE!</v>
      </c>
      <c r="S23" t="e">
        <f>TRIM(CLEAN(MID(Updates!D23,FIND("Account to clone: ",Updates!D23)+18,(FIND("Position",Updates!D23)-(FIND("Account to clone: ",Updates!D23)+18)))))</f>
        <v>#VALUE!</v>
      </c>
      <c r="T23" t="str">
        <f t="shared" si="6"/>
        <v/>
      </c>
      <c r="U23" t="str">
        <f t="shared" si="7"/>
        <v>No</v>
      </c>
      <c r="V23" t="e">
        <f>TRIM(CLEAN(MID(Updates!D23,FIND("Home Share (H:\ drive) required: ",Updates!D23)+4,(FIND("Group Share (S:\ drive) required: ",Updates!D23)-(FIND("Home Share (H:\ drive) required: ",Updates!D23)+4)))))</f>
        <v>#VALUE!</v>
      </c>
      <c r="W23" t="str">
        <f t="shared" si="8"/>
        <v>No</v>
      </c>
      <c r="X23" t="e">
        <f>TRIM(CLEAN(MID(Updates!D23,FIND("S Drive Path: ",Updates!D23)+14,(FIND("Position",Updates!D23)-(FIND("S Drive Path: ",Updates!D23)+14)))))</f>
        <v>#VALUE!</v>
      </c>
      <c r="Y23" t="e">
        <f>("USR\"&amp;Updates!K23)</f>
        <v>#VALUE!</v>
      </c>
      <c r="Z23" t="e">
        <f>Updates!K23&amp;"$"</f>
        <v>#VALUE!</v>
      </c>
      <c r="AA23" s="11">
        <f t="shared" ca="1" si="9"/>
        <v>2</v>
      </c>
      <c r="AB23" s="6" t="str">
        <f ca="1">LOOKUP(AA23,AC2:AC21,AD2:AD21)</f>
        <v>DC1MDB02</v>
      </c>
    </row>
    <row r="24" spans="1:30" ht="12" customHeight="1">
      <c r="A24" s="6" t="e">
        <f>TRIM(CLEAN(MID(Updates!D24,FIND("Network User Id: ",Updates!D24)+17,(FIND("E-MAIL ACCOUNTS",Updates!D24)-(FIND("Network User Id:",Updates!D24)+17)))))</f>
        <v>#VALUE!</v>
      </c>
      <c r="B24" s="6" t="e">
        <f>TRIM(CLEAN(MID(Updates!D24,FIND("Logon ID: ",Updates!D24)+10,(FIND("Password:",Updates!D24)-(FIND("Logon ID:",Updates!D24)+10)))))</f>
        <v>#VALUE!</v>
      </c>
      <c r="C24" t="e">
        <f>TRIM(CLEAN(MID(Updates!D24,FIND("Primary Address: ",Updates!D24)+17,(FIND("Secondary Address:",Updates!D24)-(FIND("Primary Address: ",Updates!D24)+17)))))</f>
        <v>#VALUE!</v>
      </c>
      <c r="D24" t="e">
        <f>TRIM(CLEAN(MID(Updates!D24,FIND("Secondary Address: ",Updates!D24)+19,(FIND("** PLEASE DO NOT REPLY TO THIS E-MAIL. ",Updates!D24)-(FIND("Secondary Address: ",Updates!D24)+19)))))</f>
        <v>#VALUE!</v>
      </c>
      <c r="E24" t="b">
        <f>IF(COUNT(SEARCH({"transpo.ottawa.on.ca"},D24)),"@ottawa.ca")</f>
        <v>0</v>
      </c>
      <c r="F24" s="9" t="e">
        <f t="shared" si="1"/>
        <v>#VALUE!</v>
      </c>
      <c r="G24" t="e">
        <f>TRIM(CLEAN(MID(Updates!D24,FIND("E-mail Address: ",Updates!D24)+16,(FIND("The employee",Updates!D24)-(FIND("E-mail Address: ",Updates!D24)+16)))))</f>
        <v>#VALUE!</v>
      </c>
      <c r="H24" t="e">
        <f>TRIM(CLEAN(MID(Updates!D24,FIND("Account Password: ",Updates!D24)+18,(FIND("NETWORK ACCOUNTS",Updates!D24)-(FIND("Account Password:",Updates!D24)+18)))))</f>
        <v>#VALUE!</v>
      </c>
      <c r="I24" t="e">
        <f>TRIM(CLEAN(MID(Updates!D24,FIND("Password: ",Updates!D24)+10,(FIND("E-mail",Updates!D24)-(FIND("Password:",Updates!D24)+12)))))</f>
        <v>#VALUE!</v>
      </c>
      <c r="J24" t="e">
        <f>TRIM(CLEAN(MID(Updates!D24,FIND("Account to clone: ",Updates!D24)+18,(FIND("Position",Updates!D24)-(FIND("Account to clone: ",Updates!D24)+18)))))</f>
        <v>#VALUE!</v>
      </c>
      <c r="K24" t="e">
        <f>TRIM(CLEAN(MID(Updates!D24,FIND("Clone permissions of another account: ",Updates!D24)+38,(FIND("Email required:",Updates!D24)-(FIND("Clone permissions of another account: ",Updates!D24)+38)))))</f>
        <v>#VALUE!</v>
      </c>
      <c r="L24" t="e">
        <f t="shared" si="2"/>
        <v>#VALUE!</v>
      </c>
      <c r="M24" s="8" t="e">
        <f>TRIM(CLEAN(MID(Updates!D24,FIND("Branch: ",Updates!D24)+8,(FIND("Division",Updates!D24)-(FIND("Branch: ",Updates!D24)+8)))))</f>
        <v>#VALUE!</v>
      </c>
      <c r="N24" s="8" t="e">
        <f>TRIM(CLEAN(MID(Updates!D24,FIND("Pooled Position: ",Updates!D24)+17,(FIND("Are the",Updates!D24)-(FIND("Pooled Position: ",Updates!D24)+17)))))</f>
        <v>#VALUE!</v>
      </c>
      <c r="O24" t="e">
        <f>TRIM(CLEAN(MID(Updates!D24,FIND("Employee Name: ",Updates!D24)+15,(FIND("Job Title",Updates!D24)-(FIND("Employee Name: ",Updates!D24)+15)))))</f>
        <v>#VALUE!</v>
      </c>
      <c r="P24" t="e">
        <f t="shared" si="3"/>
        <v>#VALUE!</v>
      </c>
      <c r="Q24" t="e">
        <f t="shared" si="4"/>
        <v>#VALUE!</v>
      </c>
      <c r="R24" t="e">
        <f t="shared" si="5"/>
        <v>#VALUE!</v>
      </c>
      <c r="S24" t="e">
        <f>TRIM(CLEAN(MID(Updates!D24,FIND("Account to clone: ",Updates!D24)+18,(FIND("Position",Updates!D24)-(FIND("Account to clone: ",Updates!D24)+18)))))</f>
        <v>#VALUE!</v>
      </c>
      <c r="T24" t="str">
        <f t="shared" si="6"/>
        <v/>
      </c>
      <c r="U24" t="str">
        <f t="shared" si="7"/>
        <v>No</v>
      </c>
      <c r="V24" t="e">
        <f>TRIM(CLEAN(MID(Updates!D24,FIND("Home Share (H:\ drive) required: ",Updates!D24)+4,(FIND("Group Share (S:\ drive) required: ",Updates!D24)-(FIND("Home Share (H:\ drive) required: ",Updates!D24)+4)))))</f>
        <v>#VALUE!</v>
      </c>
      <c r="W24" t="str">
        <f t="shared" si="8"/>
        <v>No</v>
      </c>
      <c r="X24" t="e">
        <f>TRIM(CLEAN(MID(Updates!D24,FIND("S Drive Path: ",Updates!D24)+14,(FIND("Position",Updates!D24)-(FIND("S Drive Path: ",Updates!D24)+14)))))</f>
        <v>#VALUE!</v>
      </c>
      <c r="Y24" t="e">
        <f>("USR\"&amp;Updates!K24)</f>
        <v>#VALUE!</v>
      </c>
      <c r="Z24" t="e">
        <f>Updates!K24&amp;"$"</f>
        <v>#VALUE!</v>
      </c>
      <c r="AA24" s="11">
        <f t="shared" ca="1" si="9"/>
        <v>15</v>
      </c>
      <c r="AB24" s="6" t="str">
        <f ca="1">LOOKUP(AA24,AC2:AC21,AD2:AD21)</f>
        <v>DC4MDB05</v>
      </c>
    </row>
    <row r="25" spans="1:30" ht="12" customHeight="1">
      <c r="A25" s="6" t="e">
        <f>TRIM(CLEAN(MID(Updates!D25,FIND("Network User Id: ",Updates!D25)+17,(FIND("E-MAIL ACCOUNTS",Updates!D25)-(FIND("Network User Id:",Updates!D25)+17)))))</f>
        <v>#VALUE!</v>
      </c>
      <c r="B25" s="6" t="e">
        <f>TRIM(CLEAN(MID(Updates!D25,FIND("Logon ID: ",Updates!D25)+10,(FIND("Password:",Updates!D25)-(FIND("Logon ID:",Updates!D25)+10)))))</f>
        <v>#VALUE!</v>
      </c>
      <c r="C25" t="e">
        <f>TRIM(CLEAN(MID(Updates!D25,FIND("Primary Address: ",Updates!D25)+17,(FIND("Secondary Address:",Updates!D25)-(FIND("Primary Address: ",Updates!D25)+17)))))</f>
        <v>#VALUE!</v>
      </c>
      <c r="D25" t="e">
        <f>TRIM(CLEAN(MID(Updates!D25,FIND("Secondary Address: ",Updates!D25)+19,(FIND("** PLEASE DO NOT REPLY TO THIS E-MAIL. ",Updates!D25)-(FIND("Secondary Address: ",Updates!D25)+19)))))</f>
        <v>#VALUE!</v>
      </c>
      <c r="E25" t="b">
        <f>IF(COUNT(SEARCH({"transpo.ottawa.on.ca"},D25)),"@ottawa.ca")</f>
        <v>0</v>
      </c>
      <c r="F25" s="9" t="e">
        <f t="shared" si="1"/>
        <v>#VALUE!</v>
      </c>
      <c r="G25" t="e">
        <f>TRIM(CLEAN(MID(Updates!D25,FIND("E-mail Address: ",Updates!D25)+16,(FIND("The employee",Updates!D25)-(FIND("E-mail Address: ",Updates!D25)+16)))))</f>
        <v>#VALUE!</v>
      </c>
      <c r="H25" t="e">
        <f>TRIM(CLEAN(MID(Updates!D25,FIND("Account Password: ",Updates!D25)+18,(FIND("NETWORK ACCOUNTS",Updates!D25)-(FIND("Account Password:",Updates!D25)+18)))))</f>
        <v>#VALUE!</v>
      </c>
      <c r="I25" t="e">
        <f>TRIM(CLEAN(MID(Updates!D25,FIND("Password: ",Updates!D25)+10,(FIND("E-mail",Updates!D25)-(FIND("Password:",Updates!D25)+12)))))</f>
        <v>#VALUE!</v>
      </c>
      <c r="J25" t="e">
        <f>TRIM(CLEAN(MID(Updates!D25,FIND("Account to clone: ",Updates!D25)+18,(FIND("Position",Updates!D25)-(FIND("Account to clone: ",Updates!D25)+18)))))</f>
        <v>#VALUE!</v>
      </c>
      <c r="K25" t="e">
        <f>TRIM(CLEAN(MID(Updates!D25,FIND("Clone permissions of another account: ",Updates!D25)+38,(FIND("Email required:",Updates!D25)-(FIND("Clone permissions of another account: ",Updates!D25)+38)))))</f>
        <v>#VALUE!</v>
      </c>
      <c r="L25" t="e">
        <f t="shared" si="2"/>
        <v>#VALUE!</v>
      </c>
      <c r="M25" s="8" t="e">
        <f>TRIM(CLEAN(MID(Updates!D25,FIND("Branch: ",Updates!D25)+8,(FIND("Division",Updates!D25)-(FIND("Branch: ",Updates!D25)+8)))))</f>
        <v>#VALUE!</v>
      </c>
      <c r="N25" s="8" t="e">
        <f>TRIM(CLEAN(MID(Updates!D25,FIND("Pooled Position: ",Updates!D25)+17,(FIND("Are the",Updates!D25)-(FIND("Pooled Position: ",Updates!D25)+17)))))</f>
        <v>#VALUE!</v>
      </c>
      <c r="O25" t="e">
        <f>TRIM(CLEAN(MID(Updates!D25,FIND("Employee Name: ",Updates!D25)+15,(FIND("Job Title",Updates!D25)-(FIND("Employee Name: ",Updates!D25)+15)))))</f>
        <v>#VALUE!</v>
      </c>
      <c r="P25" t="e">
        <f t="shared" si="3"/>
        <v>#VALUE!</v>
      </c>
      <c r="Q25" t="e">
        <f t="shared" si="4"/>
        <v>#VALUE!</v>
      </c>
      <c r="R25" t="e">
        <f t="shared" si="5"/>
        <v>#VALUE!</v>
      </c>
      <c r="S25" t="e">
        <f>TRIM(CLEAN(MID(Updates!D25,FIND("Account to clone: ",Updates!D25)+18,(FIND("Position",Updates!D25)-(FIND("Account to clone: ",Updates!D25)+18)))))</f>
        <v>#VALUE!</v>
      </c>
      <c r="T25" t="str">
        <f t="shared" si="6"/>
        <v/>
      </c>
      <c r="U25" t="str">
        <f t="shared" si="7"/>
        <v>No</v>
      </c>
      <c r="V25" t="e">
        <f>TRIM(CLEAN(MID(Updates!D25,FIND("Home Share (H:\ drive) required: ",Updates!D25)+4,(FIND("Group Share (S:\ drive) required: ",Updates!D25)-(FIND("Home Share (H:\ drive) required: ",Updates!D25)+4)))))</f>
        <v>#VALUE!</v>
      </c>
      <c r="W25" t="str">
        <f t="shared" si="8"/>
        <v>No</v>
      </c>
      <c r="X25" t="e">
        <f>TRIM(CLEAN(MID(Updates!D25,FIND("S Drive Path: ",Updates!D25)+14,(FIND("Position",Updates!D25)-(FIND("S Drive Path: ",Updates!D25)+14)))))</f>
        <v>#VALUE!</v>
      </c>
      <c r="Y25" t="e">
        <f>("USR\"&amp;Updates!K25)</f>
        <v>#VALUE!</v>
      </c>
      <c r="Z25" t="e">
        <f>Updates!K25&amp;"$"</f>
        <v>#VALUE!</v>
      </c>
      <c r="AA25" s="11">
        <f t="shared" ca="1" si="9"/>
        <v>15</v>
      </c>
      <c r="AB25" s="6" t="str">
        <f ca="1">LOOKUP(AA25,AC2:AC21,AD2:AD21)</f>
        <v>DC4MDB05</v>
      </c>
    </row>
    <row r="26" spans="1:30" ht="12" customHeight="1">
      <c r="A26" s="6" t="e">
        <f>TRIM(CLEAN(MID(Updates!D26,FIND("Network User Id: ",Updates!D26)+17,(FIND("E-MAIL ACCOUNTS",Updates!D26)-(FIND("Network User Id:",Updates!D26)+17)))))</f>
        <v>#VALUE!</v>
      </c>
      <c r="B26" s="6" t="e">
        <f>TRIM(CLEAN(MID(Updates!D26,FIND("Logon ID: ",Updates!D26)+10,(FIND("Password:",Updates!D26)-(FIND("Logon ID:",Updates!D26)+10)))))</f>
        <v>#VALUE!</v>
      </c>
      <c r="C26" t="e">
        <f>TRIM(CLEAN(MID(Updates!D26,FIND("Primary Address: ",Updates!D26)+17,(FIND("Secondary Address:",Updates!D26)-(FIND("Primary Address: ",Updates!D26)+17)))))</f>
        <v>#VALUE!</v>
      </c>
      <c r="D26" t="e">
        <f>TRIM(CLEAN(MID(Updates!D26,FIND("Secondary Address: ",Updates!D26)+19,(FIND("** PLEASE DO NOT REPLY TO THIS E-MAIL. ",Updates!D26)-(FIND("Secondary Address: ",Updates!D26)+19)))))</f>
        <v>#VALUE!</v>
      </c>
      <c r="E26" t="b">
        <f>IF(COUNT(SEARCH({"transpo.ottawa.on.ca"},D26)),"@ottawa.ca")</f>
        <v>0</v>
      </c>
      <c r="F26" s="9" t="e">
        <f t="shared" si="1"/>
        <v>#VALUE!</v>
      </c>
      <c r="G26" t="e">
        <f>TRIM(CLEAN(MID(Updates!D26,FIND("E-mail Address: ",Updates!D26)+16,(FIND("The employee",Updates!D26)-(FIND("E-mail Address: ",Updates!D26)+16)))))</f>
        <v>#VALUE!</v>
      </c>
      <c r="H26" t="e">
        <f>TRIM(CLEAN(MID(Updates!D26,FIND("Account Password: ",Updates!D26)+18,(FIND("NETWORK ACCOUNTS",Updates!D26)-(FIND("Account Password:",Updates!D26)+18)))))</f>
        <v>#VALUE!</v>
      </c>
      <c r="I26" t="e">
        <f>TRIM(CLEAN(MID(Updates!D26,FIND("Password: ",Updates!D26)+10,(FIND("E-mail",Updates!D26)-(FIND("Password:",Updates!D26)+12)))))</f>
        <v>#VALUE!</v>
      </c>
      <c r="J26" t="e">
        <f>TRIM(CLEAN(MID(Updates!D26,FIND("Account to clone: ",Updates!D26)+18,(FIND("Position",Updates!D26)-(FIND("Account to clone: ",Updates!D26)+18)))))</f>
        <v>#VALUE!</v>
      </c>
      <c r="K26" t="e">
        <f>TRIM(CLEAN(MID(Updates!D26,FIND("Clone permissions of another account: ",Updates!D26)+38,(FIND("Email required:",Updates!D26)-(FIND("Clone permissions of another account: ",Updates!D26)+38)))))</f>
        <v>#VALUE!</v>
      </c>
      <c r="L26" t="e">
        <f t="shared" si="2"/>
        <v>#VALUE!</v>
      </c>
      <c r="M26" s="8" t="e">
        <f>TRIM(CLEAN(MID(Updates!D26,FIND("Branch: ",Updates!D26)+8,(FIND("Division",Updates!D26)-(FIND("Branch: ",Updates!D26)+8)))))</f>
        <v>#VALUE!</v>
      </c>
      <c r="N26" s="8" t="e">
        <f>TRIM(CLEAN(MID(Updates!D26,FIND("Pooled Position: ",Updates!D26)+17,(FIND("Are the",Updates!D26)-(FIND("Pooled Position: ",Updates!D26)+17)))))</f>
        <v>#VALUE!</v>
      </c>
      <c r="O26" t="e">
        <f>TRIM(CLEAN(MID(Updates!D26,FIND("Employee Name: ",Updates!D26)+15,(FIND("Job Title",Updates!D26)-(FIND("Employee Name: ",Updates!D26)+15)))))</f>
        <v>#VALUE!</v>
      </c>
      <c r="P26" t="e">
        <f t="shared" si="3"/>
        <v>#VALUE!</v>
      </c>
      <c r="Q26" t="e">
        <f t="shared" si="4"/>
        <v>#VALUE!</v>
      </c>
      <c r="R26" t="e">
        <f t="shared" si="5"/>
        <v>#VALUE!</v>
      </c>
      <c r="S26" t="e">
        <f>TRIM(CLEAN(MID(Updates!D26,FIND("Account to clone: ",Updates!D26)+18,(FIND("Position",Updates!D26)-(FIND("Account to clone: ",Updates!D26)+18)))))</f>
        <v>#VALUE!</v>
      </c>
      <c r="T26" t="str">
        <f t="shared" si="6"/>
        <v/>
      </c>
      <c r="U26" t="str">
        <f t="shared" si="7"/>
        <v>No</v>
      </c>
      <c r="V26" t="e">
        <f>TRIM(CLEAN(MID(Updates!D26,FIND("Home Share (H:\ drive) required: ",Updates!D26)+4,(FIND("Group Share (S:\ drive) required: ",Updates!D26)-(FIND("Home Share (H:\ drive) required: ",Updates!D26)+4)))))</f>
        <v>#VALUE!</v>
      </c>
      <c r="W26" t="str">
        <f t="shared" si="8"/>
        <v>No</v>
      </c>
      <c r="X26" t="e">
        <f>TRIM(CLEAN(MID(Updates!D26,FIND("S Drive Path: ",Updates!D26)+14,(FIND("Position",Updates!D26)-(FIND("S Drive Path: ",Updates!D26)+14)))))</f>
        <v>#VALUE!</v>
      </c>
      <c r="Y26" t="e">
        <f>("USR\"&amp;Updates!K26)</f>
        <v>#VALUE!</v>
      </c>
      <c r="Z26" t="e">
        <f>Updates!K26&amp;"$"</f>
        <v>#VALUE!</v>
      </c>
      <c r="AA26" s="11">
        <f t="shared" ca="1" si="9"/>
        <v>10</v>
      </c>
      <c r="AB26" s="6" t="str">
        <f ca="1">LOOKUP(AA26,AC2:AC21,AD2:AD21)</f>
        <v>DC1MDB10</v>
      </c>
    </row>
    <row r="27" spans="1:30" ht="12" customHeight="1">
      <c r="A27" s="6" t="e">
        <f>TRIM(CLEAN(MID(Updates!D27,FIND("Network User Id: ",Updates!D27)+17,(FIND("E-MAIL ACCOUNTS",Updates!D27)-(FIND("Network User Id:",Updates!D27)+17)))))</f>
        <v>#VALUE!</v>
      </c>
      <c r="B27" s="6" t="e">
        <f>TRIM(CLEAN(MID(Updates!D27,FIND("Logon ID: ",Updates!D27)+10,(FIND("Password:",Updates!D27)-(FIND("Logon ID:",Updates!D27)+10)))))</f>
        <v>#VALUE!</v>
      </c>
      <c r="C27" t="e">
        <f>TRIM(CLEAN(MID(Updates!D27,FIND("Primary Address: ",Updates!D27)+17,(FIND("Secondary Address:",Updates!D27)-(FIND("Primary Address: ",Updates!D27)+17)))))</f>
        <v>#VALUE!</v>
      </c>
      <c r="D27" t="e">
        <f>TRIM(CLEAN(MID(Updates!D27,FIND("Secondary Address: ",Updates!D27)+19,(FIND("** PLEASE DO NOT REPLY TO THIS E-MAIL. ",Updates!D27)-(FIND("Secondary Address: ",Updates!D27)+19)))))</f>
        <v>#VALUE!</v>
      </c>
      <c r="E27" t="b">
        <f>IF(COUNT(SEARCH({"transpo.ottawa.on.ca"},D27)),"@ottawa.ca")</f>
        <v>0</v>
      </c>
      <c r="F27" s="9" t="e">
        <f t="shared" si="1"/>
        <v>#VALUE!</v>
      </c>
      <c r="G27" t="e">
        <f>TRIM(CLEAN(MID(Updates!D27,FIND("E-mail Address: ",Updates!D27)+16,(FIND("The employee",Updates!D27)-(FIND("E-mail Address: ",Updates!D27)+16)))))</f>
        <v>#VALUE!</v>
      </c>
      <c r="H27" t="e">
        <f>TRIM(CLEAN(MID(Updates!D27,FIND("Account Password: ",Updates!D27)+18,(FIND("NETWORK ACCOUNTS",Updates!D27)-(FIND("Account Password:",Updates!D27)+18)))))</f>
        <v>#VALUE!</v>
      </c>
      <c r="I27" t="e">
        <f>TRIM(CLEAN(MID(Updates!D27,FIND("Password: ",Updates!D27)+10,(FIND("E-mail",Updates!D27)-(FIND("Password:",Updates!D27)+12)))))</f>
        <v>#VALUE!</v>
      </c>
      <c r="J27" t="e">
        <f>TRIM(CLEAN(MID(Updates!D27,FIND("Account to clone: ",Updates!D27)+18,(FIND("Position",Updates!D27)-(FIND("Account to clone: ",Updates!D27)+18)))))</f>
        <v>#VALUE!</v>
      </c>
      <c r="K27" t="e">
        <f>TRIM(CLEAN(MID(Updates!D27,FIND("Clone permissions of another account: ",Updates!D27)+38,(FIND("Email required:",Updates!D27)-(FIND("Clone permissions of another account: ",Updates!D27)+38)))))</f>
        <v>#VALUE!</v>
      </c>
      <c r="L27" t="e">
        <f t="shared" si="2"/>
        <v>#VALUE!</v>
      </c>
      <c r="M27" s="8" t="e">
        <f>TRIM(CLEAN(MID(Updates!D27,FIND("Branch: ",Updates!D27)+8,(FIND("Division",Updates!D27)-(FIND("Branch: ",Updates!D27)+8)))))</f>
        <v>#VALUE!</v>
      </c>
      <c r="N27" s="8" t="e">
        <f>TRIM(CLEAN(MID(Updates!D27,FIND("Pooled Position: ",Updates!D27)+17,(FIND("Are the",Updates!D27)-(FIND("Pooled Position: ",Updates!D27)+17)))))</f>
        <v>#VALUE!</v>
      </c>
      <c r="O27" t="e">
        <f>TRIM(CLEAN(MID(Updates!D27,FIND("Employee Name: ",Updates!D27)+15,(FIND("Job Title",Updates!D27)-(FIND("Employee Name: ",Updates!D27)+15)))))</f>
        <v>#VALUE!</v>
      </c>
      <c r="P27" t="e">
        <f t="shared" si="3"/>
        <v>#VALUE!</v>
      </c>
      <c r="Q27" t="e">
        <f t="shared" si="4"/>
        <v>#VALUE!</v>
      </c>
      <c r="R27" t="e">
        <f t="shared" si="5"/>
        <v>#VALUE!</v>
      </c>
      <c r="S27" t="e">
        <f>TRIM(CLEAN(MID(Updates!D27,FIND("Account to clone: ",Updates!D27)+18,(FIND("Position",Updates!D27)-(FIND("Account to clone: ",Updates!D27)+18)))))</f>
        <v>#VALUE!</v>
      </c>
      <c r="T27" t="str">
        <f t="shared" si="6"/>
        <v/>
      </c>
      <c r="U27" t="str">
        <f t="shared" si="7"/>
        <v>No</v>
      </c>
      <c r="V27" t="e">
        <f>TRIM(CLEAN(MID(Updates!D27,FIND("Home Share (H:\ drive) required: ",Updates!D27)+4,(FIND("Group Share (S:\ drive) required: ",Updates!D27)-(FIND("Home Share (H:\ drive) required: ",Updates!D27)+4)))))</f>
        <v>#VALUE!</v>
      </c>
      <c r="W27" t="str">
        <f t="shared" si="8"/>
        <v>No</v>
      </c>
      <c r="X27" t="e">
        <f>TRIM(CLEAN(MID(Updates!D27,FIND("S Drive Path: ",Updates!D27)+14,(FIND("Position",Updates!D27)-(FIND("S Drive Path: ",Updates!D27)+14)))))</f>
        <v>#VALUE!</v>
      </c>
      <c r="Y27" t="e">
        <f>("USR\"&amp;Updates!K27)</f>
        <v>#VALUE!</v>
      </c>
      <c r="Z27" t="e">
        <f>Updates!K27&amp;"$"</f>
        <v>#VALUE!</v>
      </c>
      <c r="AA27" s="11">
        <f t="shared" ca="1" si="9"/>
        <v>12</v>
      </c>
      <c r="AB27" s="6" t="str">
        <f ca="1">LOOKUP(AA27,AC2:AC21,AD2:AD21)</f>
        <v>DC4MDB02</v>
      </c>
    </row>
    <row r="28" spans="1:30" ht="12" customHeight="1">
      <c r="A28" s="6" t="e">
        <f>TRIM(CLEAN(MID(Updates!D28,FIND("Network User Id: ",Updates!D28)+17,(FIND("E-MAIL ACCOUNTS",Updates!D28)-(FIND("Network User Id:",Updates!D28)+17)))))</f>
        <v>#VALUE!</v>
      </c>
      <c r="B28" s="6" t="e">
        <f>TRIM(CLEAN(MID(Updates!D28,FIND("Logon ID: ",Updates!D28)+10,(FIND("Password:",Updates!D28)-(FIND("Logon ID:",Updates!D28)+10)))))</f>
        <v>#VALUE!</v>
      </c>
      <c r="C28" t="e">
        <f>TRIM(CLEAN(MID(Updates!D28,FIND("Primary Address: ",Updates!D28)+17,(FIND("Secondary Address:",Updates!D28)-(FIND("Primary Address: ",Updates!D28)+17)))))</f>
        <v>#VALUE!</v>
      </c>
      <c r="D28" t="e">
        <f>TRIM(CLEAN(MID(Updates!D28,FIND("Secondary Address: ",Updates!D28)+19,(FIND("** PLEASE DO NOT REPLY TO THIS E-MAIL. ",Updates!D28)-(FIND("Secondary Address: ",Updates!D28)+19)))))</f>
        <v>#VALUE!</v>
      </c>
      <c r="E28" t="b">
        <f>IF(COUNT(SEARCH({"transpo.ottawa.on.ca"},D28)),"@ottawa.ca")</f>
        <v>0</v>
      </c>
      <c r="F28" s="9" t="e">
        <f t="shared" si="1"/>
        <v>#VALUE!</v>
      </c>
      <c r="G28" t="e">
        <f>TRIM(CLEAN(MID(Updates!D28,FIND("E-mail Address: ",Updates!D28)+16,(FIND("The employee",Updates!D28)-(FIND("E-mail Address: ",Updates!D28)+16)))))</f>
        <v>#VALUE!</v>
      </c>
      <c r="H28" t="e">
        <f>TRIM(CLEAN(MID(Updates!D28,FIND("Account Password: ",Updates!D28)+18,(FIND("NETWORK ACCOUNTS",Updates!D28)-(FIND("Account Password:",Updates!D28)+18)))))</f>
        <v>#VALUE!</v>
      </c>
      <c r="I28" t="e">
        <f>TRIM(CLEAN(MID(Updates!D28,FIND("Password: ",Updates!D28)+10,(FIND("E-mail",Updates!D28)-(FIND("Password:",Updates!D28)+12)))))</f>
        <v>#VALUE!</v>
      </c>
      <c r="J28" t="e">
        <f>TRIM(CLEAN(MID(Updates!D28,FIND("Account to clone: ",Updates!D28)+18,(FIND("Position",Updates!D28)-(FIND("Account to clone: ",Updates!D28)+18)))))</f>
        <v>#VALUE!</v>
      </c>
      <c r="K28" t="e">
        <f>TRIM(CLEAN(MID(Updates!D28,FIND("Clone permissions of another account: ",Updates!D28)+38,(FIND("Email required:",Updates!D28)-(FIND("Clone permissions of another account: ",Updates!D28)+38)))))</f>
        <v>#VALUE!</v>
      </c>
      <c r="L28" t="e">
        <f t="shared" si="2"/>
        <v>#VALUE!</v>
      </c>
      <c r="M28" s="8" t="e">
        <f>TRIM(CLEAN(MID(Updates!D28,FIND("Branch: ",Updates!D28)+8,(FIND("Division",Updates!D28)-(FIND("Branch: ",Updates!D28)+8)))))</f>
        <v>#VALUE!</v>
      </c>
      <c r="N28" s="8" t="e">
        <f>TRIM(CLEAN(MID(Updates!D28,FIND("Pooled Position: ",Updates!D28)+17,(FIND("Are the",Updates!D28)-(FIND("Pooled Position: ",Updates!D28)+17)))))</f>
        <v>#VALUE!</v>
      </c>
      <c r="O28" t="e">
        <f>TRIM(CLEAN(MID(Updates!D28,FIND("Employee Name: ",Updates!D28)+15,(FIND("Job Title",Updates!D28)-(FIND("Employee Name: ",Updates!D28)+15)))))</f>
        <v>#VALUE!</v>
      </c>
      <c r="P28" t="e">
        <f t="shared" si="3"/>
        <v>#VALUE!</v>
      </c>
      <c r="Q28" t="e">
        <f t="shared" si="4"/>
        <v>#VALUE!</v>
      </c>
      <c r="R28" t="e">
        <f t="shared" si="5"/>
        <v>#VALUE!</v>
      </c>
      <c r="S28" t="e">
        <f>TRIM(CLEAN(MID(Updates!D28,FIND("Account to clone: ",Updates!D28)+18,(FIND("Position",Updates!D28)-(FIND("Account to clone: ",Updates!D28)+18)))))</f>
        <v>#VALUE!</v>
      </c>
      <c r="T28" t="str">
        <f t="shared" si="6"/>
        <v/>
      </c>
      <c r="U28" t="str">
        <f t="shared" si="7"/>
        <v>No</v>
      </c>
      <c r="V28" t="e">
        <f>TRIM(CLEAN(MID(Updates!D28,FIND("Home Share (H:\ drive) required: ",Updates!D28)+4,(FIND("Group Share (S:\ drive) required: ",Updates!D28)-(FIND("Home Share (H:\ drive) required: ",Updates!D28)+4)))))</f>
        <v>#VALUE!</v>
      </c>
      <c r="W28" t="str">
        <f t="shared" si="8"/>
        <v>No</v>
      </c>
      <c r="X28" t="e">
        <f>TRIM(CLEAN(MID(Updates!D28,FIND("S Drive Path: ",Updates!D28)+14,(FIND("Position",Updates!D28)-(FIND("S Drive Path: ",Updates!D28)+14)))))</f>
        <v>#VALUE!</v>
      </c>
      <c r="Y28" t="e">
        <f>("USR\"&amp;Updates!K28)</f>
        <v>#VALUE!</v>
      </c>
      <c r="Z28" t="e">
        <f>Updates!K28&amp;"$"</f>
        <v>#VALUE!</v>
      </c>
      <c r="AA28" s="11">
        <f t="shared" ca="1" si="9"/>
        <v>2</v>
      </c>
      <c r="AB28" s="6" t="str">
        <f ca="1">LOOKUP(AA28,AC2:AC21,AD2:AD21)</f>
        <v>DC1MDB02</v>
      </c>
    </row>
    <row r="29" spans="1:30" ht="12" customHeight="1">
      <c r="A29" s="6" t="e">
        <f>TRIM(CLEAN(MID(Updates!D29,FIND("Network User Id: ",Updates!D29)+17,(FIND("E-MAIL ACCOUNTS",Updates!D29)-(FIND("Network User Id:",Updates!D29)+17)))))</f>
        <v>#VALUE!</v>
      </c>
      <c r="B29" s="6" t="e">
        <f>TRIM(CLEAN(MID(Updates!D29,FIND("Logon ID: ",Updates!D29)+10,(FIND("Password:",Updates!D29)-(FIND("Logon ID:",Updates!D29)+10)))))</f>
        <v>#VALUE!</v>
      </c>
      <c r="C29" t="e">
        <f>TRIM(CLEAN(MID(Updates!D29,FIND("Primary Address: ",Updates!D29)+17,(FIND("Secondary Address:",Updates!D29)-(FIND("Primary Address: ",Updates!D29)+17)))))</f>
        <v>#VALUE!</v>
      </c>
      <c r="D29" t="e">
        <f>TRIM(CLEAN(MID(Updates!D29,FIND("Secondary Address: ",Updates!D29)+19,(FIND("** PLEASE DO NOT REPLY TO THIS E-MAIL. ",Updates!D29)-(FIND("Secondary Address: ",Updates!D29)+19)))))</f>
        <v>#VALUE!</v>
      </c>
      <c r="E29" t="b">
        <f>IF(COUNT(SEARCH({"transpo.ottawa.on.ca"},D29)),"@ottawa.ca")</f>
        <v>0</v>
      </c>
      <c r="F29" s="9" t="e">
        <f t="shared" si="1"/>
        <v>#VALUE!</v>
      </c>
      <c r="G29" t="e">
        <f>TRIM(CLEAN(MID(Updates!D29,FIND("E-mail Address: ",Updates!D29)+16,(FIND("The employee",Updates!D29)-(FIND("E-mail Address: ",Updates!D29)+16)))))</f>
        <v>#VALUE!</v>
      </c>
      <c r="H29" t="e">
        <f>TRIM(CLEAN(MID(Updates!D29,FIND("Account Password: ",Updates!D29)+18,(FIND("NETWORK ACCOUNTS",Updates!D29)-(FIND("Account Password:",Updates!D29)+18)))))</f>
        <v>#VALUE!</v>
      </c>
      <c r="I29" t="e">
        <f>TRIM(CLEAN(MID(Updates!D29,FIND("Password: ",Updates!D29)+10,(FIND("E-mail",Updates!D29)-(FIND("Password:",Updates!D29)+12)))))</f>
        <v>#VALUE!</v>
      </c>
      <c r="J29" t="e">
        <f>TRIM(CLEAN(MID(Updates!D29,FIND("Account to clone: ",Updates!D29)+18,(FIND("Position",Updates!D29)-(FIND("Account to clone: ",Updates!D29)+18)))))</f>
        <v>#VALUE!</v>
      </c>
      <c r="K29" t="e">
        <f>TRIM(CLEAN(MID(Updates!D29,FIND("Clone permissions of another account: ",Updates!D29)+38,(FIND("Email required:",Updates!D29)-(FIND("Clone permissions of another account: ",Updates!D29)+38)))))</f>
        <v>#VALUE!</v>
      </c>
      <c r="L29" t="e">
        <f t="shared" si="2"/>
        <v>#VALUE!</v>
      </c>
      <c r="M29" s="8" t="e">
        <f>TRIM(CLEAN(MID(Updates!D29,FIND("Branch: ",Updates!D29)+8,(FIND("Division",Updates!D29)-(FIND("Branch: ",Updates!D29)+8)))))</f>
        <v>#VALUE!</v>
      </c>
      <c r="N29" s="8" t="e">
        <f>TRIM(CLEAN(MID(Updates!D29,FIND("Pooled Position: ",Updates!D29)+17,(FIND("Are the",Updates!D29)-(FIND("Pooled Position: ",Updates!D29)+17)))))</f>
        <v>#VALUE!</v>
      </c>
      <c r="O29" t="e">
        <f>TRIM(CLEAN(MID(Updates!D29,FIND("Employee Name: ",Updates!D29)+15,(FIND("Job Title",Updates!D29)-(FIND("Employee Name: ",Updates!D29)+15)))))</f>
        <v>#VALUE!</v>
      </c>
      <c r="P29" t="e">
        <f t="shared" si="3"/>
        <v>#VALUE!</v>
      </c>
      <c r="Q29" t="e">
        <f t="shared" si="4"/>
        <v>#VALUE!</v>
      </c>
      <c r="R29" t="e">
        <f t="shared" si="5"/>
        <v>#VALUE!</v>
      </c>
      <c r="S29" t="e">
        <f>TRIM(CLEAN(MID(Updates!D29,FIND("Account to clone: ",Updates!D29)+18,(FIND("Position",Updates!D29)-(FIND("Account to clone: ",Updates!D29)+18)))))</f>
        <v>#VALUE!</v>
      </c>
      <c r="T29" t="str">
        <f t="shared" si="6"/>
        <v/>
      </c>
      <c r="U29" t="str">
        <f t="shared" si="7"/>
        <v>No</v>
      </c>
      <c r="V29" t="e">
        <f>TRIM(CLEAN(MID(Updates!D29,FIND("Home Share (H:\ drive) required: ",Updates!D29)+4,(FIND("Group Share (S:\ drive) required: ",Updates!D29)-(FIND("Home Share (H:\ drive) required: ",Updates!D29)+4)))))</f>
        <v>#VALUE!</v>
      </c>
      <c r="W29" t="str">
        <f t="shared" si="8"/>
        <v>No</v>
      </c>
      <c r="X29" t="e">
        <f>TRIM(CLEAN(MID(Updates!D29,FIND("S Drive Path: ",Updates!D29)+14,(FIND("Position",Updates!D29)-(FIND("S Drive Path: ",Updates!D29)+14)))))</f>
        <v>#VALUE!</v>
      </c>
      <c r="Y29" t="e">
        <f>("USR\"&amp;Updates!K29)</f>
        <v>#VALUE!</v>
      </c>
      <c r="Z29" t="e">
        <f>Updates!K29&amp;"$"</f>
        <v>#VALUE!</v>
      </c>
      <c r="AA29" s="11">
        <f t="shared" ca="1" si="9"/>
        <v>18</v>
      </c>
      <c r="AB29" s="6" t="str">
        <f ca="1">LOOKUP(AA29,AC2:AC21,AD2:AD21)</f>
        <v>DC4MDB08</v>
      </c>
    </row>
    <row r="30" spans="1:30" ht="12" customHeight="1">
      <c r="A30" s="6" t="e">
        <f>TRIM(CLEAN(MID(Updates!D30,FIND("Network User Id: ",Updates!D30)+17,(FIND("E-MAIL ACCOUNTS",Updates!D30)-(FIND("Network User Id:",Updates!D30)+17)))))</f>
        <v>#VALUE!</v>
      </c>
      <c r="B30" s="6" t="e">
        <f>TRIM(CLEAN(MID(Updates!D30,FIND("Logon ID: ",Updates!D30)+10,(FIND("Password:",Updates!D30)-(FIND("Logon ID:",Updates!D30)+10)))))</f>
        <v>#VALUE!</v>
      </c>
      <c r="C30" t="e">
        <f>TRIM(CLEAN(MID(Updates!D30,FIND("Primary Address: ",Updates!D30)+17,(FIND("Secondary Address:",Updates!D30)-(FIND("Primary Address: ",Updates!D30)+17)))))</f>
        <v>#VALUE!</v>
      </c>
      <c r="D30" t="e">
        <f>TRIM(CLEAN(MID(Updates!D30,FIND("Secondary Address: ",Updates!D30)+19,(FIND("** PLEASE DO NOT REPLY TO THIS E-MAIL. ",Updates!D30)-(FIND("Secondary Address: ",Updates!D30)+19)))))</f>
        <v>#VALUE!</v>
      </c>
      <c r="E30" t="b">
        <f>IF(COUNT(SEARCH({"transpo.ottawa.on.ca"},D30)),"@ottawa.ca")</f>
        <v>0</v>
      </c>
      <c r="F30" s="9" t="e">
        <f t="shared" si="1"/>
        <v>#VALUE!</v>
      </c>
      <c r="G30" t="e">
        <f>TRIM(CLEAN(MID(Updates!D30,FIND("E-mail Address: ",Updates!D30)+16,(FIND("The employee",Updates!D30)-(FIND("E-mail Address: ",Updates!D30)+16)))))</f>
        <v>#VALUE!</v>
      </c>
      <c r="H30" t="e">
        <f>TRIM(CLEAN(MID(Updates!D30,FIND("Account Password: ",Updates!D30)+18,(FIND("NETWORK ACCOUNTS",Updates!D30)-(FIND("Account Password:",Updates!D30)+18)))))</f>
        <v>#VALUE!</v>
      </c>
      <c r="I30" t="e">
        <f>TRIM(CLEAN(MID(Updates!D30,FIND("Password: ",Updates!D30)+10,(FIND("E-mail",Updates!D30)-(FIND("Password:",Updates!D30)+12)))))</f>
        <v>#VALUE!</v>
      </c>
      <c r="J30" t="e">
        <f>TRIM(CLEAN(MID(Updates!D30,FIND("Account to clone: ",Updates!D30)+18,(FIND("Position",Updates!D30)-(FIND("Account to clone: ",Updates!D30)+18)))))</f>
        <v>#VALUE!</v>
      </c>
      <c r="K30" t="e">
        <f>TRIM(CLEAN(MID(Updates!D30,FIND("Clone permissions of another account: ",Updates!D30)+38,(FIND("Email required:",Updates!D30)-(FIND("Clone permissions of another account: ",Updates!D30)+38)))))</f>
        <v>#VALUE!</v>
      </c>
      <c r="L30" t="e">
        <f t="shared" si="2"/>
        <v>#VALUE!</v>
      </c>
      <c r="M30" s="8" t="e">
        <f>TRIM(CLEAN(MID(Updates!D30,FIND("Branch: ",Updates!D30)+8,(FIND("Division",Updates!D30)-(FIND("Branch: ",Updates!D30)+8)))))</f>
        <v>#VALUE!</v>
      </c>
      <c r="N30" s="8" t="e">
        <f>TRIM(CLEAN(MID(Updates!D30,FIND("Pooled Position: ",Updates!D30)+17,(FIND("Are the",Updates!D30)-(FIND("Pooled Position: ",Updates!D30)+17)))))</f>
        <v>#VALUE!</v>
      </c>
      <c r="O30" t="e">
        <f>TRIM(CLEAN(MID(Updates!D30,FIND("Employee Name: ",Updates!D30)+15,(FIND("Job Title",Updates!D30)-(FIND("Employee Name: ",Updates!D30)+15)))))</f>
        <v>#VALUE!</v>
      </c>
      <c r="P30" t="e">
        <f t="shared" si="3"/>
        <v>#VALUE!</v>
      </c>
      <c r="Q30" t="e">
        <f t="shared" si="4"/>
        <v>#VALUE!</v>
      </c>
      <c r="R30" t="e">
        <f t="shared" si="5"/>
        <v>#VALUE!</v>
      </c>
      <c r="S30" t="e">
        <f>TRIM(CLEAN(MID(Updates!D30,FIND("Account to clone: ",Updates!D30)+18,(FIND("Position",Updates!D30)-(FIND("Account to clone: ",Updates!D30)+18)))))</f>
        <v>#VALUE!</v>
      </c>
      <c r="T30" t="str">
        <f t="shared" si="6"/>
        <v/>
      </c>
      <c r="U30" t="str">
        <f t="shared" si="7"/>
        <v>No</v>
      </c>
      <c r="V30" t="e">
        <f>TRIM(CLEAN(MID(Updates!D30,FIND("Home Share (H:\ drive) required: ",Updates!D30)+4,(FIND("Group Share (S:\ drive) required: ",Updates!D30)-(FIND("Home Share (H:\ drive) required: ",Updates!D30)+4)))))</f>
        <v>#VALUE!</v>
      </c>
      <c r="W30" t="str">
        <f t="shared" si="8"/>
        <v>No</v>
      </c>
      <c r="X30" t="e">
        <f>TRIM(CLEAN(MID(Updates!D30,FIND("S Drive Path: ",Updates!D30)+14,(FIND("Position",Updates!D30)-(FIND("S Drive Path: ",Updates!D30)+14)))))</f>
        <v>#VALUE!</v>
      </c>
      <c r="Y30" t="e">
        <f>("USR\"&amp;Updates!K30)</f>
        <v>#VALUE!</v>
      </c>
      <c r="Z30" t="e">
        <f>Updates!K30&amp;"$"</f>
        <v>#VALUE!</v>
      </c>
      <c r="AA30" s="11">
        <f t="shared" ca="1" si="9"/>
        <v>8</v>
      </c>
      <c r="AB30" s="6" t="str">
        <f ca="1">LOOKUP(AA30,AC2:AC21,AD2:AD21)</f>
        <v>DC1MDB08</v>
      </c>
    </row>
    <row r="31" spans="1:30" ht="12" customHeight="1">
      <c r="A31" s="6" t="e">
        <f>TRIM(CLEAN(MID(Updates!D31,FIND("Network User Id: ",Updates!D31)+17,(FIND("E-MAIL ACCOUNTS",Updates!D31)-(FIND("Network User Id:",Updates!D31)+17)))))</f>
        <v>#VALUE!</v>
      </c>
      <c r="B31" s="6" t="e">
        <f>TRIM(CLEAN(MID(Updates!D31,FIND("Logon ID: ",Updates!D31)+10,(FIND("Password:",Updates!D31)-(FIND("Logon ID:",Updates!D31)+10)))))</f>
        <v>#VALUE!</v>
      </c>
      <c r="C31" t="e">
        <f>TRIM(CLEAN(MID(Updates!D31,FIND("Primary Address: ",Updates!D31)+17,(FIND("Secondary Address:",Updates!D31)-(FIND("Primary Address: ",Updates!D31)+17)))))</f>
        <v>#VALUE!</v>
      </c>
      <c r="D31" t="e">
        <f>TRIM(CLEAN(MID(Updates!D31,FIND("Secondary Address: ",Updates!D31)+19,(FIND("** PLEASE DO NOT REPLY TO THIS E-MAIL. ",Updates!D31)-(FIND("Secondary Address: ",Updates!D31)+19)))))</f>
        <v>#VALUE!</v>
      </c>
      <c r="E31" t="b">
        <f>IF(COUNT(SEARCH({"transpo.ottawa.on.ca"},D31)),"@ottawa.ca")</f>
        <v>0</v>
      </c>
      <c r="F31" s="9" t="e">
        <f t="shared" si="1"/>
        <v>#VALUE!</v>
      </c>
      <c r="G31" t="e">
        <f>TRIM(CLEAN(MID(Updates!D31,FIND("E-mail Address: ",Updates!D31)+16,(FIND("The employee",Updates!D31)-(FIND("E-mail Address: ",Updates!D31)+16)))))</f>
        <v>#VALUE!</v>
      </c>
      <c r="H31" t="e">
        <f>TRIM(CLEAN(MID(Updates!D31,FIND("Account Password: ",Updates!D31)+18,(FIND("NETWORK ACCOUNTS",Updates!D31)-(FIND("Account Password:",Updates!D31)+18)))))</f>
        <v>#VALUE!</v>
      </c>
      <c r="I31" t="e">
        <f>TRIM(CLEAN(MID(Updates!D31,FIND("Password: ",Updates!D31)+10,(FIND("E-mail",Updates!D31)-(FIND("Password:",Updates!D31)+12)))))</f>
        <v>#VALUE!</v>
      </c>
      <c r="J31" t="e">
        <f>TRIM(CLEAN(MID(Updates!D31,FIND("Account to clone: ",Updates!D31)+18,(FIND("Position",Updates!D31)-(FIND("Account to clone: ",Updates!D31)+18)))))</f>
        <v>#VALUE!</v>
      </c>
      <c r="K31" t="e">
        <f>TRIM(CLEAN(MID(Updates!D31,FIND("Clone permissions of another account: ",Updates!D31)+38,(FIND("Email required:",Updates!D31)-(FIND("Clone permissions of another account: ",Updates!D31)+38)))))</f>
        <v>#VALUE!</v>
      </c>
      <c r="L31" t="e">
        <f t="shared" si="2"/>
        <v>#VALUE!</v>
      </c>
      <c r="M31" s="8" t="e">
        <f>TRIM(CLEAN(MID(Updates!D31,FIND("Branch: ",Updates!D31)+8,(FIND("Division",Updates!D31)-(FIND("Branch: ",Updates!D31)+8)))))</f>
        <v>#VALUE!</v>
      </c>
      <c r="N31" s="8" t="e">
        <f>TRIM(CLEAN(MID(Updates!D31,FIND("Pooled Position: ",Updates!D31)+17,(FIND("Are the",Updates!D31)-(FIND("Pooled Position: ",Updates!D31)+17)))))</f>
        <v>#VALUE!</v>
      </c>
      <c r="O31" t="e">
        <f>TRIM(CLEAN(MID(Updates!D31,FIND("Employee Name: ",Updates!D31)+15,(FIND("Job Title",Updates!D31)-(FIND("Employee Name: ",Updates!D31)+15)))))</f>
        <v>#VALUE!</v>
      </c>
      <c r="P31" t="e">
        <f t="shared" si="3"/>
        <v>#VALUE!</v>
      </c>
      <c r="Q31" t="e">
        <f t="shared" si="4"/>
        <v>#VALUE!</v>
      </c>
      <c r="R31" t="e">
        <f t="shared" si="5"/>
        <v>#VALUE!</v>
      </c>
      <c r="S31" t="e">
        <f>TRIM(CLEAN(MID(Updates!D31,FIND("Account to clone: ",Updates!D31)+18,(FIND("Position",Updates!D31)-(FIND("Account to clone: ",Updates!D31)+18)))))</f>
        <v>#VALUE!</v>
      </c>
      <c r="T31" t="str">
        <f t="shared" si="6"/>
        <v/>
      </c>
      <c r="U31" t="str">
        <f t="shared" si="7"/>
        <v>No</v>
      </c>
      <c r="V31" t="e">
        <f>TRIM(CLEAN(MID(Updates!D31,FIND("Home Share (H:\ drive) required: ",Updates!D31)+4,(FIND("Group Share (S:\ drive) required: ",Updates!D31)-(FIND("Home Share (H:\ drive) required: ",Updates!D31)+4)))))</f>
        <v>#VALUE!</v>
      </c>
      <c r="W31" t="str">
        <f t="shared" si="8"/>
        <v>No</v>
      </c>
      <c r="X31" t="e">
        <f>TRIM(CLEAN(MID(Updates!D31,FIND("S Drive Path: ",Updates!D31)+14,(FIND("Position",Updates!D31)-(FIND("S Drive Path: ",Updates!D31)+14)))))</f>
        <v>#VALUE!</v>
      </c>
      <c r="Y31" t="e">
        <f>("USR\"&amp;Updates!K31)</f>
        <v>#VALUE!</v>
      </c>
      <c r="Z31" t="e">
        <f>Updates!K31&amp;"$"</f>
        <v>#VALUE!</v>
      </c>
      <c r="AA31" s="11">
        <f t="shared" ca="1" si="9"/>
        <v>7</v>
      </c>
      <c r="AB31" s="6" t="str">
        <f ca="1">LOOKUP(AA31,AC2:AC21,AD2:AD21)</f>
        <v>DC1MDB07</v>
      </c>
    </row>
    <row r="32" spans="1:30" ht="12" customHeight="1">
      <c r="A32" s="6" t="e">
        <f>TRIM(CLEAN(MID(Updates!D32,FIND("Network User Id: ",Updates!D32)+17,(FIND("E-MAIL ACCOUNTS",Updates!D32)-(FIND("Network User Id:",Updates!D32)+17)))))</f>
        <v>#VALUE!</v>
      </c>
      <c r="B32" s="6" t="e">
        <f>TRIM(CLEAN(MID(Updates!D32,FIND("Logon ID: ",Updates!D32)+10,(FIND("Password:",Updates!D32)-(FIND("Logon ID:",Updates!D32)+10)))))</f>
        <v>#VALUE!</v>
      </c>
      <c r="C32" t="e">
        <f>TRIM(CLEAN(MID(Updates!D32,FIND("Primary Address: ",Updates!D32)+17,(FIND("Secondary Address:",Updates!D32)-(FIND("Primary Address: ",Updates!D32)+17)))))</f>
        <v>#VALUE!</v>
      </c>
      <c r="D32" t="e">
        <f>TRIM(CLEAN(MID(Updates!D32,FIND("Secondary Address: ",Updates!D32)+19,(FIND("** PLEASE DO NOT REPLY TO THIS E-MAIL. ",Updates!D32)-(FIND("Secondary Address: ",Updates!D32)+19)))))</f>
        <v>#VALUE!</v>
      </c>
      <c r="E32" t="b">
        <f>IF(COUNT(SEARCH({"transpo.ottawa.on.ca"},D32)),"@ottawa.ca")</f>
        <v>0</v>
      </c>
      <c r="F32" s="9" t="e">
        <f t="shared" si="1"/>
        <v>#VALUE!</v>
      </c>
      <c r="G32" t="e">
        <f>TRIM(CLEAN(MID(Updates!D32,FIND("E-mail Address: ",Updates!D32)+16,(FIND("The employee",Updates!D32)-(FIND("E-mail Address: ",Updates!D32)+16)))))</f>
        <v>#VALUE!</v>
      </c>
      <c r="H32" t="e">
        <f>TRIM(CLEAN(MID(Updates!D32,FIND("Account Password: ",Updates!D32)+18,(FIND("NETWORK ACCOUNTS",Updates!D32)-(FIND("Account Password:",Updates!D32)+18)))))</f>
        <v>#VALUE!</v>
      </c>
      <c r="I32" t="e">
        <f>TRIM(CLEAN(MID(Updates!D32,FIND("Password: ",Updates!D32)+10,(FIND("E-mail",Updates!D32)-(FIND("Password:",Updates!D32)+12)))))</f>
        <v>#VALUE!</v>
      </c>
      <c r="J32" t="e">
        <f>TRIM(CLEAN(MID(Updates!D32,FIND("Account to clone: ",Updates!D32)+18,(FIND("Position",Updates!D32)-(FIND("Account to clone: ",Updates!D32)+18)))))</f>
        <v>#VALUE!</v>
      </c>
      <c r="K32" t="e">
        <f>TRIM(CLEAN(MID(Updates!D32,FIND("Clone permissions of another account: ",Updates!D32)+38,(FIND("Email required:",Updates!D32)-(FIND("Clone permissions of another account: ",Updates!D32)+38)))))</f>
        <v>#VALUE!</v>
      </c>
      <c r="L32" t="e">
        <f t="shared" si="2"/>
        <v>#VALUE!</v>
      </c>
      <c r="M32" s="8" t="e">
        <f>TRIM(CLEAN(MID(Updates!D32,FIND("Branch: ",Updates!D32)+8,(FIND("Division",Updates!D32)-(FIND("Branch: ",Updates!D32)+8)))))</f>
        <v>#VALUE!</v>
      </c>
      <c r="N32" s="8" t="e">
        <f>TRIM(CLEAN(MID(Updates!D32,FIND("Pooled Position: ",Updates!D32)+17,(FIND("Are the",Updates!D32)-(FIND("Pooled Position: ",Updates!D32)+17)))))</f>
        <v>#VALUE!</v>
      </c>
      <c r="O32" t="e">
        <f>TRIM(CLEAN(MID(Updates!D32,FIND("Employee Name: ",Updates!D32)+15,(FIND("Job Title",Updates!D32)-(FIND("Employee Name: ",Updates!D32)+15)))))</f>
        <v>#VALUE!</v>
      </c>
      <c r="P32" t="e">
        <f t="shared" si="3"/>
        <v>#VALUE!</v>
      </c>
      <c r="Q32" t="e">
        <f t="shared" si="4"/>
        <v>#VALUE!</v>
      </c>
      <c r="R32" t="e">
        <f t="shared" si="5"/>
        <v>#VALUE!</v>
      </c>
      <c r="S32" t="e">
        <f>TRIM(CLEAN(MID(Updates!D32,FIND("Account to clone: ",Updates!D32)+18,(FIND("Position",Updates!D32)-(FIND("Account to clone: ",Updates!D32)+18)))))</f>
        <v>#VALUE!</v>
      </c>
      <c r="T32" t="str">
        <f t="shared" si="6"/>
        <v/>
      </c>
      <c r="U32" t="str">
        <f t="shared" si="7"/>
        <v>No</v>
      </c>
      <c r="V32" t="e">
        <f>TRIM(CLEAN(MID(Updates!D32,FIND("Home Share (H:\ drive) required: ",Updates!D32)+4,(FIND("Group Share (S:\ drive) required: ",Updates!D32)-(FIND("Home Share (H:\ drive) required: ",Updates!D32)+4)))))</f>
        <v>#VALUE!</v>
      </c>
      <c r="W32" t="str">
        <f t="shared" si="8"/>
        <v>No</v>
      </c>
      <c r="X32" t="e">
        <f>TRIM(CLEAN(MID(Updates!D32,FIND("S Drive Path: ",Updates!D32)+14,(FIND("Position",Updates!D32)-(FIND("S Drive Path: ",Updates!D32)+14)))))</f>
        <v>#VALUE!</v>
      </c>
      <c r="Y32" t="e">
        <f>("USR\"&amp;Updates!K32)</f>
        <v>#VALUE!</v>
      </c>
      <c r="Z32" t="e">
        <f>Updates!K32&amp;"$"</f>
        <v>#VALUE!</v>
      </c>
      <c r="AA32" s="11">
        <f t="shared" ca="1" si="9"/>
        <v>19</v>
      </c>
      <c r="AB32" s="6" t="str">
        <f ca="1">LOOKUP(AA32,AC2:AC21,AD2:AD21)</f>
        <v>DC4MDB09</v>
      </c>
    </row>
    <row r="33" spans="1:28" ht="12" customHeight="1">
      <c r="A33" s="6" t="e">
        <f>TRIM(CLEAN(MID(Updates!D33,FIND("Network User Id: ",Updates!D33)+17,(FIND("E-MAIL ACCOUNTS",Updates!D33)-(FIND("Network User Id:",Updates!D33)+17)))))</f>
        <v>#VALUE!</v>
      </c>
      <c r="B33" s="6" t="e">
        <f>TRIM(CLEAN(MID(Updates!D33,FIND("Logon ID: ",Updates!D33)+10,(FIND("Password:",Updates!D33)-(FIND("Logon ID:",Updates!D33)+10)))))</f>
        <v>#VALUE!</v>
      </c>
      <c r="C33" t="e">
        <f>TRIM(CLEAN(MID(Updates!D33,FIND("Primary Address: ",Updates!D33)+17,(FIND("Secondary Address:",Updates!D33)-(FIND("Primary Address: ",Updates!D33)+17)))))</f>
        <v>#VALUE!</v>
      </c>
      <c r="D33" t="e">
        <f>TRIM(CLEAN(MID(Updates!D33,FIND("Secondary Address: ",Updates!D33)+19,(FIND("** PLEASE DO NOT REPLY TO THIS E-MAIL. ",Updates!D33)-(FIND("Secondary Address: ",Updates!D33)+19)))))</f>
        <v>#VALUE!</v>
      </c>
      <c r="E33" t="b">
        <f>IF(COUNT(SEARCH({"transpo.ottawa.on.ca"},D33)),"@ottawa.ca")</f>
        <v>0</v>
      </c>
      <c r="F33" s="9" t="e">
        <f t="shared" si="1"/>
        <v>#VALUE!</v>
      </c>
      <c r="G33" t="e">
        <f>TRIM(CLEAN(MID(Updates!D33,FIND("E-mail Address: ",Updates!D33)+16,(FIND("The employee",Updates!D33)-(FIND("E-mail Address: ",Updates!D33)+16)))))</f>
        <v>#VALUE!</v>
      </c>
      <c r="H33" t="e">
        <f>TRIM(CLEAN(MID(Updates!D33,FIND("Account Password: ",Updates!D33)+18,(FIND("NETWORK ACCOUNTS",Updates!D33)-(FIND("Account Password:",Updates!D33)+18)))))</f>
        <v>#VALUE!</v>
      </c>
      <c r="I33" t="e">
        <f>TRIM(CLEAN(MID(Updates!D33,FIND("Password: ",Updates!D33)+10,(FIND("E-mail",Updates!D33)-(FIND("Password:",Updates!D33)+12)))))</f>
        <v>#VALUE!</v>
      </c>
      <c r="J33" t="e">
        <f>TRIM(CLEAN(MID(Updates!D33,FIND("Account to clone: ",Updates!D33)+18,(FIND("Position",Updates!D33)-(FIND("Account to clone: ",Updates!D33)+18)))))</f>
        <v>#VALUE!</v>
      </c>
      <c r="K33" t="e">
        <f>TRIM(CLEAN(MID(Updates!D33,FIND("Clone permissions of another account: ",Updates!D33)+38,(FIND("Email required:",Updates!D33)-(FIND("Clone permissions of another account: ",Updates!D33)+38)))))</f>
        <v>#VALUE!</v>
      </c>
      <c r="L33" t="e">
        <f t="shared" si="2"/>
        <v>#VALUE!</v>
      </c>
      <c r="M33" s="8" t="e">
        <f>TRIM(CLEAN(MID(Updates!D33,FIND("Branch: ",Updates!D33)+8,(FIND("Division",Updates!D33)-(FIND("Branch: ",Updates!D33)+8)))))</f>
        <v>#VALUE!</v>
      </c>
      <c r="N33" s="8" t="e">
        <f>TRIM(CLEAN(MID(Updates!D33,FIND("Pooled Position: ",Updates!D33)+17,(FIND("Are the",Updates!D33)-(FIND("Pooled Position: ",Updates!D33)+17)))))</f>
        <v>#VALUE!</v>
      </c>
      <c r="O33" t="e">
        <f>TRIM(CLEAN(MID(Updates!D33,FIND("Employee Name: ",Updates!D33)+15,(FIND("Job Title",Updates!D33)-(FIND("Employee Name: ",Updates!D33)+15)))))</f>
        <v>#VALUE!</v>
      </c>
      <c r="P33" t="e">
        <f t="shared" si="3"/>
        <v>#VALUE!</v>
      </c>
      <c r="Q33" t="e">
        <f t="shared" si="4"/>
        <v>#VALUE!</v>
      </c>
      <c r="R33" t="e">
        <f t="shared" si="5"/>
        <v>#VALUE!</v>
      </c>
      <c r="S33" t="e">
        <f>TRIM(CLEAN(MID(Updates!D33,FIND("Account to clone: ",Updates!D33)+18,(FIND("Position",Updates!D33)-(FIND("Account to clone: ",Updates!D33)+18)))))</f>
        <v>#VALUE!</v>
      </c>
      <c r="T33" t="str">
        <f t="shared" si="6"/>
        <v/>
      </c>
      <c r="U33" t="str">
        <f t="shared" si="7"/>
        <v>No</v>
      </c>
      <c r="V33" t="e">
        <f>TRIM(CLEAN(MID(Updates!D33,FIND("Home Share (H:\ drive) required: ",Updates!D33)+4,(FIND("Group Share (S:\ drive) required: ",Updates!D33)-(FIND("Home Share (H:\ drive) required: ",Updates!D33)+4)))))</f>
        <v>#VALUE!</v>
      </c>
      <c r="W33" t="str">
        <f t="shared" si="8"/>
        <v>No</v>
      </c>
      <c r="X33" t="e">
        <f>TRIM(CLEAN(MID(Updates!D33,FIND("S Drive Path: ",Updates!D33)+14,(FIND("Position",Updates!D33)-(FIND("S Drive Path: ",Updates!D33)+14)))))</f>
        <v>#VALUE!</v>
      </c>
      <c r="Y33" t="e">
        <f>("USR\"&amp;Updates!K33)</f>
        <v>#VALUE!</v>
      </c>
      <c r="Z33" t="e">
        <f>Updates!K33&amp;"$"</f>
        <v>#VALUE!</v>
      </c>
      <c r="AA33" s="11">
        <f t="shared" ca="1" si="9"/>
        <v>19</v>
      </c>
      <c r="AB33" s="6" t="str">
        <f ca="1">LOOKUP(AA33,AC2:AC21,AD2:AD21)</f>
        <v>DC4MDB09</v>
      </c>
    </row>
    <row r="34" spans="1:28" ht="12" customHeight="1">
      <c r="A34" s="6" t="e">
        <f>TRIM(CLEAN(MID(Updates!D34,FIND("Network User Id: ",Updates!D34)+17,(FIND("E-MAIL ACCOUNTS",Updates!D34)-(FIND("Network User Id:",Updates!D34)+17)))))</f>
        <v>#VALUE!</v>
      </c>
      <c r="B34" s="6" t="e">
        <f>TRIM(CLEAN(MID(Updates!D34,FIND("Logon ID: ",Updates!D34)+10,(FIND("Password:",Updates!D34)-(FIND("Logon ID:",Updates!D34)+10)))))</f>
        <v>#VALUE!</v>
      </c>
      <c r="C34" t="e">
        <f>TRIM(CLEAN(MID(Updates!D34,FIND("Primary Address: ",Updates!D34)+17,(FIND("Secondary Address:",Updates!D34)-(FIND("Primary Address: ",Updates!D34)+17)))))</f>
        <v>#VALUE!</v>
      </c>
      <c r="D34" t="e">
        <f>TRIM(CLEAN(MID(Updates!D34,FIND("Secondary Address: ",Updates!D34)+19,(FIND("** PLEASE DO NOT REPLY TO THIS E-MAIL. ",Updates!D34)-(FIND("Secondary Address: ",Updates!D34)+19)))))</f>
        <v>#VALUE!</v>
      </c>
      <c r="E34" t="b">
        <f>IF(COUNT(SEARCH({"transpo.ottawa.on.ca"},D34)),"@ottawa.ca")</f>
        <v>0</v>
      </c>
      <c r="F34" s="9" t="e">
        <f t="shared" si="1"/>
        <v>#VALUE!</v>
      </c>
      <c r="G34" t="e">
        <f>TRIM(CLEAN(MID(Updates!D34,FIND("E-mail Address: ",Updates!D34)+16,(FIND("The employee",Updates!D34)-(FIND("E-mail Address: ",Updates!D34)+16)))))</f>
        <v>#VALUE!</v>
      </c>
      <c r="H34" t="e">
        <f>TRIM(CLEAN(MID(Updates!D34,FIND("Account Password: ",Updates!D34)+18,(FIND("NETWORK ACCOUNTS",Updates!D34)-(FIND("Account Password:",Updates!D34)+18)))))</f>
        <v>#VALUE!</v>
      </c>
      <c r="I34" t="e">
        <f>TRIM(CLEAN(MID(Updates!D34,FIND("Password: ",Updates!D34)+10,(FIND("E-mail",Updates!D34)-(FIND("Password:",Updates!D34)+12)))))</f>
        <v>#VALUE!</v>
      </c>
      <c r="J34" t="e">
        <f>TRIM(CLEAN(MID(Updates!D34,FIND("Account to clone: ",Updates!D34)+18,(FIND("Position",Updates!D34)-(FIND("Account to clone: ",Updates!D34)+18)))))</f>
        <v>#VALUE!</v>
      </c>
      <c r="K34" t="e">
        <f>TRIM(CLEAN(MID(Updates!D34,FIND("Clone permissions of another account: ",Updates!D34)+38,(FIND("Email required:",Updates!D34)-(FIND("Clone permissions of another account: ",Updates!D34)+38)))))</f>
        <v>#VALUE!</v>
      </c>
      <c r="L34" t="e">
        <f t="shared" si="2"/>
        <v>#VALUE!</v>
      </c>
      <c r="M34" s="8" t="e">
        <f>TRIM(CLEAN(MID(Updates!D34,FIND("Branch: ",Updates!D34)+8,(FIND("Division",Updates!D34)-(FIND("Branch: ",Updates!D34)+8)))))</f>
        <v>#VALUE!</v>
      </c>
      <c r="N34" s="8" t="e">
        <f>TRIM(CLEAN(MID(Updates!D34,FIND("Pooled Position: ",Updates!D34)+17,(FIND("Are the",Updates!D34)-(FIND("Pooled Position: ",Updates!D34)+17)))))</f>
        <v>#VALUE!</v>
      </c>
      <c r="O34" t="e">
        <f>TRIM(CLEAN(MID(Updates!D34,FIND("Employee Name: ",Updates!D34)+15,(FIND("Job Title",Updates!D34)-(FIND("Employee Name: ",Updates!D34)+15)))))</f>
        <v>#VALUE!</v>
      </c>
      <c r="P34" t="e">
        <f t="shared" si="3"/>
        <v>#VALUE!</v>
      </c>
      <c r="Q34" t="e">
        <f t="shared" si="4"/>
        <v>#VALUE!</v>
      </c>
      <c r="R34" t="e">
        <f t="shared" si="5"/>
        <v>#VALUE!</v>
      </c>
      <c r="S34" t="e">
        <f>TRIM(CLEAN(MID(Updates!D34,FIND("Account to clone: ",Updates!D34)+18,(FIND("Position",Updates!D34)-(FIND("Account to clone: ",Updates!D34)+18)))))</f>
        <v>#VALUE!</v>
      </c>
      <c r="T34" t="str">
        <f t="shared" si="6"/>
        <v/>
      </c>
      <c r="U34" t="str">
        <f t="shared" si="7"/>
        <v>No</v>
      </c>
      <c r="V34" t="e">
        <f>TRIM(CLEAN(MID(Updates!D34,FIND("Home Share (H:\ drive) required: ",Updates!D34)+4,(FIND("Group Share (S:\ drive) required: ",Updates!D34)-(FIND("Home Share (H:\ drive) required: ",Updates!D34)+4)))))</f>
        <v>#VALUE!</v>
      </c>
      <c r="W34" t="str">
        <f t="shared" si="8"/>
        <v>No</v>
      </c>
      <c r="X34" t="e">
        <f>TRIM(CLEAN(MID(Updates!D34,FIND("S Drive Path: ",Updates!D34)+14,(FIND("Position",Updates!D34)-(FIND("S Drive Path: ",Updates!D34)+14)))))</f>
        <v>#VALUE!</v>
      </c>
      <c r="Y34" t="e">
        <f>("USR\"&amp;Updates!K34)</f>
        <v>#VALUE!</v>
      </c>
      <c r="Z34" t="e">
        <f>Updates!K34&amp;"$"</f>
        <v>#VALUE!</v>
      </c>
      <c r="AA34" s="11">
        <f t="shared" ca="1" si="9"/>
        <v>1</v>
      </c>
      <c r="AB34" s="6" t="str">
        <f ca="1">LOOKUP(AA34,AC2:AC21,AD2:AD21)</f>
        <v>DC1MDB01</v>
      </c>
    </row>
    <row r="35" spans="1:28" ht="12" customHeight="1">
      <c r="A35" s="6" t="e">
        <f>TRIM(CLEAN(MID(Updates!D35,FIND("Network User Id: ",Updates!D35)+17,(FIND("E-MAIL ACCOUNTS",Updates!D35)-(FIND("Network User Id:",Updates!D35)+17)))))</f>
        <v>#VALUE!</v>
      </c>
      <c r="B35" s="6" t="e">
        <f>TRIM(CLEAN(MID(Updates!D35,FIND("Logon ID: ",Updates!D35)+10,(FIND("Password:",Updates!D35)-(FIND("Logon ID:",Updates!D35)+10)))))</f>
        <v>#VALUE!</v>
      </c>
      <c r="C35" t="e">
        <f>TRIM(CLEAN(MID(Updates!D35,FIND("Primary Address: ",Updates!D35)+17,(FIND("Secondary Address:",Updates!D35)-(FIND("Primary Address: ",Updates!D35)+17)))))</f>
        <v>#VALUE!</v>
      </c>
      <c r="D35" t="e">
        <f>TRIM(CLEAN(MID(Updates!D35,FIND("Secondary Address: ",Updates!D35)+19,(FIND("** PLEASE DO NOT REPLY TO THIS E-MAIL. ",Updates!D35)-(FIND("Secondary Address: ",Updates!D35)+19)))))</f>
        <v>#VALUE!</v>
      </c>
      <c r="E35" t="b">
        <f>IF(COUNT(SEARCH({"transpo.ottawa.on.ca"},D35)),"@ottawa.ca")</f>
        <v>0</v>
      </c>
      <c r="F35" s="9" t="e">
        <f t="shared" si="1"/>
        <v>#VALUE!</v>
      </c>
      <c r="G35" t="e">
        <f>TRIM(CLEAN(MID(Updates!D35,FIND("E-mail Address: ",Updates!D35)+16,(FIND("The employee",Updates!D35)-(FIND("E-mail Address: ",Updates!D35)+16)))))</f>
        <v>#VALUE!</v>
      </c>
      <c r="H35" t="e">
        <f>TRIM(CLEAN(MID(Updates!D35,FIND("Account Password: ",Updates!D35)+18,(FIND("NETWORK ACCOUNTS",Updates!D35)-(FIND("Account Password:",Updates!D35)+18)))))</f>
        <v>#VALUE!</v>
      </c>
      <c r="I35" t="e">
        <f>TRIM(CLEAN(MID(Updates!D35,FIND("Password: ",Updates!D35)+10,(FIND("E-mail",Updates!D35)-(FIND("Password:",Updates!D35)+12)))))</f>
        <v>#VALUE!</v>
      </c>
      <c r="J35" t="e">
        <f>TRIM(CLEAN(MID(Updates!D35,FIND("Account to clone: ",Updates!D35)+18,(FIND("Position",Updates!D35)-(FIND("Account to clone: ",Updates!D35)+18)))))</f>
        <v>#VALUE!</v>
      </c>
      <c r="K35" t="e">
        <f>TRIM(CLEAN(MID(Updates!D35,FIND("Clone permissions of another account: ",Updates!D35)+38,(FIND("Email required:",Updates!D35)-(FIND("Clone permissions of another account: ",Updates!D35)+38)))))</f>
        <v>#VALUE!</v>
      </c>
      <c r="L35" t="e">
        <f t="shared" si="2"/>
        <v>#VALUE!</v>
      </c>
      <c r="M35" s="8" t="e">
        <f>TRIM(CLEAN(MID(Updates!D35,FIND("Branch: ",Updates!D35)+8,(FIND("Division",Updates!D35)-(FIND("Branch: ",Updates!D35)+8)))))</f>
        <v>#VALUE!</v>
      </c>
      <c r="N35" s="8" t="e">
        <f>TRIM(CLEAN(MID(Updates!D35,FIND("Pooled Position: ",Updates!D35)+17,(FIND("Are the",Updates!D35)-(FIND("Pooled Position: ",Updates!D35)+17)))))</f>
        <v>#VALUE!</v>
      </c>
      <c r="O35" t="e">
        <f>TRIM(CLEAN(MID(Updates!D35,FIND("Employee Name: ",Updates!D35)+15,(FIND("Job Title",Updates!D35)-(FIND("Employee Name: ",Updates!D35)+15)))))</f>
        <v>#VALUE!</v>
      </c>
      <c r="P35" t="e">
        <f t="shared" si="3"/>
        <v>#VALUE!</v>
      </c>
      <c r="Q35" t="e">
        <f t="shared" si="4"/>
        <v>#VALUE!</v>
      </c>
      <c r="R35" t="e">
        <f t="shared" si="5"/>
        <v>#VALUE!</v>
      </c>
      <c r="S35" t="e">
        <f>TRIM(CLEAN(MID(Updates!D35,FIND("Account to clone: ",Updates!D35)+18,(FIND("Position",Updates!D35)-(FIND("Account to clone: ",Updates!D35)+18)))))</f>
        <v>#VALUE!</v>
      </c>
      <c r="T35" t="str">
        <f t="shared" si="6"/>
        <v/>
      </c>
      <c r="U35" t="str">
        <f t="shared" si="7"/>
        <v>No</v>
      </c>
      <c r="V35" t="e">
        <f>TRIM(CLEAN(MID(Updates!D35,FIND("Home Share (H:\ drive) required: ",Updates!D35)+4,(FIND("Group Share (S:\ drive) required: ",Updates!D35)-(FIND("Home Share (H:\ drive) required: ",Updates!D35)+4)))))</f>
        <v>#VALUE!</v>
      </c>
      <c r="W35" t="str">
        <f t="shared" si="8"/>
        <v>No</v>
      </c>
      <c r="X35" t="e">
        <f>TRIM(CLEAN(MID(Updates!D35,FIND("S Drive Path: ",Updates!D35)+14,(FIND("Position",Updates!D35)-(FIND("S Drive Path: ",Updates!D35)+14)))))</f>
        <v>#VALUE!</v>
      </c>
      <c r="Y35" t="e">
        <f>("USR\"&amp;Updates!K35)</f>
        <v>#VALUE!</v>
      </c>
      <c r="Z35" t="e">
        <f>Updates!K35&amp;"$"</f>
        <v>#VALUE!</v>
      </c>
      <c r="AA35" s="11">
        <f t="shared" ca="1" si="9"/>
        <v>6</v>
      </c>
      <c r="AB35" s="6" t="str">
        <f ca="1">LOOKUP(AA35,AC2:AC21,AD2:AD21)</f>
        <v>DC1MDB06</v>
      </c>
    </row>
    <row r="36" spans="1:28" ht="12" customHeight="1">
      <c r="A36" s="6" t="e">
        <f>TRIM(CLEAN(MID(Updates!D36,FIND("Network User Id: ",Updates!D36)+17,(FIND("E-MAIL ACCOUNTS",Updates!D36)-(FIND("Network User Id:",Updates!D36)+17)))))</f>
        <v>#VALUE!</v>
      </c>
      <c r="B36" s="6" t="e">
        <f>TRIM(CLEAN(MID(Updates!D36,FIND("Logon ID: ",Updates!D36)+10,(FIND("Password:",Updates!D36)-(FIND("Logon ID:",Updates!D36)+10)))))</f>
        <v>#VALUE!</v>
      </c>
      <c r="C36" t="e">
        <f>TRIM(CLEAN(MID(Updates!D36,FIND("Primary Address: ",Updates!D36)+17,(FIND("Secondary Address:",Updates!D36)-(FIND("Primary Address: ",Updates!D36)+17)))))</f>
        <v>#VALUE!</v>
      </c>
      <c r="D36" t="e">
        <f>TRIM(CLEAN(MID(Updates!D36,FIND("Secondary Address: ",Updates!D36)+19,(FIND("** PLEASE DO NOT REPLY TO THIS E-MAIL. ",Updates!D36)-(FIND("Secondary Address: ",Updates!D36)+19)))))</f>
        <v>#VALUE!</v>
      </c>
      <c r="E36" t="b">
        <f>IF(COUNT(SEARCH({"transpo.ottawa.on.ca"},D36)),"@ottawa.ca")</f>
        <v>0</v>
      </c>
      <c r="F36" s="9" t="e">
        <f t="shared" si="1"/>
        <v>#VALUE!</v>
      </c>
      <c r="G36" t="e">
        <f>TRIM(CLEAN(MID(Updates!D36,FIND("E-mail Address: ",Updates!D36)+16,(FIND("The employee",Updates!D36)-(FIND("E-mail Address: ",Updates!D36)+16)))))</f>
        <v>#VALUE!</v>
      </c>
      <c r="H36" t="e">
        <f>TRIM(CLEAN(MID(Updates!D36,FIND("Account Password: ",Updates!D36)+18,(FIND("NETWORK ACCOUNTS",Updates!D36)-(FIND("Account Password:",Updates!D36)+18)))))</f>
        <v>#VALUE!</v>
      </c>
      <c r="I36" t="e">
        <f>TRIM(CLEAN(MID(Updates!D36,FIND("Password: ",Updates!D36)+10,(FIND("E-mail",Updates!D36)-(FIND("Password:",Updates!D36)+12)))))</f>
        <v>#VALUE!</v>
      </c>
      <c r="J36" t="e">
        <f>TRIM(CLEAN(MID(Updates!D36,FIND("Account to clone: ",Updates!D36)+18,(FIND("Position",Updates!D36)-(FIND("Account to clone: ",Updates!D36)+18)))))</f>
        <v>#VALUE!</v>
      </c>
      <c r="K36" t="e">
        <f>TRIM(CLEAN(MID(Updates!D36,FIND("Clone permissions of another account: ",Updates!D36)+38,(FIND("Email required:",Updates!D36)-(FIND("Clone permissions of another account: ",Updates!D36)+38)))))</f>
        <v>#VALUE!</v>
      </c>
      <c r="L36" t="e">
        <f t="shared" si="2"/>
        <v>#VALUE!</v>
      </c>
      <c r="M36" s="8" t="e">
        <f>TRIM(CLEAN(MID(Updates!D36,FIND("Branch: ",Updates!D36)+8,(FIND("Division",Updates!D36)-(FIND("Branch: ",Updates!D36)+8)))))</f>
        <v>#VALUE!</v>
      </c>
      <c r="N36" s="8" t="e">
        <f>TRIM(CLEAN(MID(Updates!D36,FIND("Pooled Position: ",Updates!D36)+17,(FIND("Are the",Updates!D36)-(FIND("Pooled Position: ",Updates!D36)+17)))))</f>
        <v>#VALUE!</v>
      </c>
      <c r="O36" t="e">
        <f>TRIM(CLEAN(MID(Updates!D36,FIND("Employee Name: ",Updates!D36)+15,(FIND("Job Title",Updates!D36)-(FIND("Employee Name: ",Updates!D36)+15)))))</f>
        <v>#VALUE!</v>
      </c>
      <c r="P36" t="e">
        <f t="shared" si="3"/>
        <v>#VALUE!</v>
      </c>
      <c r="Q36" t="e">
        <f t="shared" si="4"/>
        <v>#VALUE!</v>
      </c>
      <c r="R36" t="e">
        <f t="shared" si="5"/>
        <v>#VALUE!</v>
      </c>
      <c r="S36" t="e">
        <f>TRIM(CLEAN(MID(Updates!D36,FIND("Account to clone: ",Updates!D36)+18,(FIND("Position",Updates!D36)-(FIND("Account to clone: ",Updates!D36)+18)))))</f>
        <v>#VALUE!</v>
      </c>
      <c r="T36" t="str">
        <f t="shared" si="6"/>
        <v/>
      </c>
      <c r="U36" t="str">
        <f t="shared" si="7"/>
        <v>No</v>
      </c>
      <c r="V36" t="e">
        <f>TRIM(CLEAN(MID(Updates!D36,FIND("Home Share (H:\ drive) required: ",Updates!D36)+4,(FIND("Group Share (S:\ drive) required: ",Updates!D36)-(FIND("Home Share (H:\ drive) required: ",Updates!D36)+4)))))</f>
        <v>#VALUE!</v>
      </c>
      <c r="W36" t="str">
        <f t="shared" si="8"/>
        <v>No</v>
      </c>
      <c r="X36" t="e">
        <f>TRIM(CLEAN(MID(Updates!D36,FIND("S Drive Path: ",Updates!D36)+14,(FIND("Position",Updates!D36)-(FIND("S Drive Path: ",Updates!D36)+14)))))</f>
        <v>#VALUE!</v>
      </c>
      <c r="Y36" t="e">
        <f>("USR\"&amp;Updates!K36)</f>
        <v>#VALUE!</v>
      </c>
      <c r="Z36" t="e">
        <f>Updates!K36&amp;"$"</f>
        <v>#VALUE!</v>
      </c>
      <c r="AA36" s="11">
        <f t="shared" ca="1" si="9"/>
        <v>9</v>
      </c>
      <c r="AB36" s="6" t="str">
        <f ca="1">LOOKUP(AA36,AC2:AC21,AD2:AD21)</f>
        <v>DC1MDB09</v>
      </c>
    </row>
    <row r="37" spans="1:28" ht="12" customHeight="1">
      <c r="A37" s="6" t="e">
        <f>TRIM(CLEAN(MID(Updates!D37,FIND("Network User Id: ",Updates!D37)+17,(FIND("E-MAIL ACCOUNTS",Updates!D37)-(FIND("Network User Id:",Updates!D37)+17)))))</f>
        <v>#VALUE!</v>
      </c>
      <c r="B37" s="6" t="e">
        <f>TRIM(CLEAN(MID(Updates!D37,FIND("Logon ID: ",Updates!D37)+10,(FIND("Password:",Updates!D37)-(FIND("Logon ID:",Updates!D37)+10)))))</f>
        <v>#VALUE!</v>
      </c>
      <c r="C37" t="e">
        <f>TRIM(CLEAN(MID(Updates!D37,FIND("Primary Address: ",Updates!D37)+17,(FIND("Secondary Address:",Updates!D37)-(FIND("Primary Address: ",Updates!D37)+17)))))</f>
        <v>#VALUE!</v>
      </c>
      <c r="D37" t="e">
        <f>TRIM(CLEAN(MID(Updates!D37,FIND("Secondary Address: ",Updates!D37)+19,(FIND("** PLEASE DO NOT REPLY TO THIS E-MAIL. ",Updates!D37)-(FIND("Secondary Address: ",Updates!D37)+19)))))</f>
        <v>#VALUE!</v>
      </c>
      <c r="E37" t="b">
        <f>IF(COUNT(SEARCH({"transpo.ottawa.on.ca"},D37)),"@ottawa.ca")</f>
        <v>0</v>
      </c>
      <c r="F37" s="9" t="e">
        <f t="shared" si="1"/>
        <v>#VALUE!</v>
      </c>
      <c r="G37" t="e">
        <f>TRIM(CLEAN(MID(Updates!D37,FIND("E-mail Address: ",Updates!D37)+16,(FIND("The employee",Updates!D37)-(FIND("E-mail Address: ",Updates!D37)+16)))))</f>
        <v>#VALUE!</v>
      </c>
      <c r="H37" t="e">
        <f>TRIM(CLEAN(MID(Updates!D37,FIND("Account Password: ",Updates!D37)+18,(FIND("NETWORK ACCOUNTS",Updates!D37)-(FIND("Account Password:",Updates!D37)+18)))))</f>
        <v>#VALUE!</v>
      </c>
      <c r="I37" t="e">
        <f>TRIM(CLEAN(MID(Updates!D37,FIND("Password: ",Updates!D37)+10,(FIND("E-mail",Updates!D37)-(FIND("Password:",Updates!D37)+12)))))</f>
        <v>#VALUE!</v>
      </c>
      <c r="J37" t="e">
        <f>TRIM(CLEAN(MID(Updates!D37,FIND("Account to clone: ",Updates!D37)+18,(FIND("Position",Updates!D37)-(FIND("Account to clone: ",Updates!D37)+18)))))</f>
        <v>#VALUE!</v>
      </c>
      <c r="K37" t="e">
        <f>TRIM(CLEAN(MID(Updates!D37,FIND("Clone permissions of another account: ",Updates!D37)+38,(FIND("Email required:",Updates!D37)-(FIND("Clone permissions of another account: ",Updates!D37)+38)))))</f>
        <v>#VALUE!</v>
      </c>
      <c r="L37" t="e">
        <f t="shared" si="2"/>
        <v>#VALUE!</v>
      </c>
      <c r="M37" s="8" t="e">
        <f>TRIM(CLEAN(MID(Updates!D37,FIND("Branch: ",Updates!D37)+8,(FIND("Division",Updates!D37)-(FIND("Branch: ",Updates!D37)+8)))))</f>
        <v>#VALUE!</v>
      </c>
      <c r="N37" s="8" t="e">
        <f>TRIM(CLEAN(MID(Updates!D37,FIND("Pooled Position: ",Updates!D37)+17,(FIND("Are the",Updates!D37)-(FIND("Pooled Position: ",Updates!D37)+17)))))</f>
        <v>#VALUE!</v>
      </c>
      <c r="O37" t="e">
        <f>TRIM(CLEAN(MID(Updates!D37,FIND("Employee Name: ",Updates!D37)+15,(FIND("Job Title",Updates!D37)-(FIND("Employee Name: ",Updates!D37)+15)))))</f>
        <v>#VALUE!</v>
      </c>
      <c r="P37" t="e">
        <f t="shared" si="3"/>
        <v>#VALUE!</v>
      </c>
      <c r="Q37" t="e">
        <f t="shared" si="4"/>
        <v>#VALUE!</v>
      </c>
      <c r="R37" t="e">
        <f t="shared" si="5"/>
        <v>#VALUE!</v>
      </c>
      <c r="S37" t="e">
        <f>TRIM(CLEAN(MID(Updates!D37,FIND("Account to clone: ",Updates!D37)+18,(FIND("Position",Updates!D37)-(FIND("Account to clone: ",Updates!D37)+18)))))</f>
        <v>#VALUE!</v>
      </c>
      <c r="T37" t="str">
        <f t="shared" si="6"/>
        <v/>
      </c>
      <c r="U37" t="str">
        <f t="shared" si="7"/>
        <v>No</v>
      </c>
      <c r="V37" t="e">
        <f>TRIM(CLEAN(MID(Updates!D37,FIND("Home Share (H:\ drive) required: ",Updates!D37)+4,(FIND("Group Share (S:\ drive) required: ",Updates!D37)-(FIND("Home Share (H:\ drive) required: ",Updates!D37)+4)))))</f>
        <v>#VALUE!</v>
      </c>
      <c r="W37" t="str">
        <f t="shared" si="8"/>
        <v>No</v>
      </c>
      <c r="X37" t="e">
        <f>TRIM(CLEAN(MID(Updates!D37,FIND("S Drive Path: ",Updates!D37)+14,(FIND("Position",Updates!D37)-(FIND("S Drive Path: ",Updates!D37)+14)))))</f>
        <v>#VALUE!</v>
      </c>
      <c r="Y37" t="e">
        <f>("USR\"&amp;Updates!K37)</f>
        <v>#VALUE!</v>
      </c>
      <c r="Z37" t="e">
        <f>Updates!K37&amp;"$"</f>
        <v>#VALUE!</v>
      </c>
      <c r="AA37" s="11">
        <f t="shared" ca="1" si="9"/>
        <v>2</v>
      </c>
      <c r="AB37" s="6" t="str">
        <f ca="1">LOOKUP(AA37,AC2:AC21,AD2:AD21)</f>
        <v>DC1MDB02</v>
      </c>
    </row>
    <row r="38" spans="1:28" ht="12" customHeight="1">
      <c r="A38" s="6" t="e">
        <f>TRIM(CLEAN(MID(Updates!D38,FIND("Network User Id: ",Updates!D38)+17,(FIND("E-MAIL ACCOUNTS",Updates!D38)-(FIND("Network User Id:",Updates!D38)+17)))))</f>
        <v>#VALUE!</v>
      </c>
      <c r="B38" s="6" t="e">
        <f>TRIM(CLEAN(MID(Updates!D38,FIND("Logon ID: ",Updates!D38)+10,(FIND("Password:",Updates!D38)-(FIND("Logon ID:",Updates!D38)+10)))))</f>
        <v>#VALUE!</v>
      </c>
      <c r="C38" t="e">
        <f>TRIM(CLEAN(MID(Updates!D38,FIND("Primary Address: ",Updates!D38)+17,(FIND("Secondary Address:",Updates!D38)-(FIND("Primary Address: ",Updates!D38)+17)))))</f>
        <v>#VALUE!</v>
      </c>
      <c r="D38" t="e">
        <f>TRIM(CLEAN(MID(Updates!D38,FIND("Secondary Address: ",Updates!D38)+19,(FIND("** PLEASE DO NOT REPLY TO THIS E-MAIL. ",Updates!D38)-(FIND("Secondary Address: ",Updates!D38)+19)))))</f>
        <v>#VALUE!</v>
      </c>
      <c r="E38" t="b">
        <f>IF(COUNT(SEARCH({"transpo.ottawa.on.ca"},D38)),"@ottawa.ca")</f>
        <v>0</v>
      </c>
      <c r="F38" s="9" t="e">
        <f t="shared" si="1"/>
        <v>#VALUE!</v>
      </c>
      <c r="G38" t="e">
        <f>TRIM(CLEAN(MID(Updates!D38,FIND("E-mail Address: ",Updates!D38)+16,(FIND("The employee",Updates!D38)-(FIND("E-mail Address: ",Updates!D38)+16)))))</f>
        <v>#VALUE!</v>
      </c>
      <c r="H38" t="e">
        <f>TRIM(CLEAN(MID(Updates!D38,FIND("Account Password: ",Updates!D38)+18,(FIND("NETWORK ACCOUNTS",Updates!D38)-(FIND("Account Password:",Updates!D38)+18)))))</f>
        <v>#VALUE!</v>
      </c>
      <c r="I38" t="e">
        <f>TRIM(CLEAN(MID(Updates!D38,FIND("Password: ",Updates!D38)+10,(FIND("E-mail",Updates!D38)-(FIND("Password:",Updates!D38)+12)))))</f>
        <v>#VALUE!</v>
      </c>
      <c r="J38" t="e">
        <f>TRIM(CLEAN(MID(Updates!D38,FIND("Account to clone: ",Updates!D38)+18,(FIND("Position",Updates!D38)-(FIND("Account to clone: ",Updates!D38)+18)))))</f>
        <v>#VALUE!</v>
      </c>
      <c r="K38" t="e">
        <f>TRIM(CLEAN(MID(Updates!D38,FIND("Clone permissions of another account: ",Updates!D38)+38,(FIND("Email required:",Updates!D38)-(FIND("Clone permissions of another account: ",Updates!D38)+38)))))</f>
        <v>#VALUE!</v>
      </c>
      <c r="L38" t="e">
        <f t="shared" si="2"/>
        <v>#VALUE!</v>
      </c>
      <c r="M38" s="8" t="e">
        <f>TRIM(CLEAN(MID(Updates!D38,FIND("Branch: ",Updates!D38)+8,(FIND("Division",Updates!D38)-(FIND("Branch: ",Updates!D38)+8)))))</f>
        <v>#VALUE!</v>
      </c>
      <c r="N38" s="8" t="e">
        <f>TRIM(CLEAN(MID(Updates!D38,FIND("Pooled Position: ",Updates!D38)+17,(FIND("Are the",Updates!D38)-(FIND("Pooled Position: ",Updates!D38)+17)))))</f>
        <v>#VALUE!</v>
      </c>
      <c r="O38" t="e">
        <f>TRIM(CLEAN(MID(Updates!D38,FIND("Employee Name: ",Updates!D38)+15,(FIND("Job Title",Updates!D38)-(FIND("Employee Name: ",Updates!D38)+15)))))</f>
        <v>#VALUE!</v>
      </c>
      <c r="P38" t="e">
        <f t="shared" si="3"/>
        <v>#VALUE!</v>
      </c>
      <c r="Q38" t="e">
        <f t="shared" si="4"/>
        <v>#VALUE!</v>
      </c>
      <c r="R38" t="e">
        <f t="shared" si="5"/>
        <v>#VALUE!</v>
      </c>
      <c r="S38" t="e">
        <f>TRIM(CLEAN(MID(Updates!D38,FIND("Account to clone: ",Updates!D38)+18,(FIND("Position",Updates!D38)-(FIND("Account to clone: ",Updates!D38)+18)))))</f>
        <v>#VALUE!</v>
      </c>
      <c r="T38" t="str">
        <f t="shared" si="6"/>
        <v/>
      </c>
      <c r="U38" t="str">
        <f t="shared" si="7"/>
        <v>No</v>
      </c>
      <c r="V38" t="e">
        <f>TRIM(CLEAN(MID(Updates!D38,FIND("Home Share (H:\ drive) required: ",Updates!D38)+4,(FIND("Group Share (S:\ drive) required: ",Updates!D38)-(FIND("Home Share (H:\ drive) required: ",Updates!D38)+4)))))</f>
        <v>#VALUE!</v>
      </c>
      <c r="W38" t="str">
        <f t="shared" si="8"/>
        <v>No</v>
      </c>
      <c r="X38" t="e">
        <f>TRIM(CLEAN(MID(Updates!D38,FIND("S Drive Path: ",Updates!D38)+14,(FIND("Position",Updates!D38)-(FIND("S Drive Path: ",Updates!D38)+14)))))</f>
        <v>#VALUE!</v>
      </c>
      <c r="Y38" t="e">
        <f>("USR\"&amp;Updates!K38)</f>
        <v>#VALUE!</v>
      </c>
      <c r="Z38" t="e">
        <f>Updates!K38&amp;"$"</f>
        <v>#VALUE!</v>
      </c>
      <c r="AA38" s="11">
        <f t="shared" ca="1" si="9"/>
        <v>1</v>
      </c>
      <c r="AB38" s="6" t="str">
        <f ca="1">LOOKUP(AA38,AC2:AC21,AD2:AD21)</f>
        <v>DC1MDB01</v>
      </c>
    </row>
    <row r="39" spans="1:28" ht="12" customHeight="1">
      <c r="A39" s="6" t="e">
        <f>TRIM(CLEAN(MID(Updates!D39,FIND("Network User Id: ",Updates!D39)+17,(FIND("E-MAIL ACCOUNTS",Updates!D39)-(FIND("Network User Id:",Updates!D39)+17)))))</f>
        <v>#VALUE!</v>
      </c>
      <c r="B39" s="6" t="e">
        <f>TRIM(CLEAN(MID(Updates!D39,FIND("Logon ID: ",Updates!D39)+10,(FIND("Password:",Updates!D39)-(FIND("Logon ID:",Updates!D39)+10)))))</f>
        <v>#VALUE!</v>
      </c>
      <c r="C39" t="e">
        <f>TRIM(CLEAN(MID(Updates!D39,FIND("Primary Address: ",Updates!D39)+17,(FIND("Secondary Address:",Updates!D39)-(FIND("Primary Address: ",Updates!D39)+17)))))</f>
        <v>#VALUE!</v>
      </c>
      <c r="D39" t="e">
        <f>TRIM(CLEAN(MID(Updates!D39,FIND("Secondary Address: ",Updates!D39)+19,(FIND("** PLEASE DO NOT REPLY TO THIS E-MAIL. ",Updates!D39)-(FIND("Secondary Address: ",Updates!D39)+19)))))</f>
        <v>#VALUE!</v>
      </c>
      <c r="E39" t="b">
        <f>IF(COUNT(SEARCH({"transpo.ottawa.on.ca"},D39)),"@ottawa.ca")</f>
        <v>0</v>
      </c>
      <c r="F39" s="9" t="e">
        <f t="shared" si="1"/>
        <v>#VALUE!</v>
      </c>
      <c r="G39" t="e">
        <f>TRIM(CLEAN(MID(Updates!D39,FIND("E-mail Address: ",Updates!D39)+16,(FIND("The employee",Updates!D39)-(FIND("E-mail Address: ",Updates!D39)+16)))))</f>
        <v>#VALUE!</v>
      </c>
      <c r="H39" t="e">
        <f>TRIM(CLEAN(MID(Updates!D39,FIND("Account Password: ",Updates!D39)+18,(FIND("NETWORK ACCOUNTS",Updates!D39)-(FIND("Account Password:",Updates!D39)+18)))))</f>
        <v>#VALUE!</v>
      </c>
      <c r="I39" t="e">
        <f>TRIM(CLEAN(MID(Updates!D39,FIND("Password: ",Updates!D39)+10,(FIND("E-mail",Updates!D39)-(FIND("Password:",Updates!D39)+12)))))</f>
        <v>#VALUE!</v>
      </c>
      <c r="J39" t="e">
        <f>TRIM(CLEAN(MID(Updates!D39,FIND("Account to clone: ",Updates!D39)+18,(FIND("Position",Updates!D39)-(FIND("Account to clone: ",Updates!D39)+18)))))</f>
        <v>#VALUE!</v>
      </c>
      <c r="K39" t="e">
        <f>TRIM(CLEAN(MID(Updates!D39,FIND("Clone permissions of another account: ",Updates!D39)+38,(FIND("Email required:",Updates!D39)-(FIND("Clone permissions of another account: ",Updates!D39)+38)))))</f>
        <v>#VALUE!</v>
      </c>
      <c r="L39" t="e">
        <f t="shared" si="2"/>
        <v>#VALUE!</v>
      </c>
      <c r="M39" s="8" t="e">
        <f>TRIM(CLEAN(MID(Updates!D39,FIND("Branch: ",Updates!D39)+8,(FIND("Division",Updates!D39)-(FIND("Branch: ",Updates!D39)+8)))))</f>
        <v>#VALUE!</v>
      </c>
      <c r="N39" s="8" t="e">
        <f>TRIM(CLEAN(MID(Updates!D39,FIND("Pooled Position: ",Updates!D39)+17,(FIND("Are the",Updates!D39)-(FIND("Pooled Position: ",Updates!D39)+17)))))</f>
        <v>#VALUE!</v>
      </c>
      <c r="O39" t="e">
        <f>TRIM(CLEAN(MID(Updates!D39,FIND("Employee Name: ",Updates!D39)+15,(FIND("Job Title",Updates!D39)-(FIND("Employee Name: ",Updates!D39)+15)))))</f>
        <v>#VALUE!</v>
      </c>
      <c r="P39" t="e">
        <f t="shared" si="3"/>
        <v>#VALUE!</v>
      </c>
      <c r="Q39" t="e">
        <f t="shared" si="4"/>
        <v>#VALUE!</v>
      </c>
      <c r="R39" t="e">
        <f t="shared" si="5"/>
        <v>#VALUE!</v>
      </c>
      <c r="S39" t="e">
        <f>TRIM(CLEAN(MID(Updates!D39,FIND("Account to clone: ",Updates!D39)+18,(FIND("Position",Updates!D39)-(FIND("Account to clone: ",Updates!D39)+18)))))</f>
        <v>#VALUE!</v>
      </c>
      <c r="T39" t="str">
        <f t="shared" si="6"/>
        <v/>
      </c>
      <c r="U39" t="str">
        <f t="shared" si="7"/>
        <v>No</v>
      </c>
      <c r="V39" t="e">
        <f>TRIM(CLEAN(MID(Updates!D39,FIND("Home Share (H:\ drive) required: ",Updates!D39)+4,(FIND("Group Share (S:\ drive) required: ",Updates!D39)-(FIND("Home Share (H:\ drive) required: ",Updates!D39)+4)))))</f>
        <v>#VALUE!</v>
      </c>
      <c r="W39" t="str">
        <f t="shared" si="8"/>
        <v>No</v>
      </c>
      <c r="X39" t="e">
        <f>TRIM(CLEAN(MID(Updates!D39,FIND("S Drive Path: ",Updates!D39)+14,(FIND("Position",Updates!D39)-(FIND("S Drive Path: ",Updates!D39)+14)))))</f>
        <v>#VALUE!</v>
      </c>
      <c r="Y39" t="e">
        <f>("USR\"&amp;Updates!K39)</f>
        <v>#VALUE!</v>
      </c>
      <c r="Z39" t="e">
        <f>Updates!K39&amp;"$"</f>
        <v>#VALUE!</v>
      </c>
      <c r="AA39" s="11">
        <f t="shared" ca="1" si="9"/>
        <v>7</v>
      </c>
      <c r="AB39" s="6" t="str">
        <f ca="1">LOOKUP(AA39,AC2:AC21,AD2:AD21)</f>
        <v>DC1MDB07</v>
      </c>
    </row>
    <row r="40" spans="1:28" ht="12" customHeight="1">
      <c r="A40" s="6" t="e">
        <f>TRIM(CLEAN(MID(Updates!D40,FIND("Network User Id: ",Updates!D40)+17,(FIND("E-MAIL ACCOUNTS",Updates!D40)-(FIND("Network User Id:",Updates!D40)+17)))))</f>
        <v>#VALUE!</v>
      </c>
      <c r="B40" s="6" t="e">
        <f>TRIM(CLEAN(MID(Updates!D40,FIND("Logon ID: ",Updates!D40)+10,(FIND("Password:",Updates!D40)-(FIND("Logon ID:",Updates!D40)+10)))))</f>
        <v>#VALUE!</v>
      </c>
      <c r="C40" t="e">
        <f>TRIM(CLEAN(MID(Updates!D40,FIND("Primary Address: ",Updates!D40)+17,(FIND("Secondary Address:",Updates!D40)-(FIND("Primary Address: ",Updates!D40)+17)))))</f>
        <v>#VALUE!</v>
      </c>
      <c r="D40" t="e">
        <f>TRIM(CLEAN(MID(Updates!D40,FIND("Secondary Address: ",Updates!D40)+19,(FIND("** PLEASE DO NOT REPLY TO THIS E-MAIL. ",Updates!D40)-(FIND("Secondary Address: ",Updates!D40)+19)))))</f>
        <v>#VALUE!</v>
      </c>
      <c r="E40" t="b">
        <f>IF(COUNT(SEARCH({"transpo.ottawa.on.ca"},D40)),"@ottawa.ca")</f>
        <v>0</v>
      </c>
      <c r="F40" s="9" t="e">
        <f t="shared" si="1"/>
        <v>#VALUE!</v>
      </c>
      <c r="G40" t="e">
        <f>TRIM(CLEAN(MID(Updates!D40,FIND("E-mail Address: ",Updates!D40)+16,(FIND("The employee",Updates!D40)-(FIND("E-mail Address: ",Updates!D40)+16)))))</f>
        <v>#VALUE!</v>
      </c>
      <c r="H40" t="e">
        <f>TRIM(CLEAN(MID(Updates!D40,FIND("Account Password: ",Updates!D40)+18,(FIND("NETWORK ACCOUNTS",Updates!D40)-(FIND("Account Password:",Updates!D40)+18)))))</f>
        <v>#VALUE!</v>
      </c>
      <c r="I40" t="e">
        <f>TRIM(CLEAN(MID(Updates!D40,FIND("Password: ",Updates!D40)+10,(FIND("E-mail",Updates!D40)-(FIND("Password:",Updates!D40)+12)))))</f>
        <v>#VALUE!</v>
      </c>
      <c r="J40" t="e">
        <f>TRIM(CLEAN(MID(Updates!D40,FIND("Account to clone: ",Updates!D40)+18,(FIND("Position",Updates!D40)-(FIND("Account to clone: ",Updates!D40)+18)))))</f>
        <v>#VALUE!</v>
      </c>
      <c r="K40" t="e">
        <f>TRIM(CLEAN(MID(Updates!D40,FIND("Clone permissions of another account: ",Updates!D40)+38,(FIND("Email required:",Updates!D40)-(FIND("Clone permissions of another account: ",Updates!D40)+38)))))</f>
        <v>#VALUE!</v>
      </c>
      <c r="L40" t="e">
        <f t="shared" si="2"/>
        <v>#VALUE!</v>
      </c>
      <c r="M40" s="8" t="e">
        <f>TRIM(CLEAN(MID(Updates!D40,FIND("Branch: ",Updates!D40)+8,(FIND("Division",Updates!D40)-(FIND("Branch: ",Updates!D40)+8)))))</f>
        <v>#VALUE!</v>
      </c>
      <c r="N40" s="8" t="e">
        <f>TRIM(CLEAN(MID(Updates!D40,FIND("Pooled Position: ",Updates!D40)+17,(FIND("Are the",Updates!D40)-(FIND("Pooled Position: ",Updates!D40)+17)))))</f>
        <v>#VALUE!</v>
      </c>
      <c r="O40" t="e">
        <f>TRIM(CLEAN(MID(Updates!D40,FIND("Employee Name: ",Updates!D40)+15,(FIND("Job Title",Updates!D40)-(FIND("Employee Name: ",Updates!D40)+15)))))</f>
        <v>#VALUE!</v>
      </c>
      <c r="P40" t="e">
        <f t="shared" si="3"/>
        <v>#VALUE!</v>
      </c>
      <c r="Q40" t="e">
        <f t="shared" si="4"/>
        <v>#VALUE!</v>
      </c>
      <c r="R40" t="e">
        <f t="shared" si="5"/>
        <v>#VALUE!</v>
      </c>
      <c r="S40" t="e">
        <f>TRIM(CLEAN(MID(Updates!D40,FIND("Account to clone: ",Updates!D40)+18,(FIND("Position",Updates!D40)-(FIND("Account to clone: ",Updates!D40)+18)))))</f>
        <v>#VALUE!</v>
      </c>
      <c r="T40" t="str">
        <f t="shared" si="6"/>
        <v/>
      </c>
      <c r="U40" t="str">
        <f t="shared" si="7"/>
        <v>No</v>
      </c>
      <c r="V40" t="e">
        <f>TRIM(CLEAN(MID(Updates!D40,FIND("Home Share (H:\ drive) required: ",Updates!D40)+4,(FIND("Group Share (S:\ drive) required: ",Updates!D40)-(FIND("Home Share (H:\ drive) required: ",Updates!D40)+4)))))</f>
        <v>#VALUE!</v>
      </c>
      <c r="W40" t="str">
        <f t="shared" si="8"/>
        <v>No</v>
      </c>
      <c r="X40" t="e">
        <f>TRIM(CLEAN(MID(Updates!D40,FIND("S Drive Path: ",Updates!D40)+14,(FIND("Position",Updates!D40)-(FIND("S Drive Path: ",Updates!D40)+14)))))</f>
        <v>#VALUE!</v>
      </c>
      <c r="Y40" t="e">
        <f>("USR\"&amp;Updates!K40)</f>
        <v>#VALUE!</v>
      </c>
      <c r="Z40" t="e">
        <f>Updates!K40&amp;"$"</f>
        <v>#VALUE!</v>
      </c>
      <c r="AA40" s="11">
        <f t="shared" ca="1" si="9"/>
        <v>12</v>
      </c>
      <c r="AB40" s="6" t="str">
        <f ca="1">LOOKUP(AA40,AC2:AC21,AD2:AD21)</f>
        <v>DC4MDB02</v>
      </c>
    </row>
    <row r="41" spans="1:28" ht="12" customHeight="1">
      <c r="A41" s="6" t="e">
        <f>TRIM(CLEAN(MID(Updates!D41,FIND("Network User Id: ",Updates!D41)+17,(FIND("E-MAIL ACCOUNTS",Updates!D41)-(FIND("Network User Id:",Updates!D41)+17)))))</f>
        <v>#VALUE!</v>
      </c>
      <c r="B41" s="6" t="e">
        <f>TRIM(CLEAN(MID(Updates!D41,FIND("Logon ID: ",Updates!D41)+10,(FIND("Password:",Updates!D41)-(FIND("Logon ID:",Updates!D41)+10)))))</f>
        <v>#VALUE!</v>
      </c>
      <c r="C41" t="e">
        <f>TRIM(CLEAN(MID(Updates!D41,FIND("Primary Address: ",Updates!D41)+17,(FIND("Secondary Address:",Updates!D41)-(FIND("Primary Address: ",Updates!D41)+17)))))</f>
        <v>#VALUE!</v>
      </c>
      <c r="D41" t="e">
        <f>TRIM(CLEAN(MID(Updates!D41,FIND("Secondary Address: ",Updates!D41)+19,(FIND("** PLEASE DO NOT REPLY TO THIS E-MAIL. ",Updates!D41)-(FIND("Secondary Address: ",Updates!D41)+19)))))</f>
        <v>#VALUE!</v>
      </c>
      <c r="E41" t="b">
        <f>IF(COUNT(SEARCH({"transpo.ottawa.on.ca"},D41)),"@ottawa.ca")</f>
        <v>0</v>
      </c>
      <c r="F41" s="9" t="e">
        <f t="shared" si="1"/>
        <v>#VALUE!</v>
      </c>
      <c r="G41" t="e">
        <f>TRIM(CLEAN(MID(Updates!D41,FIND("E-mail Address: ",Updates!D41)+16,(FIND("The employee",Updates!D41)-(FIND("E-mail Address: ",Updates!D41)+16)))))</f>
        <v>#VALUE!</v>
      </c>
      <c r="H41" t="e">
        <f>TRIM(CLEAN(MID(Updates!D41,FIND("Account Password: ",Updates!D41)+18,(FIND("NETWORK ACCOUNTS",Updates!D41)-(FIND("Account Password:",Updates!D41)+18)))))</f>
        <v>#VALUE!</v>
      </c>
      <c r="I41" t="e">
        <f>TRIM(CLEAN(MID(Updates!D41,FIND("Password: ",Updates!D41)+10,(FIND("E-mail",Updates!D41)-(FIND("Password:",Updates!D41)+12)))))</f>
        <v>#VALUE!</v>
      </c>
      <c r="J41" t="e">
        <f>TRIM(CLEAN(MID(Updates!D41,FIND("Account to clone: ",Updates!D41)+18,(FIND("Position",Updates!D41)-(FIND("Account to clone: ",Updates!D41)+18)))))</f>
        <v>#VALUE!</v>
      </c>
      <c r="K41" t="e">
        <f>TRIM(CLEAN(MID(Updates!D41,FIND("Clone permissions of another account: ",Updates!D41)+38,(FIND("Email required:",Updates!D41)-(FIND("Clone permissions of another account: ",Updates!D41)+38)))))</f>
        <v>#VALUE!</v>
      </c>
      <c r="L41" t="e">
        <f t="shared" si="2"/>
        <v>#VALUE!</v>
      </c>
      <c r="M41" s="8" t="e">
        <f>TRIM(CLEAN(MID(Updates!D41,FIND("Branch: ",Updates!D41)+8,(FIND("Division",Updates!D41)-(FIND("Branch: ",Updates!D41)+8)))))</f>
        <v>#VALUE!</v>
      </c>
      <c r="N41" s="8" t="e">
        <f>TRIM(CLEAN(MID(Updates!D41,FIND("Pooled Position: ",Updates!D41)+17,(FIND("Are the",Updates!D41)-(FIND("Pooled Position: ",Updates!D41)+17)))))</f>
        <v>#VALUE!</v>
      </c>
      <c r="O41" t="e">
        <f>TRIM(CLEAN(MID(Updates!D41,FIND("Employee Name: ",Updates!D41)+15,(FIND("Job Title",Updates!D41)-(FIND("Employee Name: ",Updates!D41)+15)))))</f>
        <v>#VALUE!</v>
      </c>
      <c r="P41" t="e">
        <f t="shared" si="3"/>
        <v>#VALUE!</v>
      </c>
      <c r="Q41" t="e">
        <f t="shared" si="4"/>
        <v>#VALUE!</v>
      </c>
      <c r="R41" t="e">
        <f t="shared" si="5"/>
        <v>#VALUE!</v>
      </c>
      <c r="S41" t="e">
        <f>TRIM(CLEAN(MID(Updates!D41,FIND("Account to clone: ",Updates!D41)+18,(FIND("Position",Updates!D41)-(FIND("Account to clone: ",Updates!D41)+18)))))</f>
        <v>#VALUE!</v>
      </c>
      <c r="T41" t="str">
        <f t="shared" si="6"/>
        <v/>
      </c>
      <c r="U41" t="str">
        <f t="shared" si="7"/>
        <v>No</v>
      </c>
      <c r="V41" t="e">
        <f>TRIM(CLEAN(MID(Updates!D41,FIND("Home Share (H:\ drive) required: ",Updates!D41)+4,(FIND("Group Share (S:\ drive) required: ",Updates!D41)-(FIND("Home Share (H:\ drive) required: ",Updates!D41)+4)))))</f>
        <v>#VALUE!</v>
      </c>
      <c r="W41" t="str">
        <f t="shared" si="8"/>
        <v>No</v>
      </c>
      <c r="X41" t="e">
        <f>TRIM(CLEAN(MID(Updates!D41,FIND("S Drive Path: ",Updates!D41)+14,(FIND("Position",Updates!D41)-(FIND("S Drive Path: ",Updates!D41)+14)))))</f>
        <v>#VALUE!</v>
      </c>
      <c r="Y41" t="e">
        <f>("USR\"&amp;Updates!K41)</f>
        <v>#VALUE!</v>
      </c>
      <c r="Z41" t="e">
        <f>Updates!K41&amp;"$"</f>
        <v>#VALUE!</v>
      </c>
      <c r="AA41" s="11">
        <f t="shared" ca="1" si="9"/>
        <v>1</v>
      </c>
      <c r="AB41" s="6" t="str">
        <f ca="1">LOOKUP(AA41,AC2:AC21,AD2:AD21)</f>
        <v>DC1MDB01</v>
      </c>
    </row>
    <row r="42" spans="1:28" ht="12" customHeight="1">
      <c r="A42" s="6" t="e">
        <f>TRIM(CLEAN(MID(Updates!D42,FIND("Network User Id: ",Updates!D42)+17,(FIND("E-MAIL ACCOUNTS",Updates!D42)-(FIND("Network User Id:",Updates!D42)+17)))))</f>
        <v>#VALUE!</v>
      </c>
      <c r="B42" s="6" t="e">
        <f>TRIM(CLEAN(MID(Updates!D42,FIND("Logon ID: ",Updates!D42)+10,(FIND("Password:",Updates!D42)-(FIND("Logon ID:",Updates!D42)+10)))))</f>
        <v>#VALUE!</v>
      </c>
      <c r="C42" t="e">
        <f>TRIM(CLEAN(MID(Updates!D42,FIND("Primary Address: ",Updates!D42)+17,(FIND("Secondary Address:",Updates!D42)-(FIND("Primary Address: ",Updates!D42)+17)))))</f>
        <v>#VALUE!</v>
      </c>
      <c r="D42" t="e">
        <f>TRIM(CLEAN(MID(Updates!D42,FIND("Secondary Address: ",Updates!D42)+19,(FIND("** PLEASE DO NOT REPLY TO THIS E-MAIL. ",Updates!D42)-(FIND("Secondary Address: ",Updates!D42)+19)))))</f>
        <v>#VALUE!</v>
      </c>
      <c r="E42" t="b">
        <f>IF(COUNT(SEARCH({"transpo.ottawa.on.ca"},D42)),"@ottawa.ca")</f>
        <v>0</v>
      </c>
      <c r="F42" s="9" t="e">
        <f t="shared" si="1"/>
        <v>#VALUE!</v>
      </c>
      <c r="G42" t="e">
        <f>TRIM(CLEAN(MID(Updates!D42,FIND("E-mail Address: ",Updates!D42)+16,(FIND("The employee",Updates!D42)-(FIND("E-mail Address: ",Updates!D42)+16)))))</f>
        <v>#VALUE!</v>
      </c>
      <c r="H42" t="e">
        <f>TRIM(CLEAN(MID(Updates!D42,FIND("Account Password: ",Updates!D42)+18,(FIND("NETWORK ACCOUNTS",Updates!D42)-(FIND("Account Password:",Updates!D42)+18)))))</f>
        <v>#VALUE!</v>
      </c>
      <c r="I42" t="e">
        <f>TRIM(CLEAN(MID(Updates!D42,FIND("Password: ",Updates!D42)+10,(FIND("E-mail",Updates!D42)-(FIND("Password:",Updates!D42)+12)))))</f>
        <v>#VALUE!</v>
      </c>
      <c r="J42" t="e">
        <f>TRIM(CLEAN(MID(Updates!D42,FIND("Account to clone: ",Updates!D42)+18,(FIND("Position",Updates!D42)-(FIND("Account to clone: ",Updates!D42)+18)))))</f>
        <v>#VALUE!</v>
      </c>
      <c r="K42" t="e">
        <f>TRIM(CLEAN(MID(Updates!D42,FIND("Clone permissions of another account: ",Updates!D42)+38,(FIND("Email required:",Updates!D42)-(FIND("Clone permissions of another account: ",Updates!D42)+38)))))</f>
        <v>#VALUE!</v>
      </c>
      <c r="L42" t="e">
        <f t="shared" si="2"/>
        <v>#VALUE!</v>
      </c>
      <c r="M42" s="8" t="e">
        <f>TRIM(CLEAN(MID(Updates!D42,FIND("Branch: ",Updates!D42)+8,(FIND("Division",Updates!D42)-(FIND("Branch: ",Updates!D42)+8)))))</f>
        <v>#VALUE!</v>
      </c>
      <c r="N42" s="8" t="e">
        <f>TRIM(CLEAN(MID(Updates!D42,FIND("Pooled Position: ",Updates!D42)+17,(FIND("Are the",Updates!D42)-(FIND("Pooled Position: ",Updates!D42)+17)))))</f>
        <v>#VALUE!</v>
      </c>
      <c r="O42" t="e">
        <f>TRIM(CLEAN(MID(Updates!D42,FIND("Employee Name: ",Updates!D42)+15,(FIND("Job Title",Updates!D42)-(FIND("Employee Name: ",Updates!D42)+15)))))</f>
        <v>#VALUE!</v>
      </c>
      <c r="P42" t="e">
        <f t="shared" si="3"/>
        <v>#VALUE!</v>
      </c>
      <c r="Q42" t="e">
        <f t="shared" si="4"/>
        <v>#VALUE!</v>
      </c>
      <c r="R42" t="e">
        <f t="shared" si="5"/>
        <v>#VALUE!</v>
      </c>
      <c r="S42" t="e">
        <f>TRIM(CLEAN(MID(Updates!D42,FIND("Account to clone: ",Updates!D42)+18,(FIND("Position",Updates!D42)-(FIND("Account to clone: ",Updates!D42)+18)))))</f>
        <v>#VALUE!</v>
      </c>
      <c r="T42" t="str">
        <f t="shared" si="6"/>
        <v/>
      </c>
      <c r="U42" t="str">
        <f t="shared" si="7"/>
        <v>No</v>
      </c>
      <c r="V42" t="e">
        <f>TRIM(CLEAN(MID(Updates!D42,FIND("Home Share (H:\ drive) required: ",Updates!D42)+4,(FIND("Group Share (S:\ drive) required: ",Updates!D42)-(FIND("Home Share (H:\ drive) required: ",Updates!D42)+4)))))</f>
        <v>#VALUE!</v>
      </c>
      <c r="W42" t="str">
        <f t="shared" si="8"/>
        <v>No</v>
      </c>
      <c r="X42" t="e">
        <f>TRIM(CLEAN(MID(Updates!D42,FIND("S Drive Path: ",Updates!D42)+14,(FIND("Position",Updates!D42)-(FIND("S Drive Path: ",Updates!D42)+14)))))</f>
        <v>#VALUE!</v>
      </c>
      <c r="Y42" t="e">
        <f>("USR\"&amp;Updates!K42)</f>
        <v>#VALUE!</v>
      </c>
      <c r="Z42" t="e">
        <f>Updates!K42&amp;"$"</f>
        <v>#VALUE!</v>
      </c>
      <c r="AA42" s="11">
        <f t="shared" ca="1" si="9"/>
        <v>8</v>
      </c>
      <c r="AB42" s="6" t="str">
        <f ca="1">LOOKUP(AA42,AC2:AC21,AD2:AD21)</f>
        <v>DC1MDB08</v>
      </c>
    </row>
    <row r="43" spans="1:28" ht="12" customHeight="1">
      <c r="A43" s="6" t="e">
        <f>TRIM(CLEAN(MID(Updates!D43,FIND("Network User Id: ",Updates!D43)+17,(FIND("E-MAIL ACCOUNTS",Updates!D43)-(FIND("Network User Id:",Updates!D43)+17)))))</f>
        <v>#VALUE!</v>
      </c>
      <c r="B43" s="6" t="e">
        <f>TRIM(CLEAN(MID(Updates!D43,FIND("Logon ID: ",Updates!D43)+10,(FIND("Password:",Updates!D43)-(FIND("Logon ID:",Updates!D43)+10)))))</f>
        <v>#VALUE!</v>
      </c>
      <c r="C43" t="e">
        <f>TRIM(CLEAN(MID(Updates!D43,FIND("Primary Address: ",Updates!D43)+17,(FIND("Secondary Address:",Updates!D43)-(FIND("Primary Address: ",Updates!D43)+17)))))</f>
        <v>#VALUE!</v>
      </c>
      <c r="D43" t="e">
        <f>TRIM(CLEAN(MID(Updates!D43,FIND("Secondary Address: ",Updates!D43)+19,(FIND("** PLEASE DO NOT REPLY TO THIS E-MAIL. ",Updates!D43)-(FIND("Secondary Address: ",Updates!D43)+19)))))</f>
        <v>#VALUE!</v>
      </c>
      <c r="E43" t="b">
        <f>IF(COUNT(SEARCH({"transpo.ottawa.on.ca"},D43)),"@ottawa.ca")</f>
        <v>0</v>
      </c>
      <c r="F43" s="9" t="e">
        <f t="shared" si="1"/>
        <v>#VALUE!</v>
      </c>
      <c r="G43" t="e">
        <f>TRIM(CLEAN(MID(Updates!D43,FIND("E-mail Address: ",Updates!D43)+16,(FIND("The employee",Updates!D43)-(FIND("E-mail Address: ",Updates!D43)+16)))))</f>
        <v>#VALUE!</v>
      </c>
      <c r="H43" t="e">
        <f>TRIM(CLEAN(MID(Updates!D43,FIND("Account Password: ",Updates!D43)+18,(FIND("NETWORK ACCOUNTS",Updates!D43)-(FIND("Account Password:",Updates!D43)+18)))))</f>
        <v>#VALUE!</v>
      </c>
      <c r="I43" t="e">
        <f>TRIM(CLEAN(MID(Updates!D43,FIND("Password: ",Updates!D43)+10,(FIND("E-mail",Updates!D43)-(FIND("Password:",Updates!D43)+12)))))</f>
        <v>#VALUE!</v>
      </c>
      <c r="J43" t="e">
        <f>TRIM(CLEAN(MID(Updates!D43,FIND("Account to clone: ",Updates!D43)+18,(FIND("Position",Updates!D43)-(FIND("Account to clone: ",Updates!D43)+18)))))</f>
        <v>#VALUE!</v>
      </c>
      <c r="K43" t="e">
        <f>TRIM(CLEAN(MID(Updates!D43,FIND("Clone permissions of another account: ",Updates!D43)+38,(FIND("Email required:",Updates!D43)-(FIND("Clone permissions of another account: ",Updates!D43)+38)))))</f>
        <v>#VALUE!</v>
      </c>
      <c r="L43" t="e">
        <f t="shared" si="2"/>
        <v>#VALUE!</v>
      </c>
      <c r="M43" s="8" t="e">
        <f>TRIM(CLEAN(MID(Updates!D43,FIND("Branch: ",Updates!D43)+8,(FIND("Division",Updates!D43)-(FIND("Branch: ",Updates!D43)+8)))))</f>
        <v>#VALUE!</v>
      </c>
      <c r="N43" s="8" t="e">
        <f>TRIM(CLEAN(MID(Updates!D43,FIND("Pooled Position: ",Updates!D43)+17,(FIND("Are the",Updates!D43)-(FIND("Pooled Position: ",Updates!D43)+17)))))</f>
        <v>#VALUE!</v>
      </c>
      <c r="O43" t="e">
        <f>TRIM(CLEAN(MID(Updates!D43,FIND("Employee Name: ",Updates!D43)+15,(FIND("Job Title",Updates!D43)-(FIND("Employee Name: ",Updates!D43)+15)))))</f>
        <v>#VALUE!</v>
      </c>
      <c r="P43" t="e">
        <f t="shared" si="3"/>
        <v>#VALUE!</v>
      </c>
      <c r="Q43" t="e">
        <f t="shared" si="4"/>
        <v>#VALUE!</v>
      </c>
      <c r="R43" t="e">
        <f t="shared" si="5"/>
        <v>#VALUE!</v>
      </c>
      <c r="S43" t="e">
        <f>TRIM(CLEAN(MID(Updates!D43,FIND("Account to clone: ",Updates!D43)+18,(FIND("Position",Updates!D43)-(FIND("Account to clone: ",Updates!D43)+18)))))</f>
        <v>#VALUE!</v>
      </c>
      <c r="T43" t="str">
        <f t="shared" si="6"/>
        <v/>
      </c>
      <c r="U43" t="str">
        <f t="shared" si="7"/>
        <v>No</v>
      </c>
      <c r="V43" t="e">
        <f>TRIM(CLEAN(MID(Updates!D43,FIND("Home Share (H:\ drive) required: ",Updates!D43)+4,(FIND("Group Share (S:\ drive) required: ",Updates!D43)-(FIND("Home Share (H:\ drive) required: ",Updates!D43)+4)))))</f>
        <v>#VALUE!</v>
      </c>
      <c r="W43" t="str">
        <f t="shared" si="8"/>
        <v>No</v>
      </c>
      <c r="X43" t="e">
        <f>TRIM(CLEAN(MID(Updates!D43,FIND("S Drive Path: ",Updates!D43)+14,(FIND("Position",Updates!D43)-(FIND("S Drive Path: ",Updates!D43)+14)))))</f>
        <v>#VALUE!</v>
      </c>
      <c r="Y43" t="e">
        <f>("USR\"&amp;Updates!K43)</f>
        <v>#VALUE!</v>
      </c>
      <c r="Z43" t="e">
        <f>Updates!K43&amp;"$"</f>
        <v>#VALUE!</v>
      </c>
      <c r="AA43" s="11">
        <f t="shared" ca="1" si="9"/>
        <v>5</v>
      </c>
      <c r="AB43" s="6" t="str">
        <f ca="1">LOOKUP(AA43,AC2:AC21,AD2:AD21)</f>
        <v>DC1MDB05</v>
      </c>
    </row>
    <row r="44" spans="1:28" ht="12" customHeight="1">
      <c r="A44" s="6" t="e">
        <f>TRIM(CLEAN(MID(Updates!D44,FIND("Network User Id: ",Updates!D44)+17,(FIND("E-MAIL ACCOUNTS",Updates!D44)-(FIND("Network User Id:",Updates!D44)+17)))))</f>
        <v>#VALUE!</v>
      </c>
      <c r="B44" s="6" t="e">
        <f>TRIM(CLEAN(MID(Updates!D44,FIND("Logon ID: ",Updates!D44)+10,(FIND("Password:",Updates!D44)-(FIND("Logon ID:",Updates!D44)+10)))))</f>
        <v>#VALUE!</v>
      </c>
      <c r="C44" t="e">
        <f>TRIM(CLEAN(MID(Updates!D44,FIND("Primary Address: ",Updates!D44)+17,(FIND("Secondary Address:",Updates!D44)-(FIND("Primary Address: ",Updates!D44)+17)))))</f>
        <v>#VALUE!</v>
      </c>
      <c r="D44" t="e">
        <f>TRIM(CLEAN(MID(Updates!D44,FIND("Secondary Address: ",Updates!D44)+19,(FIND("** PLEASE DO NOT REPLY TO THIS E-MAIL. ",Updates!D44)-(FIND("Secondary Address: ",Updates!D44)+19)))))</f>
        <v>#VALUE!</v>
      </c>
      <c r="E44" t="b">
        <f>IF(COUNT(SEARCH({"transpo.ottawa.on.ca"},D44)),"@ottawa.ca")</f>
        <v>0</v>
      </c>
      <c r="F44" s="9" t="e">
        <f t="shared" si="1"/>
        <v>#VALUE!</v>
      </c>
      <c r="G44" t="e">
        <f>TRIM(CLEAN(MID(Updates!D44,FIND("E-mail Address: ",Updates!D44)+16,(FIND("The employee",Updates!D44)-(FIND("E-mail Address: ",Updates!D44)+16)))))</f>
        <v>#VALUE!</v>
      </c>
      <c r="H44" t="e">
        <f>TRIM(CLEAN(MID(Updates!D44,FIND("Account Password: ",Updates!D44)+18,(FIND("NETWORK ACCOUNTS",Updates!D44)-(FIND("Account Password:",Updates!D44)+18)))))</f>
        <v>#VALUE!</v>
      </c>
      <c r="I44" t="e">
        <f>TRIM(CLEAN(MID(Updates!D44,FIND("Password: ",Updates!D44)+10,(FIND("E-mail",Updates!D44)-(FIND("Password:",Updates!D44)+12)))))</f>
        <v>#VALUE!</v>
      </c>
      <c r="J44" t="e">
        <f>TRIM(CLEAN(MID(Updates!D44,FIND("Account to clone: ",Updates!D44)+18,(FIND("Position",Updates!D44)-(FIND("Account to clone: ",Updates!D44)+18)))))</f>
        <v>#VALUE!</v>
      </c>
      <c r="K44" t="e">
        <f>TRIM(CLEAN(MID(Updates!D44,FIND("Clone permissions of another account: ",Updates!D44)+38,(FIND("Email required:",Updates!D44)-(FIND("Clone permissions of another account: ",Updates!D44)+38)))))</f>
        <v>#VALUE!</v>
      </c>
      <c r="L44" t="e">
        <f t="shared" si="2"/>
        <v>#VALUE!</v>
      </c>
      <c r="M44" s="8" t="e">
        <f>TRIM(CLEAN(MID(Updates!D44,FIND("Branch: ",Updates!D44)+8,(FIND("Division",Updates!D44)-(FIND("Branch: ",Updates!D44)+8)))))</f>
        <v>#VALUE!</v>
      </c>
      <c r="N44" s="8" t="e">
        <f>TRIM(CLEAN(MID(Updates!D44,FIND("Pooled Position: ",Updates!D44)+17,(FIND("Are the",Updates!D44)-(FIND("Pooled Position: ",Updates!D44)+17)))))</f>
        <v>#VALUE!</v>
      </c>
      <c r="O44" t="e">
        <f>TRIM(CLEAN(MID(Updates!D44,FIND("Employee Name: ",Updates!D44)+15,(FIND("Job Title",Updates!D44)-(FIND("Employee Name: ",Updates!D44)+15)))))</f>
        <v>#VALUE!</v>
      </c>
      <c r="P44" t="e">
        <f t="shared" si="3"/>
        <v>#VALUE!</v>
      </c>
      <c r="Q44" t="e">
        <f t="shared" si="4"/>
        <v>#VALUE!</v>
      </c>
      <c r="R44" t="e">
        <f t="shared" si="5"/>
        <v>#VALUE!</v>
      </c>
      <c r="S44" t="e">
        <f>TRIM(CLEAN(MID(Updates!D44,FIND("Account to clone: ",Updates!D44)+18,(FIND("Position",Updates!D44)-(FIND("Account to clone: ",Updates!D44)+18)))))</f>
        <v>#VALUE!</v>
      </c>
      <c r="T44" t="str">
        <f t="shared" si="6"/>
        <v/>
      </c>
      <c r="U44" t="str">
        <f t="shared" si="7"/>
        <v>No</v>
      </c>
      <c r="V44" t="e">
        <f>TRIM(CLEAN(MID(Updates!D44,FIND("Home Share (H:\ drive) required: ",Updates!D44)+4,(FIND("Group Share (S:\ drive) required: ",Updates!D44)-(FIND("Home Share (H:\ drive) required: ",Updates!D44)+4)))))</f>
        <v>#VALUE!</v>
      </c>
      <c r="W44" t="str">
        <f t="shared" si="8"/>
        <v>No</v>
      </c>
      <c r="X44" t="e">
        <f>TRIM(CLEAN(MID(Updates!D44,FIND("S Drive Path: ",Updates!D44)+14,(FIND("Position",Updates!D44)-(FIND("S Drive Path: ",Updates!D44)+14)))))</f>
        <v>#VALUE!</v>
      </c>
      <c r="Y44" t="e">
        <f>("USR\"&amp;Updates!K44)</f>
        <v>#VALUE!</v>
      </c>
      <c r="Z44" t="e">
        <f>Updates!K44&amp;"$"</f>
        <v>#VALUE!</v>
      </c>
      <c r="AA44" s="11">
        <f t="shared" ca="1" si="9"/>
        <v>8</v>
      </c>
      <c r="AB44" s="6" t="str">
        <f ca="1">LOOKUP(AA44,AC2:AC21,AD2:AD21)</f>
        <v>DC1MDB08</v>
      </c>
    </row>
    <row r="45" spans="1:28" ht="12" customHeight="1">
      <c r="A45" s="6" t="e">
        <f>TRIM(CLEAN(MID(Updates!D45,FIND("Network User Id: ",Updates!D45)+17,(FIND("E-MAIL ACCOUNTS",Updates!D45)-(FIND("Network User Id:",Updates!D45)+17)))))</f>
        <v>#VALUE!</v>
      </c>
      <c r="B45" s="6" t="e">
        <f>TRIM(CLEAN(MID(Updates!D45,FIND("Logon ID: ",Updates!D45)+10,(FIND("Password:",Updates!D45)-(FIND("Logon ID:",Updates!D45)+10)))))</f>
        <v>#VALUE!</v>
      </c>
      <c r="C45" t="e">
        <f>TRIM(CLEAN(MID(Updates!D45,FIND("Primary Address: ",Updates!D45)+17,(FIND("Secondary Address:",Updates!D45)-(FIND("Primary Address: ",Updates!D45)+17)))))</f>
        <v>#VALUE!</v>
      </c>
      <c r="D45" t="e">
        <f>TRIM(CLEAN(MID(Updates!D45,FIND("Secondary Address: ",Updates!D45)+19,(FIND("** PLEASE DO NOT REPLY TO THIS E-MAIL. ",Updates!D45)-(FIND("Secondary Address: ",Updates!D45)+19)))))</f>
        <v>#VALUE!</v>
      </c>
      <c r="E45" t="b">
        <f>IF(COUNT(SEARCH({"transpo.ottawa.on.ca"},D45)),"@ottawa.ca")</f>
        <v>0</v>
      </c>
      <c r="F45" s="9" t="e">
        <f t="shared" si="1"/>
        <v>#VALUE!</v>
      </c>
      <c r="G45" t="e">
        <f>TRIM(CLEAN(MID(Updates!D45,FIND("E-mail Address: ",Updates!D45)+16,(FIND("The employee",Updates!D45)-(FIND("E-mail Address: ",Updates!D45)+16)))))</f>
        <v>#VALUE!</v>
      </c>
      <c r="H45" t="e">
        <f>TRIM(CLEAN(MID(Updates!D45,FIND("Account Password: ",Updates!D45)+18,(FIND("NETWORK ACCOUNTS",Updates!D45)-(FIND("Account Password:",Updates!D45)+18)))))</f>
        <v>#VALUE!</v>
      </c>
      <c r="I45" t="e">
        <f>TRIM(CLEAN(MID(Updates!D45,FIND("Password: ",Updates!D45)+10,(FIND("E-mail",Updates!D45)-(FIND("Password:",Updates!D45)+12)))))</f>
        <v>#VALUE!</v>
      </c>
      <c r="J45" t="e">
        <f>TRIM(CLEAN(MID(Updates!D45,FIND("Account to clone: ",Updates!D45)+18,(FIND("Position",Updates!D45)-(FIND("Account to clone: ",Updates!D45)+18)))))</f>
        <v>#VALUE!</v>
      </c>
      <c r="K45" t="e">
        <f>TRIM(CLEAN(MID(Updates!D45,FIND("Clone permissions of another account: ",Updates!D45)+38,(FIND("Email required:",Updates!D45)-(FIND("Clone permissions of another account: ",Updates!D45)+38)))))</f>
        <v>#VALUE!</v>
      </c>
      <c r="L45" t="e">
        <f t="shared" si="2"/>
        <v>#VALUE!</v>
      </c>
      <c r="M45" s="8" t="e">
        <f>TRIM(CLEAN(MID(Updates!D45,FIND("Branch: ",Updates!D45)+8,(FIND("Division",Updates!D45)-(FIND("Branch: ",Updates!D45)+8)))))</f>
        <v>#VALUE!</v>
      </c>
      <c r="N45" s="8" t="e">
        <f>TRIM(CLEAN(MID(Updates!D45,FIND("Pooled Position: ",Updates!D45)+17,(FIND("Are the",Updates!D45)-(FIND("Pooled Position: ",Updates!D45)+17)))))</f>
        <v>#VALUE!</v>
      </c>
      <c r="O45" t="e">
        <f>TRIM(CLEAN(MID(Updates!D45,FIND("Employee Name: ",Updates!D45)+15,(FIND("Job Title",Updates!D45)-(FIND("Employee Name: ",Updates!D45)+15)))))</f>
        <v>#VALUE!</v>
      </c>
      <c r="P45" t="e">
        <f t="shared" si="3"/>
        <v>#VALUE!</v>
      </c>
      <c r="Q45" t="e">
        <f t="shared" si="4"/>
        <v>#VALUE!</v>
      </c>
      <c r="R45" t="e">
        <f t="shared" si="5"/>
        <v>#VALUE!</v>
      </c>
      <c r="S45" t="e">
        <f>TRIM(CLEAN(MID(Updates!D45,FIND("Account to clone: ",Updates!D45)+18,(FIND("Position",Updates!D45)-(FIND("Account to clone: ",Updates!D45)+18)))))</f>
        <v>#VALUE!</v>
      </c>
      <c r="T45" t="str">
        <f t="shared" si="6"/>
        <v/>
      </c>
      <c r="U45" t="str">
        <f t="shared" si="7"/>
        <v>No</v>
      </c>
      <c r="V45" t="e">
        <f>TRIM(CLEAN(MID(Updates!D45,FIND("Home Share (H:\ drive) required: ",Updates!D45)+4,(FIND("Group Share (S:\ drive) required: ",Updates!D45)-(FIND("Home Share (H:\ drive) required: ",Updates!D45)+4)))))</f>
        <v>#VALUE!</v>
      </c>
      <c r="W45" t="str">
        <f t="shared" si="8"/>
        <v>No</v>
      </c>
      <c r="X45" t="e">
        <f>TRIM(CLEAN(MID(Updates!D45,FIND("S Drive Path: ",Updates!D45)+14,(FIND("Position",Updates!D45)-(FIND("S Drive Path: ",Updates!D45)+14)))))</f>
        <v>#VALUE!</v>
      </c>
      <c r="Y45" t="e">
        <f>("USR\"&amp;Updates!K45)</f>
        <v>#VALUE!</v>
      </c>
      <c r="Z45" t="e">
        <f>Updates!K45&amp;"$"</f>
        <v>#VALUE!</v>
      </c>
      <c r="AA45" s="11">
        <f t="shared" ca="1" si="9"/>
        <v>10</v>
      </c>
      <c r="AB45" s="6" t="str">
        <f ca="1">LOOKUP(AA45,AC2:AC21,AD2:AD21)</f>
        <v>DC1MDB10</v>
      </c>
    </row>
    <row r="46" spans="1:28" ht="12" customHeight="1">
      <c r="A46" s="6" t="e">
        <f>TRIM(CLEAN(MID(Updates!D46,FIND("Network User Id: ",Updates!D46)+17,(FIND("E-MAIL ACCOUNTS",Updates!D46)-(FIND("Network User Id:",Updates!D46)+17)))))</f>
        <v>#VALUE!</v>
      </c>
      <c r="B46" s="6" t="e">
        <f>TRIM(CLEAN(MID(Updates!D46,FIND("Logon ID: ",Updates!D46)+10,(FIND("Password:",Updates!D46)-(FIND("Logon ID:",Updates!D46)+10)))))</f>
        <v>#VALUE!</v>
      </c>
      <c r="C46" t="e">
        <f>TRIM(CLEAN(MID(Updates!D46,FIND("Primary Address: ",Updates!D46)+17,(FIND("Secondary Address:",Updates!D46)-(FIND("Primary Address: ",Updates!D46)+17)))))</f>
        <v>#VALUE!</v>
      </c>
      <c r="D46" t="e">
        <f>TRIM(CLEAN(MID(Updates!D46,FIND("Secondary Address: ",Updates!D46)+19,(FIND("** PLEASE DO NOT REPLY TO THIS E-MAIL. ",Updates!D46)-(FIND("Secondary Address: ",Updates!D46)+19)))))</f>
        <v>#VALUE!</v>
      </c>
      <c r="E46" t="b">
        <f>IF(COUNT(SEARCH({"transpo.ottawa.on.ca"},D46)),"@ottawa.ca")</f>
        <v>0</v>
      </c>
      <c r="F46" s="9" t="e">
        <f t="shared" si="1"/>
        <v>#VALUE!</v>
      </c>
      <c r="G46" t="e">
        <f>TRIM(CLEAN(MID(Updates!D46,FIND("E-mail Address: ",Updates!D46)+16,(FIND("The employee",Updates!D46)-(FIND("E-mail Address: ",Updates!D46)+16)))))</f>
        <v>#VALUE!</v>
      </c>
      <c r="H46" t="e">
        <f>TRIM(CLEAN(MID(Updates!D46,FIND("Account Password: ",Updates!D46)+18,(FIND("NETWORK ACCOUNTS",Updates!D46)-(FIND("Account Password:",Updates!D46)+18)))))</f>
        <v>#VALUE!</v>
      </c>
      <c r="I46" t="e">
        <f>TRIM(CLEAN(MID(Updates!D46,FIND("Password: ",Updates!D46)+10,(FIND("E-mail",Updates!D46)-(FIND("Password:",Updates!D46)+12)))))</f>
        <v>#VALUE!</v>
      </c>
      <c r="J46" t="e">
        <f>TRIM(CLEAN(MID(Updates!D46,FIND("Account to clone: ",Updates!D46)+18,(FIND("Position",Updates!D46)-(FIND("Account to clone: ",Updates!D46)+18)))))</f>
        <v>#VALUE!</v>
      </c>
      <c r="K46" t="e">
        <f>TRIM(CLEAN(MID(Updates!D46,FIND("Clone permissions of another account: ",Updates!D46)+38,(FIND("Email required:",Updates!D46)-(FIND("Clone permissions of another account: ",Updates!D46)+38)))))</f>
        <v>#VALUE!</v>
      </c>
      <c r="L46" t="e">
        <f t="shared" si="2"/>
        <v>#VALUE!</v>
      </c>
      <c r="M46" s="8" t="e">
        <f>TRIM(CLEAN(MID(Updates!D46,FIND("Branch: ",Updates!D46)+8,(FIND("Division",Updates!D46)-(FIND("Branch: ",Updates!D46)+8)))))</f>
        <v>#VALUE!</v>
      </c>
      <c r="N46" s="8" t="e">
        <f>TRIM(CLEAN(MID(Updates!D46,FIND("Pooled Position: ",Updates!D46)+17,(FIND("Are the",Updates!D46)-(FIND("Pooled Position: ",Updates!D46)+17)))))</f>
        <v>#VALUE!</v>
      </c>
      <c r="O46" t="e">
        <f>TRIM(CLEAN(MID(Updates!D46,FIND("Employee Name: ",Updates!D46)+15,(FIND("Job Title",Updates!D46)-(FIND("Employee Name: ",Updates!D46)+15)))))</f>
        <v>#VALUE!</v>
      </c>
      <c r="P46" t="e">
        <f t="shared" si="3"/>
        <v>#VALUE!</v>
      </c>
      <c r="Q46" t="e">
        <f t="shared" si="4"/>
        <v>#VALUE!</v>
      </c>
      <c r="R46" t="e">
        <f t="shared" si="5"/>
        <v>#VALUE!</v>
      </c>
      <c r="S46" t="e">
        <f>TRIM(CLEAN(MID(Updates!D46,FIND("Account to clone: ",Updates!D46)+18,(FIND("Position",Updates!D46)-(FIND("Account to clone: ",Updates!D46)+18)))))</f>
        <v>#VALUE!</v>
      </c>
      <c r="T46" t="str">
        <f t="shared" si="6"/>
        <v/>
      </c>
      <c r="U46" t="str">
        <f t="shared" si="7"/>
        <v>No</v>
      </c>
      <c r="V46" t="e">
        <f>TRIM(CLEAN(MID(Updates!D46,FIND("Home Share (H:\ drive) required: ",Updates!D46)+4,(FIND("Group Share (S:\ drive) required: ",Updates!D46)-(FIND("Home Share (H:\ drive) required: ",Updates!D46)+4)))))</f>
        <v>#VALUE!</v>
      </c>
      <c r="W46" t="str">
        <f t="shared" si="8"/>
        <v>No</v>
      </c>
      <c r="X46" t="e">
        <f>TRIM(CLEAN(MID(Updates!D46,FIND("S Drive Path: ",Updates!D46)+14,(FIND("Position",Updates!D46)-(FIND("S Drive Path: ",Updates!D46)+14)))))</f>
        <v>#VALUE!</v>
      </c>
      <c r="Y46" t="e">
        <f>("USR\"&amp;Updates!K46)</f>
        <v>#VALUE!</v>
      </c>
      <c r="Z46" t="e">
        <f>Updates!K46&amp;"$"</f>
        <v>#VALUE!</v>
      </c>
      <c r="AA46" s="11">
        <f t="shared" ca="1" si="9"/>
        <v>7</v>
      </c>
      <c r="AB46" s="6" t="str">
        <f ca="1">LOOKUP(AA46,AC2:AC21,AD2:AD21)</f>
        <v>DC1MDB07</v>
      </c>
    </row>
    <row r="47" spans="1:28" ht="12" customHeight="1">
      <c r="A47" s="6" t="e">
        <f>TRIM(CLEAN(MID(Updates!D47,FIND("Network User Id: ",Updates!D47)+17,(FIND("E-MAIL ACCOUNTS",Updates!D47)-(FIND("Network User Id:",Updates!D47)+17)))))</f>
        <v>#VALUE!</v>
      </c>
      <c r="B47" s="6" t="e">
        <f>TRIM(CLEAN(MID(Updates!D47,FIND("Logon ID: ",Updates!D47)+10,(FIND("Password:",Updates!D47)-(FIND("Logon ID:",Updates!D47)+10)))))</f>
        <v>#VALUE!</v>
      </c>
      <c r="C47" t="e">
        <f>TRIM(CLEAN(MID(Updates!D47,FIND("Primary Address: ",Updates!D47)+17,(FIND("Secondary Address:",Updates!D47)-(FIND("Primary Address: ",Updates!D47)+17)))))</f>
        <v>#VALUE!</v>
      </c>
      <c r="D47" t="e">
        <f>TRIM(CLEAN(MID(Updates!D47,FIND("Secondary Address: ",Updates!D47)+19,(FIND("** PLEASE DO NOT REPLY TO THIS E-MAIL. ",Updates!D47)-(FIND("Secondary Address: ",Updates!D47)+19)))))</f>
        <v>#VALUE!</v>
      </c>
      <c r="E47" t="b">
        <f>IF(COUNT(SEARCH({"transpo.ottawa.on.ca"},D47)),"@ottawa.ca")</f>
        <v>0</v>
      </c>
      <c r="F47" s="9" t="e">
        <f t="shared" si="1"/>
        <v>#VALUE!</v>
      </c>
      <c r="G47" t="e">
        <f>TRIM(CLEAN(MID(Updates!D47,FIND("E-mail Address: ",Updates!D47)+16,(FIND("The employee",Updates!D47)-(FIND("E-mail Address: ",Updates!D47)+16)))))</f>
        <v>#VALUE!</v>
      </c>
      <c r="H47" t="e">
        <f>TRIM(CLEAN(MID(Updates!D47,FIND("Account Password: ",Updates!D47)+18,(FIND("NETWORK ACCOUNTS",Updates!D47)-(FIND("Account Password:",Updates!D47)+18)))))</f>
        <v>#VALUE!</v>
      </c>
      <c r="I47" t="e">
        <f>TRIM(CLEAN(MID(Updates!D47,FIND("Password: ",Updates!D47)+10,(FIND("E-mail",Updates!D47)-(FIND("Password:",Updates!D47)+12)))))</f>
        <v>#VALUE!</v>
      </c>
      <c r="J47" t="e">
        <f>TRIM(CLEAN(MID(Updates!D47,FIND("Account to clone: ",Updates!D47)+18,(FIND("Position",Updates!D47)-(FIND("Account to clone: ",Updates!D47)+18)))))</f>
        <v>#VALUE!</v>
      </c>
      <c r="K47" t="e">
        <f>TRIM(CLEAN(MID(Updates!D47,FIND("Clone permissions of another account: ",Updates!D47)+38,(FIND("Email required:",Updates!D47)-(FIND("Clone permissions of another account: ",Updates!D47)+38)))))</f>
        <v>#VALUE!</v>
      </c>
      <c r="L47" t="e">
        <f t="shared" si="2"/>
        <v>#VALUE!</v>
      </c>
      <c r="M47" s="8" t="e">
        <f>TRIM(CLEAN(MID(Updates!D47,FIND("Branch: ",Updates!D47)+8,(FIND("Division",Updates!D47)-(FIND("Branch: ",Updates!D47)+8)))))</f>
        <v>#VALUE!</v>
      </c>
      <c r="N47" s="8" t="e">
        <f>TRIM(CLEAN(MID(Updates!D47,FIND("Pooled Position: ",Updates!D47)+17,(FIND("Are the",Updates!D47)-(FIND("Pooled Position: ",Updates!D47)+17)))))</f>
        <v>#VALUE!</v>
      </c>
      <c r="O47" t="e">
        <f>TRIM(CLEAN(MID(Updates!D47,FIND("Employee Name: ",Updates!D47)+15,(FIND("Job Title",Updates!D47)-(FIND("Employee Name: ",Updates!D47)+15)))))</f>
        <v>#VALUE!</v>
      </c>
      <c r="P47" t="e">
        <f t="shared" si="3"/>
        <v>#VALUE!</v>
      </c>
      <c r="Q47" t="e">
        <f t="shared" si="4"/>
        <v>#VALUE!</v>
      </c>
      <c r="R47" t="e">
        <f t="shared" si="5"/>
        <v>#VALUE!</v>
      </c>
      <c r="S47" t="e">
        <f>TRIM(CLEAN(MID(Updates!D47,FIND("Account to clone: ",Updates!D47)+18,(FIND("Position",Updates!D47)-(FIND("Account to clone: ",Updates!D47)+18)))))</f>
        <v>#VALUE!</v>
      </c>
      <c r="T47" t="str">
        <f t="shared" si="6"/>
        <v/>
      </c>
      <c r="U47" t="str">
        <f t="shared" si="7"/>
        <v>No</v>
      </c>
      <c r="V47" t="e">
        <f>TRIM(CLEAN(MID(Updates!D47,FIND("Home Share (H:\ drive) required: ",Updates!D47)+4,(FIND("Group Share (S:\ drive) required: ",Updates!D47)-(FIND("Home Share (H:\ drive) required: ",Updates!D47)+4)))))</f>
        <v>#VALUE!</v>
      </c>
      <c r="W47" t="str">
        <f t="shared" si="8"/>
        <v>No</v>
      </c>
      <c r="X47" t="e">
        <f>TRIM(CLEAN(MID(Updates!D47,FIND("S Drive Path: ",Updates!D47)+14,(FIND("Position",Updates!D47)-(FIND("S Drive Path: ",Updates!D47)+14)))))</f>
        <v>#VALUE!</v>
      </c>
      <c r="Y47" t="e">
        <f>("USR\"&amp;Updates!K47)</f>
        <v>#VALUE!</v>
      </c>
      <c r="Z47" t="e">
        <f>Updates!K47&amp;"$"</f>
        <v>#VALUE!</v>
      </c>
      <c r="AA47" s="11">
        <f t="shared" ca="1" si="9"/>
        <v>11</v>
      </c>
      <c r="AB47" s="6" t="str">
        <f ca="1">LOOKUP(AA47,AC2:AC21,AD2:AD21)</f>
        <v>DC4MDB01</v>
      </c>
    </row>
    <row r="48" spans="1:28" ht="12" customHeight="1">
      <c r="A48" s="6" t="e">
        <f>TRIM(CLEAN(MID(Updates!D48,FIND("Network User Id: ",Updates!D48)+17,(FIND("E-MAIL ACCOUNTS",Updates!D48)-(FIND("Network User Id:",Updates!D48)+17)))))</f>
        <v>#VALUE!</v>
      </c>
      <c r="B48" s="6" t="e">
        <f>TRIM(CLEAN(MID(Updates!D48,FIND("Logon ID: ",Updates!D48)+10,(FIND("Password:",Updates!D48)-(FIND("Logon ID:",Updates!D48)+10)))))</f>
        <v>#VALUE!</v>
      </c>
      <c r="C48" t="e">
        <f>TRIM(CLEAN(MID(Updates!D48,FIND("Primary Address: ",Updates!D48)+17,(FIND("Secondary Address:",Updates!D48)-(FIND("Primary Address: ",Updates!D48)+17)))))</f>
        <v>#VALUE!</v>
      </c>
      <c r="D48" t="e">
        <f>TRIM(CLEAN(MID(Updates!D48,FIND("Secondary Address: ",Updates!D48)+19,(FIND("** PLEASE DO NOT REPLY TO THIS E-MAIL. ",Updates!D48)-(FIND("Secondary Address: ",Updates!D48)+19)))))</f>
        <v>#VALUE!</v>
      </c>
      <c r="E48" t="b">
        <f>IF(COUNT(SEARCH({"transpo.ottawa.on.ca"},D48)),"@ottawa.ca")</f>
        <v>0</v>
      </c>
      <c r="F48" s="9" t="e">
        <f t="shared" si="1"/>
        <v>#VALUE!</v>
      </c>
      <c r="G48" t="e">
        <f>TRIM(CLEAN(MID(Updates!D48,FIND("E-mail Address: ",Updates!D48)+16,(FIND("The employee",Updates!D48)-(FIND("E-mail Address: ",Updates!D48)+16)))))</f>
        <v>#VALUE!</v>
      </c>
      <c r="H48" t="e">
        <f>TRIM(CLEAN(MID(Updates!D48,FIND("Account Password: ",Updates!D48)+18,(FIND("NETWORK ACCOUNTS",Updates!D48)-(FIND("Account Password:",Updates!D48)+18)))))</f>
        <v>#VALUE!</v>
      </c>
      <c r="I48" t="e">
        <f>TRIM(CLEAN(MID(Updates!D48,FIND("Password: ",Updates!D48)+10,(FIND("E-mail",Updates!D48)-(FIND("Password:",Updates!D48)+12)))))</f>
        <v>#VALUE!</v>
      </c>
      <c r="J48" t="e">
        <f>TRIM(CLEAN(MID(Updates!D48,FIND("Account to clone: ",Updates!D48)+18,(FIND("Position",Updates!D48)-(FIND("Account to clone: ",Updates!D48)+18)))))</f>
        <v>#VALUE!</v>
      </c>
      <c r="K48" t="e">
        <f>TRIM(CLEAN(MID(Updates!D48,FIND("Clone permissions of another account: ",Updates!D48)+38,(FIND("Email required:",Updates!D48)-(FIND("Clone permissions of another account: ",Updates!D48)+38)))))</f>
        <v>#VALUE!</v>
      </c>
      <c r="L48" t="e">
        <f t="shared" si="2"/>
        <v>#VALUE!</v>
      </c>
      <c r="M48" s="8" t="e">
        <f>TRIM(CLEAN(MID(Updates!D48,FIND("Branch: ",Updates!D48)+8,(FIND("Division",Updates!D48)-(FIND("Branch: ",Updates!D48)+8)))))</f>
        <v>#VALUE!</v>
      </c>
      <c r="N48" s="8" t="e">
        <f>TRIM(CLEAN(MID(Updates!D48,FIND("Pooled Position: ",Updates!D48)+17,(FIND("Are the",Updates!D48)-(FIND("Pooled Position: ",Updates!D48)+17)))))</f>
        <v>#VALUE!</v>
      </c>
      <c r="O48" t="e">
        <f>TRIM(CLEAN(MID(Updates!D48,FIND("Employee Name: ",Updates!D48)+15,(FIND("Job Title",Updates!D48)-(FIND("Employee Name: ",Updates!D48)+15)))))</f>
        <v>#VALUE!</v>
      </c>
      <c r="P48" t="e">
        <f t="shared" si="3"/>
        <v>#VALUE!</v>
      </c>
      <c r="Q48" t="e">
        <f t="shared" si="4"/>
        <v>#VALUE!</v>
      </c>
      <c r="R48" t="e">
        <f t="shared" si="5"/>
        <v>#VALUE!</v>
      </c>
      <c r="S48" t="e">
        <f>TRIM(CLEAN(MID(Updates!D48,FIND("Account to clone: ",Updates!D48)+18,(FIND("Position",Updates!D48)-(FIND("Account to clone: ",Updates!D48)+18)))))</f>
        <v>#VALUE!</v>
      </c>
      <c r="T48" t="str">
        <f t="shared" si="6"/>
        <v/>
      </c>
      <c r="U48" t="str">
        <f t="shared" si="7"/>
        <v>No</v>
      </c>
      <c r="V48" t="e">
        <f>TRIM(CLEAN(MID(Updates!D48,FIND("Home Share (H:\ drive) required: ",Updates!D48)+4,(FIND("Group Share (S:\ drive) required: ",Updates!D48)-(FIND("Home Share (H:\ drive) required: ",Updates!D48)+4)))))</f>
        <v>#VALUE!</v>
      </c>
      <c r="W48" t="str">
        <f t="shared" si="8"/>
        <v>No</v>
      </c>
      <c r="X48" t="e">
        <f>TRIM(CLEAN(MID(Updates!D48,FIND("S Drive Path: ",Updates!D48)+14,(FIND("Position",Updates!D48)-(FIND("S Drive Path: ",Updates!D48)+14)))))</f>
        <v>#VALUE!</v>
      </c>
      <c r="Y48" t="e">
        <f>("USR\"&amp;Updates!K48)</f>
        <v>#VALUE!</v>
      </c>
      <c r="Z48" t="e">
        <f>Updates!K48&amp;"$"</f>
        <v>#VALUE!</v>
      </c>
      <c r="AA48" s="11">
        <f t="shared" ca="1" si="9"/>
        <v>19</v>
      </c>
      <c r="AB48" s="6" t="str">
        <f ca="1">LOOKUP(AA48,AC2:AC21,AD2:AD21)</f>
        <v>DC4MDB09</v>
      </c>
    </row>
    <row r="49" spans="1:28" ht="12" customHeight="1">
      <c r="A49" s="6" t="e">
        <f>TRIM(CLEAN(MID(Updates!D49,FIND("Network User Id: ",Updates!D49)+17,(FIND("E-MAIL ACCOUNTS",Updates!D49)-(FIND("Network User Id:",Updates!D49)+17)))))</f>
        <v>#VALUE!</v>
      </c>
      <c r="B49" s="6" t="e">
        <f>TRIM(CLEAN(MID(Updates!D49,FIND("Logon ID: ",Updates!D49)+10,(FIND("Password:",Updates!D49)-(FIND("Logon ID:",Updates!D49)+10)))))</f>
        <v>#VALUE!</v>
      </c>
      <c r="C49" t="e">
        <f>TRIM(CLEAN(MID(Updates!D49,FIND("Primary Address: ",Updates!D49)+17,(FIND("Secondary Address:",Updates!D49)-(FIND("Primary Address: ",Updates!D49)+17)))))</f>
        <v>#VALUE!</v>
      </c>
      <c r="D49" t="e">
        <f>TRIM(CLEAN(MID(Updates!D49,FIND("Secondary Address: ",Updates!D49)+19,(FIND("** PLEASE DO NOT REPLY TO THIS E-MAIL. ",Updates!D49)-(FIND("Secondary Address: ",Updates!D49)+19)))))</f>
        <v>#VALUE!</v>
      </c>
      <c r="E49" t="b">
        <f>IF(COUNT(SEARCH({"transpo.ottawa.on.ca"},D49)),"@ottawa.ca")</f>
        <v>0</v>
      </c>
      <c r="F49" s="9" t="e">
        <f t="shared" si="1"/>
        <v>#VALUE!</v>
      </c>
      <c r="G49" t="e">
        <f>TRIM(CLEAN(MID(Updates!D49,FIND("E-mail Address: ",Updates!D49)+16,(FIND("The employee",Updates!D49)-(FIND("E-mail Address: ",Updates!D49)+16)))))</f>
        <v>#VALUE!</v>
      </c>
      <c r="H49" t="e">
        <f>TRIM(CLEAN(MID(Updates!D49,FIND("Account Password: ",Updates!D49)+18,(FIND("NETWORK ACCOUNTS",Updates!D49)-(FIND("Account Password:",Updates!D49)+18)))))</f>
        <v>#VALUE!</v>
      </c>
      <c r="I49" t="e">
        <f>TRIM(CLEAN(MID(Updates!D49,FIND("Password: ",Updates!D49)+10,(FIND("E-mail",Updates!D49)-(FIND("Password:",Updates!D49)+12)))))</f>
        <v>#VALUE!</v>
      </c>
      <c r="J49" t="e">
        <f>TRIM(CLEAN(MID(Updates!D49,FIND("Account to clone: ",Updates!D49)+18,(FIND("Position",Updates!D49)-(FIND("Account to clone: ",Updates!D49)+18)))))</f>
        <v>#VALUE!</v>
      </c>
      <c r="K49" t="e">
        <f>TRIM(CLEAN(MID(Updates!D49,FIND("Clone permissions of another account: ",Updates!D49)+38,(FIND("Email required:",Updates!D49)-(FIND("Clone permissions of another account: ",Updates!D49)+38)))))</f>
        <v>#VALUE!</v>
      </c>
      <c r="L49" t="e">
        <f t="shared" si="2"/>
        <v>#VALUE!</v>
      </c>
      <c r="M49" s="8" t="e">
        <f>TRIM(CLEAN(MID(Updates!D49,FIND("Branch: ",Updates!D49)+8,(FIND("Division",Updates!D49)-(FIND("Branch: ",Updates!D49)+8)))))</f>
        <v>#VALUE!</v>
      </c>
      <c r="N49" s="8" t="e">
        <f>TRIM(CLEAN(MID(Updates!D49,FIND("Pooled Position: ",Updates!D49)+17,(FIND("Are the",Updates!D49)-(FIND("Pooled Position: ",Updates!D49)+17)))))</f>
        <v>#VALUE!</v>
      </c>
      <c r="O49" t="e">
        <f>TRIM(CLEAN(MID(Updates!D49,FIND("Employee Name: ",Updates!D49)+15,(FIND("Job Title",Updates!D49)-(FIND("Employee Name: ",Updates!D49)+15)))))</f>
        <v>#VALUE!</v>
      </c>
      <c r="P49" t="e">
        <f t="shared" si="3"/>
        <v>#VALUE!</v>
      </c>
      <c r="Q49" t="e">
        <f t="shared" si="4"/>
        <v>#VALUE!</v>
      </c>
      <c r="R49" t="e">
        <f t="shared" si="5"/>
        <v>#VALUE!</v>
      </c>
      <c r="S49" t="e">
        <f>TRIM(CLEAN(MID(Updates!D49,FIND("Account to clone: ",Updates!D49)+18,(FIND("Position",Updates!D49)-(FIND("Account to clone: ",Updates!D49)+18)))))</f>
        <v>#VALUE!</v>
      </c>
      <c r="T49" t="str">
        <f t="shared" si="6"/>
        <v/>
      </c>
      <c r="U49" t="str">
        <f t="shared" si="7"/>
        <v>No</v>
      </c>
      <c r="V49" t="e">
        <f>TRIM(CLEAN(MID(Updates!D49,FIND("Home Share (H:\ drive) required: ",Updates!D49)+4,(FIND("Group Share (S:\ drive) required: ",Updates!D49)-(FIND("Home Share (H:\ drive) required: ",Updates!D49)+4)))))</f>
        <v>#VALUE!</v>
      </c>
      <c r="W49" t="str">
        <f t="shared" si="8"/>
        <v>No</v>
      </c>
      <c r="X49" t="e">
        <f>TRIM(CLEAN(MID(Updates!D49,FIND("S Drive Path: ",Updates!D49)+14,(FIND("Position",Updates!D49)-(FIND("S Drive Path: ",Updates!D49)+14)))))</f>
        <v>#VALUE!</v>
      </c>
      <c r="Y49" t="e">
        <f>("USR\"&amp;Updates!K49)</f>
        <v>#VALUE!</v>
      </c>
      <c r="Z49" t="e">
        <f>Updates!K49&amp;"$"</f>
        <v>#VALUE!</v>
      </c>
      <c r="AA49" s="11">
        <f t="shared" ca="1" si="9"/>
        <v>2</v>
      </c>
      <c r="AB49" s="6" t="str">
        <f ca="1">LOOKUP(AA49,AC2:AC21,AD2:AD21)</f>
        <v>DC1MDB02</v>
      </c>
    </row>
    <row r="50" spans="1:28" ht="12" customHeight="1">
      <c r="A50" s="6" t="e">
        <f>TRIM(CLEAN(MID(Updates!D50,FIND("Network User Id: ",Updates!D50)+17,(FIND("E-MAIL ACCOUNTS",Updates!D50)-(FIND("Network User Id:",Updates!D50)+17)))))</f>
        <v>#VALUE!</v>
      </c>
      <c r="B50" s="6" t="e">
        <f>TRIM(CLEAN(MID(Updates!D50,FIND("Logon ID: ",Updates!D50)+10,(FIND("Password:",Updates!D50)-(FIND("Logon ID:",Updates!D50)+10)))))</f>
        <v>#VALUE!</v>
      </c>
      <c r="C50" t="e">
        <f>TRIM(CLEAN(MID(Updates!D50,FIND("Primary Address: ",Updates!D50)+17,(FIND("Secondary Address:",Updates!D50)-(FIND("Primary Address: ",Updates!D50)+17)))))</f>
        <v>#VALUE!</v>
      </c>
      <c r="D50" t="e">
        <f>TRIM(CLEAN(MID(Updates!D50,FIND("Secondary Address: ",Updates!D50)+19,(FIND("** PLEASE DO NOT REPLY TO THIS E-MAIL. ",Updates!D50)-(FIND("Secondary Address: ",Updates!D50)+19)))))</f>
        <v>#VALUE!</v>
      </c>
      <c r="E50" t="b">
        <f>IF(COUNT(SEARCH({"transpo.ottawa.on.ca"},D50)),"@ottawa.ca")</f>
        <v>0</v>
      </c>
      <c r="F50" s="9" t="e">
        <f t="shared" si="1"/>
        <v>#VALUE!</v>
      </c>
      <c r="G50" t="e">
        <f>TRIM(CLEAN(MID(Updates!D50,FIND("E-mail Address: ",Updates!D50)+16,(FIND("The employee",Updates!D50)-(FIND("E-mail Address: ",Updates!D50)+16)))))</f>
        <v>#VALUE!</v>
      </c>
      <c r="H50" t="e">
        <f>TRIM(CLEAN(MID(Updates!D50,FIND("Account Password: ",Updates!D50)+18,(FIND("NETWORK ACCOUNTS",Updates!D50)-(FIND("Account Password:",Updates!D50)+18)))))</f>
        <v>#VALUE!</v>
      </c>
      <c r="I50" t="e">
        <f>TRIM(CLEAN(MID(Updates!D50,FIND("Password: ",Updates!D50)+10,(FIND("E-mail",Updates!D50)-(FIND("Password:",Updates!D50)+12)))))</f>
        <v>#VALUE!</v>
      </c>
      <c r="J50" t="e">
        <f>TRIM(CLEAN(MID(Updates!D50,FIND("Account to clone: ",Updates!D50)+18,(FIND("Position",Updates!D50)-(FIND("Account to clone: ",Updates!D50)+18)))))</f>
        <v>#VALUE!</v>
      </c>
      <c r="K50" t="e">
        <f>TRIM(CLEAN(MID(Updates!D50,FIND("Clone permissions of another account: ",Updates!D50)+38,(FIND("Email required:",Updates!D50)-(FIND("Clone permissions of another account: ",Updates!D50)+38)))))</f>
        <v>#VALUE!</v>
      </c>
      <c r="L50" t="e">
        <f t="shared" si="2"/>
        <v>#VALUE!</v>
      </c>
      <c r="M50" s="8" t="e">
        <f>TRIM(CLEAN(MID(Updates!D50,FIND("Branch: ",Updates!D50)+8,(FIND("Division",Updates!D50)-(FIND("Branch: ",Updates!D50)+8)))))</f>
        <v>#VALUE!</v>
      </c>
      <c r="N50" s="8" t="e">
        <f>TRIM(CLEAN(MID(Updates!D50,FIND("Pooled Position: ",Updates!D50)+17,(FIND("Are the",Updates!D50)-(FIND("Pooled Position: ",Updates!D50)+17)))))</f>
        <v>#VALUE!</v>
      </c>
      <c r="O50" t="e">
        <f>TRIM(CLEAN(MID(Updates!D50,FIND("Employee Name: ",Updates!D50)+15,(FIND("Job Title",Updates!D50)-(FIND("Employee Name: ",Updates!D50)+15)))))</f>
        <v>#VALUE!</v>
      </c>
      <c r="P50" t="e">
        <f t="shared" si="3"/>
        <v>#VALUE!</v>
      </c>
      <c r="Q50" t="e">
        <f t="shared" si="4"/>
        <v>#VALUE!</v>
      </c>
      <c r="R50" t="e">
        <f t="shared" si="5"/>
        <v>#VALUE!</v>
      </c>
      <c r="S50" t="e">
        <f>TRIM(CLEAN(MID(Updates!D50,FIND("Account to clone: ",Updates!D50)+18,(FIND("Position",Updates!D50)-(FIND("Account to clone: ",Updates!D50)+18)))))</f>
        <v>#VALUE!</v>
      </c>
      <c r="T50" t="str">
        <f t="shared" si="6"/>
        <v/>
      </c>
      <c r="U50" t="str">
        <f t="shared" si="7"/>
        <v>No</v>
      </c>
      <c r="V50" t="e">
        <f>TRIM(CLEAN(MID(Updates!D50,FIND("Home Share (H:\ drive) required: ",Updates!D50)+4,(FIND("Group Share (S:\ drive) required: ",Updates!D50)-(FIND("Home Share (H:\ drive) required: ",Updates!D50)+4)))))</f>
        <v>#VALUE!</v>
      </c>
      <c r="W50" t="str">
        <f t="shared" si="8"/>
        <v>No</v>
      </c>
      <c r="X50" t="e">
        <f>TRIM(CLEAN(MID(Updates!D50,FIND("S Drive Path: ",Updates!D50)+14,(FIND("Position",Updates!D50)-(FIND("S Drive Path: ",Updates!D50)+14)))))</f>
        <v>#VALUE!</v>
      </c>
      <c r="Y50" t="e">
        <f>("USR\"&amp;Updates!K50)</f>
        <v>#VALUE!</v>
      </c>
      <c r="Z50" t="e">
        <f>Updates!K50&amp;"$"</f>
        <v>#VALUE!</v>
      </c>
      <c r="AA50" s="11">
        <f t="shared" ca="1" si="9"/>
        <v>19</v>
      </c>
      <c r="AB50" s="6" t="str">
        <f ca="1">LOOKUP(AA50,AC2:AC21,AD2:AD21)</f>
        <v>DC4MDB09</v>
      </c>
    </row>
    <row r="51" spans="1:28" ht="12" customHeight="1">
      <c r="A51" s="6" t="e">
        <f>TRIM(CLEAN(MID(Updates!D51,FIND("Network User Id: ",Updates!D51)+17,(FIND("E-MAIL ACCOUNTS",Updates!D51)-(FIND("Network User Id:",Updates!D51)+17)))))</f>
        <v>#VALUE!</v>
      </c>
      <c r="B51" s="6" t="e">
        <f>TRIM(CLEAN(MID(Updates!D51,FIND("Logon ID: ",Updates!D51)+10,(FIND("Password:",Updates!D51)-(FIND("Logon ID:",Updates!D51)+10)))))</f>
        <v>#VALUE!</v>
      </c>
      <c r="C51" t="e">
        <f>TRIM(CLEAN(MID(Updates!D51,FIND("Primary Address: ",Updates!D51)+17,(FIND("Secondary Address:",Updates!D51)-(FIND("Primary Address: ",Updates!D51)+17)))))</f>
        <v>#VALUE!</v>
      </c>
      <c r="D51" t="e">
        <f>TRIM(CLEAN(MID(Updates!D51,FIND("Secondary Address: ",Updates!D51)+19,(FIND("** PLEASE DO NOT REPLY TO THIS E-MAIL. ",Updates!D51)-(FIND("Secondary Address: ",Updates!D51)+19)))))</f>
        <v>#VALUE!</v>
      </c>
      <c r="E51" t="b">
        <f>IF(COUNT(SEARCH({"transpo.ottawa.on.ca"},D51)),"@ottawa.ca")</f>
        <v>0</v>
      </c>
      <c r="F51" s="9" t="e">
        <f t="shared" si="1"/>
        <v>#VALUE!</v>
      </c>
      <c r="G51" t="e">
        <f>TRIM(CLEAN(MID(Updates!D51,FIND("E-mail Address: ",Updates!D51)+16,(FIND("The employee",Updates!D51)-(FIND("E-mail Address: ",Updates!D51)+16)))))</f>
        <v>#VALUE!</v>
      </c>
      <c r="H51" t="e">
        <f>TRIM(CLEAN(MID(Updates!D51,FIND("Account Password: ",Updates!D51)+18,(FIND("NETWORK ACCOUNTS",Updates!D51)-(FIND("Account Password:",Updates!D51)+18)))))</f>
        <v>#VALUE!</v>
      </c>
      <c r="I51" t="e">
        <f>TRIM(CLEAN(MID(Updates!D51,FIND("Password: ",Updates!D51)+10,(FIND("E-mail",Updates!D51)-(FIND("Password:",Updates!D51)+12)))))</f>
        <v>#VALUE!</v>
      </c>
      <c r="J51" t="e">
        <f>TRIM(CLEAN(MID(Updates!D51,FIND("Account to clone: ",Updates!D51)+18,(FIND("Position",Updates!D51)-(FIND("Account to clone: ",Updates!D51)+18)))))</f>
        <v>#VALUE!</v>
      </c>
      <c r="K51" t="e">
        <f>TRIM(CLEAN(MID(Updates!D51,FIND("Clone permissions of another account: ",Updates!D51)+38,(FIND("Email required:",Updates!D51)-(FIND("Clone permissions of another account: ",Updates!D51)+38)))))</f>
        <v>#VALUE!</v>
      </c>
      <c r="L51" t="e">
        <f t="shared" si="2"/>
        <v>#VALUE!</v>
      </c>
      <c r="M51" s="8" t="e">
        <f>TRIM(CLEAN(MID(Updates!D51,FIND("Branch: ",Updates!D51)+8,(FIND("Division",Updates!D51)-(FIND("Branch: ",Updates!D51)+8)))))</f>
        <v>#VALUE!</v>
      </c>
      <c r="N51" s="8" t="e">
        <f>TRIM(CLEAN(MID(Updates!D51,FIND("Pooled Position: ",Updates!D51)+17,(FIND("Are the",Updates!D51)-(FIND("Pooled Position: ",Updates!D51)+17)))))</f>
        <v>#VALUE!</v>
      </c>
      <c r="O51" t="e">
        <f>TRIM(CLEAN(MID(Updates!D51,FIND("Employee Name: ",Updates!D51)+15,(FIND("Job Title",Updates!D51)-(FIND("Employee Name: ",Updates!D51)+15)))))</f>
        <v>#VALUE!</v>
      </c>
      <c r="P51" t="e">
        <f t="shared" si="3"/>
        <v>#VALUE!</v>
      </c>
      <c r="Q51" t="e">
        <f t="shared" si="4"/>
        <v>#VALUE!</v>
      </c>
      <c r="R51" t="e">
        <f t="shared" si="5"/>
        <v>#VALUE!</v>
      </c>
      <c r="S51" t="e">
        <f>TRIM(CLEAN(MID(Updates!D51,FIND("Account to clone: ",Updates!D51)+18,(FIND("Position",Updates!D51)-(FIND("Account to clone: ",Updates!D51)+18)))))</f>
        <v>#VALUE!</v>
      </c>
      <c r="T51" t="str">
        <f t="shared" si="6"/>
        <v/>
      </c>
      <c r="U51" t="str">
        <f t="shared" si="7"/>
        <v>No</v>
      </c>
      <c r="V51" t="e">
        <f>TRIM(CLEAN(MID(Updates!D51,FIND("Home Share (H:\ drive) required: ",Updates!D51)+4,(FIND("Group Share (S:\ drive) required: ",Updates!D51)-(FIND("Home Share (H:\ drive) required: ",Updates!D51)+4)))))</f>
        <v>#VALUE!</v>
      </c>
      <c r="W51" t="str">
        <f t="shared" si="8"/>
        <v>No</v>
      </c>
      <c r="X51" t="e">
        <f>TRIM(CLEAN(MID(Updates!D51,FIND("S Drive Path: ",Updates!D51)+14,(FIND("Position",Updates!D51)-(FIND("S Drive Path: ",Updates!D51)+14)))))</f>
        <v>#VALUE!</v>
      </c>
      <c r="Y51" t="e">
        <f>("USR\"&amp;Updates!K51)</f>
        <v>#VALUE!</v>
      </c>
      <c r="Z51" t="e">
        <f>Updates!K51&amp;"$"</f>
        <v>#VALUE!</v>
      </c>
      <c r="AA51" s="11">
        <f t="shared" ca="1" si="9"/>
        <v>13</v>
      </c>
      <c r="AB51" s="6" t="str">
        <f ca="1">LOOKUP(AA51,AC2:AC21,AD2:AD21)</f>
        <v>DC4MDB03</v>
      </c>
    </row>
    <row r="52" spans="1:28" ht="12" customHeight="1">
      <c r="A52" s="6" t="e">
        <f>TRIM(CLEAN(MID(Updates!D52,FIND("Network User Id: ",Updates!D52)+17,(FIND("E-MAIL ACCOUNTS",Updates!D52)-(FIND("Network User Id:",Updates!D52)+17)))))</f>
        <v>#VALUE!</v>
      </c>
      <c r="B52" s="6" t="e">
        <f>TRIM(CLEAN(MID(Updates!D52,FIND("Logon ID: ",Updates!D52)+10,(FIND("Password:",Updates!D52)-(FIND("Logon ID:",Updates!D52)+10)))))</f>
        <v>#VALUE!</v>
      </c>
      <c r="C52" t="e">
        <f>TRIM(CLEAN(MID(Updates!D52,FIND("Primary Address: ",Updates!D52)+17,(FIND("Secondary Address:",Updates!D52)-(FIND("Primary Address: ",Updates!D52)+17)))))</f>
        <v>#VALUE!</v>
      </c>
      <c r="D52" t="e">
        <f>TRIM(CLEAN(MID(Updates!D52,FIND("Secondary Address: ",Updates!D52)+19,(FIND("** PLEASE DO NOT REPLY TO THIS E-MAIL. ",Updates!D52)-(FIND("Secondary Address: ",Updates!D52)+19)))))</f>
        <v>#VALUE!</v>
      </c>
      <c r="E52" t="b">
        <f>IF(COUNT(SEARCH({"transpo.ottawa.on.ca"},D52)),"@ottawa.ca")</f>
        <v>0</v>
      </c>
      <c r="F52" s="9" t="e">
        <f t="shared" si="1"/>
        <v>#VALUE!</v>
      </c>
      <c r="G52" t="e">
        <f>TRIM(CLEAN(MID(Updates!D52,FIND("E-mail Address: ",Updates!D52)+16,(FIND("The employee",Updates!D52)-(FIND("E-mail Address: ",Updates!D52)+16)))))</f>
        <v>#VALUE!</v>
      </c>
      <c r="H52" t="e">
        <f>TRIM(CLEAN(MID(Updates!D52,FIND("Account Password: ",Updates!D52)+18,(FIND("NETWORK ACCOUNTS",Updates!D52)-(FIND("Account Password:",Updates!D52)+18)))))</f>
        <v>#VALUE!</v>
      </c>
      <c r="I52" t="e">
        <f>TRIM(CLEAN(MID(Updates!D52,FIND("Password: ",Updates!D52)+10,(FIND("E-mail",Updates!D52)-(FIND("Password:",Updates!D52)+12)))))</f>
        <v>#VALUE!</v>
      </c>
      <c r="J52" t="e">
        <f>TRIM(CLEAN(MID(Updates!D52,FIND("Account to clone: ",Updates!D52)+18,(FIND("Position",Updates!D52)-(FIND("Account to clone: ",Updates!D52)+18)))))</f>
        <v>#VALUE!</v>
      </c>
      <c r="K52" t="e">
        <f>TRIM(CLEAN(MID(Updates!D52,FIND("Clone permissions of another account: ",Updates!D52)+38,(FIND("Email required:",Updates!D52)-(FIND("Clone permissions of another account: ",Updates!D52)+38)))))</f>
        <v>#VALUE!</v>
      </c>
      <c r="L52" t="e">
        <f t="shared" si="2"/>
        <v>#VALUE!</v>
      </c>
      <c r="M52" s="8" t="e">
        <f>TRIM(CLEAN(MID(Updates!D52,FIND("Branch: ",Updates!D52)+8,(FIND("Division",Updates!D52)-(FIND("Branch: ",Updates!D52)+8)))))</f>
        <v>#VALUE!</v>
      </c>
      <c r="N52" s="8" t="e">
        <f>TRIM(CLEAN(MID(Updates!D52,FIND("Pooled Position: ",Updates!D52)+17,(FIND("Are the",Updates!D52)-(FIND("Pooled Position: ",Updates!D52)+17)))))</f>
        <v>#VALUE!</v>
      </c>
      <c r="O52" t="e">
        <f>TRIM(CLEAN(MID(Updates!D52,FIND("Employee Name: ",Updates!D52)+15,(FIND("Job Title",Updates!D52)-(FIND("Employee Name: ",Updates!D52)+15)))))</f>
        <v>#VALUE!</v>
      </c>
      <c r="P52" t="e">
        <f t="shared" si="3"/>
        <v>#VALUE!</v>
      </c>
      <c r="Q52" t="e">
        <f t="shared" si="4"/>
        <v>#VALUE!</v>
      </c>
      <c r="R52" t="e">
        <f t="shared" si="5"/>
        <v>#VALUE!</v>
      </c>
      <c r="S52" t="e">
        <f>TRIM(CLEAN(MID(Updates!D52,FIND("Account to clone: ",Updates!D52)+18,(FIND("Position",Updates!D52)-(FIND("Account to clone: ",Updates!D52)+18)))))</f>
        <v>#VALUE!</v>
      </c>
      <c r="T52" t="str">
        <f t="shared" si="6"/>
        <v/>
      </c>
      <c r="U52" t="str">
        <f t="shared" si="7"/>
        <v>No</v>
      </c>
      <c r="V52" t="e">
        <f>TRIM(CLEAN(MID(Updates!D52,FIND("Home Share (H:\ drive) required: ",Updates!D52)+4,(FIND("Group Share (S:\ drive) required: ",Updates!D52)-(FIND("Home Share (H:\ drive) required: ",Updates!D52)+4)))))</f>
        <v>#VALUE!</v>
      </c>
      <c r="W52" t="str">
        <f t="shared" si="8"/>
        <v>No</v>
      </c>
      <c r="X52" t="e">
        <f>TRIM(CLEAN(MID(Updates!D52,FIND("S Drive Path: ",Updates!D52)+14,(FIND("Position",Updates!D52)-(FIND("S Drive Path: ",Updates!D52)+14)))))</f>
        <v>#VALUE!</v>
      </c>
      <c r="Y52" t="e">
        <f>("USR\"&amp;Updates!K52)</f>
        <v>#VALUE!</v>
      </c>
      <c r="Z52" t="e">
        <f>Updates!K52&amp;"$"</f>
        <v>#VALUE!</v>
      </c>
      <c r="AA52" s="11">
        <f t="shared" ca="1" si="9"/>
        <v>1</v>
      </c>
      <c r="AB52" s="6" t="str">
        <f ca="1">LOOKUP(AA52,AC2:AC21,AD2:AD21)</f>
        <v>DC1MDB01</v>
      </c>
    </row>
    <row r="53" spans="1:28" ht="12" customHeight="1">
      <c r="A53" s="6" t="e">
        <f>TRIM(CLEAN(MID(Updates!D53,FIND("Network User Id: ",Updates!D53)+17,(FIND("E-MAIL ACCOUNTS",Updates!D53)-(FIND("Network User Id:",Updates!D53)+17)))))</f>
        <v>#VALUE!</v>
      </c>
      <c r="B53" s="6" t="e">
        <f>TRIM(CLEAN(MID(Updates!D53,FIND("Logon ID: ",Updates!D53)+10,(FIND("Password:",Updates!D53)-(FIND("Logon ID:",Updates!D53)+10)))))</f>
        <v>#VALUE!</v>
      </c>
      <c r="C53" t="e">
        <f>TRIM(CLEAN(MID(Updates!D53,FIND("Primary Address: ",Updates!D53)+17,(FIND("Secondary Address:",Updates!D53)-(FIND("Primary Address: ",Updates!D53)+17)))))</f>
        <v>#VALUE!</v>
      </c>
      <c r="D53" t="e">
        <f>TRIM(CLEAN(MID(Updates!D53,FIND("Secondary Address: ",Updates!D53)+19,(FIND("** PLEASE DO NOT REPLY TO THIS E-MAIL. ",Updates!D53)-(FIND("Secondary Address: ",Updates!D53)+19)))))</f>
        <v>#VALUE!</v>
      </c>
      <c r="E53" t="b">
        <f>IF(COUNT(SEARCH({"transpo.ottawa.on.ca"},D53)),"@ottawa.ca")</f>
        <v>0</v>
      </c>
      <c r="F53" s="9" t="e">
        <f t="shared" si="1"/>
        <v>#VALUE!</v>
      </c>
      <c r="G53" t="e">
        <f>TRIM(CLEAN(MID(Updates!D53,FIND("E-mail Address: ",Updates!D53)+16,(FIND("The employee",Updates!D53)-(FIND("E-mail Address: ",Updates!D53)+16)))))</f>
        <v>#VALUE!</v>
      </c>
      <c r="H53" t="e">
        <f>TRIM(CLEAN(MID(Updates!D53,FIND("Account Password: ",Updates!D53)+18,(FIND("NETWORK ACCOUNTS",Updates!D53)-(FIND("Account Password:",Updates!D53)+18)))))</f>
        <v>#VALUE!</v>
      </c>
      <c r="I53" t="e">
        <f>TRIM(CLEAN(MID(Updates!D53,FIND("Password: ",Updates!D53)+10,(FIND("E-mail",Updates!D53)-(FIND("Password:",Updates!D53)+12)))))</f>
        <v>#VALUE!</v>
      </c>
      <c r="J53" t="e">
        <f>TRIM(CLEAN(MID(Updates!D53,FIND("Account to clone: ",Updates!D53)+18,(FIND("Position",Updates!D53)-(FIND("Account to clone: ",Updates!D53)+18)))))</f>
        <v>#VALUE!</v>
      </c>
      <c r="K53" t="e">
        <f>TRIM(CLEAN(MID(Updates!D53,FIND("Clone permissions of another account: ",Updates!D53)+38,(FIND("Email required:",Updates!D53)-(FIND("Clone permissions of another account: ",Updates!D53)+38)))))</f>
        <v>#VALUE!</v>
      </c>
      <c r="L53" t="e">
        <f t="shared" si="2"/>
        <v>#VALUE!</v>
      </c>
      <c r="M53" s="8" t="e">
        <f>TRIM(CLEAN(MID(Updates!D53,FIND("Branch: ",Updates!D53)+8,(FIND("Division",Updates!D53)-(FIND("Branch: ",Updates!D53)+8)))))</f>
        <v>#VALUE!</v>
      </c>
      <c r="N53" s="8" t="e">
        <f>TRIM(CLEAN(MID(Updates!D53,FIND("Pooled Position: ",Updates!D53)+17,(FIND("Are the",Updates!D53)-(FIND("Pooled Position: ",Updates!D53)+17)))))</f>
        <v>#VALUE!</v>
      </c>
      <c r="O53" t="e">
        <f>TRIM(CLEAN(MID(Updates!D53,FIND("Employee Name: ",Updates!D53)+15,(FIND("Job Title",Updates!D53)-(FIND("Employee Name: ",Updates!D53)+15)))))</f>
        <v>#VALUE!</v>
      </c>
      <c r="P53" t="e">
        <f t="shared" si="3"/>
        <v>#VALUE!</v>
      </c>
      <c r="Q53" t="e">
        <f t="shared" si="4"/>
        <v>#VALUE!</v>
      </c>
      <c r="R53" t="e">
        <f t="shared" si="5"/>
        <v>#VALUE!</v>
      </c>
      <c r="S53" t="e">
        <f>TRIM(CLEAN(MID(Updates!D53,FIND("Account to clone: ",Updates!D53)+18,(FIND("Position",Updates!D53)-(FIND("Account to clone: ",Updates!D53)+18)))))</f>
        <v>#VALUE!</v>
      </c>
      <c r="T53" t="str">
        <f t="shared" si="6"/>
        <v/>
      </c>
      <c r="U53" t="str">
        <f t="shared" si="7"/>
        <v>No</v>
      </c>
      <c r="V53" t="e">
        <f>TRIM(CLEAN(MID(Updates!D53,FIND("Home Share (H:\ drive) required: ",Updates!D53)+4,(FIND("Group Share (S:\ drive) required: ",Updates!D53)-(FIND("Home Share (H:\ drive) required: ",Updates!D53)+4)))))</f>
        <v>#VALUE!</v>
      </c>
      <c r="W53" t="str">
        <f t="shared" si="8"/>
        <v>No</v>
      </c>
      <c r="X53" t="e">
        <f>TRIM(CLEAN(MID(Updates!D53,FIND("S Drive Path: ",Updates!D53)+14,(FIND("Position",Updates!D53)-(FIND("S Drive Path: ",Updates!D53)+14)))))</f>
        <v>#VALUE!</v>
      </c>
      <c r="Y53" t="e">
        <f>("USR\"&amp;Updates!K53)</f>
        <v>#VALUE!</v>
      </c>
      <c r="Z53" t="e">
        <f>Updates!K53&amp;"$"</f>
        <v>#VALUE!</v>
      </c>
      <c r="AA53" s="11">
        <f t="shared" ca="1" si="9"/>
        <v>4</v>
      </c>
      <c r="AB53" s="6" t="str">
        <f ca="1">LOOKUP(AA53,AC2:AC21,AD2:AD21)</f>
        <v>DC1MDB04</v>
      </c>
    </row>
    <row r="54" spans="1:28" ht="12" customHeight="1">
      <c r="A54" s="6" t="e">
        <f>TRIM(CLEAN(MID(Updates!D54,FIND("Network User Id: ",Updates!D54)+17,(FIND("E-MAIL ACCOUNTS",Updates!D54)-(FIND("Network User Id:",Updates!D54)+17)))))</f>
        <v>#VALUE!</v>
      </c>
      <c r="B54" s="6" t="e">
        <f>TRIM(CLEAN(MID(Updates!D54,FIND("Logon ID: ",Updates!D54)+10,(FIND("Password:",Updates!D54)-(FIND("Logon ID:",Updates!D54)+10)))))</f>
        <v>#VALUE!</v>
      </c>
      <c r="C54" t="e">
        <f>TRIM(CLEAN(MID(Updates!D54,FIND("Primary Address: ",Updates!D54)+17,(FIND("Secondary Address:",Updates!D54)-(FIND("Primary Address: ",Updates!D54)+17)))))</f>
        <v>#VALUE!</v>
      </c>
      <c r="D54" t="e">
        <f>TRIM(CLEAN(MID(Updates!D54,FIND("Secondary Address: ",Updates!D54)+19,(FIND("** PLEASE DO NOT REPLY TO THIS E-MAIL. ",Updates!D54)-(FIND("Secondary Address: ",Updates!D54)+19)))))</f>
        <v>#VALUE!</v>
      </c>
      <c r="E54" t="b">
        <f>IF(COUNT(SEARCH({"transpo.ottawa.on.ca"},D54)),"@ottawa.ca")</f>
        <v>0</v>
      </c>
      <c r="F54" s="9" t="e">
        <f t="shared" si="1"/>
        <v>#VALUE!</v>
      </c>
      <c r="G54" t="e">
        <f>TRIM(CLEAN(MID(Updates!D54,FIND("E-mail Address: ",Updates!D54)+16,(FIND("The employee",Updates!D54)-(FIND("E-mail Address: ",Updates!D54)+16)))))</f>
        <v>#VALUE!</v>
      </c>
      <c r="H54" t="e">
        <f>TRIM(CLEAN(MID(Updates!D54,FIND("Account Password: ",Updates!D54)+18,(FIND("NETWORK ACCOUNTS",Updates!D54)-(FIND("Account Password:",Updates!D54)+18)))))</f>
        <v>#VALUE!</v>
      </c>
      <c r="I54" t="e">
        <f>TRIM(CLEAN(MID(Updates!D54,FIND("Password: ",Updates!D54)+10,(FIND("E-mail",Updates!D54)-(FIND("Password:",Updates!D54)+12)))))</f>
        <v>#VALUE!</v>
      </c>
      <c r="J54" t="e">
        <f>TRIM(CLEAN(MID(Updates!D54,FIND("Account to clone: ",Updates!D54)+18,(FIND("Position",Updates!D54)-(FIND("Account to clone: ",Updates!D54)+18)))))</f>
        <v>#VALUE!</v>
      </c>
      <c r="K54" t="e">
        <f>TRIM(CLEAN(MID(Updates!D54,FIND("Clone permissions of another account: ",Updates!D54)+38,(FIND("Email required:",Updates!D54)-(FIND("Clone permissions of another account: ",Updates!D54)+38)))))</f>
        <v>#VALUE!</v>
      </c>
      <c r="L54" t="e">
        <f t="shared" si="2"/>
        <v>#VALUE!</v>
      </c>
      <c r="M54" s="8" t="e">
        <f>TRIM(CLEAN(MID(Updates!D54,FIND("Branch: ",Updates!D54)+8,(FIND("Division",Updates!D54)-(FIND("Branch: ",Updates!D54)+8)))))</f>
        <v>#VALUE!</v>
      </c>
      <c r="N54" s="8" t="e">
        <f>TRIM(CLEAN(MID(Updates!D54,FIND("Pooled Position: ",Updates!D54)+17,(FIND("Are the",Updates!D54)-(FIND("Pooled Position: ",Updates!D54)+17)))))</f>
        <v>#VALUE!</v>
      </c>
      <c r="O54" t="e">
        <f>TRIM(CLEAN(MID(Updates!D54,FIND("Employee Name: ",Updates!D54)+15,(FIND("Job Title",Updates!D54)-(FIND("Employee Name: ",Updates!D54)+15)))))</f>
        <v>#VALUE!</v>
      </c>
      <c r="P54" t="e">
        <f t="shared" si="3"/>
        <v>#VALUE!</v>
      </c>
      <c r="Q54" t="e">
        <f t="shared" si="4"/>
        <v>#VALUE!</v>
      </c>
      <c r="R54" t="e">
        <f t="shared" si="5"/>
        <v>#VALUE!</v>
      </c>
      <c r="S54" t="e">
        <f>TRIM(CLEAN(MID(Updates!D54,FIND("Account to clone: ",Updates!D54)+18,(FIND("Position",Updates!D54)-(FIND("Account to clone: ",Updates!D54)+18)))))</f>
        <v>#VALUE!</v>
      </c>
      <c r="T54" t="str">
        <f t="shared" si="6"/>
        <v/>
      </c>
      <c r="U54" t="str">
        <f t="shared" si="7"/>
        <v>No</v>
      </c>
      <c r="V54" t="e">
        <f>TRIM(CLEAN(MID(Updates!D54,FIND("Home Share (H:\ drive) required: ",Updates!D54)+4,(FIND("Group Share (S:\ drive) required: ",Updates!D54)-(FIND("Home Share (H:\ drive) required: ",Updates!D54)+4)))))</f>
        <v>#VALUE!</v>
      </c>
      <c r="W54" t="str">
        <f t="shared" si="8"/>
        <v>No</v>
      </c>
      <c r="X54" t="e">
        <f>TRIM(CLEAN(MID(Updates!D54,FIND("S Drive Path: ",Updates!D54)+14,(FIND("Position",Updates!D54)-(FIND("S Drive Path: ",Updates!D54)+14)))))</f>
        <v>#VALUE!</v>
      </c>
      <c r="Y54" t="e">
        <f>("USR\"&amp;Updates!K54)</f>
        <v>#VALUE!</v>
      </c>
      <c r="Z54" t="e">
        <f>Updates!K54&amp;"$"</f>
        <v>#VALUE!</v>
      </c>
      <c r="AA54" s="11">
        <f t="shared" ca="1" si="9"/>
        <v>12</v>
      </c>
      <c r="AB54" s="6" t="str">
        <f ca="1">LOOKUP(AA54,AC2:AC21,AD2:AD21)</f>
        <v>DC4MDB02</v>
      </c>
    </row>
    <row r="55" spans="1:28" ht="12" customHeight="1">
      <c r="A55" s="6" t="e">
        <f>TRIM(CLEAN(MID(Updates!D55,FIND("Network User Id: ",Updates!D55)+17,(FIND("E-MAIL ACCOUNTS",Updates!D55)-(FIND("Network User Id:",Updates!D55)+17)))))</f>
        <v>#VALUE!</v>
      </c>
      <c r="B55" s="6" t="e">
        <f>TRIM(CLEAN(MID(Updates!D55,FIND("Logon ID: ",Updates!D55)+10,(FIND("Password:",Updates!D55)-(FIND("Logon ID:",Updates!D55)+10)))))</f>
        <v>#VALUE!</v>
      </c>
      <c r="C55" t="e">
        <f>TRIM(CLEAN(MID(Updates!D55,FIND("Primary Address: ",Updates!D55)+17,(FIND("Secondary Address:",Updates!D55)-(FIND("Primary Address: ",Updates!D55)+17)))))</f>
        <v>#VALUE!</v>
      </c>
      <c r="D55" t="e">
        <f>TRIM(CLEAN(MID(Updates!D55,FIND("Secondary Address: ",Updates!D55)+19,(FIND("** PLEASE DO NOT REPLY TO THIS E-MAIL. ",Updates!D55)-(FIND("Secondary Address: ",Updates!D55)+19)))))</f>
        <v>#VALUE!</v>
      </c>
      <c r="E55" t="b">
        <f>IF(COUNT(SEARCH({"transpo.ottawa.on.ca"},D55)),"@ottawa.ca")</f>
        <v>0</v>
      </c>
      <c r="F55" s="9" t="e">
        <f t="shared" si="1"/>
        <v>#VALUE!</v>
      </c>
      <c r="G55" t="e">
        <f>TRIM(CLEAN(MID(Updates!D55,FIND("E-mail Address: ",Updates!D55)+16,(FIND("The employee",Updates!D55)-(FIND("E-mail Address: ",Updates!D55)+16)))))</f>
        <v>#VALUE!</v>
      </c>
      <c r="H55" t="e">
        <f>TRIM(CLEAN(MID(Updates!D55,FIND("Account Password: ",Updates!D55)+18,(FIND("NETWORK ACCOUNTS",Updates!D55)-(FIND("Account Password:",Updates!D55)+18)))))</f>
        <v>#VALUE!</v>
      </c>
      <c r="I55" t="e">
        <f>TRIM(CLEAN(MID(Updates!D55,FIND("Password: ",Updates!D55)+10,(FIND("E-mail",Updates!D55)-(FIND("Password:",Updates!D55)+12)))))</f>
        <v>#VALUE!</v>
      </c>
      <c r="J55" t="e">
        <f>TRIM(CLEAN(MID(Updates!D55,FIND("Account to clone: ",Updates!D55)+18,(FIND("Position",Updates!D55)-(FIND("Account to clone: ",Updates!D55)+18)))))</f>
        <v>#VALUE!</v>
      </c>
      <c r="K55" t="e">
        <f>TRIM(CLEAN(MID(Updates!D55,FIND("Clone permissions of another account: ",Updates!D55)+38,(FIND("Email required:",Updates!D55)-(FIND("Clone permissions of another account: ",Updates!D55)+38)))))</f>
        <v>#VALUE!</v>
      </c>
      <c r="L55" t="e">
        <f t="shared" si="2"/>
        <v>#VALUE!</v>
      </c>
      <c r="M55" s="8" t="e">
        <f>TRIM(CLEAN(MID(Updates!D55,FIND("Branch: ",Updates!D55)+8,(FIND("Division",Updates!D55)-(FIND("Branch: ",Updates!D55)+8)))))</f>
        <v>#VALUE!</v>
      </c>
      <c r="N55" s="8" t="e">
        <f>TRIM(CLEAN(MID(Updates!D55,FIND("Pooled Position: ",Updates!D55)+17,(FIND("Are the",Updates!D55)-(FIND("Pooled Position: ",Updates!D55)+17)))))</f>
        <v>#VALUE!</v>
      </c>
      <c r="O55" t="e">
        <f>TRIM(CLEAN(MID(Updates!D55,FIND("Employee Name: ",Updates!D55)+15,(FIND("Job Title",Updates!D55)-(FIND("Employee Name: ",Updates!D55)+15)))))</f>
        <v>#VALUE!</v>
      </c>
      <c r="P55" t="e">
        <f t="shared" si="3"/>
        <v>#VALUE!</v>
      </c>
      <c r="Q55" t="e">
        <f t="shared" si="4"/>
        <v>#VALUE!</v>
      </c>
      <c r="R55" t="e">
        <f t="shared" si="5"/>
        <v>#VALUE!</v>
      </c>
      <c r="S55" t="e">
        <f>TRIM(CLEAN(MID(Updates!D55,FIND("Account to clone: ",Updates!D55)+18,(FIND("Position",Updates!D55)-(FIND("Account to clone: ",Updates!D55)+18)))))</f>
        <v>#VALUE!</v>
      </c>
      <c r="T55" t="str">
        <f t="shared" si="6"/>
        <v/>
      </c>
      <c r="U55" t="str">
        <f t="shared" si="7"/>
        <v>No</v>
      </c>
      <c r="V55" t="e">
        <f>TRIM(CLEAN(MID(Updates!D55,FIND("Home Share (H:\ drive) required: ",Updates!D55)+4,(FIND("Group Share (S:\ drive) required: ",Updates!D55)-(FIND("Home Share (H:\ drive) required: ",Updates!D55)+4)))))</f>
        <v>#VALUE!</v>
      </c>
      <c r="W55" t="str">
        <f t="shared" si="8"/>
        <v>No</v>
      </c>
      <c r="X55" t="e">
        <f>TRIM(CLEAN(MID(Updates!D55,FIND("S Drive Path: ",Updates!D55)+14,(FIND("Position",Updates!D55)-(FIND("S Drive Path: ",Updates!D55)+14)))))</f>
        <v>#VALUE!</v>
      </c>
      <c r="Y55" t="e">
        <f>("USR\"&amp;Updates!K55)</f>
        <v>#VALUE!</v>
      </c>
      <c r="Z55" t="e">
        <f>Updates!K55&amp;"$"</f>
        <v>#VALUE!</v>
      </c>
      <c r="AA55" s="11">
        <f t="shared" ca="1" si="9"/>
        <v>4</v>
      </c>
      <c r="AB55" s="6" t="str">
        <f ca="1">LOOKUP(AA55,AC2:AC21,AD2:AD21)</f>
        <v>DC1MDB04</v>
      </c>
    </row>
    <row r="56" spans="1:28" ht="12" customHeight="1">
      <c r="A56" s="6" t="e">
        <f>TRIM(CLEAN(MID(Updates!D56,FIND("Network User Id: ",Updates!D56)+17,(FIND("E-MAIL ACCOUNTS",Updates!D56)-(FIND("Network User Id:",Updates!D56)+17)))))</f>
        <v>#VALUE!</v>
      </c>
      <c r="B56" s="6" t="e">
        <f>TRIM(CLEAN(MID(Updates!D56,FIND("Logon ID: ",Updates!D56)+10,(FIND("Password:",Updates!D56)-(FIND("Logon ID:",Updates!D56)+10)))))</f>
        <v>#VALUE!</v>
      </c>
      <c r="C56" t="e">
        <f>TRIM(CLEAN(MID(Updates!D56,FIND("Primary Address: ",Updates!D56)+17,(FIND("Secondary Address:",Updates!D56)-(FIND("Primary Address: ",Updates!D56)+17)))))</f>
        <v>#VALUE!</v>
      </c>
      <c r="D56" t="e">
        <f>TRIM(CLEAN(MID(Updates!D56,FIND("Secondary Address: ",Updates!D56)+19,(FIND("** PLEASE DO NOT REPLY TO THIS E-MAIL. ",Updates!D56)-(FIND("Secondary Address: ",Updates!D56)+19)))))</f>
        <v>#VALUE!</v>
      </c>
      <c r="E56" t="b">
        <f>IF(COUNT(SEARCH({"transpo.ottawa.on.ca"},D56)),"@ottawa.ca")</f>
        <v>0</v>
      </c>
      <c r="F56" s="9" t="e">
        <f t="shared" si="1"/>
        <v>#VALUE!</v>
      </c>
      <c r="G56" t="e">
        <f>TRIM(CLEAN(MID(Updates!D56,FIND("E-mail Address: ",Updates!D56)+16,(FIND("The employee",Updates!D56)-(FIND("E-mail Address: ",Updates!D56)+16)))))</f>
        <v>#VALUE!</v>
      </c>
      <c r="H56" t="e">
        <f>TRIM(CLEAN(MID(Updates!D56,FIND("Account Password: ",Updates!D56)+18,(FIND("NETWORK ACCOUNTS",Updates!D56)-(FIND("Account Password:",Updates!D56)+18)))))</f>
        <v>#VALUE!</v>
      </c>
      <c r="I56" t="e">
        <f>TRIM(CLEAN(MID(Updates!D56,FIND("Password: ",Updates!D56)+10,(FIND("E-mail",Updates!D56)-(FIND("Password:",Updates!D56)+12)))))</f>
        <v>#VALUE!</v>
      </c>
      <c r="J56" t="e">
        <f>TRIM(CLEAN(MID(Updates!D56,FIND("Account to clone: ",Updates!D56)+18,(FIND("Position",Updates!D56)-(FIND("Account to clone: ",Updates!D56)+18)))))</f>
        <v>#VALUE!</v>
      </c>
      <c r="K56" t="e">
        <f>TRIM(CLEAN(MID(Updates!D56,FIND("Clone permissions of another account: ",Updates!D56)+38,(FIND("Email required:",Updates!D56)-(FIND("Clone permissions of another account: ",Updates!D56)+38)))))</f>
        <v>#VALUE!</v>
      </c>
      <c r="L56" t="e">
        <f t="shared" si="2"/>
        <v>#VALUE!</v>
      </c>
      <c r="M56" s="8" t="e">
        <f>TRIM(CLEAN(MID(Updates!D56,FIND("Branch: ",Updates!D56)+8,(FIND("Division",Updates!D56)-(FIND("Branch: ",Updates!D56)+8)))))</f>
        <v>#VALUE!</v>
      </c>
      <c r="N56" s="8" t="e">
        <f>TRIM(CLEAN(MID(Updates!D56,FIND("Pooled Position: ",Updates!D56)+17,(FIND("Are the",Updates!D56)-(FIND("Pooled Position: ",Updates!D56)+17)))))</f>
        <v>#VALUE!</v>
      </c>
      <c r="O56" t="e">
        <f>TRIM(CLEAN(MID(Updates!D56,FIND("Employee Name: ",Updates!D56)+15,(FIND("Job Title",Updates!D56)-(FIND("Employee Name: ",Updates!D56)+15)))))</f>
        <v>#VALUE!</v>
      </c>
      <c r="P56" t="e">
        <f t="shared" si="3"/>
        <v>#VALUE!</v>
      </c>
      <c r="Q56" t="e">
        <f t="shared" si="4"/>
        <v>#VALUE!</v>
      </c>
      <c r="R56" t="e">
        <f t="shared" si="5"/>
        <v>#VALUE!</v>
      </c>
      <c r="S56" t="e">
        <f>TRIM(CLEAN(MID(Updates!D56,FIND("Account to clone: ",Updates!D56)+18,(FIND("Position",Updates!D56)-(FIND("Account to clone: ",Updates!D56)+18)))))</f>
        <v>#VALUE!</v>
      </c>
      <c r="T56" t="str">
        <f t="shared" si="6"/>
        <v/>
      </c>
      <c r="U56" t="str">
        <f t="shared" si="7"/>
        <v>No</v>
      </c>
      <c r="V56" t="e">
        <f>TRIM(CLEAN(MID(Updates!D56,FIND("Home Share (H:\ drive) required: ",Updates!D56)+4,(FIND("Group Share (S:\ drive) required: ",Updates!D56)-(FIND("Home Share (H:\ drive) required: ",Updates!D56)+4)))))</f>
        <v>#VALUE!</v>
      </c>
      <c r="W56" t="str">
        <f t="shared" si="8"/>
        <v>No</v>
      </c>
      <c r="X56" t="e">
        <f>TRIM(CLEAN(MID(Updates!D56,FIND("S Drive Path: ",Updates!D56)+14,(FIND("Position",Updates!D56)-(FIND("S Drive Path: ",Updates!D56)+14)))))</f>
        <v>#VALUE!</v>
      </c>
      <c r="Y56" t="e">
        <f>("USR\"&amp;Updates!K56)</f>
        <v>#VALUE!</v>
      </c>
      <c r="Z56" t="e">
        <f>Updates!K56&amp;"$"</f>
        <v>#VALUE!</v>
      </c>
      <c r="AA56" s="11">
        <f t="shared" ca="1" si="9"/>
        <v>19</v>
      </c>
      <c r="AB56" s="6" t="str">
        <f ca="1">LOOKUP(AA56,AC2:AC21,AD2:AD21)</f>
        <v>DC4MDB09</v>
      </c>
    </row>
    <row r="57" spans="1:28" ht="12" customHeight="1">
      <c r="A57" s="6" t="e">
        <f>TRIM(CLEAN(MID(Updates!D57,FIND("Network User Id: ",Updates!D57)+17,(FIND("E-MAIL ACCOUNTS",Updates!D57)-(FIND("Network User Id:",Updates!D57)+17)))))</f>
        <v>#VALUE!</v>
      </c>
      <c r="B57" s="6" t="e">
        <f>TRIM(CLEAN(MID(Updates!D57,FIND("Logon ID: ",Updates!D57)+10,(FIND("Password:",Updates!D57)-(FIND("Logon ID:",Updates!D57)+10)))))</f>
        <v>#VALUE!</v>
      </c>
      <c r="C57" t="e">
        <f>TRIM(CLEAN(MID(Updates!D57,FIND("Primary Address: ",Updates!D57)+17,(FIND("Secondary Address:",Updates!D57)-(FIND("Primary Address: ",Updates!D57)+17)))))</f>
        <v>#VALUE!</v>
      </c>
      <c r="D57" t="e">
        <f>TRIM(CLEAN(MID(Updates!D57,FIND("Secondary Address: ",Updates!D57)+19,(FIND("** PLEASE DO NOT REPLY TO THIS E-MAIL. ",Updates!D57)-(FIND("Secondary Address: ",Updates!D57)+19)))))</f>
        <v>#VALUE!</v>
      </c>
      <c r="E57" t="b">
        <f>IF(COUNT(SEARCH({"transpo.ottawa.on.ca"},D57)),"@ottawa.ca")</f>
        <v>0</v>
      </c>
      <c r="F57" s="9" t="e">
        <f t="shared" si="1"/>
        <v>#VALUE!</v>
      </c>
      <c r="G57" t="e">
        <f>TRIM(CLEAN(MID(Updates!D57,FIND("E-mail Address: ",Updates!D57)+16,(FIND("The employee",Updates!D57)-(FIND("E-mail Address: ",Updates!D57)+16)))))</f>
        <v>#VALUE!</v>
      </c>
      <c r="H57" t="e">
        <f>TRIM(CLEAN(MID(Updates!D57,FIND("Account Password: ",Updates!D57)+18,(FIND("NETWORK ACCOUNTS",Updates!D57)-(FIND("Account Password:",Updates!D57)+18)))))</f>
        <v>#VALUE!</v>
      </c>
      <c r="I57" t="e">
        <f>TRIM(CLEAN(MID(Updates!D57,FIND("Password: ",Updates!D57)+10,(FIND("E-mail",Updates!D57)-(FIND("Password:",Updates!D57)+12)))))</f>
        <v>#VALUE!</v>
      </c>
      <c r="J57" t="e">
        <f>TRIM(CLEAN(MID(Updates!D57,FIND("Account to clone: ",Updates!D57)+18,(FIND("Position",Updates!D57)-(FIND("Account to clone: ",Updates!D57)+18)))))</f>
        <v>#VALUE!</v>
      </c>
      <c r="K57" t="e">
        <f>TRIM(CLEAN(MID(Updates!D57,FIND("Clone permissions of another account: ",Updates!D57)+38,(FIND("Email required:",Updates!D57)-(FIND("Clone permissions of another account: ",Updates!D57)+38)))))</f>
        <v>#VALUE!</v>
      </c>
      <c r="L57" t="e">
        <f t="shared" si="2"/>
        <v>#VALUE!</v>
      </c>
      <c r="M57" s="8" t="e">
        <f>TRIM(CLEAN(MID(Updates!D57,FIND("Branch: ",Updates!D57)+8,(FIND("Division",Updates!D57)-(FIND("Branch: ",Updates!D57)+8)))))</f>
        <v>#VALUE!</v>
      </c>
      <c r="N57" s="8" t="e">
        <f>TRIM(CLEAN(MID(Updates!D57,FIND("Pooled Position: ",Updates!D57)+17,(FIND("Are the",Updates!D57)-(FIND("Pooled Position: ",Updates!D57)+17)))))</f>
        <v>#VALUE!</v>
      </c>
      <c r="O57" t="e">
        <f>TRIM(CLEAN(MID(Updates!D57,FIND("Employee Name: ",Updates!D57)+15,(FIND("Job Title",Updates!D57)-(FIND("Employee Name: ",Updates!D57)+15)))))</f>
        <v>#VALUE!</v>
      </c>
      <c r="P57" t="e">
        <f t="shared" si="3"/>
        <v>#VALUE!</v>
      </c>
      <c r="Q57" t="e">
        <f t="shared" si="4"/>
        <v>#VALUE!</v>
      </c>
      <c r="R57" t="e">
        <f t="shared" si="5"/>
        <v>#VALUE!</v>
      </c>
      <c r="S57" t="e">
        <f>TRIM(CLEAN(MID(Updates!D57,FIND("Account to clone: ",Updates!D57)+18,(FIND("Position",Updates!D57)-(FIND("Account to clone: ",Updates!D57)+18)))))</f>
        <v>#VALUE!</v>
      </c>
      <c r="T57" t="str">
        <f t="shared" si="6"/>
        <v/>
      </c>
      <c r="U57" t="str">
        <f t="shared" si="7"/>
        <v>No</v>
      </c>
      <c r="V57" t="e">
        <f>TRIM(CLEAN(MID(Updates!D57,FIND("Home Share (H:\ drive) required: ",Updates!D57)+4,(FIND("Group Share (S:\ drive) required: ",Updates!D57)-(FIND("Home Share (H:\ drive) required: ",Updates!D57)+4)))))</f>
        <v>#VALUE!</v>
      </c>
      <c r="W57" t="str">
        <f t="shared" si="8"/>
        <v>No</v>
      </c>
      <c r="X57" t="e">
        <f>TRIM(CLEAN(MID(Updates!D57,FIND("S Drive Path: ",Updates!D57)+14,(FIND("Position",Updates!D57)-(FIND("S Drive Path: ",Updates!D57)+14)))))</f>
        <v>#VALUE!</v>
      </c>
      <c r="Y57" t="e">
        <f>("USR\"&amp;Updates!K57)</f>
        <v>#VALUE!</v>
      </c>
      <c r="Z57" t="e">
        <f>Updates!K57&amp;"$"</f>
        <v>#VALUE!</v>
      </c>
      <c r="AA57" s="11">
        <f t="shared" ca="1" si="9"/>
        <v>14</v>
      </c>
      <c r="AB57" s="6" t="str">
        <f ca="1">LOOKUP(AA57,AC2:AC21,AD2:AD21)</f>
        <v>DC4MDB04</v>
      </c>
    </row>
    <row r="58" spans="1:28" ht="12" customHeight="1">
      <c r="A58" s="6" t="e">
        <f>TRIM(CLEAN(MID(Updates!D58,FIND("Network User Id: ",Updates!D58)+17,(FIND("E-MAIL ACCOUNTS",Updates!D58)-(FIND("Network User Id:",Updates!D58)+17)))))</f>
        <v>#VALUE!</v>
      </c>
      <c r="B58" s="6" t="e">
        <f>TRIM(CLEAN(MID(Updates!D58,FIND("Logon ID: ",Updates!D58)+10,(FIND("Password:",Updates!D58)-(FIND("Logon ID:",Updates!D58)+10)))))</f>
        <v>#VALUE!</v>
      </c>
      <c r="C58" t="e">
        <f>TRIM(CLEAN(MID(Updates!D58,FIND("Primary Address: ",Updates!D58)+17,(FIND("Secondary Address:",Updates!D58)-(FIND("Primary Address: ",Updates!D58)+17)))))</f>
        <v>#VALUE!</v>
      </c>
      <c r="D58" t="e">
        <f>TRIM(CLEAN(MID(Updates!D58,FIND("Secondary Address: ",Updates!D58)+19,(FIND("** PLEASE DO NOT REPLY TO THIS E-MAIL. ",Updates!D58)-(FIND("Secondary Address: ",Updates!D58)+19)))))</f>
        <v>#VALUE!</v>
      </c>
      <c r="E58" t="b">
        <f>IF(COUNT(SEARCH({"transpo.ottawa.on.ca"},D58)),"@ottawa.ca")</f>
        <v>0</v>
      </c>
      <c r="F58" s="9" t="e">
        <f t="shared" si="1"/>
        <v>#VALUE!</v>
      </c>
      <c r="G58" t="e">
        <f>TRIM(CLEAN(MID(Updates!D58,FIND("E-mail Address: ",Updates!D58)+16,(FIND("The employee",Updates!D58)-(FIND("E-mail Address: ",Updates!D58)+16)))))</f>
        <v>#VALUE!</v>
      </c>
      <c r="H58" t="e">
        <f>TRIM(CLEAN(MID(Updates!D58,FIND("Account Password: ",Updates!D58)+18,(FIND("NETWORK ACCOUNTS",Updates!D58)-(FIND("Account Password:",Updates!D58)+18)))))</f>
        <v>#VALUE!</v>
      </c>
      <c r="I58" t="e">
        <f>TRIM(CLEAN(MID(Updates!D58,FIND("Password: ",Updates!D58)+10,(FIND("E-mail",Updates!D58)-(FIND("Password:",Updates!D58)+12)))))</f>
        <v>#VALUE!</v>
      </c>
      <c r="J58" t="e">
        <f>TRIM(CLEAN(MID(Updates!D58,FIND("Account to clone: ",Updates!D58)+18,(FIND("Position",Updates!D58)-(FIND("Account to clone: ",Updates!D58)+18)))))</f>
        <v>#VALUE!</v>
      </c>
      <c r="K58" t="e">
        <f>TRIM(CLEAN(MID(Updates!D58,FIND("Clone permissions of another account: ",Updates!D58)+38,(FIND("Email required:",Updates!D58)-(FIND("Clone permissions of another account: ",Updates!D58)+38)))))</f>
        <v>#VALUE!</v>
      </c>
      <c r="L58" t="e">
        <f t="shared" si="2"/>
        <v>#VALUE!</v>
      </c>
      <c r="M58" s="8" t="e">
        <f>TRIM(CLEAN(MID(Updates!D58,FIND("Branch: ",Updates!D58)+8,(FIND("Division",Updates!D58)-(FIND("Branch: ",Updates!D58)+8)))))</f>
        <v>#VALUE!</v>
      </c>
      <c r="N58" s="8" t="e">
        <f>TRIM(CLEAN(MID(Updates!D58,FIND("Pooled Position: ",Updates!D58)+17,(FIND("Are the",Updates!D58)-(FIND("Pooled Position: ",Updates!D58)+17)))))</f>
        <v>#VALUE!</v>
      </c>
      <c r="O58" t="e">
        <f>TRIM(CLEAN(MID(Updates!D58,FIND("Employee Name: ",Updates!D58)+15,(FIND("Job Title",Updates!D58)-(FIND("Employee Name: ",Updates!D58)+15)))))</f>
        <v>#VALUE!</v>
      </c>
      <c r="P58" t="e">
        <f t="shared" si="3"/>
        <v>#VALUE!</v>
      </c>
      <c r="Q58" t="e">
        <f t="shared" si="4"/>
        <v>#VALUE!</v>
      </c>
      <c r="R58" t="e">
        <f t="shared" si="5"/>
        <v>#VALUE!</v>
      </c>
      <c r="S58" t="e">
        <f>TRIM(CLEAN(MID(Updates!D58,FIND("Account to clone: ",Updates!D58)+18,(FIND("Position",Updates!D58)-(FIND("Account to clone: ",Updates!D58)+18)))))</f>
        <v>#VALUE!</v>
      </c>
      <c r="T58" t="str">
        <f t="shared" si="6"/>
        <v/>
      </c>
      <c r="U58" t="str">
        <f t="shared" si="7"/>
        <v>No</v>
      </c>
      <c r="V58" t="e">
        <f>TRIM(CLEAN(MID(Updates!D58,FIND("Home Share (H:\ drive) required: ",Updates!D58)+4,(FIND("Group Share (S:\ drive) required: ",Updates!D58)-(FIND("Home Share (H:\ drive) required: ",Updates!D58)+4)))))</f>
        <v>#VALUE!</v>
      </c>
      <c r="W58" t="str">
        <f t="shared" si="8"/>
        <v>No</v>
      </c>
      <c r="X58" t="e">
        <f>TRIM(CLEAN(MID(Updates!D58,FIND("S Drive Path: ",Updates!D58)+14,(FIND("Position",Updates!D58)-(FIND("S Drive Path: ",Updates!D58)+14)))))</f>
        <v>#VALUE!</v>
      </c>
      <c r="Y58" t="e">
        <f>("USR\"&amp;Updates!K58)</f>
        <v>#VALUE!</v>
      </c>
      <c r="Z58" t="e">
        <f>Updates!K58&amp;"$"</f>
        <v>#VALUE!</v>
      </c>
      <c r="AA58" s="11">
        <f t="shared" ca="1" si="9"/>
        <v>14</v>
      </c>
      <c r="AB58" s="6" t="str">
        <f ca="1">LOOKUP(AA58,AC2:AC21,AD2:AD21)</f>
        <v>DC4MDB04</v>
      </c>
    </row>
    <row r="59" spans="1:28" ht="12" customHeight="1">
      <c r="A59" s="6" t="e">
        <f>TRIM(CLEAN(MID(Updates!D59,FIND("Network User Id: ",Updates!D59)+17,(FIND("E-MAIL ACCOUNTS",Updates!D59)-(FIND("Network User Id:",Updates!D59)+17)))))</f>
        <v>#VALUE!</v>
      </c>
      <c r="B59" s="6" t="e">
        <f>TRIM(CLEAN(MID(Updates!D59,FIND("Logon ID: ",Updates!D59)+10,(FIND("Password:",Updates!D59)-(FIND("Logon ID:",Updates!D59)+10)))))</f>
        <v>#VALUE!</v>
      </c>
      <c r="C59" t="e">
        <f>TRIM(CLEAN(MID(Updates!D59,FIND("Primary Address: ",Updates!D59)+17,(FIND("Secondary Address:",Updates!D59)-(FIND("Primary Address: ",Updates!D59)+17)))))</f>
        <v>#VALUE!</v>
      </c>
      <c r="D59" t="e">
        <f>TRIM(CLEAN(MID(Updates!D59,FIND("Secondary Address: ",Updates!D59)+19,(FIND("** PLEASE DO NOT REPLY TO THIS E-MAIL. ",Updates!D59)-(FIND("Secondary Address: ",Updates!D59)+19)))))</f>
        <v>#VALUE!</v>
      </c>
      <c r="E59" t="b">
        <f>IF(COUNT(SEARCH({"transpo.ottawa.on.ca"},D59)),"@ottawa.ca")</f>
        <v>0</v>
      </c>
      <c r="F59" s="9" t="e">
        <f t="shared" si="1"/>
        <v>#VALUE!</v>
      </c>
      <c r="G59" t="e">
        <f>TRIM(CLEAN(MID(Updates!D59,FIND("E-mail Address: ",Updates!D59)+16,(FIND("The employee",Updates!D59)-(FIND("E-mail Address: ",Updates!D59)+16)))))</f>
        <v>#VALUE!</v>
      </c>
      <c r="H59" t="e">
        <f>TRIM(CLEAN(MID(Updates!D59,FIND("Account Password: ",Updates!D59)+18,(FIND("NETWORK ACCOUNTS",Updates!D59)-(FIND("Account Password:",Updates!D59)+18)))))</f>
        <v>#VALUE!</v>
      </c>
      <c r="I59" t="e">
        <f>TRIM(CLEAN(MID(Updates!D59,FIND("Password: ",Updates!D59)+10,(FIND("E-mail",Updates!D59)-(FIND("Password:",Updates!D59)+12)))))</f>
        <v>#VALUE!</v>
      </c>
      <c r="J59" t="e">
        <f>TRIM(CLEAN(MID(Updates!D59,FIND("Account to clone: ",Updates!D59)+18,(FIND("Position",Updates!D59)-(FIND("Account to clone: ",Updates!D59)+18)))))</f>
        <v>#VALUE!</v>
      </c>
      <c r="K59" t="e">
        <f>TRIM(CLEAN(MID(Updates!D59,FIND("Clone permissions of another account: ",Updates!D59)+38,(FIND("Email required:",Updates!D59)-(FIND("Clone permissions of another account: ",Updates!D59)+38)))))</f>
        <v>#VALUE!</v>
      </c>
      <c r="L59" t="e">
        <f t="shared" si="2"/>
        <v>#VALUE!</v>
      </c>
      <c r="M59" s="8" t="e">
        <f>TRIM(CLEAN(MID(Updates!D59,FIND("Branch: ",Updates!D59)+8,(FIND("Division",Updates!D59)-(FIND("Branch: ",Updates!D59)+8)))))</f>
        <v>#VALUE!</v>
      </c>
      <c r="N59" s="8" t="e">
        <f>TRIM(CLEAN(MID(Updates!D59,FIND("Pooled Position: ",Updates!D59)+17,(FIND("Are the",Updates!D59)-(FIND("Pooled Position: ",Updates!D59)+17)))))</f>
        <v>#VALUE!</v>
      </c>
      <c r="O59" t="e">
        <f>TRIM(CLEAN(MID(Updates!D59,FIND("Employee Name: ",Updates!D59)+15,(FIND("Job Title",Updates!D59)-(FIND("Employee Name: ",Updates!D59)+15)))))</f>
        <v>#VALUE!</v>
      </c>
      <c r="P59" t="e">
        <f t="shared" si="3"/>
        <v>#VALUE!</v>
      </c>
      <c r="Q59" t="e">
        <f t="shared" si="4"/>
        <v>#VALUE!</v>
      </c>
      <c r="R59" t="e">
        <f t="shared" si="5"/>
        <v>#VALUE!</v>
      </c>
      <c r="S59" t="e">
        <f>TRIM(CLEAN(MID(Updates!D59,FIND("Account to clone: ",Updates!D59)+18,(FIND("Position",Updates!D59)-(FIND("Account to clone: ",Updates!D59)+18)))))</f>
        <v>#VALUE!</v>
      </c>
      <c r="T59" t="str">
        <f t="shared" si="6"/>
        <v/>
      </c>
      <c r="U59" t="str">
        <f t="shared" si="7"/>
        <v>No</v>
      </c>
      <c r="V59" t="e">
        <f>TRIM(CLEAN(MID(Updates!D59,FIND("Home Share (H:\ drive) required: ",Updates!D59)+4,(FIND("Group Share (S:\ drive) required: ",Updates!D59)-(FIND("Home Share (H:\ drive) required: ",Updates!D59)+4)))))</f>
        <v>#VALUE!</v>
      </c>
      <c r="W59" t="str">
        <f t="shared" si="8"/>
        <v>No</v>
      </c>
      <c r="X59" t="e">
        <f>TRIM(CLEAN(MID(Updates!D59,FIND("S Drive Path: ",Updates!D59)+14,(FIND("Position",Updates!D59)-(FIND("S Drive Path: ",Updates!D59)+14)))))</f>
        <v>#VALUE!</v>
      </c>
      <c r="Y59" t="e">
        <f>("USR\"&amp;Updates!K59)</f>
        <v>#VALUE!</v>
      </c>
      <c r="Z59" t="e">
        <f>Updates!K59&amp;"$"</f>
        <v>#VALUE!</v>
      </c>
      <c r="AA59" s="11">
        <f t="shared" ca="1" si="9"/>
        <v>18</v>
      </c>
      <c r="AB59" s="6" t="str">
        <f ca="1">LOOKUP(AA59,AC2:AC21,AD2:AD21)</f>
        <v>DC4MDB08</v>
      </c>
    </row>
    <row r="60" spans="1:28" ht="12" customHeight="1">
      <c r="A60" s="6" t="e">
        <f>TRIM(CLEAN(MID(Updates!D60,FIND("Network User Id: ",Updates!D60)+17,(FIND("E-MAIL ACCOUNTS",Updates!D60)-(FIND("Network User Id:",Updates!D60)+17)))))</f>
        <v>#VALUE!</v>
      </c>
      <c r="B60" s="6" t="e">
        <f>TRIM(CLEAN(MID(Updates!D60,FIND("Logon ID: ",Updates!D60)+10,(FIND("Password:",Updates!D60)-(FIND("Logon ID:",Updates!D60)+10)))))</f>
        <v>#VALUE!</v>
      </c>
      <c r="C60" t="e">
        <f>TRIM(CLEAN(MID(Updates!D60,FIND("Primary Address: ",Updates!D60)+17,(FIND("Secondary Address:",Updates!D60)-(FIND("Primary Address: ",Updates!D60)+17)))))</f>
        <v>#VALUE!</v>
      </c>
      <c r="D60" t="e">
        <f>TRIM(CLEAN(MID(Updates!D60,FIND("Secondary Address: ",Updates!D60)+19,(FIND("** PLEASE DO NOT REPLY TO THIS E-MAIL. ",Updates!D60)-(FIND("Secondary Address: ",Updates!D60)+19)))))</f>
        <v>#VALUE!</v>
      </c>
      <c r="E60" t="b">
        <f>IF(COUNT(SEARCH({"transpo.ottawa.on.ca"},D60)),"@ottawa.ca")</f>
        <v>0</v>
      </c>
      <c r="F60" s="9" t="e">
        <f t="shared" si="1"/>
        <v>#VALUE!</v>
      </c>
      <c r="G60" t="e">
        <f>TRIM(CLEAN(MID(Updates!D60,FIND("E-mail Address: ",Updates!D60)+16,(FIND("The employee",Updates!D60)-(FIND("E-mail Address: ",Updates!D60)+16)))))</f>
        <v>#VALUE!</v>
      </c>
      <c r="H60" t="e">
        <f>TRIM(CLEAN(MID(Updates!D60,FIND("Account Password: ",Updates!D60)+18,(FIND("NETWORK ACCOUNTS",Updates!D60)-(FIND("Account Password:",Updates!D60)+18)))))</f>
        <v>#VALUE!</v>
      </c>
      <c r="I60" t="e">
        <f>TRIM(CLEAN(MID(Updates!D60,FIND("Password: ",Updates!D60)+10,(FIND("E-mail",Updates!D60)-(FIND("Password:",Updates!D60)+12)))))</f>
        <v>#VALUE!</v>
      </c>
      <c r="J60" t="e">
        <f>TRIM(CLEAN(MID(Updates!D60,FIND("Account to clone: ",Updates!D60)+18,(FIND("Position",Updates!D60)-(FIND("Account to clone: ",Updates!D60)+18)))))</f>
        <v>#VALUE!</v>
      </c>
      <c r="K60" t="e">
        <f>TRIM(CLEAN(MID(Updates!D60,FIND("Clone permissions of another account: ",Updates!D60)+38,(FIND("Email required:",Updates!D60)-(FIND("Clone permissions of another account: ",Updates!D60)+38)))))</f>
        <v>#VALUE!</v>
      </c>
      <c r="L60" t="e">
        <f t="shared" si="2"/>
        <v>#VALUE!</v>
      </c>
      <c r="M60" s="8" t="e">
        <f>TRIM(CLEAN(MID(Updates!D60,FIND("Branch: ",Updates!D60)+8,(FIND("Division",Updates!D60)-(FIND("Branch: ",Updates!D60)+8)))))</f>
        <v>#VALUE!</v>
      </c>
      <c r="N60" s="8" t="e">
        <f>TRIM(CLEAN(MID(Updates!D60,FIND("Pooled Position: ",Updates!D60)+17,(FIND("Are the",Updates!D60)-(FIND("Pooled Position: ",Updates!D60)+17)))))</f>
        <v>#VALUE!</v>
      </c>
      <c r="O60" t="e">
        <f>TRIM(CLEAN(MID(Updates!D60,FIND("Employee Name: ",Updates!D60)+15,(FIND("Job Title",Updates!D60)-(FIND("Employee Name: ",Updates!D60)+15)))))</f>
        <v>#VALUE!</v>
      </c>
      <c r="P60" t="e">
        <f t="shared" si="3"/>
        <v>#VALUE!</v>
      </c>
      <c r="Q60" t="e">
        <f t="shared" si="4"/>
        <v>#VALUE!</v>
      </c>
      <c r="R60" t="e">
        <f t="shared" si="5"/>
        <v>#VALUE!</v>
      </c>
      <c r="S60" t="e">
        <f>TRIM(CLEAN(MID(Updates!D60,FIND("Account to clone: ",Updates!D60)+18,(FIND("Position",Updates!D60)-(FIND("Account to clone: ",Updates!D60)+18)))))</f>
        <v>#VALUE!</v>
      </c>
      <c r="T60" t="str">
        <f t="shared" si="6"/>
        <v/>
      </c>
      <c r="U60" t="str">
        <f t="shared" si="7"/>
        <v>No</v>
      </c>
      <c r="V60" t="e">
        <f>TRIM(CLEAN(MID(Updates!D60,FIND("Home Share (H:\ drive) required: ",Updates!D60)+4,(FIND("Group Share (S:\ drive) required: ",Updates!D60)-(FIND("Home Share (H:\ drive) required: ",Updates!D60)+4)))))</f>
        <v>#VALUE!</v>
      </c>
      <c r="W60" t="str">
        <f t="shared" si="8"/>
        <v>No</v>
      </c>
      <c r="X60" t="e">
        <f>TRIM(CLEAN(MID(Updates!D60,FIND("S Drive Path: ",Updates!D60)+14,(FIND("Position",Updates!D60)-(FIND("S Drive Path: ",Updates!D60)+14)))))</f>
        <v>#VALUE!</v>
      </c>
      <c r="Y60" t="e">
        <f>("USR\"&amp;Updates!K60)</f>
        <v>#VALUE!</v>
      </c>
      <c r="Z60" t="e">
        <f>Updates!K60&amp;"$"</f>
        <v>#VALUE!</v>
      </c>
      <c r="AA60" s="11">
        <f t="shared" ca="1" si="9"/>
        <v>15</v>
      </c>
      <c r="AB60" s="6" t="str">
        <f ca="1">LOOKUP(AA60,AC2:AC21,AD2:AD21)</f>
        <v>DC4MDB05</v>
      </c>
    </row>
    <row r="61" spans="1:28" ht="12" customHeight="1">
      <c r="A61" s="6" t="e">
        <f>TRIM(CLEAN(MID(Updates!D61,FIND("Network User Id: ",Updates!D61)+17,(FIND("E-MAIL ACCOUNTS",Updates!D61)-(FIND("Network User Id:",Updates!D61)+17)))))</f>
        <v>#VALUE!</v>
      </c>
      <c r="B61" s="6" t="e">
        <f>TRIM(CLEAN(MID(Updates!D61,FIND("Logon ID: ",Updates!D61)+10,(FIND("Password:",Updates!D61)-(FIND("Logon ID:",Updates!D61)+10)))))</f>
        <v>#VALUE!</v>
      </c>
      <c r="C61" t="e">
        <f>TRIM(CLEAN(MID(Updates!D61,FIND("Primary Address: ",Updates!D61)+17,(FIND("Secondary Address:",Updates!D61)-(FIND("Primary Address: ",Updates!D61)+17)))))</f>
        <v>#VALUE!</v>
      </c>
      <c r="D61" t="e">
        <f>TRIM(CLEAN(MID(Updates!D61,FIND("Secondary Address: ",Updates!D61)+19,(FIND("** PLEASE DO NOT REPLY TO THIS E-MAIL. ",Updates!D61)-(FIND("Secondary Address: ",Updates!D61)+19)))))</f>
        <v>#VALUE!</v>
      </c>
      <c r="E61" t="b">
        <f>IF(COUNT(SEARCH({"transpo.ottawa.on.ca"},D61)),"@ottawa.ca")</f>
        <v>0</v>
      </c>
      <c r="F61" s="9" t="e">
        <f t="shared" si="1"/>
        <v>#VALUE!</v>
      </c>
      <c r="G61" t="e">
        <f>TRIM(CLEAN(MID(Updates!D61,FIND("E-mail Address: ",Updates!D61)+16,(FIND("The employee",Updates!D61)-(FIND("E-mail Address: ",Updates!D61)+16)))))</f>
        <v>#VALUE!</v>
      </c>
      <c r="H61" t="e">
        <f>TRIM(CLEAN(MID(Updates!D61,FIND("Account Password: ",Updates!D61)+18,(FIND("NETWORK ACCOUNTS",Updates!D61)-(FIND("Account Password:",Updates!D61)+18)))))</f>
        <v>#VALUE!</v>
      </c>
      <c r="I61" t="e">
        <f>TRIM(CLEAN(MID(Updates!D61,FIND("Password: ",Updates!D61)+10,(FIND("E-mail",Updates!D61)-(FIND("Password:",Updates!D61)+12)))))</f>
        <v>#VALUE!</v>
      </c>
      <c r="J61" t="e">
        <f>TRIM(CLEAN(MID(Updates!D61,FIND("Account to clone: ",Updates!D61)+18,(FIND("Position",Updates!D61)-(FIND("Account to clone: ",Updates!D61)+18)))))</f>
        <v>#VALUE!</v>
      </c>
      <c r="K61" t="e">
        <f>TRIM(CLEAN(MID(Updates!D61,FIND("Clone permissions of another account: ",Updates!D61)+38,(FIND("Email required:",Updates!D61)-(FIND("Clone permissions of another account: ",Updates!D61)+38)))))</f>
        <v>#VALUE!</v>
      </c>
      <c r="L61" t="e">
        <f t="shared" si="2"/>
        <v>#VALUE!</v>
      </c>
      <c r="M61" s="8" t="e">
        <f>TRIM(CLEAN(MID(Updates!D61,FIND("Branch: ",Updates!D61)+8,(FIND("Division",Updates!D61)-(FIND("Branch: ",Updates!D61)+8)))))</f>
        <v>#VALUE!</v>
      </c>
      <c r="N61" s="8" t="e">
        <f>TRIM(CLEAN(MID(Updates!D61,FIND("Pooled Position: ",Updates!D61)+17,(FIND("Are the",Updates!D61)-(FIND("Pooled Position: ",Updates!D61)+17)))))</f>
        <v>#VALUE!</v>
      </c>
      <c r="O61" t="e">
        <f>TRIM(CLEAN(MID(Updates!D61,FIND("Employee Name: ",Updates!D61)+15,(FIND("Job Title",Updates!D61)-(FIND("Employee Name: ",Updates!D61)+15)))))</f>
        <v>#VALUE!</v>
      </c>
      <c r="P61" t="e">
        <f t="shared" si="3"/>
        <v>#VALUE!</v>
      </c>
      <c r="Q61" t="e">
        <f t="shared" si="4"/>
        <v>#VALUE!</v>
      </c>
      <c r="R61" t="e">
        <f t="shared" si="5"/>
        <v>#VALUE!</v>
      </c>
      <c r="S61" t="e">
        <f>TRIM(CLEAN(MID(Updates!D61,FIND("Account to clone: ",Updates!D61)+18,(FIND("Position",Updates!D61)-(FIND("Account to clone: ",Updates!D61)+18)))))</f>
        <v>#VALUE!</v>
      </c>
      <c r="T61" t="str">
        <f t="shared" si="6"/>
        <v/>
      </c>
      <c r="U61" t="str">
        <f t="shared" si="7"/>
        <v>No</v>
      </c>
      <c r="V61" t="e">
        <f>TRIM(CLEAN(MID(Updates!D61,FIND("Home Share (H:\ drive) required: ",Updates!D61)+4,(FIND("Group Share (S:\ drive) required: ",Updates!D61)-(FIND("Home Share (H:\ drive) required: ",Updates!D61)+4)))))</f>
        <v>#VALUE!</v>
      </c>
      <c r="W61" t="str">
        <f t="shared" si="8"/>
        <v>No</v>
      </c>
      <c r="X61" t="e">
        <f>TRIM(CLEAN(MID(Updates!D61,FIND("S Drive Path: ",Updates!D61)+14,(FIND("Position",Updates!D61)-(FIND("S Drive Path: ",Updates!D61)+14)))))</f>
        <v>#VALUE!</v>
      </c>
      <c r="Y61" t="e">
        <f>("USR\"&amp;Updates!K61)</f>
        <v>#VALUE!</v>
      </c>
      <c r="Z61" t="e">
        <f>Updates!K61&amp;"$"</f>
        <v>#VALUE!</v>
      </c>
      <c r="AA61" s="11">
        <f t="shared" ca="1" si="9"/>
        <v>13</v>
      </c>
      <c r="AB61" s="6" t="str">
        <f ca="1">LOOKUP(AA61,AC2:AC21,AD2:AD21)</f>
        <v>DC4MDB03</v>
      </c>
    </row>
    <row r="62" spans="1:28" ht="12" customHeight="1">
      <c r="A62" s="6" t="e">
        <f>TRIM(CLEAN(MID(Updates!D62,FIND("Network User Id: ",Updates!D62)+17,(FIND("E-MAIL ACCOUNTS",Updates!D62)-(FIND("Network User Id:",Updates!D62)+17)))))</f>
        <v>#VALUE!</v>
      </c>
      <c r="B62" s="6" t="e">
        <f>TRIM(CLEAN(MID(Updates!D62,FIND("Logon ID: ",Updates!D62)+10,(FIND("Password:",Updates!D62)-(FIND("Logon ID:",Updates!D62)+10)))))</f>
        <v>#VALUE!</v>
      </c>
      <c r="C62" t="e">
        <f>TRIM(CLEAN(MID(Updates!D62,FIND("Primary Address: ",Updates!D62)+17,(FIND("Secondary Address:",Updates!D62)-(FIND("Primary Address: ",Updates!D62)+17)))))</f>
        <v>#VALUE!</v>
      </c>
      <c r="D62" t="e">
        <f>TRIM(CLEAN(MID(Updates!D62,FIND("Secondary Address: ",Updates!D62)+19,(FIND("** PLEASE DO NOT REPLY TO THIS E-MAIL. ",Updates!D62)-(FIND("Secondary Address: ",Updates!D62)+19)))))</f>
        <v>#VALUE!</v>
      </c>
      <c r="E62" t="b">
        <f>IF(COUNT(SEARCH({"transpo.ottawa.on.ca"},D62)),"@ottawa.ca")</f>
        <v>0</v>
      </c>
      <c r="F62" s="9" t="e">
        <f t="shared" si="1"/>
        <v>#VALUE!</v>
      </c>
      <c r="G62" t="e">
        <f>TRIM(CLEAN(MID(Updates!D62,FIND("E-mail Address: ",Updates!D62)+16,(FIND("The employee",Updates!D62)-(FIND("E-mail Address: ",Updates!D62)+16)))))</f>
        <v>#VALUE!</v>
      </c>
      <c r="H62" t="e">
        <f>TRIM(CLEAN(MID(Updates!D62,FIND("Account Password: ",Updates!D62)+18,(FIND("NETWORK ACCOUNTS",Updates!D62)-(FIND("Account Password:",Updates!D62)+18)))))</f>
        <v>#VALUE!</v>
      </c>
      <c r="I62" t="e">
        <f>TRIM(CLEAN(MID(Updates!D62,FIND("Password: ",Updates!D62)+10,(FIND("E-mail",Updates!D62)-(FIND("Password:",Updates!D62)+12)))))</f>
        <v>#VALUE!</v>
      </c>
      <c r="J62" t="e">
        <f>TRIM(CLEAN(MID(Updates!D62,FIND("Account to clone: ",Updates!D62)+18,(FIND("Position",Updates!D62)-(FIND("Account to clone: ",Updates!D62)+18)))))</f>
        <v>#VALUE!</v>
      </c>
      <c r="K62" t="e">
        <f>TRIM(CLEAN(MID(Updates!D62,FIND("Clone permissions of another account: ",Updates!D62)+38,(FIND("Email required:",Updates!D62)-(FIND("Clone permissions of another account: ",Updates!D62)+38)))))</f>
        <v>#VALUE!</v>
      </c>
      <c r="L62" t="e">
        <f t="shared" si="2"/>
        <v>#VALUE!</v>
      </c>
      <c r="M62" s="8" t="e">
        <f>TRIM(CLEAN(MID(Updates!D62,FIND("Branch: ",Updates!D62)+8,(FIND("Division",Updates!D62)-(FIND("Branch: ",Updates!D62)+8)))))</f>
        <v>#VALUE!</v>
      </c>
      <c r="N62" s="8" t="e">
        <f>TRIM(CLEAN(MID(Updates!D62,FIND("Pooled Position: ",Updates!D62)+17,(FIND("Are the",Updates!D62)-(FIND("Pooled Position: ",Updates!D62)+17)))))</f>
        <v>#VALUE!</v>
      </c>
      <c r="O62" t="e">
        <f>TRIM(CLEAN(MID(Updates!D62,FIND("Employee Name: ",Updates!D62)+15,(FIND("Job Title",Updates!D62)-(FIND("Employee Name: ",Updates!D62)+15)))))</f>
        <v>#VALUE!</v>
      </c>
      <c r="P62" t="e">
        <f t="shared" si="3"/>
        <v>#VALUE!</v>
      </c>
      <c r="Q62" t="e">
        <f t="shared" si="4"/>
        <v>#VALUE!</v>
      </c>
      <c r="R62" t="e">
        <f t="shared" si="5"/>
        <v>#VALUE!</v>
      </c>
      <c r="S62" t="e">
        <f>TRIM(CLEAN(MID(Updates!D62,FIND("Account to clone: ",Updates!D62)+18,(FIND("Position",Updates!D62)-(FIND("Account to clone: ",Updates!D62)+18)))))</f>
        <v>#VALUE!</v>
      </c>
      <c r="T62" t="str">
        <f t="shared" si="6"/>
        <v/>
      </c>
      <c r="U62" t="str">
        <f t="shared" si="7"/>
        <v>No</v>
      </c>
      <c r="V62" t="e">
        <f>TRIM(CLEAN(MID(Updates!D62,FIND("Home Share (H:\ drive) required: ",Updates!D62)+4,(FIND("Group Share (S:\ drive) required: ",Updates!D62)-(FIND("Home Share (H:\ drive) required: ",Updates!D62)+4)))))</f>
        <v>#VALUE!</v>
      </c>
      <c r="W62" t="str">
        <f t="shared" si="8"/>
        <v>No</v>
      </c>
      <c r="X62" t="e">
        <f>TRIM(CLEAN(MID(Updates!D62,FIND("S Drive Path: ",Updates!D62)+14,(FIND("Position",Updates!D62)-(FIND("S Drive Path: ",Updates!D62)+14)))))</f>
        <v>#VALUE!</v>
      </c>
      <c r="Y62" t="e">
        <f>("USR\"&amp;Updates!K62)</f>
        <v>#VALUE!</v>
      </c>
      <c r="Z62" t="e">
        <f>Updates!K62&amp;"$"</f>
        <v>#VALUE!</v>
      </c>
      <c r="AA62" s="11">
        <f t="shared" ca="1" si="9"/>
        <v>1</v>
      </c>
      <c r="AB62" s="6" t="str">
        <f ca="1">LOOKUP(AA62,AC2:AC21,AD2:AD21)</f>
        <v>DC1MDB01</v>
      </c>
    </row>
    <row r="63" spans="1:28" ht="12" customHeight="1">
      <c r="A63" s="6" t="e">
        <f>TRIM(CLEAN(MID(Updates!D63,FIND("Network User Id: ",Updates!D63)+17,(FIND("E-MAIL ACCOUNTS",Updates!D63)-(FIND("Network User Id:",Updates!D63)+17)))))</f>
        <v>#VALUE!</v>
      </c>
      <c r="B63" s="6" t="e">
        <f>TRIM(CLEAN(MID(Updates!D63,FIND("Logon ID: ",Updates!D63)+10,(FIND("Password:",Updates!D63)-(FIND("Logon ID:",Updates!D63)+10)))))</f>
        <v>#VALUE!</v>
      </c>
      <c r="C63" t="e">
        <f>TRIM(CLEAN(MID(Updates!D63,FIND("Primary Address: ",Updates!D63)+17,(FIND("Secondary Address:",Updates!D63)-(FIND("Primary Address: ",Updates!D63)+17)))))</f>
        <v>#VALUE!</v>
      </c>
      <c r="D63" t="e">
        <f>TRIM(CLEAN(MID(Updates!D63,FIND("Secondary Address: ",Updates!D63)+19,(FIND("** PLEASE DO NOT REPLY TO THIS E-MAIL. ",Updates!D63)-(FIND("Secondary Address: ",Updates!D63)+19)))))</f>
        <v>#VALUE!</v>
      </c>
      <c r="E63" t="b">
        <f>IF(COUNT(SEARCH({"transpo.ottawa.on.ca"},D63)),"@ottawa.ca")</f>
        <v>0</v>
      </c>
      <c r="F63" s="9" t="e">
        <f t="shared" si="1"/>
        <v>#VALUE!</v>
      </c>
      <c r="G63" t="e">
        <f>TRIM(CLEAN(MID(Updates!D63,FIND("E-mail Address: ",Updates!D63)+16,(FIND("The employee",Updates!D63)-(FIND("E-mail Address: ",Updates!D63)+16)))))</f>
        <v>#VALUE!</v>
      </c>
      <c r="H63" t="e">
        <f>TRIM(CLEAN(MID(Updates!D63,FIND("Account Password: ",Updates!D63)+18,(FIND("NETWORK ACCOUNTS",Updates!D63)-(FIND("Account Password:",Updates!D63)+18)))))</f>
        <v>#VALUE!</v>
      </c>
      <c r="I63" t="e">
        <f>TRIM(CLEAN(MID(Updates!D63,FIND("Password: ",Updates!D63)+10,(FIND("E-mail",Updates!D63)-(FIND("Password:",Updates!D63)+12)))))</f>
        <v>#VALUE!</v>
      </c>
      <c r="J63" t="e">
        <f>TRIM(CLEAN(MID(Updates!D63,FIND("Account to clone: ",Updates!D63)+18,(FIND("Position",Updates!D63)-(FIND("Account to clone: ",Updates!D63)+18)))))</f>
        <v>#VALUE!</v>
      </c>
      <c r="K63" t="e">
        <f>TRIM(CLEAN(MID(Updates!D63,FIND("Clone permissions of another account: ",Updates!D63)+38,(FIND("Email required:",Updates!D63)-(FIND("Clone permissions of another account: ",Updates!D63)+38)))))</f>
        <v>#VALUE!</v>
      </c>
      <c r="L63" t="e">
        <f t="shared" si="2"/>
        <v>#VALUE!</v>
      </c>
      <c r="M63" s="8" t="e">
        <f>TRIM(CLEAN(MID(Updates!D63,FIND("Branch: ",Updates!D63)+8,(FIND("Division",Updates!D63)-(FIND("Branch: ",Updates!D63)+8)))))</f>
        <v>#VALUE!</v>
      </c>
      <c r="N63" s="8" t="e">
        <f>TRIM(CLEAN(MID(Updates!D63,FIND("Pooled Position: ",Updates!D63)+17,(FIND("Are the",Updates!D63)-(FIND("Pooled Position: ",Updates!D63)+17)))))</f>
        <v>#VALUE!</v>
      </c>
      <c r="O63" t="e">
        <f>TRIM(CLEAN(MID(Updates!D63,FIND("Employee Name: ",Updates!D63)+15,(FIND("Job Title",Updates!D63)-(FIND("Employee Name: ",Updates!D63)+15)))))</f>
        <v>#VALUE!</v>
      </c>
      <c r="P63" t="e">
        <f t="shared" si="3"/>
        <v>#VALUE!</v>
      </c>
      <c r="Q63" t="e">
        <f t="shared" si="4"/>
        <v>#VALUE!</v>
      </c>
      <c r="R63" t="e">
        <f t="shared" si="5"/>
        <v>#VALUE!</v>
      </c>
      <c r="S63" t="e">
        <f>TRIM(CLEAN(MID(Updates!D63,FIND("Account to clone: ",Updates!D63)+18,(FIND("Position",Updates!D63)-(FIND("Account to clone: ",Updates!D63)+18)))))</f>
        <v>#VALUE!</v>
      </c>
      <c r="T63" t="str">
        <f t="shared" si="6"/>
        <v/>
      </c>
      <c r="U63" t="str">
        <f t="shared" si="7"/>
        <v>No</v>
      </c>
      <c r="V63" t="e">
        <f>TRIM(CLEAN(MID(Updates!D63,FIND("Home Share (H:\ drive) required: ",Updates!D63)+4,(FIND("Group Share (S:\ drive) required: ",Updates!D63)-(FIND("Home Share (H:\ drive) required: ",Updates!D63)+4)))))</f>
        <v>#VALUE!</v>
      </c>
      <c r="W63" t="str">
        <f t="shared" si="8"/>
        <v>No</v>
      </c>
      <c r="X63" t="e">
        <f>TRIM(CLEAN(MID(Updates!D63,FIND("S Drive Path: ",Updates!D63)+14,(FIND("Position",Updates!D63)-(FIND("S Drive Path: ",Updates!D63)+14)))))</f>
        <v>#VALUE!</v>
      </c>
      <c r="Y63" t="e">
        <f>("USR\"&amp;Updates!K63)</f>
        <v>#VALUE!</v>
      </c>
      <c r="Z63" t="e">
        <f>Updates!K63&amp;"$"</f>
        <v>#VALUE!</v>
      </c>
      <c r="AA63" s="11">
        <f t="shared" ca="1" si="9"/>
        <v>10</v>
      </c>
      <c r="AB63" s="6" t="str">
        <f ca="1">LOOKUP(AA63,AC2:AC21,AD2:AD21)</f>
        <v>DC1MDB10</v>
      </c>
    </row>
    <row r="64" spans="1:28" ht="12" customHeight="1">
      <c r="A64" s="6" t="e">
        <f>TRIM(CLEAN(MID(Updates!D64,FIND("Network User Id: ",Updates!D64)+17,(FIND("E-MAIL ACCOUNTS",Updates!D64)-(FIND("Network User Id:",Updates!D64)+17)))))</f>
        <v>#VALUE!</v>
      </c>
      <c r="B64" s="6" t="e">
        <f>TRIM(CLEAN(MID(Updates!D64,FIND("Logon ID: ",Updates!D64)+10,(FIND("Password:",Updates!D64)-(FIND("Logon ID:",Updates!D64)+10)))))</f>
        <v>#VALUE!</v>
      </c>
      <c r="C64" t="e">
        <f>TRIM(CLEAN(MID(Updates!D64,FIND("Primary Address: ",Updates!D64)+17,(FIND("Secondary Address:",Updates!D64)-(FIND("Primary Address: ",Updates!D64)+17)))))</f>
        <v>#VALUE!</v>
      </c>
      <c r="D64" t="e">
        <f>TRIM(CLEAN(MID(Updates!D64,FIND("Secondary Address: ",Updates!D64)+19,(FIND("** PLEASE DO NOT REPLY TO THIS E-MAIL. ",Updates!D64)-(FIND("Secondary Address: ",Updates!D64)+19)))))</f>
        <v>#VALUE!</v>
      </c>
      <c r="E64" t="b">
        <f>IF(COUNT(SEARCH({"transpo.ottawa.on.ca"},D64)),"@ottawa.ca")</f>
        <v>0</v>
      </c>
      <c r="F64" s="9" t="e">
        <f t="shared" si="1"/>
        <v>#VALUE!</v>
      </c>
      <c r="G64" t="e">
        <f>TRIM(CLEAN(MID(Updates!D64,FIND("E-mail Address: ",Updates!D64)+16,(FIND("The employee",Updates!D64)-(FIND("E-mail Address: ",Updates!D64)+16)))))</f>
        <v>#VALUE!</v>
      </c>
      <c r="H64" t="e">
        <f>TRIM(CLEAN(MID(Updates!D64,FIND("Account Password: ",Updates!D64)+18,(FIND("NETWORK ACCOUNTS",Updates!D64)-(FIND("Account Password:",Updates!D64)+18)))))</f>
        <v>#VALUE!</v>
      </c>
      <c r="I64" t="e">
        <f>TRIM(CLEAN(MID(Updates!D64,FIND("Password: ",Updates!D64)+10,(FIND("E-mail",Updates!D64)-(FIND("Password:",Updates!D64)+12)))))</f>
        <v>#VALUE!</v>
      </c>
      <c r="J64" t="e">
        <f>TRIM(CLEAN(MID(Updates!D64,FIND("Account to clone: ",Updates!D64)+18,(FIND("Position",Updates!D64)-(FIND("Account to clone: ",Updates!D64)+18)))))</f>
        <v>#VALUE!</v>
      </c>
      <c r="K64" t="e">
        <f>TRIM(CLEAN(MID(Updates!D64,FIND("Clone permissions of another account: ",Updates!D64)+38,(FIND("Email required:",Updates!D64)-(FIND("Clone permissions of another account: ",Updates!D64)+38)))))</f>
        <v>#VALUE!</v>
      </c>
      <c r="L64" t="e">
        <f t="shared" si="2"/>
        <v>#VALUE!</v>
      </c>
      <c r="M64" s="8" t="e">
        <f>TRIM(CLEAN(MID(Updates!D64,FIND("Branch: ",Updates!D64)+8,(FIND("Division",Updates!D64)-(FIND("Branch: ",Updates!D64)+8)))))</f>
        <v>#VALUE!</v>
      </c>
      <c r="N64" s="8" t="e">
        <f>TRIM(CLEAN(MID(Updates!D64,FIND("Pooled Position: ",Updates!D64)+17,(FIND("Are the",Updates!D64)-(FIND("Pooled Position: ",Updates!D64)+17)))))</f>
        <v>#VALUE!</v>
      </c>
      <c r="O64" t="e">
        <f>TRIM(CLEAN(MID(Updates!D64,FIND("Employee Name: ",Updates!D64)+15,(FIND("Job Title",Updates!D64)-(FIND("Employee Name: ",Updates!D64)+15)))))</f>
        <v>#VALUE!</v>
      </c>
      <c r="P64" t="e">
        <f t="shared" si="3"/>
        <v>#VALUE!</v>
      </c>
      <c r="Q64" t="e">
        <f t="shared" si="4"/>
        <v>#VALUE!</v>
      </c>
      <c r="R64" t="e">
        <f t="shared" si="5"/>
        <v>#VALUE!</v>
      </c>
      <c r="S64" t="e">
        <f>TRIM(CLEAN(MID(Updates!D64,FIND("Account to clone: ",Updates!D64)+18,(FIND("Position",Updates!D64)-(FIND("Account to clone: ",Updates!D64)+18)))))</f>
        <v>#VALUE!</v>
      </c>
      <c r="T64" t="str">
        <f t="shared" si="6"/>
        <v/>
      </c>
      <c r="U64" t="str">
        <f t="shared" si="7"/>
        <v>No</v>
      </c>
      <c r="V64" t="e">
        <f>TRIM(CLEAN(MID(Updates!D64,FIND("Home Share (H:\ drive) required: ",Updates!D64)+4,(FIND("Group Share (S:\ drive) required: ",Updates!D64)-(FIND("Home Share (H:\ drive) required: ",Updates!D64)+4)))))</f>
        <v>#VALUE!</v>
      </c>
      <c r="W64" t="str">
        <f t="shared" si="8"/>
        <v>No</v>
      </c>
      <c r="X64" t="e">
        <f>TRIM(CLEAN(MID(Updates!D64,FIND("S Drive Path: ",Updates!D64)+14,(FIND("Position",Updates!D64)-(FIND("S Drive Path: ",Updates!D64)+14)))))</f>
        <v>#VALUE!</v>
      </c>
      <c r="Y64" t="e">
        <f>("USR\"&amp;Updates!K64)</f>
        <v>#VALUE!</v>
      </c>
      <c r="Z64" t="e">
        <f>Updates!K64&amp;"$"</f>
        <v>#VALUE!</v>
      </c>
      <c r="AA64" s="11">
        <f t="shared" ca="1" si="9"/>
        <v>9</v>
      </c>
      <c r="AB64" s="6" t="str">
        <f ca="1">LOOKUP(AA64,AC2:AC21,AD2:AD21)</f>
        <v>DC1MDB09</v>
      </c>
    </row>
    <row r="65" spans="1:28" ht="12" customHeight="1">
      <c r="A65" s="6" t="e">
        <f>TRIM(CLEAN(MID(Updates!D65,FIND("Network User Id: ",Updates!D65)+17,(FIND("E-MAIL ACCOUNTS",Updates!D65)-(FIND("Network User Id:",Updates!D65)+17)))))</f>
        <v>#VALUE!</v>
      </c>
      <c r="B65" s="6" t="e">
        <f>TRIM(CLEAN(MID(Updates!D65,FIND("Logon ID: ",Updates!D65)+10,(FIND("Password:",Updates!D65)-(FIND("Logon ID:",Updates!D65)+10)))))</f>
        <v>#VALUE!</v>
      </c>
      <c r="C65" t="e">
        <f>TRIM(CLEAN(MID(Updates!D65,FIND("Primary Address: ",Updates!D65)+17,(FIND("Secondary Address:",Updates!D65)-(FIND("Primary Address: ",Updates!D65)+17)))))</f>
        <v>#VALUE!</v>
      </c>
      <c r="D65" t="e">
        <f>TRIM(CLEAN(MID(Updates!D65,FIND("Secondary Address: ",Updates!D65)+19,(FIND("** PLEASE DO NOT REPLY TO THIS E-MAIL. ",Updates!D65)-(FIND("Secondary Address: ",Updates!D65)+19)))))</f>
        <v>#VALUE!</v>
      </c>
      <c r="E65" t="b">
        <f>IF(COUNT(SEARCH({"transpo.ottawa.on.ca"},D65)),"@ottawa.ca")</f>
        <v>0</v>
      </c>
      <c r="F65" s="9" t="e">
        <f t="shared" si="1"/>
        <v>#VALUE!</v>
      </c>
      <c r="G65" t="e">
        <f>TRIM(CLEAN(MID(Updates!D65,FIND("E-mail Address: ",Updates!D65)+16,(FIND("The employee",Updates!D65)-(FIND("E-mail Address: ",Updates!D65)+16)))))</f>
        <v>#VALUE!</v>
      </c>
      <c r="H65" t="e">
        <f>TRIM(CLEAN(MID(Updates!D65,FIND("Account Password: ",Updates!D65)+18,(FIND("NETWORK ACCOUNTS",Updates!D65)-(FIND("Account Password:",Updates!D65)+18)))))</f>
        <v>#VALUE!</v>
      </c>
      <c r="I65" t="e">
        <f>TRIM(CLEAN(MID(Updates!D65,FIND("Password: ",Updates!D65)+10,(FIND("E-mail",Updates!D65)-(FIND("Password:",Updates!D65)+12)))))</f>
        <v>#VALUE!</v>
      </c>
      <c r="J65" t="e">
        <f>TRIM(CLEAN(MID(Updates!D65,FIND("Account to clone: ",Updates!D65)+18,(FIND("Position",Updates!D65)-(FIND("Account to clone: ",Updates!D65)+18)))))</f>
        <v>#VALUE!</v>
      </c>
      <c r="K65" t="e">
        <f>TRIM(CLEAN(MID(Updates!D65,FIND("Clone permissions of another account: ",Updates!D65)+38,(FIND("Email required:",Updates!D65)-(FIND("Clone permissions of another account: ",Updates!D65)+38)))))</f>
        <v>#VALUE!</v>
      </c>
      <c r="L65" t="e">
        <f t="shared" si="2"/>
        <v>#VALUE!</v>
      </c>
      <c r="M65" s="8" t="e">
        <f>TRIM(CLEAN(MID(Updates!D65,FIND("Branch: ",Updates!D65)+8,(FIND("Division",Updates!D65)-(FIND("Branch: ",Updates!D65)+8)))))</f>
        <v>#VALUE!</v>
      </c>
      <c r="N65" s="8" t="e">
        <f>TRIM(CLEAN(MID(Updates!D65,FIND("Pooled Position: ",Updates!D65)+17,(FIND("Are the",Updates!D65)-(FIND("Pooled Position: ",Updates!D65)+17)))))</f>
        <v>#VALUE!</v>
      </c>
      <c r="O65" t="e">
        <f>TRIM(CLEAN(MID(Updates!D65,FIND("Employee Name: ",Updates!D65)+15,(FIND("Job Title",Updates!D65)-(FIND("Employee Name: ",Updates!D65)+15)))))</f>
        <v>#VALUE!</v>
      </c>
      <c r="P65" t="e">
        <f t="shared" si="3"/>
        <v>#VALUE!</v>
      </c>
      <c r="Q65" t="e">
        <f t="shared" si="4"/>
        <v>#VALUE!</v>
      </c>
      <c r="R65" t="e">
        <f t="shared" si="5"/>
        <v>#VALUE!</v>
      </c>
      <c r="S65" t="e">
        <f>TRIM(CLEAN(MID(Updates!D65,FIND("Account to clone: ",Updates!D65)+18,(FIND("Position",Updates!D65)-(FIND("Account to clone: ",Updates!D65)+18)))))</f>
        <v>#VALUE!</v>
      </c>
      <c r="T65" t="str">
        <f t="shared" si="6"/>
        <v/>
      </c>
      <c r="U65" t="str">
        <f t="shared" si="7"/>
        <v>No</v>
      </c>
      <c r="V65" t="e">
        <f>TRIM(CLEAN(MID(Updates!D65,FIND("Home Share (H:\ drive) required: ",Updates!D65)+4,(FIND("Group Share (S:\ drive) required: ",Updates!D65)-(FIND("Home Share (H:\ drive) required: ",Updates!D65)+4)))))</f>
        <v>#VALUE!</v>
      </c>
      <c r="W65" t="str">
        <f t="shared" si="8"/>
        <v>No</v>
      </c>
      <c r="X65" t="e">
        <f>TRIM(CLEAN(MID(Updates!D65,FIND("S Drive Path: ",Updates!D65)+14,(FIND("Position",Updates!D65)-(FIND("S Drive Path: ",Updates!D65)+14)))))</f>
        <v>#VALUE!</v>
      </c>
      <c r="Y65" t="e">
        <f>("USR\"&amp;Updates!K65)</f>
        <v>#VALUE!</v>
      </c>
      <c r="Z65" t="e">
        <f>Updates!K65&amp;"$"</f>
        <v>#VALUE!</v>
      </c>
      <c r="AA65" s="11">
        <f t="shared" ca="1" si="9"/>
        <v>15</v>
      </c>
      <c r="AB65" s="6" t="str">
        <f ca="1">LOOKUP(AA65,AC2:AC21,AD2:AD21)</f>
        <v>DC4MDB05</v>
      </c>
    </row>
    <row r="66" spans="1:28" ht="12" customHeight="1">
      <c r="A66" s="6" t="e">
        <f>TRIM(CLEAN(MID(Updates!D66,FIND("Network User Id: ",Updates!D66)+17,(FIND("E-MAIL ACCOUNTS",Updates!D66)-(FIND("Network User Id:",Updates!D66)+17)))))</f>
        <v>#VALUE!</v>
      </c>
      <c r="B66" s="6" t="e">
        <f>TRIM(CLEAN(MID(Updates!D66,FIND("Logon ID: ",Updates!D66)+10,(FIND("Password:",Updates!D66)-(FIND("Logon ID:",Updates!D66)+10)))))</f>
        <v>#VALUE!</v>
      </c>
      <c r="C66" t="e">
        <f>TRIM(CLEAN(MID(Updates!D66,FIND("Primary Address: ",Updates!D66)+17,(FIND("Secondary Address:",Updates!D66)-(FIND("Primary Address: ",Updates!D66)+17)))))</f>
        <v>#VALUE!</v>
      </c>
      <c r="D66" t="e">
        <f>TRIM(CLEAN(MID(Updates!D66,FIND("Secondary Address: ",Updates!D66)+19,(FIND("** PLEASE DO NOT REPLY TO THIS E-MAIL. ",Updates!D66)-(FIND("Secondary Address: ",Updates!D66)+19)))))</f>
        <v>#VALUE!</v>
      </c>
      <c r="E66" t="b">
        <f>IF(COUNT(SEARCH({"transpo.ottawa.on.ca"},D66)),"@ottawa.ca")</f>
        <v>0</v>
      </c>
      <c r="F66" s="9" t="e">
        <f t="shared" si="1"/>
        <v>#VALUE!</v>
      </c>
      <c r="G66" t="e">
        <f>TRIM(CLEAN(MID(Updates!D66,FIND("E-mail Address: ",Updates!D66)+16,(FIND("The employee",Updates!D66)-(FIND("E-mail Address: ",Updates!D66)+16)))))</f>
        <v>#VALUE!</v>
      </c>
      <c r="H66" t="e">
        <f>TRIM(CLEAN(MID(Updates!D66,FIND("Account Password: ",Updates!D66)+18,(FIND("NETWORK ACCOUNTS",Updates!D66)-(FIND("Account Password:",Updates!D66)+18)))))</f>
        <v>#VALUE!</v>
      </c>
      <c r="I66" t="e">
        <f>TRIM(CLEAN(MID(Updates!D66,FIND("Password: ",Updates!D66)+10,(FIND("E-mail",Updates!D66)-(FIND("Password:",Updates!D66)+12)))))</f>
        <v>#VALUE!</v>
      </c>
      <c r="J66" t="e">
        <f>TRIM(CLEAN(MID(Updates!D66,FIND("Account to clone: ",Updates!D66)+18,(FIND("Position",Updates!D66)-(FIND("Account to clone: ",Updates!D66)+18)))))</f>
        <v>#VALUE!</v>
      </c>
      <c r="K66" t="e">
        <f>TRIM(CLEAN(MID(Updates!D66,FIND("Clone permissions of another account: ",Updates!D66)+38,(FIND("Email required:",Updates!D66)-(FIND("Clone permissions of another account: ",Updates!D66)+38)))))</f>
        <v>#VALUE!</v>
      </c>
      <c r="L66" t="e">
        <f t="shared" si="2"/>
        <v>#VALUE!</v>
      </c>
      <c r="M66" s="8" t="e">
        <f>TRIM(CLEAN(MID(Updates!D66,FIND("Branch: ",Updates!D66)+8,(FIND("Division",Updates!D66)-(FIND("Branch: ",Updates!D66)+8)))))</f>
        <v>#VALUE!</v>
      </c>
      <c r="N66" s="8" t="e">
        <f>TRIM(CLEAN(MID(Updates!D66,FIND("Pooled Position: ",Updates!D66)+17,(FIND("Are the",Updates!D66)-(FIND("Pooled Position: ",Updates!D66)+17)))))</f>
        <v>#VALUE!</v>
      </c>
      <c r="O66" t="e">
        <f>TRIM(CLEAN(MID(Updates!D66,FIND("Employee Name: ",Updates!D66)+15,(FIND("Job Title",Updates!D66)-(FIND("Employee Name: ",Updates!D66)+15)))))</f>
        <v>#VALUE!</v>
      </c>
      <c r="P66" t="e">
        <f t="shared" si="3"/>
        <v>#VALUE!</v>
      </c>
      <c r="Q66" t="e">
        <f t="shared" si="4"/>
        <v>#VALUE!</v>
      </c>
      <c r="R66" t="e">
        <f t="shared" si="5"/>
        <v>#VALUE!</v>
      </c>
      <c r="S66" t="e">
        <f>TRIM(CLEAN(MID(Updates!D66,FIND("Account to clone: ",Updates!D66)+18,(FIND("Position",Updates!D66)-(FIND("Account to clone: ",Updates!D66)+18)))))</f>
        <v>#VALUE!</v>
      </c>
      <c r="T66" t="str">
        <f t="shared" si="6"/>
        <v/>
      </c>
      <c r="U66" t="str">
        <f t="shared" si="7"/>
        <v>No</v>
      </c>
      <c r="V66" t="e">
        <f>TRIM(CLEAN(MID(Updates!D66,FIND("Home Share (H:\ drive) required: ",Updates!D66)+4,(FIND("Group Share (S:\ drive) required: ",Updates!D66)-(FIND("Home Share (H:\ drive) required: ",Updates!D66)+4)))))</f>
        <v>#VALUE!</v>
      </c>
      <c r="W66" t="str">
        <f t="shared" si="8"/>
        <v>No</v>
      </c>
      <c r="X66" t="e">
        <f>TRIM(CLEAN(MID(Updates!D66,FIND("S Drive Path: ",Updates!D66)+14,(FIND("Position",Updates!D66)-(FIND("S Drive Path: ",Updates!D66)+14)))))</f>
        <v>#VALUE!</v>
      </c>
      <c r="Y66" t="e">
        <f>("USR\"&amp;Updates!K66)</f>
        <v>#VALUE!</v>
      </c>
      <c r="Z66" t="e">
        <f>Updates!K66&amp;"$"</f>
        <v>#VALUE!</v>
      </c>
      <c r="AA66" s="11">
        <f t="shared" ca="1" si="9"/>
        <v>20</v>
      </c>
      <c r="AB66" s="6" t="str">
        <f ca="1">LOOKUP(AA66,AC2:AC21,AD2:AD21)</f>
        <v>DC4MDB10</v>
      </c>
    </row>
    <row r="67" spans="1:28" ht="12" customHeight="1">
      <c r="A67" s="6" t="e">
        <f>TRIM(CLEAN(MID(Updates!D67,FIND("Network User Id: ",Updates!D67)+17,(FIND("E-MAIL ACCOUNTS",Updates!D67)-(FIND("Network User Id:",Updates!D67)+17)))))</f>
        <v>#VALUE!</v>
      </c>
      <c r="B67" s="6" t="e">
        <f>TRIM(CLEAN(MID(Updates!D67,FIND("Logon ID: ",Updates!D67)+10,(FIND("Password:",Updates!D67)-(FIND("Logon ID:",Updates!D67)+10)))))</f>
        <v>#VALUE!</v>
      </c>
      <c r="C67" t="e">
        <f>TRIM(CLEAN(MID(Updates!D67,FIND("Primary Address: ",Updates!D67)+17,(FIND("Secondary Address:",Updates!D67)-(FIND("Primary Address: ",Updates!D67)+17)))))</f>
        <v>#VALUE!</v>
      </c>
      <c r="D67" t="e">
        <f>TRIM(CLEAN(MID(Updates!D67,FIND("Secondary Address: ",Updates!D67)+19,(FIND("** PLEASE DO NOT REPLY TO THIS E-MAIL. ",Updates!D67)-(FIND("Secondary Address: ",Updates!D67)+19)))))</f>
        <v>#VALUE!</v>
      </c>
      <c r="E67" t="b">
        <f>IF(COUNT(SEARCH({"transpo.ottawa.on.ca"},D67)),"@ottawa.ca")</f>
        <v>0</v>
      </c>
      <c r="F67" s="9" t="e">
        <f t="shared" ref="F67:F130" si="10">TRIM(LEFT(SUBSTITUTE(D67,"@",REPT(" ",LEN(D67))),LEN(D67)))</f>
        <v>#VALUE!</v>
      </c>
      <c r="G67" t="e">
        <f>TRIM(CLEAN(MID(Updates!D67,FIND("E-mail Address: ",Updates!D67)+16,(FIND("The employee",Updates!D67)-(FIND("E-mail Address: ",Updates!D67)+16)))))</f>
        <v>#VALUE!</v>
      </c>
      <c r="H67" t="e">
        <f>TRIM(CLEAN(MID(Updates!D67,FIND("Account Password: ",Updates!D67)+18,(FIND("NETWORK ACCOUNTS",Updates!D67)-(FIND("Account Password:",Updates!D67)+18)))))</f>
        <v>#VALUE!</v>
      </c>
      <c r="I67" t="e">
        <f>TRIM(CLEAN(MID(Updates!D67,FIND("Password: ",Updates!D67)+10,(FIND("E-mail",Updates!D67)-(FIND("Password:",Updates!D67)+12)))))</f>
        <v>#VALUE!</v>
      </c>
      <c r="J67" t="e">
        <f>TRIM(CLEAN(MID(Updates!D67,FIND("Account to clone: ",Updates!D67)+18,(FIND("Position",Updates!D67)-(FIND("Account to clone: ",Updates!D67)+18)))))</f>
        <v>#VALUE!</v>
      </c>
      <c r="K67" t="e">
        <f>TRIM(CLEAN(MID(Updates!D67,FIND("Clone permissions of another account: ",Updates!D67)+38,(FIND("Email required:",Updates!D67)-(FIND("Clone permissions of another account: ",Updates!D67)+38)))))</f>
        <v>#VALUE!</v>
      </c>
      <c r="L67" t="e">
        <f t="shared" ref="L67:L130" si="11">IF(K67="No","",K67)</f>
        <v>#VALUE!</v>
      </c>
      <c r="M67" s="8" t="e">
        <f>TRIM(CLEAN(MID(Updates!D67,FIND("Branch: ",Updates!D67)+8,(FIND("Division",Updates!D67)-(FIND("Branch: ",Updates!D67)+8)))))</f>
        <v>#VALUE!</v>
      </c>
      <c r="N67" s="8" t="e">
        <f>TRIM(CLEAN(MID(Updates!D67,FIND("Pooled Position: ",Updates!D67)+17,(FIND("Are the",Updates!D67)-(FIND("Pooled Position: ",Updates!D67)+17)))))</f>
        <v>#VALUE!</v>
      </c>
      <c r="O67" t="e">
        <f>TRIM(CLEAN(MID(Updates!D67,FIND("Employee Name: ",Updates!D67)+15,(FIND("Job Title",Updates!D67)-(FIND("Employee Name: ",Updates!D67)+15)))))</f>
        <v>#VALUE!</v>
      </c>
      <c r="P67" t="e">
        <f t="shared" ref="P67:P130" si="12">TRIM(CLEAN(IF(ISTEXT(B67)=FALSE,A67,IF(ISTEXT(B67)=TRUE,B67))))</f>
        <v>#VALUE!</v>
      </c>
      <c r="Q67" t="e">
        <f t="shared" ref="Q67:Q130" si="13">TRIM(CLEAN(IF(ISTEXT(G67)=FALSE,D67,IF(ISTEXT(G67)=TRUE,G67))))</f>
        <v>#VALUE!</v>
      </c>
      <c r="R67" t="e">
        <f t="shared" ref="R67:R130" si="14">TRIM(CLEAN(IF(ISTEXT(I67)=FALSE,H67,IF(ISTEXT(I67)=TRUE,I67))))</f>
        <v>#VALUE!</v>
      </c>
      <c r="S67" t="e">
        <f>TRIM(CLEAN(MID(Updates!D67,FIND("Account to clone: ",Updates!D67)+18,(FIND("Position",Updates!D67)-(FIND("Account to clone: ",Updates!D67)+18)))))</f>
        <v>#VALUE!</v>
      </c>
      <c r="T67" t="str">
        <f t="shared" ref="T67:T130" si="15">TRIM(CLEAN(IF(ISERROR(S67),"",S67)))</f>
        <v/>
      </c>
      <c r="U67" t="str">
        <f t="shared" ref="U67:U130" si="16">IF(T67="","No","Yes")</f>
        <v>No</v>
      </c>
      <c r="V67" t="e">
        <f>TRIM(CLEAN(MID(Updates!D67,FIND("Home Share (H:\ drive) required: ",Updates!D67)+4,(FIND("Group Share (S:\ drive) required: ",Updates!D67)-(FIND("Home Share (H:\ drive) required: ",Updates!D67)+4)))))</f>
        <v>#VALUE!</v>
      </c>
      <c r="W67" t="str">
        <f t="shared" ref="W67:W130" si="17">IF(ISERROR(V67),"No",V67)</f>
        <v>No</v>
      </c>
      <c r="X67" t="e">
        <f>TRIM(CLEAN(MID(Updates!D67,FIND("S Drive Path: ",Updates!D67)+14,(FIND("Position",Updates!D67)-(FIND("S Drive Path: ",Updates!D67)+14)))))</f>
        <v>#VALUE!</v>
      </c>
      <c r="Y67" t="e">
        <f>("USR\"&amp;Updates!K67)</f>
        <v>#VALUE!</v>
      </c>
      <c r="Z67" t="e">
        <f>Updates!K67&amp;"$"</f>
        <v>#VALUE!</v>
      </c>
      <c r="AA67" s="11">
        <f t="shared" ref="AA67:AA130" ca="1" si="18">RANDBETWEEN(1,20)</f>
        <v>8</v>
      </c>
      <c r="AB67" s="6" t="str">
        <f ca="1">LOOKUP(AA67,AC2:AC21,AD2:AD21)</f>
        <v>DC1MDB08</v>
      </c>
    </row>
    <row r="68" spans="1:28" ht="12" customHeight="1">
      <c r="A68" s="6" t="e">
        <f>TRIM(CLEAN(MID(Updates!D68,FIND("Network User Id: ",Updates!D68)+17,(FIND("E-MAIL ACCOUNTS",Updates!D68)-(FIND("Network User Id:",Updates!D68)+17)))))</f>
        <v>#VALUE!</v>
      </c>
      <c r="B68" s="6" t="e">
        <f>TRIM(CLEAN(MID(Updates!D68,FIND("Logon ID: ",Updates!D68)+10,(FIND("Password:",Updates!D68)-(FIND("Logon ID:",Updates!D68)+10)))))</f>
        <v>#VALUE!</v>
      </c>
      <c r="C68" t="e">
        <f>TRIM(CLEAN(MID(Updates!D68,FIND("Primary Address: ",Updates!D68)+17,(FIND("Secondary Address:",Updates!D68)-(FIND("Primary Address: ",Updates!D68)+17)))))</f>
        <v>#VALUE!</v>
      </c>
      <c r="D68" t="e">
        <f>TRIM(CLEAN(MID(Updates!D68,FIND("Secondary Address: ",Updates!D68)+19,(FIND("** PLEASE DO NOT REPLY TO THIS E-MAIL. ",Updates!D68)-(FIND("Secondary Address: ",Updates!D68)+19)))))</f>
        <v>#VALUE!</v>
      </c>
      <c r="E68" t="b">
        <f>IF(COUNT(SEARCH({"transpo.ottawa.on.ca"},D68)),"@ottawa.ca")</f>
        <v>0</v>
      </c>
      <c r="F68" s="9" t="e">
        <f t="shared" si="10"/>
        <v>#VALUE!</v>
      </c>
      <c r="G68" t="e">
        <f>TRIM(CLEAN(MID(Updates!D68,FIND("E-mail Address: ",Updates!D68)+16,(FIND("The employee",Updates!D68)-(FIND("E-mail Address: ",Updates!D68)+16)))))</f>
        <v>#VALUE!</v>
      </c>
      <c r="H68" t="e">
        <f>TRIM(CLEAN(MID(Updates!D68,FIND("Account Password: ",Updates!D68)+18,(FIND("NETWORK ACCOUNTS",Updates!D68)-(FIND("Account Password:",Updates!D68)+18)))))</f>
        <v>#VALUE!</v>
      </c>
      <c r="I68" t="e">
        <f>TRIM(CLEAN(MID(Updates!D68,FIND("Password: ",Updates!D68)+10,(FIND("E-mail",Updates!D68)-(FIND("Password:",Updates!D68)+12)))))</f>
        <v>#VALUE!</v>
      </c>
      <c r="J68" t="e">
        <f>TRIM(CLEAN(MID(Updates!D68,FIND("Account to clone: ",Updates!D68)+18,(FIND("Position",Updates!D68)-(FIND("Account to clone: ",Updates!D68)+18)))))</f>
        <v>#VALUE!</v>
      </c>
      <c r="K68" t="e">
        <f>TRIM(CLEAN(MID(Updates!D68,FIND("Clone permissions of another account: ",Updates!D68)+38,(FIND("Email required:",Updates!D68)-(FIND("Clone permissions of another account: ",Updates!D68)+38)))))</f>
        <v>#VALUE!</v>
      </c>
      <c r="L68" t="e">
        <f t="shared" si="11"/>
        <v>#VALUE!</v>
      </c>
      <c r="M68" s="8" t="e">
        <f>TRIM(CLEAN(MID(Updates!D68,FIND("Branch: ",Updates!D68)+8,(FIND("Division",Updates!D68)-(FIND("Branch: ",Updates!D68)+8)))))</f>
        <v>#VALUE!</v>
      </c>
      <c r="N68" s="8" t="e">
        <f>TRIM(CLEAN(MID(Updates!D68,FIND("Pooled Position: ",Updates!D68)+17,(FIND("Are the",Updates!D68)-(FIND("Pooled Position: ",Updates!D68)+17)))))</f>
        <v>#VALUE!</v>
      </c>
      <c r="O68" t="e">
        <f>TRIM(CLEAN(MID(Updates!D68,FIND("Employee Name: ",Updates!D68)+15,(FIND("Job Title",Updates!D68)-(FIND("Employee Name: ",Updates!D68)+15)))))</f>
        <v>#VALUE!</v>
      </c>
      <c r="P68" t="e">
        <f t="shared" si="12"/>
        <v>#VALUE!</v>
      </c>
      <c r="Q68" t="e">
        <f t="shared" si="13"/>
        <v>#VALUE!</v>
      </c>
      <c r="R68" t="e">
        <f t="shared" si="14"/>
        <v>#VALUE!</v>
      </c>
      <c r="S68" t="e">
        <f>TRIM(CLEAN(MID(Updates!D68,FIND("Account to clone: ",Updates!D68)+18,(FIND("Position",Updates!D68)-(FIND("Account to clone: ",Updates!D68)+18)))))</f>
        <v>#VALUE!</v>
      </c>
      <c r="T68" t="str">
        <f t="shared" si="15"/>
        <v/>
      </c>
      <c r="U68" t="str">
        <f t="shared" si="16"/>
        <v>No</v>
      </c>
      <c r="V68" t="e">
        <f>TRIM(CLEAN(MID(Updates!D68,FIND("Home Share (H:\ drive) required: ",Updates!D68)+4,(FIND("Group Share (S:\ drive) required: ",Updates!D68)-(FIND("Home Share (H:\ drive) required: ",Updates!D68)+4)))))</f>
        <v>#VALUE!</v>
      </c>
      <c r="W68" t="str">
        <f t="shared" si="17"/>
        <v>No</v>
      </c>
      <c r="X68" t="e">
        <f>TRIM(CLEAN(MID(Updates!D68,FIND("S Drive Path: ",Updates!D68)+14,(FIND("Position",Updates!D68)-(FIND("S Drive Path: ",Updates!D68)+14)))))</f>
        <v>#VALUE!</v>
      </c>
      <c r="Y68" t="e">
        <f>("USR\"&amp;Updates!K68)</f>
        <v>#VALUE!</v>
      </c>
      <c r="Z68" t="e">
        <f>Updates!K68&amp;"$"</f>
        <v>#VALUE!</v>
      </c>
      <c r="AA68" s="11">
        <f t="shared" ca="1" si="18"/>
        <v>18</v>
      </c>
      <c r="AB68" s="6" t="str">
        <f ca="1">LOOKUP(AA68,AC2:AC21,AD2:AD21)</f>
        <v>DC4MDB08</v>
      </c>
    </row>
    <row r="69" spans="1:28" ht="12" customHeight="1">
      <c r="A69" s="6" t="e">
        <f>TRIM(CLEAN(MID(Updates!D69,FIND("Network User Id: ",Updates!D69)+17,(FIND("E-MAIL ACCOUNTS",Updates!D69)-(FIND("Network User Id:",Updates!D69)+17)))))</f>
        <v>#VALUE!</v>
      </c>
      <c r="B69" s="6" t="e">
        <f>TRIM(CLEAN(MID(Updates!D69,FIND("Logon ID: ",Updates!D69)+10,(FIND("Password:",Updates!D69)-(FIND("Logon ID:",Updates!D69)+10)))))</f>
        <v>#VALUE!</v>
      </c>
      <c r="C69" t="e">
        <f>TRIM(CLEAN(MID(Updates!D69,FIND("Primary Address: ",Updates!D69)+17,(FIND("Secondary Address:",Updates!D69)-(FIND("Primary Address: ",Updates!D69)+17)))))</f>
        <v>#VALUE!</v>
      </c>
      <c r="D69" t="e">
        <f>TRIM(CLEAN(MID(Updates!D69,FIND("Secondary Address: ",Updates!D69)+19,(FIND("** PLEASE DO NOT REPLY TO THIS E-MAIL. ",Updates!D69)-(FIND("Secondary Address: ",Updates!D69)+19)))))</f>
        <v>#VALUE!</v>
      </c>
      <c r="E69" t="b">
        <f>IF(COUNT(SEARCH({"transpo.ottawa.on.ca"},D69)),"@ottawa.ca")</f>
        <v>0</v>
      </c>
      <c r="F69" s="9" t="e">
        <f t="shared" si="10"/>
        <v>#VALUE!</v>
      </c>
      <c r="G69" t="e">
        <f>TRIM(CLEAN(MID(Updates!D69,FIND("E-mail Address: ",Updates!D69)+16,(FIND("The employee",Updates!D69)-(FIND("E-mail Address: ",Updates!D69)+16)))))</f>
        <v>#VALUE!</v>
      </c>
      <c r="H69" t="e">
        <f>TRIM(CLEAN(MID(Updates!D69,FIND("Account Password: ",Updates!D69)+18,(FIND("NETWORK ACCOUNTS",Updates!D69)-(FIND("Account Password:",Updates!D69)+18)))))</f>
        <v>#VALUE!</v>
      </c>
      <c r="I69" t="e">
        <f>TRIM(CLEAN(MID(Updates!D69,FIND("Password: ",Updates!D69)+10,(FIND("E-mail",Updates!D69)-(FIND("Password:",Updates!D69)+12)))))</f>
        <v>#VALUE!</v>
      </c>
      <c r="J69" t="e">
        <f>TRIM(CLEAN(MID(Updates!D69,FIND("Account to clone: ",Updates!D69)+18,(FIND("Position",Updates!D69)-(FIND("Account to clone: ",Updates!D69)+18)))))</f>
        <v>#VALUE!</v>
      </c>
      <c r="K69" t="e">
        <f>TRIM(CLEAN(MID(Updates!D69,FIND("Clone permissions of another account: ",Updates!D69)+38,(FIND("Email required:",Updates!D69)-(FIND("Clone permissions of another account: ",Updates!D69)+38)))))</f>
        <v>#VALUE!</v>
      </c>
      <c r="L69" t="e">
        <f t="shared" si="11"/>
        <v>#VALUE!</v>
      </c>
      <c r="M69" s="8" t="e">
        <f>TRIM(CLEAN(MID(Updates!D69,FIND("Branch: ",Updates!D69)+8,(FIND("Division",Updates!D69)-(FIND("Branch: ",Updates!D69)+8)))))</f>
        <v>#VALUE!</v>
      </c>
      <c r="N69" s="8" t="e">
        <f>TRIM(CLEAN(MID(Updates!D69,FIND("Pooled Position: ",Updates!D69)+17,(FIND("Are the",Updates!D69)-(FIND("Pooled Position: ",Updates!D69)+17)))))</f>
        <v>#VALUE!</v>
      </c>
      <c r="O69" t="e">
        <f>TRIM(CLEAN(MID(Updates!D69,FIND("Employee Name: ",Updates!D69)+15,(FIND("Job Title",Updates!D69)-(FIND("Employee Name: ",Updates!D69)+15)))))</f>
        <v>#VALUE!</v>
      </c>
      <c r="P69" t="e">
        <f t="shared" si="12"/>
        <v>#VALUE!</v>
      </c>
      <c r="Q69" t="e">
        <f t="shared" si="13"/>
        <v>#VALUE!</v>
      </c>
      <c r="R69" t="e">
        <f t="shared" si="14"/>
        <v>#VALUE!</v>
      </c>
      <c r="S69" t="e">
        <f>TRIM(CLEAN(MID(Updates!D69,FIND("Account to clone: ",Updates!D69)+18,(FIND("Position",Updates!D69)-(FIND("Account to clone: ",Updates!D69)+18)))))</f>
        <v>#VALUE!</v>
      </c>
      <c r="T69" t="str">
        <f t="shared" si="15"/>
        <v/>
      </c>
      <c r="U69" t="str">
        <f t="shared" si="16"/>
        <v>No</v>
      </c>
      <c r="V69" t="e">
        <f>TRIM(CLEAN(MID(Updates!D69,FIND("Home Share (H:\ drive) required: ",Updates!D69)+4,(FIND("Group Share (S:\ drive) required: ",Updates!D69)-(FIND("Home Share (H:\ drive) required: ",Updates!D69)+4)))))</f>
        <v>#VALUE!</v>
      </c>
      <c r="W69" t="str">
        <f t="shared" si="17"/>
        <v>No</v>
      </c>
      <c r="X69" t="e">
        <f>TRIM(CLEAN(MID(Updates!D69,FIND("S Drive Path: ",Updates!D69)+14,(FIND("Position",Updates!D69)-(FIND("S Drive Path: ",Updates!D69)+14)))))</f>
        <v>#VALUE!</v>
      </c>
      <c r="Y69" t="e">
        <f>("USR\"&amp;Updates!K69)</f>
        <v>#VALUE!</v>
      </c>
      <c r="Z69" t="e">
        <f>Updates!K69&amp;"$"</f>
        <v>#VALUE!</v>
      </c>
      <c r="AA69" s="11">
        <f t="shared" ca="1" si="18"/>
        <v>1</v>
      </c>
      <c r="AB69" s="6" t="str">
        <f ca="1">LOOKUP(AA69,AC2:AC21,AD2:AD21)</f>
        <v>DC1MDB01</v>
      </c>
    </row>
    <row r="70" spans="1:28" ht="12" customHeight="1">
      <c r="A70" s="6" t="e">
        <f>TRIM(CLEAN(MID(Updates!D70,FIND("Network User Id: ",Updates!D70)+17,(FIND("E-MAIL ACCOUNTS",Updates!D70)-(FIND("Network User Id:",Updates!D70)+17)))))</f>
        <v>#VALUE!</v>
      </c>
      <c r="B70" s="6" t="e">
        <f>TRIM(CLEAN(MID(Updates!D70,FIND("Logon ID: ",Updates!D70)+10,(FIND("Password:",Updates!D70)-(FIND("Logon ID:",Updates!D70)+10)))))</f>
        <v>#VALUE!</v>
      </c>
      <c r="C70" t="e">
        <f>TRIM(CLEAN(MID(Updates!D70,FIND("Primary Address: ",Updates!D70)+17,(FIND("Secondary Address:",Updates!D70)-(FIND("Primary Address: ",Updates!D70)+17)))))</f>
        <v>#VALUE!</v>
      </c>
      <c r="D70" t="e">
        <f>TRIM(CLEAN(MID(Updates!D70,FIND("Secondary Address: ",Updates!D70)+19,(FIND("** PLEASE DO NOT REPLY TO THIS E-MAIL. ",Updates!D70)-(FIND("Secondary Address: ",Updates!D70)+19)))))</f>
        <v>#VALUE!</v>
      </c>
      <c r="E70" t="b">
        <f>IF(COUNT(SEARCH({"transpo.ottawa.on.ca"},D70)),"@ottawa.ca")</f>
        <v>0</v>
      </c>
      <c r="F70" s="9" t="e">
        <f t="shared" si="10"/>
        <v>#VALUE!</v>
      </c>
      <c r="G70" t="e">
        <f>TRIM(CLEAN(MID(Updates!D70,FIND("E-mail Address: ",Updates!D70)+16,(FIND("The employee",Updates!D70)-(FIND("E-mail Address: ",Updates!D70)+16)))))</f>
        <v>#VALUE!</v>
      </c>
      <c r="H70" t="e">
        <f>TRIM(CLEAN(MID(Updates!D70,FIND("Account Password: ",Updates!D70)+18,(FIND("NETWORK ACCOUNTS",Updates!D70)-(FIND("Account Password:",Updates!D70)+18)))))</f>
        <v>#VALUE!</v>
      </c>
      <c r="I70" t="e">
        <f>TRIM(CLEAN(MID(Updates!D70,FIND("Password: ",Updates!D70)+10,(FIND("E-mail",Updates!D70)-(FIND("Password:",Updates!D70)+12)))))</f>
        <v>#VALUE!</v>
      </c>
      <c r="J70" t="e">
        <f>TRIM(CLEAN(MID(Updates!D70,FIND("Account to clone: ",Updates!D70)+18,(FIND("Position",Updates!D70)-(FIND("Account to clone: ",Updates!D70)+18)))))</f>
        <v>#VALUE!</v>
      </c>
      <c r="K70" t="e">
        <f>TRIM(CLEAN(MID(Updates!D70,FIND("Clone permissions of another account: ",Updates!D70)+38,(FIND("Email required:",Updates!D70)-(FIND("Clone permissions of another account: ",Updates!D70)+38)))))</f>
        <v>#VALUE!</v>
      </c>
      <c r="L70" t="e">
        <f t="shared" si="11"/>
        <v>#VALUE!</v>
      </c>
      <c r="M70" s="8" t="e">
        <f>TRIM(CLEAN(MID(Updates!D70,FIND("Branch: ",Updates!D70)+8,(FIND("Division",Updates!D70)-(FIND("Branch: ",Updates!D70)+8)))))</f>
        <v>#VALUE!</v>
      </c>
      <c r="N70" s="8" t="e">
        <f>TRIM(CLEAN(MID(Updates!D70,FIND("Pooled Position: ",Updates!D70)+17,(FIND("Are the",Updates!D70)-(FIND("Pooled Position: ",Updates!D70)+17)))))</f>
        <v>#VALUE!</v>
      </c>
      <c r="O70" t="e">
        <f>TRIM(CLEAN(MID(Updates!D70,FIND("Employee Name: ",Updates!D70)+15,(FIND("Job Title",Updates!D70)-(FIND("Employee Name: ",Updates!D70)+15)))))</f>
        <v>#VALUE!</v>
      </c>
      <c r="P70" t="e">
        <f t="shared" si="12"/>
        <v>#VALUE!</v>
      </c>
      <c r="Q70" t="e">
        <f t="shared" si="13"/>
        <v>#VALUE!</v>
      </c>
      <c r="R70" t="e">
        <f t="shared" si="14"/>
        <v>#VALUE!</v>
      </c>
      <c r="S70" t="e">
        <f>TRIM(CLEAN(MID(Updates!D70,FIND("Account to clone: ",Updates!D70)+18,(FIND("Position",Updates!D70)-(FIND("Account to clone: ",Updates!D70)+18)))))</f>
        <v>#VALUE!</v>
      </c>
      <c r="T70" t="str">
        <f t="shared" si="15"/>
        <v/>
      </c>
      <c r="U70" t="str">
        <f t="shared" si="16"/>
        <v>No</v>
      </c>
      <c r="V70" t="e">
        <f>TRIM(CLEAN(MID(Updates!D70,FIND("Home Share (H:\ drive) required: ",Updates!D70)+4,(FIND("Group Share (S:\ drive) required: ",Updates!D70)-(FIND("Home Share (H:\ drive) required: ",Updates!D70)+4)))))</f>
        <v>#VALUE!</v>
      </c>
      <c r="W70" t="str">
        <f t="shared" si="17"/>
        <v>No</v>
      </c>
      <c r="X70" t="e">
        <f>TRIM(CLEAN(MID(Updates!D70,FIND("S Drive Path: ",Updates!D70)+14,(FIND("Position",Updates!D70)-(FIND("S Drive Path: ",Updates!D70)+14)))))</f>
        <v>#VALUE!</v>
      </c>
      <c r="Y70" t="e">
        <f>("USR\"&amp;Updates!K70)</f>
        <v>#VALUE!</v>
      </c>
      <c r="Z70" t="e">
        <f>Updates!K70&amp;"$"</f>
        <v>#VALUE!</v>
      </c>
      <c r="AA70" s="11">
        <f t="shared" ca="1" si="18"/>
        <v>4</v>
      </c>
      <c r="AB70" s="6" t="str">
        <f ca="1">LOOKUP(AA70,AC2:AC21,AD2:AD21)</f>
        <v>DC1MDB04</v>
      </c>
    </row>
    <row r="71" spans="1:28" ht="12" customHeight="1">
      <c r="A71" s="6" t="e">
        <f>TRIM(CLEAN(MID(Updates!D71,FIND("Network User Id: ",Updates!D71)+17,(FIND("E-MAIL ACCOUNTS",Updates!D71)-(FIND("Network User Id:",Updates!D71)+17)))))</f>
        <v>#VALUE!</v>
      </c>
      <c r="B71" s="6" t="e">
        <f>TRIM(CLEAN(MID(Updates!D71,FIND("Logon ID: ",Updates!D71)+10,(FIND("Password:",Updates!D71)-(FIND("Logon ID:",Updates!D71)+10)))))</f>
        <v>#VALUE!</v>
      </c>
      <c r="C71" t="e">
        <f>TRIM(CLEAN(MID(Updates!D71,FIND("Primary Address: ",Updates!D71)+17,(FIND("Secondary Address:",Updates!D71)-(FIND("Primary Address: ",Updates!D71)+17)))))</f>
        <v>#VALUE!</v>
      </c>
      <c r="D71" t="e">
        <f>TRIM(CLEAN(MID(Updates!D71,FIND("Secondary Address: ",Updates!D71)+19,(FIND("** PLEASE DO NOT REPLY TO THIS E-MAIL. ",Updates!D71)-(FIND("Secondary Address: ",Updates!D71)+19)))))</f>
        <v>#VALUE!</v>
      </c>
      <c r="E71" t="b">
        <f>IF(COUNT(SEARCH({"transpo.ottawa.on.ca"},D71)),"@ottawa.ca")</f>
        <v>0</v>
      </c>
      <c r="F71" s="9" t="e">
        <f t="shared" si="10"/>
        <v>#VALUE!</v>
      </c>
      <c r="G71" t="e">
        <f>TRIM(CLEAN(MID(Updates!D71,FIND("E-mail Address: ",Updates!D71)+16,(FIND("The employee",Updates!D71)-(FIND("E-mail Address: ",Updates!D71)+16)))))</f>
        <v>#VALUE!</v>
      </c>
      <c r="H71" t="e">
        <f>TRIM(CLEAN(MID(Updates!D71,FIND("Account Password: ",Updates!D71)+18,(FIND("NETWORK ACCOUNTS",Updates!D71)-(FIND("Account Password:",Updates!D71)+18)))))</f>
        <v>#VALUE!</v>
      </c>
      <c r="I71" t="e">
        <f>TRIM(CLEAN(MID(Updates!D71,FIND("Password: ",Updates!D71)+10,(FIND("E-mail",Updates!D71)-(FIND("Password:",Updates!D71)+12)))))</f>
        <v>#VALUE!</v>
      </c>
      <c r="J71" t="e">
        <f>TRIM(CLEAN(MID(Updates!D71,FIND("Account to clone: ",Updates!D71)+18,(FIND("Position",Updates!D71)-(FIND("Account to clone: ",Updates!D71)+18)))))</f>
        <v>#VALUE!</v>
      </c>
      <c r="K71" t="e">
        <f>TRIM(CLEAN(MID(Updates!D71,FIND("Clone permissions of another account: ",Updates!D71)+38,(FIND("Email required:",Updates!D71)-(FIND("Clone permissions of another account: ",Updates!D71)+38)))))</f>
        <v>#VALUE!</v>
      </c>
      <c r="L71" t="e">
        <f t="shared" si="11"/>
        <v>#VALUE!</v>
      </c>
      <c r="M71" s="8" t="e">
        <f>TRIM(CLEAN(MID(Updates!D71,FIND("Branch: ",Updates!D71)+8,(FIND("Division",Updates!D71)-(FIND("Branch: ",Updates!D71)+8)))))</f>
        <v>#VALUE!</v>
      </c>
      <c r="N71" s="8" t="e">
        <f>TRIM(CLEAN(MID(Updates!D71,FIND("Pooled Position: ",Updates!D71)+17,(FIND("Are the",Updates!D71)-(FIND("Pooled Position: ",Updates!D71)+17)))))</f>
        <v>#VALUE!</v>
      </c>
      <c r="O71" t="e">
        <f>TRIM(CLEAN(MID(Updates!D71,FIND("Employee Name: ",Updates!D71)+15,(FIND("Job Title",Updates!D71)-(FIND("Employee Name: ",Updates!D71)+15)))))</f>
        <v>#VALUE!</v>
      </c>
      <c r="P71" t="e">
        <f t="shared" si="12"/>
        <v>#VALUE!</v>
      </c>
      <c r="Q71" t="e">
        <f t="shared" si="13"/>
        <v>#VALUE!</v>
      </c>
      <c r="R71" t="e">
        <f t="shared" si="14"/>
        <v>#VALUE!</v>
      </c>
      <c r="S71" t="e">
        <f>TRIM(CLEAN(MID(Updates!D71,FIND("Account to clone: ",Updates!D71)+18,(FIND("Position",Updates!D71)-(FIND("Account to clone: ",Updates!D71)+18)))))</f>
        <v>#VALUE!</v>
      </c>
      <c r="T71" t="str">
        <f t="shared" si="15"/>
        <v/>
      </c>
      <c r="U71" t="str">
        <f t="shared" si="16"/>
        <v>No</v>
      </c>
      <c r="V71" t="e">
        <f>TRIM(CLEAN(MID(Updates!D71,FIND("Home Share (H:\ drive) required: ",Updates!D71)+4,(FIND("Group Share (S:\ drive) required: ",Updates!D71)-(FIND("Home Share (H:\ drive) required: ",Updates!D71)+4)))))</f>
        <v>#VALUE!</v>
      </c>
      <c r="W71" t="str">
        <f t="shared" si="17"/>
        <v>No</v>
      </c>
      <c r="X71" t="e">
        <f>TRIM(CLEAN(MID(Updates!D71,FIND("S Drive Path: ",Updates!D71)+14,(FIND("Position",Updates!D71)-(FIND("S Drive Path: ",Updates!D71)+14)))))</f>
        <v>#VALUE!</v>
      </c>
      <c r="Y71" t="e">
        <f>("USR\"&amp;Updates!K71)</f>
        <v>#VALUE!</v>
      </c>
      <c r="Z71" t="e">
        <f>Updates!K71&amp;"$"</f>
        <v>#VALUE!</v>
      </c>
      <c r="AA71" s="11">
        <f t="shared" ca="1" si="18"/>
        <v>6</v>
      </c>
      <c r="AB71" s="6" t="str">
        <f ca="1">LOOKUP(AA71,AC2:AC21,AD2:AD21)</f>
        <v>DC1MDB06</v>
      </c>
    </row>
    <row r="72" spans="1:28" ht="12" customHeight="1">
      <c r="A72" s="6" t="e">
        <f>TRIM(CLEAN(MID(Updates!D72,FIND("Network User Id: ",Updates!D72)+17,(FIND("E-MAIL ACCOUNTS",Updates!D72)-(FIND("Network User Id:",Updates!D72)+17)))))</f>
        <v>#VALUE!</v>
      </c>
      <c r="B72" s="6" t="e">
        <f>TRIM(CLEAN(MID(Updates!D72,FIND("Logon ID: ",Updates!D72)+10,(FIND("Password:",Updates!D72)-(FIND("Logon ID:",Updates!D72)+10)))))</f>
        <v>#VALUE!</v>
      </c>
      <c r="C72" t="e">
        <f>TRIM(CLEAN(MID(Updates!D72,FIND("Primary Address: ",Updates!D72)+17,(FIND("Secondary Address:",Updates!D72)-(FIND("Primary Address: ",Updates!D72)+17)))))</f>
        <v>#VALUE!</v>
      </c>
      <c r="D72" t="e">
        <f>TRIM(CLEAN(MID(Updates!D72,FIND("Secondary Address: ",Updates!D72)+19,(FIND("** PLEASE DO NOT REPLY TO THIS E-MAIL. ",Updates!D72)-(FIND("Secondary Address: ",Updates!D72)+19)))))</f>
        <v>#VALUE!</v>
      </c>
      <c r="E72" t="b">
        <f>IF(COUNT(SEARCH({"transpo.ottawa.on.ca"},D72)),"@ottawa.ca")</f>
        <v>0</v>
      </c>
      <c r="F72" s="9" t="e">
        <f t="shared" si="10"/>
        <v>#VALUE!</v>
      </c>
      <c r="G72" t="e">
        <f>TRIM(CLEAN(MID(Updates!D72,FIND("E-mail Address: ",Updates!D72)+16,(FIND("The employee",Updates!D72)-(FIND("E-mail Address: ",Updates!D72)+16)))))</f>
        <v>#VALUE!</v>
      </c>
      <c r="H72" t="e">
        <f>TRIM(CLEAN(MID(Updates!D72,FIND("Account Password: ",Updates!D72)+18,(FIND("NETWORK ACCOUNTS",Updates!D72)-(FIND("Account Password:",Updates!D72)+18)))))</f>
        <v>#VALUE!</v>
      </c>
      <c r="I72" t="e">
        <f>TRIM(CLEAN(MID(Updates!D72,FIND("Password: ",Updates!D72)+10,(FIND("E-mail",Updates!D72)-(FIND("Password:",Updates!D72)+12)))))</f>
        <v>#VALUE!</v>
      </c>
      <c r="J72" t="e">
        <f>TRIM(CLEAN(MID(Updates!D72,FIND("Account to clone: ",Updates!D72)+18,(FIND("Position",Updates!D72)-(FIND("Account to clone: ",Updates!D72)+18)))))</f>
        <v>#VALUE!</v>
      </c>
      <c r="K72" t="e">
        <f>TRIM(CLEAN(MID(Updates!D72,FIND("Clone permissions of another account: ",Updates!D72)+38,(FIND("Email required:",Updates!D72)-(FIND("Clone permissions of another account: ",Updates!D72)+38)))))</f>
        <v>#VALUE!</v>
      </c>
      <c r="L72" t="e">
        <f t="shared" si="11"/>
        <v>#VALUE!</v>
      </c>
      <c r="M72" s="8" t="e">
        <f>TRIM(CLEAN(MID(Updates!D72,FIND("Branch: ",Updates!D72)+8,(FIND("Division",Updates!D72)-(FIND("Branch: ",Updates!D72)+8)))))</f>
        <v>#VALUE!</v>
      </c>
      <c r="N72" s="8" t="e">
        <f>TRIM(CLEAN(MID(Updates!D72,FIND("Pooled Position: ",Updates!D72)+17,(FIND("Are the",Updates!D72)-(FIND("Pooled Position: ",Updates!D72)+17)))))</f>
        <v>#VALUE!</v>
      </c>
      <c r="O72" t="e">
        <f>TRIM(CLEAN(MID(Updates!D72,FIND("Employee Name: ",Updates!D72)+15,(FIND("Job Title",Updates!D72)-(FIND("Employee Name: ",Updates!D72)+15)))))</f>
        <v>#VALUE!</v>
      </c>
      <c r="P72" t="e">
        <f t="shared" si="12"/>
        <v>#VALUE!</v>
      </c>
      <c r="Q72" t="e">
        <f t="shared" si="13"/>
        <v>#VALUE!</v>
      </c>
      <c r="R72" t="e">
        <f t="shared" si="14"/>
        <v>#VALUE!</v>
      </c>
      <c r="S72" t="e">
        <f>TRIM(CLEAN(MID(Updates!D72,FIND("Account to clone: ",Updates!D72)+18,(FIND("Position",Updates!D72)-(FIND("Account to clone: ",Updates!D72)+18)))))</f>
        <v>#VALUE!</v>
      </c>
      <c r="T72" t="str">
        <f t="shared" si="15"/>
        <v/>
      </c>
      <c r="U72" t="str">
        <f t="shared" si="16"/>
        <v>No</v>
      </c>
      <c r="V72" t="e">
        <f>TRIM(CLEAN(MID(Updates!D72,FIND("Home Share (H:\ drive) required: ",Updates!D72)+4,(FIND("Group Share (S:\ drive) required: ",Updates!D72)-(FIND("Home Share (H:\ drive) required: ",Updates!D72)+4)))))</f>
        <v>#VALUE!</v>
      </c>
      <c r="W72" t="str">
        <f t="shared" si="17"/>
        <v>No</v>
      </c>
      <c r="X72" t="e">
        <f>TRIM(CLEAN(MID(Updates!D72,FIND("S Drive Path: ",Updates!D72)+14,(FIND("Position",Updates!D72)-(FIND("S Drive Path: ",Updates!D72)+14)))))</f>
        <v>#VALUE!</v>
      </c>
      <c r="Y72" t="e">
        <f>("USR\"&amp;Updates!K72)</f>
        <v>#VALUE!</v>
      </c>
      <c r="Z72" t="e">
        <f>Updates!K72&amp;"$"</f>
        <v>#VALUE!</v>
      </c>
      <c r="AA72" s="11">
        <f t="shared" ca="1" si="18"/>
        <v>10</v>
      </c>
      <c r="AB72" s="6" t="str">
        <f ca="1">LOOKUP(AA72,AC2:AC21,AD2:AD21)</f>
        <v>DC1MDB10</v>
      </c>
    </row>
    <row r="73" spans="1:28" ht="12" customHeight="1">
      <c r="A73" s="6" t="e">
        <f>TRIM(CLEAN(MID(Updates!D73,FIND("Network User Id: ",Updates!D73)+17,(FIND("E-MAIL ACCOUNTS",Updates!D73)-(FIND("Network User Id:",Updates!D73)+17)))))</f>
        <v>#VALUE!</v>
      </c>
      <c r="B73" s="6" t="e">
        <f>TRIM(CLEAN(MID(Updates!D73,FIND("Logon ID: ",Updates!D73)+10,(FIND("Password:",Updates!D73)-(FIND("Logon ID:",Updates!D73)+10)))))</f>
        <v>#VALUE!</v>
      </c>
      <c r="C73" t="e">
        <f>TRIM(CLEAN(MID(Updates!D73,FIND("Primary Address: ",Updates!D73)+17,(FIND("Secondary Address:",Updates!D73)-(FIND("Primary Address: ",Updates!D73)+17)))))</f>
        <v>#VALUE!</v>
      </c>
      <c r="D73" t="e">
        <f>TRIM(CLEAN(MID(Updates!D73,FIND("Secondary Address: ",Updates!D73)+19,(FIND("** PLEASE DO NOT REPLY TO THIS E-MAIL. ",Updates!D73)-(FIND("Secondary Address: ",Updates!D73)+19)))))</f>
        <v>#VALUE!</v>
      </c>
      <c r="E73" t="b">
        <f>IF(COUNT(SEARCH({"transpo.ottawa.on.ca"},D73)),"@ottawa.ca")</f>
        <v>0</v>
      </c>
      <c r="F73" s="9" t="e">
        <f t="shared" si="10"/>
        <v>#VALUE!</v>
      </c>
      <c r="G73" t="e">
        <f>TRIM(CLEAN(MID(Updates!D73,FIND("E-mail Address: ",Updates!D73)+16,(FIND("The employee",Updates!D73)-(FIND("E-mail Address: ",Updates!D73)+16)))))</f>
        <v>#VALUE!</v>
      </c>
      <c r="H73" t="e">
        <f>TRIM(CLEAN(MID(Updates!D73,FIND("Account Password: ",Updates!D73)+18,(FIND("NETWORK ACCOUNTS",Updates!D73)-(FIND("Account Password:",Updates!D73)+18)))))</f>
        <v>#VALUE!</v>
      </c>
      <c r="I73" t="e">
        <f>TRIM(CLEAN(MID(Updates!D73,FIND("Password: ",Updates!D73)+10,(FIND("E-mail",Updates!D73)-(FIND("Password:",Updates!D73)+12)))))</f>
        <v>#VALUE!</v>
      </c>
      <c r="J73" t="e">
        <f>TRIM(CLEAN(MID(Updates!D73,FIND("Account to clone: ",Updates!D73)+18,(FIND("Position",Updates!D73)-(FIND("Account to clone: ",Updates!D73)+18)))))</f>
        <v>#VALUE!</v>
      </c>
      <c r="K73" t="e">
        <f>TRIM(CLEAN(MID(Updates!D73,FIND("Clone permissions of another account: ",Updates!D73)+38,(FIND("Email required:",Updates!D73)-(FIND("Clone permissions of another account: ",Updates!D73)+38)))))</f>
        <v>#VALUE!</v>
      </c>
      <c r="L73" t="e">
        <f t="shared" si="11"/>
        <v>#VALUE!</v>
      </c>
      <c r="M73" s="8" t="e">
        <f>TRIM(CLEAN(MID(Updates!D73,FIND("Branch: ",Updates!D73)+8,(FIND("Division",Updates!D73)-(FIND("Branch: ",Updates!D73)+8)))))</f>
        <v>#VALUE!</v>
      </c>
      <c r="N73" s="8" t="e">
        <f>TRIM(CLEAN(MID(Updates!D73,FIND("Pooled Position: ",Updates!D73)+17,(FIND("Are the",Updates!D73)-(FIND("Pooled Position: ",Updates!D73)+17)))))</f>
        <v>#VALUE!</v>
      </c>
      <c r="O73" t="e">
        <f>TRIM(CLEAN(MID(Updates!D73,FIND("Employee Name: ",Updates!D73)+15,(FIND("Job Title",Updates!D73)-(FIND("Employee Name: ",Updates!D73)+15)))))</f>
        <v>#VALUE!</v>
      </c>
      <c r="P73" t="e">
        <f t="shared" si="12"/>
        <v>#VALUE!</v>
      </c>
      <c r="Q73" t="e">
        <f t="shared" si="13"/>
        <v>#VALUE!</v>
      </c>
      <c r="R73" t="e">
        <f t="shared" si="14"/>
        <v>#VALUE!</v>
      </c>
      <c r="S73" t="e">
        <f>TRIM(CLEAN(MID(Updates!D73,FIND("Account to clone: ",Updates!D73)+18,(FIND("Position",Updates!D73)-(FIND("Account to clone: ",Updates!D73)+18)))))</f>
        <v>#VALUE!</v>
      </c>
      <c r="T73" t="str">
        <f t="shared" si="15"/>
        <v/>
      </c>
      <c r="U73" t="str">
        <f t="shared" si="16"/>
        <v>No</v>
      </c>
      <c r="V73" t="e">
        <f>TRIM(CLEAN(MID(Updates!D73,FIND("Home Share (H:\ drive) required: ",Updates!D73)+4,(FIND("Group Share (S:\ drive) required: ",Updates!D73)-(FIND("Home Share (H:\ drive) required: ",Updates!D73)+4)))))</f>
        <v>#VALUE!</v>
      </c>
      <c r="W73" t="str">
        <f t="shared" si="17"/>
        <v>No</v>
      </c>
      <c r="X73" t="e">
        <f>TRIM(CLEAN(MID(Updates!D73,FIND("S Drive Path: ",Updates!D73)+14,(FIND("Position",Updates!D73)-(FIND("S Drive Path: ",Updates!D73)+14)))))</f>
        <v>#VALUE!</v>
      </c>
      <c r="Y73" t="e">
        <f>("USR\"&amp;Updates!K73)</f>
        <v>#VALUE!</v>
      </c>
      <c r="Z73" t="e">
        <f>Updates!K73&amp;"$"</f>
        <v>#VALUE!</v>
      </c>
      <c r="AA73" s="11">
        <f t="shared" ca="1" si="18"/>
        <v>5</v>
      </c>
      <c r="AB73" s="6" t="str">
        <f ca="1">LOOKUP(AA73,AC2:AC21,AD2:AD21)</f>
        <v>DC1MDB05</v>
      </c>
    </row>
    <row r="74" spans="1:28" ht="12" customHeight="1">
      <c r="A74" s="6" t="e">
        <f>TRIM(CLEAN(MID(Updates!D74,FIND("Network User Id: ",Updates!D74)+17,(FIND("E-MAIL ACCOUNTS",Updates!D74)-(FIND("Network User Id:",Updates!D74)+17)))))</f>
        <v>#VALUE!</v>
      </c>
      <c r="B74" s="6" t="e">
        <f>TRIM(CLEAN(MID(Updates!D74,FIND("Logon ID: ",Updates!D74)+10,(FIND("Password:",Updates!D74)-(FIND("Logon ID:",Updates!D74)+10)))))</f>
        <v>#VALUE!</v>
      </c>
      <c r="C74" t="e">
        <f>TRIM(CLEAN(MID(Updates!D74,FIND("Primary Address: ",Updates!D74)+17,(FIND("Secondary Address:",Updates!D74)-(FIND("Primary Address: ",Updates!D74)+17)))))</f>
        <v>#VALUE!</v>
      </c>
      <c r="D74" t="e">
        <f>TRIM(CLEAN(MID(Updates!D74,FIND("Secondary Address: ",Updates!D74)+19,(FIND("** PLEASE DO NOT REPLY TO THIS E-MAIL. ",Updates!D74)-(FIND("Secondary Address: ",Updates!D74)+19)))))</f>
        <v>#VALUE!</v>
      </c>
      <c r="E74" t="b">
        <f>IF(COUNT(SEARCH({"transpo.ottawa.on.ca"},D74)),"@ottawa.ca")</f>
        <v>0</v>
      </c>
      <c r="F74" s="9" t="e">
        <f t="shared" si="10"/>
        <v>#VALUE!</v>
      </c>
      <c r="G74" t="e">
        <f>TRIM(CLEAN(MID(Updates!D74,FIND("E-mail Address: ",Updates!D74)+16,(FIND("The employee",Updates!D74)-(FIND("E-mail Address: ",Updates!D74)+16)))))</f>
        <v>#VALUE!</v>
      </c>
      <c r="H74" t="e">
        <f>TRIM(CLEAN(MID(Updates!D74,FIND("Account Password: ",Updates!D74)+18,(FIND("NETWORK ACCOUNTS",Updates!D74)-(FIND("Account Password:",Updates!D74)+18)))))</f>
        <v>#VALUE!</v>
      </c>
      <c r="I74" t="e">
        <f>TRIM(CLEAN(MID(Updates!D74,FIND("Password: ",Updates!D74)+10,(FIND("E-mail",Updates!D74)-(FIND("Password:",Updates!D74)+12)))))</f>
        <v>#VALUE!</v>
      </c>
      <c r="J74" t="e">
        <f>TRIM(CLEAN(MID(Updates!D74,FIND("Account to clone: ",Updates!D74)+18,(FIND("Position",Updates!D74)-(FIND("Account to clone: ",Updates!D74)+18)))))</f>
        <v>#VALUE!</v>
      </c>
      <c r="K74" t="e">
        <f>TRIM(CLEAN(MID(Updates!D74,FIND("Clone permissions of another account: ",Updates!D74)+38,(FIND("Email required:",Updates!D74)-(FIND("Clone permissions of another account: ",Updates!D74)+38)))))</f>
        <v>#VALUE!</v>
      </c>
      <c r="L74" t="e">
        <f t="shared" si="11"/>
        <v>#VALUE!</v>
      </c>
      <c r="M74" s="8" t="e">
        <f>TRIM(CLEAN(MID(Updates!D74,FIND("Branch: ",Updates!D74)+8,(FIND("Division",Updates!D74)-(FIND("Branch: ",Updates!D74)+8)))))</f>
        <v>#VALUE!</v>
      </c>
      <c r="N74" s="8" t="e">
        <f>TRIM(CLEAN(MID(Updates!D74,FIND("Pooled Position: ",Updates!D74)+17,(FIND("Are the",Updates!D74)-(FIND("Pooled Position: ",Updates!D74)+17)))))</f>
        <v>#VALUE!</v>
      </c>
      <c r="O74" t="e">
        <f>TRIM(CLEAN(MID(Updates!D74,FIND("Employee Name: ",Updates!D74)+15,(FIND("Job Title",Updates!D74)-(FIND("Employee Name: ",Updates!D74)+15)))))</f>
        <v>#VALUE!</v>
      </c>
      <c r="P74" t="e">
        <f t="shared" si="12"/>
        <v>#VALUE!</v>
      </c>
      <c r="Q74" t="e">
        <f t="shared" si="13"/>
        <v>#VALUE!</v>
      </c>
      <c r="R74" t="e">
        <f t="shared" si="14"/>
        <v>#VALUE!</v>
      </c>
      <c r="S74" t="e">
        <f>TRIM(CLEAN(MID(Updates!D74,FIND("Account to clone: ",Updates!D74)+18,(FIND("Position",Updates!D74)-(FIND("Account to clone: ",Updates!D74)+18)))))</f>
        <v>#VALUE!</v>
      </c>
      <c r="T74" t="str">
        <f t="shared" si="15"/>
        <v/>
      </c>
      <c r="U74" t="str">
        <f t="shared" si="16"/>
        <v>No</v>
      </c>
      <c r="V74" t="e">
        <f>TRIM(CLEAN(MID(Updates!D74,FIND("Home Share (H:\ drive) required: ",Updates!D74)+4,(FIND("Group Share (S:\ drive) required: ",Updates!D74)-(FIND("Home Share (H:\ drive) required: ",Updates!D74)+4)))))</f>
        <v>#VALUE!</v>
      </c>
      <c r="W74" t="str">
        <f t="shared" si="17"/>
        <v>No</v>
      </c>
      <c r="X74" t="e">
        <f>TRIM(CLEAN(MID(Updates!D74,FIND("S Drive Path: ",Updates!D74)+14,(FIND("Position",Updates!D74)-(FIND("S Drive Path: ",Updates!D74)+14)))))</f>
        <v>#VALUE!</v>
      </c>
      <c r="Y74" t="e">
        <f>("USR\"&amp;Updates!K74)</f>
        <v>#VALUE!</v>
      </c>
      <c r="Z74" t="e">
        <f>Updates!K74&amp;"$"</f>
        <v>#VALUE!</v>
      </c>
      <c r="AA74" s="11">
        <f t="shared" ca="1" si="18"/>
        <v>1</v>
      </c>
      <c r="AB74" s="6" t="str">
        <f ca="1">LOOKUP(AA74,AC2:AC21,AD2:AD21)</f>
        <v>DC1MDB01</v>
      </c>
    </row>
    <row r="75" spans="1:28" ht="12" customHeight="1">
      <c r="A75" s="6" t="e">
        <f>TRIM(CLEAN(MID(Updates!D75,FIND("Network User Id: ",Updates!D75)+17,(FIND("E-MAIL ACCOUNTS",Updates!D75)-(FIND("Network User Id:",Updates!D75)+17)))))</f>
        <v>#VALUE!</v>
      </c>
      <c r="B75" s="6" t="e">
        <f>TRIM(CLEAN(MID(Updates!D75,FIND("Logon ID: ",Updates!D75)+10,(FIND("Password:",Updates!D75)-(FIND("Logon ID:",Updates!D75)+10)))))</f>
        <v>#VALUE!</v>
      </c>
      <c r="C75" t="e">
        <f>TRIM(CLEAN(MID(Updates!D75,FIND("Primary Address: ",Updates!D75)+17,(FIND("Secondary Address:",Updates!D75)-(FIND("Primary Address: ",Updates!D75)+17)))))</f>
        <v>#VALUE!</v>
      </c>
      <c r="D75" t="e">
        <f>TRIM(CLEAN(MID(Updates!D75,FIND("Secondary Address: ",Updates!D75)+19,(FIND("** PLEASE DO NOT REPLY TO THIS E-MAIL. ",Updates!D75)-(FIND("Secondary Address: ",Updates!D75)+19)))))</f>
        <v>#VALUE!</v>
      </c>
      <c r="E75" t="b">
        <f>IF(COUNT(SEARCH({"transpo.ottawa.on.ca"},D75)),"@ottawa.ca")</f>
        <v>0</v>
      </c>
      <c r="F75" s="9" t="e">
        <f t="shared" si="10"/>
        <v>#VALUE!</v>
      </c>
      <c r="G75" t="e">
        <f>TRIM(CLEAN(MID(Updates!D75,FIND("E-mail Address: ",Updates!D75)+16,(FIND("The employee",Updates!D75)-(FIND("E-mail Address: ",Updates!D75)+16)))))</f>
        <v>#VALUE!</v>
      </c>
      <c r="H75" t="e">
        <f>TRIM(CLEAN(MID(Updates!D75,FIND("Account Password: ",Updates!D75)+18,(FIND("NETWORK ACCOUNTS",Updates!D75)-(FIND("Account Password:",Updates!D75)+18)))))</f>
        <v>#VALUE!</v>
      </c>
      <c r="I75" t="e">
        <f>TRIM(CLEAN(MID(Updates!D75,FIND("Password: ",Updates!D75)+10,(FIND("E-mail",Updates!D75)-(FIND("Password:",Updates!D75)+12)))))</f>
        <v>#VALUE!</v>
      </c>
      <c r="J75" t="e">
        <f>TRIM(CLEAN(MID(Updates!D75,FIND("Account to clone: ",Updates!D75)+18,(FIND("Position",Updates!D75)-(FIND("Account to clone: ",Updates!D75)+18)))))</f>
        <v>#VALUE!</v>
      </c>
      <c r="K75" t="e">
        <f>TRIM(CLEAN(MID(Updates!D75,FIND("Clone permissions of another account: ",Updates!D75)+38,(FIND("Email required:",Updates!D75)-(FIND("Clone permissions of another account: ",Updates!D75)+38)))))</f>
        <v>#VALUE!</v>
      </c>
      <c r="L75" t="e">
        <f t="shared" si="11"/>
        <v>#VALUE!</v>
      </c>
      <c r="M75" s="8" t="e">
        <f>TRIM(CLEAN(MID(Updates!D75,FIND("Branch: ",Updates!D75)+8,(FIND("Division",Updates!D75)-(FIND("Branch: ",Updates!D75)+8)))))</f>
        <v>#VALUE!</v>
      </c>
      <c r="N75" s="8" t="e">
        <f>TRIM(CLEAN(MID(Updates!D75,FIND("Pooled Position: ",Updates!D75)+17,(FIND("Are the",Updates!D75)-(FIND("Pooled Position: ",Updates!D75)+17)))))</f>
        <v>#VALUE!</v>
      </c>
      <c r="O75" t="e">
        <f>TRIM(CLEAN(MID(Updates!D75,FIND("Employee Name: ",Updates!D75)+15,(FIND("Job Title",Updates!D75)-(FIND("Employee Name: ",Updates!D75)+15)))))</f>
        <v>#VALUE!</v>
      </c>
      <c r="P75" t="e">
        <f t="shared" si="12"/>
        <v>#VALUE!</v>
      </c>
      <c r="Q75" t="e">
        <f t="shared" si="13"/>
        <v>#VALUE!</v>
      </c>
      <c r="R75" t="e">
        <f t="shared" si="14"/>
        <v>#VALUE!</v>
      </c>
      <c r="S75" t="e">
        <f>TRIM(CLEAN(MID(Updates!D75,FIND("Account to clone: ",Updates!D75)+18,(FIND("Position",Updates!D75)-(FIND("Account to clone: ",Updates!D75)+18)))))</f>
        <v>#VALUE!</v>
      </c>
      <c r="T75" t="str">
        <f t="shared" si="15"/>
        <v/>
      </c>
      <c r="U75" t="str">
        <f t="shared" si="16"/>
        <v>No</v>
      </c>
      <c r="V75" t="e">
        <f>TRIM(CLEAN(MID(Updates!D75,FIND("Home Share (H:\ drive) required: ",Updates!D75)+4,(FIND("Group Share (S:\ drive) required: ",Updates!D75)-(FIND("Home Share (H:\ drive) required: ",Updates!D75)+4)))))</f>
        <v>#VALUE!</v>
      </c>
      <c r="W75" t="str">
        <f t="shared" si="17"/>
        <v>No</v>
      </c>
      <c r="X75" t="e">
        <f>TRIM(CLEAN(MID(Updates!D75,FIND("S Drive Path: ",Updates!D75)+14,(FIND("Position",Updates!D75)-(FIND("S Drive Path: ",Updates!D75)+14)))))</f>
        <v>#VALUE!</v>
      </c>
      <c r="Y75" t="e">
        <f>("USR\"&amp;Updates!K75)</f>
        <v>#VALUE!</v>
      </c>
      <c r="Z75" t="e">
        <f>Updates!K75&amp;"$"</f>
        <v>#VALUE!</v>
      </c>
      <c r="AA75" s="11">
        <f t="shared" ca="1" si="18"/>
        <v>13</v>
      </c>
      <c r="AB75" s="6" t="str">
        <f ca="1">LOOKUP(AA75,AC2:AC21,AD2:AD21)</f>
        <v>DC4MDB03</v>
      </c>
    </row>
    <row r="76" spans="1:28" ht="12" customHeight="1">
      <c r="A76" s="6" t="e">
        <f>TRIM(CLEAN(MID(Updates!D76,FIND("Network User Id: ",Updates!D76)+17,(FIND("E-MAIL ACCOUNTS",Updates!D76)-(FIND("Network User Id:",Updates!D76)+17)))))</f>
        <v>#VALUE!</v>
      </c>
      <c r="B76" s="6" t="e">
        <f>TRIM(CLEAN(MID(Updates!D76,FIND("Logon ID: ",Updates!D76)+10,(FIND("Password:",Updates!D76)-(FIND("Logon ID:",Updates!D76)+10)))))</f>
        <v>#VALUE!</v>
      </c>
      <c r="C76" t="e">
        <f>TRIM(CLEAN(MID(Updates!D76,FIND("Primary Address: ",Updates!D76)+17,(FIND("Secondary Address:",Updates!D76)-(FIND("Primary Address: ",Updates!D76)+17)))))</f>
        <v>#VALUE!</v>
      </c>
      <c r="D76" t="e">
        <f>TRIM(CLEAN(MID(Updates!D76,FIND("Secondary Address: ",Updates!D76)+19,(FIND("** PLEASE DO NOT REPLY TO THIS E-MAIL. ",Updates!D76)-(FIND("Secondary Address: ",Updates!D76)+19)))))</f>
        <v>#VALUE!</v>
      </c>
      <c r="E76" t="b">
        <f>IF(COUNT(SEARCH({"transpo.ottawa.on.ca"},D76)),"@ottawa.ca")</f>
        <v>0</v>
      </c>
      <c r="F76" s="9" t="e">
        <f t="shared" si="10"/>
        <v>#VALUE!</v>
      </c>
      <c r="G76" t="e">
        <f>TRIM(CLEAN(MID(Updates!D76,FIND("E-mail Address: ",Updates!D76)+16,(FIND("The employee",Updates!D76)-(FIND("E-mail Address: ",Updates!D76)+16)))))</f>
        <v>#VALUE!</v>
      </c>
      <c r="H76" t="e">
        <f>TRIM(CLEAN(MID(Updates!D76,FIND("Account Password: ",Updates!D76)+18,(FIND("NETWORK ACCOUNTS",Updates!D76)-(FIND("Account Password:",Updates!D76)+18)))))</f>
        <v>#VALUE!</v>
      </c>
      <c r="I76" t="e">
        <f>TRIM(CLEAN(MID(Updates!D76,FIND("Password: ",Updates!D76)+10,(FIND("E-mail",Updates!D76)-(FIND("Password:",Updates!D76)+12)))))</f>
        <v>#VALUE!</v>
      </c>
      <c r="J76" t="e">
        <f>TRIM(CLEAN(MID(Updates!D76,FIND("Account to clone: ",Updates!D76)+18,(FIND("Position",Updates!D76)-(FIND("Account to clone: ",Updates!D76)+18)))))</f>
        <v>#VALUE!</v>
      </c>
      <c r="K76" t="e">
        <f>TRIM(CLEAN(MID(Updates!D76,FIND("Clone permissions of another account: ",Updates!D76)+38,(FIND("Email required:",Updates!D76)-(FIND("Clone permissions of another account: ",Updates!D76)+38)))))</f>
        <v>#VALUE!</v>
      </c>
      <c r="L76" t="e">
        <f t="shared" si="11"/>
        <v>#VALUE!</v>
      </c>
      <c r="M76" s="8" t="e">
        <f>TRIM(CLEAN(MID(Updates!D76,FIND("Branch: ",Updates!D76)+8,(FIND("Division",Updates!D76)-(FIND("Branch: ",Updates!D76)+8)))))</f>
        <v>#VALUE!</v>
      </c>
      <c r="N76" s="8" t="e">
        <f>TRIM(CLEAN(MID(Updates!D76,FIND("Pooled Position: ",Updates!D76)+17,(FIND("Are the",Updates!D76)-(FIND("Pooled Position: ",Updates!D76)+17)))))</f>
        <v>#VALUE!</v>
      </c>
      <c r="O76" t="e">
        <f>TRIM(CLEAN(MID(Updates!D76,FIND("Employee Name: ",Updates!D76)+15,(FIND("Job Title",Updates!D76)-(FIND("Employee Name: ",Updates!D76)+15)))))</f>
        <v>#VALUE!</v>
      </c>
      <c r="P76" t="e">
        <f t="shared" si="12"/>
        <v>#VALUE!</v>
      </c>
      <c r="Q76" t="e">
        <f t="shared" si="13"/>
        <v>#VALUE!</v>
      </c>
      <c r="R76" t="e">
        <f t="shared" si="14"/>
        <v>#VALUE!</v>
      </c>
      <c r="S76" t="e">
        <f>TRIM(CLEAN(MID(Updates!D76,FIND("Account to clone: ",Updates!D76)+18,(FIND("Position",Updates!D76)-(FIND("Account to clone: ",Updates!D76)+18)))))</f>
        <v>#VALUE!</v>
      </c>
      <c r="T76" t="str">
        <f t="shared" si="15"/>
        <v/>
      </c>
      <c r="U76" t="str">
        <f t="shared" si="16"/>
        <v>No</v>
      </c>
      <c r="V76" t="e">
        <f>TRIM(CLEAN(MID(Updates!D76,FIND("Home Share (H:\ drive) required: ",Updates!D76)+4,(FIND("Group Share (S:\ drive) required: ",Updates!D76)-(FIND("Home Share (H:\ drive) required: ",Updates!D76)+4)))))</f>
        <v>#VALUE!</v>
      </c>
      <c r="W76" t="str">
        <f t="shared" si="17"/>
        <v>No</v>
      </c>
      <c r="X76" t="e">
        <f>TRIM(CLEAN(MID(Updates!D76,FIND("S Drive Path: ",Updates!D76)+14,(FIND("Position",Updates!D76)-(FIND("S Drive Path: ",Updates!D76)+14)))))</f>
        <v>#VALUE!</v>
      </c>
      <c r="Y76" t="e">
        <f>("USR\"&amp;Updates!K76)</f>
        <v>#VALUE!</v>
      </c>
      <c r="Z76" t="e">
        <f>Updates!K76&amp;"$"</f>
        <v>#VALUE!</v>
      </c>
      <c r="AA76" s="11">
        <f t="shared" ca="1" si="18"/>
        <v>10</v>
      </c>
      <c r="AB76" s="6" t="str">
        <f ca="1">LOOKUP(AA76,AC2:AC21,AD2:AD21)</f>
        <v>DC1MDB10</v>
      </c>
    </row>
    <row r="77" spans="1:28" ht="12" customHeight="1">
      <c r="A77" s="6" t="e">
        <f>TRIM(CLEAN(MID(Updates!D77,FIND("Network User Id: ",Updates!D77)+17,(FIND("E-MAIL ACCOUNTS",Updates!D77)-(FIND("Network User Id:",Updates!D77)+17)))))</f>
        <v>#VALUE!</v>
      </c>
      <c r="B77" s="6" t="e">
        <f>TRIM(CLEAN(MID(Updates!D77,FIND("Logon ID: ",Updates!D77)+10,(FIND("Password:",Updates!D77)-(FIND("Logon ID:",Updates!D77)+10)))))</f>
        <v>#VALUE!</v>
      </c>
      <c r="C77" t="e">
        <f>TRIM(CLEAN(MID(Updates!D77,FIND("Primary Address: ",Updates!D77)+17,(FIND("Secondary Address:",Updates!D77)-(FIND("Primary Address: ",Updates!D77)+17)))))</f>
        <v>#VALUE!</v>
      </c>
      <c r="D77" t="e">
        <f>TRIM(CLEAN(MID(Updates!D77,FIND("Secondary Address: ",Updates!D77)+19,(FIND("** PLEASE DO NOT REPLY TO THIS E-MAIL. ",Updates!D77)-(FIND("Secondary Address: ",Updates!D77)+19)))))</f>
        <v>#VALUE!</v>
      </c>
      <c r="E77" t="b">
        <f>IF(COUNT(SEARCH({"transpo.ottawa.on.ca"},D77)),"@ottawa.ca")</f>
        <v>0</v>
      </c>
      <c r="F77" s="9" t="e">
        <f t="shared" si="10"/>
        <v>#VALUE!</v>
      </c>
      <c r="G77" t="e">
        <f>TRIM(CLEAN(MID(Updates!D77,FIND("E-mail Address: ",Updates!D77)+16,(FIND("The employee",Updates!D77)-(FIND("E-mail Address: ",Updates!D77)+16)))))</f>
        <v>#VALUE!</v>
      </c>
      <c r="H77" t="e">
        <f>TRIM(CLEAN(MID(Updates!D77,FIND("Account Password: ",Updates!D77)+18,(FIND("NETWORK ACCOUNTS",Updates!D77)-(FIND("Account Password:",Updates!D77)+18)))))</f>
        <v>#VALUE!</v>
      </c>
      <c r="I77" t="e">
        <f>TRIM(CLEAN(MID(Updates!D77,FIND("Password: ",Updates!D77)+10,(FIND("E-mail",Updates!D77)-(FIND("Password:",Updates!D77)+12)))))</f>
        <v>#VALUE!</v>
      </c>
      <c r="J77" t="e">
        <f>TRIM(CLEAN(MID(Updates!D77,FIND("Account to clone: ",Updates!D77)+18,(FIND("Position",Updates!D77)-(FIND("Account to clone: ",Updates!D77)+18)))))</f>
        <v>#VALUE!</v>
      </c>
      <c r="K77" t="e">
        <f>TRIM(CLEAN(MID(Updates!D77,FIND("Clone permissions of another account: ",Updates!D77)+38,(FIND("Email required:",Updates!D77)-(FIND("Clone permissions of another account: ",Updates!D77)+38)))))</f>
        <v>#VALUE!</v>
      </c>
      <c r="L77" t="e">
        <f t="shared" si="11"/>
        <v>#VALUE!</v>
      </c>
      <c r="M77" s="8" t="e">
        <f>TRIM(CLEAN(MID(Updates!D77,FIND("Branch: ",Updates!D77)+8,(FIND("Division",Updates!D77)-(FIND("Branch: ",Updates!D77)+8)))))</f>
        <v>#VALUE!</v>
      </c>
      <c r="N77" s="8" t="e">
        <f>TRIM(CLEAN(MID(Updates!D77,FIND("Pooled Position: ",Updates!D77)+17,(FIND("Are the",Updates!D77)-(FIND("Pooled Position: ",Updates!D77)+17)))))</f>
        <v>#VALUE!</v>
      </c>
      <c r="O77" t="e">
        <f>TRIM(CLEAN(MID(Updates!D77,FIND("Employee Name: ",Updates!D77)+15,(FIND("Job Title",Updates!D77)-(FIND("Employee Name: ",Updates!D77)+15)))))</f>
        <v>#VALUE!</v>
      </c>
      <c r="P77" t="e">
        <f t="shared" si="12"/>
        <v>#VALUE!</v>
      </c>
      <c r="Q77" t="e">
        <f t="shared" si="13"/>
        <v>#VALUE!</v>
      </c>
      <c r="R77" t="e">
        <f t="shared" si="14"/>
        <v>#VALUE!</v>
      </c>
      <c r="S77" t="e">
        <f>TRIM(CLEAN(MID(Updates!D77,FIND("Account to clone: ",Updates!D77)+18,(FIND("Position",Updates!D77)-(FIND("Account to clone: ",Updates!D77)+18)))))</f>
        <v>#VALUE!</v>
      </c>
      <c r="T77" t="str">
        <f t="shared" si="15"/>
        <v/>
      </c>
      <c r="U77" t="str">
        <f t="shared" si="16"/>
        <v>No</v>
      </c>
      <c r="V77" t="e">
        <f>TRIM(CLEAN(MID(Updates!D77,FIND("Home Share (H:\ drive) required: ",Updates!D77)+4,(FIND("Group Share (S:\ drive) required: ",Updates!D77)-(FIND("Home Share (H:\ drive) required: ",Updates!D77)+4)))))</f>
        <v>#VALUE!</v>
      </c>
      <c r="W77" t="str">
        <f t="shared" si="17"/>
        <v>No</v>
      </c>
      <c r="X77" t="e">
        <f>TRIM(CLEAN(MID(Updates!D77,FIND("S Drive Path: ",Updates!D77)+14,(FIND("Position",Updates!D77)-(FIND("S Drive Path: ",Updates!D77)+14)))))</f>
        <v>#VALUE!</v>
      </c>
      <c r="Y77" t="e">
        <f>("USR\"&amp;Updates!K77)</f>
        <v>#VALUE!</v>
      </c>
      <c r="Z77" t="e">
        <f>Updates!K77&amp;"$"</f>
        <v>#VALUE!</v>
      </c>
      <c r="AA77" s="11">
        <f t="shared" ca="1" si="18"/>
        <v>16</v>
      </c>
      <c r="AB77" s="6" t="str">
        <f ca="1">LOOKUP(AA77,AC2:AC21,AD2:AD21)</f>
        <v>DC4MDB06</v>
      </c>
    </row>
    <row r="78" spans="1:28" ht="12" customHeight="1">
      <c r="A78" s="6" t="e">
        <f>TRIM(CLEAN(MID(Updates!D78,FIND("Network User Id: ",Updates!D78)+17,(FIND("E-MAIL ACCOUNTS",Updates!D78)-(FIND("Network User Id:",Updates!D78)+17)))))</f>
        <v>#VALUE!</v>
      </c>
      <c r="B78" s="6" t="e">
        <f>TRIM(CLEAN(MID(Updates!D78,FIND("Logon ID: ",Updates!D78)+10,(FIND("Password:",Updates!D78)-(FIND("Logon ID:",Updates!D78)+10)))))</f>
        <v>#VALUE!</v>
      </c>
      <c r="C78" t="e">
        <f>TRIM(CLEAN(MID(Updates!D78,FIND("Primary Address: ",Updates!D78)+17,(FIND("Secondary Address:",Updates!D78)-(FIND("Primary Address: ",Updates!D78)+17)))))</f>
        <v>#VALUE!</v>
      </c>
      <c r="D78" t="e">
        <f>TRIM(CLEAN(MID(Updates!D78,FIND("Secondary Address: ",Updates!D78)+19,(FIND("** PLEASE DO NOT REPLY TO THIS E-MAIL. ",Updates!D78)-(FIND("Secondary Address: ",Updates!D78)+19)))))</f>
        <v>#VALUE!</v>
      </c>
      <c r="E78" t="b">
        <f>IF(COUNT(SEARCH({"transpo.ottawa.on.ca"},D78)),"@ottawa.ca")</f>
        <v>0</v>
      </c>
      <c r="F78" s="9" t="e">
        <f t="shared" si="10"/>
        <v>#VALUE!</v>
      </c>
      <c r="G78" t="e">
        <f>TRIM(CLEAN(MID(Updates!D78,FIND("E-mail Address: ",Updates!D78)+16,(FIND("The employee",Updates!D78)-(FIND("E-mail Address: ",Updates!D78)+16)))))</f>
        <v>#VALUE!</v>
      </c>
      <c r="H78" t="e">
        <f>TRIM(CLEAN(MID(Updates!D78,FIND("Account Password: ",Updates!D78)+18,(FIND("NETWORK ACCOUNTS",Updates!D78)-(FIND("Account Password:",Updates!D78)+18)))))</f>
        <v>#VALUE!</v>
      </c>
      <c r="I78" t="e">
        <f>TRIM(CLEAN(MID(Updates!D78,FIND("Password: ",Updates!D78)+10,(FIND("E-mail",Updates!D78)-(FIND("Password:",Updates!D78)+12)))))</f>
        <v>#VALUE!</v>
      </c>
      <c r="J78" t="e">
        <f>TRIM(CLEAN(MID(Updates!D78,FIND("Account to clone: ",Updates!D78)+18,(FIND("Position",Updates!D78)-(FIND("Account to clone: ",Updates!D78)+18)))))</f>
        <v>#VALUE!</v>
      </c>
      <c r="K78" t="e">
        <f>TRIM(CLEAN(MID(Updates!D78,FIND("Clone permissions of another account: ",Updates!D78)+38,(FIND("Email required:",Updates!D78)-(FIND("Clone permissions of another account: ",Updates!D78)+38)))))</f>
        <v>#VALUE!</v>
      </c>
      <c r="L78" t="e">
        <f t="shared" si="11"/>
        <v>#VALUE!</v>
      </c>
      <c r="M78" s="8" t="e">
        <f>TRIM(CLEAN(MID(Updates!D78,FIND("Branch: ",Updates!D78)+8,(FIND("Division",Updates!D78)-(FIND("Branch: ",Updates!D78)+8)))))</f>
        <v>#VALUE!</v>
      </c>
      <c r="N78" s="8" t="e">
        <f>TRIM(CLEAN(MID(Updates!D78,FIND("Pooled Position: ",Updates!D78)+17,(FIND("Are the",Updates!D78)-(FIND("Pooled Position: ",Updates!D78)+17)))))</f>
        <v>#VALUE!</v>
      </c>
      <c r="O78" t="e">
        <f>TRIM(CLEAN(MID(Updates!D78,FIND("Employee Name: ",Updates!D78)+15,(FIND("Job Title",Updates!D78)-(FIND("Employee Name: ",Updates!D78)+15)))))</f>
        <v>#VALUE!</v>
      </c>
      <c r="P78" t="e">
        <f t="shared" si="12"/>
        <v>#VALUE!</v>
      </c>
      <c r="Q78" t="e">
        <f t="shared" si="13"/>
        <v>#VALUE!</v>
      </c>
      <c r="R78" t="e">
        <f t="shared" si="14"/>
        <v>#VALUE!</v>
      </c>
      <c r="S78" t="e">
        <f>TRIM(CLEAN(MID(Updates!D78,FIND("Account to clone: ",Updates!D78)+18,(FIND("Position",Updates!D78)-(FIND("Account to clone: ",Updates!D78)+18)))))</f>
        <v>#VALUE!</v>
      </c>
      <c r="T78" t="str">
        <f t="shared" si="15"/>
        <v/>
      </c>
      <c r="U78" t="str">
        <f t="shared" si="16"/>
        <v>No</v>
      </c>
      <c r="V78" t="e">
        <f>TRIM(CLEAN(MID(Updates!D78,FIND("Home Share (H:\ drive) required: ",Updates!D78)+4,(FIND("Group Share (S:\ drive) required: ",Updates!D78)-(FIND("Home Share (H:\ drive) required: ",Updates!D78)+4)))))</f>
        <v>#VALUE!</v>
      </c>
      <c r="W78" t="str">
        <f t="shared" si="17"/>
        <v>No</v>
      </c>
      <c r="X78" t="e">
        <f>TRIM(CLEAN(MID(Updates!D78,FIND("S Drive Path: ",Updates!D78)+14,(FIND("Position",Updates!D78)-(FIND("S Drive Path: ",Updates!D78)+14)))))</f>
        <v>#VALUE!</v>
      </c>
      <c r="Y78" t="e">
        <f>("USR\"&amp;Updates!K78)</f>
        <v>#VALUE!</v>
      </c>
      <c r="Z78" t="e">
        <f>Updates!K78&amp;"$"</f>
        <v>#VALUE!</v>
      </c>
      <c r="AA78" s="11">
        <f t="shared" ca="1" si="18"/>
        <v>10</v>
      </c>
      <c r="AB78" s="6" t="str">
        <f ca="1">LOOKUP(AA78,AC2:AC21,AD2:AD21)</f>
        <v>DC1MDB10</v>
      </c>
    </row>
    <row r="79" spans="1:28" ht="12" customHeight="1">
      <c r="A79" s="6" t="e">
        <f>TRIM(CLEAN(MID(Updates!D79,FIND("Network User Id: ",Updates!D79)+17,(FIND("E-MAIL ACCOUNTS",Updates!D79)-(FIND("Network User Id:",Updates!D79)+17)))))</f>
        <v>#VALUE!</v>
      </c>
      <c r="B79" s="6" t="e">
        <f>TRIM(CLEAN(MID(Updates!D79,FIND("Logon ID: ",Updates!D79)+10,(FIND("Password:",Updates!D79)-(FIND("Logon ID:",Updates!D79)+10)))))</f>
        <v>#VALUE!</v>
      </c>
      <c r="C79" t="e">
        <f>TRIM(CLEAN(MID(Updates!D79,FIND("Primary Address: ",Updates!D79)+17,(FIND("Secondary Address:",Updates!D79)-(FIND("Primary Address: ",Updates!D79)+17)))))</f>
        <v>#VALUE!</v>
      </c>
      <c r="D79" t="e">
        <f>TRIM(CLEAN(MID(Updates!D79,FIND("Secondary Address: ",Updates!D79)+19,(FIND("** PLEASE DO NOT REPLY TO THIS E-MAIL. ",Updates!D79)-(FIND("Secondary Address: ",Updates!D79)+19)))))</f>
        <v>#VALUE!</v>
      </c>
      <c r="E79" t="b">
        <f>IF(COUNT(SEARCH({"transpo.ottawa.on.ca"},D79)),"@ottawa.ca")</f>
        <v>0</v>
      </c>
      <c r="F79" s="9" t="e">
        <f t="shared" si="10"/>
        <v>#VALUE!</v>
      </c>
      <c r="G79" t="e">
        <f>TRIM(CLEAN(MID(Updates!D79,FIND("E-mail Address: ",Updates!D79)+16,(FIND("The employee",Updates!D79)-(FIND("E-mail Address: ",Updates!D79)+16)))))</f>
        <v>#VALUE!</v>
      </c>
      <c r="H79" t="e">
        <f>TRIM(CLEAN(MID(Updates!D79,FIND("Account Password: ",Updates!D79)+18,(FIND("NETWORK ACCOUNTS",Updates!D79)-(FIND("Account Password:",Updates!D79)+18)))))</f>
        <v>#VALUE!</v>
      </c>
      <c r="I79" t="e">
        <f>TRIM(CLEAN(MID(Updates!D79,FIND("Password: ",Updates!D79)+10,(FIND("E-mail",Updates!D79)-(FIND("Password:",Updates!D79)+12)))))</f>
        <v>#VALUE!</v>
      </c>
      <c r="J79" t="e">
        <f>TRIM(CLEAN(MID(Updates!D79,FIND("Account to clone: ",Updates!D79)+18,(FIND("Position",Updates!D79)-(FIND("Account to clone: ",Updates!D79)+18)))))</f>
        <v>#VALUE!</v>
      </c>
      <c r="K79" t="e">
        <f>TRIM(CLEAN(MID(Updates!D79,FIND("Clone permissions of another account: ",Updates!D79)+38,(FIND("Email required:",Updates!D79)-(FIND("Clone permissions of another account: ",Updates!D79)+38)))))</f>
        <v>#VALUE!</v>
      </c>
      <c r="L79" t="e">
        <f t="shared" si="11"/>
        <v>#VALUE!</v>
      </c>
      <c r="M79" s="8" t="e">
        <f>TRIM(CLEAN(MID(Updates!D79,FIND("Branch: ",Updates!D79)+8,(FIND("Division",Updates!D79)-(FIND("Branch: ",Updates!D79)+8)))))</f>
        <v>#VALUE!</v>
      </c>
      <c r="N79" s="8" t="e">
        <f>TRIM(CLEAN(MID(Updates!D79,FIND("Pooled Position: ",Updates!D79)+17,(FIND("Are the",Updates!D79)-(FIND("Pooled Position: ",Updates!D79)+17)))))</f>
        <v>#VALUE!</v>
      </c>
      <c r="O79" t="e">
        <f>TRIM(CLEAN(MID(Updates!D79,FIND("Employee Name: ",Updates!D79)+15,(FIND("Job Title",Updates!D79)-(FIND("Employee Name: ",Updates!D79)+15)))))</f>
        <v>#VALUE!</v>
      </c>
      <c r="P79" t="e">
        <f t="shared" si="12"/>
        <v>#VALUE!</v>
      </c>
      <c r="Q79" t="e">
        <f t="shared" si="13"/>
        <v>#VALUE!</v>
      </c>
      <c r="R79" t="e">
        <f t="shared" si="14"/>
        <v>#VALUE!</v>
      </c>
      <c r="S79" t="e">
        <f>TRIM(CLEAN(MID(Updates!D79,FIND("Account to clone: ",Updates!D79)+18,(FIND("Position",Updates!D79)-(FIND("Account to clone: ",Updates!D79)+18)))))</f>
        <v>#VALUE!</v>
      </c>
      <c r="T79" t="str">
        <f t="shared" si="15"/>
        <v/>
      </c>
      <c r="U79" t="str">
        <f t="shared" si="16"/>
        <v>No</v>
      </c>
      <c r="V79" t="e">
        <f>TRIM(CLEAN(MID(Updates!D79,FIND("Home Share (H:\ drive) required: ",Updates!D79)+4,(FIND("Group Share (S:\ drive) required: ",Updates!D79)-(FIND("Home Share (H:\ drive) required: ",Updates!D79)+4)))))</f>
        <v>#VALUE!</v>
      </c>
      <c r="W79" t="str">
        <f t="shared" si="17"/>
        <v>No</v>
      </c>
      <c r="X79" t="e">
        <f>TRIM(CLEAN(MID(Updates!D79,FIND("S Drive Path: ",Updates!D79)+14,(FIND("Position",Updates!D79)-(FIND("S Drive Path: ",Updates!D79)+14)))))</f>
        <v>#VALUE!</v>
      </c>
      <c r="Y79" t="e">
        <f>("USR\"&amp;Updates!K79)</f>
        <v>#VALUE!</v>
      </c>
      <c r="Z79" t="e">
        <f>Updates!K79&amp;"$"</f>
        <v>#VALUE!</v>
      </c>
      <c r="AA79" s="11">
        <f t="shared" ca="1" si="18"/>
        <v>17</v>
      </c>
      <c r="AB79" s="6" t="str">
        <f ca="1">LOOKUP(AA79,AC2:AC21,AD2:AD21)</f>
        <v>DC4MDB07</v>
      </c>
    </row>
    <row r="80" spans="1:28" ht="12" customHeight="1">
      <c r="A80" s="6" t="e">
        <f>TRIM(CLEAN(MID(Updates!D80,FIND("Network User Id: ",Updates!D80)+17,(FIND("E-MAIL ACCOUNTS",Updates!D80)-(FIND("Network User Id:",Updates!D80)+17)))))</f>
        <v>#VALUE!</v>
      </c>
      <c r="B80" s="6" t="e">
        <f>TRIM(CLEAN(MID(Updates!D80,FIND("Logon ID: ",Updates!D80)+10,(FIND("Password:",Updates!D80)-(FIND("Logon ID:",Updates!D80)+10)))))</f>
        <v>#VALUE!</v>
      </c>
      <c r="C80" t="e">
        <f>TRIM(CLEAN(MID(Updates!D80,FIND("Primary Address: ",Updates!D80)+17,(FIND("Secondary Address:",Updates!D80)-(FIND("Primary Address: ",Updates!D80)+17)))))</f>
        <v>#VALUE!</v>
      </c>
      <c r="D80" t="e">
        <f>TRIM(CLEAN(MID(Updates!D80,FIND("Secondary Address: ",Updates!D80)+19,(FIND("** PLEASE DO NOT REPLY TO THIS E-MAIL. ",Updates!D80)-(FIND("Secondary Address: ",Updates!D80)+19)))))</f>
        <v>#VALUE!</v>
      </c>
      <c r="E80" t="b">
        <f>IF(COUNT(SEARCH({"transpo.ottawa.on.ca"},D80)),"@ottawa.ca")</f>
        <v>0</v>
      </c>
      <c r="F80" s="9" t="e">
        <f t="shared" si="10"/>
        <v>#VALUE!</v>
      </c>
      <c r="G80" t="e">
        <f>TRIM(CLEAN(MID(Updates!D80,FIND("E-mail Address: ",Updates!D80)+16,(FIND("The employee",Updates!D80)-(FIND("E-mail Address: ",Updates!D80)+16)))))</f>
        <v>#VALUE!</v>
      </c>
      <c r="H80" t="e">
        <f>TRIM(CLEAN(MID(Updates!D80,FIND("Account Password: ",Updates!D80)+18,(FIND("NETWORK ACCOUNTS",Updates!D80)-(FIND("Account Password:",Updates!D80)+18)))))</f>
        <v>#VALUE!</v>
      </c>
      <c r="I80" t="e">
        <f>TRIM(CLEAN(MID(Updates!D80,FIND("Password: ",Updates!D80)+10,(FIND("E-mail",Updates!D80)-(FIND("Password:",Updates!D80)+12)))))</f>
        <v>#VALUE!</v>
      </c>
      <c r="J80" t="e">
        <f>TRIM(CLEAN(MID(Updates!D80,FIND("Account to clone: ",Updates!D80)+18,(FIND("Position",Updates!D80)-(FIND("Account to clone: ",Updates!D80)+18)))))</f>
        <v>#VALUE!</v>
      </c>
      <c r="K80" t="e">
        <f>TRIM(CLEAN(MID(Updates!D80,FIND("Clone permissions of another account: ",Updates!D80)+38,(FIND("Email required:",Updates!D80)-(FIND("Clone permissions of another account: ",Updates!D80)+38)))))</f>
        <v>#VALUE!</v>
      </c>
      <c r="L80" t="e">
        <f t="shared" si="11"/>
        <v>#VALUE!</v>
      </c>
      <c r="M80" s="8" t="e">
        <f>TRIM(CLEAN(MID(Updates!D80,FIND("Branch: ",Updates!D80)+8,(FIND("Division",Updates!D80)-(FIND("Branch: ",Updates!D80)+8)))))</f>
        <v>#VALUE!</v>
      </c>
      <c r="N80" s="8" t="e">
        <f>TRIM(CLEAN(MID(Updates!D80,FIND("Pooled Position: ",Updates!D80)+17,(FIND("Are the",Updates!D80)-(FIND("Pooled Position: ",Updates!D80)+17)))))</f>
        <v>#VALUE!</v>
      </c>
      <c r="O80" t="e">
        <f>TRIM(CLEAN(MID(Updates!D80,FIND("Employee Name: ",Updates!D80)+15,(FIND("Job Title",Updates!D80)-(FIND("Employee Name: ",Updates!D80)+15)))))</f>
        <v>#VALUE!</v>
      </c>
      <c r="P80" t="e">
        <f t="shared" si="12"/>
        <v>#VALUE!</v>
      </c>
      <c r="Q80" t="e">
        <f t="shared" si="13"/>
        <v>#VALUE!</v>
      </c>
      <c r="R80" t="e">
        <f t="shared" si="14"/>
        <v>#VALUE!</v>
      </c>
      <c r="S80" t="e">
        <f>TRIM(CLEAN(MID(Updates!D80,FIND("Account to clone: ",Updates!D80)+18,(FIND("Position",Updates!D80)-(FIND("Account to clone: ",Updates!D80)+18)))))</f>
        <v>#VALUE!</v>
      </c>
      <c r="T80" t="str">
        <f t="shared" si="15"/>
        <v/>
      </c>
      <c r="U80" t="str">
        <f t="shared" si="16"/>
        <v>No</v>
      </c>
      <c r="V80" t="e">
        <f>TRIM(CLEAN(MID(Updates!D80,FIND("Home Share (H:\ drive) required: ",Updates!D80)+4,(FIND("Group Share (S:\ drive) required: ",Updates!D80)-(FIND("Home Share (H:\ drive) required: ",Updates!D80)+4)))))</f>
        <v>#VALUE!</v>
      </c>
      <c r="W80" t="str">
        <f t="shared" si="17"/>
        <v>No</v>
      </c>
      <c r="X80" t="e">
        <f>TRIM(CLEAN(MID(Updates!D80,FIND("S Drive Path: ",Updates!D80)+14,(FIND("Position",Updates!D80)-(FIND("S Drive Path: ",Updates!D80)+14)))))</f>
        <v>#VALUE!</v>
      </c>
      <c r="Y80" t="e">
        <f>("USR\"&amp;Updates!K80)</f>
        <v>#VALUE!</v>
      </c>
      <c r="Z80" t="e">
        <f>Updates!K80&amp;"$"</f>
        <v>#VALUE!</v>
      </c>
      <c r="AA80" s="11">
        <f t="shared" ca="1" si="18"/>
        <v>13</v>
      </c>
      <c r="AB80" s="6" t="str">
        <f ca="1">LOOKUP(AA80,AC2:AC21,AD2:AD21)</f>
        <v>DC4MDB03</v>
      </c>
    </row>
    <row r="81" spans="1:28" ht="12" customHeight="1">
      <c r="A81" s="6" t="e">
        <f>TRIM(CLEAN(MID(Updates!D81,FIND("Network User Id: ",Updates!D81)+17,(FIND("E-MAIL ACCOUNTS",Updates!D81)-(FIND("Network User Id:",Updates!D81)+17)))))</f>
        <v>#VALUE!</v>
      </c>
      <c r="B81" s="6" t="e">
        <f>TRIM(CLEAN(MID(Updates!D81,FIND("Logon ID: ",Updates!D81)+10,(FIND("Password:",Updates!D81)-(FIND("Logon ID:",Updates!D81)+10)))))</f>
        <v>#VALUE!</v>
      </c>
      <c r="C81" t="e">
        <f>TRIM(CLEAN(MID(Updates!D81,FIND("Primary Address: ",Updates!D81)+17,(FIND("Secondary Address:",Updates!D81)-(FIND("Primary Address: ",Updates!D81)+17)))))</f>
        <v>#VALUE!</v>
      </c>
      <c r="D81" t="e">
        <f>TRIM(CLEAN(MID(Updates!D81,FIND("Secondary Address: ",Updates!D81)+19,(FIND("** PLEASE DO NOT REPLY TO THIS E-MAIL. ",Updates!D81)-(FIND("Secondary Address: ",Updates!D81)+19)))))</f>
        <v>#VALUE!</v>
      </c>
      <c r="E81" t="b">
        <f>IF(COUNT(SEARCH({"transpo.ottawa.on.ca"},D81)),"@ottawa.ca")</f>
        <v>0</v>
      </c>
      <c r="F81" s="9" t="e">
        <f t="shared" si="10"/>
        <v>#VALUE!</v>
      </c>
      <c r="G81" t="e">
        <f>TRIM(CLEAN(MID(Updates!D81,FIND("E-mail Address: ",Updates!D81)+16,(FIND("The employee",Updates!D81)-(FIND("E-mail Address: ",Updates!D81)+16)))))</f>
        <v>#VALUE!</v>
      </c>
      <c r="H81" t="e">
        <f>TRIM(CLEAN(MID(Updates!D81,FIND("Account Password: ",Updates!D81)+18,(FIND("NETWORK ACCOUNTS",Updates!D81)-(FIND("Account Password:",Updates!D81)+18)))))</f>
        <v>#VALUE!</v>
      </c>
      <c r="I81" t="e">
        <f>TRIM(CLEAN(MID(Updates!D81,FIND("Password: ",Updates!D81)+10,(FIND("E-mail",Updates!D81)-(FIND("Password:",Updates!D81)+12)))))</f>
        <v>#VALUE!</v>
      </c>
      <c r="J81" t="e">
        <f>TRIM(CLEAN(MID(Updates!D81,FIND("Account to clone: ",Updates!D81)+18,(FIND("Position",Updates!D81)-(FIND("Account to clone: ",Updates!D81)+18)))))</f>
        <v>#VALUE!</v>
      </c>
      <c r="K81" t="e">
        <f>TRIM(CLEAN(MID(Updates!D81,FIND("Clone permissions of another account: ",Updates!D81)+38,(FIND("Email required:",Updates!D81)-(FIND("Clone permissions of another account: ",Updates!D81)+38)))))</f>
        <v>#VALUE!</v>
      </c>
      <c r="L81" t="e">
        <f t="shared" si="11"/>
        <v>#VALUE!</v>
      </c>
      <c r="M81" s="8" t="e">
        <f>TRIM(CLEAN(MID(Updates!D81,FIND("Branch: ",Updates!D81)+8,(FIND("Division",Updates!D81)-(FIND("Branch: ",Updates!D81)+8)))))</f>
        <v>#VALUE!</v>
      </c>
      <c r="N81" s="8" t="e">
        <f>TRIM(CLEAN(MID(Updates!D81,FIND("Pooled Position: ",Updates!D81)+17,(FIND("Are the",Updates!D81)-(FIND("Pooled Position: ",Updates!D81)+17)))))</f>
        <v>#VALUE!</v>
      </c>
      <c r="O81" t="e">
        <f>TRIM(CLEAN(MID(Updates!D81,FIND("Employee Name: ",Updates!D81)+15,(FIND("Job Title",Updates!D81)-(FIND("Employee Name: ",Updates!D81)+15)))))</f>
        <v>#VALUE!</v>
      </c>
      <c r="P81" t="e">
        <f t="shared" si="12"/>
        <v>#VALUE!</v>
      </c>
      <c r="Q81" t="e">
        <f t="shared" si="13"/>
        <v>#VALUE!</v>
      </c>
      <c r="R81" t="e">
        <f t="shared" si="14"/>
        <v>#VALUE!</v>
      </c>
      <c r="S81" t="e">
        <f>TRIM(CLEAN(MID(Updates!D81,FIND("Account to clone: ",Updates!D81)+18,(FIND("Position",Updates!D81)-(FIND("Account to clone: ",Updates!D81)+18)))))</f>
        <v>#VALUE!</v>
      </c>
      <c r="T81" t="str">
        <f t="shared" si="15"/>
        <v/>
      </c>
      <c r="U81" t="str">
        <f t="shared" si="16"/>
        <v>No</v>
      </c>
      <c r="V81" t="e">
        <f>TRIM(CLEAN(MID(Updates!D81,FIND("Home Share (H:\ drive) required: ",Updates!D81)+4,(FIND("Group Share (S:\ drive) required: ",Updates!D81)-(FIND("Home Share (H:\ drive) required: ",Updates!D81)+4)))))</f>
        <v>#VALUE!</v>
      </c>
      <c r="W81" t="str">
        <f t="shared" si="17"/>
        <v>No</v>
      </c>
      <c r="X81" t="e">
        <f>TRIM(CLEAN(MID(Updates!D81,FIND("S Drive Path: ",Updates!D81)+14,(FIND("Position",Updates!D81)-(FIND("S Drive Path: ",Updates!D81)+14)))))</f>
        <v>#VALUE!</v>
      </c>
      <c r="Y81" t="e">
        <f>("USR\"&amp;Updates!K81)</f>
        <v>#VALUE!</v>
      </c>
      <c r="Z81" t="e">
        <f>Updates!K81&amp;"$"</f>
        <v>#VALUE!</v>
      </c>
      <c r="AA81" s="11">
        <f t="shared" ca="1" si="18"/>
        <v>7</v>
      </c>
      <c r="AB81" s="6" t="str">
        <f ca="1">LOOKUP(AA81,AC2:AC21,AD2:AD21)</f>
        <v>DC1MDB07</v>
      </c>
    </row>
    <row r="82" spans="1:28" ht="12" customHeight="1">
      <c r="A82" s="6" t="e">
        <f>TRIM(CLEAN(MID(Updates!D82,FIND("Network User Id: ",Updates!D82)+17,(FIND("E-MAIL ACCOUNTS",Updates!D82)-(FIND("Network User Id:",Updates!D82)+17)))))</f>
        <v>#VALUE!</v>
      </c>
      <c r="B82" s="6" t="e">
        <f>TRIM(CLEAN(MID(Updates!D82,FIND("Logon ID: ",Updates!D82)+10,(FIND("Password:",Updates!D82)-(FIND("Logon ID:",Updates!D82)+10)))))</f>
        <v>#VALUE!</v>
      </c>
      <c r="C82" t="e">
        <f>TRIM(CLEAN(MID(Updates!D82,FIND("Primary Address: ",Updates!D82)+17,(FIND("Secondary Address:",Updates!D82)-(FIND("Primary Address: ",Updates!D82)+17)))))</f>
        <v>#VALUE!</v>
      </c>
      <c r="D82" t="e">
        <f>TRIM(CLEAN(MID(Updates!D82,FIND("Secondary Address: ",Updates!D82)+19,(FIND("** PLEASE DO NOT REPLY TO THIS E-MAIL. ",Updates!D82)-(FIND("Secondary Address: ",Updates!D82)+19)))))</f>
        <v>#VALUE!</v>
      </c>
      <c r="E82" t="b">
        <f>IF(COUNT(SEARCH({"transpo.ottawa.on.ca"},D82)),"@ottawa.ca")</f>
        <v>0</v>
      </c>
      <c r="F82" s="9" t="e">
        <f t="shared" si="10"/>
        <v>#VALUE!</v>
      </c>
      <c r="G82" t="e">
        <f>TRIM(CLEAN(MID(Updates!D82,FIND("E-mail Address: ",Updates!D82)+16,(FIND("The employee",Updates!D82)-(FIND("E-mail Address: ",Updates!D82)+16)))))</f>
        <v>#VALUE!</v>
      </c>
      <c r="H82" t="e">
        <f>TRIM(CLEAN(MID(Updates!D82,FIND("Account Password: ",Updates!D82)+18,(FIND("NETWORK ACCOUNTS",Updates!D82)-(FIND("Account Password:",Updates!D82)+18)))))</f>
        <v>#VALUE!</v>
      </c>
      <c r="I82" t="e">
        <f>TRIM(CLEAN(MID(Updates!D82,FIND("Password: ",Updates!D82)+10,(FIND("E-mail",Updates!D82)-(FIND("Password:",Updates!D82)+12)))))</f>
        <v>#VALUE!</v>
      </c>
      <c r="J82" t="e">
        <f>TRIM(CLEAN(MID(Updates!D82,FIND("Account to clone: ",Updates!D82)+18,(FIND("Position",Updates!D82)-(FIND("Account to clone: ",Updates!D82)+18)))))</f>
        <v>#VALUE!</v>
      </c>
      <c r="K82" t="e">
        <f>TRIM(CLEAN(MID(Updates!D82,FIND("Clone permissions of another account: ",Updates!D82)+38,(FIND("Email required:",Updates!D82)-(FIND("Clone permissions of another account: ",Updates!D82)+38)))))</f>
        <v>#VALUE!</v>
      </c>
      <c r="L82" t="e">
        <f t="shared" si="11"/>
        <v>#VALUE!</v>
      </c>
      <c r="M82" s="8" t="e">
        <f>TRIM(CLEAN(MID(Updates!D82,FIND("Branch: ",Updates!D82)+8,(FIND("Division",Updates!D82)-(FIND("Branch: ",Updates!D82)+8)))))</f>
        <v>#VALUE!</v>
      </c>
      <c r="N82" s="8" t="e">
        <f>TRIM(CLEAN(MID(Updates!D82,FIND("Pooled Position: ",Updates!D82)+17,(FIND("Are the",Updates!D82)-(FIND("Pooled Position: ",Updates!D82)+17)))))</f>
        <v>#VALUE!</v>
      </c>
      <c r="O82" t="e">
        <f>TRIM(CLEAN(MID(Updates!D82,FIND("Employee Name: ",Updates!D82)+15,(FIND("Job Title",Updates!D82)-(FIND("Employee Name: ",Updates!D82)+15)))))</f>
        <v>#VALUE!</v>
      </c>
      <c r="P82" t="e">
        <f t="shared" si="12"/>
        <v>#VALUE!</v>
      </c>
      <c r="Q82" t="e">
        <f t="shared" si="13"/>
        <v>#VALUE!</v>
      </c>
      <c r="R82" t="e">
        <f t="shared" si="14"/>
        <v>#VALUE!</v>
      </c>
      <c r="S82" t="e">
        <f>TRIM(CLEAN(MID(Updates!D82,FIND("Account to clone: ",Updates!D82)+18,(FIND("Position",Updates!D82)-(FIND("Account to clone: ",Updates!D82)+18)))))</f>
        <v>#VALUE!</v>
      </c>
      <c r="T82" t="str">
        <f t="shared" si="15"/>
        <v/>
      </c>
      <c r="U82" t="str">
        <f t="shared" si="16"/>
        <v>No</v>
      </c>
      <c r="V82" t="e">
        <f>TRIM(CLEAN(MID(Updates!D82,FIND("Home Share (H:\ drive) required: ",Updates!D82)+4,(FIND("Group Share (S:\ drive) required: ",Updates!D82)-(FIND("Home Share (H:\ drive) required: ",Updates!D82)+4)))))</f>
        <v>#VALUE!</v>
      </c>
      <c r="W82" t="str">
        <f t="shared" si="17"/>
        <v>No</v>
      </c>
      <c r="X82" t="e">
        <f>TRIM(CLEAN(MID(Updates!D82,FIND("S Drive Path: ",Updates!D82)+14,(FIND("Position",Updates!D82)-(FIND("S Drive Path: ",Updates!D82)+14)))))</f>
        <v>#VALUE!</v>
      </c>
      <c r="Y82" t="e">
        <f>("USR\"&amp;Updates!K82)</f>
        <v>#VALUE!</v>
      </c>
      <c r="Z82" t="e">
        <f>Updates!K82&amp;"$"</f>
        <v>#VALUE!</v>
      </c>
      <c r="AA82" s="11">
        <f t="shared" ca="1" si="18"/>
        <v>11</v>
      </c>
      <c r="AB82" s="6" t="str">
        <f ca="1">LOOKUP(AA82,AC2:AC21,AD2:AD21)</f>
        <v>DC4MDB01</v>
      </c>
    </row>
    <row r="83" spans="1:28" ht="12" customHeight="1">
      <c r="A83" s="6" t="e">
        <f>TRIM(CLEAN(MID(Updates!D83,FIND("Network User Id: ",Updates!D83)+17,(FIND("E-MAIL ACCOUNTS",Updates!D83)-(FIND("Network User Id:",Updates!D83)+17)))))</f>
        <v>#VALUE!</v>
      </c>
      <c r="B83" s="6" t="e">
        <f>TRIM(CLEAN(MID(Updates!D83,FIND("Logon ID: ",Updates!D83)+10,(FIND("Password:",Updates!D83)-(FIND("Logon ID:",Updates!D83)+10)))))</f>
        <v>#VALUE!</v>
      </c>
      <c r="C83" t="e">
        <f>TRIM(CLEAN(MID(Updates!D83,FIND("Primary Address: ",Updates!D83)+17,(FIND("Secondary Address:",Updates!D83)-(FIND("Primary Address: ",Updates!D83)+17)))))</f>
        <v>#VALUE!</v>
      </c>
      <c r="D83" t="e">
        <f>TRIM(CLEAN(MID(Updates!D83,FIND("Secondary Address: ",Updates!D83)+19,(FIND("** PLEASE DO NOT REPLY TO THIS E-MAIL. ",Updates!D83)-(FIND("Secondary Address: ",Updates!D83)+19)))))</f>
        <v>#VALUE!</v>
      </c>
      <c r="E83" t="b">
        <f>IF(COUNT(SEARCH({"transpo.ottawa.on.ca"},D83)),"@ottawa.ca")</f>
        <v>0</v>
      </c>
      <c r="F83" s="9" t="e">
        <f t="shared" si="10"/>
        <v>#VALUE!</v>
      </c>
      <c r="G83" t="e">
        <f>TRIM(CLEAN(MID(Updates!D83,FIND("E-mail Address: ",Updates!D83)+16,(FIND("The employee",Updates!D83)-(FIND("E-mail Address: ",Updates!D83)+16)))))</f>
        <v>#VALUE!</v>
      </c>
      <c r="H83" t="e">
        <f>TRIM(CLEAN(MID(Updates!D83,FIND("Account Password: ",Updates!D83)+18,(FIND("NETWORK ACCOUNTS",Updates!D83)-(FIND("Account Password:",Updates!D83)+18)))))</f>
        <v>#VALUE!</v>
      </c>
      <c r="I83" t="e">
        <f>TRIM(CLEAN(MID(Updates!D83,FIND("Password: ",Updates!D83)+10,(FIND("E-mail",Updates!D83)-(FIND("Password:",Updates!D83)+12)))))</f>
        <v>#VALUE!</v>
      </c>
      <c r="J83" t="e">
        <f>TRIM(CLEAN(MID(Updates!D83,FIND("Account to clone: ",Updates!D83)+18,(FIND("Position",Updates!D83)-(FIND("Account to clone: ",Updates!D83)+18)))))</f>
        <v>#VALUE!</v>
      </c>
      <c r="K83" t="e">
        <f>TRIM(CLEAN(MID(Updates!D83,FIND("Clone permissions of another account: ",Updates!D83)+38,(FIND("Email required:",Updates!D83)-(FIND("Clone permissions of another account: ",Updates!D83)+38)))))</f>
        <v>#VALUE!</v>
      </c>
      <c r="L83" t="e">
        <f t="shared" si="11"/>
        <v>#VALUE!</v>
      </c>
      <c r="M83" s="8" t="e">
        <f>TRIM(CLEAN(MID(Updates!D83,FIND("Branch: ",Updates!D83)+8,(FIND("Division",Updates!D83)-(FIND("Branch: ",Updates!D83)+8)))))</f>
        <v>#VALUE!</v>
      </c>
      <c r="N83" s="8" t="e">
        <f>TRIM(CLEAN(MID(Updates!D83,FIND("Pooled Position: ",Updates!D83)+17,(FIND("Are the",Updates!D83)-(FIND("Pooled Position: ",Updates!D83)+17)))))</f>
        <v>#VALUE!</v>
      </c>
      <c r="O83" t="e">
        <f>TRIM(CLEAN(MID(Updates!D83,FIND("Employee Name: ",Updates!D83)+15,(FIND("Job Title",Updates!D83)-(FIND("Employee Name: ",Updates!D83)+15)))))</f>
        <v>#VALUE!</v>
      </c>
      <c r="P83" t="e">
        <f t="shared" si="12"/>
        <v>#VALUE!</v>
      </c>
      <c r="Q83" t="e">
        <f t="shared" si="13"/>
        <v>#VALUE!</v>
      </c>
      <c r="R83" t="e">
        <f t="shared" si="14"/>
        <v>#VALUE!</v>
      </c>
      <c r="S83" t="e">
        <f>TRIM(CLEAN(MID(Updates!D83,FIND("Account to clone: ",Updates!D83)+18,(FIND("Position",Updates!D83)-(FIND("Account to clone: ",Updates!D83)+18)))))</f>
        <v>#VALUE!</v>
      </c>
      <c r="T83" t="str">
        <f t="shared" si="15"/>
        <v/>
      </c>
      <c r="U83" t="str">
        <f t="shared" si="16"/>
        <v>No</v>
      </c>
      <c r="V83" t="e">
        <f>TRIM(CLEAN(MID(Updates!D83,FIND("Home Share (H:\ drive) required: ",Updates!D83)+4,(FIND("Group Share (S:\ drive) required: ",Updates!D83)-(FIND("Home Share (H:\ drive) required: ",Updates!D83)+4)))))</f>
        <v>#VALUE!</v>
      </c>
      <c r="W83" t="str">
        <f t="shared" si="17"/>
        <v>No</v>
      </c>
      <c r="X83" t="e">
        <f>TRIM(CLEAN(MID(Updates!D83,FIND("S Drive Path: ",Updates!D83)+14,(FIND("Position",Updates!D83)-(FIND("S Drive Path: ",Updates!D83)+14)))))</f>
        <v>#VALUE!</v>
      </c>
      <c r="Y83" t="e">
        <f>("USR\"&amp;Updates!K83)</f>
        <v>#VALUE!</v>
      </c>
      <c r="Z83" t="e">
        <f>Updates!K83&amp;"$"</f>
        <v>#VALUE!</v>
      </c>
      <c r="AA83" s="11">
        <f t="shared" ca="1" si="18"/>
        <v>19</v>
      </c>
      <c r="AB83" s="6" t="str">
        <f ca="1">LOOKUP(AA83,AC2:AC21,AD2:AD21)</f>
        <v>DC4MDB09</v>
      </c>
    </row>
    <row r="84" spans="1:28" ht="12" customHeight="1">
      <c r="A84" s="6" t="e">
        <f>TRIM(CLEAN(MID(Updates!D84,FIND("Network User Id: ",Updates!D84)+17,(FIND("E-MAIL ACCOUNTS",Updates!D84)-(FIND("Network User Id:",Updates!D84)+17)))))</f>
        <v>#VALUE!</v>
      </c>
      <c r="B84" s="6" t="e">
        <f>TRIM(CLEAN(MID(Updates!D84,FIND("Logon ID: ",Updates!D84)+10,(FIND("Password:",Updates!D84)-(FIND("Logon ID:",Updates!D84)+10)))))</f>
        <v>#VALUE!</v>
      </c>
      <c r="C84" t="e">
        <f>TRIM(CLEAN(MID(Updates!D84,FIND("Primary Address: ",Updates!D84)+17,(FIND("Secondary Address:",Updates!D84)-(FIND("Primary Address: ",Updates!D84)+17)))))</f>
        <v>#VALUE!</v>
      </c>
      <c r="D84" t="e">
        <f>TRIM(CLEAN(MID(Updates!D84,FIND("Secondary Address: ",Updates!D84)+19,(FIND("** PLEASE DO NOT REPLY TO THIS E-MAIL. ",Updates!D84)-(FIND("Secondary Address: ",Updates!D84)+19)))))</f>
        <v>#VALUE!</v>
      </c>
      <c r="E84" t="b">
        <f>IF(COUNT(SEARCH({"transpo.ottawa.on.ca"},D84)),"@ottawa.ca")</f>
        <v>0</v>
      </c>
      <c r="F84" s="9" t="e">
        <f t="shared" si="10"/>
        <v>#VALUE!</v>
      </c>
      <c r="G84" t="e">
        <f>TRIM(CLEAN(MID(Updates!D84,FIND("E-mail Address: ",Updates!D84)+16,(FIND("The employee",Updates!D84)-(FIND("E-mail Address: ",Updates!D84)+16)))))</f>
        <v>#VALUE!</v>
      </c>
      <c r="H84" t="e">
        <f>TRIM(CLEAN(MID(Updates!D84,FIND("Account Password: ",Updates!D84)+18,(FIND("NETWORK ACCOUNTS",Updates!D84)-(FIND("Account Password:",Updates!D84)+18)))))</f>
        <v>#VALUE!</v>
      </c>
      <c r="I84" t="e">
        <f>TRIM(CLEAN(MID(Updates!D84,FIND("Password: ",Updates!D84)+10,(FIND("E-mail",Updates!D84)-(FIND("Password:",Updates!D84)+12)))))</f>
        <v>#VALUE!</v>
      </c>
      <c r="J84" t="e">
        <f>TRIM(CLEAN(MID(Updates!D84,FIND("Account to clone: ",Updates!D84)+18,(FIND("Position",Updates!D84)-(FIND("Account to clone: ",Updates!D84)+18)))))</f>
        <v>#VALUE!</v>
      </c>
      <c r="K84" t="e">
        <f>TRIM(CLEAN(MID(Updates!D84,FIND("Clone permissions of another account: ",Updates!D84)+38,(FIND("Email required:",Updates!D84)-(FIND("Clone permissions of another account: ",Updates!D84)+38)))))</f>
        <v>#VALUE!</v>
      </c>
      <c r="L84" t="e">
        <f t="shared" si="11"/>
        <v>#VALUE!</v>
      </c>
      <c r="M84" s="8" t="e">
        <f>TRIM(CLEAN(MID(Updates!D84,FIND("Branch: ",Updates!D84)+8,(FIND("Division",Updates!D84)-(FIND("Branch: ",Updates!D84)+8)))))</f>
        <v>#VALUE!</v>
      </c>
      <c r="N84" s="8" t="e">
        <f>TRIM(CLEAN(MID(Updates!D84,FIND("Pooled Position: ",Updates!D84)+17,(FIND("Are the",Updates!D84)-(FIND("Pooled Position: ",Updates!D84)+17)))))</f>
        <v>#VALUE!</v>
      </c>
      <c r="O84" t="e">
        <f>TRIM(CLEAN(MID(Updates!D84,FIND("Employee Name: ",Updates!D84)+15,(FIND("Job Title",Updates!D84)-(FIND("Employee Name: ",Updates!D84)+15)))))</f>
        <v>#VALUE!</v>
      </c>
      <c r="P84" t="e">
        <f t="shared" si="12"/>
        <v>#VALUE!</v>
      </c>
      <c r="Q84" t="e">
        <f t="shared" si="13"/>
        <v>#VALUE!</v>
      </c>
      <c r="R84" t="e">
        <f t="shared" si="14"/>
        <v>#VALUE!</v>
      </c>
      <c r="S84" t="e">
        <f>TRIM(CLEAN(MID(Updates!D84,FIND("Account to clone: ",Updates!D84)+18,(FIND("Position",Updates!D84)-(FIND("Account to clone: ",Updates!D84)+18)))))</f>
        <v>#VALUE!</v>
      </c>
      <c r="T84" t="str">
        <f t="shared" si="15"/>
        <v/>
      </c>
      <c r="U84" t="str">
        <f t="shared" si="16"/>
        <v>No</v>
      </c>
      <c r="V84" t="e">
        <f>TRIM(CLEAN(MID(Updates!D84,FIND("Home Share (H:\ drive) required: ",Updates!D84)+4,(FIND("Group Share (S:\ drive) required: ",Updates!D84)-(FIND("Home Share (H:\ drive) required: ",Updates!D84)+4)))))</f>
        <v>#VALUE!</v>
      </c>
      <c r="W84" t="str">
        <f t="shared" si="17"/>
        <v>No</v>
      </c>
      <c r="X84" t="e">
        <f>TRIM(CLEAN(MID(Updates!D84,FIND("S Drive Path: ",Updates!D84)+14,(FIND("Position",Updates!D84)-(FIND("S Drive Path: ",Updates!D84)+14)))))</f>
        <v>#VALUE!</v>
      </c>
      <c r="Y84" t="e">
        <f>("USR\"&amp;Updates!K84)</f>
        <v>#VALUE!</v>
      </c>
      <c r="Z84" t="e">
        <f>Updates!K84&amp;"$"</f>
        <v>#VALUE!</v>
      </c>
      <c r="AA84" s="11">
        <f t="shared" ca="1" si="18"/>
        <v>14</v>
      </c>
      <c r="AB84" s="6" t="str">
        <f ca="1">LOOKUP(AA84,AC2:AC21,AD2:AD21)</f>
        <v>DC4MDB04</v>
      </c>
    </row>
    <row r="85" spans="1:28" ht="12" customHeight="1">
      <c r="A85" s="6" t="e">
        <f>TRIM(CLEAN(MID(Updates!D85,FIND("Network User Id: ",Updates!D85)+17,(FIND("E-MAIL ACCOUNTS",Updates!D85)-(FIND("Network User Id:",Updates!D85)+17)))))</f>
        <v>#VALUE!</v>
      </c>
      <c r="B85" s="6" t="e">
        <f>TRIM(CLEAN(MID(Updates!D85,FIND("Logon ID: ",Updates!D85)+10,(FIND("Password:",Updates!D85)-(FIND("Logon ID:",Updates!D85)+10)))))</f>
        <v>#VALUE!</v>
      </c>
      <c r="C85" t="e">
        <f>TRIM(CLEAN(MID(Updates!D85,FIND("Primary Address: ",Updates!D85)+17,(FIND("Secondary Address:",Updates!D85)-(FIND("Primary Address: ",Updates!D85)+17)))))</f>
        <v>#VALUE!</v>
      </c>
      <c r="D85" t="e">
        <f>TRIM(CLEAN(MID(Updates!D85,FIND("Secondary Address: ",Updates!D85)+19,(FIND("** PLEASE DO NOT REPLY TO THIS E-MAIL. ",Updates!D85)-(FIND("Secondary Address: ",Updates!D85)+19)))))</f>
        <v>#VALUE!</v>
      </c>
      <c r="E85" t="b">
        <f>IF(COUNT(SEARCH({"transpo.ottawa.on.ca"},D85)),"@ottawa.ca")</f>
        <v>0</v>
      </c>
      <c r="F85" s="9" t="e">
        <f t="shared" si="10"/>
        <v>#VALUE!</v>
      </c>
      <c r="G85" t="e">
        <f>TRIM(CLEAN(MID(Updates!D85,FIND("E-mail Address: ",Updates!D85)+16,(FIND("The employee",Updates!D85)-(FIND("E-mail Address: ",Updates!D85)+16)))))</f>
        <v>#VALUE!</v>
      </c>
      <c r="H85" t="e">
        <f>TRIM(CLEAN(MID(Updates!D85,FIND("Account Password: ",Updates!D85)+18,(FIND("NETWORK ACCOUNTS",Updates!D85)-(FIND("Account Password:",Updates!D85)+18)))))</f>
        <v>#VALUE!</v>
      </c>
      <c r="I85" t="e">
        <f>TRIM(CLEAN(MID(Updates!D85,FIND("Password: ",Updates!D85)+10,(FIND("E-mail",Updates!D85)-(FIND("Password:",Updates!D85)+12)))))</f>
        <v>#VALUE!</v>
      </c>
      <c r="J85" t="e">
        <f>TRIM(CLEAN(MID(Updates!D85,FIND("Account to clone: ",Updates!D85)+18,(FIND("Position",Updates!D85)-(FIND("Account to clone: ",Updates!D85)+18)))))</f>
        <v>#VALUE!</v>
      </c>
      <c r="K85" t="e">
        <f>TRIM(CLEAN(MID(Updates!D85,FIND("Clone permissions of another account: ",Updates!D85)+38,(FIND("Email required:",Updates!D85)-(FIND("Clone permissions of another account: ",Updates!D85)+38)))))</f>
        <v>#VALUE!</v>
      </c>
      <c r="L85" t="e">
        <f t="shared" si="11"/>
        <v>#VALUE!</v>
      </c>
      <c r="M85" s="8" t="e">
        <f>TRIM(CLEAN(MID(Updates!D85,FIND("Branch: ",Updates!D85)+8,(FIND("Division",Updates!D85)-(FIND("Branch: ",Updates!D85)+8)))))</f>
        <v>#VALUE!</v>
      </c>
      <c r="N85" s="8" t="e">
        <f>TRIM(CLEAN(MID(Updates!D85,FIND("Pooled Position: ",Updates!D85)+17,(FIND("Are the",Updates!D85)-(FIND("Pooled Position: ",Updates!D85)+17)))))</f>
        <v>#VALUE!</v>
      </c>
      <c r="O85" t="e">
        <f>TRIM(CLEAN(MID(Updates!D85,FIND("Employee Name: ",Updates!D85)+15,(FIND("Job Title",Updates!D85)-(FIND("Employee Name: ",Updates!D85)+15)))))</f>
        <v>#VALUE!</v>
      </c>
      <c r="P85" t="e">
        <f t="shared" si="12"/>
        <v>#VALUE!</v>
      </c>
      <c r="Q85" t="e">
        <f t="shared" si="13"/>
        <v>#VALUE!</v>
      </c>
      <c r="R85" t="e">
        <f t="shared" si="14"/>
        <v>#VALUE!</v>
      </c>
      <c r="S85" t="e">
        <f>TRIM(CLEAN(MID(Updates!D85,FIND("Account to clone: ",Updates!D85)+18,(FIND("Position",Updates!D85)-(FIND("Account to clone: ",Updates!D85)+18)))))</f>
        <v>#VALUE!</v>
      </c>
      <c r="T85" t="str">
        <f t="shared" si="15"/>
        <v/>
      </c>
      <c r="U85" t="str">
        <f t="shared" si="16"/>
        <v>No</v>
      </c>
      <c r="V85" t="e">
        <f>TRIM(CLEAN(MID(Updates!D85,FIND("Home Share (H:\ drive) required: ",Updates!D85)+4,(FIND("Group Share (S:\ drive) required: ",Updates!D85)-(FIND("Home Share (H:\ drive) required: ",Updates!D85)+4)))))</f>
        <v>#VALUE!</v>
      </c>
      <c r="W85" t="str">
        <f t="shared" si="17"/>
        <v>No</v>
      </c>
      <c r="X85" t="e">
        <f>TRIM(CLEAN(MID(Updates!D85,FIND("S Drive Path: ",Updates!D85)+14,(FIND("Position",Updates!D85)-(FIND("S Drive Path: ",Updates!D85)+14)))))</f>
        <v>#VALUE!</v>
      </c>
      <c r="Y85" t="e">
        <f>("USR\"&amp;Updates!K85)</f>
        <v>#VALUE!</v>
      </c>
      <c r="Z85" t="e">
        <f>Updates!K85&amp;"$"</f>
        <v>#VALUE!</v>
      </c>
      <c r="AA85" s="11">
        <f t="shared" ca="1" si="18"/>
        <v>20</v>
      </c>
      <c r="AB85" s="6" t="str">
        <f ca="1">LOOKUP(AA85,AC2:AC21,AD2:AD21)</f>
        <v>DC4MDB10</v>
      </c>
    </row>
    <row r="86" spans="1:28" ht="12" customHeight="1">
      <c r="A86" s="6" t="e">
        <f>TRIM(CLEAN(MID(Updates!D86,FIND("Network User Id: ",Updates!D86)+17,(FIND("E-MAIL ACCOUNTS",Updates!D86)-(FIND("Network User Id:",Updates!D86)+17)))))</f>
        <v>#VALUE!</v>
      </c>
      <c r="B86" s="6" t="e">
        <f>TRIM(CLEAN(MID(Updates!D86,FIND("Logon ID: ",Updates!D86)+10,(FIND("Password:",Updates!D86)-(FIND("Logon ID:",Updates!D86)+10)))))</f>
        <v>#VALUE!</v>
      </c>
      <c r="C86" t="e">
        <f>TRIM(CLEAN(MID(Updates!D86,FIND("Primary Address: ",Updates!D86)+17,(FIND("Secondary Address:",Updates!D86)-(FIND("Primary Address: ",Updates!D86)+17)))))</f>
        <v>#VALUE!</v>
      </c>
      <c r="D86" t="e">
        <f>TRIM(CLEAN(MID(Updates!D86,FIND("Secondary Address: ",Updates!D86)+19,(FIND("** PLEASE DO NOT REPLY TO THIS E-MAIL. ",Updates!D86)-(FIND("Secondary Address: ",Updates!D86)+19)))))</f>
        <v>#VALUE!</v>
      </c>
      <c r="E86" t="b">
        <f>IF(COUNT(SEARCH({"transpo.ottawa.on.ca"},D86)),"@ottawa.ca")</f>
        <v>0</v>
      </c>
      <c r="F86" s="9" t="e">
        <f t="shared" si="10"/>
        <v>#VALUE!</v>
      </c>
      <c r="G86" t="e">
        <f>TRIM(CLEAN(MID(Updates!D86,FIND("E-mail Address: ",Updates!D86)+16,(FIND("The employee",Updates!D86)-(FIND("E-mail Address: ",Updates!D86)+16)))))</f>
        <v>#VALUE!</v>
      </c>
      <c r="H86" t="e">
        <f>TRIM(CLEAN(MID(Updates!D86,FIND("Account Password: ",Updates!D86)+18,(FIND("NETWORK ACCOUNTS",Updates!D86)-(FIND("Account Password:",Updates!D86)+18)))))</f>
        <v>#VALUE!</v>
      </c>
      <c r="I86" t="e">
        <f>TRIM(CLEAN(MID(Updates!D86,FIND("Password: ",Updates!D86)+10,(FIND("E-mail",Updates!D86)-(FIND("Password:",Updates!D86)+12)))))</f>
        <v>#VALUE!</v>
      </c>
      <c r="J86" t="e">
        <f>TRIM(CLEAN(MID(Updates!D86,FIND("Account to clone: ",Updates!D86)+18,(FIND("Position",Updates!D86)-(FIND("Account to clone: ",Updates!D86)+18)))))</f>
        <v>#VALUE!</v>
      </c>
      <c r="K86" t="e">
        <f>TRIM(CLEAN(MID(Updates!D86,FIND("Clone permissions of another account: ",Updates!D86)+38,(FIND("Email required:",Updates!D86)-(FIND("Clone permissions of another account: ",Updates!D86)+38)))))</f>
        <v>#VALUE!</v>
      </c>
      <c r="L86" t="e">
        <f t="shared" si="11"/>
        <v>#VALUE!</v>
      </c>
      <c r="M86" s="8" t="e">
        <f>TRIM(CLEAN(MID(Updates!D86,FIND("Branch: ",Updates!D86)+8,(FIND("Division",Updates!D86)-(FIND("Branch: ",Updates!D86)+8)))))</f>
        <v>#VALUE!</v>
      </c>
      <c r="N86" s="8" t="e">
        <f>TRIM(CLEAN(MID(Updates!D86,FIND("Pooled Position: ",Updates!D86)+17,(FIND("Are the",Updates!D86)-(FIND("Pooled Position: ",Updates!D86)+17)))))</f>
        <v>#VALUE!</v>
      </c>
      <c r="O86" t="e">
        <f>TRIM(CLEAN(MID(Updates!D86,FIND("Employee Name: ",Updates!D86)+15,(FIND("Job Title",Updates!D86)-(FIND("Employee Name: ",Updates!D86)+15)))))</f>
        <v>#VALUE!</v>
      </c>
      <c r="P86" t="e">
        <f t="shared" si="12"/>
        <v>#VALUE!</v>
      </c>
      <c r="Q86" t="e">
        <f t="shared" si="13"/>
        <v>#VALUE!</v>
      </c>
      <c r="R86" t="e">
        <f t="shared" si="14"/>
        <v>#VALUE!</v>
      </c>
      <c r="S86" t="e">
        <f>TRIM(CLEAN(MID(Updates!D86,FIND("Account to clone: ",Updates!D86)+18,(FIND("Position",Updates!D86)-(FIND("Account to clone: ",Updates!D86)+18)))))</f>
        <v>#VALUE!</v>
      </c>
      <c r="T86" t="str">
        <f t="shared" si="15"/>
        <v/>
      </c>
      <c r="U86" t="str">
        <f t="shared" si="16"/>
        <v>No</v>
      </c>
      <c r="V86" t="e">
        <f>TRIM(CLEAN(MID(Updates!D86,FIND("Home Share (H:\ drive) required: ",Updates!D86)+4,(FIND("Group Share (S:\ drive) required: ",Updates!D86)-(FIND("Home Share (H:\ drive) required: ",Updates!D86)+4)))))</f>
        <v>#VALUE!</v>
      </c>
      <c r="W86" t="str">
        <f t="shared" si="17"/>
        <v>No</v>
      </c>
      <c r="X86" t="e">
        <f>TRIM(CLEAN(MID(Updates!D86,FIND("S Drive Path: ",Updates!D86)+14,(FIND("Position",Updates!D86)-(FIND("S Drive Path: ",Updates!D86)+14)))))</f>
        <v>#VALUE!</v>
      </c>
      <c r="Y86" t="e">
        <f>("USR\"&amp;Updates!K86)</f>
        <v>#VALUE!</v>
      </c>
      <c r="Z86" t="e">
        <f>Updates!K86&amp;"$"</f>
        <v>#VALUE!</v>
      </c>
      <c r="AA86" s="11">
        <f t="shared" ca="1" si="18"/>
        <v>16</v>
      </c>
      <c r="AB86" s="6" t="str">
        <f ca="1">LOOKUP(AA86,AC2:AC21,AD2:AD21)</f>
        <v>DC4MDB06</v>
      </c>
    </row>
    <row r="87" spans="1:28" ht="12" customHeight="1">
      <c r="A87" s="6" t="e">
        <f>TRIM(CLEAN(MID(Updates!D87,FIND("Network User Id: ",Updates!D87)+17,(FIND("E-MAIL ACCOUNTS",Updates!D87)-(FIND("Network User Id:",Updates!D87)+17)))))</f>
        <v>#VALUE!</v>
      </c>
      <c r="B87" s="6" t="e">
        <f>TRIM(CLEAN(MID(Updates!D87,FIND("Logon ID: ",Updates!D87)+10,(FIND("Password:",Updates!D87)-(FIND("Logon ID:",Updates!D87)+10)))))</f>
        <v>#VALUE!</v>
      </c>
      <c r="C87" t="e">
        <f>TRIM(CLEAN(MID(Updates!D87,FIND("Primary Address: ",Updates!D87)+17,(FIND("Secondary Address:",Updates!D87)-(FIND("Primary Address: ",Updates!D87)+17)))))</f>
        <v>#VALUE!</v>
      </c>
      <c r="D87" t="e">
        <f>TRIM(CLEAN(MID(Updates!D87,FIND("Secondary Address: ",Updates!D87)+19,(FIND("** PLEASE DO NOT REPLY TO THIS E-MAIL. ",Updates!D87)-(FIND("Secondary Address: ",Updates!D87)+19)))))</f>
        <v>#VALUE!</v>
      </c>
      <c r="E87" t="b">
        <f>IF(COUNT(SEARCH({"transpo.ottawa.on.ca"},D87)),"@ottawa.ca")</f>
        <v>0</v>
      </c>
      <c r="F87" s="9" t="e">
        <f t="shared" si="10"/>
        <v>#VALUE!</v>
      </c>
      <c r="G87" t="e">
        <f>TRIM(CLEAN(MID(Updates!D87,FIND("E-mail Address: ",Updates!D87)+16,(FIND("The employee",Updates!D87)-(FIND("E-mail Address: ",Updates!D87)+16)))))</f>
        <v>#VALUE!</v>
      </c>
      <c r="H87" t="e">
        <f>TRIM(CLEAN(MID(Updates!D87,FIND("Account Password: ",Updates!D87)+18,(FIND("NETWORK ACCOUNTS",Updates!D87)-(FIND("Account Password:",Updates!D87)+18)))))</f>
        <v>#VALUE!</v>
      </c>
      <c r="I87" t="e">
        <f>TRIM(CLEAN(MID(Updates!D87,FIND("Password: ",Updates!D87)+10,(FIND("E-mail",Updates!D87)-(FIND("Password:",Updates!D87)+12)))))</f>
        <v>#VALUE!</v>
      </c>
      <c r="J87" t="e">
        <f>TRIM(CLEAN(MID(Updates!D87,FIND("Account to clone: ",Updates!D87)+18,(FIND("Position",Updates!D87)-(FIND("Account to clone: ",Updates!D87)+18)))))</f>
        <v>#VALUE!</v>
      </c>
      <c r="K87" t="e">
        <f>TRIM(CLEAN(MID(Updates!D87,FIND("Clone permissions of another account: ",Updates!D87)+38,(FIND("Email required:",Updates!D87)-(FIND("Clone permissions of another account: ",Updates!D87)+38)))))</f>
        <v>#VALUE!</v>
      </c>
      <c r="L87" t="e">
        <f t="shared" si="11"/>
        <v>#VALUE!</v>
      </c>
      <c r="M87" s="8" t="e">
        <f>TRIM(CLEAN(MID(Updates!D87,FIND("Branch: ",Updates!D87)+8,(FIND("Division",Updates!D87)-(FIND("Branch: ",Updates!D87)+8)))))</f>
        <v>#VALUE!</v>
      </c>
      <c r="N87" s="8" t="e">
        <f>TRIM(CLEAN(MID(Updates!D87,FIND("Pooled Position: ",Updates!D87)+17,(FIND("Are the",Updates!D87)-(FIND("Pooled Position: ",Updates!D87)+17)))))</f>
        <v>#VALUE!</v>
      </c>
      <c r="O87" t="e">
        <f>TRIM(CLEAN(MID(Updates!D87,FIND("Employee Name: ",Updates!D87)+15,(FIND("Job Title",Updates!D87)-(FIND("Employee Name: ",Updates!D87)+15)))))</f>
        <v>#VALUE!</v>
      </c>
      <c r="P87" t="e">
        <f t="shared" si="12"/>
        <v>#VALUE!</v>
      </c>
      <c r="Q87" t="e">
        <f t="shared" si="13"/>
        <v>#VALUE!</v>
      </c>
      <c r="R87" t="e">
        <f t="shared" si="14"/>
        <v>#VALUE!</v>
      </c>
      <c r="S87" t="e">
        <f>TRIM(CLEAN(MID(Updates!D87,FIND("Account to clone: ",Updates!D87)+18,(FIND("Position",Updates!D87)-(FIND("Account to clone: ",Updates!D87)+18)))))</f>
        <v>#VALUE!</v>
      </c>
      <c r="T87" t="str">
        <f t="shared" si="15"/>
        <v/>
      </c>
      <c r="U87" t="str">
        <f t="shared" si="16"/>
        <v>No</v>
      </c>
      <c r="V87" t="e">
        <f>TRIM(CLEAN(MID(Updates!D87,FIND("Home Share (H:\ drive) required: ",Updates!D87)+4,(FIND("Group Share (S:\ drive) required: ",Updates!D87)-(FIND("Home Share (H:\ drive) required: ",Updates!D87)+4)))))</f>
        <v>#VALUE!</v>
      </c>
      <c r="W87" t="str">
        <f t="shared" si="17"/>
        <v>No</v>
      </c>
      <c r="X87" t="e">
        <f>TRIM(CLEAN(MID(Updates!D87,FIND("S Drive Path: ",Updates!D87)+14,(FIND("Position",Updates!D87)-(FIND("S Drive Path: ",Updates!D87)+14)))))</f>
        <v>#VALUE!</v>
      </c>
      <c r="Y87" t="e">
        <f>("USR\"&amp;Updates!K87)</f>
        <v>#VALUE!</v>
      </c>
      <c r="Z87" t="e">
        <f>Updates!K87&amp;"$"</f>
        <v>#VALUE!</v>
      </c>
      <c r="AA87" s="11">
        <f t="shared" ca="1" si="18"/>
        <v>1</v>
      </c>
      <c r="AB87" s="6" t="str">
        <f ca="1">LOOKUP(AA87,AC2:AC21,AD2:AD21)</f>
        <v>DC1MDB01</v>
      </c>
    </row>
    <row r="88" spans="1:28" ht="12" customHeight="1">
      <c r="A88" s="6" t="e">
        <f>TRIM(CLEAN(MID(Updates!D88,FIND("Network User Id: ",Updates!D88)+17,(FIND("E-MAIL ACCOUNTS",Updates!D88)-(FIND("Network User Id:",Updates!D88)+17)))))</f>
        <v>#VALUE!</v>
      </c>
      <c r="B88" s="6" t="e">
        <f>TRIM(CLEAN(MID(Updates!D88,FIND("Logon ID: ",Updates!D88)+10,(FIND("Password:",Updates!D88)-(FIND("Logon ID:",Updates!D88)+10)))))</f>
        <v>#VALUE!</v>
      </c>
      <c r="C88" t="e">
        <f>TRIM(CLEAN(MID(Updates!D88,FIND("Primary Address: ",Updates!D88)+17,(FIND("Secondary Address:",Updates!D88)-(FIND("Primary Address: ",Updates!D88)+17)))))</f>
        <v>#VALUE!</v>
      </c>
      <c r="D88" t="e">
        <f>TRIM(CLEAN(MID(Updates!D88,FIND("Secondary Address: ",Updates!D88)+19,(FIND("** PLEASE DO NOT REPLY TO THIS E-MAIL. ",Updates!D88)-(FIND("Secondary Address: ",Updates!D88)+19)))))</f>
        <v>#VALUE!</v>
      </c>
      <c r="E88" t="b">
        <f>IF(COUNT(SEARCH({"transpo.ottawa.on.ca"},D88)),"@ottawa.ca")</f>
        <v>0</v>
      </c>
      <c r="F88" s="9" t="e">
        <f t="shared" si="10"/>
        <v>#VALUE!</v>
      </c>
      <c r="G88" t="e">
        <f>TRIM(CLEAN(MID(Updates!D88,FIND("E-mail Address: ",Updates!D88)+16,(FIND("The employee",Updates!D88)-(FIND("E-mail Address: ",Updates!D88)+16)))))</f>
        <v>#VALUE!</v>
      </c>
      <c r="H88" t="e">
        <f>TRIM(CLEAN(MID(Updates!D88,FIND("Account Password: ",Updates!D88)+18,(FIND("NETWORK ACCOUNTS",Updates!D88)-(FIND("Account Password:",Updates!D88)+18)))))</f>
        <v>#VALUE!</v>
      </c>
      <c r="I88" t="e">
        <f>TRIM(CLEAN(MID(Updates!D88,FIND("Password: ",Updates!D88)+10,(FIND("E-mail",Updates!D88)-(FIND("Password:",Updates!D88)+12)))))</f>
        <v>#VALUE!</v>
      </c>
      <c r="J88" t="e">
        <f>TRIM(CLEAN(MID(Updates!D88,FIND("Account to clone: ",Updates!D88)+18,(FIND("Position",Updates!D88)-(FIND("Account to clone: ",Updates!D88)+18)))))</f>
        <v>#VALUE!</v>
      </c>
      <c r="K88" t="e">
        <f>TRIM(CLEAN(MID(Updates!D88,FIND("Clone permissions of another account: ",Updates!D88)+38,(FIND("Email required:",Updates!D88)-(FIND("Clone permissions of another account: ",Updates!D88)+38)))))</f>
        <v>#VALUE!</v>
      </c>
      <c r="L88" t="e">
        <f t="shared" si="11"/>
        <v>#VALUE!</v>
      </c>
      <c r="M88" s="8" t="e">
        <f>TRIM(CLEAN(MID(Updates!D88,FIND("Branch: ",Updates!D88)+8,(FIND("Division",Updates!D88)-(FIND("Branch: ",Updates!D88)+8)))))</f>
        <v>#VALUE!</v>
      </c>
      <c r="N88" s="8" t="e">
        <f>TRIM(CLEAN(MID(Updates!D88,FIND("Pooled Position: ",Updates!D88)+17,(FIND("Are the",Updates!D88)-(FIND("Pooled Position: ",Updates!D88)+17)))))</f>
        <v>#VALUE!</v>
      </c>
      <c r="O88" t="e">
        <f>TRIM(CLEAN(MID(Updates!D88,FIND("Employee Name: ",Updates!D88)+15,(FIND("Job Title",Updates!D88)-(FIND("Employee Name: ",Updates!D88)+15)))))</f>
        <v>#VALUE!</v>
      </c>
      <c r="P88" t="e">
        <f t="shared" si="12"/>
        <v>#VALUE!</v>
      </c>
      <c r="Q88" t="e">
        <f t="shared" si="13"/>
        <v>#VALUE!</v>
      </c>
      <c r="R88" t="e">
        <f t="shared" si="14"/>
        <v>#VALUE!</v>
      </c>
      <c r="S88" t="e">
        <f>TRIM(CLEAN(MID(Updates!D88,FIND("Account to clone: ",Updates!D88)+18,(FIND("Position",Updates!D88)-(FIND("Account to clone: ",Updates!D88)+18)))))</f>
        <v>#VALUE!</v>
      </c>
      <c r="T88" t="str">
        <f t="shared" si="15"/>
        <v/>
      </c>
      <c r="U88" t="str">
        <f t="shared" si="16"/>
        <v>No</v>
      </c>
      <c r="V88" t="e">
        <f>TRIM(CLEAN(MID(Updates!D88,FIND("Home Share (H:\ drive) required: ",Updates!D88)+4,(FIND("Group Share (S:\ drive) required: ",Updates!D88)-(FIND("Home Share (H:\ drive) required: ",Updates!D88)+4)))))</f>
        <v>#VALUE!</v>
      </c>
      <c r="W88" t="str">
        <f t="shared" si="17"/>
        <v>No</v>
      </c>
      <c r="X88" t="e">
        <f>TRIM(CLEAN(MID(Updates!D88,FIND("S Drive Path: ",Updates!D88)+14,(FIND("Position",Updates!D88)-(FIND("S Drive Path: ",Updates!D88)+14)))))</f>
        <v>#VALUE!</v>
      </c>
      <c r="Y88" t="e">
        <f>("USR\"&amp;Updates!K88)</f>
        <v>#VALUE!</v>
      </c>
      <c r="Z88" t="e">
        <f>Updates!K88&amp;"$"</f>
        <v>#VALUE!</v>
      </c>
      <c r="AA88" s="11">
        <f t="shared" ca="1" si="18"/>
        <v>20</v>
      </c>
      <c r="AB88" s="6" t="str">
        <f ca="1">LOOKUP(AA88,AC2:AC21,AD2:AD21)</f>
        <v>DC4MDB10</v>
      </c>
    </row>
    <row r="89" spans="1:28" ht="12" customHeight="1">
      <c r="A89" s="6" t="e">
        <f>TRIM(CLEAN(MID(Updates!D89,FIND("Network User Id: ",Updates!D89)+17,(FIND("E-MAIL ACCOUNTS",Updates!D89)-(FIND("Network User Id:",Updates!D89)+17)))))</f>
        <v>#VALUE!</v>
      </c>
      <c r="B89" s="6" t="e">
        <f>TRIM(CLEAN(MID(Updates!D89,FIND("Logon ID: ",Updates!D89)+10,(FIND("Password:",Updates!D89)-(FIND("Logon ID:",Updates!D89)+10)))))</f>
        <v>#VALUE!</v>
      </c>
      <c r="C89" t="e">
        <f>TRIM(CLEAN(MID(Updates!D89,FIND("Primary Address: ",Updates!D89)+17,(FIND("Secondary Address:",Updates!D89)-(FIND("Primary Address: ",Updates!D89)+17)))))</f>
        <v>#VALUE!</v>
      </c>
      <c r="D89" t="e">
        <f>TRIM(CLEAN(MID(Updates!D89,FIND("Secondary Address: ",Updates!D89)+19,(FIND("** PLEASE DO NOT REPLY TO THIS E-MAIL. ",Updates!D89)-(FIND("Secondary Address: ",Updates!D89)+19)))))</f>
        <v>#VALUE!</v>
      </c>
      <c r="E89" t="b">
        <f>IF(COUNT(SEARCH({"transpo.ottawa.on.ca"},D89)),"@ottawa.ca")</f>
        <v>0</v>
      </c>
      <c r="F89" s="9" t="e">
        <f t="shared" si="10"/>
        <v>#VALUE!</v>
      </c>
      <c r="G89" t="e">
        <f>TRIM(CLEAN(MID(Updates!D89,FIND("E-mail Address: ",Updates!D89)+16,(FIND("The employee",Updates!D89)-(FIND("E-mail Address: ",Updates!D89)+16)))))</f>
        <v>#VALUE!</v>
      </c>
      <c r="H89" t="e">
        <f>TRIM(CLEAN(MID(Updates!D89,FIND("Account Password: ",Updates!D89)+18,(FIND("NETWORK ACCOUNTS",Updates!D89)-(FIND("Account Password:",Updates!D89)+18)))))</f>
        <v>#VALUE!</v>
      </c>
      <c r="I89" t="e">
        <f>TRIM(CLEAN(MID(Updates!D89,FIND("Password: ",Updates!D89)+10,(FIND("E-mail",Updates!D89)-(FIND("Password:",Updates!D89)+12)))))</f>
        <v>#VALUE!</v>
      </c>
      <c r="J89" t="e">
        <f>TRIM(CLEAN(MID(Updates!D89,FIND("Account to clone: ",Updates!D89)+18,(FIND("Position",Updates!D89)-(FIND("Account to clone: ",Updates!D89)+18)))))</f>
        <v>#VALUE!</v>
      </c>
      <c r="K89" t="e">
        <f>TRIM(CLEAN(MID(Updates!D89,FIND("Clone permissions of another account: ",Updates!D89)+38,(FIND("Email required:",Updates!D89)-(FIND("Clone permissions of another account: ",Updates!D89)+38)))))</f>
        <v>#VALUE!</v>
      </c>
      <c r="L89" t="e">
        <f t="shared" si="11"/>
        <v>#VALUE!</v>
      </c>
      <c r="M89" s="8" t="e">
        <f>TRIM(CLEAN(MID(Updates!D89,FIND("Branch: ",Updates!D89)+8,(FIND("Division",Updates!D89)-(FIND("Branch: ",Updates!D89)+8)))))</f>
        <v>#VALUE!</v>
      </c>
      <c r="N89" s="8" t="e">
        <f>TRIM(CLEAN(MID(Updates!D89,FIND("Pooled Position: ",Updates!D89)+17,(FIND("Are the",Updates!D89)-(FIND("Pooled Position: ",Updates!D89)+17)))))</f>
        <v>#VALUE!</v>
      </c>
      <c r="O89" t="e">
        <f>TRIM(CLEAN(MID(Updates!D89,FIND("Employee Name: ",Updates!D89)+15,(FIND("Job Title",Updates!D89)-(FIND("Employee Name: ",Updates!D89)+15)))))</f>
        <v>#VALUE!</v>
      </c>
      <c r="P89" t="e">
        <f t="shared" si="12"/>
        <v>#VALUE!</v>
      </c>
      <c r="Q89" t="e">
        <f t="shared" si="13"/>
        <v>#VALUE!</v>
      </c>
      <c r="R89" t="e">
        <f t="shared" si="14"/>
        <v>#VALUE!</v>
      </c>
      <c r="S89" t="e">
        <f>TRIM(CLEAN(MID(Updates!D89,FIND("Account to clone: ",Updates!D89)+18,(FIND("Position",Updates!D89)-(FIND("Account to clone: ",Updates!D89)+18)))))</f>
        <v>#VALUE!</v>
      </c>
      <c r="T89" t="str">
        <f t="shared" si="15"/>
        <v/>
      </c>
      <c r="U89" t="str">
        <f t="shared" si="16"/>
        <v>No</v>
      </c>
      <c r="V89" t="e">
        <f>TRIM(CLEAN(MID(Updates!D89,FIND("Home Share (H:\ drive) required: ",Updates!D89)+4,(FIND("Group Share (S:\ drive) required: ",Updates!D89)-(FIND("Home Share (H:\ drive) required: ",Updates!D89)+4)))))</f>
        <v>#VALUE!</v>
      </c>
      <c r="W89" t="str">
        <f t="shared" si="17"/>
        <v>No</v>
      </c>
      <c r="X89" t="e">
        <f>TRIM(CLEAN(MID(Updates!D89,FIND("S Drive Path: ",Updates!D89)+14,(FIND("Position",Updates!D89)-(FIND("S Drive Path: ",Updates!D89)+14)))))</f>
        <v>#VALUE!</v>
      </c>
      <c r="Y89" t="e">
        <f>("USR\"&amp;Updates!K89)</f>
        <v>#VALUE!</v>
      </c>
      <c r="Z89" t="e">
        <f>Updates!K89&amp;"$"</f>
        <v>#VALUE!</v>
      </c>
      <c r="AA89" s="11">
        <f t="shared" ca="1" si="18"/>
        <v>11</v>
      </c>
      <c r="AB89" s="6" t="str">
        <f ca="1">LOOKUP(AA89,AC2:AC21,AD2:AD21)</f>
        <v>DC4MDB01</v>
      </c>
    </row>
    <row r="90" spans="1:28" ht="12" customHeight="1">
      <c r="A90" s="6" t="e">
        <f>TRIM(CLEAN(MID(Updates!D90,FIND("Network User Id: ",Updates!D90)+17,(FIND("E-MAIL ACCOUNTS",Updates!D90)-(FIND("Network User Id:",Updates!D90)+17)))))</f>
        <v>#VALUE!</v>
      </c>
      <c r="B90" s="6" t="e">
        <f>TRIM(CLEAN(MID(Updates!D90,FIND("Logon ID: ",Updates!D90)+10,(FIND("Password:",Updates!D90)-(FIND("Logon ID:",Updates!D90)+10)))))</f>
        <v>#VALUE!</v>
      </c>
      <c r="C90" t="e">
        <f>TRIM(CLEAN(MID(Updates!D90,FIND("Primary Address: ",Updates!D90)+17,(FIND("Secondary Address:",Updates!D90)-(FIND("Primary Address: ",Updates!D90)+17)))))</f>
        <v>#VALUE!</v>
      </c>
      <c r="D90" t="e">
        <f>TRIM(CLEAN(MID(Updates!D90,FIND("Secondary Address: ",Updates!D90)+19,(FIND("** PLEASE DO NOT REPLY TO THIS E-MAIL. ",Updates!D90)-(FIND("Secondary Address: ",Updates!D90)+19)))))</f>
        <v>#VALUE!</v>
      </c>
      <c r="E90" t="b">
        <f>IF(COUNT(SEARCH({"transpo.ottawa.on.ca"},D90)),"@ottawa.ca")</f>
        <v>0</v>
      </c>
      <c r="F90" s="9" t="e">
        <f t="shared" si="10"/>
        <v>#VALUE!</v>
      </c>
      <c r="G90" t="e">
        <f>TRIM(CLEAN(MID(Updates!D90,FIND("E-mail Address: ",Updates!D90)+16,(FIND("The employee",Updates!D90)-(FIND("E-mail Address: ",Updates!D90)+16)))))</f>
        <v>#VALUE!</v>
      </c>
      <c r="H90" t="e">
        <f>TRIM(CLEAN(MID(Updates!D90,FIND("Account Password: ",Updates!D90)+18,(FIND("NETWORK ACCOUNTS",Updates!D90)-(FIND("Account Password:",Updates!D90)+18)))))</f>
        <v>#VALUE!</v>
      </c>
      <c r="I90" t="e">
        <f>TRIM(CLEAN(MID(Updates!D90,FIND("Password: ",Updates!D90)+10,(FIND("E-mail",Updates!D90)-(FIND("Password:",Updates!D90)+12)))))</f>
        <v>#VALUE!</v>
      </c>
      <c r="J90" t="e">
        <f>TRIM(CLEAN(MID(Updates!D90,FIND("Account to clone: ",Updates!D90)+18,(FIND("Position",Updates!D90)-(FIND("Account to clone: ",Updates!D90)+18)))))</f>
        <v>#VALUE!</v>
      </c>
      <c r="K90" t="e">
        <f>TRIM(CLEAN(MID(Updates!D90,FIND("Clone permissions of another account: ",Updates!D90)+38,(FIND("Email required:",Updates!D90)-(FIND("Clone permissions of another account: ",Updates!D90)+38)))))</f>
        <v>#VALUE!</v>
      </c>
      <c r="L90" t="e">
        <f t="shared" si="11"/>
        <v>#VALUE!</v>
      </c>
      <c r="M90" s="8" t="e">
        <f>TRIM(CLEAN(MID(Updates!D90,FIND("Branch: ",Updates!D90)+8,(FIND("Division",Updates!D90)-(FIND("Branch: ",Updates!D90)+8)))))</f>
        <v>#VALUE!</v>
      </c>
      <c r="N90" s="8" t="e">
        <f>TRIM(CLEAN(MID(Updates!D90,FIND("Pooled Position: ",Updates!D90)+17,(FIND("Are the",Updates!D90)-(FIND("Pooled Position: ",Updates!D90)+17)))))</f>
        <v>#VALUE!</v>
      </c>
      <c r="O90" t="e">
        <f>TRIM(CLEAN(MID(Updates!D90,FIND("Employee Name: ",Updates!D90)+15,(FIND("Job Title",Updates!D90)-(FIND("Employee Name: ",Updates!D90)+15)))))</f>
        <v>#VALUE!</v>
      </c>
      <c r="P90" t="e">
        <f t="shared" si="12"/>
        <v>#VALUE!</v>
      </c>
      <c r="Q90" t="e">
        <f t="shared" si="13"/>
        <v>#VALUE!</v>
      </c>
      <c r="R90" t="e">
        <f t="shared" si="14"/>
        <v>#VALUE!</v>
      </c>
      <c r="S90" t="e">
        <f>TRIM(CLEAN(MID(Updates!D90,FIND("Account to clone: ",Updates!D90)+18,(FIND("Position",Updates!D90)-(FIND("Account to clone: ",Updates!D90)+18)))))</f>
        <v>#VALUE!</v>
      </c>
      <c r="T90" t="str">
        <f t="shared" si="15"/>
        <v/>
      </c>
      <c r="U90" t="str">
        <f t="shared" si="16"/>
        <v>No</v>
      </c>
      <c r="V90" t="e">
        <f>TRIM(CLEAN(MID(Updates!D90,FIND("Home Share (H:\ drive) required: ",Updates!D90)+4,(FIND("Group Share (S:\ drive) required: ",Updates!D90)-(FIND("Home Share (H:\ drive) required: ",Updates!D90)+4)))))</f>
        <v>#VALUE!</v>
      </c>
      <c r="W90" t="str">
        <f t="shared" si="17"/>
        <v>No</v>
      </c>
      <c r="X90" t="e">
        <f>TRIM(CLEAN(MID(Updates!D90,FIND("S Drive Path: ",Updates!D90)+14,(FIND("Position",Updates!D90)-(FIND("S Drive Path: ",Updates!D90)+14)))))</f>
        <v>#VALUE!</v>
      </c>
      <c r="Y90" t="e">
        <f>("USR\"&amp;Updates!K90)</f>
        <v>#VALUE!</v>
      </c>
      <c r="Z90" t="e">
        <f>Updates!K90&amp;"$"</f>
        <v>#VALUE!</v>
      </c>
      <c r="AA90" s="11">
        <f t="shared" ca="1" si="18"/>
        <v>18</v>
      </c>
      <c r="AB90" s="6" t="str">
        <f ca="1">LOOKUP(AA90,AC2:AC21,AD2:AD21)</f>
        <v>DC4MDB08</v>
      </c>
    </row>
    <row r="91" spans="1:28" ht="12" customHeight="1">
      <c r="A91" s="6" t="e">
        <f>TRIM(CLEAN(MID(Updates!D91,FIND("Network User Id: ",Updates!D91)+17,(FIND("E-MAIL ACCOUNTS",Updates!D91)-(FIND("Network User Id:",Updates!D91)+17)))))</f>
        <v>#VALUE!</v>
      </c>
      <c r="B91" s="6" t="e">
        <f>TRIM(CLEAN(MID(Updates!D91,FIND("Logon ID: ",Updates!D91)+10,(FIND("Password:",Updates!D91)-(FIND("Logon ID:",Updates!D91)+10)))))</f>
        <v>#VALUE!</v>
      </c>
      <c r="C91" t="e">
        <f>TRIM(CLEAN(MID(Updates!D91,FIND("Primary Address: ",Updates!D91)+17,(FIND("Secondary Address:",Updates!D91)-(FIND("Primary Address: ",Updates!D91)+17)))))</f>
        <v>#VALUE!</v>
      </c>
      <c r="D91" t="e">
        <f>TRIM(CLEAN(MID(Updates!D91,FIND("Secondary Address: ",Updates!D91)+19,(FIND("** PLEASE DO NOT REPLY TO THIS E-MAIL. ",Updates!D91)-(FIND("Secondary Address: ",Updates!D91)+19)))))</f>
        <v>#VALUE!</v>
      </c>
      <c r="E91" t="b">
        <f>IF(COUNT(SEARCH({"transpo.ottawa.on.ca"},D91)),"@ottawa.ca")</f>
        <v>0</v>
      </c>
      <c r="F91" s="9" t="e">
        <f t="shared" si="10"/>
        <v>#VALUE!</v>
      </c>
      <c r="G91" t="e">
        <f>TRIM(CLEAN(MID(Updates!D91,FIND("E-mail Address: ",Updates!D91)+16,(FIND("The employee",Updates!D91)-(FIND("E-mail Address: ",Updates!D91)+16)))))</f>
        <v>#VALUE!</v>
      </c>
      <c r="H91" t="e">
        <f>TRIM(CLEAN(MID(Updates!D91,FIND("Account Password: ",Updates!D91)+18,(FIND("NETWORK ACCOUNTS",Updates!D91)-(FIND("Account Password:",Updates!D91)+18)))))</f>
        <v>#VALUE!</v>
      </c>
      <c r="I91" t="e">
        <f>TRIM(CLEAN(MID(Updates!D91,FIND("Password: ",Updates!D91)+10,(FIND("E-mail",Updates!D91)-(FIND("Password:",Updates!D91)+12)))))</f>
        <v>#VALUE!</v>
      </c>
      <c r="J91" t="e">
        <f>TRIM(CLEAN(MID(Updates!D91,FIND("Account to clone: ",Updates!D91)+18,(FIND("Position",Updates!D91)-(FIND("Account to clone: ",Updates!D91)+18)))))</f>
        <v>#VALUE!</v>
      </c>
      <c r="K91" t="e">
        <f>TRIM(CLEAN(MID(Updates!D91,FIND("Clone permissions of another account: ",Updates!D91)+38,(FIND("Email required:",Updates!D91)-(FIND("Clone permissions of another account: ",Updates!D91)+38)))))</f>
        <v>#VALUE!</v>
      </c>
      <c r="L91" t="e">
        <f t="shared" si="11"/>
        <v>#VALUE!</v>
      </c>
      <c r="M91" s="8" t="e">
        <f>TRIM(CLEAN(MID(Updates!D91,FIND("Branch: ",Updates!D91)+8,(FIND("Division",Updates!D91)-(FIND("Branch: ",Updates!D91)+8)))))</f>
        <v>#VALUE!</v>
      </c>
      <c r="N91" s="8" t="e">
        <f>TRIM(CLEAN(MID(Updates!D91,FIND("Pooled Position: ",Updates!D91)+17,(FIND("Are the",Updates!D91)-(FIND("Pooled Position: ",Updates!D91)+17)))))</f>
        <v>#VALUE!</v>
      </c>
      <c r="O91" t="e">
        <f>TRIM(CLEAN(MID(Updates!D91,FIND("Employee Name: ",Updates!D91)+15,(FIND("Job Title",Updates!D91)-(FIND("Employee Name: ",Updates!D91)+15)))))</f>
        <v>#VALUE!</v>
      </c>
      <c r="P91" t="e">
        <f t="shared" si="12"/>
        <v>#VALUE!</v>
      </c>
      <c r="Q91" t="e">
        <f t="shared" si="13"/>
        <v>#VALUE!</v>
      </c>
      <c r="R91" t="e">
        <f t="shared" si="14"/>
        <v>#VALUE!</v>
      </c>
      <c r="S91" t="e">
        <f>TRIM(CLEAN(MID(Updates!D91,FIND("Account to clone: ",Updates!D91)+18,(FIND("Position",Updates!D91)-(FIND("Account to clone: ",Updates!D91)+18)))))</f>
        <v>#VALUE!</v>
      </c>
      <c r="T91" t="str">
        <f t="shared" si="15"/>
        <v/>
      </c>
      <c r="U91" t="str">
        <f t="shared" si="16"/>
        <v>No</v>
      </c>
      <c r="V91" t="e">
        <f>TRIM(CLEAN(MID(Updates!D91,FIND("Home Share (H:\ drive) required: ",Updates!D91)+4,(FIND("Group Share (S:\ drive) required: ",Updates!D91)-(FIND("Home Share (H:\ drive) required: ",Updates!D91)+4)))))</f>
        <v>#VALUE!</v>
      </c>
      <c r="W91" t="str">
        <f t="shared" si="17"/>
        <v>No</v>
      </c>
      <c r="X91" t="e">
        <f>TRIM(CLEAN(MID(Updates!D91,FIND("S Drive Path: ",Updates!D91)+14,(FIND("Position",Updates!D91)-(FIND("S Drive Path: ",Updates!D91)+14)))))</f>
        <v>#VALUE!</v>
      </c>
      <c r="Y91" t="e">
        <f>("USR\"&amp;Updates!K91)</f>
        <v>#VALUE!</v>
      </c>
      <c r="Z91" t="e">
        <f>Updates!K91&amp;"$"</f>
        <v>#VALUE!</v>
      </c>
      <c r="AA91" s="11">
        <f t="shared" ca="1" si="18"/>
        <v>2</v>
      </c>
      <c r="AB91" s="6" t="str">
        <f ca="1">LOOKUP(AA91,AC2:AC21,AD2:AD21)</f>
        <v>DC1MDB02</v>
      </c>
    </row>
    <row r="92" spans="1:28" ht="12" customHeight="1">
      <c r="A92" s="6" t="e">
        <f>TRIM(CLEAN(MID(Updates!D92,FIND("Network User Id: ",Updates!D92)+17,(FIND("E-MAIL ACCOUNTS",Updates!D92)-(FIND("Network User Id:",Updates!D92)+17)))))</f>
        <v>#VALUE!</v>
      </c>
      <c r="B92" s="6" t="e">
        <f>TRIM(CLEAN(MID(Updates!D92,FIND("Logon ID: ",Updates!D92)+10,(FIND("Password:",Updates!D92)-(FIND("Logon ID:",Updates!D92)+10)))))</f>
        <v>#VALUE!</v>
      </c>
      <c r="C92" t="e">
        <f>TRIM(CLEAN(MID(Updates!D92,FIND("Primary Address: ",Updates!D92)+17,(FIND("Secondary Address:",Updates!D92)-(FIND("Primary Address: ",Updates!D92)+17)))))</f>
        <v>#VALUE!</v>
      </c>
      <c r="D92" t="e">
        <f>TRIM(CLEAN(MID(Updates!D92,FIND("Secondary Address: ",Updates!D92)+19,(FIND("** PLEASE DO NOT REPLY TO THIS E-MAIL. ",Updates!D92)-(FIND("Secondary Address: ",Updates!D92)+19)))))</f>
        <v>#VALUE!</v>
      </c>
      <c r="E92" t="b">
        <f>IF(COUNT(SEARCH({"transpo.ottawa.on.ca"},D92)),"@ottawa.ca")</f>
        <v>0</v>
      </c>
      <c r="F92" s="9" t="e">
        <f t="shared" si="10"/>
        <v>#VALUE!</v>
      </c>
      <c r="G92" t="e">
        <f>TRIM(CLEAN(MID(Updates!D92,FIND("E-mail Address: ",Updates!D92)+16,(FIND("The employee",Updates!D92)-(FIND("E-mail Address: ",Updates!D92)+16)))))</f>
        <v>#VALUE!</v>
      </c>
      <c r="H92" t="e">
        <f>TRIM(CLEAN(MID(Updates!D92,FIND("Account Password: ",Updates!D92)+18,(FIND("NETWORK ACCOUNTS",Updates!D92)-(FIND("Account Password:",Updates!D92)+18)))))</f>
        <v>#VALUE!</v>
      </c>
      <c r="I92" t="e">
        <f>TRIM(CLEAN(MID(Updates!D92,FIND("Password: ",Updates!D92)+10,(FIND("E-mail",Updates!D92)-(FIND("Password:",Updates!D92)+12)))))</f>
        <v>#VALUE!</v>
      </c>
      <c r="J92" t="e">
        <f>TRIM(CLEAN(MID(Updates!D92,FIND("Account to clone: ",Updates!D92)+18,(FIND("Position",Updates!D92)-(FIND("Account to clone: ",Updates!D92)+18)))))</f>
        <v>#VALUE!</v>
      </c>
      <c r="K92" t="e">
        <f>TRIM(CLEAN(MID(Updates!D92,FIND("Clone permissions of another account: ",Updates!D92)+38,(FIND("Email required:",Updates!D92)-(FIND("Clone permissions of another account: ",Updates!D92)+38)))))</f>
        <v>#VALUE!</v>
      </c>
      <c r="L92" t="e">
        <f t="shared" si="11"/>
        <v>#VALUE!</v>
      </c>
      <c r="M92" s="8" t="e">
        <f>TRIM(CLEAN(MID(Updates!D92,FIND("Branch: ",Updates!D92)+8,(FIND("Division",Updates!D92)-(FIND("Branch: ",Updates!D92)+8)))))</f>
        <v>#VALUE!</v>
      </c>
      <c r="N92" s="8" t="e">
        <f>TRIM(CLEAN(MID(Updates!D92,FIND("Pooled Position: ",Updates!D92)+17,(FIND("Are the",Updates!D92)-(FIND("Pooled Position: ",Updates!D92)+17)))))</f>
        <v>#VALUE!</v>
      </c>
      <c r="O92" t="e">
        <f>TRIM(CLEAN(MID(Updates!D92,FIND("Employee Name: ",Updates!D92)+15,(FIND("Job Title",Updates!D92)-(FIND("Employee Name: ",Updates!D92)+15)))))</f>
        <v>#VALUE!</v>
      </c>
      <c r="P92" t="e">
        <f t="shared" si="12"/>
        <v>#VALUE!</v>
      </c>
      <c r="Q92" t="e">
        <f t="shared" si="13"/>
        <v>#VALUE!</v>
      </c>
      <c r="R92" t="e">
        <f t="shared" si="14"/>
        <v>#VALUE!</v>
      </c>
      <c r="S92" t="e">
        <f>TRIM(CLEAN(MID(Updates!D92,FIND("Account to clone: ",Updates!D92)+18,(FIND("Position",Updates!D92)-(FIND("Account to clone: ",Updates!D92)+18)))))</f>
        <v>#VALUE!</v>
      </c>
      <c r="T92" t="str">
        <f t="shared" si="15"/>
        <v/>
      </c>
      <c r="U92" t="str">
        <f t="shared" si="16"/>
        <v>No</v>
      </c>
      <c r="V92" t="e">
        <f>TRIM(CLEAN(MID(Updates!D92,FIND("Home Share (H:\ drive) required: ",Updates!D92)+4,(FIND("Group Share (S:\ drive) required: ",Updates!D92)-(FIND("Home Share (H:\ drive) required: ",Updates!D92)+4)))))</f>
        <v>#VALUE!</v>
      </c>
      <c r="W92" t="str">
        <f t="shared" si="17"/>
        <v>No</v>
      </c>
      <c r="X92" t="e">
        <f>TRIM(CLEAN(MID(Updates!D92,FIND("S Drive Path: ",Updates!D92)+14,(FIND("Position",Updates!D92)-(FIND("S Drive Path: ",Updates!D92)+14)))))</f>
        <v>#VALUE!</v>
      </c>
      <c r="Y92" t="e">
        <f>("USR\"&amp;Updates!K92)</f>
        <v>#VALUE!</v>
      </c>
      <c r="Z92" t="e">
        <f>Updates!K92&amp;"$"</f>
        <v>#VALUE!</v>
      </c>
      <c r="AA92" s="11">
        <f t="shared" ca="1" si="18"/>
        <v>9</v>
      </c>
      <c r="AB92" s="6" t="str">
        <f ca="1">LOOKUP(AA92,AC2:AC21,AD2:AD21)</f>
        <v>DC1MDB09</v>
      </c>
    </row>
    <row r="93" spans="1:28" ht="12" customHeight="1">
      <c r="A93" s="6" t="e">
        <f>TRIM(CLEAN(MID(Updates!D93,FIND("Network User Id: ",Updates!D93)+17,(FIND("E-MAIL ACCOUNTS",Updates!D93)-(FIND("Network User Id:",Updates!D93)+17)))))</f>
        <v>#VALUE!</v>
      </c>
      <c r="B93" s="6" t="e">
        <f>TRIM(CLEAN(MID(Updates!D93,FIND("Logon ID: ",Updates!D93)+10,(FIND("Password:",Updates!D93)-(FIND("Logon ID:",Updates!D93)+10)))))</f>
        <v>#VALUE!</v>
      </c>
      <c r="C93" t="e">
        <f>TRIM(CLEAN(MID(Updates!D93,FIND("Primary Address: ",Updates!D93)+17,(FIND("Secondary Address:",Updates!D93)-(FIND("Primary Address: ",Updates!D93)+17)))))</f>
        <v>#VALUE!</v>
      </c>
      <c r="D93" t="e">
        <f>TRIM(CLEAN(MID(Updates!D93,FIND("Secondary Address: ",Updates!D93)+19,(FIND("** PLEASE DO NOT REPLY TO THIS E-MAIL. ",Updates!D93)-(FIND("Secondary Address: ",Updates!D93)+19)))))</f>
        <v>#VALUE!</v>
      </c>
      <c r="E93" t="b">
        <f>IF(COUNT(SEARCH({"transpo.ottawa.on.ca"},D93)),"@ottawa.ca")</f>
        <v>0</v>
      </c>
      <c r="F93" s="9" t="e">
        <f t="shared" si="10"/>
        <v>#VALUE!</v>
      </c>
      <c r="G93" t="e">
        <f>TRIM(CLEAN(MID(Updates!D93,FIND("E-mail Address: ",Updates!D93)+16,(FIND("The employee",Updates!D93)-(FIND("E-mail Address: ",Updates!D93)+16)))))</f>
        <v>#VALUE!</v>
      </c>
      <c r="H93" t="e">
        <f>TRIM(CLEAN(MID(Updates!D93,FIND("Account Password: ",Updates!D93)+18,(FIND("NETWORK ACCOUNTS",Updates!D93)-(FIND("Account Password:",Updates!D93)+18)))))</f>
        <v>#VALUE!</v>
      </c>
      <c r="I93" t="e">
        <f>TRIM(CLEAN(MID(Updates!D93,FIND("Password: ",Updates!D93)+10,(FIND("E-mail",Updates!D93)-(FIND("Password:",Updates!D93)+12)))))</f>
        <v>#VALUE!</v>
      </c>
      <c r="J93" t="e">
        <f>TRIM(CLEAN(MID(Updates!D93,FIND("Account to clone: ",Updates!D93)+18,(FIND("Position",Updates!D93)-(FIND("Account to clone: ",Updates!D93)+18)))))</f>
        <v>#VALUE!</v>
      </c>
      <c r="K93" t="e">
        <f>TRIM(CLEAN(MID(Updates!D93,FIND("Clone permissions of another account: ",Updates!D93)+38,(FIND("Email required:",Updates!D93)-(FIND("Clone permissions of another account: ",Updates!D93)+38)))))</f>
        <v>#VALUE!</v>
      </c>
      <c r="L93" t="e">
        <f t="shared" si="11"/>
        <v>#VALUE!</v>
      </c>
      <c r="M93" s="8" t="e">
        <f>TRIM(CLEAN(MID(Updates!D93,FIND("Branch: ",Updates!D93)+8,(FIND("Division",Updates!D93)-(FIND("Branch: ",Updates!D93)+8)))))</f>
        <v>#VALUE!</v>
      </c>
      <c r="N93" s="8" t="e">
        <f>TRIM(CLEAN(MID(Updates!D93,FIND("Pooled Position: ",Updates!D93)+17,(FIND("Are the",Updates!D93)-(FIND("Pooled Position: ",Updates!D93)+17)))))</f>
        <v>#VALUE!</v>
      </c>
      <c r="O93" t="e">
        <f>TRIM(CLEAN(MID(Updates!D93,FIND("Employee Name: ",Updates!D93)+15,(FIND("Job Title",Updates!D93)-(FIND("Employee Name: ",Updates!D93)+15)))))</f>
        <v>#VALUE!</v>
      </c>
      <c r="P93" t="e">
        <f t="shared" si="12"/>
        <v>#VALUE!</v>
      </c>
      <c r="Q93" t="e">
        <f t="shared" si="13"/>
        <v>#VALUE!</v>
      </c>
      <c r="R93" t="e">
        <f t="shared" si="14"/>
        <v>#VALUE!</v>
      </c>
      <c r="S93" t="e">
        <f>TRIM(CLEAN(MID(Updates!D93,FIND("Account to clone: ",Updates!D93)+18,(FIND("Position",Updates!D93)-(FIND("Account to clone: ",Updates!D93)+18)))))</f>
        <v>#VALUE!</v>
      </c>
      <c r="T93" t="str">
        <f t="shared" si="15"/>
        <v/>
      </c>
      <c r="U93" t="str">
        <f t="shared" si="16"/>
        <v>No</v>
      </c>
      <c r="V93" t="e">
        <f>TRIM(CLEAN(MID(Updates!D93,FIND("Home Share (H:\ drive) required: ",Updates!D93)+4,(FIND("Group Share (S:\ drive) required: ",Updates!D93)-(FIND("Home Share (H:\ drive) required: ",Updates!D93)+4)))))</f>
        <v>#VALUE!</v>
      </c>
      <c r="W93" t="str">
        <f t="shared" si="17"/>
        <v>No</v>
      </c>
      <c r="X93" t="e">
        <f>TRIM(CLEAN(MID(Updates!D93,FIND("S Drive Path: ",Updates!D93)+14,(FIND("Position",Updates!D93)-(FIND("S Drive Path: ",Updates!D93)+14)))))</f>
        <v>#VALUE!</v>
      </c>
      <c r="Y93" t="e">
        <f>("USR\"&amp;Updates!K93)</f>
        <v>#VALUE!</v>
      </c>
      <c r="Z93" t="e">
        <f>Updates!K93&amp;"$"</f>
        <v>#VALUE!</v>
      </c>
      <c r="AA93" s="11">
        <f t="shared" ca="1" si="18"/>
        <v>12</v>
      </c>
      <c r="AB93" s="6" t="str">
        <f ca="1">LOOKUP(AA93,AC2:AC21,AD2:AD21)</f>
        <v>DC4MDB02</v>
      </c>
    </row>
    <row r="94" spans="1:28" ht="12" customHeight="1">
      <c r="A94" s="6" t="e">
        <f>TRIM(CLEAN(MID(Updates!D94,FIND("Network User Id: ",Updates!D94)+17,(FIND("E-MAIL ACCOUNTS",Updates!D94)-(FIND("Network User Id:",Updates!D94)+17)))))</f>
        <v>#VALUE!</v>
      </c>
      <c r="B94" s="6" t="e">
        <f>TRIM(CLEAN(MID(Updates!D94,FIND("Logon ID: ",Updates!D94)+10,(FIND("Password:",Updates!D94)-(FIND("Logon ID:",Updates!D94)+10)))))</f>
        <v>#VALUE!</v>
      </c>
      <c r="C94" t="e">
        <f>TRIM(CLEAN(MID(Updates!D94,FIND("Primary Address: ",Updates!D94)+17,(FIND("Secondary Address:",Updates!D94)-(FIND("Primary Address: ",Updates!D94)+17)))))</f>
        <v>#VALUE!</v>
      </c>
      <c r="D94" t="e">
        <f>TRIM(CLEAN(MID(Updates!D94,FIND("Secondary Address: ",Updates!D94)+19,(FIND("** PLEASE DO NOT REPLY TO THIS E-MAIL. ",Updates!D94)-(FIND("Secondary Address: ",Updates!D94)+19)))))</f>
        <v>#VALUE!</v>
      </c>
      <c r="E94" t="b">
        <f>IF(COUNT(SEARCH({"transpo.ottawa.on.ca"},D94)),"@ottawa.ca")</f>
        <v>0</v>
      </c>
      <c r="F94" s="9" t="e">
        <f t="shared" si="10"/>
        <v>#VALUE!</v>
      </c>
      <c r="G94" t="e">
        <f>TRIM(CLEAN(MID(Updates!D94,FIND("E-mail Address: ",Updates!D94)+16,(FIND("The employee",Updates!D94)-(FIND("E-mail Address: ",Updates!D94)+16)))))</f>
        <v>#VALUE!</v>
      </c>
      <c r="H94" t="e">
        <f>TRIM(CLEAN(MID(Updates!D94,FIND("Account Password: ",Updates!D94)+18,(FIND("NETWORK ACCOUNTS",Updates!D94)-(FIND("Account Password:",Updates!D94)+18)))))</f>
        <v>#VALUE!</v>
      </c>
      <c r="I94" t="e">
        <f>TRIM(CLEAN(MID(Updates!D94,FIND("Password: ",Updates!D94)+10,(FIND("E-mail",Updates!D94)-(FIND("Password:",Updates!D94)+12)))))</f>
        <v>#VALUE!</v>
      </c>
      <c r="J94" t="e">
        <f>TRIM(CLEAN(MID(Updates!D94,FIND("Account to clone: ",Updates!D94)+18,(FIND("Position",Updates!D94)-(FIND("Account to clone: ",Updates!D94)+18)))))</f>
        <v>#VALUE!</v>
      </c>
      <c r="K94" t="e">
        <f>TRIM(CLEAN(MID(Updates!D94,FIND("Clone permissions of another account: ",Updates!D94)+38,(FIND("Email required:",Updates!D94)-(FIND("Clone permissions of another account: ",Updates!D94)+38)))))</f>
        <v>#VALUE!</v>
      </c>
      <c r="L94" t="e">
        <f t="shared" si="11"/>
        <v>#VALUE!</v>
      </c>
      <c r="M94" s="8" t="e">
        <f>TRIM(CLEAN(MID(Updates!D94,FIND("Branch: ",Updates!D94)+8,(FIND("Division",Updates!D94)-(FIND("Branch: ",Updates!D94)+8)))))</f>
        <v>#VALUE!</v>
      </c>
      <c r="N94" s="8" t="e">
        <f>TRIM(CLEAN(MID(Updates!D94,FIND("Pooled Position: ",Updates!D94)+17,(FIND("Are the",Updates!D94)-(FIND("Pooled Position: ",Updates!D94)+17)))))</f>
        <v>#VALUE!</v>
      </c>
      <c r="O94" t="e">
        <f>TRIM(CLEAN(MID(Updates!D94,FIND("Employee Name: ",Updates!D94)+15,(FIND("Job Title",Updates!D94)-(FIND("Employee Name: ",Updates!D94)+15)))))</f>
        <v>#VALUE!</v>
      </c>
      <c r="P94" t="e">
        <f t="shared" si="12"/>
        <v>#VALUE!</v>
      </c>
      <c r="Q94" t="e">
        <f t="shared" si="13"/>
        <v>#VALUE!</v>
      </c>
      <c r="R94" t="e">
        <f t="shared" si="14"/>
        <v>#VALUE!</v>
      </c>
      <c r="S94" t="e">
        <f>TRIM(CLEAN(MID(Updates!D94,FIND("Account to clone: ",Updates!D94)+18,(FIND("Position",Updates!D94)-(FIND("Account to clone: ",Updates!D94)+18)))))</f>
        <v>#VALUE!</v>
      </c>
      <c r="T94" t="str">
        <f t="shared" si="15"/>
        <v/>
      </c>
      <c r="U94" t="str">
        <f t="shared" si="16"/>
        <v>No</v>
      </c>
      <c r="V94" t="e">
        <f>TRIM(CLEAN(MID(Updates!D94,FIND("Home Share (H:\ drive) required: ",Updates!D94)+4,(FIND("Group Share (S:\ drive) required: ",Updates!D94)-(FIND("Home Share (H:\ drive) required: ",Updates!D94)+4)))))</f>
        <v>#VALUE!</v>
      </c>
      <c r="W94" t="str">
        <f t="shared" si="17"/>
        <v>No</v>
      </c>
      <c r="X94" t="e">
        <f>TRIM(CLEAN(MID(Updates!D94,FIND("S Drive Path: ",Updates!D94)+14,(FIND("Position",Updates!D94)-(FIND("S Drive Path: ",Updates!D94)+14)))))</f>
        <v>#VALUE!</v>
      </c>
      <c r="Y94" t="e">
        <f>("USR\"&amp;Updates!K94)</f>
        <v>#VALUE!</v>
      </c>
      <c r="Z94" t="e">
        <f>Updates!K94&amp;"$"</f>
        <v>#VALUE!</v>
      </c>
      <c r="AA94" s="11">
        <f t="shared" ca="1" si="18"/>
        <v>13</v>
      </c>
      <c r="AB94" s="6" t="str">
        <f ca="1">LOOKUP(AA94,AC2:AC21,AD2:AD21)</f>
        <v>DC4MDB03</v>
      </c>
    </row>
    <row r="95" spans="1:28" ht="12" customHeight="1">
      <c r="A95" s="6" t="e">
        <f>TRIM(CLEAN(MID(Updates!D95,FIND("Network User Id: ",Updates!D95)+17,(FIND("E-MAIL ACCOUNTS",Updates!D95)-(FIND("Network User Id:",Updates!D95)+17)))))</f>
        <v>#VALUE!</v>
      </c>
      <c r="B95" s="6" t="e">
        <f>TRIM(CLEAN(MID(Updates!D95,FIND("Logon ID: ",Updates!D95)+10,(FIND("Password:",Updates!D95)-(FIND("Logon ID:",Updates!D95)+10)))))</f>
        <v>#VALUE!</v>
      </c>
      <c r="C95" t="e">
        <f>TRIM(CLEAN(MID(Updates!D95,FIND("Primary Address: ",Updates!D95)+17,(FIND("Secondary Address:",Updates!D95)-(FIND("Primary Address: ",Updates!D95)+17)))))</f>
        <v>#VALUE!</v>
      </c>
      <c r="D95" t="e">
        <f>TRIM(CLEAN(MID(Updates!D95,FIND("Secondary Address: ",Updates!D95)+19,(FIND("** PLEASE DO NOT REPLY TO THIS E-MAIL. ",Updates!D95)-(FIND("Secondary Address: ",Updates!D95)+19)))))</f>
        <v>#VALUE!</v>
      </c>
      <c r="E95" t="b">
        <f>IF(COUNT(SEARCH({"transpo.ottawa.on.ca"},D95)),"@ottawa.ca")</f>
        <v>0</v>
      </c>
      <c r="F95" s="9" t="e">
        <f t="shared" si="10"/>
        <v>#VALUE!</v>
      </c>
      <c r="G95" t="e">
        <f>TRIM(CLEAN(MID(Updates!D95,FIND("E-mail Address: ",Updates!D95)+16,(FIND("The employee",Updates!D95)-(FIND("E-mail Address: ",Updates!D95)+16)))))</f>
        <v>#VALUE!</v>
      </c>
      <c r="H95" t="e">
        <f>TRIM(CLEAN(MID(Updates!D95,FIND("Account Password: ",Updates!D95)+18,(FIND("NETWORK ACCOUNTS",Updates!D95)-(FIND("Account Password:",Updates!D95)+18)))))</f>
        <v>#VALUE!</v>
      </c>
      <c r="I95" t="e">
        <f>TRIM(CLEAN(MID(Updates!D95,FIND("Password: ",Updates!D95)+10,(FIND("E-mail",Updates!D95)-(FIND("Password:",Updates!D95)+12)))))</f>
        <v>#VALUE!</v>
      </c>
      <c r="J95" t="e">
        <f>TRIM(CLEAN(MID(Updates!D95,FIND("Account to clone: ",Updates!D95)+18,(FIND("Position",Updates!D95)-(FIND("Account to clone: ",Updates!D95)+18)))))</f>
        <v>#VALUE!</v>
      </c>
      <c r="K95" t="e">
        <f>TRIM(CLEAN(MID(Updates!D95,FIND("Clone permissions of another account: ",Updates!D95)+38,(FIND("Email required:",Updates!D95)-(FIND("Clone permissions of another account: ",Updates!D95)+38)))))</f>
        <v>#VALUE!</v>
      </c>
      <c r="L95" t="e">
        <f t="shared" si="11"/>
        <v>#VALUE!</v>
      </c>
      <c r="M95" s="8" t="e">
        <f>TRIM(CLEAN(MID(Updates!D95,FIND("Branch: ",Updates!D95)+8,(FIND("Division",Updates!D95)-(FIND("Branch: ",Updates!D95)+8)))))</f>
        <v>#VALUE!</v>
      </c>
      <c r="N95" s="8" t="e">
        <f>TRIM(CLEAN(MID(Updates!D95,FIND("Pooled Position: ",Updates!D95)+17,(FIND("Are the",Updates!D95)-(FIND("Pooled Position: ",Updates!D95)+17)))))</f>
        <v>#VALUE!</v>
      </c>
      <c r="O95" t="e">
        <f>TRIM(CLEAN(MID(Updates!D95,FIND("Employee Name: ",Updates!D95)+15,(FIND("Job Title",Updates!D95)-(FIND("Employee Name: ",Updates!D95)+15)))))</f>
        <v>#VALUE!</v>
      </c>
      <c r="P95" t="e">
        <f t="shared" si="12"/>
        <v>#VALUE!</v>
      </c>
      <c r="Q95" t="e">
        <f t="shared" si="13"/>
        <v>#VALUE!</v>
      </c>
      <c r="R95" t="e">
        <f t="shared" si="14"/>
        <v>#VALUE!</v>
      </c>
      <c r="S95" t="e">
        <f>TRIM(CLEAN(MID(Updates!D95,FIND("Account to clone: ",Updates!D95)+18,(FIND("Position",Updates!D95)-(FIND("Account to clone: ",Updates!D95)+18)))))</f>
        <v>#VALUE!</v>
      </c>
      <c r="T95" t="str">
        <f t="shared" si="15"/>
        <v/>
      </c>
      <c r="U95" t="str">
        <f t="shared" si="16"/>
        <v>No</v>
      </c>
      <c r="V95" t="e">
        <f>TRIM(CLEAN(MID(Updates!D95,FIND("Home Share (H:\ drive) required: ",Updates!D95)+4,(FIND("Group Share (S:\ drive) required: ",Updates!D95)-(FIND("Home Share (H:\ drive) required: ",Updates!D95)+4)))))</f>
        <v>#VALUE!</v>
      </c>
      <c r="W95" t="str">
        <f t="shared" si="17"/>
        <v>No</v>
      </c>
      <c r="X95" t="e">
        <f>TRIM(CLEAN(MID(Updates!D95,FIND("S Drive Path: ",Updates!D95)+14,(FIND("Position",Updates!D95)-(FIND("S Drive Path: ",Updates!D95)+14)))))</f>
        <v>#VALUE!</v>
      </c>
      <c r="Y95" t="e">
        <f>("USR\"&amp;Updates!K95)</f>
        <v>#VALUE!</v>
      </c>
      <c r="Z95" t="e">
        <f>Updates!K95&amp;"$"</f>
        <v>#VALUE!</v>
      </c>
      <c r="AA95" s="11">
        <f t="shared" ca="1" si="18"/>
        <v>10</v>
      </c>
      <c r="AB95" s="6" t="str">
        <f ca="1">LOOKUP(AA95,AC2:AC21,AD2:AD21)</f>
        <v>DC1MDB10</v>
      </c>
    </row>
    <row r="96" spans="1:28" ht="12" customHeight="1">
      <c r="A96" s="6" t="e">
        <f>TRIM(CLEAN(MID(Updates!D96,FIND("Network User Id: ",Updates!D96)+17,(FIND("E-MAIL ACCOUNTS",Updates!D96)-(FIND("Network User Id:",Updates!D96)+17)))))</f>
        <v>#VALUE!</v>
      </c>
      <c r="B96" s="6" t="e">
        <f>TRIM(CLEAN(MID(Updates!D96,FIND("Logon ID: ",Updates!D96)+10,(FIND("Password:",Updates!D96)-(FIND("Logon ID:",Updates!D96)+10)))))</f>
        <v>#VALUE!</v>
      </c>
      <c r="C96" t="e">
        <f>TRIM(CLEAN(MID(Updates!D96,FIND("Primary Address: ",Updates!D96)+17,(FIND("Secondary Address:",Updates!D96)-(FIND("Primary Address: ",Updates!D96)+17)))))</f>
        <v>#VALUE!</v>
      </c>
      <c r="D96" t="e">
        <f>TRIM(CLEAN(MID(Updates!D96,FIND("Secondary Address: ",Updates!D96)+19,(FIND("** PLEASE DO NOT REPLY TO THIS E-MAIL. ",Updates!D96)-(FIND("Secondary Address: ",Updates!D96)+19)))))</f>
        <v>#VALUE!</v>
      </c>
      <c r="E96" t="b">
        <f>IF(COUNT(SEARCH({"transpo.ottawa.on.ca"},D96)),"@ottawa.ca")</f>
        <v>0</v>
      </c>
      <c r="F96" s="9" t="e">
        <f t="shared" si="10"/>
        <v>#VALUE!</v>
      </c>
      <c r="G96" t="e">
        <f>TRIM(CLEAN(MID(Updates!D96,FIND("E-mail Address: ",Updates!D96)+16,(FIND("The employee",Updates!D96)-(FIND("E-mail Address: ",Updates!D96)+16)))))</f>
        <v>#VALUE!</v>
      </c>
      <c r="H96" t="e">
        <f>TRIM(CLEAN(MID(Updates!D96,FIND("Account Password: ",Updates!D96)+18,(FIND("NETWORK ACCOUNTS",Updates!D96)-(FIND("Account Password:",Updates!D96)+18)))))</f>
        <v>#VALUE!</v>
      </c>
      <c r="I96" t="e">
        <f>TRIM(CLEAN(MID(Updates!D96,FIND("Password: ",Updates!D96)+10,(FIND("E-mail",Updates!D96)-(FIND("Password:",Updates!D96)+12)))))</f>
        <v>#VALUE!</v>
      </c>
      <c r="J96" t="e">
        <f>TRIM(CLEAN(MID(Updates!D96,FIND("Account to clone: ",Updates!D96)+18,(FIND("Position",Updates!D96)-(FIND("Account to clone: ",Updates!D96)+18)))))</f>
        <v>#VALUE!</v>
      </c>
      <c r="K96" t="e">
        <f>TRIM(CLEAN(MID(Updates!D96,FIND("Clone permissions of another account: ",Updates!D96)+38,(FIND("Email required:",Updates!D96)-(FIND("Clone permissions of another account: ",Updates!D96)+38)))))</f>
        <v>#VALUE!</v>
      </c>
      <c r="L96" t="e">
        <f t="shared" si="11"/>
        <v>#VALUE!</v>
      </c>
      <c r="M96" s="8" t="e">
        <f>TRIM(CLEAN(MID(Updates!D96,FIND("Branch: ",Updates!D96)+8,(FIND("Division",Updates!D96)-(FIND("Branch: ",Updates!D96)+8)))))</f>
        <v>#VALUE!</v>
      </c>
      <c r="N96" s="8" t="e">
        <f>TRIM(CLEAN(MID(Updates!D96,FIND("Pooled Position: ",Updates!D96)+17,(FIND("Are the",Updates!D96)-(FIND("Pooled Position: ",Updates!D96)+17)))))</f>
        <v>#VALUE!</v>
      </c>
      <c r="O96" t="e">
        <f>TRIM(CLEAN(MID(Updates!D96,FIND("Employee Name: ",Updates!D96)+15,(FIND("Job Title",Updates!D96)-(FIND("Employee Name: ",Updates!D96)+15)))))</f>
        <v>#VALUE!</v>
      </c>
      <c r="P96" t="e">
        <f t="shared" si="12"/>
        <v>#VALUE!</v>
      </c>
      <c r="Q96" t="e">
        <f t="shared" si="13"/>
        <v>#VALUE!</v>
      </c>
      <c r="R96" t="e">
        <f t="shared" si="14"/>
        <v>#VALUE!</v>
      </c>
      <c r="S96" t="e">
        <f>TRIM(CLEAN(MID(Updates!D96,FIND("Account to clone: ",Updates!D96)+18,(FIND("Position",Updates!D96)-(FIND("Account to clone: ",Updates!D96)+18)))))</f>
        <v>#VALUE!</v>
      </c>
      <c r="T96" t="str">
        <f t="shared" si="15"/>
        <v/>
      </c>
      <c r="U96" t="str">
        <f t="shared" si="16"/>
        <v>No</v>
      </c>
      <c r="V96" t="e">
        <f>TRIM(CLEAN(MID(Updates!D96,FIND("Home Share (H:\ drive) required: ",Updates!D96)+4,(FIND("Group Share (S:\ drive) required: ",Updates!D96)-(FIND("Home Share (H:\ drive) required: ",Updates!D96)+4)))))</f>
        <v>#VALUE!</v>
      </c>
      <c r="W96" t="str">
        <f t="shared" si="17"/>
        <v>No</v>
      </c>
      <c r="X96" t="e">
        <f>TRIM(CLEAN(MID(Updates!D96,FIND("S Drive Path: ",Updates!D96)+14,(FIND("Position",Updates!D96)-(FIND("S Drive Path: ",Updates!D96)+14)))))</f>
        <v>#VALUE!</v>
      </c>
      <c r="Y96" t="e">
        <f>("USR\"&amp;Updates!K96)</f>
        <v>#VALUE!</v>
      </c>
      <c r="Z96" t="e">
        <f>Updates!K96&amp;"$"</f>
        <v>#VALUE!</v>
      </c>
      <c r="AA96" s="11">
        <f t="shared" ca="1" si="18"/>
        <v>8</v>
      </c>
      <c r="AB96" s="6" t="str">
        <f ca="1">LOOKUP(AA96,AC2:AC21,AD2:AD21)</f>
        <v>DC1MDB08</v>
      </c>
    </row>
    <row r="97" spans="1:28" ht="12" customHeight="1">
      <c r="A97" s="6" t="e">
        <f>TRIM(CLEAN(MID(Updates!D97,FIND("Network User Id: ",Updates!D97)+17,(FIND("E-MAIL ACCOUNTS",Updates!D97)-(FIND("Network User Id:",Updates!D97)+17)))))</f>
        <v>#VALUE!</v>
      </c>
      <c r="B97" s="6" t="e">
        <f>TRIM(CLEAN(MID(Updates!D97,FIND("Logon ID: ",Updates!D97)+10,(FIND("Password:",Updates!D97)-(FIND("Logon ID:",Updates!D97)+10)))))</f>
        <v>#VALUE!</v>
      </c>
      <c r="C97" t="e">
        <f>TRIM(CLEAN(MID(Updates!D97,FIND("Primary Address: ",Updates!D97)+17,(FIND("Secondary Address:",Updates!D97)-(FIND("Primary Address: ",Updates!D97)+17)))))</f>
        <v>#VALUE!</v>
      </c>
      <c r="D97" t="e">
        <f>TRIM(CLEAN(MID(Updates!D97,FIND("Secondary Address: ",Updates!D97)+19,(FIND("** PLEASE DO NOT REPLY TO THIS E-MAIL. ",Updates!D97)-(FIND("Secondary Address: ",Updates!D97)+19)))))</f>
        <v>#VALUE!</v>
      </c>
      <c r="E97" t="b">
        <f>IF(COUNT(SEARCH({"transpo.ottawa.on.ca"},D97)),"@ottawa.ca")</f>
        <v>0</v>
      </c>
      <c r="F97" s="9" t="e">
        <f t="shared" si="10"/>
        <v>#VALUE!</v>
      </c>
      <c r="G97" t="e">
        <f>TRIM(CLEAN(MID(Updates!D97,FIND("E-mail Address: ",Updates!D97)+16,(FIND("The employee",Updates!D97)-(FIND("E-mail Address: ",Updates!D97)+16)))))</f>
        <v>#VALUE!</v>
      </c>
      <c r="H97" t="e">
        <f>TRIM(CLEAN(MID(Updates!D97,FIND("Account Password: ",Updates!D97)+18,(FIND("NETWORK ACCOUNTS",Updates!D97)-(FIND("Account Password:",Updates!D97)+18)))))</f>
        <v>#VALUE!</v>
      </c>
      <c r="I97" t="e">
        <f>TRIM(CLEAN(MID(Updates!D97,FIND("Password: ",Updates!D97)+10,(FIND("E-mail",Updates!D97)-(FIND("Password:",Updates!D97)+12)))))</f>
        <v>#VALUE!</v>
      </c>
      <c r="J97" t="e">
        <f>TRIM(CLEAN(MID(Updates!D97,FIND("Account to clone: ",Updates!D97)+18,(FIND("Position",Updates!D97)-(FIND("Account to clone: ",Updates!D97)+18)))))</f>
        <v>#VALUE!</v>
      </c>
      <c r="K97" t="e">
        <f>TRIM(CLEAN(MID(Updates!D97,FIND("Clone permissions of another account: ",Updates!D97)+38,(FIND("Email required:",Updates!D97)-(FIND("Clone permissions of another account: ",Updates!D97)+38)))))</f>
        <v>#VALUE!</v>
      </c>
      <c r="L97" t="e">
        <f t="shared" si="11"/>
        <v>#VALUE!</v>
      </c>
      <c r="M97" s="8" t="e">
        <f>TRIM(CLEAN(MID(Updates!D97,FIND("Branch: ",Updates!D97)+8,(FIND("Division",Updates!D97)-(FIND("Branch: ",Updates!D97)+8)))))</f>
        <v>#VALUE!</v>
      </c>
      <c r="N97" s="8" t="e">
        <f>TRIM(CLEAN(MID(Updates!D97,FIND("Pooled Position: ",Updates!D97)+17,(FIND("Are the",Updates!D97)-(FIND("Pooled Position: ",Updates!D97)+17)))))</f>
        <v>#VALUE!</v>
      </c>
      <c r="O97" t="e">
        <f>TRIM(CLEAN(MID(Updates!D97,FIND("Employee Name: ",Updates!D97)+15,(FIND("Job Title",Updates!D97)-(FIND("Employee Name: ",Updates!D97)+15)))))</f>
        <v>#VALUE!</v>
      </c>
      <c r="P97" t="e">
        <f t="shared" si="12"/>
        <v>#VALUE!</v>
      </c>
      <c r="Q97" t="e">
        <f t="shared" si="13"/>
        <v>#VALUE!</v>
      </c>
      <c r="R97" t="e">
        <f t="shared" si="14"/>
        <v>#VALUE!</v>
      </c>
      <c r="S97" t="e">
        <f>TRIM(CLEAN(MID(Updates!D97,FIND("Account to clone: ",Updates!D97)+18,(FIND("Position",Updates!D97)-(FIND("Account to clone: ",Updates!D97)+18)))))</f>
        <v>#VALUE!</v>
      </c>
      <c r="T97" t="str">
        <f t="shared" si="15"/>
        <v/>
      </c>
      <c r="U97" t="str">
        <f t="shared" si="16"/>
        <v>No</v>
      </c>
      <c r="V97" t="e">
        <f>TRIM(CLEAN(MID(Updates!D97,FIND("Home Share (H:\ drive) required: ",Updates!D97)+4,(FIND("Group Share (S:\ drive) required: ",Updates!D97)-(FIND("Home Share (H:\ drive) required: ",Updates!D97)+4)))))</f>
        <v>#VALUE!</v>
      </c>
      <c r="W97" t="str">
        <f t="shared" si="17"/>
        <v>No</v>
      </c>
      <c r="X97" t="e">
        <f>TRIM(CLEAN(MID(Updates!D97,FIND("S Drive Path: ",Updates!D97)+14,(FIND("Position",Updates!D97)-(FIND("S Drive Path: ",Updates!D97)+14)))))</f>
        <v>#VALUE!</v>
      </c>
      <c r="Y97" t="e">
        <f>("USR\"&amp;Updates!K97)</f>
        <v>#VALUE!</v>
      </c>
      <c r="Z97" t="e">
        <f>Updates!K97&amp;"$"</f>
        <v>#VALUE!</v>
      </c>
      <c r="AA97" s="11">
        <f t="shared" ca="1" si="18"/>
        <v>12</v>
      </c>
      <c r="AB97" s="6" t="str">
        <f ca="1">LOOKUP(AA97,AC2:AC21,AD2:AD21)</f>
        <v>DC4MDB02</v>
      </c>
    </row>
    <row r="98" spans="1:28" ht="12" customHeight="1">
      <c r="A98" s="6" t="e">
        <f>TRIM(CLEAN(MID(Updates!D98,FIND("Network User Id: ",Updates!D98)+17,(FIND("E-MAIL ACCOUNTS",Updates!D98)-(FIND("Network User Id:",Updates!D98)+17)))))</f>
        <v>#VALUE!</v>
      </c>
      <c r="B98" s="6" t="e">
        <f>TRIM(CLEAN(MID(Updates!D98,FIND("Logon ID: ",Updates!D98)+10,(FIND("Password:",Updates!D98)-(FIND("Logon ID:",Updates!D98)+10)))))</f>
        <v>#VALUE!</v>
      </c>
      <c r="C98" t="e">
        <f>TRIM(CLEAN(MID(Updates!D98,FIND("Primary Address: ",Updates!D98)+17,(FIND("Secondary Address:",Updates!D98)-(FIND("Primary Address: ",Updates!D98)+17)))))</f>
        <v>#VALUE!</v>
      </c>
      <c r="D98" t="e">
        <f>TRIM(CLEAN(MID(Updates!D98,FIND("Secondary Address: ",Updates!D98)+19,(FIND("** PLEASE DO NOT REPLY TO THIS E-MAIL. ",Updates!D98)-(FIND("Secondary Address: ",Updates!D98)+19)))))</f>
        <v>#VALUE!</v>
      </c>
      <c r="E98" t="b">
        <f>IF(COUNT(SEARCH({"transpo.ottawa.on.ca"},D98)),"@ottawa.ca")</f>
        <v>0</v>
      </c>
      <c r="F98" s="9" t="e">
        <f t="shared" si="10"/>
        <v>#VALUE!</v>
      </c>
      <c r="G98" t="e">
        <f>TRIM(CLEAN(MID(Updates!D98,FIND("E-mail Address: ",Updates!D98)+16,(FIND("The employee",Updates!D98)-(FIND("E-mail Address: ",Updates!D98)+16)))))</f>
        <v>#VALUE!</v>
      </c>
      <c r="H98" t="e">
        <f>TRIM(CLEAN(MID(Updates!D98,FIND("Account Password: ",Updates!D98)+18,(FIND("NETWORK ACCOUNTS",Updates!D98)-(FIND("Account Password:",Updates!D98)+18)))))</f>
        <v>#VALUE!</v>
      </c>
      <c r="I98" t="e">
        <f>TRIM(CLEAN(MID(Updates!D98,FIND("Password: ",Updates!D98)+10,(FIND("E-mail",Updates!D98)-(FIND("Password:",Updates!D98)+12)))))</f>
        <v>#VALUE!</v>
      </c>
      <c r="J98" t="e">
        <f>TRIM(CLEAN(MID(Updates!D98,FIND("Account to clone: ",Updates!D98)+18,(FIND("Position",Updates!D98)-(FIND("Account to clone: ",Updates!D98)+18)))))</f>
        <v>#VALUE!</v>
      </c>
      <c r="K98" t="e">
        <f>TRIM(CLEAN(MID(Updates!D98,FIND("Clone permissions of another account: ",Updates!D98)+38,(FIND("Email required:",Updates!D98)-(FIND("Clone permissions of another account: ",Updates!D98)+38)))))</f>
        <v>#VALUE!</v>
      </c>
      <c r="L98" t="e">
        <f t="shared" si="11"/>
        <v>#VALUE!</v>
      </c>
      <c r="M98" s="8" t="e">
        <f>TRIM(CLEAN(MID(Updates!D98,FIND("Branch: ",Updates!D98)+8,(FIND("Division",Updates!D98)-(FIND("Branch: ",Updates!D98)+8)))))</f>
        <v>#VALUE!</v>
      </c>
      <c r="N98" s="8" t="e">
        <f>TRIM(CLEAN(MID(Updates!D98,FIND("Pooled Position: ",Updates!D98)+17,(FIND("Are the",Updates!D98)-(FIND("Pooled Position: ",Updates!D98)+17)))))</f>
        <v>#VALUE!</v>
      </c>
      <c r="O98" t="e">
        <f>TRIM(CLEAN(MID(Updates!D98,FIND("Employee Name: ",Updates!D98)+15,(FIND("Job Title",Updates!D98)-(FIND("Employee Name: ",Updates!D98)+15)))))</f>
        <v>#VALUE!</v>
      </c>
      <c r="P98" t="e">
        <f t="shared" si="12"/>
        <v>#VALUE!</v>
      </c>
      <c r="Q98" t="e">
        <f t="shared" si="13"/>
        <v>#VALUE!</v>
      </c>
      <c r="R98" t="e">
        <f t="shared" si="14"/>
        <v>#VALUE!</v>
      </c>
      <c r="S98" t="e">
        <f>TRIM(CLEAN(MID(Updates!D98,FIND("Account to clone: ",Updates!D98)+18,(FIND("Position",Updates!D98)-(FIND("Account to clone: ",Updates!D98)+18)))))</f>
        <v>#VALUE!</v>
      </c>
      <c r="T98" t="str">
        <f t="shared" si="15"/>
        <v/>
      </c>
      <c r="U98" t="str">
        <f t="shared" si="16"/>
        <v>No</v>
      </c>
      <c r="V98" t="e">
        <f>TRIM(CLEAN(MID(Updates!D98,FIND("Home Share (H:\ drive) required: ",Updates!D98)+4,(FIND("Group Share (S:\ drive) required: ",Updates!D98)-(FIND("Home Share (H:\ drive) required: ",Updates!D98)+4)))))</f>
        <v>#VALUE!</v>
      </c>
      <c r="W98" t="str">
        <f t="shared" si="17"/>
        <v>No</v>
      </c>
      <c r="X98" t="e">
        <f>TRIM(CLEAN(MID(Updates!D98,FIND("S Drive Path: ",Updates!D98)+14,(FIND("Position",Updates!D98)-(FIND("S Drive Path: ",Updates!D98)+14)))))</f>
        <v>#VALUE!</v>
      </c>
      <c r="Y98" t="e">
        <f>("USR\"&amp;Updates!K98)</f>
        <v>#VALUE!</v>
      </c>
      <c r="Z98" t="e">
        <f>Updates!K98&amp;"$"</f>
        <v>#VALUE!</v>
      </c>
      <c r="AA98" s="11">
        <f t="shared" ca="1" si="18"/>
        <v>1</v>
      </c>
      <c r="AB98" s="6" t="str">
        <f ca="1">LOOKUP(AA98,AC2:AC21,AD2:AD21)</f>
        <v>DC1MDB01</v>
      </c>
    </row>
    <row r="99" spans="1:28" ht="12" customHeight="1">
      <c r="A99" s="6" t="e">
        <f>TRIM(CLEAN(MID(Updates!D99,FIND("Network User Id: ",Updates!D99)+17,(FIND("E-MAIL ACCOUNTS",Updates!D99)-(FIND("Network User Id:",Updates!D99)+17)))))</f>
        <v>#VALUE!</v>
      </c>
      <c r="B99" s="6" t="e">
        <f>TRIM(CLEAN(MID(Updates!D99,FIND("Logon ID: ",Updates!D99)+10,(FIND("Password:",Updates!D99)-(FIND("Logon ID:",Updates!D99)+10)))))</f>
        <v>#VALUE!</v>
      </c>
      <c r="C99" t="e">
        <f>TRIM(CLEAN(MID(Updates!D99,FIND("Primary Address: ",Updates!D99)+17,(FIND("Secondary Address:",Updates!D99)-(FIND("Primary Address: ",Updates!D99)+17)))))</f>
        <v>#VALUE!</v>
      </c>
      <c r="D99" t="e">
        <f>TRIM(CLEAN(MID(Updates!D99,FIND("Secondary Address: ",Updates!D99)+19,(FIND("** PLEASE DO NOT REPLY TO THIS E-MAIL. ",Updates!D99)-(FIND("Secondary Address: ",Updates!D99)+19)))))</f>
        <v>#VALUE!</v>
      </c>
      <c r="E99" t="b">
        <f>IF(COUNT(SEARCH({"transpo.ottawa.on.ca"},D99)),"@ottawa.ca")</f>
        <v>0</v>
      </c>
      <c r="F99" s="9" t="e">
        <f t="shared" si="10"/>
        <v>#VALUE!</v>
      </c>
      <c r="G99" t="e">
        <f>TRIM(CLEAN(MID(Updates!D99,FIND("E-mail Address: ",Updates!D99)+16,(FIND("The employee",Updates!D99)-(FIND("E-mail Address: ",Updates!D99)+16)))))</f>
        <v>#VALUE!</v>
      </c>
      <c r="H99" t="e">
        <f>TRIM(CLEAN(MID(Updates!D99,FIND("Account Password: ",Updates!D99)+18,(FIND("NETWORK ACCOUNTS",Updates!D99)-(FIND("Account Password:",Updates!D99)+18)))))</f>
        <v>#VALUE!</v>
      </c>
      <c r="I99" t="e">
        <f>TRIM(CLEAN(MID(Updates!D99,FIND("Password: ",Updates!D99)+10,(FIND("E-mail",Updates!D99)-(FIND("Password:",Updates!D99)+12)))))</f>
        <v>#VALUE!</v>
      </c>
      <c r="J99" t="e">
        <f>TRIM(CLEAN(MID(Updates!D99,FIND("Account to clone: ",Updates!D99)+18,(FIND("Position",Updates!D99)-(FIND("Account to clone: ",Updates!D99)+18)))))</f>
        <v>#VALUE!</v>
      </c>
      <c r="K99" t="e">
        <f>TRIM(CLEAN(MID(Updates!D99,FIND("Clone permissions of another account: ",Updates!D99)+38,(FIND("Email required:",Updates!D99)-(FIND("Clone permissions of another account: ",Updates!D99)+38)))))</f>
        <v>#VALUE!</v>
      </c>
      <c r="L99" t="e">
        <f t="shared" si="11"/>
        <v>#VALUE!</v>
      </c>
      <c r="M99" s="8" t="e">
        <f>TRIM(CLEAN(MID(Updates!D99,FIND("Branch: ",Updates!D99)+8,(FIND("Division",Updates!D99)-(FIND("Branch: ",Updates!D99)+8)))))</f>
        <v>#VALUE!</v>
      </c>
      <c r="N99" s="8" t="e">
        <f>TRIM(CLEAN(MID(Updates!D99,FIND("Pooled Position: ",Updates!D99)+17,(FIND("Are the",Updates!D99)-(FIND("Pooled Position: ",Updates!D99)+17)))))</f>
        <v>#VALUE!</v>
      </c>
      <c r="O99" t="e">
        <f>TRIM(CLEAN(MID(Updates!D99,FIND("Employee Name: ",Updates!D99)+15,(FIND("Job Title",Updates!D99)-(FIND("Employee Name: ",Updates!D99)+15)))))</f>
        <v>#VALUE!</v>
      </c>
      <c r="P99" t="e">
        <f t="shared" si="12"/>
        <v>#VALUE!</v>
      </c>
      <c r="Q99" t="e">
        <f t="shared" si="13"/>
        <v>#VALUE!</v>
      </c>
      <c r="R99" t="e">
        <f t="shared" si="14"/>
        <v>#VALUE!</v>
      </c>
      <c r="S99" t="e">
        <f>TRIM(CLEAN(MID(Updates!D99,FIND("Account to clone: ",Updates!D99)+18,(FIND("Position",Updates!D99)-(FIND("Account to clone: ",Updates!D99)+18)))))</f>
        <v>#VALUE!</v>
      </c>
      <c r="T99" t="str">
        <f t="shared" si="15"/>
        <v/>
      </c>
      <c r="U99" t="str">
        <f t="shared" si="16"/>
        <v>No</v>
      </c>
      <c r="V99" t="e">
        <f>TRIM(CLEAN(MID(Updates!D99,FIND("Home Share (H:\ drive) required: ",Updates!D99)+4,(FIND("Group Share (S:\ drive) required: ",Updates!D99)-(FIND("Home Share (H:\ drive) required: ",Updates!D99)+4)))))</f>
        <v>#VALUE!</v>
      </c>
      <c r="W99" t="str">
        <f t="shared" si="17"/>
        <v>No</v>
      </c>
      <c r="X99" t="e">
        <f>TRIM(CLEAN(MID(Updates!D99,FIND("S Drive Path: ",Updates!D99)+14,(FIND("Position",Updates!D99)-(FIND("S Drive Path: ",Updates!D99)+14)))))</f>
        <v>#VALUE!</v>
      </c>
      <c r="Y99" t="e">
        <f>("USR\"&amp;Updates!K99)</f>
        <v>#VALUE!</v>
      </c>
      <c r="Z99" t="e">
        <f>Updates!K99&amp;"$"</f>
        <v>#VALUE!</v>
      </c>
      <c r="AA99" s="11">
        <f t="shared" ca="1" si="18"/>
        <v>17</v>
      </c>
      <c r="AB99" s="6" t="str">
        <f ca="1">LOOKUP(AA99,AC2:AC21,AD2:AD21)</f>
        <v>DC4MDB07</v>
      </c>
    </row>
    <row r="100" spans="1:28" ht="12" customHeight="1">
      <c r="A100" s="6" t="e">
        <f>TRIM(CLEAN(MID(Updates!D100,FIND("Network User Id: ",Updates!D100)+17,(FIND("E-MAIL ACCOUNTS",Updates!D100)-(FIND("Network User Id:",Updates!D100)+17)))))</f>
        <v>#VALUE!</v>
      </c>
      <c r="B100" s="6" t="e">
        <f>TRIM(CLEAN(MID(Updates!D100,FIND("Logon ID: ",Updates!D100)+10,(FIND("Password:",Updates!D100)-(FIND("Logon ID:",Updates!D100)+10)))))</f>
        <v>#VALUE!</v>
      </c>
      <c r="C100" t="e">
        <f>TRIM(CLEAN(MID(Updates!D100,FIND("Primary Address: ",Updates!D100)+17,(FIND("Secondary Address:",Updates!D100)-(FIND("Primary Address: ",Updates!D100)+17)))))</f>
        <v>#VALUE!</v>
      </c>
      <c r="D100" t="e">
        <f>TRIM(CLEAN(MID(Updates!D100,FIND("Secondary Address: ",Updates!D100)+19,(FIND("** PLEASE DO NOT REPLY TO THIS E-MAIL. ",Updates!D100)-(FIND("Secondary Address: ",Updates!D100)+19)))))</f>
        <v>#VALUE!</v>
      </c>
      <c r="E100" t="b">
        <f>IF(COUNT(SEARCH({"transpo.ottawa.on.ca"},D100)),"@ottawa.ca")</f>
        <v>0</v>
      </c>
      <c r="F100" s="9" t="e">
        <f t="shared" si="10"/>
        <v>#VALUE!</v>
      </c>
      <c r="G100" t="e">
        <f>TRIM(CLEAN(MID(Updates!D100,FIND("E-mail Address: ",Updates!D100)+16,(FIND("The employee",Updates!D100)-(FIND("E-mail Address: ",Updates!D100)+16)))))</f>
        <v>#VALUE!</v>
      </c>
      <c r="H100" t="e">
        <f>TRIM(CLEAN(MID(Updates!D100,FIND("Account Password: ",Updates!D100)+18,(FIND("NETWORK ACCOUNTS",Updates!D100)-(FIND("Account Password:",Updates!D100)+18)))))</f>
        <v>#VALUE!</v>
      </c>
      <c r="I100" t="e">
        <f>TRIM(CLEAN(MID(Updates!D100,FIND("Password: ",Updates!D100)+10,(FIND("E-mail",Updates!D100)-(FIND("Password:",Updates!D100)+12)))))</f>
        <v>#VALUE!</v>
      </c>
      <c r="J100" t="e">
        <f>TRIM(CLEAN(MID(Updates!D100,FIND("Account to clone: ",Updates!D100)+18,(FIND("Position",Updates!D100)-(FIND("Account to clone: ",Updates!D100)+18)))))</f>
        <v>#VALUE!</v>
      </c>
      <c r="K100" t="e">
        <f>TRIM(CLEAN(MID(Updates!D100,FIND("Clone permissions of another account: ",Updates!D100)+38,(FIND("Email required:",Updates!D100)-(FIND("Clone permissions of another account: ",Updates!D100)+38)))))</f>
        <v>#VALUE!</v>
      </c>
      <c r="L100" t="e">
        <f t="shared" si="11"/>
        <v>#VALUE!</v>
      </c>
      <c r="M100" s="8" t="e">
        <f>TRIM(CLEAN(MID(Updates!D100,FIND("Branch: ",Updates!D100)+8,(FIND("Division",Updates!D100)-(FIND("Branch: ",Updates!D100)+8)))))</f>
        <v>#VALUE!</v>
      </c>
      <c r="N100" s="8" t="e">
        <f>TRIM(CLEAN(MID(Updates!D100,FIND("Pooled Position: ",Updates!D100)+17,(FIND("Are the",Updates!D100)-(FIND("Pooled Position: ",Updates!D100)+17)))))</f>
        <v>#VALUE!</v>
      </c>
      <c r="O100" t="e">
        <f>TRIM(CLEAN(MID(Updates!D100,FIND("Employee Name: ",Updates!D100)+15,(FIND("Job Title",Updates!D100)-(FIND("Employee Name: ",Updates!D100)+15)))))</f>
        <v>#VALUE!</v>
      </c>
      <c r="P100" t="e">
        <f t="shared" si="12"/>
        <v>#VALUE!</v>
      </c>
      <c r="Q100" t="e">
        <f t="shared" si="13"/>
        <v>#VALUE!</v>
      </c>
      <c r="R100" t="e">
        <f t="shared" si="14"/>
        <v>#VALUE!</v>
      </c>
      <c r="S100" t="e">
        <f>TRIM(CLEAN(MID(Updates!D100,FIND("Account to clone: ",Updates!D100)+18,(FIND("Position",Updates!D100)-(FIND("Account to clone: ",Updates!D100)+18)))))</f>
        <v>#VALUE!</v>
      </c>
      <c r="T100" t="str">
        <f t="shared" si="15"/>
        <v/>
      </c>
      <c r="U100" t="str">
        <f t="shared" si="16"/>
        <v>No</v>
      </c>
      <c r="V100" t="e">
        <f>TRIM(CLEAN(MID(Updates!D100,FIND("Home Share (H:\ drive) required: ",Updates!D100)+4,(FIND("Group Share (S:\ drive) required: ",Updates!D100)-(FIND("Home Share (H:\ drive) required: ",Updates!D100)+4)))))</f>
        <v>#VALUE!</v>
      </c>
      <c r="W100" t="str">
        <f t="shared" si="17"/>
        <v>No</v>
      </c>
      <c r="X100" t="e">
        <f>TRIM(CLEAN(MID(Updates!D100,FIND("S Drive Path: ",Updates!D100)+14,(FIND("Position",Updates!D100)-(FIND("S Drive Path: ",Updates!D100)+14)))))</f>
        <v>#VALUE!</v>
      </c>
      <c r="Y100" t="e">
        <f>("USR\"&amp;Updates!K100)</f>
        <v>#VALUE!</v>
      </c>
      <c r="Z100" t="e">
        <f>Updates!K100&amp;"$"</f>
        <v>#VALUE!</v>
      </c>
      <c r="AA100" s="11">
        <f t="shared" ca="1" si="18"/>
        <v>16</v>
      </c>
      <c r="AB100" s="6" t="str">
        <f ca="1">LOOKUP(AA100,AC2:AC21,AD2:AD21)</f>
        <v>DC4MDB06</v>
      </c>
    </row>
    <row r="101" spans="1:28" ht="12" customHeight="1">
      <c r="A101" s="6" t="e">
        <f>TRIM(CLEAN(MID(Updates!D101,FIND("Network User Id: ",Updates!D101)+17,(FIND("E-MAIL ACCOUNTS",Updates!D101)-(FIND("Network User Id:",Updates!D101)+17)))))</f>
        <v>#VALUE!</v>
      </c>
      <c r="B101" s="6" t="e">
        <f>TRIM(CLEAN(MID(Updates!D101,FIND("Logon ID: ",Updates!D101)+10,(FIND("Password:",Updates!D101)-(FIND("Logon ID:",Updates!D101)+10)))))</f>
        <v>#VALUE!</v>
      </c>
      <c r="C101" t="e">
        <f>TRIM(CLEAN(MID(Updates!D101,FIND("Primary Address: ",Updates!D101)+17,(FIND("Secondary Address:",Updates!D101)-(FIND("Primary Address: ",Updates!D101)+17)))))</f>
        <v>#VALUE!</v>
      </c>
      <c r="D101" t="e">
        <f>TRIM(CLEAN(MID(Updates!D101,FIND("Secondary Address: ",Updates!D101)+19,(FIND("** PLEASE DO NOT REPLY TO THIS E-MAIL. ",Updates!D101)-(FIND("Secondary Address: ",Updates!D101)+19)))))</f>
        <v>#VALUE!</v>
      </c>
      <c r="E101" t="b">
        <f>IF(COUNT(SEARCH({"transpo.ottawa.on.ca"},D101)),"@ottawa.ca")</f>
        <v>0</v>
      </c>
      <c r="F101" s="9" t="e">
        <f t="shared" si="10"/>
        <v>#VALUE!</v>
      </c>
      <c r="G101" t="e">
        <f>TRIM(CLEAN(MID(Updates!D101,FIND("E-mail Address: ",Updates!D101)+16,(FIND("The employee",Updates!D101)-(FIND("E-mail Address: ",Updates!D101)+16)))))</f>
        <v>#VALUE!</v>
      </c>
      <c r="H101" t="e">
        <f>TRIM(CLEAN(MID(Updates!D101,FIND("Account Password: ",Updates!D101)+18,(FIND("NETWORK ACCOUNTS",Updates!D101)-(FIND("Account Password:",Updates!D101)+18)))))</f>
        <v>#VALUE!</v>
      </c>
      <c r="I101" t="e">
        <f>TRIM(CLEAN(MID(Updates!D101,FIND("Password: ",Updates!D101)+10,(FIND("E-mail",Updates!D101)-(FIND("Password:",Updates!D101)+12)))))</f>
        <v>#VALUE!</v>
      </c>
      <c r="J101" t="e">
        <f>TRIM(CLEAN(MID(Updates!D101,FIND("Account to clone: ",Updates!D101)+18,(FIND("Position",Updates!D101)-(FIND("Account to clone: ",Updates!D101)+18)))))</f>
        <v>#VALUE!</v>
      </c>
      <c r="K101" t="e">
        <f>TRIM(CLEAN(MID(Updates!D101,FIND("Clone permissions of another account: ",Updates!D101)+38,(FIND("Email required:",Updates!D101)-(FIND("Clone permissions of another account: ",Updates!D101)+38)))))</f>
        <v>#VALUE!</v>
      </c>
      <c r="L101" t="e">
        <f t="shared" si="11"/>
        <v>#VALUE!</v>
      </c>
      <c r="M101" s="8" t="e">
        <f>TRIM(CLEAN(MID(Updates!D101,FIND("Branch: ",Updates!D101)+8,(FIND("Division",Updates!D101)-(FIND("Branch: ",Updates!D101)+8)))))</f>
        <v>#VALUE!</v>
      </c>
      <c r="N101" s="8" t="e">
        <f>TRIM(CLEAN(MID(Updates!D101,FIND("Pooled Position: ",Updates!D101)+17,(FIND("Are the",Updates!D101)-(FIND("Pooled Position: ",Updates!D101)+17)))))</f>
        <v>#VALUE!</v>
      </c>
      <c r="O101" t="e">
        <f>TRIM(CLEAN(MID(Updates!D101,FIND("Employee Name: ",Updates!D101)+15,(FIND("Job Title",Updates!D101)-(FIND("Employee Name: ",Updates!D101)+15)))))</f>
        <v>#VALUE!</v>
      </c>
      <c r="P101" t="e">
        <f t="shared" si="12"/>
        <v>#VALUE!</v>
      </c>
      <c r="Q101" t="e">
        <f t="shared" si="13"/>
        <v>#VALUE!</v>
      </c>
      <c r="R101" t="e">
        <f t="shared" si="14"/>
        <v>#VALUE!</v>
      </c>
      <c r="S101" t="e">
        <f>TRIM(CLEAN(MID(Updates!D101,FIND("Account to clone: ",Updates!D101)+18,(FIND("Position",Updates!D101)-(FIND("Account to clone: ",Updates!D101)+18)))))</f>
        <v>#VALUE!</v>
      </c>
      <c r="T101" t="str">
        <f t="shared" si="15"/>
        <v/>
      </c>
      <c r="U101" t="str">
        <f t="shared" si="16"/>
        <v>No</v>
      </c>
      <c r="V101" t="e">
        <f>TRIM(CLEAN(MID(Updates!D101,FIND("Home Share (H:\ drive) required: ",Updates!D101)+4,(FIND("Group Share (S:\ drive) required: ",Updates!D101)-(FIND("Home Share (H:\ drive) required: ",Updates!D101)+4)))))</f>
        <v>#VALUE!</v>
      </c>
      <c r="W101" t="str">
        <f t="shared" si="17"/>
        <v>No</v>
      </c>
      <c r="X101" t="e">
        <f>TRIM(CLEAN(MID(Updates!D101,FIND("S Drive Path: ",Updates!D101)+14,(FIND("Position",Updates!D101)-(FIND("S Drive Path: ",Updates!D101)+14)))))</f>
        <v>#VALUE!</v>
      </c>
      <c r="Y101" t="e">
        <f>("USR\"&amp;Updates!K101)</f>
        <v>#VALUE!</v>
      </c>
      <c r="Z101" t="e">
        <f>Updates!K101&amp;"$"</f>
        <v>#VALUE!</v>
      </c>
      <c r="AA101" s="11">
        <f t="shared" ca="1" si="18"/>
        <v>4</v>
      </c>
      <c r="AB101" s="6" t="str">
        <f ca="1">LOOKUP(AA101,AC2:AC21,AD2:AD21)</f>
        <v>DC1MDB04</v>
      </c>
    </row>
    <row r="102" spans="1:28" ht="12" customHeight="1">
      <c r="A102" s="6" t="e">
        <f>TRIM(CLEAN(MID(Updates!D102,FIND("Network User Id: ",Updates!D102)+17,(FIND("E-MAIL ACCOUNTS",Updates!D102)-(FIND("Network User Id:",Updates!D102)+17)))))</f>
        <v>#VALUE!</v>
      </c>
      <c r="B102" s="6" t="e">
        <f>TRIM(CLEAN(MID(Updates!D102,FIND("Logon ID: ",Updates!D102)+10,(FIND("Password:",Updates!D102)-(FIND("Logon ID:",Updates!D102)+10)))))</f>
        <v>#VALUE!</v>
      </c>
      <c r="C102" t="e">
        <f>TRIM(CLEAN(MID(Updates!D102,FIND("Primary Address: ",Updates!D102)+17,(FIND("Secondary Address:",Updates!D102)-(FIND("Primary Address: ",Updates!D102)+17)))))</f>
        <v>#VALUE!</v>
      </c>
      <c r="D102" t="e">
        <f>TRIM(CLEAN(MID(Updates!D102,FIND("Secondary Address: ",Updates!D102)+19,(FIND("** PLEASE DO NOT REPLY TO THIS E-MAIL. ",Updates!D102)-(FIND("Secondary Address: ",Updates!D102)+19)))))</f>
        <v>#VALUE!</v>
      </c>
      <c r="E102" t="b">
        <f>IF(COUNT(SEARCH({"transpo.ottawa.on.ca"},D102)),"@ottawa.ca")</f>
        <v>0</v>
      </c>
      <c r="F102" s="9" t="e">
        <f t="shared" si="10"/>
        <v>#VALUE!</v>
      </c>
      <c r="G102" t="e">
        <f>TRIM(CLEAN(MID(Updates!D102,FIND("E-mail Address: ",Updates!D102)+16,(FIND("The employee",Updates!D102)-(FIND("E-mail Address: ",Updates!D102)+16)))))</f>
        <v>#VALUE!</v>
      </c>
      <c r="H102" t="e">
        <f>TRIM(CLEAN(MID(Updates!D102,FIND("Account Password: ",Updates!D102)+18,(FIND("NETWORK ACCOUNTS",Updates!D102)-(FIND("Account Password:",Updates!D102)+18)))))</f>
        <v>#VALUE!</v>
      </c>
      <c r="I102" t="e">
        <f>TRIM(CLEAN(MID(Updates!D102,FIND("Password: ",Updates!D102)+10,(FIND("E-mail",Updates!D102)-(FIND("Password:",Updates!D102)+12)))))</f>
        <v>#VALUE!</v>
      </c>
      <c r="J102" t="e">
        <f>TRIM(CLEAN(MID(Updates!D102,FIND("Account to clone: ",Updates!D102)+18,(FIND("Position",Updates!D102)-(FIND("Account to clone: ",Updates!D102)+18)))))</f>
        <v>#VALUE!</v>
      </c>
      <c r="K102" t="e">
        <f>TRIM(CLEAN(MID(Updates!D102,FIND("Clone permissions of another account: ",Updates!D102)+38,(FIND("Email required:",Updates!D102)-(FIND("Clone permissions of another account: ",Updates!D102)+38)))))</f>
        <v>#VALUE!</v>
      </c>
      <c r="L102" t="e">
        <f t="shared" si="11"/>
        <v>#VALUE!</v>
      </c>
      <c r="M102" s="8" t="e">
        <f>TRIM(CLEAN(MID(Updates!D102,FIND("Branch: ",Updates!D102)+8,(FIND("Division",Updates!D102)-(FIND("Branch: ",Updates!D102)+8)))))</f>
        <v>#VALUE!</v>
      </c>
      <c r="N102" s="8" t="e">
        <f>TRIM(CLEAN(MID(Updates!D102,FIND("Pooled Position: ",Updates!D102)+17,(FIND("Are the",Updates!D102)-(FIND("Pooled Position: ",Updates!D102)+17)))))</f>
        <v>#VALUE!</v>
      </c>
      <c r="O102" t="e">
        <f>TRIM(CLEAN(MID(Updates!D102,FIND("Employee Name: ",Updates!D102)+15,(FIND("Job Title",Updates!D102)-(FIND("Employee Name: ",Updates!D102)+15)))))</f>
        <v>#VALUE!</v>
      </c>
      <c r="P102" t="e">
        <f t="shared" si="12"/>
        <v>#VALUE!</v>
      </c>
      <c r="Q102" t="e">
        <f t="shared" si="13"/>
        <v>#VALUE!</v>
      </c>
      <c r="R102" t="e">
        <f t="shared" si="14"/>
        <v>#VALUE!</v>
      </c>
      <c r="S102" t="e">
        <f>TRIM(CLEAN(MID(Updates!D102,FIND("Account to clone: ",Updates!D102)+18,(FIND("Position",Updates!D102)-(FIND("Account to clone: ",Updates!D102)+18)))))</f>
        <v>#VALUE!</v>
      </c>
      <c r="T102" t="str">
        <f t="shared" si="15"/>
        <v/>
      </c>
      <c r="U102" t="str">
        <f t="shared" si="16"/>
        <v>No</v>
      </c>
      <c r="V102" t="e">
        <f>TRIM(CLEAN(MID(Updates!D102,FIND("Home Share (H:\ drive) required: ",Updates!D102)+4,(FIND("Group Share (S:\ drive) required: ",Updates!D102)-(FIND("Home Share (H:\ drive) required: ",Updates!D102)+4)))))</f>
        <v>#VALUE!</v>
      </c>
      <c r="W102" t="str">
        <f t="shared" si="17"/>
        <v>No</v>
      </c>
      <c r="X102" t="e">
        <f>TRIM(CLEAN(MID(Updates!D102,FIND("S Drive Path: ",Updates!D102)+14,(FIND("Position",Updates!D102)-(FIND("S Drive Path: ",Updates!D102)+14)))))</f>
        <v>#VALUE!</v>
      </c>
      <c r="Y102" t="e">
        <f>("USR\"&amp;Updates!K102)</f>
        <v>#VALUE!</v>
      </c>
      <c r="Z102" t="e">
        <f>Updates!K102&amp;"$"</f>
        <v>#VALUE!</v>
      </c>
      <c r="AA102" s="11">
        <f t="shared" ca="1" si="18"/>
        <v>11</v>
      </c>
      <c r="AB102" s="6" t="str">
        <f ca="1">LOOKUP(AA102,AC2:AC21,AD2:AD21)</f>
        <v>DC4MDB01</v>
      </c>
    </row>
    <row r="103" spans="1:28" ht="12" customHeight="1">
      <c r="A103" s="6" t="e">
        <f>TRIM(CLEAN(MID(Updates!D103,FIND("Network User Id: ",Updates!D103)+17,(FIND("E-MAIL ACCOUNTS",Updates!D103)-(FIND("Network User Id:",Updates!D103)+17)))))</f>
        <v>#VALUE!</v>
      </c>
      <c r="B103" s="6" t="e">
        <f>TRIM(CLEAN(MID(Updates!D103,FIND("Logon ID: ",Updates!D103)+10,(FIND("Password:",Updates!D103)-(FIND("Logon ID:",Updates!D103)+10)))))</f>
        <v>#VALUE!</v>
      </c>
      <c r="C103" t="e">
        <f>TRIM(CLEAN(MID(Updates!D103,FIND("Primary Address: ",Updates!D103)+17,(FIND("Secondary Address:",Updates!D103)-(FIND("Primary Address: ",Updates!D103)+17)))))</f>
        <v>#VALUE!</v>
      </c>
      <c r="D103" t="e">
        <f>TRIM(CLEAN(MID(Updates!D103,FIND("Secondary Address: ",Updates!D103)+19,(FIND("** PLEASE DO NOT REPLY TO THIS E-MAIL. ",Updates!D103)-(FIND("Secondary Address: ",Updates!D103)+19)))))</f>
        <v>#VALUE!</v>
      </c>
      <c r="E103" t="b">
        <f>IF(COUNT(SEARCH({"transpo.ottawa.on.ca"},D103)),"@ottawa.ca")</f>
        <v>0</v>
      </c>
      <c r="F103" s="9" t="e">
        <f t="shared" si="10"/>
        <v>#VALUE!</v>
      </c>
      <c r="G103" t="e">
        <f>TRIM(CLEAN(MID(Updates!D103,FIND("E-mail Address: ",Updates!D103)+16,(FIND("The employee",Updates!D103)-(FIND("E-mail Address: ",Updates!D103)+16)))))</f>
        <v>#VALUE!</v>
      </c>
      <c r="H103" t="e">
        <f>TRIM(CLEAN(MID(Updates!D103,FIND("Account Password: ",Updates!D103)+18,(FIND("NETWORK ACCOUNTS",Updates!D103)-(FIND("Account Password:",Updates!D103)+18)))))</f>
        <v>#VALUE!</v>
      </c>
      <c r="I103" t="e">
        <f>TRIM(CLEAN(MID(Updates!D103,FIND("Password: ",Updates!D103)+10,(FIND("E-mail",Updates!D103)-(FIND("Password:",Updates!D103)+12)))))</f>
        <v>#VALUE!</v>
      </c>
      <c r="J103" t="e">
        <f>TRIM(CLEAN(MID(Updates!D103,FIND("Account to clone: ",Updates!D103)+18,(FIND("Position",Updates!D103)-(FIND("Account to clone: ",Updates!D103)+18)))))</f>
        <v>#VALUE!</v>
      </c>
      <c r="K103" t="e">
        <f>TRIM(CLEAN(MID(Updates!D103,FIND("Clone permissions of another account: ",Updates!D103)+38,(FIND("Email required:",Updates!D103)-(FIND("Clone permissions of another account: ",Updates!D103)+38)))))</f>
        <v>#VALUE!</v>
      </c>
      <c r="L103" t="e">
        <f t="shared" si="11"/>
        <v>#VALUE!</v>
      </c>
      <c r="M103" s="8" t="e">
        <f>TRIM(CLEAN(MID(Updates!D103,FIND("Branch: ",Updates!D103)+8,(FIND("Division",Updates!D103)-(FIND("Branch: ",Updates!D103)+8)))))</f>
        <v>#VALUE!</v>
      </c>
      <c r="N103" s="8" t="e">
        <f>TRIM(CLEAN(MID(Updates!D103,FIND("Pooled Position: ",Updates!D103)+17,(FIND("Are the",Updates!D103)-(FIND("Pooled Position: ",Updates!D103)+17)))))</f>
        <v>#VALUE!</v>
      </c>
      <c r="O103" t="e">
        <f>TRIM(CLEAN(MID(Updates!D103,FIND("Employee Name: ",Updates!D103)+15,(FIND("Job Title",Updates!D103)-(FIND("Employee Name: ",Updates!D103)+15)))))</f>
        <v>#VALUE!</v>
      </c>
      <c r="P103" t="e">
        <f t="shared" si="12"/>
        <v>#VALUE!</v>
      </c>
      <c r="Q103" t="e">
        <f t="shared" si="13"/>
        <v>#VALUE!</v>
      </c>
      <c r="R103" t="e">
        <f t="shared" si="14"/>
        <v>#VALUE!</v>
      </c>
      <c r="S103" t="e">
        <f>TRIM(CLEAN(MID(Updates!D103,FIND("Account to clone: ",Updates!D103)+18,(FIND("Position",Updates!D103)-(FIND("Account to clone: ",Updates!D103)+18)))))</f>
        <v>#VALUE!</v>
      </c>
      <c r="T103" t="str">
        <f t="shared" si="15"/>
        <v/>
      </c>
      <c r="U103" t="str">
        <f t="shared" si="16"/>
        <v>No</v>
      </c>
      <c r="V103" t="e">
        <f>TRIM(CLEAN(MID(Updates!D103,FIND("Home Share (H:\ drive) required: ",Updates!D103)+4,(FIND("Group Share (S:\ drive) required: ",Updates!D103)-(FIND("Home Share (H:\ drive) required: ",Updates!D103)+4)))))</f>
        <v>#VALUE!</v>
      </c>
      <c r="W103" t="str">
        <f t="shared" si="17"/>
        <v>No</v>
      </c>
      <c r="X103" t="e">
        <f>TRIM(CLEAN(MID(Updates!D103,FIND("S Drive Path: ",Updates!D103)+14,(FIND("Position",Updates!D103)-(FIND("S Drive Path: ",Updates!D103)+14)))))</f>
        <v>#VALUE!</v>
      </c>
      <c r="Y103" t="e">
        <f>("USR\"&amp;Updates!K103)</f>
        <v>#VALUE!</v>
      </c>
      <c r="Z103" t="e">
        <f>Updates!K103&amp;"$"</f>
        <v>#VALUE!</v>
      </c>
      <c r="AA103" s="11">
        <f t="shared" ca="1" si="18"/>
        <v>9</v>
      </c>
      <c r="AB103" s="6" t="str">
        <f ca="1">LOOKUP(AA103,AC2:AC21,AD2:AD21)</f>
        <v>DC1MDB09</v>
      </c>
    </row>
    <row r="104" spans="1:28" ht="12" customHeight="1">
      <c r="A104" s="6" t="e">
        <f>TRIM(CLEAN(MID(Updates!D104,FIND("Network User Id: ",Updates!D104)+17,(FIND("E-MAIL ACCOUNTS",Updates!D104)-(FIND("Network User Id:",Updates!D104)+17)))))</f>
        <v>#VALUE!</v>
      </c>
      <c r="B104" s="6" t="e">
        <f>TRIM(CLEAN(MID(Updates!D104,FIND("Logon ID: ",Updates!D104)+10,(FIND("Password:",Updates!D104)-(FIND("Logon ID:",Updates!D104)+10)))))</f>
        <v>#VALUE!</v>
      </c>
      <c r="C104" t="e">
        <f>TRIM(CLEAN(MID(Updates!D104,FIND("Primary Address: ",Updates!D104)+17,(FIND("Secondary Address:",Updates!D104)-(FIND("Primary Address: ",Updates!D104)+17)))))</f>
        <v>#VALUE!</v>
      </c>
      <c r="D104" t="e">
        <f>TRIM(CLEAN(MID(Updates!D104,FIND("Secondary Address: ",Updates!D104)+19,(FIND("** PLEASE DO NOT REPLY TO THIS E-MAIL. ",Updates!D104)-(FIND("Secondary Address: ",Updates!D104)+19)))))</f>
        <v>#VALUE!</v>
      </c>
      <c r="E104" t="b">
        <f>IF(COUNT(SEARCH({"transpo.ottawa.on.ca"},D104)),"@ottawa.ca")</f>
        <v>0</v>
      </c>
      <c r="F104" s="9" t="e">
        <f t="shared" si="10"/>
        <v>#VALUE!</v>
      </c>
      <c r="G104" t="e">
        <f>TRIM(CLEAN(MID(Updates!D104,FIND("E-mail Address: ",Updates!D104)+16,(FIND("The employee",Updates!D104)-(FIND("E-mail Address: ",Updates!D104)+16)))))</f>
        <v>#VALUE!</v>
      </c>
      <c r="H104" t="e">
        <f>TRIM(CLEAN(MID(Updates!D104,FIND("Account Password: ",Updates!D104)+18,(FIND("NETWORK ACCOUNTS",Updates!D104)-(FIND("Account Password:",Updates!D104)+18)))))</f>
        <v>#VALUE!</v>
      </c>
      <c r="I104" t="e">
        <f>TRIM(CLEAN(MID(Updates!D104,FIND("Password: ",Updates!D104)+10,(FIND("E-mail",Updates!D104)-(FIND("Password:",Updates!D104)+12)))))</f>
        <v>#VALUE!</v>
      </c>
      <c r="J104" t="e">
        <f>TRIM(CLEAN(MID(Updates!D104,FIND("Account to clone: ",Updates!D104)+18,(FIND("Position",Updates!D104)-(FIND("Account to clone: ",Updates!D104)+18)))))</f>
        <v>#VALUE!</v>
      </c>
      <c r="K104" t="e">
        <f>TRIM(CLEAN(MID(Updates!D104,FIND("Clone permissions of another account: ",Updates!D104)+38,(FIND("Email required:",Updates!D104)-(FIND("Clone permissions of another account: ",Updates!D104)+38)))))</f>
        <v>#VALUE!</v>
      </c>
      <c r="L104" t="e">
        <f t="shared" si="11"/>
        <v>#VALUE!</v>
      </c>
      <c r="M104" s="8" t="e">
        <f>TRIM(CLEAN(MID(Updates!D104,FIND("Branch: ",Updates!D104)+8,(FIND("Division",Updates!D104)-(FIND("Branch: ",Updates!D104)+8)))))</f>
        <v>#VALUE!</v>
      </c>
      <c r="N104" s="8" t="e">
        <f>TRIM(CLEAN(MID(Updates!D104,FIND("Pooled Position: ",Updates!D104)+17,(FIND("Are the",Updates!D104)-(FIND("Pooled Position: ",Updates!D104)+17)))))</f>
        <v>#VALUE!</v>
      </c>
      <c r="O104" t="e">
        <f>TRIM(CLEAN(MID(Updates!D104,FIND("Employee Name: ",Updates!D104)+15,(FIND("Job Title",Updates!D104)-(FIND("Employee Name: ",Updates!D104)+15)))))</f>
        <v>#VALUE!</v>
      </c>
      <c r="P104" t="e">
        <f t="shared" si="12"/>
        <v>#VALUE!</v>
      </c>
      <c r="Q104" t="e">
        <f t="shared" si="13"/>
        <v>#VALUE!</v>
      </c>
      <c r="R104" t="e">
        <f t="shared" si="14"/>
        <v>#VALUE!</v>
      </c>
      <c r="S104" t="e">
        <f>TRIM(CLEAN(MID(Updates!D104,FIND("Account to clone: ",Updates!D104)+18,(FIND("Position",Updates!D104)-(FIND("Account to clone: ",Updates!D104)+18)))))</f>
        <v>#VALUE!</v>
      </c>
      <c r="T104" t="str">
        <f t="shared" si="15"/>
        <v/>
      </c>
      <c r="U104" t="str">
        <f t="shared" si="16"/>
        <v>No</v>
      </c>
      <c r="V104" t="e">
        <f>TRIM(CLEAN(MID(Updates!D104,FIND("Home Share (H:\ drive) required: ",Updates!D104)+4,(FIND("Group Share (S:\ drive) required: ",Updates!D104)-(FIND("Home Share (H:\ drive) required: ",Updates!D104)+4)))))</f>
        <v>#VALUE!</v>
      </c>
      <c r="W104" t="str">
        <f t="shared" si="17"/>
        <v>No</v>
      </c>
      <c r="X104" t="e">
        <f>TRIM(CLEAN(MID(Updates!D104,FIND("S Drive Path: ",Updates!D104)+14,(FIND("Position",Updates!D104)-(FIND("S Drive Path: ",Updates!D104)+14)))))</f>
        <v>#VALUE!</v>
      </c>
      <c r="Y104" t="e">
        <f>("USR\"&amp;Updates!K104)</f>
        <v>#VALUE!</v>
      </c>
      <c r="Z104" t="e">
        <f>Updates!K104&amp;"$"</f>
        <v>#VALUE!</v>
      </c>
      <c r="AA104" s="11">
        <f t="shared" ca="1" si="18"/>
        <v>16</v>
      </c>
      <c r="AB104" s="6" t="str">
        <f ca="1">LOOKUP(AA104,AC2:AC21,AD2:AD21)</f>
        <v>DC4MDB06</v>
      </c>
    </row>
    <row r="105" spans="1:28" ht="12" customHeight="1">
      <c r="A105" s="6" t="e">
        <f>TRIM(CLEAN(MID(Updates!D105,FIND("Network User Id: ",Updates!D105)+17,(FIND("E-MAIL ACCOUNTS",Updates!D105)-(FIND("Network User Id:",Updates!D105)+17)))))</f>
        <v>#VALUE!</v>
      </c>
      <c r="B105" s="6" t="e">
        <f>TRIM(CLEAN(MID(Updates!D105,FIND("Logon ID: ",Updates!D105)+10,(FIND("Password:",Updates!D105)-(FIND("Logon ID:",Updates!D105)+10)))))</f>
        <v>#VALUE!</v>
      </c>
      <c r="C105" t="e">
        <f>TRIM(CLEAN(MID(Updates!D105,FIND("Primary Address: ",Updates!D105)+17,(FIND("Secondary Address:",Updates!D105)-(FIND("Primary Address: ",Updates!D105)+17)))))</f>
        <v>#VALUE!</v>
      </c>
      <c r="D105" t="e">
        <f>TRIM(CLEAN(MID(Updates!D105,FIND("Secondary Address: ",Updates!D105)+19,(FIND("** PLEASE DO NOT REPLY TO THIS E-MAIL. ",Updates!D105)-(FIND("Secondary Address: ",Updates!D105)+19)))))</f>
        <v>#VALUE!</v>
      </c>
      <c r="E105" t="b">
        <f>IF(COUNT(SEARCH({"transpo.ottawa.on.ca"},D105)),"@ottawa.ca")</f>
        <v>0</v>
      </c>
      <c r="F105" s="9" t="e">
        <f t="shared" si="10"/>
        <v>#VALUE!</v>
      </c>
      <c r="G105" t="e">
        <f>TRIM(CLEAN(MID(Updates!D105,FIND("E-mail Address: ",Updates!D105)+16,(FIND("The employee",Updates!D105)-(FIND("E-mail Address: ",Updates!D105)+16)))))</f>
        <v>#VALUE!</v>
      </c>
      <c r="H105" t="e">
        <f>TRIM(CLEAN(MID(Updates!D105,FIND("Account Password: ",Updates!D105)+18,(FIND("NETWORK ACCOUNTS",Updates!D105)-(FIND("Account Password:",Updates!D105)+18)))))</f>
        <v>#VALUE!</v>
      </c>
      <c r="I105" t="e">
        <f>TRIM(CLEAN(MID(Updates!D105,FIND("Password: ",Updates!D105)+10,(FIND("E-mail",Updates!D105)-(FIND("Password:",Updates!D105)+12)))))</f>
        <v>#VALUE!</v>
      </c>
      <c r="J105" t="e">
        <f>TRIM(CLEAN(MID(Updates!D105,FIND("Account to clone: ",Updates!D105)+18,(FIND("Position",Updates!D105)-(FIND("Account to clone: ",Updates!D105)+18)))))</f>
        <v>#VALUE!</v>
      </c>
      <c r="K105" t="e">
        <f>TRIM(CLEAN(MID(Updates!D105,FIND("Clone permissions of another account: ",Updates!D105)+38,(FIND("Email required:",Updates!D105)-(FIND("Clone permissions of another account: ",Updates!D105)+38)))))</f>
        <v>#VALUE!</v>
      </c>
      <c r="L105" t="e">
        <f t="shared" si="11"/>
        <v>#VALUE!</v>
      </c>
      <c r="M105" s="8" t="e">
        <f>TRIM(CLEAN(MID(Updates!D105,FIND("Branch: ",Updates!D105)+8,(FIND("Division",Updates!D105)-(FIND("Branch: ",Updates!D105)+8)))))</f>
        <v>#VALUE!</v>
      </c>
      <c r="N105" s="8" t="e">
        <f>TRIM(CLEAN(MID(Updates!D105,FIND("Pooled Position: ",Updates!D105)+17,(FIND("Are the",Updates!D105)-(FIND("Pooled Position: ",Updates!D105)+17)))))</f>
        <v>#VALUE!</v>
      </c>
      <c r="O105" t="e">
        <f>TRIM(CLEAN(MID(Updates!D105,FIND("Employee Name: ",Updates!D105)+15,(FIND("Job Title",Updates!D105)-(FIND("Employee Name: ",Updates!D105)+15)))))</f>
        <v>#VALUE!</v>
      </c>
      <c r="P105" t="e">
        <f t="shared" si="12"/>
        <v>#VALUE!</v>
      </c>
      <c r="Q105" t="e">
        <f t="shared" si="13"/>
        <v>#VALUE!</v>
      </c>
      <c r="R105" t="e">
        <f t="shared" si="14"/>
        <v>#VALUE!</v>
      </c>
      <c r="S105" t="e">
        <f>TRIM(CLEAN(MID(Updates!D105,FIND("Account to clone: ",Updates!D105)+18,(FIND("Position",Updates!D105)-(FIND("Account to clone: ",Updates!D105)+18)))))</f>
        <v>#VALUE!</v>
      </c>
      <c r="T105" t="str">
        <f t="shared" si="15"/>
        <v/>
      </c>
      <c r="U105" t="str">
        <f t="shared" si="16"/>
        <v>No</v>
      </c>
      <c r="V105" t="e">
        <f>TRIM(CLEAN(MID(Updates!D105,FIND("Home Share (H:\ drive) required: ",Updates!D105)+4,(FIND("Group Share (S:\ drive) required: ",Updates!D105)-(FIND("Home Share (H:\ drive) required: ",Updates!D105)+4)))))</f>
        <v>#VALUE!</v>
      </c>
      <c r="W105" t="str">
        <f t="shared" si="17"/>
        <v>No</v>
      </c>
      <c r="X105" t="e">
        <f>TRIM(CLEAN(MID(Updates!D105,FIND("S Drive Path: ",Updates!D105)+14,(FIND("Position",Updates!D105)-(FIND("S Drive Path: ",Updates!D105)+14)))))</f>
        <v>#VALUE!</v>
      </c>
      <c r="Y105" t="e">
        <f>("USR\"&amp;Updates!K105)</f>
        <v>#VALUE!</v>
      </c>
      <c r="Z105" t="e">
        <f>Updates!K105&amp;"$"</f>
        <v>#VALUE!</v>
      </c>
      <c r="AA105" s="11">
        <f t="shared" ca="1" si="18"/>
        <v>16</v>
      </c>
      <c r="AB105" s="6" t="str">
        <f ca="1">LOOKUP(AA105,AC2:AC21,AD2:AD21)</f>
        <v>DC4MDB06</v>
      </c>
    </row>
    <row r="106" spans="1:28" ht="12" customHeight="1">
      <c r="A106" s="6" t="e">
        <f>TRIM(CLEAN(MID(Updates!D106,FIND("Network User Id: ",Updates!D106)+17,(FIND("E-MAIL ACCOUNTS",Updates!D106)-(FIND("Network User Id:",Updates!D106)+17)))))</f>
        <v>#VALUE!</v>
      </c>
      <c r="B106" s="6" t="e">
        <f>TRIM(CLEAN(MID(Updates!D106,FIND("Logon ID: ",Updates!D106)+10,(FIND("Password:",Updates!D106)-(FIND("Logon ID:",Updates!D106)+10)))))</f>
        <v>#VALUE!</v>
      </c>
      <c r="C106" t="e">
        <f>TRIM(CLEAN(MID(Updates!D106,FIND("Primary Address: ",Updates!D106)+17,(FIND("Secondary Address:",Updates!D106)-(FIND("Primary Address: ",Updates!D106)+17)))))</f>
        <v>#VALUE!</v>
      </c>
      <c r="D106" t="e">
        <f>TRIM(CLEAN(MID(Updates!D106,FIND("Secondary Address: ",Updates!D106)+19,(FIND("** PLEASE DO NOT REPLY TO THIS E-MAIL. ",Updates!D106)-(FIND("Secondary Address: ",Updates!D106)+19)))))</f>
        <v>#VALUE!</v>
      </c>
      <c r="E106" t="b">
        <f>IF(COUNT(SEARCH({"transpo.ottawa.on.ca"},D106)),"@ottawa.ca")</f>
        <v>0</v>
      </c>
      <c r="F106" s="9" t="e">
        <f t="shared" si="10"/>
        <v>#VALUE!</v>
      </c>
      <c r="G106" t="e">
        <f>TRIM(CLEAN(MID(Updates!D106,FIND("E-mail Address: ",Updates!D106)+16,(FIND("The employee",Updates!D106)-(FIND("E-mail Address: ",Updates!D106)+16)))))</f>
        <v>#VALUE!</v>
      </c>
      <c r="H106" t="e">
        <f>TRIM(CLEAN(MID(Updates!D106,FIND("Account Password: ",Updates!D106)+18,(FIND("NETWORK ACCOUNTS",Updates!D106)-(FIND("Account Password:",Updates!D106)+18)))))</f>
        <v>#VALUE!</v>
      </c>
      <c r="I106" t="e">
        <f>TRIM(CLEAN(MID(Updates!D106,FIND("Password: ",Updates!D106)+10,(FIND("E-mail",Updates!D106)-(FIND("Password:",Updates!D106)+12)))))</f>
        <v>#VALUE!</v>
      </c>
      <c r="J106" t="e">
        <f>TRIM(CLEAN(MID(Updates!D106,FIND("Account to clone: ",Updates!D106)+18,(FIND("Position",Updates!D106)-(FIND("Account to clone: ",Updates!D106)+18)))))</f>
        <v>#VALUE!</v>
      </c>
      <c r="K106" t="e">
        <f>TRIM(CLEAN(MID(Updates!D106,FIND("Clone permissions of another account: ",Updates!D106)+38,(FIND("Email required:",Updates!D106)-(FIND("Clone permissions of another account: ",Updates!D106)+38)))))</f>
        <v>#VALUE!</v>
      </c>
      <c r="L106" t="e">
        <f t="shared" si="11"/>
        <v>#VALUE!</v>
      </c>
      <c r="M106" s="8" t="e">
        <f>TRIM(CLEAN(MID(Updates!D106,FIND("Branch: ",Updates!D106)+8,(FIND("Division",Updates!D106)-(FIND("Branch: ",Updates!D106)+8)))))</f>
        <v>#VALUE!</v>
      </c>
      <c r="N106" s="8" t="e">
        <f>TRIM(CLEAN(MID(Updates!D106,FIND("Pooled Position: ",Updates!D106)+17,(FIND("Are the",Updates!D106)-(FIND("Pooled Position: ",Updates!D106)+17)))))</f>
        <v>#VALUE!</v>
      </c>
      <c r="O106" t="e">
        <f>TRIM(CLEAN(MID(Updates!D106,FIND("Employee Name: ",Updates!D106)+15,(FIND("Job Title",Updates!D106)-(FIND("Employee Name: ",Updates!D106)+15)))))</f>
        <v>#VALUE!</v>
      </c>
      <c r="P106" t="e">
        <f t="shared" si="12"/>
        <v>#VALUE!</v>
      </c>
      <c r="Q106" t="e">
        <f t="shared" si="13"/>
        <v>#VALUE!</v>
      </c>
      <c r="R106" t="e">
        <f t="shared" si="14"/>
        <v>#VALUE!</v>
      </c>
      <c r="S106" t="e">
        <f>TRIM(CLEAN(MID(Updates!D106,FIND("Account to clone: ",Updates!D106)+18,(FIND("Position",Updates!D106)-(FIND("Account to clone: ",Updates!D106)+18)))))</f>
        <v>#VALUE!</v>
      </c>
      <c r="T106" t="str">
        <f t="shared" si="15"/>
        <v/>
      </c>
      <c r="U106" t="str">
        <f t="shared" si="16"/>
        <v>No</v>
      </c>
      <c r="V106" t="e">
        <f>TRIM(CLEAN(MID(Updates!D106,FIND("Home Share (H:\ drive) required: ",Updates!D106)+4,(FIND("Group Share (S:\ drive) required: ",Updates!D106)-(FIND("Home Share (H:\ drive) required: ",Updates!D106)+4)))))</f>
        <v>#VALUE!</v>
      </c>
      <c r="W106" t="str">
        <f t="shared" si="17"/>
        <v>No</v>
      </c>
      <c r="X106" t="e">
        <f>TRIM(CLEAN(MID(Updates!D106,FIND("S Drive Path: ",Updates!D106)+14,(FIND("Position",Updates!D106)-(FIND("S Drive Path: ",Updates!D106)+14)))))</f>
        <v>#VALUE!</v>
      </c>
      <c r="Y106" t="e">
        <f>("USR\"&amp;Updates!K106)</f>
        <v>#VALUE!</v>
      </c>
      <c r="Z106" t="e">
        <f>Updates!K106&amp;"$"</f>
        <v>#VALUE!</v>
      </c>
      <c r="AA106" s="11">
        <f t="shared" ca="1" si="18"/>
        <v>7</v>
      </c>
      <c r="AB106" s="6" t="str">
        <f ca="1">LOOKUP(AA106,AC2:AC21,AD2:AD21)</f>
        <v>DC1MDB07</v>
      </c>
    </row>
    <row r="107" spans="1:28" ht="12" customHeight="1">
      <c r="A107" s="6" t="e">
        <f>TRIM(CLEAN(MID(Updates!D107,FIND("Network User Id: ",Updates!D107)+17,(FIND("E-MAIL ACCOUNTS",Updates!D107)-(FIND("Network User Id:",Updates!D107)+17)))))</f>
        <v>#VALUE!</v>
      </c>
      <c r="B107" s="6" t="e">
        <f>TRIM(CLEAN(MID(Updates!D107,FIND("Logon ID: ",Updates!D107)+10,(FIND("Password:",Updates!D107)-(FIND("Logon ID:",Updates!D107)+10)))))</f>
        <v>#VALUE!</v>
      </c>
      <c r="C107" t="e">
        <f>TRIM(CLEAN(MID(Updates!D107,FIND("Primary Address: ",Updates!D107)+17,(FIND("Secondary Address:",Updates!D107)-(FIND("Primary Address: ",Updates!D107)+17)))))</f>
        <v>#VALUE!</v>
      </c>
      <c r="D107" t="e">
        <f>TRIM(CLEAN(MID(Updates!D107,FIND("Secondary Address: ",Updates!D107)+19,(FIND("** PLEASE DO NOT REPLY TO THIS E-MAIL. ",Updates!D107)-(FIND("Secondary Address: ",Updates!D107)+19)))))</f>
        <v>#VALUE!</v>
      </c>
      <c r="E107" t="b">
        <f>IF(COUNT(SEARCH({"transpo.ottawa.on.ca"},D107)),"@ottawa.ca")</f>
        <v>0</v>
      </c>
      <c r="F107" s="9" t="e">
        <f t="shared" si="10"/>
        <v>#VALUE!</v>
      </c>
      <c r="G107" t="e">
        <f>TRIM(CLEAN(MID(Updates!D107,FIND("E-mail Address: ",Updates!D107)+16,(FIND("The employee",Updates!D107)-(FIND("E-mail Address: ",Updates!D107)+16)))))</f>
        <v>#VALUE!</v>
      </c>
      <c r="H107" t="e">
        <f>TRIM(CLEAN(MID(Updates!D107,FIND("Account Password: ",Updates!D107)+18,(FIND("NETWORK ACCOUNTS",Updates!D107)-(FIND("Account Password:",Updates!D107)+18)))))</f>
        <v>#VALUE!</v>
      </c>
      <c r="I107" t="e">
        <f>TRIM(CLEAN(MID(Updates!D107,FIND("Password: ",Updates!D107)+10,(FIND("E-mail",Updates!D107)-(FIND("Password:",Updates!D107)+12)))))</f>
        <v>#VALUE!</v>
      </c>
      <c r="J107" t="e">
        <f>TRIM(CLEAN(MID(Updates!D107,FIND("Account to clone: ",Updates!D107)+18,(FIND("Position",Updates!D107)-(FIND("Account to clone: ",Updates!D107)+18)))))</f>
        <v>#VALUE!</v>
      </c>
      <c r="K107" t="e">
        <f>TRIM(CLEAN(MID(Updates!D107,FIND("Clone permissions of another account: ",Updates!D107)+38,(FIND("Email required:",Updates!D107)-(FIND("Clone permissions of another account: ",Updates!D107)+38)))))</f>
        <v>#VALUE!</v>
      </c>
      <c r="L107" t="e">
        <f t="shared" si="11"/>
        <v>#VALUE!</v>
      </c>
      <c r="M107" s="8" t="e">
        <f>TRIM(CLEAN(MID(Updates!D107,FIND("Branch: ",Updates!D107)+8,(FIND("Division",Updates!D107)-(FIND("Branch: ",Updates!D107)+8)))))</f>
        <v>#VALUE!</v>
      </c>
      <c r="N107" s="8" t="e">
        <f>TRIM(CLEAN(MID(Updates!D107,FIND("Pooled Position: ",Updates!D107)+17,(FIND("Are the",Updates!D107)-(FIND("Pooled Position: ",Updates!D107)+17)))))</f>
        <v>#VALUE!</v>
      </c>
      <c r="O107" t="e">
        <f>TRIM(CLEAN(MID(Updates!D107,FIND("Employee Name: ",Updates!D107)+15,(FIND("Job Title",Updates!D107)-(FIND("Employee Name: ",Updates!D107)+15)))))</f>
        <v>#VALUE!</v>
      </c>
      <c r="P107" t="e">
        <f t="shared" si="12"/>
        <v>#VALUE!</v>
      </c>
      <c r="Q107" t="e">
        <f t="shared" si="13"/>
        <v>#VALUE!</v>
      </c>
      <c r="R107" t="e">
        <f t="shared" si="14"/>
        <v>#VALUE!</v>
      </c>
      <c r="S107" t="e">
        <f>TRIM(CLEAN(MID(Updates!D107,FIND("Account to clone: ",Updates!D107)+18,(FIND("Position",Updates!D107)-(FIND("Account to clone: ",Updates!D107)+18)))))</f>
        <v>#VALUE!</v>
      </c>
      <c r="T107" t="str">
        <f t="shared" si="15"/>
        <v/>
      </c>
      <c r="U107" t="str">
        <f t="shared" si="16"/>
        <v>No</v>
      </c>
      <c r="V107" t="e">
        <f>TRIM(CLEAN(MID(Updates!D107,FIND("Home Share (H:\ drive) required: ",Updates!D107)+4,(FIND("Group Share (S:\ drive) required: ",Updates!D107)-(FIND("Home Share (H:\ drive) required: ",Updates!D107)+4)))))</f>
        <v>#VALUE!</v>
      </c>
      <c r="W107" t="str">
        <f t="shared" si="17"/>
        <v>No</v>
      </c>
      <c r="X107" t="e">
        <f>TRIM(CLEAN(MID(Updates!D107,FIND("S Drive Path: ",Updates!D107)+14,(FIND("Position",Updates!D107)-(FIND("S Drive Path: ",Updates!D107)+14)))))</f>
        <v>#VALUE!</v>
      </c>
      <c r="Y107" t="e">
        <f>("USR\"&amp;Updates!K107)</f>
        <v>#VALUE!</v>
      </c>
      <c r="Z107" t="e">
        <f>Updates!K107&amp;"$"</f>
        <v>#VALUE!</v>
      </c>
      <c r="AA107" s="11">
        <f t="shared" ca="1" si="18"/>
        <v>7</v>
      </c>
      <c r="AB107" s="6" t="str">
        <f ca="1">LOOKUP(AA107,AC2:AC21,AD2:AD21)</f>
        <v>DC1MDB07</v>
      </c>
    </row>
    <row r="108" spans="1:28" ht="12" customHeight="1">
      <c r="A108" s="6" t="e">
        <f>TRIM(CLEAN(MID(Updates!D108,FIND("Network User Id: ",Updates!D108)+17,(FIND("E-MAIL ACCOUNTS",Updates!D108)-(FIND("Network User Id:",Updates!D108)+17)))))</f>
        <v>#VALUE!</v>
      </c>
      <c r="B108" s="6" t="e">
        <f>TRIM(CLEAN(MID(Updates!D108,FIND("Logon ID: ",Updates!D108)+10,(FIND("Password:",Updates!D108)-(FIND("Logon ID:",Updates!D108)+10)))))</f>
        <v>#VALUE!</v>
      </c>
      <c r="C108" t="e">
        <f>TRIM(CLEAN(MID(Updates!D108,FIND("Primary Address: ",Updates!D108)+17,(FIND("Secondary Address:",Updates!D108)-(FIND("Primary Address: ",Updates!D108)+17)))))</f>
        <v>#VALUE!</v>
      </c>
      <c r="D108" t="e">
        <f>TRIM(CLEAN(MID(Updates!D108,FIND("Secondary Address: ",Updates!D108)+19,(FIND("** PLEASE DO NOT REPLY TO THIS E-MAIL. ",Updates!D108)-(FIND("Secondary Address: ",Updates!D108)+19)))))</f>
        <v>#VALUE!</v>
      </c>
      <c r="E108" t="b">
        <f>IF(COUNT(SEARCH({"transpo.ottawa.on.ca"},D108)),"@ottawa.ca")</f>
        <v>0</v>
      </c>
      <c r="F108" s="9" t="e">
        <f t="shared" si="10"/>
        <v>#VALUE!</v>
      </c>
      <c r="G108" t="e">
        <f>TRIM(CLEAN(MID(Updates!D108,FIND("E-mail Address: ",Updates!D108)+16,(FIND("The employee",Updates!D108)-(FIND("E-mail Address: ",Updates!D108)+16)))))</f>
        <v>#VALUE!</v>
      </c>
      <c r="H108" t="e">
        <f>TRIM(CLEAN(MID(Updates!D108,FIND("Account Password: ",Updates!D108)+18,(FIND("NETWORK ACCOUNTS",Updates!D108)-(FIND("Account Password:",Updates!D108)+18)))))</f>
        <v>#VALUE!</v>
      </c>
      <c r="I108" t="e">
        <f>TRIM(CLEAN(MID(Updates!D108,FIND("Password: ",Updates!D108)+10,(FIND("E-mail",Updates!D108)-(FIND("Password:",Updates!D108)+12)))))</f>
        <v>#VALUE!</v>
      </c>
      <c r="J108" t="e">
        <f>TRIM(CLEAN(MID(Updates!D108,FIND("Account to clone: ",Updates!D108)+18,(FIND("Position",Updates!D108)-(FIND("Account to clone: ",Updates!D108)+18)))))</f>
        <v>#VALUE!</v>
      </c>
      <c r="K108" t="e">
        <f>TRIM(CLEAN(MID(Updates!D108,FIND("Clone permissions of another account: ",Updates!D108)+38,(FIND("Email required:",Updates!D108)-(FIND("Clone permissions of another account: ",Updates!D108)+38)))))</f>
        <v>#VALUE!</v>
      </c>
      <c r="L108" t="e">
        <f t="shared" si="11"/>
        <v>#VALUE!</v>
      </c>
      <c r="M108" s="8" t="e">
        <f>TRIM(CLEAN(MID(Updates!D108,FIND("Branch: ",Updates!D108)+8,(FIND("Division",Updates!D108)-(FIND("Branch: ",Updates!D108)+8)))))</f>
        <v>#VALUE!</v>
      </c>
      <c r="N108" s="8" t="e">
        <f>TRIM(CLEAN(MID(Updates!D108,FIND("Pooled Position: ",Updates!D108)+17,(FIND("Are the",Updates!D108)-(FIND("Pooled Position: ",Updates!D108)+17)))))</f>
        <v>#VALUE!</v>
      </c>
      <c r="O108" t="e">
        <f>TRIM(CLEAN(MID(Updates!D108,FIND("Employee Name: ",Updates!D108)+15,(FIND("Job Title",Updates!D108)-(FIND("Employee Name: ",Updates!D108)+15)))))</f>
        <v>#VALUE!</v>
      </c>
      <c r="P108" t="e">
        <f t="shared" si="12"/>
        <v>#VALUE!</v>
      </c>
      <c r="Q108" t="e">
        <f t="shared" si="13"/>
        <v>#VALUE!</v>
      </c>
      <c r="R108" t="e">
        <f t="shared" si="14"/>
        <v>#VALUE!</v>
      </c>
      <c r="S108" t="e">
        <f>TRIM(CLEAN(MID(Updates!D108,FIND("Account to clone: ",Updates!D108)+18,(FIND("Position",Updates!D108)-(FIND("Account to clone: ",Updates!D108)+18)))))</f>
        <v>#VALUE!</v>
      </c>
      <c r="T108" t="str">
        <f t="shared" si="15"/>
        <v/>
      </c>
      <c r="U108" t="str">
        <f t="shared" si="16"/>
        <v>No</v>
      </c>
      <c r="V108" t="e">
        <f>TRIM(CLEAN(MID(Updates!D108,FIND("Home Share (H:\ drive) required: ",Updates!D108)+4,(FIND("Group Share (S:\ drive) required: ",Updates!D108)-(FIND("Home Share (H:\ drive) required: ",Updates!D108)+4)))))</f>
        <v>#VALUE!</v>
      </c>
      <c r="W108" t="str">
        <f t="shared" si="17"/>
        <v>No</v>
      </c>
      <c r="X108" t="e">
        <f>TRIM(CLEAN(MID(Updates!D108,FIND("S Drive Path: ",Updates!D108)+14,(FIND("Position",Updates!D108)-(FIND("S Drive Path: ",Updates!D108)+14)))))</f>
        <v>#VALUE!</v>
      </c>
      <c r="Y108" t="e">
        <f>("USR\"&amp;Updates!K108)</f>
        <v>#VALUE!</v>
      </c>
      <c r="Z108" t="e">
        <f>Updates!K108&amp;"$"</f>
        <v>#VALUE!</v>
      </c>
      <c r="AA108" s="11">
        <f t="shared" ca="1" si="18"/>
        <v>13</v>
      </c>
      <c r="AB108" s="6" t="str">
        <f ca="1">LOOKUP(AA108,AC2:AC21,AD2:AD21)</f>
        <v>DC4MDB03</v>
      </c>
    </row>
    <row r="109" spans="1:28" ht="12" customHeight="1">
      <c r="A109" s="6" t="e">
        <f>TRIM(CLEAN(MID(Updates!D109,FIND("Network User Id: ",Updates!D109)+17,(FIND("E-MAIL ACCOUNTS",Updates!D109)-(FIND("Network User Id:",Updates!D109)+17)))))</f>
        <v>#VALUE!</v>
      </c>
      <c r="B109" s="6" t="e">
        <f>TRIM(CLEAN(MID(Updates!D109,FIND("Logon ID: ",Updates!D109)+10,(FIND("Password:",Updates!D109)-(FIND("Logon ID:",Updates!D109)+10)))))</f>
        <v>#VALUE!</v>
      </c>
      <c r="C109" t="e">
        <f>TRIM(CLEAN(MID(Updates!D109,FIND("Primary Address: ",Updates!D109)+17,(FIND("Secondary Address:",Updates!D109)-(FIND("Primary Address: ",Updates!D109)+17)))))</f>
        <v>#VALUE!</v>
      </c>
      <c r="D109" t="e">
        <f>TRIM(CLEAN(MID(Updates!D109,FIND("Secondary Address: ",Updates!D109)+19,(FIND("** PLEASE DO NOT REPLY TO THIS E-MAIL. ",Updates!D109)-(FIND("Secondary Address: ",Updates!D109)+19)))))</f>
        <v>#VALUE!</v>
      </c>
      <c r="E109" t="b">
        <f>IF(COUNT(SEARCH({"transpo.ottawa.on.ca"},D109)),"@ottawa.ca")</f>
        <v>0</v>
      </c>
      <c r="F109" s="9" t="e">
        <f t="shared" si="10"/>
        <v>#VALUE!</v>
      </c>
      <c r="G109" t="e">
        <f>TRIM(CLEAN(MID(Updates!D109,FIND("E-mail Address: ",Updates!D109)+16,(FIND("The employee",Updates!D109)-(FIND("E-mail Address: ",Updates!D109)+16)))))</f>
        <v>#VALUE!</v>
      </c>
      <c r="H109" t="e">
        <f>TRIM(CLEAN(MID(Updates!D109,FIND("Account Password: ",Updates!D109)+18,(FIND("NETWORK ACCOUNTS",Updates!D109)-(FIND("Account Password:",Updates!D109)+18)))))</f>
        <v>#VALUE!</v>
      </c>
      <c r="I109" t="e">
        <f>TRIM(CLEAN(MID(Updates!D109,FIND("Password: ",Updates!D109)+10,(FIND("E-mail",Updates!D109)-(FIND("Password:",Updates!D109)+12)))))</f>
        <v>#VALUE!</v>
      </c>
      <c r="J109" t="e">
        <f>TRIM(CLEAN(MID(Updates!D109,FIND("Account to clone: ",Updates!D109)+18,(FIND("Position",Updates!D109)-(FIND("Account to clone: ",Updates!D109)+18)))))</f>
        <v>#VALUE!</v>
      </c>
      <c r="K109" t="e">
        <f>TRIM(CLEAN(MID(Updates!D109,FIND("Clone permissions of another account: ",Updates!D109)+38,(FIND("Email required:",Updates!D109)-(FIND("Clone permissions of another account: ",Updates!D109)+38)))))</f>
        <v>#VALUE!</v>
      </c>
      <c r="L109" t="e">
        <f t="shared" si="11"/>
        <v>#VALUE!</v>
      </c>
      <c r="M109" s="8" t="e">
        <f>TRIM(CLEAN(MID(Updates!D109,FIND("Branch: ",Updates!D109)+8,(FIND("Division",Updates!D109)-(FIND("Branch: ",Updates!D109)+8)))))</f>
        <v>#VALUE!</v>
      </c>
      <c r="N109" s="8" t="e">
        <f>TRIM(CLEAN(MID(Updates!D109,FIND("Pooled Position: ",Updates!D109)+17,(FIND("Are the",Updates!D109)-(FIND("Pooled Position: ",Updates!D109)+17)))))</f>
        <v>#VALUE!</v>
      </c>
      <c r="O109" t="e">
        <f>TRIM(CLEAN(MID(Updates!D109,FIND("Employee Name: ",Updates!D109)+15,(FIND("Job Title",Updates!D109)-(FIND("Employee Name: ",Updates!D109)+15)))))</f>
        <v>#VALUE!</v>
      </c>
      <c r="P109" t="e">
        <f t="shared" si="12"/>
        <v>#VALUE!</v>
      </c>
      <c r="Q109" t="e">
        <f t="shared" si="13"/>
        <v>#VALUE!</v>
      </c>
      <c r="R109" t="e">
        <f t="shared" si="14"/>
        <v>#VALUE!</v>
      </c>
      <c r="S109" t="e">
        <f>TRIM(CLEAN(MID(Updates!D109,FIND("Account to clone: ",Updates!D109)+18,(FIND("Position",Updates!D109)-(FIND("Account to clone: ",Updates!D109)+18)))))</f>
        <v>#VALUE!</v>
      </c>
      <c r="T109" t="str">
        <f t="shared" si="15"/>
        <v/>
      </c>
      <c r="U109" t="str">
        <f t="shared" si="16"/>
        <v>No</v>
      </c>
      <c r="V109" t="e">
        <f>TRIM(CLEAN(MID(Updates!D109,FIND("Home Share (H:\ drive) required: ",Updates!D109)+4,(FIND("Group Share (S:\ drive) required: ",Updates!D109)-(FIND("Home Share (H:\ drive) required: ",Updates!D109)+4)))))</f>
        <v>#VALUE!</v>
      </c>
      <c r="W109" t="str">
        <f t="shared" si="17"/>
        <v>No</v>
      </c>
      <c r="X109" t="e">
        <f>TRIM(CLEAN(MID(Updates!D109,FIND("S Drive Path: ",Updates!D109)+14,(FIND("Position",Updates!D109)-(FIND("S Drive Path: ",Updates!D109)+14)))))</f>
        <v>#VALUE!</v>
      </c>
      <c r="Y109" t="e">
        <f>("USR\"&amp;Updates!K109)</f>
        <v>#VALUE!</v>
      </c>
      <c r="Z109" t="e">
        <f>Updates!K109&amp;"$"</f>
        <v>#VALUE!</v>
      </c>
      <c r="AA109" s="11">
        <f t="shared" ca="1" si="18"/>
        <v>16</v>
      </c>
      <c r="AB109" s="6" t="str">
        <f ca="1">LOOKUP(AA109,AC2:AC21,AD2:AD21)</f>
        <v>DC4MDB06</v>
      </c>
    </row>
    <row r="110" spans="1:28" ht="12" customHeight="1">
      <c r="A110" s="6" t="e">
        <f>TRIM(CLEAN(MID(Updates!D110,FIND("Network User Id: ",Updates!D110)+17,(FIND("E-MAIL ACCOUNTS",Updates!D110)-(FIND("Network User Id:",Updates!D110)+17)))))</f>
        <v>#VALUE!</v>
      </c>
      <c r="B110" s="6" t="e">
        <f>TRIM(CLEAN(MID(Updates!D110,FIND("Logon ID: ",Updates!D110)+10,(FIND("Password:",Updates!D110)-(FIND("Logon ID:",Updates!D110)+10)))))</f>
        <v>#VALUE!</v>
      </c>
      <c r="C110" t="e">
        <f>TRIM(CLEAN(MID(Updates!D110,FIND("Primary Address: ",Updates!D110)+17,(FIND("Secondary Address:",Updates!D110)-(FIND("Primary Address: ",Updates!D110)+17)))))</f>
        <v>#VALUE!</v>
      </c>
      <c r="D110" t="e">
        <f>TRIM(CLEAN(MID(Updates!D110,FIND("Secondary Address: ",Updates!D110)+19,(FIND("** PLEASE DO NOT REPLY TO THIS E-MAIL. ",Updates!D110)-(FIND("Secondary Address: ",Updates!D110)+19)))))</f>
        <v>#VALUE!</v>
      </c>
      <c r="E110" t="b">
        <f>IF(COUNT(SEARCH({"transpo.ottawa.on.ca"},D110)),"@ottawa.ca")</f>
        <v>0</v>
      </c>
      <c r="F110" s="9" t="e">
        <f t="shared" si="10"/>
        <v>#VALUE!</v>
      </c>
      <c r="G110" t="e">
        <f>TRIM(CLEAN(MID(Updates!D110,FIND("E-mail Address: ",Updates!D110)+16,(FIND("The employee",Updates!D110)-(FIND("E-mail Address: ",Updates!D110)+16)))))</f>
        <v>#VALUE!</v>
      </c>
      <c r="H110" t="e">
        <f>TRIM(CLEAN(MID(Updates!D110,FIND("Account Password: ",Updates!D110)+18,(FIND("NETWORK ACCOUNTS",Updates!D110)-(FIND("Account Password:",Updates!D110)+18)))))</f>
        <v>#VALUE!</v>
      </c>
      <c r="I110" t="e">
        <f>TRIM(CLEAN(MID(Updates!D110,FIND("Password: ",Updates!D110)+10,(FIND("E-mail",Updates!D110)-(FIND("Password:",Updates!D110)+12)))))</f>
        <v>#VALUE!</v>
      </c>
      <c r="J110" t="e">
        <f>TRIM(CLEAN(MID(Updates!D110,FIND("Account to clone: ",Updates!D110)+18,(FIND("Position",Updates!D110)-(FIND("Account to clone: ",Updates!D110)+18)))))</f>
        <v>#VALUE!</v>
      </c>
      <c r="K110" t="e">
        <f>TRIM(CLEAN(MID(Updates!D110,FIND("Clone permissions of another account: ",Updates!D110)+38,(FIND("Email required:",Updates!D110)-(FIND("Clone permissions of another account: ",Updates!D110)+38)))))</f>
        <v>#VALUE!</v>
      </c>
      <c r="L110" t="e">
        <f t="shared" si="11"/>
        <v>#VALUE!</v>
      </c>
      <c r="M110" s="8" t="e">
        <f>TRIM(CLEAN(MID(Updates!D110,FIND("Branch: ",Updates!D110)+8,(FIND("Division",Updates!D110)-(FIND("Branch: ",Updates!D110)+8)))))</f>
        <v>#VALUE!</v>
      </c>
      <c r="N110" s="8" t="e">
        <f>TRIM(CLEAN(MID(Updates!D110,FIND("Pooled Position: ",Updates!D110)+17,(FIND("Are the",Updates!D110)-(FIND("Pooled Position: ",Updates!D110)+17)))))</f>
        <v>#VALUE!</v>
      </c>
      <c r="O110" t="e">
        <f>TRIM(CLEAN(MID(Updates!D110,FIND("Employee Name: ",Updates!D110)+15,(FIND("Job Title",Updates!D110)-(FIND("Employee Name: ",Updates!D110)+15)))))</f>
        <v>#VALUE!</v>
      </c>
      <c r="P110" t="e">
        <f t="shared" si="12"/>
        <v>#VALUE!</v>
      </c>
      <c r="Q110" t="e">
        <f t="shared" si="13"/>
        <v>#VALUE!</v>
      </c>
      <c r="R110" t="e">
        <f t="shared" si="14"/>
        <v>#VALUE!</v>
      </c>
      <c r="S110" t="e">
        <f>TRIM(CLEAN(MID(Updates!D110,FIND("Account to clone: ",Updates!D110)+18,(FIND("Position",Updates!D110)-(FIND("Account to clone: ",Updates!D110)+18)))))</f>
        <v>#VALUE!</v>
      </c>
      <c r="T110" t="str">
        <f t="shared" si="15"/>
        <v/>
      </c>
      <c r="U110" t="str">
        <f t="shared" si="16"/>
        <v>No</v>
      </c>
      <c r="V110" t="e">
        <f>TRIM(CLEAN(MID(Updates!D110,FIND("Home Share (H:\ drive) required: ",Updates!D110)+4,(FIND("Group Share (S:\ drive) required: ",Updates!D110)-(FIND("Home Share (H:\ drive) required: ",Updates!D110)+4)))))</f>
        <v>#VALUE!</v>
      </c>
      <c r="W110" t="str">
        <f t="shared" si="17"/>
        <v>No</v>
      </c>
      <c r="X110" t="e">
        <f>TRIM(CLEAN(MID(Updates!D110,FIND("S Drive Path: ",Updates!D110)+14,(FIND("Position",Updates!D110)-(FIND("S Drive Path: ",Updates!D110)+14)))))</f>
        <v>#VALUE!</v>
      </c>
      <c r="Y110" t="e">
        <f>("USR\"&amp;Updates!K110)</f>
        <v>#VALUE!</v>
      </c>
      <c r="Z110" t="e">
        <f>Updates!K110&amp;"$"</f>
        <v>#VALUE!</v>
      </c>
      <c r="AA110" s="11">
        <f t="shared" ca="1" si="18"/>
        <v>1</v>
      </c>
      <c r="AB110" s="6" t="str">
        <f ca="1">LOOKUP(AA110,AC2:AC21,AD2:AD21)</f>
        <v>DC1MDB01</v>
      </c>
    </row>
    <row r="111" spans="1:28" ht="12" customHeight="1">
      <c r="A111" s="6" t="e">
        <f>TRIM(CLEAN(MID(Updates!D111,FIND("Network User Id: ",Updates!D111)+17,(FIND("E-MAIL ACCOUNTS",Updates!D111)-(FIND("Network User Id:",Updates!D111)+17)))))</f>
        <v>#VALUE!</v>
      </c>
      <c r="B111" s="6" t="e">
        <f>TRIM(CLEAN(MID(Updates!D111,FIND("Logon ID: ",Updates!D111)+10,(FIND("Password:",Updates!D111)-(FIND("Logon ID:",Updates!D111)+10)))))</f>
        <v>#VALUE!</v>
      </c>
      <c r="C111" t="e">
        <f>TRIM(CLEAN(MID(Updates!D111,FIND("Primary Address: ",Updates!D111)+17,(FIND("Secondary Address:",Updates!D111)-(FIND("Primary Address: ",Updates!D111)+17)))))</f>
        <v>#VALUE!</v>
      </c>
      <c r="D111" t="e">
        <f>TRIM(CLEAN(MID(Updates!D111,FIND("Secondary Address: ",Updates!D111)+19,(FIND("** PLEASE DO NOT REPLY TO THIS E-MAIL. ",Updates!D111)-(FIND("Secondary Address: ",Updates!D111)+19)))))</f>
        <v>#VALUE!</v>
      </c>
      <c r="E111" t="b">
        <f>IF(COUNT(SEARCH({"transpo.ottawa.on.ca"},D111)),"@ottawa.ca")</f>
        <v>0</v>
      </c>
      <c r="F111" s="9" t="e">
        <f t="shared" si="10"/>
        <v>#VALUE!</v>
      </c>
      <c r="G111" t="e">
        <f>TRIM(CLEAN(MID(Updates!D111,FIND("E-mail Address: ",Updates!D111)+16,(FIND("The employee",Updates!D111)-(FIND("E-mail Address: ",Updates!D111)+16)))))</f>
        <v>#VALUE!</v>
      </c>
      <c r="H111" t="e">
        <f>TRIM(CLEAN(MID(Updates!D111,FIND("Account Password: ",Updates!D111)+18,(FIND("NETWORK ACCOUNTS",Updates!D111)-(FIND("Account Password:",Updates!D111)+18)))))</f>
        <v>#VALUE!</v>
      </c>
      <c r="I111" t="e">
        <f>TRIM(CLEAN(MID(Updates!D111,FIND("Password: ",Updates!D111)+10,(FIND("E-mail",Updates!D111)-(FIND("Password:",Updates!D111)+12)))))</f>
        <v>#VALUE!</v>
      </c>
      <c r="J111" t="e">
        <f>TRIM(CLEAN(MID(Updates!D111,FIND("Account to clone: ",Updates!D111)+18,(FIND("Position",Updates!D111)-(FIND("Account to clone: ",Updates!D111)+18)))))</f>
        <v>#VALUE!</v>
      </c>
      <c r="K111" t="e">
        <f>TRIM(CLEAN(MID(Updates!D111,FIND("Clone permissions of another account: ",Updates!D111)+38,(FIND("Email required:",Updates!D111)-(FIND("Clone permissions of another account: ",Updates!D111)+38)))))</f>
        <v>#VALUE!</v>
      </c>
      <c r="L111" t="e">
        <f t="shared" si="11"/>
        <v>#VALUE!</v>
      </c>
      <c r="M111" s="8" t="e">
        <f>TRIM(CLEAN(MID(Updates!D111,FIND("Branch: ",Updates!D111)+8,(FIND("Division",Updates!D111)-(FIND("Branch: ",Updates!D111)+8)))))</f>
        <v>#VALUE!</v>
      </c>
      <c r="N111" s="8" t="e">
        <f>TRIM(CLEAN(MID(Updates!D111,FIND("Pooled Position: ",Updates!D111)+17,(FIND("Are the",Updates!D111)-(FIND("Pooled Position: ",Updates!D111)+17)))))</f>
        <v>#VALUE!</v>
      </c>
      <c r="O111" t="e">
        <f>TRIM(CLEAN(MID(Updates!D111,FIND("Employee Name: ",Updates!D111)+15,(FIND("Job Title",Updates!D111)-(FIND("Employee Name: ",Updates!D111)+15)))))</f>
        <v>#VALUE!</v>
      </c>
      <c r="P111" t="e">
        <f t="shared" si="12"/>
        <v>#VALUE!</v>
      </c>
      <c r="Q111" t="e">
        <f t="shared" si="13"/>
        <v>#VALUE!</v>
      </c>
      <c r="R111" t="e">
        <f t="shared" si="14"/>
        <v>#VALUE!</v>
      </c>
      <c r="S111" t="e">
        <f>TRIM(CLEAN(MID(Updates!D111,FIND("Account to clone: ",Updates!D111)+18,(FIND("Position",Updates!D111)-(FIND("Account to clone: ",Updates!D111)+18)))))</f>
        <v>#VALUE!</v>
      </c>
      <c r="T111" t="str">
        <f t="shared" si="15"/>
        <v/>
      </c>
      <c r="U111" t="str">
        <f t="shared" si="16"/>
        <v>No</v>
      </c>
      <c r="V111" t="e">
        <f>TRIM(CLEAN(MID(Updates!D111,FIND("Home Share (H:\ drive) required: ",Updates!D111)+4,(FIND("Group Share (S:\ drive) required: ",Updates!D111)-(FIND("Home Share (H:\ drive) required: ",Updates!D111)+4)))))</f>
        <v>#VALUE!</v>
      </c>
      <c r="W111" t="str">
        <f t="shared" si="17"/>
        <v>No</v>
      </c>
      <c r="X111" t="e">
        <f>TRIM(CLEAN(MID(Updates!D111,FIND("S Drive Path: ",Updates!D111)+14,(FIND("Position",Updates!D111)-(FIND("S Drive Path: ",Updates!D111)+14)))))</f>
        <v>#VALUE!</v>
      </c>
      <c r="Y111" t="e">
        <f>("USR\"&amp;Updates!K111)</f>
        <v>#VALUE!</v>
      </c>
      <c r="Z111" t="e">
        <f>Updates!K111&amp;"$"</f>
        <v>#VALUE!</v>
      </c>
      <c r="AA111" s="11">
        <f t="shared" ca="1" si="18"/>
        <v>3</v>
      </c>
      <c r="AB111" s="6" t="str">
        <f ca="1">LOOKUP(AA111,AC2:AC21,AD2:AD21)</f>
        <v>DC1MDB03</v>
      </c>
    </row>
    <row r="112" spans="1:28" ht="12" customHeight="1">
      <c r="A112" s="6" t="e">
        <f>TRIM(CLEAN(MID(Updates!D112,FIND("Network User Id: ",Updates!D112)+17,(FIND("E-MAIL ACCOUNTS",Updates!D112)-(FIND("Network User Id:",Updates!D112)+17)))))</f>
        <v>#VALUE!</v>
      </c>
      <c r="B112" s="6" t="e">
        <f>TRIM(CLEAN(MID(Updates!D112,FIND("Logon ID: ",Updates!D112)+10,(FIND("Password:",Updates!D112)-(FIND("Logon ID:",Updates!D112)+10)))))</f>
        <v>#VALUE!</v>
      </c>
      <c r="C112" t="e">
        <f>TRIM(CLEAN(MID(Updates!D112,FIND("Primary Address: ",Updates!D112)+17,(FIND("Secondary Address:",Updates!D112)-(FIND("Primary Address: ",Updates!D112)+17)))))</f>
        <v>#VALUE!</v>
      </c>
      <c r="D112" t="e">
        <f>TRIM(CLEAN(MID(Updates!D112,FIND("Secondary Address: ",Updates!D112)+19,(FIND("** PLEASE DO NOT REPLY TO THIS E-MAIL. ",Updates!D112)-(FIND("Secondary Address: ",Updates!D112)+19)))))</f>
        <v>#VALUE!</v>
      </c>
      <c r="E112" t="b">
        <f>IF(COUNT(SEARCH({"transpo.ottawa.on.ca"},D112)),"@ottawa.ca")</f>
        <v>0</v>
      </c>
      <c r="F112" s="9" t="e">
        <f t="shared" si="10"/>
        <v>#VALUE!</v>
      </c>
      <c r="G112" t="e">
        <f>TRIM(CLEAN(MID(Updates!D112,FIND("E-mail Address: ",Updates!D112)+16,(FIND("The employee",Updates!D112)-(FIND("E-mail Address: ",Updates!D112)+16)))))</f>
        <v>#VALUE!</v>
      </c>
      <c r="H112" t="e">
        <f>TRIM(CLEAN(MID(Updates!D112,FIND("Account Password: ",Updates!D112)+18,(FIND("NETWORK ACCOUNTS",Updates!D112)-(FIND("Account Password:",Updates!D112)+18)))))</f>
        <v>#VALUE!</v>
      </c>
      <c r="I112" t="e">
        <f>TRIM(CLEAN(MID(Updates!D112,FIND("Password: ",Updates!D112)+10,(FIND("E-mail",Updates!D112)-(FIND("Password:",Updates!D112)+12)))))</f>
        <v>#VALUE!</v>
      </c>
      <c r="J112" t="e">
        <f>TRIM(CLEAN(MID(Updates!D112,FIND("Account to clone: ",Updates!D112)+18,(FIND("Position",Updates!D112)-(FIND("Account to clone: ",Updates!D112)+18)))))</f>
        <v>#VALUE!</v>
      </c>
      <c r="K112" t="e">
        <f>TRIM(CLEAN(MID(Updates!D112,FIND("Clone permissions of another account: ",Updates!D112)+38,(FIND("Email required:",Updates!D112)-(FIND("Clone permissions of another account: ",Updates!D112)+38)))))</f>
        <v>#VALUE!</v>
      </c>
      <c r="L112" t="e">
        <f t="shared" si="11"/>
        <v>#VALUE!</v>
      </c>
      <c r="M112" s="8" t="e">
        <f>TRIM(CLEAN(MID(Updates!D112,FIND("Branch: ",Updates!D112)+8,(FIND("Division",Updates!D112)-(FIND("Branch: ",Updates!D112)+8)))))</f>
        <v>#VALUE!</v>
      </c>
      <c r="N112" s="8" t="e">
        <f>TRIM(CLEAN(MID(Updates!D112,FIND("Pooled Position: ",Updates!D112)+17,(FIND("Are the",Updates!D112)-(FIND("Pooled Position: ",Updates!D112)+17)))))</f>
        <v>#VALUE!</v>
      </c>
      <c r="O112" t="e">
        <f>TRIM(CLEAN(MID(Updates!D112,FIND("Employee Name: ",Updates!D112)+15,(FIND("Job Title",Updates!D112)-(FIND("Employee Name: ",Updates!D112)+15)))))</f>
        <v>#VALUE!</v>
      </c>
      <c r="P112" t="e">
        <f t="shared" si="12"/>
        <v>#VALUE!</v>
      </c>
      <c r="Q112" t="e">
        <f t="shared" si="13"/>
        <v>#VALUE!</v>
      </c>
      <c r="R112" t="e">
        <f t="shared" si="14"/>
        <v>#VALUE!</v>
      </c>
      <c r="S112" t="e">
        <f>TRIM(CLEAN(MID(Updates!D112,FIND("Account to clone: ",Updates!D112)+18,(FIND("Position",Updates!D112)-(FIND("Account to clone: ",Updates!D112)+18)))))</f>
        <v>#VALUE!</v>
      </c>
      <c r="T112" t="str">
        <f t="shared" si="15"/>
        <v/>
      </c>
      <c r="U112" t="str">
        <f t="shared" si="16"/>
        <v>No</v>
      </c>
      <c r="V112" t="e">
        <f>TRIM(CLEAN(MID(Updates!D112,FIND("Home Share (H:\ drive) required: ",Updates!D112)+4,(FIND("Group Share (S:\ drive) required: ",Updates!D112)-(FIND("Home Share (H:\ drive) required: ",Updates!D112)+4)))))</f>
        <v>#VALUE!</v>
      </c>
      <c r="W112" t="str">
        <f t="shared" si="17"/>
        <v>No</v>
      </c>
      <c r="X112" t="e">
        <f>TRIM(CLEAN(MID(Updates!D112,FIND("S Drive Path: ",Updates!D112)+14,(FIND("Position",Updates!D112)-(FIND("S Drive Path: ",Updates!D112)+14)))))</f>
        <v>#VALUE!</v>
      </c>
      <c r="Y112" t="e">
        <f>("USR\"&amp;Updates!K112)</f>
        <v>#VALUE!</v>
      </c>
      <c r="Z112" t="e">
        <f>Updates!K112&amp;"$"</f>
        <v>#VALUE!</v>
      </c>
      <c r="AA112" s="11">
        <f t="shared" ca="1" si="18"/>
        <v>10</v>
      </c>
      <c r="AB112" s="6" t="str">
        <f ca="1">LOOKUP(AA112,AC2:AC21,AD2:AD21)</f>
        <v>DC1MDB10</v>
      </c>
    </row>
    <row r="113" spans="1:28" ht="12" customHeight="1">
      <c r="A113" s="6" t="e">
        <f>TRIM(CLEAN(MID(Updates!D113,FIND("Network User Id: ",Updates!D113)+17,(FIND("E-MAIL ACCOUNTS",Updates!D113)-(FIND("Network User Id:",Updates!D113)+17)))))</f>
        <v>#VALUE!</v>
      </c>
      <c r="B113" s="6" t="e">
        <f>TRIM(CLEAN(MID(Updates!D113,FIND("Logon ID: ",Updates!D113)+10,(FIND("Password:",Updates!D113)-(FIND("Logon ID:",Updates!D113)+10)))))</f>
        <v>#VALUE!</v>
      </c>
      <c r="C113" t="e">
        <f>TRIM(CLEAN(MID(Updates!D113,FIND("Primary Address: ",Updates!D113)+17,(FIND("Secondary Address:",Updates!D113)-(FIND("Primary Address: ",Updates!D113)+17)))))</f>
        <v>#VALUE!</v>
      </c>
      <c r="D113" t="e">
        <f>TRIM(CLEAN(MID(Updates!D113,FIND("Secondary Address: ",Updates!D113)+19,(FIND("** PLEASE DO NOT REPLY TO THIS E-MAIL. ",Updates!D113)-(FIND("Secondary Address: ",Updates!D113)+19)))))</f>
        <v>#VALUE!</v>
      </c>
      <c r="E113" t="b">
        <f>IF(COUNT(SEARCH({"transpo.ottawa.on.ca"},D113)),"@ottawa.ca")</f>
        <v>0</v>
      </c>
      <c r="F113" s="9" t="e">
        <f t="shared" si="10"/>
        <v>#VALUE!</v>
      </c>
      <c r="G113" t="e">
        <f>TRIM(CLEAN(MID(Updates!D113,FIND("E-mail Address: ",Updates!D113)+16,(FIND("The employee",Updates!D113)-(FIND("E-mail Address: ",Updates!D113)+16)))))</f>
        <v>#VALUE!</v>
      </c>
      <c r="H113" t="e">
        <f>TRIM(CLEAN(MID(Updates!D113,FIND("Account Password: ",Updates!D113)+18,(FIND("NETWORK ACCOUNTS",Updates!D113)-(FIND("Account Password:",Updates!D113)+18)))))</f>
        <v>#VALUE!</v>
      </c>
      <c r="I113" t="e">
        <f>TRIM(CLEAN(MID(Updates!D113,FIND("Password: ",Updates!D113)+10,(FIND("E-mail",Updates!D113)-(FIND("Password:",Updates!D113)+12)))))</f>
        <v>#VALUE!</v>
      </c>
      <c r="J113" t="e">
        <f>TRIM(CLEAN(MID(Updates!D113,FIND("Account to clone: ",Updates!D113)+18,(FIND("Position",Updates!D113)-(FIND("Account to clone: ",Updates!D113)+18)))))</f>
        <v>#VALUE!</v>
      </c>
      <c r="K113" t="e">
        <f>TRIM(CLEAN(MID(Updates!D113,FIND("Clone permissions of another account: ",Updates!D113)+38,(FIND("Email required:",Updates!D113)-(FIND("Clone permissions of another account: ",Updates!D113)+38)))))</f>
        <v>#VALUE!</v>
      </c>
      <c r="L113" t="e">
        <f t="shared" si="11"/>
        <v>#VALUE!</v>
      </c>
      <c r="M113" s="8" t="e">
        <f>TRIM(CLEAN(MID(Updates!D113,FIND("Branch: ",Updates!D113)+8,(FIND("Division",Updates!D113)-(FIND("Branch: ",Updates!D113)+8)))))</f>
        <v>#VALUE!</v>
      </c>
      <c r="N113" s="8" t="e">
        <f>TRIM(CLEAN(MID(Updates!D113,FIND("Pooled Position: ",Updates!D113)+17,(FIND("Are the",Updates!D113)-(FIND("Pooled Position: ",Updates!D113)+17)))))</f>
        <v>#VALUE!</v>
      </c>
      <c r="O113" t="e">
        <f>TRIM(CLEAN(MID(Updates!D113,FIND("Employee Name: ",Updates!D113)+15,(FIND("Job Title",Updates!D113)-(FIND("Employee Name: ",Updates!D113)+15)))))</f>
        <v>#VALUE!</v>
      </c>
      <c r="P113" t="e">
        <f t="shared" si="12"/>
        <v>#VALUE!</v>
      </c>
      <c r="Q113" t="e">
        <f t="shared" si="13"/>
        <v>#VALUE!</v>
      </c>
      <c r="R113" t="e">
        <f t="shared" si="14"/>
        <v>#VALUE!</v>
      </c>
      <c r="S113" t="e">
        <f>TRIM(CLEAN(MID(Updates!D113,FIND("Account to clone: ",Updates!D113)+18,(FIND("Position",Updates!D113)-(FIND("Account to clone: ",Updates!D113)+18)))))</f>
        <v>#VALUE!</v>
      </c>
      <c r="T113" t="str">
        <f t="shared" si="15"/>
        <v/>
      </c>
      <c r="U113" t="str">
        <f t="shared" si="16"/>
        <v>No</v>
      </c>
      <c r="V113" t="e">
        <f>TRIM(CLEAN(MID(Updates!D113,FIND("Home Share (H:\ drive) required: ",Updates!D113)+4,(FIND("Group Share (S:\ drive) required: ",Updates!D113)-(FIND("Home Share (H:\ drive) required: ",Updates!D113)+4)))))</f>
        <v>#VALUE!</v>
      </c>
      <c r="W113" t="str">
        <f t="shared" si="17"/>
        <v>No</v>
      </c>
      <c r="X113" t="e">
        <f>TRIM(CLEAN(MID(Updates!D113,FIND("S Drive Path: ",Updates!D113)+14,(FIND("Position",Updates!D113)-(FIND("S Drive Path: ",Updates!D113)+14)))))</f>
        <v>#VALUE!</v>
      </c>
      <c r="Y113" t="e">
        <f>("USR\"&amp;Updates!K113)</f>
        <v>#VALUE!</v>
      </c>
      <c r="Z113" t="e">
        <f>Updates!K113&amp;"$"</f>
        <v>#VALUE!</v>
      </c>
      <c r="AA113" s="11">
        <f t="shared" ca="1" si="18"/>
        <v>12</v>
      </c>
      <c r="AB113" s="6" t="str">
        <f ca="1">LOOKUP(AA113,AC2:AC21,AD2:AD21)</f>
        <v>DC4MDB02</v>
      </c>
    </row>
    <row r="114" spans="1:28" ht="12" customHeight="1">
      <c r="A114" s="6" t="e">
        <f>TRIM(CLEAN(MID(Updates!D114,FIND("Network User Id: ",Updates!D114)+17,(FIND("E-MAIL ACCOUNTS",Updates!D114)-(FIND("Network User Id:",Updates!D114)+17)))))</f>
        <v>#VALUE!</v>
      </c>
      <c r="B114" s="6" t="e">
        <f>TRIM(CLEAN(MID(Updates!D114,FIND("Logon ID: ",Updates!D114)+10,(FIND("Password:",Updates!D114)-(FIND("Logon ID:",Updates!D114)+10)))))</f>
        <v>#VALUE!</v>
      </c>
      <c r="C114" t="e">
        <f>TRIM(CLEAN(MID(Updates!D114,FIND("Primary Address: ",Updates!D114)+17,(FIND("Secondary Address:",Updates!D114)-(FIND("Primary Address: ",Updates!D114)+17)))))</f>
        <v>#VALUE!</v>
      </c>
      <c r="D114" t="e">
        <f>TRIM(CLEAN(MID(Updates!D114,FIND("Secondary Address: ",Updates!D114)+19,(FIND("** PLEASE DO NOT REPLY TO THIS E-MAIL. ",Updates!D114)-(FIND("Secondary Address: ",Updates!D114)+19)))))</f>
        <v>#VALUE!</v>
      </c>
      <c r="E114" t="b">
        <f>IF(COUNT(SEARCH({"transpo.ottawa.on.ca"},D114)),"@ottawa.ca")</f>
        <v>0</v>
      </c>
      <c r="F114" s="9" t="e">
        <f t="shared" si="10"/>
        <v>#VALUE!</v>
      </c>
      <c r="G114" t="e">
        <f>TRIM(CLEAN(MID(Updates!D114,FIND("E-mail Address: ",Updates!D114)+16,(FIND("The employee",Updates!D114)-(FIND("E-mail Address: ",Updates!D114)+16)))))</f>
        <v>#VALUE!</v>
      </c>
      <c r="H114" t="e">
        <f>TRIM(CLEAN(MID(Updates!D114,FIND("Account Password: ",Updates!D114)+18,(FIND("NETWORK ACCOUNTS",Updates!D114)-(FIND("Account Password:",Updates!D114)+18)))))</f>
        <v>#VALUE!</v>
      </c>
      <c r="I114" t="e">
        <f>TRIM(CLEAN(MID(Updates!D114,FIND("Password: ",Updates!D114)+10,(FIND("E-mail",Updates!D114)-(FIND("Password:",Updates!D114)+12)))))</f>
        <v>#VALUE!</v>
      </c>
      <c r="J114" t="e">
        <f>TRIM(CLEAN(MID(Updates!D114,FIND("Account to clone: ",Updates!D114)+18,(FIND("Position",Updates!D114)-(FIND("Account to clone: ",Updates!D114)+18)))))</f>
        <v>#VALUE!</v>
      </c>
      <c r="K114" t="e">
        <f>TRIM(CLEAN(MID(Updates!D114,FIND("Clone permissions of another account: ",Updates!D114)+38,(FIND("Email required:",Updates!D114)-(FIND("Clone permissions of another account: ",Updates!D114)+38)))))</f>
        <v>#VALUE!</v>
      </c>
      <c r="L114" t="e">
        <f t="shared" si="11"/>
        <v>#VALUE!</v>
      </c>
      <c r="M114" s="8" t="e">
        <f>TRIM(CLEAN(MID(Updates!D114,FIND("Branch: ",Updates!D114)+8,(FIND("Division",Updates!D114)-(FIND("Branch: ",Updates!D114)+8)))))</f>
        <v>#VALUE!</v>
      </c>
      <c r="N114" s="8" t="e">
        <f>TRIM(CLEAN(MID(Updates!D114,FIND("Pooled Position: ",Updates!D114)+17,(FIND("Are the",Updates!D114)-(FIND("Pooled Position: ",Updates!D114)+17)))))</f>
        <v>#VALUE!</v>
      </c>
      <c r="O114" t="e">
        <f>TRIM(CLEAN(MID(Updates!D114,FIND("Employee Name: ",Updates!D114)+15,(FIND("Job Title",Updates!D114)-(FIND("Employee Name: ",Updates!D114)+15)))))</f>
        <v>#VALUE!</v>
      </c>
      <c r="P114" t="e">
        <f t="shared" si="12"/>
        <v>#VALUE!</v>
      </c>
      <c r="Q114" t="e">
        <f t="shared" si="13"/>
        <v>#VALUE!</v>
      </c>
      <c r="R114" t="e">
        <f t="shared" si="14"/>
        <v>#VALUE!</v>
      </c>
      <c r="S114" t="e">
        <f>TRIM(CLEAN(MID(Updates!D114,FIND("Account to clone: ",Updates!D114)+18,(FIND("Position",Updates!D114)-(FIND("Account to clone: ",Updates!D114)+18)))))</f>
        <v>#VALUE!</v>
      </c>
      <c r="T114" t="str">
        <f t="shared" si="15"/>
        <v/>
      </c>
      <c r="U114" t="str">
        <f t="shared" si="16"/>
        <v>No</v>
      </c>
      <c r="V114" t="e">
        <f>TRIM(CLEAN(MID(Updates!D114,FIND("Home Share (H:\ drive) required: ",Updates!D114)+4,(FIND("Group Share (S:\ drive) required: ",Updates!D114)-(FIND("Home Share (H:\ drive) required: ",Updates!D114)+4)))))</f>
        <v>#VALUE!</v>
      </c>
      <c r="W114" t="str">
        <f t="shared" si="17"/>
        <v>No</v>
      </c>
      <c r="X114" t="e">
        <f>TRIM(CLEAN(MID(Updates!D114,FIND("S Drive Path: ",Updates!D114)+14,(FIND("Position",Updates!D114)-(FIND("S Drive Path: ",Updates!D114)+14)))))</f>
        <v>#VALUE!</v>
      </c>
      <c r="Y114" t="e">
        <f>("USR\"&amp;Updates!K114)</f>
        <v>#VALUE!</v>
      </c>
      <c r="Z114" t="e">
        <f>Updates!K114&amp;"$"</f>
        <v>#VALUE!</v>
      </c>
      <c r="AA114" s="11">
        <f t="shared" ca="1" si="18"/>
        <v>18</v>
      </c>
      <c r="AB114" s="6" t="str">
        <f ca="1">LOOKUP(AA114,AC2:AC21,AD2:AD21)</f>
        <v>DC4MDB08</v>
      </c>
    </row>
    <row r="115" spans="1:28" ht="12" customHeight="1">
      <c r="A115" s="6" t="e">
        <f>TRIM(CLEAN(MID(Updates!D115,FIND("Network User Id: ",Updates!D115)+17,(FIND("E-MAIL ACCOUNTS",Updates!D115)-(FIND("Network User Id:",Updates!D115)+17)))))</f>
        <v>#VALUE!</v>
      </c>
      <c r="B115" s="6" t="e">
        <f>TRIM(CLEAN(MID(Updates!D115,FIND("Logon ID: ",Updates!D115)+10,(FIND("Password:",Updates!D115)-(FIND("Logon ID:",Updates!D115)+10)))))</f>
        <v>#VALUE!</v>
      </c>
      <c r="C115" t="e">
        <f>TRIM(CLEAN(MID(Updates!D115,FIND("Primary Address: ",Updates!D115)+17,(FIND("Secondary Address:",Updates!D115)-(FIND("Primary Address: ",Updates!D115)+17)))))</f>
        <v>#VALUE!</v>
      </c>
      <c r="D115" t="e">
        <f>TRIM(CLEAN(MID(Updates!D115,FIND("Secondary Address: ",Updates!D115)+19,(FIND("** PLEASE DO NOT REPLY TO THIS E-MAIL. ",Updates!D115)-(FIND("Secondary Address: ",Updates!D115)+19)))))</f>
        <v>#VALUE!</v>
      </c>
      <c r="E115" t="b">
        <f>IF(COUNT(SEARCH({"transpo.ottawa.on.ca"},D115)),"@ottawa.ca")</f>
        <v>0</v>
      </c>
      <c r="F115" s="9" t="e">
        <f t="shared" si="10"/>
        <v>#VALUE!</v>
      </c>
      <c r="G115" t="e">
        <f>TRIM(CLEAN(MID(Updates!D115,FIND("E-mail Address: ",Updates!D115)+16,(FIND("The employee",Updates!D115)-(FIND("E-mail Address: ",Updates!D115)+16)))))</f>
        <v>#VALUE!</v>
      </c>
      <c r="H115" t="e">
        <f>TRIM(CLEAN(MID(Updates!D115,FIND("Account Password: ",Updates!D115)+18,(FIND("NETWORK ACCOUNTS",Updates!D115)-(FIND("Account Password:",Updates!D115)+18)))))</f>
        <v>#VALUE!</v>
      </c>
      <c r="I115" t="e">
        <f>TRIM(CLEAN(MID(Updates!D115,FIND("Password: ",Updates!D115)+10,(FIND("E-mail",Updates!D115)-(FIND("Password:",Updates!D115)+12)))))</f>
        <v>#VALUE!</v>
      </c>
      <c r="J115" t="e">
        <f>TRIM(CLEAN(MID(Updates!D115,FIND("Account to clone: ",Updates!D115)+18,(FIND("Position",Updates!D115)-(FIND("Account to clone: ",Updates!D115)+18)))))</f>
        <v>#VALUE!</v>
      </c>
      <c r="K115" t="e">
        <f>TRIM(CLEAN(MID(Updates!D115,FIND("Clone permissions of another account: ",Updates!D115)+38,(FIND("Email required:",Updates!D115)-(FIND("Clone permissions of another account: ",Updates!D115)+38)))))</f>
        <v>#VALUE!</v>
      </c>
      <c r="L115" t="e">
        <f t="shared" si="11"/>
        <v>#VALUE!</v>
      </c>
      <c r="M115" s="8" t="e">
        <f>TRIM(CLEAN(MID(Updates!D115,FIND("Branch: ",Updates!D115)+8,(FIND("Division",Updates!D115)-(FIND("Branch: ",Updates!D115)+8)))))</f>
        <v>#VALUE!</v>
      </c>
      <c r="N115" s="8" t="e">
        <f>TRIM(CLEAN(MID(Updates!D115,FIND("Pooled Position: ",Updates!D115)+17,(FIND("Are the",Updates!D115)-(FIND("Pooled Position: ",Updates!D115)+17)))))</f>
        <v>#VALUE!</v>
      </c>
      <c r="O115" t="e">
        <f>TRIM(CLEAN(MID(Updates!D115,FIND("Employee Name: ",Updates!D115)+15,(FIND("Job Title",Updates!D115)-(FIND("Employee Name: ",Updates!D115)+15)))))</f>
        <v>#VALUE!</v>
      </c>
      <c r="P115" t="e">
        <f t="shared" si="12"/>
        <v>#VALUE!</v>
      </c>
      <c r="Q115" t="e">
        <f t="shared" si="13"/>
        <v>#VALUE!</v>
      </c>
      <c r="R115" t="e">
        <f t="shared" si="14"/>
        <v>#VALUE!</v>
      </c>
      <c r="S115" t="e">
        <f>TRIM(CLEAN(MID(Updates!D115,FIND("Account to clone: ",Updates!D115)+18,(FIND("Position",Updates!D115)-(FIND("Account to clone: ",Updates!D115)+18)))))</f>
        <v>#VALUE!</v>
      </c>
      <c r="T115" t="str">
        <f t="shared" si="15"/>
        <v/>
      </c>
      <c r="U115" t="str">
        <f t="shared" si="16"/>
        <v>No</v>
      </c>
      <c r="V115" t="e">
        <f>TRIM(CLEAN(MID(Updates!D115,FIND("Home Share (H:\ drive) required: ",Updates!D115)+4,(FIND("Group Share (S:\ drive) required: ",Updates!D115)-(FIND("Home Share (H:\ drive) required: ",Updates!D115)+4)))))</f>
        <v>#VALUE!</v>
      </c>
      <c r="W115" t="str">
        <f t="shared" si="17"/>
        <v>No</v>
      </c>
      <c r="X115" t="e">
        <f>TRIM(CLEAN(MID(Updates!D115,FIND("S Drive Path: ",Updates!D115)+14,(FIND("Position",Updates!D115)-(FIND("S Drive Path: ",Updates!D115)+14)))))</f>
        <v>#VALUE!</v>
      </c>
      <c r="Y115" t="e">
        <f>("USR\"&amp;Updates!K115)</f>
        <v>#VALUE!</v>
      </c>
      <c r="Z115" t="e">
        <f>Updates!K115&amp;"$"</f>
        <v>#VALUE!</v>
      </c>
      <c r="AA115" s="11">
        <f t="shared" ca="1" si="18"/>
        <v>8</v>
      </c>
      <c r="AB115" s="6" t="str">
        <f ca="1">LOOKUP(AA115,AC2:AC21,AD2:AD21)</f>
        <v>DC1MDB08</v>
      </c>
    </row>
    <row r="116" spans="1:28" ht="12" customHeight="1">
      <c r="A116" s="6" t="e">
        <f>TRIM(CLEAN(MID(Updates!D116,FIND("Network User Id: ",Updates!D116)+17,(FIND("E-MAIL ACCOUNTS",Updates!D116)-(FIND("Network User Id:",Updates!D116)+17)))))</f>
        <v>#VALUE!</v>
      </c>
      <c r="B116" s="6" t="e">
        <f>TRIM(CLEAN(MID(Updates!D116,FIND("Logon ID: ",Updates!D116)+10,(FIND("Password:",Updates!D116)-(FIND("Logon ID:",Updates!D116)+10)))))</f>
        <v>#VALUE!</v>
      </c>
      <c r="C116" t="e">
        <f>TRIM(CLEAN(MID(Updates!D116,FIND("Primary Address: ",Updates!D116)+17,(FIND("Secondary Address:",Updates!D116)-(FIND("Primary Address: ",Updates!D116)+17)))))</f>
        <v>#VALUE!</v>
      </c>
      <c r="D116" t="e">
        <f>TRIM(CLEAN(MID(Updates!D116,FIND("Secondary Address: ",Updates!D116)+19,(FIND("** PLEASE DO NOT REPLY TO THIS E-MAIL. ",Updates!D116)-(FIND("Secondary Address: ",Updates!D116)+19)))))</f>
        <v>#VALUE!</v>
      </c>
      <c r="E116" t="b">
        <f>IF(COUNT(SEARCH({"transpo.ottawa.on.ca"},D116)),"@ottawa.ca")</f>
        <v>0</v>
      </c>
      <c r="F116" s="9" t="e">
        <f t="shared" si="10"/>
        <v>#VALUE!</v>
      </c>
      <c r="G116" t="e">
        <f>TRIM(CLEAN(MID(Updates!D116,FIND("E-mail Address: ",Updates!D116)+16,(FIND("The employee",Updates!D116)-(FIND("E-mail Address: ",Updates!D116)+16)))))</f>
        <v>#VALUE!</v>
      </c>
      <c r="H116" t="e">
        <f>TRIM(CLEAN(MID(Updates!D116,FIND("Account Password: ",Updates!D116)+18,(FIND("NETWORK ACCOUNTS",Updates!D116)-(FIND("Account Password:",Updates!D116)+18)))))</f>
        <v>#VALUE!</v>
      </c>
      <c r="I116" t="e">
        <f>TRIM(CLEAN(MID(Updates!D116,FIND("Password: ",Updates!D116)+10,(FIND("E-mail",Updates!D116)-(FIND("Password:",Updates!D116)+12)))))</f>
        <v>#VALUE!</v>
      </c>
      <c r="J116" t="e">
        <f>TRIM(CLEAN(MID(Updates!D116,FIND("Account to clone: ",Updates!D116)+18,(FIND("Position",Updates!D116)-(FIND("Account to clone: ",Updates!D116)+18)))))</f>
        <v>#VALUE!</v>
      </c>
      <c r="K116" t="e">
        <f>TRIM(CLEAN(MID(Updates!D116,FIND("Clone permissions of another account: ",Updates!D116)+38,(FIND("Email required:",Updates!D116)-(FIND("Clone permissions of another account: ",Updates!D116)+38)))))</f>
        <v>#VALUE!</v>
      </c>
      <c r="L116" t="e">
        <f t="shared" si="11"/>
        <v>#VALUE!</v>
      </c>
      <c r="M116" s="8" t="e">
        <f>TRIM(CLEAN(MID(Updates!D116,FIND("Branch: ",Updates!D116)+8,(FIND("Division",Updates!D116)-(FIND("Branch: ",Updates!D116)+8)))))</f>
        <v>#VALUE!</v>
      </c>
      <c r="N116" s="8" t="e">
        <f>TRIM(CLEAN(MID(Updates!D116,FIND("Pooled Position: ",Updates!D116)+17,(FIND("Are the",Updates!D116)-(FIND("Pooled Position: ",Updates!D116)+17)))))</f>
        <v>#VALUE!</v>
      </c>
      <c r="O116" t="e">
        <f>TRIM(CLEAN(MID(Updates!D116,FIND("Employee Name: ",Updates!D116)+15,(FIND("Job Title",Updates!D116)-(FIND("Employee Name: ",Updates!D116)+15)))))</f>
        <v>#VALUE!</v>
      </c>
      <c r="P116" t="e">
        <f t="shared" si="12"/>
        <v>#VALUE!</v>
      </c>
      <c r="Q116" t="e">
        <f t="shared" si="13"/>
        <v>#VALUE!</v>
      </c>
      <c r="R116" t="e">
        <f t="shared" si="14"/>
        <v>#VALUE!</v>
      </c>
      <c r="S116" t="e">
        <f>TRIM(CLEAN(MID(Updates!D116,FIND("Account to clone: ",Updates!D116)+18,(FIND("Position",Updates!D116)-(FIND("Account to clone: ",Updates!D116)+18)))))</f>
        <v>#VALUE!</v>
      </c>
      <c r="T116" t="str">
        <f t="shared" si="15"/>
        <v/>
      </c>
      <c r="U116" t="str">
        <f t="shared" si="16"/>
        <v>No</v>
      </c>
      <c r="V116" t="e">
        <f>TRIM(CLEAN(MID(Updates!D116,FIND("Home Share (H:\ drive) required: ",Updates!D116)+4,(FIND("Group Share (S:\ drive) required: ",Updates!D116)-(FIND("Home Share (H:\ drive) required: ",Updates!D116)+4)))))</f>
        <v>#VALUE!</v>
      </c>
      <c r="W116" t="str">
        <f t="shared" si="17"/>
        <v>No</v>
      </c>
      <c r="X116" t="e">
        <f>TRIM(CLEAN(MID(Updates!D116,FIND("S Drive Path: ",Updates!D116)+14,(FIND("Position",Updates!D116)-(FIND("S Drive Path: ",Updates!D116)+14)))))</f>
        <v>#VALUE!</v>
      </c>
      <c r="Y116" t="e">
        <f>("USR\"&amp;Updates!K116)</f>
        <v>#VALUE!</v>
      </c>
      <c r="Z116" t="e">
        <f>Updates!K116&amp;"$"</f>
        <v>#VALUE!</v>
      </c>
      <c r="AA116" s="11">
        <f t="shared" ca="1" si="18"/>
        <v>17</v>
      </c>
      <c r="AB116" s="6" t="str">
        <f ca="1">LOOKUP(AA116,AC2:AC21,AD2:AD21)</f>
        <v>DC4MDB07</v>
      </c>
    </row>
    <row r="117" spans="1:28" ht="12" customHeight="1">
      <c r="A117" s="6" t="e">
        <f>TRIM(CLEAN(MID(Updates!D117,FIND("Network User Id: ",Updates!D117)+17,(FIND("E-MAIL ACCOUNTS",Updates!D117)-(FIND("Network User Id:",Updates!D117)+17)))))</f>
        <v>#VALUE!</v>
      </c>
      <c r="B117" s="6" t="e">
        <f>TRIM(CLEAN(MID(Updates!D117,FIND("Logon ID: ",Updates!D117)+10,(FIND("Password:",Updates!D117)-(FIND("Logon ID:",Updates!D117)+10)))))</f>
        <v>#VALUE!</v>
      </c>
      <c r="C117" t="e">
        <f>TRIM(CLEAN(MID(Updates!D117,FIND("Primary Address: ",Updates!D117)+17,(FIND("Secondary Address:",Updates!D117)-(FIND("Primary Address: ",Updates!D117)+17)))))</f>
        <v>#VALUE!</v>
      </c>
      <c r="D117" t="e">
        <f>TRIM(CLEAN(MID(Updates!D117,FIND("Secondary Address: ",Updates!D117)+19,(FIND("** PLEASE DO NOT REPLY TO THIS E-MAIL. ",Updates!D117)-(FIND("Secondary Address: ",Updates!D117)+19)))))</f>
        <v>#VALUE!</v>
      </c>
      <c r="E117" t="b">
        <f>IF(COUNT(SEARCH({"transpo.ottawa.on.ca"},D117)),"@ottawa.ca")</f>
        <v>0</v>
      </c>
      <c r="F117" s="9" t="e">
        <f t="shared" si="10"/>
        <v>#VALUE!</v>
      </c>
      <c r="G117" t="e">
        <f>TRIM(CLEAN(MID(Updates!D117,FIND("E-mail Address: ",Updates!D117)+16,(FIND("The employee",Updates!D117)-(FIND("E-mail Address: ",Updates!D117)+16)))))</f>
        <v>#VALUE!</v>
      </c>
      <c r="H117" t="e">
        <f>TRIM(CLEAN(MID(Updates!D117,FIND("Account Password: ",Updates!D117)+18,(FIND("NETWORK ACCOUNTS",Updates!D117)-(FIND("Account Password:",Updates!D117)+18)))))</f>
        <v>#VALUE!</v>
      </c>
      <c r="I117" t="e">
        <f>TRIM(CLEAN(MID(Updates!D117,FIND("Password: ",Updates!D117)+10,(FIND("E-mail",Updates!D117)-(FIND("Password:",Updates!D117)+12)))))</f>
        <v>#VALUE!</v>
      </c>
      <c r="J117" t="e">
        <f>TRIM(CLEAN(MID(Updates!D117,FIND("Account to clone: ",Updates!D117)+18,(FIND("Position",Updates!D117)-(FIND("Account to clone: ",Updates!D117)+18)))))</f>
        <v>#VALUE!</v>
      </c>
      <c r="K117" t="e">
        <f>TRIM(CLEAN(MID(Updates!D117,FIND("Clone permissions of another account: ",Updates!D117)+38,(FIND("Email required:",Updates!D117)-(FIND("Clone permissions of another account: ",Updates!D117)+38)))))</f>
        <v>#VALUE!</v>
      </c>
      <c r="L117" t="e">
        <f t="shared" si="11"/>
        <v>#VALUE!</v>
      </c>
      <c r="M117" s="8" t="e">
        <f>TRIM(CLEAN(MID(Updates!D117,FIND("Branch: ",Updates!D117)+8,(FIND("Division",Updates!D117)-(FIND("Branch: ",Updates!D117)+8)))))</f>
        <v>#VALUE!</v>
      </c>
      <c r="N117" s="8" t="e">
        <f>TRIM(CLEAN(MID(Updates!D117,FIND("Pooled Position: ",Updates!D117)+17,(FIND("Are the",Updates!D117)-(FIND("Pooled Position: ",Updates!D117)+17)))))</f>
        <v>#VALUE!</v>
      </c>
      <c r="O117" t="e">
        <f>TRIM(CLEAN(MID(Updates!D117,FIND("Employee Name: ",Updates!D117)+15,(FIND("Job Title",Updates!D117)-(FIND("Employee Name: ",Updates!D117)+15)))))</f>
        <v>#VALUE!</v>
      </c>
      <c r="P117" t="e">
        <f t="shared" si="12"/>
        <v>#VALUE!</v>
      </c>
      <c r="Q117" t="e">
        <f t="shared" si="13"/>
        <v>#VALUE!</v>
      </c>
      <c r="R117" t="e">
        <f t="shared" si="14"/>
        <v>#VALUE!</v>
      </c>
      <c r="S117" t="e">
        <f>TRIM(CLEAN(MID(Updates!D117,FIND("Account to clone: ",Updates!D117)+18,(FIND("Position",Updates!D117)-(FIND("Account to clone: ",Updates!D117)+18)))))</f>
        <v>#VALUE!</v>
      </c>
      <c r="T117" t="str">
        <f t="shared" si="15"/>
        <v/>
      </c>
      <c r="U117" t="str">
        <f t="shared" si="16"/>
        <v>No</v>
      </c>
      <c r="V117" t="e">
        <f>TRIM(CLEAN(MID(Updates!D117,FIND("Home Share (H:\ drive) required: ",Updates!D117)+4,(FIND("Group Share (S:\ drive) required: ",Updates!D117)-(FIND("Home Share (H:\ drive) required: ",Updates!D117)+4)))))</f>
        <v>#VALUE!</v>
      </c>
      <c r="W117" t="str">
        <f t="shared" si="17"/>
        <v>No</v>
      </c>
      <c r="X117" t="e">
        <f>TRIM(CLEAN(MID(Updates!D117,FIND("S Drive Path: ",Updates!D117)+14,(FIND("Position",Updates!D117)-(FIND("S Drive Path: ",Updates!D117)+14)))))</f>
        <v>#VALUE!</v>
      </c>
      <c r="Y117" t="e">
        <f>("USR\"&amp;Updates!K117)</f>
        <v>#VALUE!</v>
      </c>
      <c r="Z117" t="e">
        <f>Updates!K117&amp;"$"</f>
        <v>#VALUE!</v>
      </c>
      <c r="AA117" s="11">
        <f t="shared" ca="1" si="18"/>
        <v>18</v>
      </c>
      <c r="AB117" s="6" t="str">
        <f ca="1">LOOKUP(AA117,AC2:AC21,AD2:AD21)</f>
        <v>DC4MDB08</v>
      </c>
    </row>
    <row r="118" spans="1:28" ht="12" customHeight="1">
      <c r="A118" s="6" t="e">
        <f>TRIM(CLEAN(MID(Updates!D118,FIND("Network User Id: ",Updates!D118)+17,(FIND("E-MAIL ACCOUNTS",Updates!D118)-(FIND("Network User Id:",Updates!D118)+17)))))</f>
        <v>#VALUE!</v>
      </c>
      <c r="B118" s="6" t="e">
        <f>TRIM(CLEAN(MID(Updates!D118,FIND("Logon ID: ",Updates!D118)+10,(FIND("Password:",Updates!D118)-(FIND("Logon ID:",Updates!D118)+10)))))</f>
        <v>#VALUE!</v>
      </c>
      <c r="C118" t="e">
        <f>TRIM(CLEAN(MID(Updates!D118,FIND("Primary Address: ",Updates!D118)+17,(FIND("Secondary Address:",Updates!D118)-(FIND("Primary Address: ",Updates!D118)+17)))))</f>
        <v>#VALUE!</v>
      </c>
      <c r="D118" t="e">
        <f>TRIM(CLEAN(MID(Updates!D118,FIND("Secondary Address: ",Updates!D118)+19,(FIND("** PLEASE DO NOT REPLY TO THIS E-MAIL. ",Updates!D118)-(FIND("Secondary Address: ",Updates!D118)+19)))))</f>
        <v>#VALUE!</v>
      </c>
      <c r="E118" t="b">
        <f>IF(COUNT(SEARCH({"transpo.ottawa.on.ca"},D118)),"@ottawa.ca")</f>
        <v>0</v>
      </c>
      <c r="F118" s="9" t="e">
        <f t="shared" si="10"/>
        <v>#VALUE!</v>
      </c>
      <c r="G118" t="e">
        <f>TRIM(CLEAN(MID(Updates!D118,FIND("E-mail Address: ",Updates!D118)+16,(FIND("The employee",Updates!D118)-(FIND("E-mail Address: ",Updates!D118)+16)))))</f>
        <v>#VALUE!</v>
      </c>
      <c r="H118" t="e">
        <f>TRIM(CLEAN(MID(Updates!D118,FIND("Account Password: ",Updates!D118)+18,(FIND("NETWORK ACCOUNTS",Updates!D118)-(FIND("Account Password:",Updates!D118)+18)))))</f>
        <v>#VALUE!</v>
      </c>
      <c r="I118" t="e">
        <f>TRIM(CLEAN(MID(Updates!D118,FIND("Password: ",Updates!D118)+10,(FIND("E-mail",Updates!D118)-(FIND("Password:",Updates!D118)+12)))))</f>
        <v>#VALUE!</v>
      </c>
      <c r="J118" t="e">
        <f>TRIM(CLEAN(MID(Updates!D118,FIND("Account to clone: ",Updates!D118)+18,(FIND("Position",Updates!D118)-(FIND("Account to clone: ",Updates!D118)+18)))))</f>
        <v>#VALUE!</v>
      </c>
      <c r="K118" t="e">
        <f>TRIM(CLEAN(MID(Updates!D118,FIND("Clone permissions of another account: ",Updates!D118)+38,(FIND("Email required:",Updates!D118)-(FIND("Clone permissions of another account: ",Updates!D118)+38)))))</f>
        <v>#VALUE!</v>
      </c>
      <c r="L118" t="e">
        <f t="shared" si="11"/>
        <v>#VALUE!</v>
      </c>
      <c r="M118" s="8" t="e">
        <f>TRIM(CLEAN(MID(Updates!D118,FIND("Branch: ",Updates!D118)+8,(FIND("Division",Updates!D118)-(FIND("Branch: ",Updates!D118)+8)))))</f>
        <v>#VALUE!</v>
      </c>
      <c r="N118" s="8" t="e">
        <f>TRIM(CLEAN(MID(Updates!D118,FIND("Pooled Position: ",Updates!D118)+17,(FIND("Are the",Updates!D118)-(FIND("Pooled Position: ",Updates!D118)+17)))))</f>
        <v>#VALUE!</v>
      </c>
      <c r="O118" t="e">
        <f>TRIM(CLEAN(MID(Updates!D118,FIND("Employee Name: ",Updates!D118)+15,(FIND("Job Title",Updates!D118)-(FIND("Employee Name: ",Updates!D118)+15)))))</f>
        <v>#VALUE!</v>
      </c>
      <c r="P118" t="e">
        <f t="shared" si="12"/>
        <v>#VALUE!</v>
      </c>
      <c r="Q118" t="e">
        <f t="shared" si="13"/>
        <v>#VALUE!</v>
      </c>
      <c r="R118" t="e">
        <f t="shared" si="14"/>
        <v>#VALUE!</v>
      </c>
      <c r="S118" t="e">
        <f>TRIM(CLEAN(MID(Updates!D118,FIND("Account to clone: ",Updates!D118)+18,(FIND("Position",Updates!D118)-(FIND("Account to clone: ",Updates!D118)+18)))))</f>
        <v>#VALUE!</v>
      </c>
      <c r="T118" t="str">
        <f t="shared" si="15"/>
        <v/>
      </c>
      <c r="U118" t="str">
        <f t="shared" si="16"/>
        <v>No</v>
      </c>
      <c r="V118" t="e">
        <f>TRIM(CLEAN(MID(Updates!D118,FIND("Home Share (H:\ drive) required: ",Updates!D118)+4,(FIND("Group Share (S:\ drive) required: ",Updates!D118)-(FIND("Home Share (H:\ drive) required: ",Updates!D118)+4)))))</f>
        <v>#VALUE!</v>
      </c>
      <c r="W118" t="str">
        <f t="shared" si="17"/>
        <v>No</v>
      </c>
      <c r="X118" t="e">
        <f>TRIM(CLEAN(MID(Updates!D118,FIND("S Drive Path: ",Updates!D118)+14,(FIND("Position",Updates!D118)-(FIND("S Drive Path: ",Updates!D118)+14)))))</f>
        <v>#VALUE!</v>
      </c>
      <c r="Y118" t="e">
        <f>("USR\"&amp;Updates!K118)</f>
        <v>#VALUE!</v>
      </c>
      <c r="Z118" t="e">
        <f>Updates!K118&amp;"$"</f>
        <v>#VALUE!</v>
      </c>
      <c r="AA118" s="11">
        <f t="shared" ca="1" si="18"/>
        <v>3</v>
      </c>
      <c r="AB118" s="6" t="str">
        <f ca="1">LOOKUP(AA118,AC2:AC21,AD2:AD21)</f>
        <v>DC1MDB03</v>
      </c>
    </row>
    <row r="119" spans="1:28" ht="12" customHeight="1">
      <c r="A119" s="6" t="e">
        <f>TRIM(CLEAN(MID(Updates!D119,FIND("Network User Id: ",Updates!D119)+17,(FIND("E-MAIL ACCOUNTS",Updates!D119)-(FIND("Network User Id:",Updates!D119)+17)))))</f>
        <v>#VALUE!</v>
      </c>
      <c r="B119" s="6" t="e">
        <f>TRIM(CLEAN(MID(Updates!D119,FIND("Logon ID: ",Updates!D119)+10,(FIND("Password:",Updates!D119)-(FIND("Logon ID:",Updates!D119)+10)))))</f>
        <v>#VALUE!</v>
      </c>
      <c r="C119" t="e">
        <f>TRIM(CLEAN(MID(Updates!D119,FIND("Primary Address: ",Updates!D119)+17,(FIND("Secondary Address:",Updates!D119)-(FIND("Primary Address: ",Updates!D119)+17)))))</f>
        <v>#VALUE!</v>
      </c>
      <c r="D119" t="e">
        <f>TRIM(CLEAN(MID(Updates!D119,FIND("Secondary Address: ",Updates!D119)+19,(FIND("** PLEASE DO NOT REPLY TO THIS E-MAIL. ",Updates!D119)-(FIND("Secondary Address: ",Updates!D119)+19)))))</f>
        <v>#VALUE!</v>
      </c>
      <c r="E119" t="b">
        <f>IF(COUNT(SEARCH({"transpo.ottawa.on.ca"},D119)),"@ottawa.ca")</f>
        <v>0</v>
      </c>
      <c r="F119" s="9" t="e">
        <f t="shared" si="10"/>
        <v>#VALUE!</v>
      </c>
      <c r="G119" t="e">
        <f>TRIM(CLEAN(MID(Updates!D119,FIND("E-mail Address: ",Updates!D119)+16,(FIND("The employee",Updates!D119)-(FIND("E-mail Address: ",Updates!D119)+16)))))</f>
        <v>#VALUE!</v>
      </c>
      <c r="H119" t="e">
        <f>TRIM(CLEAN(MID(Updates!D119,FIND("Account Password: ",Updates!D119)+18,(FIND("NETWORK ACCOUNTS",Updates!D119)-(FIND("Account Password:",Updates!D119)+18)))))</f>
        <v>#VALUE!</v>
      </c>
      <c r="I119" t="e">
        <f>TRIM(CLEAN(MID(Updates!D119,FIND("Password: ",Updates!D119)+10,(FIND("E-mail",Updates!D119)-(FIND("Password:",Updates!D119)+12)))))</f>
        <v>#VALUE!</v>
      </c>
      <c r="J119" t="e">
        <f>TRIM(CLEAN(MID(Updates!D119,FIND("Account to clone: ",Updates!D119)+18,(FIND("Position",Updates!D119)-(FIND("Account to clone: ",Updates!D119)+18)))))</f>
        <v>#VALUE!</v>
      </c>
      <c r="K119" t="e">
        <f>TRIM(CLEAN(MID(Updates!D119,FIND("Clone permissions of another account: ",Updates!D119)+38,(FIND("Email required:",Updates!D119)-(FIND("Clone permissions of another account: ",Updates!D119)+38)))))</f>
        <v>#VALUE!</v>
      </c>
      <c r="L119" t="e">
        <f t="shared" si="11"/>
        <v>#VALUE!</v>
      </c>
      <c r="M119" s="8" t="e">
        <f>TRIM(CLEAN(MID(Updates!D119,FIND("Branch: ",Updates!D119)+8,(FIND("Division",Updates!D119)-(FIND("Branch: ",Updates!D119)+8)))))</f>
        <v>#VALUE!</v>
      </c>
      <c r="N119" s="8" t="e">
        <f>TRIM(CLEAN(MID(Updates!D119,FIND("Pooled Position: ",Updates!D119)+17,(FIND("Are the",Updates!D119)-(FIND("Pooled Position: ",Updates!D119)+17)))))</f>
        <v>#VALUE!</v>
      </c>
      <c r="O119" t="e">
        <f>TRIM(CLEAN(MID(Updates!D119,FIND("Employee Name: ",Updates!D119)+15,(FIND("Job Title",Updates!D119)-(FIND("Employee Name: ",Updates!D119)+15)))))</f>
        <v>#VALUE!</v>
      </c>
      <c r="P119" t="e">
        <f t="shared" si="12"/>
        <v>#VALUE!</v>
      </c>
      <c r="Q119" t="e">
        <f t="shared" si="13"/>
        <v>#VALUE!</v>
      </c>
      <c r="R119" t="e">
        <f t="shared" si="14"/>
        <v>#VALUE!</v>
      </c>
      <c r="S119" t="e">
        <f>TRIM(CLEAN(MID(Updates!D119,FIND("Account to clone: ",Updates!D119)+18,(FIND("Position",Updates!D119)-(FIND("Account to clone: ",Updates!D119)+18)))))</f>
        <v>#VALUE!</v>
      </c>
      <c r="T119" t="str">
        <f t="shared" si="15"/>
        <v/>
      </c>
      <c r="U119" t="str">
        <f t="shared" si="16"/>
        <v>No</v>
      </c>
      <c r="V119" t="e">
        <f>TRIM(CLEAN(MID(Updates!D119,FIND("Home Share (H:\ drive) required: ",Updates!D119)+4,(FIND("Group Share (S:\ drive) required: ",Updates!D119)-(FIND("Home Share (H:\ drive) required: ",Updates!D119)+4)))))</f>
        <v>#VALUE!</v>
      </c>
      <c r="W119" t="str">
        <f t="shared" si="17"/>
        <v>No</v>
      </c>
      <c r="X119" t="e">
        <f>TRIM(CLEAN(MID(Updates!D119,FIND("S Drive Path: ",Updates!D119)+14,(FIND("Position",Updates!D119)-(FIND("S Drive Path: ",Updates!D119)+14)))))</f>
        <v>#VALUE!</v>
      </c>
      <c r="Y119" t="e">
        <f>("USR\"&amp;Updates!K119)</f>
        <v>#VALUE!</v>
      </c>
      <c r="Z119" t="e">
        <f>Updates!K119&amp;"$"</f>
        <v>#VALUE!</v>
      </c>
      <c r="AA119" s="11">
        <f t="shared" ca="1" si="18"/>
        <v>6</v>
      </c>
      <c r="AB119" s="6" t="str">
        <f ca="1">LOOKUP(AA119,AC2:AC21,AD2:AD21)</f>
        <v>DC1MDB06</v>
      </c>
    </row>
    <row r="120" spans="1:28" ht="12" customHeight="1">
      <c r="A120" s="6" t="e">
        <f>TRIM(CLEAN(MID(Updates!D120,FIND("Network User Id: ",Updates!D120)+17,(FIND("E-MAIL ACCOUNTS",Updates!D120)-(FIND("Network User Id:",Updates!D120)+17)))))</f>
        <v>#VALUE!</v>
      </c>
      <c r="B120" s="6" t="e">
        <f>TRIM(CLEAN(MID(Updates!D120,FIND("Logon ID: ",Updates!D120)+10,(FIND("Password:",Updates!D120)-(FIND("Logon ID:",Updates!D120)+10)))))</f>
        <v>#VALUE!</v>
      </c>
      <c r="C120" t="e">
        <f>TRIM(CLEAN(MID(Updates!D120,FIND("Primary Address: ",Updates!D120)+17,(FIND("Secondary Address:",Updates!D120)-(FIND("Primary Address: ",Updates!D120)+17)))))</f>
        <v>#VALUE!</v>
      </c>
      <c r="D120" t="e">
        <f>TRIM(CLEAN(MID(Updates!D120,FIND("Secondary Address: ",Updates!D120)+19,(FIND("** PLEASE DO NOT REPLY TO THIS E-MAIL. ",Updates!D120)-(FIND("Secondary Address: ",Updates!D120)+19)))))</f>
        <v>#VALUE!</v>
      </c>
      <c r="E120" t="b">
        <f>IF(COUNT(SEARCH({"transpo.ottawa.on.ca"},D120)),"@ottawa.ca")</f>
        <v>0</v>
      </c>
      <c r="F120" s="9" t="e">
        <f t="shared" si="10"/>
        <v>#VALUE!</v>
      </c>
      <c r="G120" t="e">
        <f>TRIM(CLEAN(MID(Updates!D120,FIND("E-mail Address: ",Updates!D120)+16,(FIND("The employee",Updates!D120)-(FIND("E-mail Address: ",Updates!D120)+16)))))</f>
        <v>#VALUE!</v>
      </c>
      <c r="H120" t="e">
        <f>TRIM(CLEAN(MID(Updates!D120,FIND("Account Password: ",Updates!D120)+18,(FIND("NETWORK ACCOUNTS",Updates!D120)-(FIND("Account Password:",Updates!D120)+18)))))</f>
        <v>#VALUE!</v>
      </c>
      <c r="I120" t="e">
        <f>TRIM(CLEAN(MID(Updates!D120,FIND("Password: ",Updates!D120)+10,(FIND("E-mail",Updates!D120)-(FIND("Password:",Updates!D120)+12)))))</f>
        <v>#VALUE!</v>
      </c>
      <c r="J120" t="e">
        <f>TRIM(CLEAN(MID(Updates!D120,FIND("Account to clone: ",Updates!D120)+18,(FIND("Position",Updates!D120)-(FIND("Account to clone: ",Updates!D120)+18)))))</f>
        <v>#VALUE!</v>
      </c>
      <c r="K120" t="e">
        <f>TRIM(CLEAN(MID(Updates!D120,FIND("Clone permissions of another account: ",Updates!D120)+38,(FIND("Email required:",Updates!D120)-(FIND("Clone permissions of another account: ",Updates!D120)+38)))))</f>
        <v>#VALUE!</v>
      </c>
      <c r="L120" t="e">
        <f t="shared" si="11"/>
        <v>#VALUE!</v>
      </c>
      <c r="M120" s="8" t="e">
        <f>TRIM(CLEAN(MID(Updates!D120,FIND("Branch: ",Updates!D120)+8,(FIND("Division",Updates!D120)-(FIND("Branch: ",Updates!D120)+8)))))</f>
        <v>#VALUE!</v>
      </c>
      <c r="N120" s="8" t="e">
        <f>TRIM(CLEAN(MID(Updates!D120,FIND("Pooled Position: ",Updates!D120)+17,(FIND("Are the",Updates!D120)-(FIND("Pooled Position: ",Updates!D120)+17)))))</f>
        <v>#VALUE!</v>
      </c>
      <c r="O120" t="e">
        <f>TRIM(CLEAN(MID(Updates!D120,FIND("Employee Name: ",Updates!D120)+15,(FIND("Job Title",Updates!D120)-(FIND("Employee Name: ",Updates!D120)+15)))))</f>
        <v>#VALUE!</v>
      </c>
      <c r="P120" t="e">
        <f t="shared" si="12"/>
        <v>#VALUE!</v>
      </c>
      <c r="Q120" t="e">
        <f t="shared" si="13"/>
        <v>#VALUE!</v>
      </c>
      <c r="R120" t="e">
        <f t="shared" si="14"/>
        <v>#VALUE!</v>
      </c>
      <c r="S120" t="e">
        <f>TRIM(CLEAN(MID(Updates!D120,FIND("Account to clone: ",Updates!D120)+18,(FIND("Position",Updates!D120)-(FIND("Account to clone: ",Updates!D120)+18)))))</f>
        <v>#VALUE!</v>
      </c>
      <c r="T120" t="str">
        <f t="shared" si="15"/>
        <v/>
      </c>
      <c r="U120" t="str">
        <f t="shared" si="16"/>
        <v>No</v>
      </c>
      <c r="V120" t="e">
        <f>TRIM(CLEAN(MID(Updates!D120,FIND("Home Share (H:\ drive) required: ",Updates!D120)+4,(FIND("Group Share (S:\ drive) required: ",Updates!D120)-(FIND("Home Share (H:\ drive) required: ",Updates!D120)+4)))))</f>
        <v>#VALUE!</v>
      </c>
      <c r="W120" t="str">
        <f t="shared" si="17"/>
        <v>No</v>
      </c>
      <c r="X120" t="e">
        <f>TRIM(CLEAN(MID(Updates!D120,FIND("S Drive Path: ",Updates!D120)+14,(FIND("Position",Updates!D120)-(FIND("S Drive Path: ",Updates!D120)+14)))))</f>
        <v>#VALUE!</v>
      </c>
      <c r="Y120" t="e">
        <f>("USR\"&amp;Updates!K120)</f>
        <v>#VALUE!</v>
      </c>
      <c r="Z120" t="e">
        <f>Updates!K120&amp;"$"</f>
        <v>#VALUE!</v>
      </c>
      <c r="AA120" s="11">
        <f t="shared" ca="1" si="18"/>
        <v>15</v>
      </c>
      <c r="AB120" s="6" t="str">
        <f ca="1">LOOKUP(AA120,AC2:AC21,AD2:AD21)</f>
        <v>DC4MDB05</v>
      </c>
    </row>
    <row r="121" spans="1:28" ht="12" customHeight="1">
      <c r="A121" s="6" t="e">
        <f>TRIM(CLEAN(MID(Updates!D121,FIND("Network User Id: ",Updates!D121)+17,(FIND("E-MAIL ACCOUNTS",Updates!D121)-(FIND("Network User Id:",Updates!D121)+17)))))</f>
        <v>#VALUE!</v>
      </c>
      <c r="B121" s="6" t="e">
        <f>TRIM(CLEAN(MID(Updates!D121,FIND("Logon ID: ",Updates!D121)+10,(FIND("Password:",Updates!D121)-(FIND("Logon ID:",Updates!D121)+10)))))</f>
        <v>#VALUE!</v>
      </c>
      <c r="C121" t="e">
        <f>TRIM(CLEAN(MID(Updates!D121,FIND("Primary Address: ",Updates!D121)+17,(FIND("Secondary Address:",Updates!D121)-(FIND("Primary Address: ",Updates!D121)+17)))))</f>
        <v>#VALUE!</v>
      </c>
      <c r="D121" t="e">
        <f>TRIM(CLEAN(MID(Updates!D121,FIND("Secondary Address: ",Updates!D121)+19,(FIND("** PLEASE DO NOT REPLY TO THIS E-MAIL. ",Updates!D121)-(FIND("Secondary Address: ",Updates!D121)+19)))))</f>
        <v>#VALUE!</v>
      </c>
      <c r="E121" t="b">
        <f>IF(COUNT(SEARCH({"transpo.ottawa.on.ca"},D121)),"@ottawa.ca")</f>
        <v>0</v>
      </c>
      <c r="F121" s="9" t="e">
        <f t="shared" si="10"/>
        <v>#VALUE!</v>
      </c>
      <c r="G121" t="e">
        <f>TRIM(CLEAN(MID(Updates!D121,FIND("E-mail Address: ",Updates!D121)+16,(FIND("The employee",Updates!D121)-(FIND("E-mail Address: ",Updates!D121)+16)))))</f>
        <v>#VALUE!</v>
      </c>
      <c r="H121" t="e">
        <f>TRIM(CLEAN(MID(Updates!D121,FIND("Account Password: ",Updates!D121)+18,(FIND("NETWORK ACCOUNTS",Updates!D121)-(FIND("Account Password:",Updates!D121)+18)))))</f>
        <v>#VALUE!</v>
      </c>
      <c r="I121" t="e">
        <f>TRIM(CLEAN(MID(Updates!D121,FIND("Password: ",Updates!D121)+10,(FIND("E-mail",Updates!D121)-(FIND("Password:",Updates!D121)+12)))))</f>
        <v>#VALUE!</v>
      </c>
      <c r="J121" t="e">
        <f>TRIM(CLEAN(MID(Updates!D121,FIND("Account to clone: ",Updates!D121)+18,(FIND("Position",Updates!D121)-(FIND("Account to clone: ",Updates!D121)+18)))))</f>
        <v>#VALUE!</v>
      </c>
      <c r="K121" t="e">
        <f>TRIM(CLEAN(MID(Updates!D121,FIND("Clone permissions of another account: ",Updates!D121)+38,(FIND("Email required:",Updates!D121)-(FIND("Clone permissions of another account: ",Updates!D121)+38)))))</f>
        <v>#VALUE!</v>
      </c>
      <c r="L121" t="e">
        <f t="shared" si="11"/>
        <v>#VALUE!</v>
      </c>
      <c r="M121" s="8" t="e">
        <f>TRIM(CLEAN(MID(Updates!D121,FIND("Branch: ",Updates!D121)+8,(FIND("Division",Updates!D121)-(FIND("Branch: ",Updates!D121)+8)))))</f>
        <v>#VALUE!</v>
      </c>
      <c r="N121" s="8" t="e">
        <f>TRIM(CLEAN(MID(Updates!D121,FIND("Pooled Position: ",Updates!D121)+17,(FIND("Are the",Updates!D121)-(FIND("Pooled Position: ",Updates!D121)+17)))))</f>
        <v>#VALUE!</v>
      </c>
      <c r="O121" t="e">
        <f>TRIM(CLEAN(MID(Updates!D121,FIND("Employee Name: ",Updates!D121)+15,(FIND("Job Title",Updates!D121)-(FIND("Employee Name: ",Updates!D121)+15)))))</f>
        <v>#VALUE!</v>
      </c>
      <c r="P121" t="e">
        <f t="shared" si="12"/>
        <v>#VALUE!</v>
      </c>
      <c r="Q121" t="e">
        <f t="shared" si="13"/>
        <v>#VALUE!</v>
      </c>
      <c r="R121" t="e">
        <f t="shared" si="14"/>
        <v>#VALUE!</v>
      </c>
      <c r="S121" t="e">
        <f>TRIM(CLEAN(MID(Updates!D121,FIND("Account to clone: ",Updates!D121)+18,(FIND("Position",Updates!D121)-(FIND("Account to clone: ",Updates!D121)+18)))))</f>
        <v>#VALUE!</v>
      </c>
      <c r="T121" t="str">
        <f t="shared" si="15"/>
        <v/>
      </c>
      <c r="U121" t="str">
        <f t="shared" si="16"/>
        <v>No</v>
      </c>
      <c r="V121" t="e">
        <f>TRIM(CLEAN(MID(Updates!D121,FIND("Home Share (H:\ drive) required: ",Updates!D121)+4,(FIND("Group Share (S:\ drive) required: ",Updates!D121)-(FIND("Home Share (H:\ drive) required: ",Updates!D121)+4)))))</f>
        <v>#VALUE!</v>
      </c>
      <c r="W121" t="str">
        <f t="shared" si="17"/>
        <v>No</v>
      </c>
      <c r="X121" t="e">
        <f>TRIM(CLEAN(MID(Updates!D121,FIND("S Drive Path: ",Updates!D121)+14,(FIND("Position",Updates!D121)-(FIND("S Drive Path: ",Updates!D121)+14)))))</f>
        <v>#VALUE!</v>
      </c>
      <c r="Y121" t="e">
        <f>("USR\"&amp;Updates!K121)</f>
        <v>#VALUE!</v>
      </c>
      <c r="Z121" t="e">
        <f>Updates!K121&amp;"$"</f>
        <v>#VALUE!</v>
      </c>
      <c r="AA121" s="11">
        <f t="shared" ca="1" si="18"/>
        <v>17</v>
      </c>
      <c r="AB121" s="6" t="str">
        <f ca="1">LOOKUP(AA121,AC2:AC21,AD2:AD21)</f>
        <v>DC4MDB07</v>
      </c>
    </row>
    <row r="122" spans="1:28" ht="12" customHeight="1">
      <c r="A122" s="6" t="e">
        <f>TRIM(CLEAN(MID(Updates!D122,FIND("Network User Id: ",Updates!D122)+17,(FIND("E-MAIL ACCOUNTS",Updates!D122)-(FIND("Network User Id:",Updates!D122)+17)))))</f>
        <v>#VALUE!</v>
      </c>
      <c r="B122" s="6" t="e">
        <f>TRIM(CLEAN(MID(Updates!D122,FIND("Logon ID: ",Updates!D122)+10,(FIND("Password:",Updates!D122)-(FIND("Logon ID:",Updates!D122)+10)))))</f>
        <v>#VALUE!</v>
      </c>
      <c r="C122" t="e">
        <f>TRIM(CLEAN(MID(Updates!D122,FIND("Primary Address: ",Updates!D122)+17,(FIND("Secondary Address:",Updates!D122)-(FIND("Primary Address: ",Updates!D122)+17)))))</f>
        <v>#VALUE!</v>
      </c>
      <c r="D122" t="e">
        <f>TRIM(CLEAN(MID(Updates!D122,FIND("Secondary Address: ",Updates!D122)+19,(FIND("** PLEASE DO NOT REPLY TO THIS E-MAIL. ",Updates!D122)-(FIND("Secondary Address: ",Updates!D122)+19)))))</f>
        <v>#VALUE!</v>
      </c>
      <c r="E122" t="b">
        <f>IF(COUNT(SEARCH({"transpo.ottawa.on.ca"},D122)),"@ottawa.ca")</f>
        <v>0</v>
      </c>
      <c r="F122" s="9" t="e">
        <f t="shared" si="10"/>
        <v>#VALUE!</v>
      </c>
      <c r="G122" t="e">
        <f>TRIM(CLEAN(MID(Updates!D122,FIND("E-mail Address: ",Updates!D122)+16,(FIND("The employee",Updates!D122)-(FIND("E-mail Address: ",Updates!D122)+16)))))</f>
        <v>#VALUE!</v>
      </c>
      <c r="H122" t="e">
        <f>TRIM(CLEAN(MID(Updates!D122,FIND("Account Password: ",Updates!D122)+18,(FIND("NETWORK ACCOUNTS",Updates!D122)-(FIND("Account Password:",Updates!D122)+18)))))</f>
        <v>#VALUE!</v>
      </c>
      <c r="I122" t="e">
        <f>TRIM(CLEAN(MID(Updates!D122,FIND("Password: ",Updates!D122)+10,(FIND("E-mail",Updates!D122)-(FIND("Password:",Updates!D122)+12)))))</f>
        <v>#VALUE!</v>
      </c>
      <c r="J122" t="e">
        <f>TRIM(CLEAN(MID(Updates!D122,FIND("Account to clone: ",Updates!D122)+18,(FIND("Position",Updates!D122)-(FIND("Account to clone: ",Updates!D122)+18)))))</f>
        <v>#VALUE!</v>
      </c>
      <c r="K122" t="e">
        <f>TRIM(CLEAN(MID(Updates!D122,FIND("Clone permissions of another account: ",Updates!D122)+38,(FIND("Email required:",Updates!D122)-(FIND("Clone permissions of another account: ",Updates!D122)+38)))))</f>
        <v>#VALUE!</v>
      </c>
      <c r="L122" t="e">
        <f t="shared" si="11"/>
        <v>#VALUE!</v>
      </c>
      <c r="M122" s="8" t="e">
        <f>TRIM(CLEAN(MID(Updates!D122,FIND("Branch: ",Updates!D122)+8,(FIND("Division",Updates!D122)-(FIND("Branch: ",Updates!D122)+8)))))</f>
        <v>#VALUE!</v>
      </c>
      <c r="N122" s="8" t="e">
        <f>TRIM(CLEAN(MID(Updates!D122,FIND("Pooled Position: ",Updates!D122)+17,(FIND("Are the",Updates!D122)-(FIND("Pooled Position: ",Updates!D122)+17)))))</f>
        <v>#VALUE!</v>
      </c>
      <c r="O122" t="e">
        <f>TRIM(CLEAN(MID(Updates!D122,FIND("Employee Name: ",Updates!D122)+15,(FIND("Job Title",Updates!D122)-(FIND("Employee Name: ",Updates!D122)+15)))))</f>
        <v>#VALUE!</v>
      </c>
      <c r="P122" t="e">
        <f t="shared" si="12"/>
        <v>#VALUE!</v>
      </c>
      <c r="Q122" t="e">
        <f t="shared" si="13"/>
        <v>#VALUE!</v>
      </c>
      <c r="R122" t="e">
        <f t="shared" si="14"/>
        <v>#VALUE!</v>
      </c>
      <c r="S122" t="e">
        <f>TRIM(CLEAN(MID(Updates!D122,FIND("Account to clone: ",Updates!D122)+18,(FIND("Position",Updates!D122)-(FIND("Account to clone: ",Updates!D122)+18)))))</f>
        <v>#VALUE!</v>
      </c>
      <c r="T122" t="str">
        <f t="shared" si="15"/>
        <v/>
      </c>
      <c r="U122" t="str">
        <f t="shared" si="16"/>
        <v>No</v>
      </c>
      <c r="V122" t="e">
        <f>TRIM(CLEAN(MID(Updates!D122,FIND("Home Share (H:\ drive) required: ",Updates!D122)+4,(FIND("Group Share (S:\ drive) required: ",Updates!D122)-(FIND("Home Share (H:\ drive) required: ",Updates!D122)+4)))))</f>
        <v>#VALUE!</v>
      </c>
      <c r="W122" t="str">
        <f t="shared" si="17"/>
        <v>No</v>
      </c>
      <c r="X122" t="e">
        <f>TRIM(CLEAN(MID(Updates!D122,FIND("S Drive Path: ",Updates!D122)+14,(FIND("Position",Updates!D122)-(FIND("S Drive Path: ",Updates!D122)+14)))))</f>
        <v>#VALUE!</v>
      </c>
      <c r="Y122" t="e">
        <f>("USR\"&amp;Updates!K122)</f>
        <v>#VALUE!</v>
      </c>
      <c r="Z122" t="e">
        <f>Updates!K122&amp;"$"</f>
        <v>#VALUE!</v>
      </c>
      <c r="AA122" s="11">
        <f t="shared" ca="1" si="18"/>
        <v>7</v>
      </c>
      <c r="AB122" s="6" t="str">
        <f ca="1">LOOKUP(AA122,AC2:AC21,AD2:AD21)</f>
        <v>DC1MDB07</v>
      </c>
    </row>
    <row r="123" spans="1:28" ht="12" customHeight="1">
      <c r="A123" s="6" t="e">
        <f>TRIM(CLEAN(MID(Updates!D123,FIND("Network User Id: ",Updates!D123)+17,(FIND("E-MAIL ACCOUNTS",Updates!D123)-(FIND("Network User Id:",Updates!D123)+17)))))</f>
        <v>#VALUE!</v>
      </c>
      <c r="B123" s="6" t="e">
        <f>TRIM(CLEAN(MID(Updates!D123,FIND("Logon ID: ",Updates!D123)+10,(FIND("Password:",Updates!D123)-(FIND("Logon ID:",Updates!D123)+10)))))</f>
        <v>#VALUE!</v>
      </c>
      <c r="C123" t="e">
        <f>TRIM(CLEAN(MID(Updates!D123,FIND("Primary Address: ",Updates!D123)+17,(FIND("Secondary Address:",Updates!D123)-(FIND("Primary Address: ",Updates!D123)+17)))))</f>
        <v>#VALUE!</v>
      </c>
      <c r="D123" t="e">
        <f>TRIM(CLEAN(MID(Updates!D123,FIND("Secondary Address: ",Updates!D123)+19,(FIND("** PLEASE DO NOT REPLY TO THIS E-MAIL. ",Updates!D123)-(FIND("Secondary Address: ",Updates!D123)+19)))))</f>
        <v>#VALUE!</v>
      </c>
      <c r="E123" t="b">
        <f>IF(COUNT(SEARCH({"transpo.ottawa.on.ca"},D123)),"@ottawa.ca")</f>
        <v>0</v>
      </c>
      <c r="F123" s="9" t="e">
        <f t="shared" si="10"/>
        <v>#VALUE!</v>
      </c>
      <c r="G123" t="e">
        <f>TRIM(CLEAN(MID(Updates!D123,FIND("E-mail Address: ",Updates!D123)+16,(FIND("The employee",Updates!D123)-(FIND("E-mail Address: ",Updates!D123)+16)))))</f>
        <v>#VALUE!</v>
      </c>
      <c r="H123" t="e">
        <f>TRIM(CLEAN(MID(Updates!D123,FIND("Account Password: ",Updates!D123)+18,(FIND("NETWORK ACCOUNTS",Updates!D123)-(FIND("Account Password:",Updates!D123)+18)))))</f>
        <v>#VALUE!</v>
      </c>
      <c r="I123" t="e">
        <f>TRIM(CLEAN(MID(Updates!D123,FIND("Password: ",Updates!D123)+10,(FIND("E-mail",Updates!D123)-(FIND("Password:",Updates!D123)+12)))))</f>
        <v>#VALUE!</v>
      </c>
      <c r="J123" t="e">
        <f>TRIM(CLEAN(MID(Updates!D123,FIND("Account to clone: ",Updates!D123)+18,(FIND("Position",Updates!D123)-(FIND("Account to clone: ",Updates!D123)+18)))))</f>
        <v>#VALUE!</v>
      </c>
      <c r="K123" t="e">
        <f>TRIM(CLEAN(MID(Updates!D123,FIND("Clone permissions of another account: ",Updates!D123)+38,(FIND("Email required:",Updates!D123)-(FIND("Clone permissions of another account: ",Updates!D123)+38)))))</f>
        <v>#VALUE!</v>
      </c>
      <c r="L123" t="e">
        <f t="shared" si="11"/>
        <v>#VALUE!</v>
      </c>
      <c r="M123" s="8" t="e">
        <f>TRIM(CLEAN(MID(Updates!D123,FIND("Branch: ",Updates!D123)+8,(FIND("Division",Updates!D123)-(FIND("Branch: ",Updates!D123)+8)))))</f>
        <v>#VALUE!</v>
      </c>
      <c r="N123" s="8" t="e">
        <f>TRIM(CLEAN(MID(Updates!D123,FIND("Pooled Position: ",Updates!D123)+17,(FIND("Are the",Updates!D123)-(FIND("Pooled Position: ",Updates!D123)+17)))))</f>
        <v>#VALUE!</v>
      </c>
      <c r="O123" t="e">
        <f>TRIM(CLEAN(MID(Updates!D123,FIND("Employee Name: ",Updates!D123)+15,(FIND("Job Title",Updates!D123)-(FIND("Employee Name: ",Updates!D123)+15)))))</f>
        <v>#VALUE!</v>
      </c>
      <c r="P123" t="e">
        <f t="shared" si="12"/>
        <v>#VALUE!</v>
      </c>
      <c r="Q123" t="e">
        <f t="shared" si="13"/>
        <v>#VALUE!</v>
      </c>
      <c r="R123" t="e">
        <f t="shared" si="14"/>
        <v>#VALUE!</v>
      </c>
      <c r="S123" t="e">
        <f>TRIM(CLEAN(MID(Updates!D123,FIND("Account to clone: ",Updates!D123)+18,(FIND("Position",Updates!D123)-(FIND("Account to clone: ",Updates!D123)+18)))))</f>
        <v>#VALUE!</v>
      </c>
      <c r="T123" t="str">
        <f t="shared" si="15"/>
        <v/>
      </c>
      <c r="U123" t="str">
        <f t="shared" si="16"/>
        <v>No</v>
      </c>
      <c r="V123" t="e">
        <f>TRIM(CLEAN(MID(Updates!D123,FIND("Home Share (H:\ drive) required: ",Updates!D123)+4,(FIND("Group Share (S:\ drive) required: ",Updates!D123)-(FIND("Home Share (H:\ drive) required: ",Updates!D123)+4)))))</f>
        <v>#VALUE!</v>
      </c>
      <c r="W123" t="str">
        <f t="shared" si="17"/>
        <v>No</v>
      </c>
      <c r="X123" t="e">
        <f>TRIM(CLEAN(MID(Updates!D123,FIND("S Drive Path: ",Updates!D123)+14,(FIND("Position",Updates!D123)-(FIND("S Drive Path: ",Updates!D123)+14)))))</f>
        <v>#VALUE!</v>
      </c>
      <c r="Y123" t="e">
        <f>("USR\"&amp;Updates!K123)</f>
        <v>#VALUE!</v>
      </c>
      <c r="Z123" t="e">
        <f>Updates!K123&amp;"$"</f>
        <v>#VALUE!</v>
      </c>
      <c r="AA123" s="11">
        <f t="shared" ca="1" si="18"/>
        <v>18</v>
      </c>
      <c r="AB123" s="6" t="str">
        <f ca="1">LOOKUP(AA123,AC2:AC21,AD2:AD21)</f>
        <v>DC4MDB08</v>
      </c>
    </row>
    <row r="124" spans="1:28" ht="12" customHeight="1">
      <c r="A124" s="6" t="e">
        <f>TRIM(CLEAN(MID(Updates!D124,FIND("Network User Id: ",Updates!D124)+17,(FIND("E-MAIL ACCOUNTS",Updates!D124)-(FIND("Network User Id:",Updates!D124)+17)))))</f>
        <v>#VALUE!</v>
      </c>
      <c r="B124" s="6" t="e">
        <f>TRIM(CLEAN(MID(Updates!D124,FIND("Logon ID: ",Updates!D124)+10,(FIND("Password:",Updates!D124)-(FIND("Logon ID:",Updates!D124)+10)))))</f>
        <v>#VALUE!</v>
      </c>
      <c r="C124" t="e">
        <f>TRIM(CLEAN(MID(Updates!D124,FIND("Primary Address: ",Updates!D124)+17,(FIND("Secondary Address:",Updates!D124)-(FIND("Primary Address: ",Updates!D124)+17)))))</f>
        <v>#VALUE!</v>
      </c>
      <c r="D124" t="e">
        <f>TRIM(CLEAN(MID(Updates!D124,FIND("Secondary Address: ",Updates!D124)+19,(FIND("** PLEASE DO NOT REPLY TO THIS E-MAIL. ",Updates!D124)-(FIND("Secondary Address: ",Updates!D124)+19)))))</f>
        <v>#VALUE!</v>
      </c>
      <c r="E124" t="b">
        <f>IF(COUNT(SEARCH({"transpo.ottawa.on.ca"},D124)),"@ottawa.ca")</f>
        <v>0</v>
      </c>
      <c r="F124" s="9" t="e">
        <f t="shared" si="10"/>
        <v>#VALUE!</v>
      </c>
      <c r="G124" t="e">
        <f>TRIM(CLEAN(MID(Updates!D124,FIND("E-mail Address: ",Updates!D124)+16,(FIND("The employee",Updates!D124)-(FIND("E-mail Address: ",Updates!D124)+16)))))</f>
        <v>#VALUE!</v>
      </c>
      <c r="H124" t="e">
        <f>TRIM(CLEAN(MID(Updates!D124,FIND("Account Password: ",Updates!D124)+18,(FIND("NETWORK ACCOUNTS",Updates!D124)-(FIND("Account Password:",Updates!D124)+18)))))</f>
        <v>#VALUE!</v>
      </c>
      <c r="I124" t="e">
        <f>TRIM(CLEAN(MID(Updates!D124,FIND("Password: ",Updates!D124)+10,(FIND("E-mail",Updates!D124)-(FIND("Password:",Updates!D124)+12)))))</f>
        <v>#VALUE!</v>
      </c>
      <c r="J124" t="e">
        <f>TRIM(CLEAN(MID(Updates!D124,FIND("Account to clone: ",Updates!D124)+18,(FIND("Position",Updates!D124)-(FIND("Account to clone: ",Updates!D124)+18)))))</f>
        <v>#VALUE!</v>
      </c>
      <c r="K124" t="e">
        <f>TRIM(CLEAN(MID(Updates!D124,FIND("Clone permissions of another account: ",Updates!D124)+38,(FIND("Email required:",Updates!D124)-(FIND("Clone permissions of another account: ",Updates!D124)+38)))))</f>
        <v>#VALUE!</v>
      </c>
      <c r="L124" t="e">
        <f t="shared" si="11"/>
        <v>#VALUE!</v>
      </c>
      <c r="M124" s="8" t="e">
        <f>TRIM(CLEAN(MID(Updates!D124,FIND("Branch: ",Updates!D124)+8,(FIND("Division",Updates!D124)-(FIND("Branch: ",Updates!D124)+8)))))</f>
        <v>#VALUE!</v>
      </c>
      <c r="N124" s="8" t="e">
        <f>TRIM(CLEAN(MID(Updates!D124,FIND("Pooled Position: ",Updates!D124)+17,(FIND("Are the",Updates!D124)-(FIND("Pooled Position: ",Updates!D124)+17)))))</f>
        <v>#VALUE!</v>
      </c>
      <c r="O124" t="e">
        <f>TRIM(CLEAN(MID(Updates!D124,FIND("Employee Name: ",Updates!D124)+15,(FIND("Job Title",Updates!D124)-(FIND("Employee Name: ",Updates!D124)+15)))))</f>
        <v>#VALUE!</v>
      </c>
      <c r="P124" t="e">
        <f t="shared" si="12"/>
        <v>#VALUE!</v>
      </c>
      <c r="Q124" t="e">
        <f t="shared" si="13"/>
        <v>#VALUE!</v>
      </c>
      <c r="R124" t="e">
        <f t="shared" si="14"/>
        <v>#VALUE!</v>
      </c>
      <c r="S124" t="e">
        <f>TRIM(CLEAN(MID(Updates!D124,FIND("Account to clone: ",Updates!D124)+18,(FIND("Position",Updates!D124)-(FIND("Account to clone: ",Updates!D124)+18)))))</f>
        <v>#VALUE!</v>
      </c>
      <c r="T124" t="str">
        <f t="shared" si="15"/>
        <v/>
      </c>
      <c r="U124" t="str">
        <f t="shared" si="16"/>
        <v>No</v>
      </c>
      <c r="V124" t="e">
        <f>TRIM(CLEAN(MID(Updates!D124,FIND("Home Share (H:\ drive) required: ",Updates!D124)+4,(FIND("Group Share (S:\ drive) required: ",Updates!D124)-(FIND("Home Share (H:\ drive) required: ",Updates!D124)+4)))))</f>
        <v>#VALUE!</v>
      </c>
      <c r="W124" t="str">
        <f t="shared" si="17"/>
        <v>No</v>
      </c>
      <c r="X124" t="e">
        <f>TRIM(CLEAN(MID(Updates!D124,FIND("S Drive Path: ",Updates!D124)+14,(FIND("Position",Updates!D124)-(FIND("S Drive Path: ",Updates!D124)+14)))))</f>
        <v>#VALUE!</v>
      </c>
      <c r="Y124" t="e">
        <f>("USR\"&amp;Updates!K124)</f>
        <v>#VALUE!</v>
      </c>
      <c r="Z124" t="e">
        <f>Updates!K124&amp;"$"</f>
        <v>#VALUE!</v>
      </c>
      <c r="AA124" s="11">
        <f t="shared" ca="1" si="18"/>
        <v>8</v>
      </c>
      <c r="AB124" s="6" t="str">
        <f ca="1">LOOKUP(AA124,AC2:AC21,AD2:AD21)</f>
        <v>DC1MDB08</v>
      </c>
    </row>
    <row r="125" spans="1:28" ht="12" customHeight="1">
      <c r="A125" s="6" t="e">
        <f>TRIM(CLEAN(MID(Updates!D125,FIND("Network User Id: ",Updates!D125)+17,(FIND("E-MAIL ACCOUNTS",Updates!D125)-(FIND("Network User Id:",Updates!D125)+17)))))</f>
        <v>#VALUE!</v>
      </c>
      <c r="B125" s="6" t="e">
        <f>TRIM(CLEAN(MID(Updates!D125,FIND("Logon ID: ",Updates!D125)+10,(FIND("Password:",Updates!D125)-(FIND("Logon ID:",Updates!D125)+10)))))</f>
        <v>#VALUE!</v>
      </c>
      <c r="C125" t="e">
        <f>TRIM(CLEAN(MID(Updates!D125,FIND("Primary Address: ",Updates!D125)+17,(FIND("Secondary Address:",Updates!D125)-(FIND("Primary Address: ",Updates!D125)+17)))))</f>
        <v>#VALUE!</v>
      </c>
      <c r="D125" t="e">
        <f>TRIM(CLEAN(MID(Updates!D125,FIND("Secondary Address: ",Updates!D125)+19,(FIND("** PLEASE DO NOT REPLY TO THIS E-MAIL. ",Updates!D125)-(FIND("Secondary Address: ",Updates!D125)+19)))))</f>
        <v>#VALUE!</v>
      </c>
      <c r="E125" t="b">
        <f>IF(COUNT(SEARCH({"transpo.ottawa.on.ca"},D125)),"@ottawa.ca")</f>
        <v>0</v>
      </c>
      <c r="F125" s="9" t="e">
        <f t="shared" si="10"/>
        <v>#VALUE!</v>
      </c>
      <c r="G125" t="e">
        <f>TRIM(CLEAN(MID(Updates!D125,FIND("E-mail Address: ",Updates!D125)+16,(FIND("The employee",Updates!D125)-(FIND("E-mail Address: ",Updates!D125)+16)))))</f>
        <v>#VALUE!</v>
      </c>
      <c r="H125" t="e">
        <f>TRIM(CLEAN(MID(Updates!D125,FIND("Account Password: ",Updates!D125)+18,(FIND("NETWORK ACCOUNTS",Updates!D125)-(FIND("Account Password:",Updates!D125)+18)))))</f>
        <v>#VALUE!</v>
      </c>
      <c r="I125" t="e">
        <f>TRIM(CLEAN(MID(Updates!D125,FIND("Password: ",Updates!D125)+10,(FIND("E-mail",Updates!D125)-(FIND("Password:",Updates!D125)+12)))))</f>
        <v>#VALUE!</v>
      </c>
      <c r="J125" t="e">
        <f>TRIM(CLEAN(MID(Updates!D125,FIND("Account to clone: ",Updates!D125)+18,(FIND("Position",Updates!D125)-(FIND("Account to clone: ",Updates!D125)+18)))))</f>
        <v>#VALUE!</v>
      </c>
      <c r="K125" t="e">
        <f>TRIM(CLEAN(MID(Updates!D125,FIND("Clone permissions of another account: ",Updates!D125)+38,(FIND("Email required:",Updates!D125)-(FIND("Clone permissions of another account: ",Updates!D125)+38)))))</f>
        <v>#VALUE!</v>
      </c>
      <c r="L125" t="e">
        <f t="shared" si="11"/>
        <v>#VALUE!</v>
      </c>
      <c r="M125" s="8" t="e">
        <f>TRIM(CLEAN(MID(Updates!D125,FIND("Branch: ",Updates!D125)+8,(FIND("Division",Updates!D125)-(FIND("Branch: ",Updates!D125)+8)))))</f>
        <v>#VALUE!</v>
      </c>
      <c r="N125" s="8" t="e">
        <f>TRIM(CLEAN(MID(Updates!D125,FIND("Pooled Position: ",Updates!D125)+17,(FIND("Are the",Updates!D125)-(FIND("Pooled Position: ",Updates!D125)+17)))))</f>
        <v>#VALUE!</v>
      </c>
      <c r="O125" t="e">
        <f>TRIM(CLEAN(MID(Updates!D125,FIND("Employee Name: ",Updates!D125)+15,(FIND("Job Title",Updates!D125)-(FIND("Employee Name: ",Updates!D125)+15)))))</f>
        <v>#VALUE!</v>
      </c>
      <c r="P125" t="e">
        <f t="shared" si="12"/>
        <v>#VALUE!</v>
      </c>
      <c r="Q125" t="e">
        <f t="shared" si="13"/>
        <v>#VALUE!</v>
      </c>
      <c r="R125" t="e">
        <f t="shared" si="14"/>
        <v>#VALUE!</v>
      </c>
      <c r="S125" t="e">
        <f>TRIM(CLEAN(MID(Updates!D125,FIND("Account to clone: ",Updates!D125)+18,(FIND("Position",Updates!D125)-(FIND("Account to clone: ",Updates!D125)+18)))))</f>
        <v>#VALUE!</v>
      </c>
      <c r="T125" t="str">
        <f t="shared" si="15"/>
        <v/>
      </c>
      <c r="U125" t="str">
        <f t="shared" si="16"/>
        <v>No</v>
      </c>
      <c r="V125" t="e">
        <f>TRIM(CLEAN(MID(Updates!D125,FIND("Home Share (H:\ drive) required: ",Updates!D125)+4,(FIND("Group Share (S:\ drive) required: ",Updates!D125)-(FIND("Home Share (H:\ drive) required: ",Updates!D125)+4)))))</f>
        <v>#VALUE!</v>
      </c>
      <c r="W125" t="str">
        <f t="shared" si="17"/>
        <v>No</v>
      </c>
      <c r="X125" t="e">
        <f>TRIM(CLEAN(MID(Updates!D125,FIND("S Drive Path: ",Updates!D125)+14,(FIND("Position",Updates!D125)-(FIND("S Drive Path: ",Updates!D125)+14)))))</f>
        <v>#VALUE!</v>
      </c>
      <c r="Y125" t="e">
        <f>("USR\"&amp;Updates!K125)</f>
        <v>#VALUE!</v>
      </c>
      <c r="Z125" t="e">
        <f>Updates!K125&amp;"$"</f>
        <v>#VALUE!</v>
      </c>
      <c r="AA125" s="11">
        <f t="shared" ca="1" si="18"/>
        <v>13</v>
      </c>
      <c r="AB125" s="6" t="str">
        <f ca="1">LOOKUP(AA125,AC2:AC21,AD2:AD21)</f>
        <v>DC4MDB03</v>
      </c>
    </row>
    <row r="126" spans="1:28" ht="12" customHeight="1">
      <c r="A126" s="6" t="e">
        <f>TRIM(CLEAN(MID(Updates!D126,FIND("Network User Id: ",Updates!D126)+17,(FIND("E-MAIL ACCOUNTS",Updates!D126)-(FIND("Network User Id:",Updates!D126)+17)))))</f>
        <v>#VALUE!</v>
      </c>
      <c r="B126" s="6" t="e">
        <f>TRIM(CLEAN(MID(Updates!D126,FIND("Logon ID: ",Updates!D126)+10,(FIND("Password:",Updates!D126)-(FIND("Logon ID:",Updates!D126)+10)))))</f>
        <v>#VALUE!</v>
      </c>
      <c r="C126" t="e">
        <f>TRIM(CLEAN(MID(Updates!D126,FIND("Primary Address: ",Updates!D126)+17,(FIND("Secondary Address:",Updates!D126)-(FIND("Primary Address: ",Updates!D126)+17)))))</f>
        <v>#VALUE!</v>
      </c>
      <c r="D126" t="e">
        <f>TRIM(CLEAN(MID(Updates!D126,FIND("Secondary Address: ",Updates!D126)+19,(FIND("** PLEASE DO NOT REPLY TO THIS E-MAIL. ",Updates!D126)-(FIND("Secondary Address: ",Updates!D126)+19)))))</f>
        <v>#VALUE!</v>
      </c>
      <c r="E126" t="b">
        <f>IF(COUNT(SEARCH({"transpo.ottawa.on.ca"},D126)),"@ottawa.ca")</f>
        <v>0</v>
      </c>
      <c r="F126" s="9" t="e">
        <f t="shared" si="10"/>
        <v>#VALUE!</v>
      </c>
      <c r="G126" t="e">
        <f>TRIM(CLEAN(MID(Updates!D126,FIND("E-mail Address: ",Updates!D126)+16,(FIND("The employee",Updates!D126)-(FIND("E-mail Address: ",Updates!D126)+16)))))</f>
        <v>#VALUE!</v>
      </c>
      <c r="H126" t="e">
        <f>TRIM(CLEAN(MID(Updates!D126,FIND("Account Password: ",Updates!D126)+18,(FIND("NETWORK ACCOUNTS",Updates!D126)-(FIND("Account Password:",Updates!D126)+18)))))</f>
        <v>#VALUE!</v>
      </c>
      <c r="I126" t="e">
        <f>TRIM(CLEAN(MID(Updates!D126,FIND("Password: ",Updates!D126)+10,(FIND("E-mail",Updates!D126)-(FIND("Password:",Updates!D126)+12)))))</f>
        <v>#VALUE!</v>
      </c>
      <c r="J126" t="e">
        <f>TRIM(CLEAN(MID(Updates!D126,FIND("Account to clone: ",Updates!D126)+18,(FIND("Position",Updates!D126)-(FIND("Account to clone: ",Updates!D126)+18)))))</f>
        <v>#VALUE!</v>
      </c>
      <c r="K126" t="e">
        <f>TRIM(CLEAN(MID(Updates!D126,FIND("Clone permissions of another account: ",Updates!D126)+38,(FIND("Email required:",Updates!D126)-(FIND("Clone permissions of another account: ",Updates!D126)+38)))))</f>
        <v>#VALUE!</v>
      </c>
      <c r="L126" t="e">
        <f t="shared" si="11"/>
        <v>#VALUE!</v>
      </c>
      <c r="M126" s="8" t="e">
        <f>TRIM(CLEAN(MID(Updates!D126,FIND("Branch: ",Updates!D126)+8,(FIND("Division",Updates!D126)-(FIND("Branch: ",Updates!D126)+8)))))</f>
        <v>#VALUE!</v>
      </c>
      <c r="N126" s="8" t="e">
        <f>TRIM(CLEAN(MID(Updates!D126,FIND("Pooled Position: ",Updates!D126)+17,(FIND("Are the",Updates!D126)-(FIND("Pooled Position: ",Updates!D126)+17)))))</f>
        <v>#VALUE!</v>
      </c>
      <c r="O126" t="e">
        <f>TRIM(CLEAN(MID(Updates!D126,FIND("Employee Name: ",Updates!D126)+15,(FIND("Job Title",Updates!D126)-(FIND("Employee Name: ",Updates!D126)+15)))))</f>
        <v>#VALUE!</v>
      </c>
      <c r="P126" t="e">
        <f t="shared" si="12"/>
        <v>#VALUE!</v>
      </c>
      <c r="Q126" t="e">
        <f t="shared" si="13"/>
        <v>#VALUE!</v>
      </c>
      <c r="R126" t="e">
        <f t="shared" si="14"/>
        <v>#VALUE!</v>
      </c>
      <c r="S126" t="e">
        <f>TRIM(CLEAN(MID(Updates!D126,FIND("Account to clone: ",Updates!D126)+18,(FIND("Position",Updates!D126)-(FIND("Account to clone: ",Updates!D126)+18)))))</f>
        <v>#VALUE!</v>
      </c>
      <c r="T126" t="str">
        <f t="shared" si="15"/>
        <v/>
      </c>
      <c r="U126" t="str">
        <f t="shared" si="16"/>
        <v>No</v>
      </c>
      <c r="V126" t="e">
        <f>TRIM(CLEAN(MID(Updates!D126,FIND("Home Share (H:\ drive) required: ",Updates!D126)+4,(FIND("Group Share (S:\ drive) required: ",Updates!D126)-(FIND("Home Share (H:\ drive) required: ",Updates!D126)+4)))))</f>
        <v>#VALUE!</v>
      </c>
      <c r="W126" t="str">
        <f t="shared" si="17"/>
        <v>No</v>
      </c>
      <c r="X126" t="e">
        <f>TRIM(CLEAN(MID(Updates!D126,FIND("S Drive Path: ",Updates!D126)+14,(FIND("Position",Updates!D126)-(FIND("S Drive Path: ",Updates!D126)+14)))))</f>
        <v>#VALUE!</v>
      </c>
      <c r="Y126" t="e">
        <f>("USR\"&amp;Updates!K126)</f>
        <v>#VALUE!</v>
      </c>
      <c r="Z126" t="e">
        <f>Updates!K126&amp;"$"</f>
        <v>#VALUE!</v>
      </c>
      <c r="AA126" s="11">
        <f t="shared" ca="1" si="18"/>
        <v>1</v>
      </c>
      <c r="AB126" s="6" t="str">
        <f ca="1">LOOKUP(AA126,AC2:AC21,AD2:AD21)</f>
        <v>DC1MDB01</v>
      </c>
    </row>
    <row r="127" spans="1:28" ht="12" customHeight="1">
      <c r="A127" s="6" t="e">
        <f>TRIM(CLEAN(MID(Updates!D127,FIND("Network User Id: ",Updates!D127)+17,(FIND("E-MAIL ACCOUNTS",Updates!D127)-(FIND("Network User Id:",Updates!D127)+17)))))</f>
        <v>#VALUE!</v>
      </c>
      <c r="B127" s="6" t="e">
        <f>TRIM(CLEAN(MID(Updates!D127,FIND("Logon ID: ",Updates!D127)+10,(FIND("Password:",Updates!D127)-(FIND("Logon ID:",Updates!D127)+10)))))</f>
        <v>#VALUE!</v>
      </c>
      <c r="C127" t="e">
        <f>TRIM(CLEAN(MID(Updates!D127,FIND("Primary Address: ",Updates!D127)+17,(FIND("Secondary Address:",Updates!D127)-(FIND("Primary Address: ",Updates!D127)+17)))))</f>
        <v>#VALUE!</v>
      </c>
      <c r="D127" t="e">
        <f>TRIM(CLEAN(MID(Updates!D127,FIND("Secondary Address: ",Updates!D127)+19,(FIND("** PLEASE DO NOT REPLY TO THIS E-MAIL. ",Updates!D127)-(FIND("Secondary Address: ",Updates!D127)+19)))))</f>
        <v>#VALUE!</v>
      </c>
      <c r="E127" t="b">
        <f>IF(COUNT(SEARCH({"transpo.ottawa.on.ca"},D127)),"@ottawa.ca")</f>
        <v>0</v>
      </c>
      <c r="F127" s="9" t="e">
        <f t="shared" si="10"/>
        <v>#VALUE!</v>
      </c>
      <c r="G127" t="e">
        <f>TRIM(CLEAN(MID(Updates!D127,FIND("E-mail Address: ",Updates!D127)+16,(FIND("The employee",Updates!D127)-(FIND("E-mail Address: ",Updates!D127)+16)))))</f>
        <v>#VALUE!</v>
      </c>
      <c r="H127" t="e">
        <f>TRIM(CLEAN(MID(Updates!D127,FIND("Account Password: ",Updates!D127)+18,(FIND("NETWORK ACCOUNTS",Updates!D127)-(FIND("Account Password:",Updates!D127)+18)))))</f>
        <v>#VALUE!</v>
      </c>
      <c r="I127" t="e">
        <f>TRIM(CLEAN(MID(Updates!D127,FIND("Password: ",Updates!D127)+10,(FIND("E-mail",Updates!D127)-(FIND("Password:",Updates!D127)+12)))))</f>
        <v>#VALUE!</v>
      </c>
      <c r="J127" t="e">
        <f>TRIM(CLEAN(MID(Updates!D127,FIND("Account to clone: ",Updates!D127)+18,(FIND("Position",Updates!D127)-(FIND("Account to clone: ",Updates!D127)+18)))))</f>
        <v>#VALUE!</v>
      </c>
      <c r="K127" t="e">
        <f>TRIM(CLEAN(MID(Updates!D127,FIND("Clone permissions of another account: ",Updates!D127)+38,(FIND("Email required:",Updates!D127)-(FIND("Clone permissions of another account: ",Updates!D127)+38)))))</f>
        <v>#VALUE!</v>
      </c>
      <c r="L127" t="e">
        <f t="shared" si="11"/>
        <v>#VALUE!</v>
      </c>
      <c r="M127" s="8" t="e">
        <f>TRIM(CLEAN(MID(Updates!D127,FIND("Branch: ",Updates!D127)+8,(FIND("Division",Updates!D127)-(FIND("Branch: ",Updates!D127)+8)))))</f>
        <v>#VALUE!</v>
      </c>
      <c r="N127" s="8" t="e">
        <f>TRIM(CLEAN(MID(Updates!D127,FIND("Pooled Position: ",Updates!D127)+17,(FIND("Are the",Updates!D127)-(FIND("Pooled Position: ",Updates!D127)+17)))))</f>
        <v>#VALUE!</v>
      </c>
      <c r="O127" t="e">
        <f>TRIM(CLEAN(MID(Updates!D127,FIND("Employee Name: ",Updates!D127)+15,(FIND("Job Title",Updates!D127)-(FIND("Employee Name: ",Updates!D127)+15)))))</f>
        <v>#VALUE!</v>
      </c>
      <c r="P127" t="e">
        <f t="shared" si="12"/>
        <v>#VALUE!</v>
      </c>
      <c r="Q127" t="e">
        <f t="shared" si="13"/>
        <v>#VALUE!</v>
      </c>
      <c r="R127" t="e">
        <f t="shared" si="14"/>
        <v>#VALUE!</v>
      </c>
      <c r="S127" t="e">
        <f>TRIM(CLEAN(MID(Updates!D127,FIND("Account to clone: ",Updates!D127)+18,(FIND("Position",Updates!D127)-(FIND("Account to clone: ",Updates!D127)+18)))))</f>
        <v>#VALUE!</v>
      </c>
      <c r="T127" t="str">
        <f t="shared" si="15"/>
        <v/>
      </c>
      <c r="U127" t="str">
        <f t="shared" si="16"/>
        <v>No</v>
      </c>
      <c r="V127" t="e">
        <f>TRIM(CLEAN(MID(Updates!D127,FIND("Home Share (H:\ drive) required: ",Updates!D127)+4,(FIND("Group Share (S:\ drive) required: ",Updates!D127)-(FIND("Home Share (H:\ drive) required: ",Updates!D127)+4)))))</f>
        <v>#VALUE!</v>
      </c>
      <c r="W127" t="str">
        <f t="shared" si="17"/>
        <v>No</v>
      </c>
      <c r="X127" t="e">
        <f>TRIM(CLEAN(MID(Updates!D127,FIND("S Drive Path: ",Updates!D127)+14,(FIND("Position",Updates!D127)-(FIND("S Drive Path: ",Updates!D127)+14)))))</f>
        <v>#VALUE!</v>
      </c>
      <c r="Y127" t="e">
        <f>("USR\"&amp;Updates!K127)</f>
        <v>#VALUE!</v>
      </c>
      <c r="Z127" t="e">
        <f>Updates!K127&amp;"$"</f>
        <v>#VALUE!</v>
      </c>
      <c r="AA127" s="11">
        <f t="shared" ca="1" si="18"/>
        <v>3</v>
      </c>
      <c r="AB127" s="6" t="str">
        <f ca="1">LOOKUP(AA127,AC2:AC21,AD2:AD21)</f>
        <v>DC1MDB03</v>
      </c>
    </row>
    <row r="128" spans="1:28" ht="12" customHeight="1">
      <c r="A128" s="6" t="e">
        <f>TRIM(CLEAN(MID(Updates!D128,FIND("Network User Id: ",Updates!D128)+17,(FIND("E-MAIL ACCOUNTS",Updates!D128)-(FIND("Network User Id:",Updates!D128)+17)))))</f>
        <v>#VALUE!</v>
      </c>
      <c r="B128" s="6" t="e">
        <f>TRIM(CLEAN(MID(Updates!D128,FIND("Logon ID: ",Updates!D128)+10,(FIND("Password:",Updates!D128)-(FIND("Logon ID:",Updates!D128)+10)))))</f>
        <v>#VALUE!</v>
      </c>
      <c r="C128" t="e">
        <f>TRIM(CLEAN(MID(Updates!D128,FIND("Primary Address: ",Updates!D128)+17,(FIND("Secondary Address:",Updates!D128)-(FIND("Primary Address: ",Updates!D128)+17)))))</f>
        <v>#VALUE!</v>
      </c>
      <c r="D128" t="e">
        <f>TRIM(CLEAN(MID(Updates!D128,FIND("Secondary Address: ",Updates!D128)+19,(FIND("** PLEASE DO NOT REPLY TO THIS E-MAIL. ",Updates!D128)-(FIND("Secondary Address: ",Updates!D128)+19)))))</f>
        <v>#VALUE!</v>
      </c>
      <c r="E128" t="b">
        <f>IF(COUNT(SEARCH({"transpo.ottawa.on.ca"},D128)),"@ottawa.ca")</f>
        <v>0</v>
      </c>
      <c r="F128" s="9" t="e">
        <f t="shared" si="10"/>
        <v>#VALUE!</v>
      </c>
      <c r="G128" t="e">
        <f>TRIM(CLEAN(MID(Updates!D128,FIND("E-mail Address: ",Updates!D128)+16,(FIND("The employee",Updates!D128)-(FIND("E-mail Address: ",Updates!D128)+16)))))</f>
        <v>#VALUE!</v>
      </c>
      <c r="H128" t="e">
        <f>TRIM(CLEAN(MID(Updates!D128,FIND("Account Password: ",Updates!D128)+18,(FIND("NETWORK ACCOUNTS",Updates!D128)-(FIND("Account Password:",Updates!D128)+18)))))</f>
        <v>#VALUE!</v>
      </c>
      <c r="I128" t="e">
        <f>TRIM(CLEAN(MID(Updates!D128,FIND("Password: ",Updates!D128)+10,(FIND("E-mail",Updates!D128)-(FIND("Password:",Updates!D128)+12)))))</f>
        <v>#VALUE!</v>
      </c>
      <c r="J128" t="e">
        <f>TRIM(CLEAN(MID(Updates!D128,FIND("Account to clone: ",Updates!D128)+18,(FIND("Position",Updates!D128)-(FIND("Account to clone: ",Updates!D128)+18)))))</f>
        <v>#VALUE!</v>
      </c>
      <c r="K128" t="e">
        <f>TRIM(CLEAN(MID(Updates!D128,FIND("Clone permissions of another account: ",Updates!D128)+38,(FIND("Email required:",Updates!D128)-(FIND("Clone permissions of another account: ",Updates!D128)+38)))))</f>
        <v>#VALUE!</v>
      </c>
      <c r="L128" t="e">
        <f t="shared" si="11"/>
        <v>#VALUE!</v>
      </c>
      <c r="M128" s="8" t="e">
        <f>TRIM(CLEAN(MID(Updates!D128,FIND("Branch: ",Updates!D128)+8,(FIND("Division",Updates!D128)-(FIND("Branch: ",Updates!D128)+8)))))</f>
        <v>#VALUE!</v>
      </c>
      <c r="N128" s="8" t="e">
        <f>TRIM(CLEAN(MID(Updates!D128,FIND("Pooled Position: ",Updates!D128)+17,(FIND("Are the",Updates!D128)-(FIND("Pooled Position: ",Updates!D128)+17)))))</f>
        <v>#VALUE!</v>
      </c>
      <c r="O128" t="e">
        <f>TRIM(CLEAN(MID(Updates!D128,FIND("Employee Name: ",Updates!D128)+15,(FIND("Job Title",Updates!D128)-(FIND("Employee Name: ",Updates!D128)+15)))))</f>
        <v>#VALUE!</v>
      </c>
      <c r="P128" t="e">
        <f t="shared" si="12"/>
        <v>#VALUE!</v>
      </c>
      <c r="Q128" t="e">
        <f t="shared" si="13"/>
        <v>#VALUE!</v>
      </c>
      <c r="R128" t="e">
        <f t="shared" si="14"/>
        <v>#VALUE!</v>
      </c>
      <c r="S128" t="e">
        <f>TRIM(CLEAN(MID(Updates!D128,FIND("Account to clone: ",Updates!D128)+18,(FIND("Position",Updates!D128)-(FIND("Account to clone: ",Updates!D128)+18)))))</f>
        <v>#VALUE!</v>
      </c>
      <c r="T128" t="str">
        <f t="shared" si="15"/>
        <v/>
      </c>
      <c r="U128" t="str">
        <f t="shared" si="16"/>
        <v>No</v>
      </c>
      <c r="V128" t="e">
        <f>TRIM(CLEAN(MID(Updates!D128,FIND("Home Share (H:\ drive) required: ",Updates!D128)+4,(FIND("Group Share (S:\ drive) required: ",Updates!D128)-(FIND("Home Share (H:\ drive) required: ",Updates!D128)+4)))))</f>
        <v>#VALUE!</v>
      </c>
      <c r="W128" t="str">
        <f t="shared" si="17"/>
        <v>No</v>
      </c>
      <c r="X128" t="e">
        <f>TRIM(CLEAN(MID(Updates!D128,FIND("S Drive Path: ",Updates!D128)+14,(FIND("Position",Updates!D128)-(FIND("S Drive Path: ",Updates!D128)+14)))))</f>
        <v>#VALUE!</v>
      </c>
      <c r="Y128" t="e">
        <f>("USR\"&amp;Updates!K128)</f>
        <v>#VALUE!</v>
      </c>
      <c r="Z128" t="e">
        <f>Updates!K128&amp;"$"</f>
        <v>#VALUE!</v>
      </c>
      <c r="AA128" s="11">
        <f t="shared" ca="1" si="18"/>
        <v>17</v>
      </c>
      <c r="AB128" s="6" t="str">
        <f ca="1">LOOKUP(AA128,AC2:AC21,AD2:AD21)</f>
        <v>DC4MDB07</v>
      </c>
    </row>
    <row r="129" spans="1:28" ht="12" customHeight="1">
      <c r="A129" s="6" t="e">
        <f>TRIM(CLEAN(MID(Updates!D129,FIND("Network User Id: ",Updates!D129)+17,(FIND("E-MAIL ACCOUNTS",Updates!D129)-(FIND("Network User Id:",Updates!D129)+17)))))</f>
        <v>#VALUE!</v>
      </c>
      <c r="B129" s="6" t="e">
        <f>TRIM(CLEAN(MID(Updates!D129,FIND("Logon ID: ",Updates!D129)+10,(FIND("Password:",Updates!D129)-(FIND("Logon ID:",Updates!D129)+10)))))</f>
        <v>#VALUE!</v>
      </c>
      <c r="C129" t="e">
        <f>TRIM(CLEAN(MID(Updates!D129,FIND("Primary Address: ",Updates!D129)+17,(FIND("Secondary Address:",Updates!D129)-(FIND("Primary Address: ",Updates!D129)+17)))))</f>
        <v>#VALUE!</v>
      </c>
      <c r="D129" t="e">
        <f>TRIM(CLEAN(MID(Updates!D129,FIND("Secondary Address: ",Updates!D129)+19,(FIND("** PLEASE DO NOT REPLY TO THIS E-MAIL. ",Updates!D129)-(FIND("Secondary Address: ",Updates!D129)+19)))))</f>
        <v>#VALUE!</v>
      </c>
      <c r="E129" t="b">
        <f>IF(COUNT(SEARCH({"transpo.ottawa.on.ca"},D129)),"@ottawa.ca")</f>
        <v>0</v>
      </c>
      <c r="F129" s="9" t="e">
        <f t="shared" si="10"/>
        <v>#VALUE!</v>
      </c>
      <c r="G129" t="e">
        <f>TRIM(CLEAN(MID(Updates!D129,FIND("E-mail Address: ",Updates!D129)+16,(FIND("The employee",Updates!D129)-(FIND("E-mail Address: ",Updates!D129)+16)))))</f>
        <v>#VALUE!</v>
      </c>
      <c r="H129" t="e">
        <f>TRIM(CLEAN(MID(Updates!D129,FIND("Account Password: ",Updates!D129)+18,(FIND("NETWORK ACCOUNTS",Updates!D129)-(FIND("Account Password:",Updates!D129)+18)))))</f>
        <v>#VALUE!</v>
      </c>
      <c r="I129" t="e">
        <f>TRIM(CLEAN(MID(Updates!D129,FIND("Password: ",Updates!D129)+10,(FIND("E-mail",Updates!D129)-(FIND("Password:",Updates!D129)+12)))))</f>
        <v>#VALUE!</v>
      </c>
      <c r="J129" t="e">
        <f>TRIM(CLEAN(MID(Updates!D129,FIND("Account to clone: ",Updates!D129)+18,(FIND("Position",Updates!D129)-(FIND("Account to clone: ",Updates!D129)+18)))))</f>
        <v>#VALUE!</v>
      </c>
      <c r="K129" t="e">
        <f>TRIM(CLEAN(MID(Updates!D129,FIND("Clone permissions of another account: ",Updates!D129)+38,(FIND("Email required:",Updates!D129)-(FIND("Clone permissions of another account: ",Updates!D129)+38)))))</f>
        <v>#VALUE!</v>
      </c>
      <c r="L129" t="e">
        <f t="shared" si="11"/>
        <v>#VALUE!</v>
      </c>
      <c r="M129" s="8" t="e">
        <f>TRIM(CLEAN(MID(Updates!D129,FIND("Branch: ",Updates!D129)+8,(FIND("Division",Updates!D129)-(FIND("Branch: ",Updates!D129)+8)))))</f>
        <v>#VALUE!</v>
      </c>
      <c r="N129" s="8" t="e">
        <f>TRIM(CLEAN(MID(Updates!D129,FIND("Pooled Position: ",Updates!D129)+17,(FIND("Are the",Updates!D129)-(FIND("Pooled Position: ",Updates!D129)+17)))))</f>
        <v>#VALUE!</v>
      </c>
      <c r="O129" t="e">
        <f>TRIM(CLEAN(MID(Updates!D129,FIND("Employee Name: ",Updates!D129)+15,(FIND("Job Title",Updates!D129)-(FIND("Employee Name: ",Updates!D129)+15)))))</f>
        <v>#VALUE!</v>
      </c>
      <c r="P129" t="e">
        <f t="shared" si="12"/>
        <v>#VALUE!</v>
      </c>
      <c r="Q129" t="e">
        <f t="shared" si="13"/>
        <v>#VALUE!</v>
      </c>
      <c r="R129" t="e">
        <f t="shared" si="14"/>
        <v>#VALUE!</v>
      </c>
      <c r="S129" t="e">
        <f>TRIM(CLEAN(MID(Updates!D129,FIND("Account to clone: ",Updates!D129)+18,(FIND("Position",Updates!D129)-(FIND("Account to clone: ",Updates!D129)+18)))))</f>
        <v>#VALUE!</v>
      </c>
      <c r="T129" t="str">
        <f t="shared" si="15"/>
        <v/>
      </c>
      <c r="U129" t="str">
        <f t="shared" si="16"/>
        <v>No</v>
      </c>
      <c r="V129" t="e">
        <f>TRIM(CLEAN(MID(Updates!D129,FIND("Home Share (H:\ drive) required: ",Updates!D129)+4,(FIND("Group Share (S:\ drive) required: ",Updates!D129)-(FIND("Home Share (H:\ drive) required: ",Updates!D129)+4)))))</f>
        <v>#VALUE!</v>
      </c>
      <c r="W129" t="str">
        <f t="shared" si="17"/>
        <v>No</v>
      </c>
      <c r="X129" t="e">
        <f>TRIM(CLEAN(MID(Updates!D129,FIND("S Drive Path: ",Updates!D129)+14,(FIND("Position",Updates!D129)-(FIND("S Drive Path: ",Updates!D129)+14)))))</f>
        <v>#VALUE!</v>
      </c>
      <c r="Y129" t="e">
        <f>("USR\"&amp;Updates!K129)</f>
        <v>#VALUE!</v>
      </c>
      <c r="Z129" t="e">
        <f>Updates!K129&amp;"$"</f>
        <v>#VALUE!</v>
      </c>
      <c r="AA129" s="11">
        <f t="shared" ca="1" si="18"/>
        <v>4</v>
      </c>
      <c r="AB129" s="6" t="str">
        <f ca="1">LOOKUP(AA129,AC2:AC21,AD2:AD21)</f>
        <v>DC1MDB04</v>
      </c>
    </row>
    <row r="130" spans="1:28" ht="12" customHeight="1">
      <c r="A130" s="6" t="e">
        <f>TRIM(CLEAN(MID(Updates!D130,FIND("Network User Id: ",Updates!D130)+17,(FIND("E-MAIL ACCOUNTS",Updates!D130)-(FIND("Network User Id:",Updates!D130)+17)))))</f>
        <v>#VALUE!</v>
      </c>
      <c r="B130" s="6" t="e">
        <f>TRIM(CLEAN(MID(Updates!D130,FIND("Logon ID: ",Updates!D130)+10,(FIND("Password:",Updates!D130)-(FIND("Logon ID:",Updates!D130)+10)))))</f>
        <v>#VALUE!</v>
      </c>
      <c r="C130" t="e">
        <f>TRIM(CLEAN(MID(Updates!D130,FIND("Primary Address: ",Updates!D130)+17,(FIND("Secondary Address:",Updates!D130)-(FIND("Primary Address: ",Updates!D130)+17)))))</f>
        <v>#VALUE!</v>
      </c>
      <c r="D130" t="e">
        <f>TRIM(CLEAN(MID(Updates!D130,FIND("Secondary Address: ",Updates!D130)+19,(FIND("** PLEASE DO NOT REPLY TO THIS E-MAIL. ",Updates!D130)-(FIND("Secondary Address: ",Updates!D130)+19)))))</f>
        <v>#VALUE!</v>
      </c>
      <c r="E130" t="b">
        <f>IF(COUNT(SEARCH({"transpo.ottawa.on.ca"},D130)),"@ottawa.ca")</f>
        <v>0</v>
      </c>
      <c r="F130" s="9" t="e">
        <f t="shared" si="10"/>
        <v>#VALUE!</v>
      </c>
      <c r="G130" t="e">
        <f>TRIM(CLEAN(MID(Updates!D130,FIND("E-mail Address: ",Updates!D130)+16,(FIND("The employee",Updates!D130)-(FIND("E-mail Address: ",Updates!D130)+16)))))</f>
        <v>#VALUE!</v>
      </c>
      <c r="H130" t="e">
        <f>TRIM(CLEAN(MID(Updates!D130,FIND("Account Password: ",Updates!D130)+18,(FIND("NETWORK ACCOUNTS",Updates!D130)-(FIND("Account Password:",Updates!D130)+18)))))</f>
        <v>#VALUE!</v>
      </c>
      <c r="I130" t="e">
        <f>TRIM(CLEAN(MID(Updates!D130,FIND("Password: ",Updates!D130)+10,(FIND("E-mail",Updates!D130)-(FIND("Password:",Updates!D130)+12)))))</f>
        <v>#VALUE!</v>
      </c>
      <c r="J130" t="e">
        <f>TRIM(CLEAN(MID(Updates!D130,FIND("Account to clone: ",Updates!D130)+18,(FIND("Position",Updates!D130)-(FIND("Account to clone: ",Updates!D130)+18)))))</f>
        <v>#VALUE!</v>
      </c>
      <c r="K130" t="e">
        <f>TRIM(CLEAN(MID(Updates!D130,FIND("Clone permissions of another account: ",Updates!D130)+38,(FIND("Email required:",Updates!D130)-(FIND("Clone permissions of another account: ",Updates!D130)+38)))))</f>
        <v>#VALUE!</v>
      </c>
      <c r="L130" t="e">
        <f t="shared" si="11"/>
        <v>#VALUE!</v>
      </c>
      <c r="M130" s="8" t="e">
        <f>TRIM(CLEAN(MID(Updates!D130,FIND("Branch: ",Updates!D130)+8,(FIND("Division",Updates!D130)-(FIND("Branch: ",Updates!D130)+8)))))</f>
        <v>#VALUE!</v>
      </c>
      <c r="N130" s="8" t="e">
        <f>TRIM(CLEAN(MID(Updates!D130,FIND("Pooled Position: ",Updates!D130)+17,(FIND("Are the",Updates!D130)-(FIND("Pooled Position: ",Updates!D130)+17)))))</f>
        <v>#VALUE!</v>
      </c>
      <c r="O130" t="e">
        <f>TRIM(CLEAN(MID(Updates!D130,FIND("Employee Name: ",Updates!D130)+15,(FIND("Job Title",Updates!D130)-(FIND("Employee Name: ",Updates!D130)+15)))))</f>
        <v>#VALUE!</v>
      </c>
      <c r="P130" t="e">
        <f t="shared" si="12"/>
        <v>#VALUE!</v>
      </c>
      <c r="Q130" t="e">
        <f t="shared" si="13"/>
        <v>#VALUE!</v>
      </c>
      <c r="R130" t="e">
        <f t="shared" si="14"/>
        <v>#VALUE!</v>
      </c>
      <c r="S130" t="e">
        <f>TRIM(CLEAN(MID(Updates!D130,FIND("Account to clone: ",Updates!D130)+18,(FIND("Position",Updates!D130)-(FIND("Account to clone: ",Updates!D130)+18)))))</f>
        <v>#VALUE!</v>
      </c>
      <c r="T130" t="str">
        <f t="shared" si="15"/>
        <v/>
      </c>
      <c r="U130" t="str">
        <f t="shared" si="16"/>
        <v>No</v>
      </c>
      <c r="V130" t="e">
        <f>TRIM(CLEAN(MID(Updates!D130,FIND("Home Share (H:\ drive) required: ",Updates!D130)+4,(FIND("Group Share (S:\ drive) required: ",Updates!D130)-(FIND("Home Share (H:\ drive) required: ",Updates!D130)+4)))))</f>
        <v>#VALUE!</v>
      </c>
      <c r="W130" t="str">
        <f t="shared" si="17"/>
        <v>No</v>
      </c>
      <c r="X130" t="e">
        <f>TRIM(CLEAN(MID(Updates!D130,FIND("S Drive Path: ",Updates!D130)+14,(FIND("Position",Updates!D130)-(FIND("S Drive Path: ",Updates!D130)+14)))))</f>
        <v>#VALUE!</v>
      </c>
      <c r="Y130" t="e">
        <f>("USR\"&amp;Updates!K130)</f>
        <v>#VALUE!</v>
      </c>
      <c r="Z130" t="e">
        <f>Updates!K130&amp;"$"</f>
        <v>#VALUE!</v>
      </c>
      <c r="AA130" s="11">
        <f t="shared" ca="1" si="18"/>
        <v>14</v>
      </c>
      <c r="AB130" s="6" t="str">
        <f ca="1">LOOKUP(AA130,AC2:AC21,AD2:AD21)</f>
        <v>DC4MDB04</v>
      </c>
    </row>
    <row r="131" spans="1:28" ht="12" customHeight="1">
      <c r="A131" s="6" t="e">
        <f>TRIM(CLEAN(MID(Updates!D131,FIND("Network User Id: ",Updates!D131)+17,(FIND("E-MAIL ACCOUNTS",Updates!D131)-(FIND("Network User Id:",Updates!D131)+17)))))</f>
        <v>#VALUE!</v>
      </c>
      <c r="B131" s="6" t="e">
        <f>TRIM(CLEAN(MID(Updates!D131,FIND("Logon ID: ",Updates!D131)+10,(FIND("Password:",Updates!D131)-(FIND("Logon ID:",Updates!D131)+10)))))</f>
        <v>#VALUE!</v>
      </c>
      <c r="C131" t="e">
        <f>TRIM(CLEAN(MID(Updates!D131,FIND("Primary Address: ",Updates!D131)+17,(FIND("Secondary Address:",Updates!D131)-(FIND("Primary Address: ",Updates!D131)+17)))))</f>
        <v>#VALUE!</v>
      </c>
      <c r="D131" t="e">
        <f>TRIM(CLEAN(MID(Updates!D131,FIND("Secondary Address: ",Updates!D131)+19,(FIND("** PLEASE DO NOT REPLY TO THIS E-MAIL. ",Updates!D131)-(FIND("Secondary Address: ",Updates!D131)+19)))))</f>
        <v>#VALUE!</v>
      </c>
      <c r="E131" t="b">
        <f>IF(COUNT(SEARCH({"transpo.ottawa.on.ca"},D131)),"@ottawa.ca")</f>
        <v>0</v>
      </c>
      <c r="F131" s="9" t="e">
        <f t="shared" ref="F131:F194" si="19">TRIM(LEFT(SUBSTITUTE(D131,"@",REPT(" ",LEN(D131))),LEN(D131)))</f>
        <v>#VALUE!</v>
      </c>
      <c r="G131" t="e">
        <f>TRIM(CLEAN(MID(Updates!D131,FIND("E-mail Address: ",Updates!D131)+16,(FIND("The employee",Updates!D131)-(FIND("E-mail Address: ",Updates!D131)+16)))))</f>
        <v>#VALUE!</v>
      </c>
      <c r="H131" t="e">
        <f>TRIM(CLEAN(MID(Updates!D131,FIND("Account Password: ",Updates!D131)+18,(FIND("NETWORK ACCOUNTS",Updates!D131)-(FIND("Account Password:",Updates!D131)+18)))))</f>
        <v>#VALUE!</v>
      </c>
      <c r="I131" t="e">
        <f>TRIM(CLEAN(MID(Updates!D131,FIND("Password: ",Updates!D131)+10,(FIND("E-mail",Updates!D131)-(FIND("Password:",Updates!D131)+12)))))</f>
        <v>#VALUE!</v>
      </c>
      <c r="J131" t="e">
        <f>TRIM(CLEAN(MID(Updates!D131,FIND("Account to clone: ",Updates!D131)+18,(FIND("Position",Updates!D131)-(FIND("Account to clone: ",Updates!D131)+18)))))</f>
        <v>#VALUE!</v>
      </c>
      <c r="K131" t="e">
        <f>TRIM(CLEAN(MID(Updates!D131,FIND("Clone permissions of another account: ",Updates!D131)+38,(FIND("Email required:",Updates!D131)-(FIND("Clone permissions of another account: ",Updates!D131)+38)))))</f>
        <v>#VALUE!</v>
      </c>
      <c r="L131" t="e">
        <f t="shared" ref="L131:L194" si="20">IF(K131="No","",K131)</f>
        <v>#VALUE!</v>
      </c>
      <c r="M131" s="8" t="e">
        <f>TRIM(CLEAN(MID(Updates!D131,FIND("Branch: ",Updates!D131)+8,(FIND("Division",Updates!D131)-(FIND("Branch: ",Updates!D131)+8)))))</f>
        <v>#VALUE!</v>
      </c>
      <c r="N131" s="8" t="e">
        <f>TRIM(CLEAN(MID(Updates!D131,FIND("Pooled Position: ",Updates!D131)+17,(FIND("Are the",Updates!D131)-(FIND("Pooled Position: ",Updates!D131)+17)))))</f>
        <v>#VALUE!</v>
      </c>
      <c r="O131" t="e">
        <f>TRIM(CLEAN(MID(Updates!D131,FIND("Employee Name: ",Updates!D131)+15,(FIND("Job Title",Updates!D131)-(FIND("Employee Name: ",Updates!D131)+15)))))</f>
        <v>#VALUE!</v>
      </c>
      <c r="P131" t="e">
        <f t="shared" ref="P131:P194" si="21">TRIM(CLEAN(IF(ISTEXT(B131)=FALSE,A131,IF(ISTEXT(B131)=TRUE,B131))))</f>
        <v>#VALUE!</v>
      </c>
      <c r="Q131" t="e">
        <f t="shared" ref="Q131:Q194" si="22">TRIM(CLEAN(IF(ISTEXT(G131)=FALSE,D131,IF(ISTEXT(G131)=TRUE,G131))))</f>
        <v>#VALUE!</v>
      </c>
      <c r="R131" t="e">
        <f t="shared" ref="R131:R194" si="23">TRIM(CLEAN(IF(ISTEXT(I131)=FALSE,H131,IF(ISTEXT(I131)=TRUE,I131))))</f>
        <v>#VALUE!</v>
      </c>
      <c r="S131" t="e">
        <f>TRIM(CLEAN(MID(Updates!D131,FIND("Account to clone: ",Updates!D131)+18,(FIND("Position",Updates!D131)-(FIND("Account to clone: ",Updates!D131)+18)))))</f>
        <v>#VALUE!</v>
      </c>
      <c r="T131" t="str">
        <f t="shared" ref="T131:T194" si="24">TRIM(CLEAN(IF(ISERROR(S131),"",S131)))</f>
        <v/>
      </c>
      <c r="U131" t="str">
        <f t="shared" ref="U131:U194" si="25">IF(T131="","No","Yes")</f>
        <v>No</v>
      </c>
      <c r="V131" t="e">
        <f>TRIM(CLEAN(MID(Updates!D131,FIND("Home Share (H:\ drive) required: ",Updates!D131)+4,(FIND("Group Share (S:\ drive) required: ",Updates!D131)-(FIND("Home Share (H:\ drive) required: ",Updates!D131)+4)))))</f>
        <v>#VALUE!</v>
      </c>
      <c r="W131" t="str">
        <f t="shared" ref="W131:W194" si="26">IF(ISERROR(V131),"No",V131)</f>
        <v>No</v>
      </c>
      <c r="X131" t="e">
        <f>TRIM(CLEAN(MID(Updates!D131,FIND("S Drive Path: ",Updates!D131)+14,(FIND("Position",Updates!D131)-(FIND("S Drive Path: ",Updates!D131)+14)))))</f>
        <v>#VALUE!</v>
      </c>
      <c r="Y131" t="e">
        <f>("USR\"&amp;Updates!K131)</f>
        <v>#VALUE!</v>
      </c>
      <c r="Z131" t="e">
        <f>Updates!K131&amp;"$"</f>
        <v>#VALUE!</v>
      </c>
      <c r="AA131" s="11">
        <f t="shared" ref="AA131:AA194" ca="1" si="27">RANDBETWEEN(1,20)</f>
        <v>17</v>
      </c>
      <c r="AB131" s="6" t="str">
        <f ca="1">LOOKUP(AA131,AC2:AC21,AD2:AD21)</f>
        <v>DC4MDB07</v>
      </c>
    </row>
    <row r="132" spans="1:28" ht="12" customHeight="1">
      <c r="A132" s="6" t="e">
        <f>TRIM(CLEAN(MID(Updates!D132,FIND("Network User Id: ",Updates!D132)+17,(FIND("E-MAIL ACCOUNTS",Updates!D132)-(FIND("Network User Id:",Updates!D132)+17)))))</f>
        <v>#VALUE!</v>
      </c>
      <c r="B132" s="6" t="e">
        <f>TRIM(CLEAN(MID(Updates!D132,FIND("Logon ID: ",Updates!D132)+10,(FIND("Password:",Updates!D132)-(FIND("Logon ID:",Updates!D132)+10)))))</f>
        <v>#VALUE!</v>
      </c>
      <c r="C132" t="e">
        <f>TRIM(CLEAN(MID(Updates!D132,FIND("Primary Address: ",Updates!D132)+17,(FIND("Secondary Address:",Updates!D132)-(FIND("Primary Address: ",Updates!D132)+17)))))</f>
        <v>#VALUE!</v>
      </c>
      <c r="D132" t="e">
        <f>TRIM(CLEAN(MID(Updates!D132,FIND("Secondary Address: ",Updates!D132)+19,(FIND("** PLEASE DO NOT REPLY TO THIS E-MAIL. ",Updates!D132)-(FIND("Secondary Address: ",Updates!D132)+19)))))</f>
        <v>#VALUE!</v>
      </c>
      <c r="E132" t="b">
        <f>IF(COUNT(SEARCH({"transpo.ottawa.on.ca"},D132)),"@ottawa.ca")</f>
        <v>0</v>
      </c>
      <c r="F132" s="9" t="e">
        <f t="shared" si="19"/>
        <v>#VALUE!</v>
      </c>
      <c r="G132" t="e">
        <f>TRIM(CLEAN(MID(Updates!D132,FIND("E-mail Address: ",Updates!D132)+16,(FIND("The employee",Updates!D132)-(FIND("E-mail Address: ",Updates!D132)+16)))))</f>
        <v>#VALUE!</v>
      </c>
      <c r="H132" t="e">
        <f>TRIM(CLEAN(MID(Updates!D132,FIND("Account Password: ",Updates!D132)+18,(FIND("NETWORK ACCOUNTS",Updates!D132)-(FIND("Account Password:",Updates!D132)+18)))))</f>
        <v>#VALUE!</v>
      </c>
      <c r="I132" t="e">
        <f>TRIM(CLEAN(MID(Updates!D132,FIND("Password: ",Updates!D132)+10,(FIND("E-mail",Updates!D132)-(FIND("Password:",Updates!D132)+12)))))</f>
        <v>#VALUE!</v>
      </c>
      <c r="J132" t="e">
        <f>TRIM(CLEAN(MID(Updates!D132,FIND("Account to clone: ",Updates!D132)+18,(FIND("Position",Updates!D132)-(FIND("Account to clone: ",Updates!D132)+18)))))</f>
        <v>#VALUE!</v>
      </c>
      <c r="K132" t="e">
        <f>TRIM(CLEAN(MID(Updates!D132,FIND("Clone permissions of another account: ",Updates!D132)+38,(FIND("Email required:",Updates!D132)-(FIND("Clone permissions of another account: ",Updates!D132)+38)))))</f>
        <v>#VALUE!</v>
      </c>
      <c r="L132" t="e">
        <f t="shared" si="20"/>
        <v>#VALUE!</v>
      </c>
      <c r="M132" s="8" t="e">
        <f>TRIM(CLEAN(MID(Updates!D132,FIND("Branch: ",Updates!D132)+8,(FIND("Division",Updates!D132)-(FIND("Branch: ",Updates!D132)+8)))))</f>
        <v>#VALUE!</v>
      </c>
      <c r="N132" s="8" t="e">
        <f>TRIM(CLEAN(MID(Updates!D132,FIND("Pooled Position: ",Updates!D132)+17,(FIND("Are the",Updates!D132)-(FIND("Pooled Position: ",Updates!D132)+17)))))</f>
        <v>#VALUE!</v>
      </c>
      <c r="O132" t="e">
        <f>TRIM(CLEAN(MID(Updates!D132,FIND("Employee Name: ",Updates!D132)+15,(FIND("Job Title",Updates!D132)-(FIND("Employee Name: ",Updates!D132)+15)))))</f>
        <v>#VALUE!</v>
      </c>
      <c r="P132" t="e">
        <f t="shared" si="21"/>
        <v>#VALUE!</v>
      </c>
      <c r="Q132" t="e">
        <f t="shared" si="22"/>
        <v>#VALUE!</v>
      </c>
      <c r="R132" t="e">
        <f t="shared" si="23"/>
        <v>#VALUE!</v>
      </c>
      <c r="S132" t="e">
        <f>TRIM(CLEAN(MID(Updates!D132,FIND("Account to clone: ",Updates!D132)+18,(FIND("Position",Updates!D132)-(FIND("Account to clone: ",Updates!D132)+18)))))</f>
        <v>#VALUE!</v>
      </c>
      <c r="T132" t="str">
        <f t="shared" si="24"/>
        <v/>
      </c>
      <c r="U132" t="str">
        <f t="shared" si="25"/>
        <v>No</v>
      </c>
      <c r="V132" t="e">
        <f>TRIM(CLEAN(MID(Updates!D132,FIND("Home Share (H:\ drive) required: ",Updates!D132)+4,(FIND("Group Share (S:\ drive) required: ",Updates!D132)-(FIND("Home Share (H:\ drive) required: ",Updates!D132)+4)))))</f>
        <v>#VALUE!</v>
      </c>
      <c r="W132" t="str">
        <f t="shared" si="26"/>
        <v>No</v>
      </c>
      <c r="X132" t="e">
        <f>TRIM(CLEAN(MID(Updates!D132,FIND("S Drive Path: ",Updates!D132)+14,(FIND("Position",Updates!D132)-(FIND("S Drive Path: ",Updates!D132)+14)))))</f>
        <v>#VALUE!</v>
      </c>
      <c r="Y132" t="e">
        <f>("USR\"&amp;Updates!K132)</f>
        <v>#VALUE!</v>
      </c>
      <c r="Z132" t="e">
        <f>Updates!K132&amp;"$"</f>
        <v>#VALUE!</v>
      </c>
      <c r="AA132" s="11">
        <f t="shared" ca="1" si="27"/>
        <v>9</v>
      </c>
      <c r="AB132" s="6" t="str">
        <f ca="1">LOOKUP(AA132,AC2:AC21,AD2:AD21)</f>
        <v>DC1MDB09</v>
      </c>
    </row>
    <row r="133" spans="1:28" ht="12" customHeight="1">
      <c r="A133" s="6" t="e">
        <f>TRIM(CLEAN(MID(Updates!D133,FIND("Network User Id: ",Updates!D133)+17,(FIND("E-MAIL ACCOUNTS",Updates!D133)-(FIND("Network User Id:",Updates!D133)+17)))))</f>
        <v>#VALUE!</v>
      </c>
      <c r="B133" s="6" t="e">
        <f>TRIM(CLEAN(MID(Updates!D133,FIND("Logon ID: ",Updates!D133)+10,(FIND("Password:",Updates!D133)-(FIND("Logon ID:",Updates!D133)+10)))))</f>
        <v>#VALUE!</v>
      </c>
      <c r="C133" t="e">
        <f>TRIM(CLEAN(MID(Updates!D133,FIND("Primary Address: ",Updates!D133)+17,(FIND("Secondary Address:",Updates!D133)-(FIND("Primary Address: ",Updates!D133)+17)))))</f>
        <v>#VALUE!</v>
      </c>
      <c r="D133" t="e">
        <f>TRIM(CLEAN(MID(Updates!D133,FIND("Secondary Address: ",Updates!D133)+19,(FIND("** PLEASE DO NOT REPLY TO THIS E-MAIL. ",Updates!D133)-(FIND("Secondary Address: ",Updates!D133)+19)))))</f>
        <v>#VALUE!</v>
      </c>
      <c r="E133" t="b">
        <f>IF(COUNT(SEARCH({"transpo.ottawa.on.ca"},D133)),"@ottawa.ca")</f>
        <v>0</v>
      </c>
      <c r="F133" s="9" t="e">
        <f t="shared" si="19"/>
        <v>#VALUE!</v>
      </c>
      <c r="G133" t="e">
        <f>TRIM(CLEAN(MID(Updates!D133,FIND("E-mail Address: ",Updates!D133)+16,(FIND("The employee",Updates!D133)-(FIND("E-mail Address: ",Updates!D133)+16)))))</f>
        <v>#VALUE!</v>
      </c>
      <c r="H133" t="e">
        <f>TRIM(CLEAN(MID(Updates!D133,FIND("Account Password: ",Updates!D133)+18,(FIND("NETWORK ACCOUNTS",Updates!D133)-(FIND("Account Password:",Updates!D133)+18)))))</f>
        <v>#VALUE!</v>
      </c>
      <c r="I133" t="e">
        <f>TRIM(CLEAN(MID(Updates!D133,FIND("Password: ",Updates!D133)+10,(FIND("E-mail",Updates!D133)-(FIND("Password:",Updates!D133)+12)))))</f>
        <v>#VALUE!</v>
      </c>
      <c r="J133" t="e">
        <f>TRIM(CLEAN(MID(Updates!D133,FIND("Account to clone: ",Updates!D133)+18,(FIND("Position",Updates!D133)-(FIND("Account to clone: ",Updates!D133)+18)))))</f>
        <v>#VALUE!</v>
      </c>
      <c r="K133" t="e">
        <f>TRIM(CLEAN(MID(Updates!D133,FIND("Clone permissions of another account: ",Updates!D133)+38,(FIND("Email required:",Updates!D133)-(FIND("Clone permissions of another account: ",Updates!D133)+38)))))</f>
        <v>#VALUE!</v>
      </c>
      <c r="L133" t="e">
        <f t="shared" si="20"/>
        <v>#VALUE!</v>
      </c>
      <c r="M133" s="8" t="e">
        <f>TRIM(CLEAN(MID(Updates!D133,FIND("Branch: ",Updates!D133)+8,(FIND("Division",Updates!D133)-(FIND("Branch: ",Updates!D133)+8)))))</f>
        <v>#VALUE!</v>
      </c>
      <c r="N133" s="8" t="e">
        <f>TRIM(CLEAN(MID(Updates!D133,FIND("Pooled Position: ",Updates!D133)+17,(FIND("Are the",Updates!D133)-(FIND("Pooled Position: ",Updates!D133)+17)))))</f>
        <v>#VALUE!</v>
      </c>
      <c r="O133" t="e">
        <f>TRIM(CLEAN(MID(Updates!D133,FIND("Employee Name: ",Updates!D133)+15,(FIND("Job Title",Updates!D133)-(FIND("Employee Name: ",Updates!D133)+15)))))</f>
        <v>#VALUE!</v>
      </c>
      <c r="P133" t="e">
        <f t="shared" si="21"/>
        <v>#VALUE!</v>
      </c>
      <c r="Q133" t="e">
        <f t="shared" si="22"/>
        <v>#VALUE!</v>
      </c>
      <c r="R133" t="e">
        <f t="shared" si="23"/>
        <v>#VALUE!</v>
      </c>
      <c r="S133" t="e">
        <f>TRIM(CLEAN(MID(Updates!D133,FIND("Account to clone: ",Updates!D133)+18,(FIND("Position",Updates!D133)-(FIND("Account to clone: ",Updates!D133)+18)))))</f>
        <v>#VALUE!</v>
      </c>
      <c r="T133" t="str">
        <f t="shared" si="24"/>
        <v/>
      </c>
      <c r="U133" t="str">
        <f t="shared" si="25"/>
        <v>No</v>
      </c>
      <c r="V133" t="e">
        <f>TRIM(CLEAN(MID(Updates!D133,FIND("Home Share (H:\ drive) required: ",Updates!D133)+4,(FIND("Group Share (S:\ drive) required: ",Updates!D133)-(FIND("Home Share (H:\ drive) required: ",Updates!D133)+4)))))</f>
        <v>#VALUE!</v>
      </c>
      <c r="W133" t="str">
        <f t="shared" si="26"/>
        <v>No</v>
      </c>
      <c r="X133" t="e">
        <f>TRIM(CLEAN(MID(Updates!D133,FIND("S Drive Path: ",Updates!D133)+14,(FIND("Position",Updates!D133)-(FIND("S Drive Path: ",Updates!D133)+14)))))</f>
        <v>#VALUE!</v>
      </c>
      <c r="Y133" t="e">
        <f>("USR\"&amp;Updates!K133)</f>
        <v>#VALUE!</v>
      </c>
      <c r="Z133" t="e">
        <f>Updates!K133&amp;"$"</f>
        <v>#VALUE!</v>
      </c>
      <c r="AA133" s="11">
        <f t="shared" ca="1" si="27"/>
        <v>3</v>
      </c>
      <c r="AB133" s="6" t="str">
        <f ca="1">LOOKUP(AA133,AC2:AC21,AD2:AD21)</f>
        <v>DC1MDB03</v>
      </c>
    </row>
    <row r="134" spans="1:28" ht="12" customHeight="1">
      <c r="A134" s="6" t="e">
        <f>TRIM(CLEAN(MID(Updates!D134,FIND("Network User Id: ",Updates!D134)+17,(FIND("E-MAIL ACCOUNTS",Updates!D134)-(FIND("Network User Id:",Updates!D134)+17)))))</f>
        <v>#VALUE!</v>
      </c>
      <c r="B134" s="6" t="e">
        <f>TRIM(CLEAN(MID(Updates!D134,FIND("Logon ID: ",Updates!D134)+10,(FIND("Password:",Updates!D134)-(FIND("Logon ID:",Updates!D134)+10)))))</f>
        <v>#VALUE!</v>
      </c>
      <c r="C134" t="e">
        <f>TRIM(CLEAN(MID(Updates!D134,FIND("Primary Address: ",Updates!D134)+17,(FIND("Secondary Address:",Updates!D134)-(FIND("Primary Address: ",Updates!D134)+17)))))</f>
        <v>#VALUE!</v>
      </c>
      <c r="D134" t="e">
        <f>TRIM(CLEAN(MID(Updates!D134,FIND("Secondary Address: ",Updates!D134)+19,(FIND("** PLEASE DO NOT REPLY TO THIS E-MAIL. ",Updates!D134)-(FIND("Secondary Address: ",Updates!D134)+19)))))</f>
        <v>#VALUE!</v>
      </c>
      <c r="E134" t="b">
        <f>IF(COUNT(SEARCH({"transpo.ottawa.on.ca"},D134)),"@ottawa.ca")</f>
        <v>0</v>
      </c>
      <c r="F134" s="9" t="e">
        <f t="shared" si="19"/>
        <v>#VALUE!</v>
      </c>
      <c r="G134" t="e">
        <f>TRIM(CLEAN(MID(Updates!D134,FIND("E-mail Address: ",Updates!D134)+16,(FIND("The employee",Updates!D134)-(FIND("E-mail Address: ",Updates!D134)+16)))))</f>
        <v>#VALUE!</v>
      </c>
      <c r="H134" t="e">
        <f>TRIM(CLEAN(MID(Updates!D134,FIND("Account Password: ",Updates!D134)+18,(FIND("NETWORK ACCOUNTS",Updates!D134)-(FIND("Account Password:",Updates!D134)+18)))))</f>
        <v>#VALUE!</v>
      </c>
      <c r="I134" t="e">
        <f>TRIM(CLEAN(MID(Updates!D134,FIND("Password: ",Updates!D134)+10,(FIND("E-mail",Updates!D134)-(FIND("Password:",Updates!D134)+12)))))</f>
        <v>#VALUE!</v>
      </c>
      <c r="J134" t="e">
        <f>TRIM(CLEAN(MID(Updates!D134,FIND("Account to clone: ",Updates!D134)+18,(FIND("Position",Updates!D134)-(FIND("Account to clone: ",Updates!D134)+18)))))</f>
        <v>#VALUE!</v>
      </c>
      <c r="K134" t="e">
        <f>TRIM(CLEAN(MID(Updates!D134,FIND("Clone permissions of another account: ",Updates!D134)+38,(FIND("Email required:",Updates!D134)-(FIND("Clone permissions of another account: ",Updates!D134)+38)))))</f>
        <v>#VALUE!</v>
      </c>
      <c r="L134" t="e">
        <f t="shared" si="20"/>
        <v>#VALUE!</v>
      </c>
      <c r="M134" s="8" t="e">
        <f>TRIM(CLEAN(MID(Updates!D134,FIND("Branch: ",Updates!D134)+8,(FIND("Division",Updates!D134)-(FIND("Branch: ",Updates!D134)+8)))))</f>
        <v>#VALUE!</v>
      </c>
      <c r="N134" s="8" t="e">
        <f>TRIM(CLEAN(MID(Updates!D134,FIND("Pooled Position: ",Updates!D134)+17,(FIND("Are the",Updates!D134)-(FIND("Pooled Position: ",Updates!D134)+17)))))</f>
        <v>#VALUE!</v>
      </c>
      <c r="O134" t="e">
        <f>TRIM(CLEAN(MID(Updates!D134,FIND("Employee Name: ",Updates!D134)+15,(FIND("Job Title",Updates!D134)-(FIND("Employee Name: ",Updates!D134)+15)))))</f>
        <v>#VALUE!</v>
      </c>
      <c r="P134" t="e">
        <f t="shared" si="21"/>
        <v>#VALUE!</v>
      </c>
      <c r="Q134" t="e">
        <f t="shared" si="22"/>
        <v>#VALUE!</v>
      </c>
      <c r="R134" t="e">
        <f t="shared" si="23"/>
        <v>#VALUE!</v>
      </c>
      <c r="S134" t="e">
        <f>TRIM(CLEAN(MID(Updates!D134,FIND("Account to clone: ",Updates!D134)+18,(FIND("Position",Updates!D134)-(FIND("Account to clone: ",Updates!D134)+18)))))</f>
        <v>#VALUE!</v>
      </c>
      <c r="T134" t="str">
        <f t="shared" si="24"/>
        <v/>
      </c>
      <c r="U134" t="str">
        <f t="shared" si="25"/>
        <v>No</v>
      </c>
      <c r="V134" t="e">
        <f>TRIM(CLEAN(MID(Updates!D134,FIND("Home Share (H:\ drive) required: ",Updates!D134)+4,(FIND("Group Share (S:\ drive) required: ",Updates!D134)-(FIND("Home Share (H:\ drive) required: ",Updates!D134)+4)))))</f>
        <v>#VALUE!</v>
      </c>
      <c r="W134" t="str">
        <f t="shared" si="26"/>
        <v>No</v>
      </c>
      <c r="X134" t="e">
        <f>TRIM(CLEAN(MID(Updates!D134,FIND("S Drive Path: ",Updates!D134)+14,(FIND("Position",Updates!D134)-(FIND("S Drive Path: ",Updates!D134)+14)))))</f>
        <v>#VALUE!</v>
      </c>
      <c r="Y134" t="e">
        <f>("USR\"&amp;Updates!K134)</f>
        <v>#VALUE!</v>
      </c>
      <c r="Z134" t="e">
        <f>Updates!K134&amp;"$"</f>
        <v>#VALUE!</v>
      </c>
      <c r="AA134" s="11">
        <f t="shared" ca="1" si="27"/>
        <v>7</v>
      </c>
      <c r="AB134" s="6" t="str">
        <f ca="1">LOOKUP(AA134,AC2:AC21,AD2:AD21)</f>
        <v>DC1MDB07</v>
      </c>
    </row>
    <row r="135" spans="1:28" ht="12" customHeight="1">
      <c r="A135" s="6" t="e">
        <f>TRIM(CLEAN(MID(Updates!D135,FIND("Network User Id: ",Updates!D135)+17,(FIND("E-MAIL ACCOUNTS",Updates!D135)-(FIND("Network User Id:",Updates!D135)+17)))))</f>
        <v>#VALUE!</v>
      </c>
      <c r="B135" s="6" t="e">
        <f>TRIM(CLEAN(MID(Updates!D135,FIND("Logon ID: ",Updates!D135)+10,(FIND("Password:",Updates!D135)-(FIND("Logon ID:",Updates!D135)+10)))))</f>
        <v>#VALUE!</v>
      </c>
      <c r="C135" t="e">
        <f>TRIM(CLEAN(MID(Updates!D135,FIND("Primary Address: ",Updates!D135)+17,(FIND("Secondary Address:",Updates!D135)-(FIND("Primary Address: ",Updates!D135)+17)))))</f>
        <v>#VALUE!</v>
      </c>
      <c r="D135" t="e">
        <f>TRIM(CLEAN(MID(Updates!D135,FIND("Secondary Address: ",Updates!D135)+19,(FIND("** PLEASE DO NOT REPLY TO THIS E-MAIL. ",Updates!D135)-(FIND("Secondary Address: ",Updates!D135)+19)))))</f>
        <v>#VALUE!</v>
      </c>
      <c r="E135" t="b">
        <f>IF(COUNT(SEARCH({"transpo.ottawa.on.ca"},D135)),"@ottawa.ca")</f>
        <v>0</v>
      </c>
      <c r="F135" s="9" t="e">
        <f t="shared" si="19"/>
        <v>#VALUE!</v>
      </c>
      <c r="G135" t="e">
        <f>TRIM(CLEAN(MID(Updates!D135,FIND("E-mail Address: ",Updates!D135)+16,(FIND("The employee",Updates!D135)-(FIND("E-mail Address: ",Updates!D135)+16)))))</f>
        <v>#VALUE!</v>
      </c>
      <c r="H135" t="e">
        <f>TRIM(CLEAN(MID(Updates!D135,FIND("Account Password: ",Updates!D135)+18,(FIND("NETWORK ACCOUNTS",Updates!D135)-(FIND("Account Password:",Updates!D135)+18)))))</f>
        <v>#VALUE!</v>
      </c>
      <c r="I135" t="e">
        <f>TRIM(CLEAN(MID(Updates!D135,FIND("Password: ",Updates!D135)+10,(FIND("E-mail",Updates!D135)-(FIND("Password:",Updates!D135)+12)))))</f>
        <v>#VALUE!</v>
      </c>
      <c r="J135" t="e">
        <f>TRIM(CLEAN(MID(Updates!D135,FIND("Account to clone: ",Updates!D135)+18,(FIND("Position",Updates!D135)-(FIND("Account to clone: ",Updates!D135)+18)))))</f>
        <v>#VALUE!</v>
      </c>
      <c r="K135" t="e">
        <f>TRIM(CLEAN(MID(Updates!D135,FIND("Clone permissions of another account: ",Updates!D135)+38,(FIND("Email required:",Updates!D135)-(FIND("Clone permissions of another account: ",Updates!D135)+38)))))</f>
        <v>#VALUE!</v>
      </c>
      <c r="L135" t="e">
        <f t="shared" si="20"/>
        <v>#VALUE!</v>
      </c>
      <c r="M135" s="8" t="e">
        <f>TRIM(CLEAN(MID(Updates!D135,FIND("Branch: ",Updates!D135)+8,(FIND("Division",Updates!D135)-(FIND("Branch: ",Updates!D135)+8)))))</f>
        <v>#VALUE!</v>
      </c>
      <c r="N135" s="8" t="e">
        <f>TRIM(CLEAN(MID(Updates!D135,FIND("Pooled Position: ",Updates!D135)+17,(FIND("Are the",Updates!D135)-(FIND("Pooled Position: ",Updates!D135)+17)))))</f>
        <v>#VALUE!</v>
      </c>
      <c r="O135" t="e">
        <f>TRIM(CLEAN(MID(Updates!D135,FIND("Employee Name: ",Updates!D135)+15,(FIND("Job Title",Updates!D135)-(FIND("Employee Name: ",Updates!D135)+15)))))</f>
        <v>#VALUE!</v>
      </c>
      <c r="P135" t="e">
        <f t="shared" si="21"/>
        <v>#VALUE!</v>
      </c>
      <c r="Q135" t="e">
        <f t="shared" si="22"/>
        <v>#VALUE!</v>
      </c>
      <c r="R135" t="e">
        <f t="shared" si="23"/>
        <v>#VALUE!</v>
      </c>
      <c r="S135" t="e">
        <f>TRIM(CLEAN(MID(Updates!D135,FIND("Account to clone: ",Updates!D135)+18,(FIND("Position",Updates!D135)-(FIND("Account to clone: ",Updates!D135)+18)))))</f>
        <v>#VALUE!</v>
      </c>
      <c r="T135" t="str">
        <f t="shared" si="24"/>
        <v/>
      </c>
      <c r="U135" t="str">
        <f t="shared" si="25"/>
        <v>No</v>
      </c>
      <c r="V135" t="e">
        <f>TRIM(CLEAN(MID(Updates!D135,FIND("Home Share (H:\ drive) required: ",Updates!D135)+4,(FIND("Group Share (S:\ drive) required: ",Updates!D135)-(FIND("Home Share (H:\ drive) required: ",Updates!D135)+4)))))</f>
        <v>#VALUE!</v>
      </c>
      <c r="W135" t="str">
        <f t="shared" si="26"/>
        <v>No</v>
      </c>
      <c r="X135" t="e">
        <f>TRIM(CLEAN(MID(Updates!D135,FIND("S Drive Path: ",Updates!D135)+14,(FIND("Position",Updates!D135)-(FIND("S Drive Path: ",Updates!D135)+14)))))</f>
        <v>#VALUE!</v>
      </c>
      <c r="Y135" t="e">
        <f>("USR\"&amp;Updates!K135)</f>
        <v>#VALUE!</v>
      </c>
      <c r="Z135" t="e">
        <f>Updates!K135&amp;"$"</f>
        <v>#VALUE!</v>
      </c>
      <c r="AA135" s="11">
        <f t="shared" ca="1" si="27"/>
        <v>14</v>
      </c>
      <c r="AB135" s="6" t="str">
        <f ca="1">LOOKUP(AA135,AC2:AC21,AD2:AD21)</f>
        <v>DC4MDB04</v>
      </c>
    </row>
    <row r="136" spans="1:28" ht="12" customHeight="1">
      <c r="A136" s="6" t="e">
        <f>TRIM(CLEAN(MID(Updates!D136,FIND("Network User Id: ",Updates!D136)+17,(FIND("E-MAIL ACCOUNTS",Updates!D136)-(FIND("Network User Id:",Updates!D136)+17)))))</f>
        <v>#VALUE!</v>
      </c>
      <c r="B136" s="6" t="e">
        <f>TRIM(CLEAN(MID(Updates!D136,FIND("Logon ID: ",Updates!D136)+10,(FIND("Password:",Updates!D136)-(FIND("Logon ID:",Updates!D136)+10)))))</f>
        <v>#VALUE!</v>
      </c>
      <c r="C136" t="e">
        <f>TRIM(CLEAN(MID(Updates!D136,FIND("Primary Address: ",Updates!D136)+17,(FIND("Secondary Address:",Updates!D136)-(FIND("Primary Address: ",Updates!D136)+17)))))</f>
        <v>#VALUE!</v>
      </c>
      <c r="D136" t="e">
        <f>TRIM(CLEAN(MID(Updates!D136,FIND("Secondary Address: ",Updates!D136)+19,(FIND("** PLEASE DO NOT REPLY TO THIS E-MAIL. ",Updates!D136)-(FIND("Secondary Address: ",Updates!D136)+19)))))</f>
        <v>#VALUE!</v>
      </c>
      <c r="E136" t="b">
        <f>IF(COUNT(SEARCH({"transpo.ottawa.on.ca"},D136)),"@ottawa.ca")</f>
        <v>0</v>
      </c>
      <c r="F136" s="9" t="e">
        <f t="shared" si="19"/>
        <v>#VALUE!</v>
      </c>
      <c r="G136" t="e">
        <f>TRIM(CLEAN(MID(Updates!D136,FIND("E-mail Address: ",Updates!D136)+16,(FIND("The employee",Updates!D136)-(FIND("E-mail Address: ",Updates!D136)+16)))))</f>
        <v>#VALUE!</v>
      </c>
      <c r="H136" t="e">
        <f>TRIM(CLEAN(MID(Updates!D136,FIND("Account Password: ",Updates!D136)+18,(FIND("NETWORK ACCOUNTS",Updates!D136)-(FIND("Account Password:",Updates!D136)+18)))))</f>
        <v>#VALUE!</v>
      </c>
      <c r="I136" t="e">
        <f>TRIM(CLEAN(MID(Updates!D136,FIND("Password: ",Updates!D136)+10,(FIND("E-mail",Updates!D136)-(FIND("Password:",Updates!D136)+12)))))</f>
        <v>#VALUE!</v>
      </c>
      <c r="J136" t="e">
        <f>TRIM(CLEAN(MID(Updates!D136,FIND("Account to clone: ",Updates!D136)+18,(FIND("Position",Updates!D136)-(FIND("Account to clone: ",Updates!D136)+18)))))</f>
        <v>#VALUE!</v>
      </c>
      <c r="K136" t="e">
        <f>TRIM(CLEAN(MID(Updates!D136,FIND("Clone permissions of another account: ",Updates!D136)+38,(FIND("Email required:",Updates!D136)-(FIND("Clone permissions of another account: ",Updates!D136)+38)))))</f>
        <v>#VALUE!</v>
      </c>
      <c r="L136" t="e">
        <f t="shared" si="20"/>
        <v>#VALUE!</v>
      </c>
      <c r="M136" s="8" t="e">
        <f>TRIM(CLEAN(MID(Updates!D136,FIND("Branch: ",Updates!D136)+8,(FIND("Division",Updates!D136)-(FIND("Branch: ",Updates!D136)+8)))))</f>
        <v>#VALUE!</v>
      </c>
      <c r="N136" s="8" t="e">
        <f>TRIM(CLEAN(MID(Updates!D136,FIND("Pooled Position: ",Updates!D136)+17,(FIND("Are the",Updates!D136)-(FIND("Pooled Position: ",Updates!D136)+17)))))</f>
        <v>#VALUE!</v>
      </c>
      <c r="O136" t="e">
        <f>TRIM(CLEAN(MID(Updates!D136,FIND("Employee Name: ",Updates!D136)+15,(FIND("Job Title",Updates!D136)-(FIND("Employee Name: ",Updates!D136)+15)))))</f>
        <v>#VALUE!</v>
      </c>
      <c r="P136" t="e">
        <f t="shared" si="21"/>
        <v>#VALUE!</v>
      </c>
      <c r="Q136" t="e">
        <f t="shared" si="22"/>
        <v>#VALUE!</v>
      </c>
      <c r="R136" t="e">
        <f t="shared" si="23"/>
        <v>#VALUE!</v>
      </c>
      <c r="S136" t="e">
        <f>TRIM(CLEAN(MID(Updates!D136,FIND("Account to clone: ",Updates!D136)+18,(FIND("Position",Updates!D136)-(FIND("Account to clone: ",Updates!D136)+18)))))</f>
        <v>#VALUE!</v>
      </c>
      <c r="T136" t="str">
        <f t="shared" si="24"/>
        <v/>
      </c>
      <c r="U136" t="str">
        <f t="shared" si="25"/>
        <v>No</v>
      </c>
      <c r="V136" t="e">
        <f>TRIM(CLEAN(MID(Updates!D136,FIND("Home Share (H:\ drive) required: ",Updates!D136)+4,(FIND("Group Share (S:\ drive) required: ",Updates!D136)-(FIND("Home Share (H:\ drive) required: ",Updates!D136)+4)))))</f>
        <v>#VALUE!</v>
      </c>
      <c r="W136" t="str">
        <f t="shared" si="26"/>
        <v>No</v>
      </c>
      <c r="X136" t="e">
        <f>TRIM(CLEAN(MID(Updates!D136,FIND("S Drive Path: ",Updates!D136)+14,(FIND("Position",Updates!D136)-(FIND("S Drive Path: ",Updates!D136)+14)))))</f>
        <v>#VALUE!</v>
      </c>
      <c r="Y136" t="e">
        <f>("USR\"&amp;Updates!K136)</f>
        <v>#VALUE!</v>
      </c>
      <c r="Z136" t="e">
        <f>Updates!K136&amp;"$"</f>
        <v>#VALUE!</v>
      </c>
      <c r="AA136" s="11">
        <f t="shared" ca="1" si="27"/>
        <v>8</v>
      </c>
      <c r="AB136" s="6" t="str">
        <f ca="1">LOOKUP(AA136,AC2:AC21,AD2:AD21)</f>
        <v>DC1MDB08</v>
      </c>
    </row>
    <row r="137" spans="1:28" ht="12" customHeight="1">
      <c r="A137" s="6" t="e">
        <f>TRIM(CLEAN(MID(Updates!D137,FIND("Network User Id: ",Updates!D137)+17,(FIND("E-MAIL ACCOUNTS",Updates!D137)-(FIND("Network User Id:",Updates!D137)+17)))))</f>
        <v>#VALUE!</v>
      </c>
      <c r="B137" s="6" t="e">
        <f>TRIM(CLEAN(MID(Updates!D137,FIND("Logon ID: ",Updates!D137)+10,(FIND("Password:",Updates!D137)-(FIND("Logon ID:",Updates!D137)+10)))))</f>
        <v>#VALUE!</v>
      </c>
      <c r="C137" t="e">
        <f>TRIM(CLEAN(MID(Updates!D137,FIND("Primary Address: ",Updates!D137)+17,(FIND("Secondary Address:",Updates!D137)-(FIND("Primary Address: ",Updates!D137)+17)))))</f>
        <v>#VALUE!</v>
      </c>
      <c r="D137" t="e">
        <f>TRIM(CLEAN(MID(Updates!D137,FIND("Secondary Address: ",Updates!D137)+19,(FIND("** PLEASE DO NOT REPLY TO THIS E-MAIL. ",Updates!D137)-(FIND("Secondary Address: ",Updates!D137)+19)))))</f>
        <v>#VALUE!</v>
      </c>
      <c r="E137" t="b">
        <f>IF(COUNT(SEARCH({"transpo.ottawa.on.ca"},D137)),"@ottawa.ca")</f>
        <v>0</v>
      </c>
      <c r="F137" s="9" t="e">
        <f t="shared" si="19"/>
        <v>#VALUE!</v>
      </c>
      <c r="G137" t="e">
        <f>TRIM(CLEAN(MID(Updates!D137,FIND("E-mail Address: ",Updates!D137)+16,(FIND("The employee",Updates!D137)-(FIND("E-mail Address: ",Updates!D137)+16)))))</f>
        <v>#VALUE!</v>
      </c>
      <c r="H137" t="e">
        <f>TRIM(CLEAN(MID(Updates!D137,FIND("Account Password: ",Updates!D137)+18,(FIND("NETWORK ACCOUNTS",Updates!D137)-(FIND("Account Password:",Updates!D137)+18)))))</f>
        <v>#VALUE!</v>
      </c>
      <c r="I137" t="e">
        <f>TRIM(CLEAN(MID(Updates!D137,FIND("Password: ",Updates!D137)+10,(FIND("E-mail",Updates!D137)-(FIND("Password:",Updates!D137)+12)))))</f>
        <v>#VALUE!</v>
      </c>
      <c r="J137" t="e">
        <f>TRIM(CLEAN(MID(Updates!D137,FIND("Account to clone: ",Updates!D137)+18,(FIND("Position",Updates!D137)-(FIND("Account to clone: ",Updates!D137)+18)))))</f>
        <v>#VALUE!</v>
      </c>
      <c r="K137" t="e">
        <f>TRIM(CLEAN(MID(Updates!D137,FIND("Clone permissions of another account: ",Updates!D137)+38,(FIND("Email required:",Updates!D137)-(FIND("Clone permissions of another account: ",Updates!D137)+38)))))</f>
        <v>#VALUE!</v>
      </c>
      <c r="L137" t="e">
        <f t="shared" si="20"/>
        <v>#VALUE!</v>
      </c>
      <c r="M137" s="8" t="e">
        <f>TRIM(CLEAN(MID(Updates!D137,FIND("Branch: ",Updates!D137)+8,(FIND("Division",Updates!D137)-(FIND("Branch: ",Updates!D137)+8)))))</f>
        <v>#VALUE!</v>
      </c>
      <c r="N137" s="8" t="e">
        <f>TRIM(CLEAN(MID(Updates!D137,FIND("Pooled Position: ",Updates!D137)+17,(FIND("Are the",Updates!D137)-(FIND("Pooled Position: ",Updates!D137)+17)))))</f>
        <v>#VALUE!</v>
      </c>
      <c r="O137" t="e">
        <f>TRIM(CLEAN(MID(Updates!D137,FIND("Employee Name: ",Updates!D137)+15,(FIND("Job Title",Updates!D137)-(FIND("Employee Name: ",Updates!D137)+15)))))</f>
        <v>#VALUE!</v>
      </c>
      <c r="P137" t="e">
        <f t="shared" si="21"/>
        <v>#VALUE!</v>
      </c>
      <c r="Q137" t="e">
        <f t="shared" si="22"/>
        <v>#VALUE!</v>
      </c>
      <c r="R137" t="e">
        <f t="shared" si="23"/>
        <v>#VALUE!</v>
      </c>
      <c r="S137" t="e">
        <f>TRIM(CLEAN(MID(Updates!D137,FIND("Account to clone: ",Updates!D137)+18,(FIND("Position",Updates!D137)-(FIND("Account to clone: ",Updates!D137)+18)))))</f>
        <v>#VALUE!</v>
      </c>
      <c r="T137" t="str">
        <f t="shared" si="24"/>
        <v/>
      </c>
      <c r="U137" t="str">
        <f t="shared" si="25"/>
        <v>No</v>
      </c>
      <c r="V137" t="e">
        <f>TRIM(CLEAN(MID(Updates!D137,FIND("Home Share (H:\ drive) required: ",Updates!D137)+4,(FIND("Group Share (S:\ drive) required: ",Updates!D137)-(FIND("Home Share (H:\ drive) required: ",Updates!D137)+4)))))</f>
        <v>#VALUE!</v>
      </c>
      <c r="W137" t="str">
        <f t="shared" si="26"/>
        <v>No</v>
      </c>
      <c r="X137" t="e">
        <f>TRIM(CLEAN(MID(Updates!D137,FIND("S Drive Path: ",Updates!D137)+14,(FIND("Position",Updates!D137)-(FIND("S Drive Path: ",Updates!D137)+14)))))</f>
        <v>#VALUE!</v>
      </c>
      <c r="Y137" t="e">
        <f>("USR\"&amp;Updates!K137)</f>
        <v>#VALUE!</v>
      </c>
      <c r="Z137" t="e">
        <f>Updates!K137&amp;"$"</f>
        <v>#VALUE!</v>
      </c>
      <c r="AA137" s="11">
        <f t="shared" ca="1" si="27"/>
        <v>2</v>
      </c>
      <c r="AB137" s="6" t="str">
        <f ca="1">LOOKUP(AA137,AC2:AC21,AD2:AD21)</f>
        <v>DC1MDB02</v>
      </c>
    </row>
    <row r="138" spans="1:28" ht="12" customHeight="1">
      <c r="A138" s="6" t="e">
        <f>TRIM(CLEAN(MID(Updates!D138,FIND("Network User Id: ",Updates!D138)+17,(FIND("E-MAIL ACCOUNTS",Updates!D138)-(FIND("Network User Id:",Updates!D138)+17)))))</f>
        <v>#VALUE!</v>
      </c>
      <c r="B138" s="6" t="e">
        <f>TRIM(CLEAN(MID(Updates!D138,FIND("Logon ID: ",Updates!D138)+10,(FIND("Password:",Updates!D138)-(FIND("Logon ID:",Updates!D138)+10)))))</f>
        <v>#VALUE!</v>
      </c>
      <c r="C138" t="e">
        <f>TRIM(CLEAN(MID(Updates!D138,FIND("Primary Address: ",Updates!D138)+17,(FIND("Secondary Address:",Updates!D138)-(FIND("Primary Address: ",Updates!D138)+17)))))</f>
        <v>#VALUE!</v>
      </c>
      <c r="D138" t="e">
        <f>TRIM(CLEAN(MID(Updates!D138,FIND("Secondary Address: ",Updates!D138)+19,(FIND("** PLEASE DO NOT REPLY TO THIS E-MAIL. ",Updates!D138)-(FIND("Secondary Address: ",Updates!D138)+19)))))</f>
        <v>#VALUE!</v>
      </c>
      <c r="E138" t="b">
        <f>IF(COUNT(SEARCH({"transpo.ottawa.on.ca"},D138)),"@ottawa.ca")</f>
        <v>0</v>
      </c>
      <c r="F138" s="9" t="e">
        <f t="shared" si="19"/>
        <v>#VALUE!</v>
      </c>
      <c r="G138" t="e">
        <f>TRIM(CLEAN(MID(Updates!D138,FIND("E-mail Address: ",Updates!D138)+16,(FIND("The employee",Updates!D138)-(FIND("E-mail Address: ",Updates!D138)+16)))))</f>
        <v>#VALUE!</v>
      </c>
      <c r="H138" t="e">
        <f>TRIM(CLEAN(MID(Updates!D138,FIND("Account Password: ",Updates!D138)+18,(FIND("NETWORK ACCOUNTS",Updates!D138)-(FIND("Account Password:",Updates!D138)+18)))))</f>
        <v>#VALUE!</v>
      </c>
      <c r="I138" t="e">
        <f>TRIM(CLEAN(MID(Updates!D138,FIND("Password: ",Updates!D138)+10,(FIND("E-mail",Updates!D138)-(FIND("Password:",Updates!D138)+12)))))</f>
        <v>#VALUE!</v>
      </c>
      <c r="J138" t="e">
        <f>TRIM(CLEAN(MID(Updates!D138,FIND("Account to clone: ",Updates!D138)+18,(FIND("Position",Updates!D138)-(FIND("Account to clone: ",Updates!D138)+18)))))</f>
        <v>#VALUE!</v>
      </c>
      <c r="K138" t="e">
        <f>TRIM(CLEAN(MID(Updates!D138,FIND("Clone permissions of another account: ",Updates!D138)+38,(FIND("Email required:",Updates!D138)-(FIND("Clone permissions of another account: ",Updates!D138)+38)))))</f>
        <v>#VALUE!</v>
      </c>
      <c r="L138" t="e">
        <f t="shared" si="20"/>
        <v>#VALUE!</v>
      </c>
      <c r="M138" s="8" t="e">
        <f>TRIM(CLEAN(MID(Updates!D138,FIND("Branch: ",Updates!D138)+8,(FIND("Division",Updates!D138)-(FIND("Branch: ",Updates!D138)+8)))))</f>
        <v>#VALUE!</v>
      </c>
      <c r="N138" s="8" t="e">
        <f>TRIM(CLEAN(MID(Updates!D138,FIND("Pooled Position: ",Updates!D138)+17,(FIND("Are the",Updates!D138)-(FIND("Pooled Position: ",Updates!D138)+17)))))</f>
        <v>#VALUE!</v>
      </c>
      <c r="O138" t="e">
        <f>TRIM(CLEAN(MID(Updates!D138,FIND("Employee Name: ",Updates!D138)+15,(FIND("Job Title",Updates!D138)-(FIND("Employee Name: ",Updates!D138)+15)))))</f>
        <v>#VALUE!</v>
      </c>
      <c r="P138" t="e">
        <f t="shared" si="21"/>
        <v>#VALUE!</v>
      </c>
      <c r="Q138" t="e">
        <f t="shared" si="22"/>
        <v>#VALUE!</v>
      </c>
      <c r="R138" t="e">
        <f t="shared" si="23"/>
        <v>#VALUE!</v>
      </c>
      <c r="S138" t="e">
        <f>TRIM(CLEAN(MID(Updates!D138,FIND("Account to clone: ",Updates!D138)+18,(FIND("Position",Updates!D138)-(FIND("Account to clone: ",Updates!D138)+18)))))</f>
        <v>#VALUE!</v>
      </c>
      <c r="T138" t="str">
        <f t="shared" si="24"/>
        <v/>
      </c>
      <c r="U138" t="str">
        <f t="shared" si="25"/>
        <v>No</v>
      </c>
      <c r="V138" t="e">
        <f>TRIM(CLEAN(MID(Updates!D138,FIND("Home Share (H:\ drive) required: ",Updates!D138)+4,(FIND("Group Share (S:\ drive) required: ",Updates!D138)-(FIND("Home Share (H:\ drive) required: ",Updates!D138)+4)))))</f>
        <v>#VALUE!</v>
      </c>
      <c r="W138" t="str">
        <f t="shared" si="26"/>
        <v>No</v>
      </c>
      <c r="X138" t="e">
        <f>TRIM(CLEAN(MID(Updates!D138,FIND("S Drive Path: ",Updates!D138)+14,(FIND("Position",Updates!D138)-(FIND("S Drive Path: ",Updates!D138)+14)))))</f>
        <v>#VALUE!</v>
      </c>
      <c r="Y138" t="e">
        <f>("USR\"&amp;Updates!K138)</f>
        <v>#VALUE!</v>
      </c>
      <c r="Z138" t="e">
        <f>Updates!K138&amp;"$"</f>
        <v>#VALUE!</v>
      </c>
      <c r="AA138" s="11">
        <f t="shared" ca="1" si="27"/>
        <v>15</v>
      </c>
      <c r="AB138" s="6" t="str">
        <f ca="1">LOOKUP(AA138,AC2:AC21,AD2:AD21)</f>
        <v>DC4MDB05</v>
      </c>
    </row>
    <row r="139" spans="1:28" ht="12" customHeight="1">
      <c r="A139" s="6" t="e">
        <f>TRIM(CLEAN(MID(Updates!D139,FIND("Network User Id: ",Updates!D139)+17,(FIND("E-MAIL ACCOUNTS",Updates!D139)-(FIND("Network User Id:",Updates!D139)+17)))))</f>
        <v>#VALUE!</v>
      </c>
      <c r="B139" s="6" t="e">
        <f>TRIM(CLEAN(MID(Updates!D139,FIND("Logon ID: ",Updates!D139)+10,(FIND("Password:",Updates!D139)-(FIND("Logon ID:",Updates!D139)+10)))))</f>
        <v>#VALUE!</v>
      </c>
      <c r="C139" t="e">
        <f>TRIM(CLEAN(MID(Updates!D139,FIND("Primary Address: ",Updates!D139)+17,(FIND("Secondary Address:",Updates!D139)-(FIND("Primary Address: ",Updates!D139)+17)))))</f>
        <v>#VALUE!</v>
      </c>
      <c r="D139" t="e">
        <f>TRIM(CLEAN(MID(Updates!D139,FIND("Secondary Address: ",Updates!D139)+19,(FIND("** PLEASE DO NOT REPLY TO THIS E-MAIL. ",Updates!D139)-(FIND("Secondary Address: ",Updates!D139)+19)))))</f>
        <v>#VALUE!</v>
      </c>
      <c r="E139" t="b">
        <f>IF(COUNT(SEARCH({"transpo.ottawa.on.ca"},D139)),"@ottawa.ca")</f>
        <v>0</v>
      </c>
      <c r="F139" s="9" t="e">
        <f t="shared" si="19"/>
        <v>#VALUE!</v>
      </c>
      <c r="G139" t="e">
        <f>TRIM(CLEAN(MID(Updates!D139,FIND("E-mail Address: ",Updates!D139)+16,(FIND("The employee",Updates!D139)-(FIND("E-mail Address: ",Updates!D139)+16)))))</f>
        <v>#VALUE!</v>
      </c>
      <c r="H139" t="e">
        <f>TRIM(CLEAN(MID(Updates!D139,FIND("Account Password: ",Updates!D139)+18,(FIND("NETWORK ACCOUNTS",Updates!D139)-(FIND("Account Password:",Updates!D139)+18)))))</f>
        <v>#VALUE!</v>
      </c>
      <c r="I139" t="e">
        <f>TRIM(CLEAN(MID(Updates!D139,FIND("Password: ",Updates!D139)+10,(FIND("E-mail",Updates!D139)-(FIND("Password:",Updates!D139)+12)))))</f>
        <v>#VALUE!</v>
      </c>
      <c r="J139" t="e">
        <f>TRIM(CLEAN(MID(Updates!D139,FIND("Account to clone: ",Updates!D139)+18,(FIND("Position",Updates!D139)-(FIND("Account to clone: ",Updates!D139)+18)))))</f>
        <v>#VALUE!</v>
      </c>
      <c r="K139" t="e">
        <f>TRIM(CLEAN(MID(Updates!D139,FIND("Clone permissions of another account: ",Updates!D139)+38,(FIND("Email required:",Updates!D139)-(FIND("Clone permissions of another account: ",Updates!D139)+38)))))</f>
        <v>#VALUE!</v>
      </c>
      <c r="L139" t="e">
        <f t="shared" si="20"/>
        <v>#VALUE!</v>
      </c>
      <c r="M139" s="8" t="e">
        <f>TRIM(CLEAN(MID(Updates!D139,FIND("Branch: ",Updates!D139)+8,(FIND("Division",Updates!D139)-(FIND("Branch: ",Updates!D139)+8)))))</f>
        <v>#VALUE!</v>
      </c>
      <c r="N139" s="8" t="e">
        <f>TRIM(CLEAN(MID(Updates!D139,FIND("Pooled Position: ",Updates!D139)+17,(FIND("Are the",Updates!D139)-(FIND("Pooled Position: ",Updates!D139)+17)))))</f>
        <v>#VALUE!</v>
      </c>
      <c r="O139" t="e">
        <f>TRIM(CLEAN(MID(Updates!D139,FIND("Employee Name: ",Updates!D139)+15,(FIND("Job Title",Updates!D139)-(FIND("Employee Name: ",Updates!D139)+15)))))</f>
        <v>#VALUE!</v>
      </c>
      <c r="P139" t="e">
        <f t="shared" si="21"/>
        <v>#VALUE!</v>
      </c>
      <c r="Q139" t="e">
        <f t="shared" si="22"/>
        <v>#VALUE!</v>
      </c>
      <c r="R139" t="e">
        <f t="shared" si="23"/>
        <v>#VALUE!</v>
      </c>
      <c r="S139" t="e">
        <f>TRIM(CLEAN(MID(Updates!D139,FIND("Account to clone: ",Updates!D139)+18,(FIND("Position",Updates!D139)-(FIND("Account to clone: ",Updates!D139)+18)))))</f>
        <v>#VALUE!</v>
      </c>
      <c r="T139" t="str">
        <f t="shared" si="24"/>
        <v/>
      </c>
      <c r="U139" t="str">
        <f t="shared" si="25"/>
        <v>No</v>
      </c>
      <c r="V139" t="e">
        <f>TRIM(CLEAN(MID(Updates!D139,FIND("Home Share (H:\ drive) required: ",Updates!D139)+4,(FIND("Group Share (S:\ drive) required: ",Updates!D139)-(FIND("Home Share (H:\ drive) required: ",Updates!D139)+4)))))</f>
        <v>#VALUE!</v>
      </c>
      <c r="W139" t="str">
        <f t="shared" si="26"/>
        <v>No</v>
      </c>
      <c r="X139" t="e">
        <f>TRIM(CLEAN(MID(Updates!D139,FIND("S Drive Path: ",Updates!D139)+14,(FIND("Position",Updates!D139)-(FIND("S Drive Path: ",Updates!D139)+14)))))</f>
        <v>#VALUE!</v>
      </c>
      <c r="Y139" t="e">
        <f>("USR\"&amp;Updates!K139)</f>
        <v>#VALUE!</v>
      </c>
      <c r="Z139" t="e">
        <f>Updates!K139&amp;"$"</f>
        <v>#VALUE!</v>
      </c>
      <c r="AA139" s="11">
        <f t="shared" ca="1" si="27"/>
        <v>8</v>
      </c>
      <c r="AB139" s="6" t="str">
        <f ca="1">LOOKUP(AA139,AC2:AC21,AD2:AD21)</f>
        <v>DC1MDB08</v>
      </c>
    </row>
    <row r="140" spans="1:28" ht="12" customHeight="1">
      <c r="A140" s="6" t="e">
        <f>TRIM(CLEAN(MID(Updates!D140,FIND("Network User Id: ",Updates!D140)+17,(FIND("E-MAIL ACCOUNTS",Updates!D140)-(FIND("Network User Id:",Updates!D140)+17)))))</f>
        <v>#VALUE!</v>
      </c>
      <c r="B140" s="6" t="e">
        <f>TRIM(CLEAN(MID(Updates!D140,FIND("Logon ID: ",Updates!D140)+10,(FIND("Password:",Updates!D140)-(FIND("Logon ID:",Updates!D140)+10)))))</f>
        <v>#VALUE!</v>
      </c>
      <c r="C140" t="e">
        <f>TRIM(CLEAN(MID(Updates!D140,FIND("Primary Address: ",Updates!D140)+17,(FIND("Secondary Address:",Updates!D140)-(FIND("Primary Address: ",Updates!D140)+17)))))</f>
        <v>#VALUE!</v>
      </c>
      <c r="D140" t="e">
        <f>TRIM(CLEAN(MID(Updates!D140,FIND("Secondary Address: ",Updates!D140)+19,(FIND("** PLEASE DO NOT REPLY TO THIS E-MAIL. ",Updates!D140)-(FIND("Secondary Address: ",Updates!D140)+19)))))</f>
        <v>#VALUE!</v>
      </c>
      <c r="E140" t="b">
        <f>IF(COUNT(SEARCH({"transpo.ottawa.on.ca"},D140)),"@ottawa.ca")</f>
        <v>0</v>
      </c>
      <c r="F140" s="9" t="e">
        <f t="shared" si="19"/>
        <v>#VALUE!</v>
      </c>
      <c r="G140" t="e">
        <f>TRIM(CLEAN(MID(Updates!D140,FIND("E-mail Address: ",Updates!D140)+16,(FIND("The employee",Updates!D140)-(FIND("E-mail Address: ",Updates!D140)+16)))))</f>
        <v>#VALUE!</v>
      </c>
      <c r="H140" t="e">
        <f>TRIM(CLEAN(MID(Updates!D140,FIND("Account Password: ",Updates!D140)+18,(FIND("NETWORK ACCOUNTS",Updates!D140)-(FIND("Account Password:",Updates!D140)+18)))))</f>
        <v>#VALUE!</v>
      </c>
      <c r="I140" t="e">
        <f>TRIM(CLEAN(MID(Updates!D140,FIND("Password: ",Updates!D140)+10,(FIND("E-mail",Updates!D140)-(FIND("Password:",Updates!D140)+12)))))</f>
        <v>#VALUE!</v>
      </c>
      <c r="J140" t="e">
        <f>TRIM(CLEAN(MID(Updates!D140,FIND("Account to clone: ",Updates!D140)+18,(FIND("Position",Updates!D140)-(FIND("Account to clone: ",Updates!D140)+18)))))</f>
        <v>#VALUE!</v>
      </c>
      <c r="K140" t="e">
        <f>TRIM(CLEAN(MID(Updates!D140,FIND("Clone permissions of another account: ",Updates!D140)+38,(FIND("Email required:",Updates!D140)-(FIND("Clone permissions of another account: ",Updates!D140)+38)))))</f>
        <v>#VALUE!</v>
      </c>
      <c r="L140" t="e">
        <f t="shared" si="20"/>
        <v>#VALUE!</v>
      </c>
      <c r="M140" s="8" t="e">
        <f>TRIM(CLEAN(MID(Updates!D140,FIND("Branch: ",Updates!D140)+8,(FIND("Division",Updates!D140)-(FIND("Branch: ",Updates!D140)+8)))))</f>
        <v>#VALUE!</v>
      </c>
      <c r="N140" s="8" t="e">
        <f>TRIM(CLEAN(MID(Updates!D140,FIND("Pooled Position: ",Updates!D140)+17,(FIND("Are the",Updates!D140)-(FIND("Pooled Position: ",Updates!D140)+17)))))</f>
        <v>#VALUE!</v>
      </c>
      <c r="O140" t="e">
        <f>TRIM(CLEAN(MID(Updates!D140,FIND("Employee Name: ",Updates!D140)+15,(FIND("Job Title",Updates!D140)-(FIND("Employee Name: ",Updates!D140)+15)))))</f>
        <v>#VALUE!</v>
      </c>
      <c r="P140" t="e">
        <f t="shared" si="21"/>
        <v>#VALUE!</v>
      </c>
      <c r="Q140" t="e">
        <f t="shared" si="22"/>
        <v>#VALUE!</v>
      </c>
      <c r="R140" t="e">
        <f t="shared" si="23"/>
        <v>#VALUE!</v>
      </c>
      <c r="S140" t="e">
        <f>TRIM(CLEAN(MID(Updates!D140,FIND("Account to clone: ",Updates!D140)+18,(FIND("Position",Updates!D140)-(FIND("Account to clone: ",Updates!D140)+18)))))</f>
        <v>#VALUE!</v>
      </c>
      <c r="T140" t="str">
        <f t="shared" si="24"/>
        <v/>
      </c>
      <c r="U140" t="str">
        <f t="shared" si="25"/>
        <v>No</v>
      </c>
      <c r="V140" t="e">
        <f>TRIM(CLEAN(MID(Updates!D140,FIND("Home Share (H:\ drive) required: ",Updates!D140)+4,(FIND("Group Share (S:\ drive) required: ",Updates!D140)-(FIND("Home Share (H:\ drive) required: ",Updates!D140)+4)))))</f>
        <v>#VALUE!</v>
      </c>
      <c r="W140" t="str">
        <f t="shared" si="26"/>
        <v>No</v>
      </c>
      <c r="X140" t="e">
        <f>TRIM(CLEAN(MID(Updates!D140,FIND("S Drive Path: ",Updates!D140)+14,(FIND("Position",Updates!D140)-(FIND("S Drive Path: ",Updates!D140)+14)))))</f>
        <v>#VALUE!</v>
      </c>
      <c r="Y140" t="e">
        <f>("USR\"&amp;Updates!K140)</f>
        <v>#VALUE!</v>
      </c>
      <c r="Z140" t="e">
        <f>Updates!K140&amp;"$"</f>
        <v>#VALUE!</v>
      </c>
      <c r="AA140" s="11">
        <f t="shared" ca="1" si="27"/>
        <v>18</v>
      </c>
      <c r="AB140" s="6" t="str">
        <f ca="1">LOOKUP(AA140,AC2:AC21,AD2:AD21)</f>
        <v>DC4MDB08</v>
      </c>
    </row>
    <row r="141" spans="1:28" ht="12" customHeight="1">
      <c r="A141" s="6" t="e">
        <f>TRIM(CLEAN(MID(Updates!D141,FIND("Network User Id: ",Updates!D141)+17,(FIND("E-MAIL ACCOUNTS",Updates!D141)-(FIND("Network User Id:",Updates!D141)+17)))))</f>
        <v>#VALUE!</v>
      </c>
      <c r="B141" s="6" t="e">
        <f>TRIM(CLEAN(MID(Updates!D141,FIND("Logon ID: ",Updates!D141)+10,(FIND("Password:",Updates!D141)-(FIND("Logon ID:",Updates!D141)+10)))))</f>
        <v>#VALUE!</v>
      </c>
      <c r="C141" t="e">
        <f>TRIM(CLEAN(MID(Updates!D141,FIND("Primary Address: ",Updates!D141)+17,(FIND("Secondary Address:",Updates!D141)-(FIND("Primary Address: ",Updates!D141)+17)))))</f>
        <v>#VALUE!</v>
      </c>
      <c r="D141" t="e">
        <f>TRIM(CLEAN(MID(Updates!D141,FIND("Secondary Address: ",Updates!D141)+19,(FIND("** PLEASE DO NOT REPLY TO THIS E-MAIL. ",Updates!D141)-(FIND("Secondary Address: ",Updates!D141)+19)))))</f>
        <v>#VALUE!</v>
      </c>
      <c r="E141" t="b">
        <f>IF(COUNT(SEARCH({"transpo.ottawa.on.ca"},D141)),"@ottawa.ca")</f>
        <v>0</v>
      </c>
      <c r="F141" s="9" t="e">
        <f t="shared" si="19"/>
        <v>#VALUE!</v>
      </c>
      <c r="G141" t="e">
        <f>TRIM(CLEAN(MID(Updates!D141,FIND("E-mail Address: ",Updates!D141)+16,(FIND("The employee",Updates!D141)-(FIND("E-mail Address: ",Updates!D141)+16)))))</f>
        <v>#VALUE!</v>
      </c>
      <c r="H141" t="e">
        <f>TRIM(CLEAN(MID(Updates!D141,FIND("Account Password: ",Updates!D141)+18,(FIND("NETWORK ACCOUNTS",Updates!D141)-(FIND("Account Password:",Updates!D141)+18)))))</f>
        <v>#VALUE!</v>
      </c>
      <c r="I141" t="e">
        <f>TRIM(CLEAN(MID(Updates!D141,FIND("Password: ",Updates!D141)+10,(FIND("E-mail",Updates!D141)-(FIND("Password:",Updates!D141)+12)))))</f>
        <v>#VALUE!</v>
      </c>
      <c r="J141" t="e">
        <f>TRIM(CLEAN(MID(Updates!D141,FIND("Account to clone: ",Updates!D141)+18,(FIND("Position",Updates!D141)-(FIND("Account to clone: ",Updates!D141)+18)))))</f>
        <v>#VALUE!</v>
      </c>
      <c r="K141" t="e">
        <f>TRIM(CLEAN(MID(Updates!D141,FIND("Clone permissions of another account: ",Updates!D141)+38,(FIND("Email required:",Updates!D141)-(FIND("Clone permissions of another account: ",Updates!D141)+38)))))</f>
        <v>#VALUE!</v>
      </c>
      <c r="L141" t="e">
        <f t="shared" si="20"/>
        <v>#VALUE!</v>
      </c>
      <c r="M141" s="8" t="e">
        <f>TRIM(CLEAN(MID(Updates!D141,FIND("Branch: ",Updates!D141)+8,(FIND("Division",Updates!D141)-(FIND("Branch: ",Updates!D141)+8)))))</f>
        <v>#VALUE!</v>
      </c>
      <c r="N141" s="8" t="e">
        <f>TRIM(CLEAN(MID(Updates!D141,FIND("Pooled Position: ",Updates!D141)+17,(FIND("Are the",Updates!D141)-(FIND("Pooled Position: ",Updates!D141)+17)))))</f>
        <v>#VALUE!</v>
      </c>
      <c r="O141" t="e">
        <f>TRIM(CLEAN(MID(Updates!D141,FIND("Employee Name: ",Updates!D141)+15,(FIND("Job Title",Updates!D141)-(FIND("Employee Name: ",Updates!D141)+15)))))</f>
        <v>#VALUE!</v>
      </c>
      <c r="P141" t="e">
        <f t="shared" si="21"/>
        <v>#VALUE!</v>
      </c>
      <c r="Q141" t="e">
        <f t="shared" si="22"/>
        <v>#VALUE!</v>
      </c>
      <c r="R141" t="e">
        <f t="shared" si="23"/>
        <v>#VALUE!</v>
      </c>
      <c r="S141" t="e">
        <f>TRIM(CLEAN(MID(Updates!D141,FIND("Account to clone: ",Updates!D141)+18,(FIND("Position",Updates!D141)-(FIND("Account to clone: ",Updates!D141)+18)))))</f>
        <v>#VALUE!</v>
      </c>
      <c r="T141" t="str">
        <f t="shared" si="24"/>
        <v/>
      </c>
      <c r="U141" t="str">
        <f t="shared" si="25"/>
        <v>No</v>
      </c>
      <c r="V141" t="e">
        <f>TRIM(CLEAN(MID(Updates!D141,FIND("Home Share (H:\ drive) required: ",Updates!D141)+4,(FIND("Group Share (S:\ drive) required: ",Updates!D141)-(FIND("Home Share (H:\ drive) required: ",Updates!D141)+4)))))</f>
        <v>#VALUE!</v>
      </c>
      <c r="W141" t="str">
        <f t="shared" si="26"/>
        <v>No</v>
      </c>
      <c r="X141" t="e">
        <f>TRIM(CLEAN(MID(Updates!D141,FIND("S Drive Path: ",Updates!D141)+14,(FIND("Position",Updates!D141)-(FIND("S Drive Path: ",Updates!D141)+14)))))</f>
        <v>#VALUE!</v>
      </c>
      <c r="Y141" t="e">
        <f>("USR\"&amp;Updates!K141)</f>
        <v>#VALUE!</v>
      </c>
      <c r="Z141" t="e">
        <f>Updates!K141&amp;"$"</f>
        <v>#VALUE!</v>
      </c>
      <c r="AA141" s="11">
        <f t="shared" ca="1" si="27"/>
        <v>3</v>
      </c>
      <c r="AB141" s="6" t="str">
        <f ca="1">LOOKUP(AA141,AC2:AC21,AD2:AD21)</f>
        <v>DC1MDB03</v>
      </c>
    </row>
    <row r="142" spans="1:28" ht="12" customHeight="1">
      <c r="A142" s="6" t="e">
        <f>TRIM(CLEAN(MID(Updates!D142,FIND("Network User Id: ",Updates!D142)+17,(FIND("E-MAIL ACCOUNTS",Updates!D142)-(FIND("Network User Id:",Updates!D142)+17)))))</f>
        <v>#VALUE!</v>
      </c>
      <c r="B142" s="6" t="e">
        <f>TRIM(CLEAN(MID(Updates!D142,FIND("Logon ID: ",Updates!D142)+10,(FIND("Password:",Updates!D142)-(FIND("Logon ID:",Updates!D142)+10)))))</f>
        <v>#VALUE!</v>
      </c>
      <c r="C142" t="e">
        <f>TRIM(CLEAN(MID(Updates!D142,FIND("Primary Address: ",Updates!D142)+17,(FIND("Secondary Address:",Updates!D142)-(FIND("Primary Address: ",Updates!D142)+17)))))</f>
        <v>#VALUE!</v>
      </c>
      <c r="D142" t="e">
        <f>TRIM(CLEAN(MID(Updates!D142,FIND("Secondary Address: ",Updates!D142)+19,(FIND("** PLEASE DO NOT REPLY TO THIS E-MAIL. ",Updates!D142)-(FIND("Secondary Address: ",Updates!D142)+19)))))</f>
        <v>#VALUE!</v>
      </c>
      <c r="E142" t="b">
        <f>IF(COUNT(SEARCH({"transpo.ottawa.on.ca"},D142)),"@ottawa.ca")</f>
        <v>0</v>
      </c>
      <c r="F142" s="9" t="e">
        <f t="shared" si="19"/>
        <v>#VALUE!</v>
      </c>
      <c r="G142" t="e">
        <f>TRIM(CLEAN(MID(Updates!D142,FIND("E-mail Address: ",Updates!D142)+16,(FIND("The employee",Updates!D142)-(FIND("E-mail Address: ",Updates!D142)+16)))))</f>
        <v>#VALUE!</v>
      </c>
      <c r="H142" t="e">
        <f>TRIM(CLEAN(MID(Updates!D142,FIND("Account Password: ",Updates!D142)+18,(FIND("NETWORK ACCOUNTS",Updates!D142)-(FIND("Account Password:",Updates!D142)+18)))))</f>
        <v>#VALUE!</v>
      </c>
      <c r="I142" t="e">
        <f>TRIM(CLEAN(MID(Updates!D142,FIND("Password: ",Updates!D142)+10,(FIND("E-mail",Updates!D142)-(FIND("Password:",Updates!D142)+12)))))</f>
        <v>#VALUE!</v>
      </c>
      <c r="J142" t="e">
        <f>TRIM(CLEAN(MID(Updates!D142,FIND("Account to clone: ",Updates!D142)+18,(FIND("Position",Updates!D142)-(FIND("Account to clone: ",Updates!D142)+18)))))</f>
        <v>#VALUE!</v>
      </c>
      <c r="K142" t="e">
        <f>TRIM(CLEAN(MID(Updates!D142,FIND("Clone permissions of another account: ",Updates!D142)+38,(FIND("Email required:",Updates!D142)-(FIND("Clone permissions of another account: ",Updates!D142)+38)))))</f>
        <v>#VALUE!</v>
      </c>
      <c r="L142" t="e">
        <f t="shared" si="20"/>
        <v>#VALUE!</v>
      </c>
      <c r="M142" s="8" t="e">
        <f>TRIM(CLEAN(MID(Updates!D142,FIND("Branch: ",Updates!D142)+8,(FIND("Division",Updates!D142)-(FIND("Branch: ",Updates!D142)+8)))))</f>
        <v>#VALUE!</v>
      </c>
      <c r="N142" s="8" t="e">
        <f>TRIM(CLEAN(MID(Updates!D142,FIND("Pooled Position: ",Updates!D142)+17,(FIND("Are the",Updates!D142)-(FIND("Pooled Position: ",Updates!D142)+17)))))</f>
        <v>#VALUE!</v>
      </c>
      <c r="O142" t="e">
        <f>TRIM(CLEAN(MID(Updates!D142,FIND("Employee Name: ",Updates!D142)+15,(FIND("Job Title",Updates!D142)-(FIND("Employee Name: ",Updates!D142)+15)))))</f>
        <v>#VALUE!</v>
      </c>
      <c r="P142" t="e">
        <f t="shared" si="21"/>
        <v>#VALUE!</v>
      </c>
      <c r="Q142" t="e">
        <f t="shared" si="22"/>
        <v>#VALUE!</v>
      </c>
      <c r="R142" t="e">
        <f t="shared" si="23"/>
        <v>#VALUE!</v>
      </c>
      <c r="S142" t="e">
        <f>TRIM(CLEAN(MID(Updates!D142,FIND("Account to clone: ",Updates!D142)+18,(FIND("Position",Updates!D142)-(FIND("Account to clone: ",Updates!D142)+18)))))</f>
        <v>#VALUE!</v>
      </c>
      <c r="T142" t="str">
        <f t="shared" si="24"/>
        <v/>
      </c>
      <c r="U142" t="str">
        <f t="shared" si="25"/>
        <v>No</v>
      </c>
      <c r="V142" t="e">
        <f>TRIM(CLEAN(MID(Updates!D142,FIND("Home Share (H:\ drive) required: ",Updates!D142)+4,(FIND("Group Share (S:\ drive) required: ",Updates!D142)-(FIND("Home Share (H:\ drive) required: ",Updates!D142)+4)))))</f>
        <v>#VALUE!</v>
      </c>
      <c r="W142" t="str">
        <f t="shared" si="26"/>
        <v>No</v>
      </c>
      <c r="X142" t="e">
        <f>TRIM(CLEAN(MID(Updates!D142,FIND("S Drive Path: ",Updates!D142)+14,(FIND("Position",Updates!D142)-(FIND("S Drive Path: ",Updates!D142)+14)))))</f>
        <v>#VALUE!</v>
      </c>
      <c r="Y142" t="e">
        <f>("USR\"&amp;Updates!K142)</f>
        <v>#VALUE!</v>
      </c>
      <c r="Z142" t="e">
        <f>Updates!K142&amp;"$"</f>
        <v>#VALUE!</v>
      </c>
      <c r="AA142" s="11">
        <f t="shared" ca="1" si="27"/>
        <v>9</v>
      </c>
      <c r="AB142" s="6" t="str">
        <f ca="1">LOOKUP(AA142,AC2:AC21,AD2:AD21)</f>
        <v>DC1MDB09</v>
      </c>
    </row>
    <row r="143" spans="1:28" ht="12" customHeight="1">
      <c r="A143" s="6" t="e">
        <f>TRIM(CLEAN(MID(Updates!D143,FIND("Network User Id: ",Updates!D143)+17,(FIND("E-MAIL ACCOUNTS",Updates!D143)-(FIND("Network User Id:",Updates!D143)+17)))))</f>
        <v>#VALUE!</v>
      </c>
      <c r="B143" s="6" t="e">
        <f>TRIM(CLEAN(MID(Updates!D143,FIND("Logon ID: ",Updates!D143)+10,(FIND("Password:",Updates!D143)-(FIND("Logon ID:",Updates!D143)+10)))))</f>
        <v>#VALUE!</v>
      </c>
      <c r="C143" t="e">
        <f>TRIM(CLEAN(MID(Updates!D143,FIND("Primary Address: ",Updates!D143)+17,(FIND("Secondary Address:",Updates!D143)-(FIND("Primary Address: ",Updates!D143)+17)))))</f>
        <v>#VALUE!</v>
      </c>
      <c r="D143" t="e">
        <f>TRIM(CLEAN(MID(Updates!D143,FIND("Secondary Address: ",Updates!D143)+19,(FIND("** PLEASE DO NOT REPLY TO THIS E-MAIL. ",Updates!D143)-(FIND("Secondary Address: ",Updates!D143)+19)))))</f>
        <v>#VALUE!</v>
      </c>
      <c r="E143" t="b">
        <f>IF(COUNT(SEARCH({"transpo.ottawa.on.ca"},D143)),"@ottawa.ca")</f>
        <v>0</v>
      </c>
      <c r="F143" s="9" t="e">
        <f t="shared" si="19"/>
        <v>#VALUE!</v>
      </c>
      <c r="G143" t="e">
        <f>TRIM(CLEAN(MID(Updates!D143,FIND("E-mail Address: ",Updates!D143)+16,(FIND("The employee",Updates!D143)-(FIND("E-mail Address: ",Updates!D143)+16)))))</f>
        <v>#VALUE!</v>
      </c>
      <c r="H143" t="e">
        <f>TRIM(CLEAN(MID(Updates!D143,FIND("Account Password: ",Updates!D143)+18,(FIND("NETWORK ACCOUNTS",Updates!D143)-(FIND("Account Password:",Updates!D143)+18)))))</f>
        <v>#VALUE!</v>
      </c>
      <c r="I143" t="e">
        <f>TRIM(CLEAN(MID(Updates!D143,FIND("Password: ",Updates!D143)+10,(FIND("E-mail",Updates!D143)-(FIND("Password:",Updates!D143)+12)))))</f>
        <v>#VALUE!</v>
      </c>
      <c r="J143" t="e">
        <f>TRIM(CLEAN(MID(Updates!D143,FIND("Account to clone: ",Updates!D143)+18,(FIND("Position",Updates!D143)-(FIND("Account to clone: ",Updates!D143)+18)))))</f>
        <v>#VALUE!</v>
      </c>
      <c r="K143" t="e">
        <f>TRIM(CLEAN(MID(Updates!D143,FIND("Clone permissions of another account: ",Updates!D143)+38,(FIND("Email required:",Updates!D143)-(FIND("Clone permissions of another account: ",Updates!D143)+38)))))</f>
        <v>#VALUE!</v>
      </c>
      <c r="L143" t="e">
        <f t="shared" si="20"/>
        <v>#VALUE!</v>
      </c>
      <c r="M143" s="8" t="e">
        <f>TRIM(CLEAN(MID(Updates!D143,FIND("Branch: ",Updates!D143)+8,(FIND("Division",Updates!D143)-(FIND("Branch: ",Updates!D143)+8)))))</f>
        <v>#VALUE!</v>
      </c>
      <c r="N143" s="8" t="e">
        <f>TRIM(CLEAN(MID(Updates!D143,FIND("Pooled Position: ",Updates!D143)+17,(FIND("Are the",Updates!D143)-(FIND("Pooled Position: ",Updates!D143)+17)))))</f>
        <v>#VALUE!</v>
      </c>
      <c r="O143" t="e">
        <f>TRIM(CLEAN(MID(Updates!D143,FIND("Employee Name: ",Updates!D143)+15,(FIND("Job Title",Updates!D143)-(FIND("Employee Name: ",Updates!D143)+15)))))</f>
        <v>#VALUE!</v>
      </c>
      <c r="P143" t="e">
        <f t="shared" si="21"/>
        <v>#VALUE!</v>
      </c>
      <c r="Q143" t="e">
        <f t="shared" si="22"/>
        <v>#VALUE!</v>
      </c>
      <c r="R143" t="e">
        <f t="shared" si="23"/>
        <v>#VALUE!</v>
      </c>
      <c r="S143" t="e">
        <f>TRIM(CLEAN(MID(Updates!D143,FIND("Account to clone: ",Updates!D143)+18,(FIND("Position",Updates!D143)-(FIND("Account to clone: ",Updates!D143)+18)))))</f>
        <v>#VALUE!</v>
      </c>
      <c r="T143" t="str">
        <f t="shared" si="24"/>
        <v/>
      </c>
      <c r="U143" t="str">
        <f t="shared" si="25"/>
        <v>No</v>
      </c>
      <c r="V143" t="e">
        <f>TRIM(CLEAN(MID(Updates!D143,FIND("Home Share (H:\ drive) required: ",Updates!D143)+4,(FIND("Group Share (S:\ drive) required: ",Updates!D143)-(FIND("Home Share (H:\ drive) required: ",Updates!D143)+4)))))</f>
        <v>#VALUE!</v>
      </c>
      <c r="W143" t="str">
        <f t="shared" si="26"/>
        <v>No</v>
      </c>
      <c r="X143" t="e">
        <f>TRIM(CLEAN(MID(Updates!D143,FIND("S Drive Path: ",Updates!D143)+14,(FIND("Position",Updates!D143)-(FIND("S Drive Path: ",Updates!D143)+14)))))</f>
        <v>#VALUE!</v>
      </c>
      <c r="Y143" t="e">
        <f>("USR\"&amp;Updates!K143)</f>
        <v>#VALUE!</v>
      </c>
      <c r="Z143" t="e">
        <f>Updates!K143&amp;"$"</f>
        <v>#VALUE!</v>
      </c>
      <c r="AA143" s="11">
        <f t="shared" ca="1" si="27"/>
        <v>17</v>
      </c>
      <c r="AB143" s="6" t="str">
        <f ca="1">LOOKUP(AA143,AC2:AC21,AD2:AD21)</f>
        <v>DC4MDB07</v>
      </c>
    </row>
    <row r="144" spans="1:28" ht="12" customHeight="1">
      <c r="A144" s="6" t="e">
        <f>TRIM(CLEAN(MID(Updates!D144,FIND("Network User Id: ",Updates!D144)+17,(FIND("E-MAIL ACCOUNTS",Updates!D144)-(FIND("Network User Id:",Updates!D144)+17)))))</f>
        <v>#VALUE!</v>
      </c>
      <c r="B144" s="6" t="e">
        <f>TRIM(CLEAN(MID(Updates!D144,FIND("Logon ID: ",Updates!D144)+10,(FIND("Password:",Updates!D144)-(FIND("Logon ID:",Updates!D144)+10)))))</f>
        <v>#VALUE!</v>
      </c>
      <c r="C144" t="e">
        <f>TRIM(CLEAN(MID(Updates!D144,FIND("Primary Address: ",Updates!D144)+17,(FIND("Secondary Address:",Updates!D144)-(FIND("Primary Address: ",Updates!D144)+17)))))</f>
        <v>#VALUE!</v>
      </c>
      <c r="D144" t="e">
        <f>TRIM(CLEAN(MID(Updates!D144,FIND("Secondary Address: ",Updates!D144)+19,(FIND("** PLEASE DO NOT REPLY TO THIS E-MAIL. ",Updates!D144)-(FIND("Secondary Address: ",Updates!D144)+19)))))</f>
        <v>#VALUE!</v>
      </c>
      <c r="E144" t="b">
        <f>IF(COUNT(SEARCH({"transpo.ottawa.on.ca"},D144)),"@ottawa.ca")</f>
        <v>0</v>
      </c>
      <c r="F144" s="9" t="e">
        <f t="shared" si="19"/>
        <v>#VALUE!</v>
      </c>
      <c r="G144" t="e">
        <f>TRIM(CLEAN(MID(Updates!D144,FIND("E-mail Address: ",Updates!D144)+16,(FIND("The employee",Updates!D144)-(FIND("E-mail Address: ",Updates!D144)+16)))))</f>
        <v>#VALUE!</v>
      </c>
      <c r="H144" t="e">
        <f>TRIM(CLEAN(MID(Updates!D144,FIND("Account Password: ",Updates!D144)+18,(FIND("NETWORK ACCOUNTS",Updates!D144)-(FIND("Account Password:",Updates!D144)+18)))))</f>
        <v>#VALUE!</v>
      </c>
      <c r="I144" t="e">
        <f>TRIM(CLEAN(MID(Updates!D144,FIND("Password: ",Updates!D144)+10,(FIND("E-mail",Updates!D144)-(FIND("Password:",Updates!D144)+12)))))</f>
        <v>#VALUE!</v>
      </c>
      <c r="J144" t="e">
        <f>TRIM(CLEAN(MID(Updates!D144,FIND("Account to clone: ",Updates!D144)+18,(FIND("Position",Updates!D144)-(FIND("Account to clone: ",Updates!D144)+18)))))</f>
        <v>#VALUE!</v>
      </c>
      <c r="K144" t="e">
        <f>TRIM(CLEAN(MID(Updates!D144,FIND("Clone permissions of another account: ",Updates!D144)+38,(FIND("Email required:",Updates!D144)-(FIND("Clone permissions of another account: ",Updates!D144)+38)))))</f>
        <v>#VALUE!</v>
      </c>
      <c r="L144" t="e">
        <f t="shared" si="20"/>
        <v>#VALUE!</v>
      </c>
      <c r="M144" s="8" t="e">
        <f>TRIM(CLEAN(MID(Updates!D144,FIND("Branch: ",Updates!D144)+8,(FIND("Division",Updates!D144)-(FIND("Branch: ",Updates!D144)+8)))))</f>
        <v>#VALUE!</v>
      </c>
      <c r="N144" s="8" t="e">
        <f>TRIM(CLEAN(MID(Updates!D144,FIND("Pooled Position: ",Updates!D144)+17,(FIND("Are the",Updates!D144)-(FIND("Pooled Position: ",Updates!D144)+17)))))</f>
        <v>#VALUE!</v>
      </c>
      <c r="O144" t="e">
        <f>TRIM(CLEAN(MID(Updates!D144,FIND("Employee Name: ",Updates!D144)+15,(FIND("Job Title",Updates!D144)-(FIND("Employee Name: ",Updates!D144)+15)))))</f>
        <v>#VALUE!</v>
      </c>
      <c r="P144" t="e">
        <f t="shared" si="21"/>
        <v>#VALUE!</v>
      </c>
      <c r="Q144" t="e">
        <f t="shared" si="22"/>
        <v>#VALUE!</v>
      </c>
      <c r="R144" t="e">
        <f t="shared" si="23"/>
        <v>#VALUE!</v>
      </c>
      <c r="S144" t="e">
        <f>TRIM(CLEAN(MID(Updates!D144,FIND("Account to clone: ",Updates!D144)+18,(FIND("Position",Updates!D144)-(FIND("Account to clone: ",Updates!D144)+18)))))</f>
        <v>#VALUE!</v>
      </c>
      <c r="T144" t="str">
        <f t="shared" si="24"/>
        <v/>
      </c>
      <c r="U144" t="str">
        <f t="shared" si="25"/>
        <v>No</v>
      </c>
      <c r="V144" t="e">
        <f>TRIM(CLEAN(MID(Updates!D144,FIND("Home Share (H:\ drive) required: ",Updates!D144)+4,(FIND("Group Share (S:\ drive) required: ",Updates!D144)-(FIND("Home Share (H:\ drive) required: ",Updates!D144)+4)))))</f>
        <v>#VALUE!</v>
      </c>
      <c r="W144" t="str">
        <f t="shared" si="26"/>
        <v>No</v>
      </c>
      <c r="X144" t="e">
        <f>TRIM(CLEAN(MID(Updates!D144,FIND("S Drive Path: ",Updates!D144)+14,(FIND("Position",Updates!D144)-(FIND("S Drive Path: ",Updates!D144)+14)))))</f>
        <v>#VALUE!</v>
      </c>
      <c r="Y144" t="e">
        <f>("USR\"&amp;Updates!K144)</f>
        <v>#VALUE!</v>
      </c>
      <c r="Z144" t="e">
        <f>Updates!K144&amp;"$"</f>
        <v>#VALUE!</v>
      </c>
      <c r="AA144" s="11">
        <f t="shared" ca="1" si="27"/>
        <v>15</v>
      </c>
      <c r="AB144" s="6" t="str">
        <f ca="1">LOOKUP(AA144,AC2:AC21,AD2:AD21)</f>
        <v>DC4MDB05</v>
      </c>
    </row>
    <row r="145" spans="1:28" ht="12" customHeight="1">
      <c r="A145" s="6" t="e">
        <f>TRIM(CLEAN(MID(Updates!D145,FIND("Network User Id: ",Updates!D145)+17,(FIND("E-MAIL ACCOUNTS",Updates!D145)-(FIND("Network User Id:",Updates!D145)+17)))))</f>
        <v>#VALUE!</v>
      </c>
      <c r="B145" s="6" t="e">
        <f>TRIM(CLEAN(MID(Updates!D145,FIND("Logon ID: ",Updates!D145)+10,(FIND("Password:",Updates!D145)-(FIND("Logon ID:",Updates!D145)+10)))))</f>
        <v>#VALUE!</v>
      </c>
      <c r="C145" t="e">
        <f>TRIM(CLEAN(MID(Updates!D145,FIND("Primary Address: ",Updates!D145)+17,(FIND("Secondary Address:",Updates!D145)-(FIND("Primary Address: ",Updates!D145)+17)))))</f>
        <v>#VALUE!</v>
      </c>
      <c r="D145" t="e">
        <f>TRIM(CLEAN(MID(Updates!D145,FIND("Secondary Address: ",Updates!D145)+19,(FIND("** PLEASE DO NOT REPLY TO THIS E-MAIL. ",Updates!D145)-(FIND("Secondary Address: ",Updates!D145)+19)))))</f>
        <v>#VALUE!</v>
      </c>
      <c r="E145" t="b">
        <f>IF(COUNT(SEARCH({"transpo.ottawa.on.ca"},D145)),"@ottawa.ca")</f>
        <v>0</v>
      </c>
      <c r="F145" s="9" t="e">
        <f t="shared" si="19"/>
        <v>#VALUE!</v>
      </c>
      <c r="G145" t="e">
        <f>TRIM(CLEAN(MID(Updates!D145,FIND("E-mail Address: ",Updates!D145)+16,(FIND("The employee",Updates!D145)-(FIND("E-mail Address: ",Updates!D145)+16)))))</f>
        <v>#VALUE!</v>
      </c>
      <c r="H145" t="e">
        <f>TRIM(CLEAN(MID(Updates!D145,FIND("Account Password: ",Updates!D145)+18,(FIND("NETWORK ACCOUNTS",Updates!D145)-(FIND("Account Password:",Updates!D145)+18)))))</f>
        <v>#VALUE!</v>
      </c>
      <c r="I145" t="e">
        <f>TRIM(CLEAN(MID(Updates!D145,FIND("Password: ",Updates!D145)+10,(FIND("E-mail",Updates!D145)-(FIND("Password:",Updates!D145)+12)))))</f>
        <v>#VALUE!</v>
      </c>
      <c r="J145" t="e">
        <f>TRIM(CLEAN(MID(Updates!D145,FIND("Account to clone: ",Updates!D145)+18,(FIND("Position",Updates!D145)-(FIND("Account to clone: ",Updates!D145)+18)))))</f>
        <v>#VALUE!</v>
      </c>
      <c r="K145" t="e">
        <f>TRIM(CLEAN(MID(Updates!D145,FIND("Clone permissions of another account: ",Updates!D145)+38,(FIND("Email required:",Updates!D145)-(FIND("Clone permissions of another account: ",Updates!D145)+38)))))</f>
        <v>#VALUE!</v>
      </c>
      <c r="L145" t="e">
        <f t="shared" si="20"/>
        <v>#VALUE!</v>
      </c>
      <c r="M145" s="8" t="e">
        <f>TRIM(CLEAN(MID(Updates!D145,FIND("Branch: ",Updates!D145)+8,(FIND("Division",Updates!D145)-(FIND("Branch: ",Updates!D145)+8)))))</f>
        <v>#VALUE!</v>
      </c>
      <c r="N145" s="8" t="e">
        <f>TRIM(CLEAN(MID(Updates!D145,FIND("Pooled Position: ",Updates!D145)+17,(FIND("Are the",Updates!D145)-(FIND("Pooled Position: ",Updates!D145)+17)))))</f>
        <v>#VALUE!</v>
      </c>
      <c r="O145" t="e">
        <f>TRIM(CLEAN(MID(Updates!D145,FIND("Employee Name: ",Updates!D145)+15,(FIND("Job Title",Updates!D145)-(FIND("Employee Name: ",Updates!D145)+15)))))</f>
        <v>#VALUE!</v>
      </c>
      <c r="P145" t="e">
        <f t="shared" si="21"/>
        <v>#VALUE!</v>
      </c>
      <c r="Q145" t="e">
        <f t="shared" si="22"/>
        <v>#VALUE!</v>
      </c>
      <c r="R145" t="e">
        <f t="shared" si="23"/>
        <v>#VALUE!</v>
      </c>
      <c r="S145" t="e">
        <f>TRIM(CLEAN(MID(Updates!D145,FIND("Account to clone: ",Updates!D145)+18,(FIND("Position",Updates!D145)-(FIND("Account to clone: ",Updates!D145)+18)))))</f>
        <v>#VALUE!</v>
      </c>
      <c r="T145" t="str">
        <f t="shared" si="24"/>
        <v/>
      </c>
      <c r="U145" t="str">
        <f t="shared" si="25"/>
        <v>No</v>
      </c>
      <c r="V145" t="e">
        <f>TRIM(CLEAN(MID(Updates!D145,FIND("Home Share (H:\ drive) required: ",Updates!D145)+4,(FIND("Group Share (S:\ drive) required: ",Updates!D145)-(FIND("Home Share (H:\ drive) required: ",Updates!D145)+4)))))</f>
        <v>#VALUE!</v>
      </c>
      <c r="W145" t="str">
        <f t="shared" si="26"/>
        <v>No</v>
      </c>
      <c r="X145" t="e">
        <f>TRIM(CLEAN(MID(Updates!D145,FIND("S Drive Path: ",Updates!D145)+14,(FIND("Position",Updates!D145)-(FIND("S Drive Path: ",Updates!D145)+14)))))</f>
        <v>#VALUE!</v>
      </c>
      <c r="Y145" t="e">
        <f>("USR\"&amp;Updates!K145)</f>
        <v>#VALUE!</v>
      </c>
      <c r="Z145" t="e">
        <f>Updates!K145&amp;"$"</f>
        <v>#VALUE!</v>
      </c>
      <c r="AA145" s="11">
        <f t="shared" ca="1" si="27"/>
        <v>19</v>
      </c>
      <c r="AB145" s="6" t="str">
        <f ca="1">LOOKUP(AA145,AC2:AC21,AD2:AD21)</f>
        <v>DC4MDB09</v>
      </c>
    </row>
    <row r="146" spans="1:28" ht="12" customHeight="1">
      <c r="A146" s="6" t="e">
        <f>TRIM(CLEAN(MID(Updates!D146,FIND("Network User Id: ",Updates!D146)+17,(FIND("E-MAIL ACCOUNTS",Updates!D146)-(FIND("Network User Id:",Updates!D146)+17)))))</f>
        <v>#VALUE!</v>
      </c>
      <c r="B146" s="6" t="e">
        <f>TRIM(CLEAN(MID(Updates!D146,FIND("Logon ID: ",Updates!D146)+10,(FIND("Password:",Updates!D146)-(FIND("Logon ID:",Updates!D146)+10)))))</f>
        <v>#VALUE!</v>
      </c>
      <c r="C146" t="e">
        <f>TRIM(CLEAN(MID(Updates!D146,FIND("Primary Address: ",Updates!D146)+17,(FIND("Secondary Address:",Updates!D146)-(FIND("Primary Address: ",Updates!D146)+17)))))</f>
        <v>#VALUE!</v>
      </c>
      <c r="D146" t="e">
        <f>TRIM(CLEAN(MID(Updates!D146,FIND("Secondary Address: ",Updates!D146)+19,(FIND("** PLEASE DO NOT REPLY TO THIS E-MAIL. ",Updates!D146)-(FIND("Secondary Address: ",Updates!D146)+19)))))</f>
        <v>#VALUE!</v>
      </c>
      <c r="E146" t="b">
        <f>IF(COUNT(SEARCH({"transpo.ottawa.on.ca"},D146)),"@ottawa.ca")</f>
        <v>0</v>
      </c>
      <c r="F146" s="9" t="e">
        <f t="shared" si="19"/>
        <v>#VALUE!</v>
      </c>
      <c r="G146" t="e">
        <f>TRIM(CLEAN(MID(Updates!D146,FIND("E-mail Address: ",Updates!D146)+16,(FIND("The employee",Updates!D146)-(FIND("E-mail Address: ",Updates!D146)+16)))))</f>
        <v>#VALUE!</v>
      </c>
      <c r="H146" t="e">
        <f>TRIM(CLEAN(MID(Updates!D146,FIND("Account Password: ",Updates!D146)+18,(FIND("NETWORK ACCOUNTS",Updates!D146)-(FIND("Account Password:",Updates!D146)+18)))))</f>
        <v>#VALUE!</v>
      </c>
      <c r="I146" t="e">
        <f>TRIM(CLEAN(MID(Updates!D146,FIND("Password: ",Updates!D146)+10,(FIND("E-mail",Updates!D146)-(FIND("Password:",Updates!D146)+12)))))</f>
        <v>#VALUE!</v>
      </c>
      <c r="J146" t="e">
        <f>TRIM(CLEAN(MID(Updates!D146,FIND("Account to clone: ",Updates!D146)+18,(FIND("Position",Updates!D146)-(FIND("Account to clone: ",Updates!D146)+18)))))</f>
        <v>#VALUE!</v>
      </c>
      <c r="K146" t="e">
        <f>TRIM(CLEAN(MID(Updates!D146,FIND("Clone permissions of another account: ",Updates!D146)+38,(FIND("Email required:",Updates!D146)-(FIND("Clone permissions of another account: ",Updates!D146)+38)))))</f>
        <v>#VALUE!</v>
      </c>
      <c r="L146" t="e">
        <f t="shared" si="20"/>
        <v>#VALUE!</v>
      </c>
      <c r="M146" s="8" t="e">
        <f>TRIM(CLEAN(MID(Updates!D146,FIND("Branch: ",Updates!D146)+8,(FIND("Division",Updates!D146)-(FIND("Branch: ",Updates!D146)+8)))))</f>
        <v>#VALUE!</v>
      </c>
      <c r="N146" s="8" t="e">
        <f>TRIM(CLEAN(MID(Updates!D146,FIND("Pooled Position: ",Updates!D146)+17,(FIND("Are the",Updates!D146)-(FIND("Pooled Position: ",Updates!D146)+17)))))</f>
        <v>#VALUE!</v>
      </c>
      <c r="O146" t="e">
        <f>TRIM(CLEAN(MID(Updates!D146,FIND("Employee Name: ",Updates!D146)+15,(FIND("Job Title",Updates!D146)-(FIND("Employee Name: ",Updates!D146)+15)))))</f>
        <v>#VALUE!</v>
      </c>
      <c r="P146" t="e">
        <f t="shared" si="21"/>
        <v>#VALUE!</v>
      </c>
      <c r="Q146" t="e">
        <f t="shared" si="22"/>
        <v>#VALUE!</v>
      </c>
      <c r="R146" t="e">
        <f t="shared" si="23"/>
        <v>#VALUE!</v>
      </c>
      <c r="S146" t="e">
        <f>TRIM(CLEAN(MID(Updates!D146,FIND("Account to clone: ",Updates!D146)+18,(FIND("Position",Updates!D146)-(FIND("Account to clone: ",Updates!D146)+18)))))</f>
        <v>#VALUE!</v>
      </c>
      <c r="T146" t="str">
        <f t="shared" si="24"/>
        <v/>
      </c>
      <c r="U146" t="str">
        <f t="shared" si="25"/>
        <v>No</v>
      </c>
      <c r="V146" t="e">
        <f>TRIM(CLEAN(MID(Updates!D146,FIND("Home Share (H:\ drive) required: ",Updates!D146)+4,(FIND("Group Share (S:\ drive) required: ",Updates!D146)-(FIND("Home Share (H:\ drive) required: ",Updates!D146)+4)))))</f>
        <v>#VALUE!</v>
      </c>
      <c r="W146" t="str">
        <f t="shared" si="26"/>
        <v>No</v>
      </c>
      <c r="X146" t="e">
        <f>TRIM(CLEAN(MID(Updates!D146,FIND("S Drive Path: ",Updates!D146)+14,(FIND("Position",Updates!D146)-(FIND("S Drive Path: ",Updates!D146)+14)))))</f>
        <v>#VALUE!</v>
      </c>
      <c r="Y146" t="e">
        <f>("USR\"&amp;Updates!K146)</f>
        <v>#VALUE!</v>
      </c>
      <c r="Z146" t="e">
        <f>Updates!K146&amp;"$"</f>
        <v>#VALUE!</v>
      </c>
      <c r="AA146" s="11">
        <f t="shared" ca="1" si="27"/>
        <v>18</v>
      </c>
      <c r="AB146" s="6" t="str">
        <f ca="1">LOOKUP(AA146,AC2:AC21,AD2:AD21)</f>
        <v>DC4MDB08</v>
      </c>
    </row>
    <row r="147" spans="1:28" ht="12" customHeight="1">
      <c r="A147" s="6" t="e">
        <f>TRIM(CLEAN(MID(Updates!D147,FIND("Network User Id: ",Updates!D147)+17,(FIND("E-MAIL ACCOUNTS",Updates!D147)-(FIND("Network User Id:",Updates!D147)+17)))))</f>
        <v>#VALUE!</v>
      </c>
      <c r="B147" s="6" t="e">
        <f>TRIM(CLEAN(MID(Updates!D147,FIND("Logon ID: ",Updates!D147)+10,(FIND("Password:",Updates!D147)-(FIND("Logon ID:",Updates!D147)+10)))))</f>
        <v>#VALUE!</v>
      </c>
      <c r="C147" t="e">
        <f>TRIM(CLEAN(MID(Updates!D147,FIND("Primary Address: ",Updates!D147)+17,(FIND("Secondary Address:",Updates!D147)-(FIND("Primary Address: ",Updates!D147)+17)))))</f>
        <v>#VALUE!</v>
      </c>
      <c r="D147" t="e">
        <f>TRIM(CLEAN(MID(Updates!D147,FIND("Secondary Address: ",Updates!D147)+19,(FIND("** PLEASE DO NOT REPLY TO THIS E-MAIL. ",Updates!D147)-(FIND("Secondary Address: ",Updates!D147)+19)))))</f>
        <v>#VALUE!</v>
      </c>
      <c r="E147" t="b">
        <f>IF(COUNT(SEARCH({"transpo.ottawa.on.ca"},D147)),"@ottawa.ca")</f>
        <v>0</v>
      </c>
      <c r="F147" s="9" t="e">
        <f t="shared" si="19"/>
        <v>#VALUE!</v>
      </c>
      <c r="G147" t="e">
        <f>TRIM(CLEAN(MID(Updates!D147,FIND("E-mail Address: ",Updates!D147)+16,(FIND("The employee",Updates!D147)-(FIND("E-mail Address: ",Updates!D147)+16)))))</f>
        <v>#VALUE!</v>
      </c>
      <c r="H147" t="e">
        <f>TRIM(CLEAN(MID(Updates!D147,FIND("Account Password: ",Updates!D147)+18,(FIND("NETWORK ACCOUNTS",Updates!D147)-(FIND("Account Password:",Updates!D147)+18)))))</f>
        <v>#VALUE!</v>
      </c>
      <c r="I147" t="e">
        <f>TRIM(CLEAN(MID(Updates!D147,FIND("Password: ",Updates!D147)+10,(FIND("E-mail",Updates!D147)-(FIND("Password:",Updates!D147)+12)))))</f>
        <v>#VALUE!</v>
      </c>
      <c r="J147" t="e">
        <f>TRIM(CLEAN(MID(Updates!D147,FIND("Account to clone: ",Updates!D147)+18,(FIND("Position",Updates!D147)-(FIND("Account to clone: ",Updates!D147)+18)))))</f>
        <v>#VALUE!</v>
      </c>
      <c r="K147" t="e">
        <f>TRIM(CLEAN(MID(Updates!D147,FIND("Clone permissions of another account: ",Updates!D147)+38,(FIND("Email required:",Updates!D147)-(FIND("Clone permissions of another account: ",Updates!D147)+38)))))</f>
        <v>#VALUE!</v>
      </c>
      <c r="L147" t="e">
        <f t="shared" si="20"/>
        <v>#VALUE!</v>
      </c>
      <c r="M147" s="8" t="e">
        <f>TRIM(CLEAN(MID(Updates!D147,FIND("Branch: ",Updates!D147)+8,(FIND("Division",Updates!D147)-(FIND("Branch: ",Updates!D147)+8)))))</f>
        <v>#VALUE!</v>
      </c>
      <c r="N147" s="8" t="e">
        <f>TRIM(CLEAN(MID(Updates!D147,FIND("Pooled Position: ",Updates!D147)+17,(FIND("Are the",Updates!D147)-(FIND("Pooled Position: ",Updates!D147)+17)))))</f>
        <v>#VALUE!</v>
      </c>
      <c r="O147" t="e">
        <f>TRIM(CLEAN(MID(Updates!D147,FIND("Employee Name: ",Updates!D147)+15,(FIND("Job Title",Updates!D147)-(FIND("Employee Name: ",Updates!D147)+15)))))</f>
        <v>#VALUE!</v>
      </c>
      <c r="P147" t="e">
        <f t="shared" si="21"/>
        <v>#VALUE!</v>
      </c>
      <c r="Q147" t="e">
        <f t="shared" si="22"/>
        <v>#VALUE!</v>
      </c>
      <c r="R147" t="e">
        <f t="shared" si="23"/>
        <v>#VALUE!</v>
      </c>
      <c r="S147" t="e">
        <f>TRIM(CLEAN(MID(Updates!D147,FIND("Account to clone: ",Updates!D147)+18,(FIND("Position",Updates!D147)-(FIND("Account to clone: ",Updates!D147)+18)))))</f>
        <v>#VALUE!</v>
      </c>
      <c r="T147" t="str">
        <f t="shared" si="24"/>
        <v/>
      </c>
      <c r="U147" t="str">
        <f t="shared" si="25"/>
        <v>No</v>
      </c>
      <c r="V147" t="e">
        <f>TRIM(CLEAN(MID(Updates!D147,FIND("Home Share (H:\ drive) required: ",Updates!D147)+4,(FIND("Group Share (S:\ drive) required: ",Updates!D147)-(FIND("Home Share (H:\ drive) required: ",Updates!D147)+4)))))</f>
        <v>#VALUE!</v>
      </c>
      <c r="W147" t="str">
        <f t="shared" si="26"/>
        <v>No</v>
      </c>
      <c r="X147" t="e">
        <f>TRIM(CLEAN(MID(Updates!D147,FIND("S Drive Path: ",Updates!D147)+14,(FIND("Position",Updates!D147)-(FIND("S Drive Path: ",Updates!D147)+14)))))</f>
        <v>#VALUE!</v>
      </c>
      <c r="Y147" t="e">
        <f>("USR\"&amp;Updates!K147)</f>
        <v>#VALUE!</v>
      </c>
      <c r="Z147" t="e">
        <f>Updates!K147&amp;"$"</f>
        <v>#VALUE!</v>
      </c>
      <c r="AA147" s="11">
        <f t="shared" ca="1" si="27"/>
        <v>16</v>
      </c>
      <c r="AB147" s="6" t="str">
        <f ca="1">LOOKUP(AA147,AC2:AC21,AD2:AD21)</f>
        <v>DC4MDB06</v>
      </c>
    </row>
    <row r="148" spans="1:28" ht="12" customHeight="1">
      <c r="A148" s="6" t="e">
        <f>TRIM(CLEAN(MID(Updates!D148,FIND("Network User Id: ",Updates!D148)+17,(FIND("E-MAIL ACCOUNTS",Updates!D148)-(FIND("Network User Id:",Updates!D148)+17)))))</f>
        <v>#VALUE!</v>
      </c>
      <c r="B148" s="6" t="e">
        <f>TRIM(CLEAN(MID(Updates!D148,FIND("Logon ID: ",Updates!D148)+10,(FIND("Password:",Updates!D148)-(FIND("Logon ID:",Updates!D148)+10)))))</f>
        <v>#VALUE!</v>
      </c>
      <c r="C148" t="e">
        <f>TRIM(CLEAN(MID(Updates!D148,FIND("Primary Address: ",Updates!D148)+17,(FIND("Secondary Address:",Updates!D148)-(FIND("Primary Address: ",Updates!D148)+17)))))</f>
        <v>#VALUE!</v>
      </c>
      <c r="D148" t="e">
        <f>TRIM(CLEAN(MID(Updates!D148,FIND("Secondary Address: ",Updates!D148)+19,(FIND("** PLEASE DO NOT REPLY TO THIS E-MAIL. ",Updates!D148)-(FIND("Secondary Address: ",Updates!D148)+19)))))</f>
        <v>#VALUE!</v>
      </c>
      <c r="E148" t="b">
        <f>IF(COUNT(SEARCH({"transpo.ottawa.on.ca"},D148)),"@ottawa.ca")</f>
        <v>0</v>
      </c>
      <c r="F148" s="9" t="e">
        <f t="shared" si="19"/>
        <v>#VALUE!</v>
      </c>
      <c r="G148" t="e">
        <f>TRIM(CLEAN(MID(Updates!D148,FIND("E-mail Address: ",Updates!D148)+16,(FIND("The employee",Updates!D148)-(FIND("E-mail Address: ",Updates!D148)+16)))))</f>
        <v>#VALUE!</v>
      </c>
      <c r="H148" t="e">
        <f>TRIM(CLEAN(MID(Updates!D148,FIND("Account Password: ",Updates!D148)+18,(FIND("NETWORK ACCOUNTS",Updates!D148)-(FIND("Account Password:",Updates!D148)+18)))))</f>
        <v>#VALUE!</v>
      </c>
      <c r="I148" t="e">
        <f>TRIM(CLEAN(MID(Updates!D148,FIND("Password: ",Updates!D148)+10,(FIND("E-mail",Updates!D148)-(FIND("Password:",Updates!D148)+12)))))</f>
        <v>#VALUE!</v>
      </c>
      <c r="J148" t="e">
        <f>TRIM(CLEAN(MID(Updates!D148,FIND("Account to clone: ",Updates!D148)+18,(FIND("Position",Updates!D148)-(FIND("Account to clone: ",Updates!D148)+18)))))</f>
        <v>#VALUE!</v>
      </c>
      <c r="K148" t="e">
        <f>TRIM(CLEAN(MID(Updates!D148,FIND("Clone permissions of another account: ",Updates!D148)+38,(FIND("Email required:",Updates!D148)-(FIND("Clone permissions of another account: ",Updates!D148)+38)))))</f>
        <v>#VALUE!</v>
      </c>
      <c r="L148" t="e">
        <f t="shared" si="20"/>
        <v>#VALUE!</v>
      </c>
      <c r="M148" s="8" t="e">
        <f>TRIM(CLEAN(MID(Updates!D148,FIND("Branch: ",Updates!D148)+8,(FIND("Division",Updates!D148)-(FIND("Branch: ",Updates!D148)+8)))))</f>
        <v>#VALUE!</v>
      </c>
      <c r="N148" s="8" t="e">
        <f>TRIM(CLEAN(MID(Updates!D148,FIND("Pooled Position: ",Updates!D148)+17,(FIND("Are the",Updates!D148)-(FIND("Pooled Position: ",Updates!D148)+17)))))</f>
        <v>#VALUE!</v>
      </c>
      <c r="O148" t="e">
        <f>TRIM(CLEAN(MID(Updates!D148,FIND("Employee Name: ",Updates!D148)+15,(FIND("Job Title",Updates!D148)-(FIND("Employee Name: ",Updates!D148)+15)))))</f>
        <v>#VALUE!</v>
      </c>
      <c r="P148" t="e">
        <f t="shared" si="21"/>
        <v>#VALUE!</v>
      </c>
      <c r="Q148" t="e">
        <f t="shared" si="22"/>
        <v>#VALUE!</v>
      </c>
      <c r="R148" t="e">
        <f t="shared" si="23"/>
        <v>#VALUE!</v>
      </c>
      <c r="S148" t="e">
        <f>TRIM(CLEAN(MID(Updates!D148,FIND("Account to clone: ",Updates!D148)+18,(FIND("Position",Updates!D148)-(FIND("Account to clone: ",Updates!D148)+18)))))</f>
        <v>#VALUE!</v>
      </c>
      <c r="T148" t="str">
        <f t="shared" si="24"/>
        <v/>
      </c>
      <c r="U148" t="str">
        <f t="shared" si="25"/>
        <v>No</v>
      </c>
      <c r="V148" t="e">
        <f>TRIM(CLEAN(MID(Updates!D148,FIND("Home Share (H:\ drive) required: ",Updates!D148)+4,(FIND("Group Share (S:\ drive) required: ",Updates!D148)-(FIND("Home Share (H:\ drive) required: ",Updates!D148)+4)))))</f>
        <v>#VALUE!</v>
      </c>
      <c r="W148" t="str">
        <f t="shared" si="26"/>
        <v>No</v>
      </c>
      <c r="X148" t="e">
        <f>TRIM(CLEAN(MID(Updates!D148,FIND("S Drive Path: ",Updates!D148)+14,(FIND("Position",Updates!D148)-(FIND("S Drive Path: ",Updates!D148)+14)))))</f>
        <v>#VALUE!</v>
      </c>
      <c r="Y148" t="e">
        <f>("USR\"&amp;Updates!K148)</f>
        <v>#VALUE!</v>
      </c>
      <c r="Z148" t="e">
        <f>Updates!K148&amp;"$"</f>
        <v>#VALUE!</v>
      </c>
      <c r="AA148" s="11">
        <f t="shared" ca="1" si="27"/>
        <v>14</v>
      </c>
      <c r="AB148" s="6" t="str">
        <f ca="1">LOOKUP(AA148,AC2:AC21,AD2:AD21)</f>
        <v>DC4MDB04</v>
      </c>
    </row>
    <row r="149" spans="1:28" ht="12" customHeight="1">
      <c r="A149" s="6" t="e">
        <f>TRIM(CLEAN(MID(Updates!D149,FIND("Network User Id: ",Updates!D149)+17,(FIND("E-MAIL ACCOUNTS",Updates!D149)-(FIND("Network User Id:",Updates!D149)+17)))))</f>
        <v>#VALUE!</v>
      </c>
      <c r="B149" s="6" t="e">
        <f>TRIM(CLEAN(MID(Updates!D149,FIND("Logon ID: ",Updates!D149)+10,(FIND("Password:",Updates!D149)-(FIND("Logon ID:",Updates!D149)+10)))))</f>
        <v>#VALUE!</v>
      </c>
      <c r="C149" t="e">
        <f>TRIM(CLEAN(MID(Updates!D149,FIND("Primary Address: ",Updates!D149)+17,(FIND("Secondary Address:",Updates!D149)-(FIND("Primary Address: ",Updates!D149)+17)))))</f>
        <v>#VALUE!</v>
      </c>
      <c r="D149" t="e">
        <f>TRIM(CLEAN(MID(Updates!D149,FIND("Secondary Address: ",Updates!D149)+19,(FIND("** PLEASE DO NOT REPLY TO THIS E-MAIL. ",Updates!D149)-(FIND("Secondary Address: ",Updates!D149)+19)))))</f>
        <v>#VALUE!</v>
      </c>
      <c r="E149" t="b">
        <f>IF(COUNT(SEARCH({"transpo.ottawa.on.ca"},D149)),"@ottawa.ca")</f>
        <v>0</v>
      </c>
      <c r="F149" s="9" t="e">
        <f t="shared" si="19"/>
        <v>#VALUE!</v>
      </c>
      <c r="G149" t="e">
        <f>TRIM(CLEAN(MID(Updates!D149,FIND("E-mail Address: ",Updates!D149)+16,(FIND("The employee",Updates!D149)-(FIND("E-mail Address: ",Updates!D149)+16)))))</f>
        <v>#VALUE!</v>
      </c>
      <c r="H149" t="e">
        <f>TRIM(CLEAN(MID(Updates!D149,FIND("Account Password: ",Updates!D149)+18,(FIND("NETWORK ACCOUNTS",Updates!D149)-(FIND("Account Password:",Updates!D149)+18)))))</f>
        <v>#VALUE!</v>
      </c>
      <c r="I149" t="e">
        <f>TRIM(CLEAN(MID(Updates!D149,FIND("Password: ",Updates!D149)+10,(FIND("E-mail",Updates!D149)-(FIND("Password:",Updates!D149)+12)))))</f>
        <v>#VALUE!</v>
      </c>
      <c r="J149" t="e">
        <f>TRIM(CLEAN(MID(Updates!D149,FIND("Account to clone: ",Updates!D149)+18,(FIND("Position",Updates!D149)-(FIND("Account to clone: ",Updates!D149)+18)))))</f>
        <v>#VALUE!</v>
      </c>
      <c r="K149" t="e">
        <f>TRIM(CLEAN(MID(Updates!D149,FIND("Clone permissions of another account: ",Updates!D149)+38,(FIND("Email required:",Updates!D149)-(FIND("Clone permissions of another account: ",Updates!D149)+38)))))</f>
        <v>#VALUE!</v>
      </c>
      <c r="L149" t="e">
        <f t="shared" si="20"/>
        <v>#VALUE!</v>
      </c>
      <c r="M149" s="8" t="e">
        <f>TRIM(CLEAN(MID(Updates!D149,FIND("Branch: ",Updates!D149)+8,(FIND("Division",Updates!D149)-(FIND("Branch: ",Updates!D149)+8)))))</f>
        <v>#VALUE!</v>
      </c>
      <c r="N149" s="8" t="e">
        <f>TRIM(CLEAN(MID(Updates!D149,FIND("Pooled Position: ",Updates!D149)+17,(FIND("Are the",Updates!D149)-(FIND("Pooled Position: ",Updates!D149)+17)))))</f>
        <v>#VALUE!</v>
      </c>
      <c r="O149" t="e">
        <f>TRIM(CLEAN(MID(Updates!D149,FIND("Employee Name: ",Updates!D149)+15,(FIND("Job Title",Updates!D149)-(FIND("Employee Name: ",Updates!D149)+15)))))</f>
        <v>#VALUE!</v>
      </c>
      <c r="P149" t="e">
        <f t="shared" si="21"/>
        <v>#VALUE!</v>
      </c>
      <c r="Q149" t="e">
        <f t="shared" si="22"/>
        <v>#VALUE!</v>
      </c>
      <c r="R149" t="e">
        <f t="shared" si="23"/>
        <v>#VALUE!</v>
      </c>
      <c r="S149" t="e">
        <f>TRIM(CLEAN(MID(Updates!D149,FIND("Account to clone: ",Updates!D149)+18,(FIND("Position",Updates!D149)-(FIND("Account to clone: ",Updates!D149)+18)))))</f>
        <v>#VALUE!</v>
      </c>
      <c r="T149" t="str">
        <f t="shared" si="24"/>
        <v/>
      </c>
      <c r="U149" t="str">
        <f t="shared" si="25"/>
        <v>No</v>
      </c>
      <c r="V149" t="e">
        <f>TRIM(CLEAN(MID(Updates!D149,FIND("Home Share (H:\ drive) required: ",Updates!D149)+4,(FIND("Group Share (S:\ drive) required: ",Updates!D149)-(FIND("Home Share (H:\ drive) required: ",Updates!D149)+4)))))</f>
        <v>#VALUE!</v>
      </c>
      <c r="W149" t="str">
        <f t="shared" si="26"/>
        <v>No</v>
      </c>
      <c r="X149" t="e">
        <f>TRIM(CLEAN(MID(Updates!D149,FIND("S Drive Path: ",Updates!D149)+14,(FIND("Position",Updates!D149)-(FIND("S Drive Path: ",Updates!D149)+14)))))</f>
        <v>#VALUE!</v>
      </c>
      <c r="Y149" t="e">
        <f>("USR\"&amp;Updates!K149)</f>
        <v>#VALUE!</v>
      </c>
      <c r="Z149" t="e">
        <f>Updates!K149&amp;"$"</f>
        <v>#VALUE!</v>
      </c>
      <c r="AA149" s="11">
        <f t="shared" ca="1" si="27"/>
        <v>8</v>
      </c>
      <c r="AB149" s="6" t="str">
        <f ca="1">LOOKUP(AA149,AC2:AC21,AD2:AD21)</f>
        <v>DC1MDB08</v>
      </c>
    </row>
    <row r="150" spans="1:28" ht="12" customHeight="1">
      <c r="A150" s="6" t="e">
        <f>TRIM(CLEAN(MID(Updates!D150,FIND("Network User Id: ",Updates!D150)+17,(FIND("E-MAIL ACCOUNTS",Updates!D150)-(FIND("Network User Id:",Updates!D150)+17)))))</f>
        <v>#VALUE!</v>
      </c>
      <c r="B150" s="6" t="e">
        <f>TRIM(CLEAN(MID(Updates!D150,FIND("Logon ID: ",Updates!D150)+10,(FIND("Password:",Updates!D150)-(FIND("Logon ID:",Updates!D150)+10)))))</f>
        <v>#VALUE!</v>
      </c>
      <c r="C150" t="e">
        <f>TRIM(CLEAN(MID(Updates!D150,FIND("Primary Address: ",Updates!D150)+17,(FIND("Secondary Address:",Updates!D150)-(FIND("Primary Address: ",Updates!D150)+17)))))</f>
        <v>#VALUE!</v>
      </c>
      <c r="D150" t="e">
        <f>TRIM(CLEAN(MID(Updates!D150,FIND("Secondary Address: ",Updates!D150)+19,(FIND("** PLEASE DO NOT REPLY TO THIS E-MAIL. ",Updates!D150)-(FIND("Secondary Address: ",Updates!D150)+19)))))</f>
        <v>#VALUE!</v>
      </c>
      <c r="E150" t="b">
        <f>IF(COUNT(SEARCH({"transpo.ottawa.on.ca"},D150)),"@ottawa.ca")</f>
        <v>0</v>
      </c>
      <c r="F150" s="9" t="e">
        <f t="shared" si="19"/>
        <v>#VALUE!</v>
      </c>
      <c r="G150" t="e">
        <f>TRIM(CLEAN(MID(Updates!D150,FIND("E-mail Address: ",Updates!D150)+16,(FIND("The employee",Updates!D150)-(FIND("E-mail Address: ",Updates!D150)+16)))))</f>
        <v>#VALUE!</v>
      </c>
      <c r="H150" t="e">
        <f>TRIM(CLEAN(MID(Updates!D150,FIND("Account Password: ",Updates!D150)+18,(FIND("NETWORK ACCOUNTS",Updates!D150)-(FIND("Account Password:",Updates!D150)+18)))))</f>
        <v>#VALUE!</v>
      </c>
      <c r="I150" t="e">
        <f>TRIM(CLEAN(MID(Updates!D150,FIND("Password: ",Updates!D150)+10,(FIND("E-mail",Updates!D150)-(FIND("Password:",Updates!D150)+12)))))</f>
        <v>#VALUE!</v>
      </c>
      <c r="J150" t="e">
        <f>TRIM(CLEAN(MID(Updates!D150,FIND("Account to clone: ",Updates!D150)+18,(FIND("Position",Updates!D150)-(FIND("Account to clone: ",Updates!D150)+18)))))</f>
        <v>#VALUE!</v>
      </c>
      <c r="K150" t="e">
        <f>TRIM(CLEAN(MID(Updates!D150,FIND("Clone permissions of another account: ",Updates!D150)+38,(FIND("Email required:",Updates!D150)-(FIND("Clone permissions of another account: ",Updates!D150)+38)))))</f>
        <v>#VALUE!</v>
      </c>
      <c r="L150" t="e">
        <f t="shared" si="20"/>
        <v>#VALUE!</v>
      </c>
      <c r="M150" s="8" t="e">
        <f>TRIM(CLEAN(MID(Updates!D150,FIND("Branch: ",Updates!D150)+8,(FIND("Division",Updates!D150)-(FIND("Branch: ",Updates!D150)+8)))))</f>
        <v>#VALUE!</v>
      </c>
      <c r="N150" s="8" t="e">
        <f>TRIM(CLEAN(MID(Updates!D150,FIND("Pooled Position: ",Updates!D150)+17,(FIND("Are the",Updates!D150)-(FIND("Pooled Position: ",Updates!D150)+17)))))</f>
        <v>#VALUE!</v>
      </c>
      <c r="O150" t="e">
        <f>TRIM(CLEAN(MID(Updates!D150,FIND("Employee Name: ",Updates!D150)+15,(FIND("Job Title",Updates!D150)-(FIND("Employee Name: ",Updates!D150)+15)))))</f>
        <v>#VALUE!</v>
      </c>
      <c r="P150" t="e">
        <f t="shared" si="21"/>
        <v>#VALUE!</v>
      </c>
      <c r="Q150" t="e">
        <f t="shared" si="22"/>
        <v>#VALUE!</v>
      </c>
      <c r="R150" t="e">
        <f t="shared" si="23"/>
        <v>#VALUE!</v>
      </c>
      <c r="S150" t="e">
        <f>TRIM(CLEAN(MID(Updates!D150,FIND("Account to clone: ",Updates!D150)+18,(FIND("Position",Updates!D150)-(FIND("Account to clone: ",Updates!D150)+18)))))</f>
        <v>#VALUE!</v>
      </c>
      <c r="T150" t="str">
        <f t="shared" si="24"/>
        <v/>
      </c>
      <c r="U150" t="str">
        <f t="shared" si="25"/>
        <v>No</v>
      </c>
      <c r="V150" t="e">
        <f>TRIM(CLEAN(MID(Updates!D150,FIND("Home Share (H:\ drive) required: ",Updates!D150)+4,(FIND("Group Share (S:\ drive) required: ",Updates!D150)-(FIND("Home Share (H:\ drive) required: ",Updates!D150)+4)))))</f>
        <v>#VALUE!</v>
      </c>
      <c r="W150" t="str">
        <f t="shared" si="26"/>
        <v>No</v>
      </c>
      <c r="X150" t="e">
        <f>TRIM(CLEAN(MID(Updates!D150,FIND("S Drive Path: ",Updates!D150)+14,(FIND("Position",Updates!D150)-(FIND("S Drive Path: ",Updates!D150)+14)))))</f>
        <v>#VALUE!</v>
      </c>
      <c r="Y150" t="e">
        <f>("USR\"&amp;Updates!K150)</f>
        <v>#VALUE!</v>
      </c>
      <c r="Z150" t="e">
        <f>Updates!K150&amp;"$"</f>
        <v>#VALUE!</v>
      </c>
      <c r="AA150" s="11">
        <f t="shared" ca="1" si="27"/>
        <v>7</v>
      </c>
      <c r="AB150" s="6" t="str">
        <f ca="1">LOOKUP(AA150,AC2:AC21,AD2:AD21)</f>
        <v>DC1MDB07</v>
      </c>
    </row>
    <row r="151" spans="1:28" ht="12" customHeight="1">
      <c r="A151" s="6" t="e">
        <f>TRIM(CLEAN(MID(Updates!D151,FIND("Network User Id: ",Updates!D151)+17,(FIND("E-MAIL ACCOUNTS",Updates!D151)-(FIND("Network User Id:",Updates!D151)+17)))))</f>
        <v>#VALUE!</v>
      </c>
      <c r="B151" s="6" t="e">
        <f>TRIM(CLEAN(MID(Updates!D151,FIND("Logon ID: ",Updates!D151)+10,(FIND("Password:",Updates!D151)-(FIND("Logon ID:",Updates!D151)+10)))))</f>
        <v>#VALUE!</v>
      </c>
      <c r="C151" t="e">
        <f>TRIM(CLEAN(MID(Updates!D151,FIND("Primary Address: ",Updates!D151)+17,(FIND("Secondary Address:",Updates!D151)-(FIND("Primary Address: ",Updates!D151)+17)))))</f>
        <v>#VALUE!</v>
      </c>
      <c r="D151" t="e">
        <f>TRIM(CLEAN(MID(Updates!D151,FIND("Secondary Address: ",Updates!D151)+19,(FIND("** PLEASE DO NOT REPLY TO THIS E-MAIL. ",Updates!D151)-(FIND("Secondary Address: ",Updates!D151)+19)))))</f>
        <v>#VALUE!</v>
      </c>
      <c r="E151" t="b">
        <f>IF(COUNT(SEARCH({"transpo.ottawa.on.ca"},D151)),"@ottawa.ca")</f>
        <v>0</v>
      </c>
      <c r="F151" s="9" t="e">
        <f t="shared" si="19"/>
        <v>#VALUE!</v>
      </c>
      <c r="G151" t="e">
        <f>TRIM(CLEAN(MID(Updates!D151,FIND("E-mail Address: ",Updates!D151)+16,(FIND("The employee",Updates!D151)-(FIND("E-mail Address: ",Updates!D151)+16)))))</f>
        <v>#VALUE!</v>
      </c>
      <c r="H151" t="e">
        <f>TRIM(CLEAN(MID(Updates!D151,FIND("Account Password: ",Updates!D151)+18,(FIND("NETWORK ACCOUNTS",Updates!D151)-(FIND("Account Password:",Updates!D151)+18)))))</f>
        <v>#VALUE!</v>
      </c>
      <c r="I151" t="e">
        <f>TRIM(CLEAN(MID(Updates!D151,FIND("Password: ",Updates!D151)+10,(FIND("E-mail",Updates!D151)-(FIND("Password:",Updates!D151)+12)))))</f>
        <v>#VALUE!</v>
      </c>
      <c r="J151" t="e">
        <f>TRIM(CLEAN(MID(Updates!D151,FIND("Account to clone: ",Updates!D151)+18,(FIND("Position",Updates!D151)-(FIND("Account to clone: ",Updates!D151)+18)))))</f>
        <v>#VALUE!</v>
      </c>
      <c r="K151" t="e">
        <f>TRIM(CLEAN(MID(Updates!D151,FIND("Clone permissions of another account: ",Updates!D151)+38,(FIND("Email required:",Updates!D151)-(FIND("Clone permissions of another account: ",Updates!D151)+38)))))</f>
        <v>#VALUE!</v>
      </c>
      <c r="L151" t="e">
        <f t="shared" si="20"/>
        <v>#VALUE!</v>
      </c>
      <c r="M151" s="8" t="e">
        <f>TRIM(CLEAN(MID(Updates!D151,FIND("Branch: ",Updates!D151)+8,(FIND("Division",Updates!D151)-(FIND("Branch: ",Updates!D151)+8)))))</f>
        <v>#VALUE!</v>
      </c>
      <c r="N151" s="8" t="e">
        <f>TRIM(CLEAN(MID(Updates!D151,FIND("Pooled Position: ",Updates!D151)+17,(FIND("Are the",Updates!D151)-(FIND("Pooled Position: ",Updates!D151)+17)))))</f>
        <v>#VALUE!</v>
      </c>
      <c r="O151" t="e">
        <f>TRIM(CLEAN(MID(Updates!D151,FIND("Employee Name: ",Updates!D151)+15,(FIND("Job Title",Updates!D151)-(FIND("Employee Name: ",Updates!D151)+15)))))</f>
        <v>#VALUE!</v>
      </c>
      <c r="P151" t="e">
        <f t="shared" si="21"/>
        <v>#VALUE!</v>
      </c>
      <c r="Q151" t="e">
        <f t="shared" si="22"/>
        <v>#VALUE!</v>
      </c>
      <c r="R151" t="e">
        <f t="shared" si="23"/>
        <v>#VALUE!</v>
      </c>
      <c r="S151" t="e">
        <f>TRIM(CLEAN(MID(Updates!D151,FIND("Account to clone: ",Updates!D151)+18,(FIND("Position",Updates!D151)-(FIND("Account to clone: ",Updates!D151)+18)))))</f>
        <v>#VALUE!</v>
      </c>
      <c r="T151" t="str">
        <f t="shared" si="24"/>
        <v/>
      </c>
      <c r="U151" t="str">
        <f t="shared" si="25"/>
        <v>No</v>
      </c>
      <c r="V151" t="e">
        <f>TRIM(CLEAN(MID(Updates!D151,FIND("Home Share (H:\ drive) required: ",Updates!D151)+4,(FIND("Group Share (S:\ drive) required: ",Updates!D151)-(FIND("Home Share (H:\ drive) required: ",Updates!D151)+4)))))</f>
        <v>#VALUE!</v>
      </c>
      <c r="W151" t="str">
        <f t="shared" si="26"/>
        <v>No</v>
      </c>
      <c r="X151" t="e">
        <f>TRIM(CLEAN(MID(Updates!D151,FIND("S Drive Path: ",Updates!D151)+14,(FIND("Position",Updates!D151)-(FIND("S Drive Path: ",Updates!D151)+14)))))</f>
        <v>#VALUE!</v>
      </c>
      <c r="Y151" t="e">
        <f>("USR\"&amp;Updates!K151)</f>
        <v>#VALUE!</v>
      </c>
      <c r="Z151" t="e">
        <f>Updates!K151&amp;"$"</f>
        <v>#VALUE!</v>
      </c>
      <c r="AA151" s="11">
        <f t="shared" ca="1" si="27"/>
        <v>19</v>
      </c>
      <c r="AB151" s="6" t="str">
        <f ca="1">LOOKUP(AA151,AC2:AC21,AD2:AD21)</f>
        <v>DC4MDB09</v>
      </c>
    </row>
    <row r="152" spans="1:28" ht="12" customHeight="1">
      <c r="A152" s="6" t="e">
        <f>TRIM(CLEAN(MID(Updates!D152,FIND("Network User Id: ",Updates!D152)+17,(FIND("E-MAIL ACCOUNTS",Updates!D152)-(FIND("Network User Id:",Updates!D152)+17)))))</f>
        <v>#VALUE!</v>
      </c>
      <c r="B152" s="6" t="e">
        <f>TRIM(CLEAN(MID(Updates!D152,FIND("Logon ID: ",Updates!D152)+10,(FIND("Password:",Updates!D152)-(FIND("Logon ID:",Updates!D152)+10)))))</f>
        <v>#VALUE!</v>
      </c>
      <c r="C152" t="e">
        <f>TRIM(CLEAN(MID(Updates!D152,FIND("Primary Address: ",Updates!D152)+17,(FIND("Secondary Address:",Updates!D152)-(FIND("Primary Address: ",Updates!D152)+17)))))</f>
        <v>#VALUE!</v>
      </c>
      <c r="D152" t="e">
        <f>TRIM(CLEAN(MID(Updates!D152,FIND("Secondary Address: ",Updates!D152)+19,(FIND("** PLEASE DO NOT REPLY TO THIS E-MAIL. ",Updates!D152)-(FIND("Secondary Address: ",Updates!D152)+19)))))</f>
        <v>#VALUE!</v>
      </c>
      <c r="E152" t="b">
        <f>IF(COUNT(SEARCH({"transpo.ottawa.on.ca"},D152)),"@ottawa.ca")</f>
        <v>0</v>
      </c>
      <c r="F152" s="9" t="e">
        <f t="shared" si="19"/>
        <v>#VALUE!</v>
      </c>
      <c r="G152" t="e">
        <f>TRIM(CLEAN(MID(Updates!D152,FIND("E-mail Address: ",Updates!D152)+16,(FIND("The employee",Updates!D152)-(FIND("E-mail Address: ",Updates!D152)+16)))))</f>
        <v>#VALUE!</v>
      </c>
      <c r="H152" t="e">
        <f>TRIM(CLEAN(MID(Updates!D152,FIND("Account Password: ",Updates!D152)+18,(FIND("NETWORK ACCOUNTS",Updates!D152)-(FIND("Account Password:",Updates!D152)+18)))))</f>
        <v>#VALUE!</v>
      </c>
      <c r="I152" t="e">
        <f>TRIM(CLEAN(MID(Updates!D152,FIND("Password: ",Updates!D152)+10,(FIND("E-mail",Updates!D152)-(FIND("Password:",Updates!D152)+12)))))</f>
        <v>#VALUE!</v>
      </c>
      <c r="J152" t="e">
        <f>TRIM(CLEAN(MID(Updates!D152,FIND("Account to clone: ",Updates!D152)+18,(FIND("Position",Updates!D152)-(FIND("Account to clone: ",Updates!D152)+18)))))</f>
        <v>#VALUE!</v>
      </c>
      <c r="K152" t="e">
        <f>TRIM(CLEAN(MID(Updates!D152,FIND("Clone permissions of another account: ",Updates!D152)+38,(FIND("Email required:",Updates!D152)-(FIND("Clone permissions of another account: ",Updates!D152)+38)))))</f>
        <v>#VALUE!</v>
      </c>
      <c r="L152" t="e">
        <f t="shared" si="20"/>
        <v>#VALUE!</v>
      </c>
      <c r="M152" s="8" t="e">
        <f>TRIM(CLEAN(MID(Updates!D152,FIND("Branch: ",Updates!D152)+8,(FIND("Division",Updates!D152)-(FIND("Branch: ",Updates!D152)+8)))))</f>
        <v>#VALUE!</v>
      </c>
      <c r="N152" s="8" t="e">
        <f>TRIM(CLEAN(MID(Updates!D152,FIND("Pooled Position: ",Updates!D152)+17,(FIND("Are the",Updates!D152)-(FIND("Pooled Position: ",Updates!D152)+17)))))</f>
        <v>#VALUE!</v>
      </c>
      <c r="O152" t="e">
        <f>TRIM(CLEAN(MID(Updates!D152,FIND("Employee Name: ",Updates!D152)+15,(FIND("Job Title",Updates!D152)-(FIND("Employee Name: ",Updates!D152)+15)))))</f>
        <v>#VALUE!</v>
      </c>
      <c r="P152" t="e">
        <f t="shared" si="21"/>
        <v>#VALUE!</v>
      </c>
      <c r="Q152" t="e">
        <f t="shared" si="22"/>
        <v>#VALUE!</v>
      </c>
      <c r="R152" t="e">
        <f t="shared" si="23"/>
        <v>#VALUE!</v>
      </c>
      <c r="S152" t="e">
        <f>TRIM(CLEAN(MID(Updates!D152,FIND("Account to clone: ",Updates!D152)+18,(FIND("Position",Updates!D152)-(FIND("Account to clone: ",Updates!D152)+18)))))</f>
        <v>#VALUE!</v>
      </c>
      <c r="T152" t="str">
        <f t="shared" si="24"/>
        <v/>
      </c>
      <c r="U152" t="str">
        <f t="shared" si="25"/>
        <v>No</v>
      </c>
      <c r="V152" t="e">
        <f>TRIM(CLEAN(MID(Updates!D152,FIND("Home Share (H:\ drive) required: ",Updates!D152)+4,(FIND("Group Share (S:\ drive) required: ",Updates!D152)-(FIND("Home Share (H:\ drive) required: ",Updates!D152)+4)))))</f>
        <v>#VALUE!</v>
      </c>
      <c r="W152" t="str">
        <f t="shared" si="26"/>
        <v>No</v>
      </c>
      <c r="X152" t="e">
        <f>TRIM(CLEAN(MID(Updates!D152,FIND("S Drive Path: ",Updates!D152)+14,(FIND("Position",Updates!D152)-(FIND("S Drive Path: ",Updates!D152)+14)))))</f>
        <v>#VALUE!</v>
      </c>
      <c r="Y152" t="e">
        <f>("USR\"&amp;Updates!K152)</f>
        <v>#VALUE!</v>
      </c>
      <c r="Z152" t="e">
        <f>Updates!K152&amp;"$"</f>
        <v>#VALUE!</v>
      </c>
      <c r="AA152" s="11">
        <f t="shared" ca="1" si="27"/>
        <v>12</v>
      </c>
      <c r="AB152" s="6" t="str">
        <f ca="1">LOOKUP(AA152,AC2:AC21,AD2:AD21)</f>
        <v>DC4MDB02</v>
      </c>
    </row>
    <row r="153" spans="1:28" ht="12" customHeight="1">
      <c r="A153" s="6" t="e">
        <f>TRIM(CLEAN(MID(Updates!D153,FIND("Network User Id: ",Updates!D153)+17,(FIND("E-MAIL ACCOUNTS",Updates!D153)-(FIND("Network User Id:",Updates!D153)+17)))))</f>
        <v>#VALUE!</v>
      </c>
      <c r="B153" s="6" t="e">
        <f>TRIM(CLEAN(MID(Updates!D153,FIND("Logon ID: ",Updates!D153)+10,(FIND("Password:",Updates!D153)-(FIND("Logon ID:",Updates!D153)+10)))))</f>
        <v>#VALUE!</v>
      </c>
      <c r="C153" t="e">
        <f>TRIM(CLEAN(MID(Updates!D153,FIND("Primary Address: ",Updates!D153)+17,(FIND("Secondary Address:",Updates!D153)-(FIND("Primary Address: ",Updates!D153)+17)))))</f>
        <v>#VALUE!</v>
      </c>
      <c r="D153" t="e">
        <f>TRIM(CLEAN(MID(Updates!D153,FIND("Secondary Address: ",Updates!D153)+19,(FIND("** PLEASE DO NOT REPLY TO THIS E-MAIL. ",Updates!D153)-(FIND("Secondary Address: ",Updates!D153)+19)))))</f>
        <v>#VALUE!</v>
      </c>
      <c r="E153" t="b">
        <f>IF(COUNT(SEARCH({"transpo.ottawa.on.ca"},D153)),"@ottawa.ca")</f>
        <v>0</v>
      </c>
      <c r="F153" s="9" t="e">
        <f t="shared" si="19"/>
        <v>#VALUE!</v>
      </c>
      <c r="G153" t="e">
        <f>TRIM(CLEAN(MID(Updates!D153,FIND("E-mail Address: ",Updates!D153)+16,(FIND("The employee",Updates!D153)-(FIND("E-mail Address: ",Updates!D153)+16)))))</f>
        <v>#VALUE!</v>
      </c>
      <c r="H153" t="e">
        <f>TRIM(CLEAN(MID(Updates!D153,FIND("Account Password: ",Updates!D153)+18,(FIND("NETWORK ACCOUNTS",Updates!D153)-(FIND("Account Password:",Updates!D153)+18)))))</f>
        <v>#VALUE!</v>
      </c>
      <c r="I153" t="e">
        <f>TRIM(CLEAN(MID(Updates!D153,FIND("Password: ",Updates!D153)+10,(FIND("E-mail",Updates!D153)-(FIND("Password:",Updates!D153)+12)))))</f>
        <v>#VALUE!</v>
      </c>
      <c r="J153" t="e">
        <f>TRIM(CLEAN(MID(Updates!D153,FIND("Account to clone: ",Updates!D153)+18,(FIND("Position",Updates!D153)-(FIND("Account to clone: ",Updates!D153)+18)))))</f>
        <v>#VALUE!</v>
      </c>
      <c r="K153" t="e">
        <f>TRIM(CLEAN(MID(Updates!D153,FIND("Clone permissions of another account: ",Updates!D153)+38,(FIND("Email required:",Updates!D153)-(FIND("Clone permissions of another account: ",Updates!D153)+38)))))</f>
        <v>#VALUE!</v>
      </c>
      <c r="L153" t="e">
        <f t="shared" si="20"/>
        <v>#VALUE!</v>
      </c>
      <c r="M153" s="8" t="e">
        <f>TRIM(CLEAN(MID(Updates!D153,FIND("Branch: ",Updates!D153)+8,(FIND("Division",Updates!D153)-(FIND("Branch: ",Updates!D153)+8)))))</f>
        <v>#VALUE!</v>
      </c>
      <c r="N153" s="8" t="e">
        <f>TRIM(CLEAN(MID(Updates!D153,FIND("Pooled Position: ",Updates!D153)+17,(FIND("Are the",Updates!D153)-(FIND("Pooled Position: ",Updates!D153)+17)))))</f>
        <v>#VALUE!</v>
      </c>
      <c r="O153" t="e">
        <f>TRIM(CLEAN(MID(Updates!D153,FIND("Employee Name: ",Updates!D153)+15,(FIND("Job Title",Updates!D153)-(FIND("Employee Name: ",Updates!D153)+15)))))</f>
        <v>#VALUE!</v>
      </c>
      <c r="P153" t="e">
        <f t="shared" si="21"/>
        <v>#VALUE!</v>
      </c>
      <c r="Q153" t="e">
        <f t="shared" si="22"/>
        <v>#VALUE!</v>
      </c>
      <c r="R153" t="e">
        <f t="shared" si="23"/>
        <v>#VALUE!</v>
      </c>
      <c r="S153" t="e">
        <f>TRIM(CLEAN(MID(Updates!D153,FIND("Account to clone: ",Updates!D153)+18,(FIND("Position",Updates!D153)-(FIND("Account to clone: ",Updates!D153)+18)))))</f>
        <v>#VALUE!</v>
      </c>
      <c r="T153" t="str">
        <f t="shared" si="24"/>
        <v/>
      </c>
      <c r="U153" t="str">
        <f t="shared" si="25"/>
        <v>No</v>
      </c>
      <c r="V153" t="e">
        <f>TRIM(CLEAN(MID(Updates!D153,FIND("Home Share (H:\ drive) required: ",Updates!D153)+4,(FIND("Group Share (S:\ drive) required: ",Updates!D153)-(FIND("Home Share (H:\ drive) required: ",Updates!D153)+4)))))</f>
        <v>#VALUE!</v>
      </c>
      <c r="W153" t="str">
        <f t="shared" si="26"/>
        <v>No</v>
      </c>
      <c r="X153" t="e">
        <f>TRIM(CLEAN(MID(Updates!D153,FIND("S Drive Path: ",Updates!D153)+14,(FIND("Position",Updates!D153)-(FIND("S Drive Path: ",Updates!D153)+14)))))</f>
        <v>#VALUE!</v>
      </c>
      <c r="Y153" t="e">
        <f>("USR\"&amp;Updates!K153)</f>
        <v>#VALUE!</v>
      </c>
      <c r="Z153" t="e">
        <f>Updates!K153&amp;"$"</f>
        <v>#VALUE!</v>
      </c>
      <c r="AA153" s="11">
        <f t="shared" ca="1" si="27"/>
        <v>14</v>
      </c>
      <c r="AB153" s="6" t="str">
        <f ca="1">LOOKUP(AA153,AC2:AC21,AD2:AD21)</f>
        <v>DC4MDB04</v>
      </c>
    </row>
    <row r="154" spans="1:28" ht="12" customHeight="1">
      <c r="A154" s="6" t="e">
        <f>TRIM(CLEAN(MID(Updates!D154,FIND("Network User Id: ",Updates!D154)+17,(FIND("E-MAIL ACCOUNTS",Updates!D154)-(FIND("Network User Id:",Updates!D154)+17)))))</f>
        <v>#VALUE!</v>
      </c>
      <c r="B154" s="6" t="e">
        <f>TRIM(CLEAN(MID(Updates!D154,FIND("Logon ID: ",Updates!D154)+10,(FIND("Password:",Updates!D154)-(FIND("Logon ID:",Updates!D154)+10)))))</f>
        <v>#VALUE!</v>
      </c>
      <c r="C154" t="e">
        <f>TRIM(CLEAN(MID(Updates!D154,FIND("Primary Address: ",Updates!D154)+17,(FIND("Secondary Address:",Updates!D154)-(FIND("Primary Address: ",Updates!D154)+17)))))</f>
        <v>#VALUE!</v>
      </c>
      <c r="D154" t="e">
        <f>TRIM(CLEAN(MID(Updates!D154,FIND("Secondary Address: ",Updates!D154)+19,(FIND("** PLEASE DO NOT REPLY TO THIS E-MAIL. ",Updates!D154)-(FIND("Secondary Address: ",Updates!D154)+19)))))</f>
        <v>#VALUE!</v>
      </c>
      <c r="E154" t="b">
        <f>IF(COUNT(SEARCH({"transpo.ottawa.on.ca"},D154)),"@ottawa.ca")</f>
        <v>0</v>
      </c>
      <c r="F154" s="9" t="e">
        <f t="shared" si="19"/>
        <v>#VALUE!</v>
      </c>
      <c r="G154" t="e">
        <f>TRIM(CLEAN(MID(Updates!D154,FIND("E-mail Address: ",Updates!D154)+16,(FIND("The employee",Updates!D154)-(FIND("E-mail Address: ",Updates!D154)+16)))))</f>
        <v>#VALUE!</v>
      </c>
      <c r="H154" t="e">
        <f>TRIM(CLEAN(MID(Updates!D154,FIND("Account Password: ",Updates!D154)+18,(FIND("NETWORK ACCOUNTS",Updates!D154)-(FIND("Account Password:",Updates!D154)+18)))))</f>
        <v>#VALUE!</v>
      </c>
      <c r="I154" t="e">
        <f>TRIM(CLEAN(MID(Updates!D154,FIND("Password: ",Updates!D154)+10,(FIND("E-mail",Updates!D154)-(FIND("Password:",Updates!D154)+12)))))</f>
        <v>#VALUE!</v>
      </c>
      <c r="J154" t="e">
        <f>TRIM(CLEAN(MID(Updates!D154,FIND("Account to clone: ",Updates!D154)+18,(FIND("Position",Updates!D154)-(FIND("Account to clone: ",Updates!D154)+18)))))</f>
        <v>#VALUE!</v>
      </c>
      <c r="K154" t="e">
        <f>TRIM(CLEAN(MID(Updates!D154,FIND("Clone permissions of another account: ",Updates!D154)+38,(FIND("Email required:",Updates!D154)-(FIND("Clone permissions of another account: ",Updates!D154)+38)))))</f>
        <v>#VALUE!</v>
      </c>
      <c r="L154" t="e">
        <f t="shared" si="20"/>
        <v>#VALUE!</v>
      </c>
      <c r="M154" s="8" t="e">
        <f>TRIM(CLEAN(MID(Updates!D154,FIND("Branch: ",Updates!D154)+8,(FIND("Division",Updates!D154)-(FIND("Branch: ",Updates!D154)+8)))))</f>
        <v>#VALUE!</v>
      </c>
      <c r="N154" s="8" t="e">
        <f>TRIM(CLEAN(MID(Updates!D154,FIND("Pooled Position: ",Updates!D154)+17,(FIND("Are the",Updates!D154)-(FIND("Pooled Position: ",Updates!D154)+17)))))</f>
        <v>#VALUE!</v>
      </c>
      <c r="O154" t="e">
        <f>TRIM(CLEAN(MID(Updates!D154,FIND("Employee Name: ",Updates!D154)+15,(FIND("Job Title",Updates!D154)-(FIND("Employee Name: ",Updates!D154)+15)))))</f>
        <v>#VALUE!</v>
      </c>
      <c r="P154" t="e">
        <f t="shared" si="21"/>
        <v>#VALUE!</v>
      </c>
      <c r="Q154" t="e">
        <f t="shared" si="22"/>
        <v>#VALUE!</v>
      </c>
      <c r="R154" t="e">
        <f t="shared" si="23"/>
        <v>#VALUE!</v>
      </c>
      <c r="S154" t="e">
        <f>TRIM(CLEAN(MID(Updates!D154,FIND("Account to clone: ",Updates!D154)+18,(FIND("Position",Updates!D154)-(FIND("Account to clone: ",Updates!D154)+18)))))</f>
        <v>#VALUE!</v>
      </c>
      <c r="T154" t="str">
        <f t="shared" si="24"/>
        <v/>
      </c>
      <c r="U154" t="str">
        <f t="shared" si="25"/>
        <v>No</v>
      </c>
      <c r="V154" t="e">
        <f>TRIM(CLEAN(MID(Updates!D154,FIND("Home Share (H:\ drive) required: ",Updates!D154)+4,(FIND("Group Share (S:\ drive) required: ",Updates!D154)-(FIND("Home Share (H:\ drive) required: ",Updates!D154)+4)))))</f>
        <v>#VALUE!</v>
      </c>
      <c r="W154" t="str">
        <f t="shared" si="26"/>
        <v>No</v>
      </c>
      <c r="X154" t="e">
        <f>TRIM(CLEAN(MID(Updates!D154,FIND("S Drive Path: ",Updates!D154)+14,(FIND("Position",Updates!D154)-(FIND("S Drive Path: ",Updates!D154)+14)))))</f>
        <v>#VALUE!</v>
      </c>
      <c r="Y154" t="e">
        <f>("USR\"&amp;Updates!K154)</f>
        <v>#VALUE!</v>
      </c>
      <c r="Z154" t="e">
        <f>Updates!K154&amp;"$"</f>
        <v>#VALUE!</v>
      </c>
      <c r="AA154" s="11">
        <f t="shared" ca="1" si="27"/>
        <v>7</v>
      </c>
      <c r="AB154" s="6" t="str">
        <f ca="1">LOOKUP(AA154,AC2:AC21,AD2:AD21)</f>
        <v>DC1MDB07</v>
      </c>
    </row>
    <row r="155" spans="1:28" ht="12" customHeight="1">
      <c r="A155" s="6" t="e">
        <f>TRIM(CLEAN(MID(Updates!D155,FIND("Network User Id: ",Updates!D155)+17,(FIND("E-MAIL ACCOUNTS",Updates!D155)-(FIND("Network User Id:",Updates!D155)+17)))))</f>
        <v>#VALUE!</v>
      </c>
      <c r="B155" s="6" t="e">
        <f>TRIM(CLEAN(MID(Updates!D155,FIND("Logon ID: ",Updates!D155)+10,(FIND("Password:",Updates!D155)-(FIND("Logon ID:",Updates!D155)+10)))))</f>
        <v>#VALUE!</v>
      </c>
      <c r="C155" t="e">
        <f>TRIM(CLEAN(MID(Updates!D155,FIND("Primary Address: ",Updates!D155)+17,(FIND("Secondary Address:",Updates!D155)-(FIND("Primary Address: ",Updates!D155)+17)))))</f>
        <v>#VALUE!</v>
      </c>
      <c r="D155" t="e">
        <f>TRIM(CLEAN(MID(Updates!D155,FIND("Secondary Address: ",Updates!D155)+19,(FIND("** PLEASE DO NOT REPLY TO THIS E-MAIL. ",Updates!D155)-(FIND("Secondary Address: ",Updates!D155)+19)))))</f>
        <v>#VALUE!</v>
      </c>
      <c r="E155" t="b">
        <f>IF(COUNT(SEARCH({"transpo.ottawa.on.ca"},D155)),"@ottawa.ca")</f>
        <v>0</v>
      </c>
      <c r="F155" s="9" t="e">
        <f t="shared" si="19"/>
        <v>#VALUE!</v>
      </c>
      <c r="G155" t="e">
        <f>TRIM(CLEAN(MID(Updates!D155,FIND("E-mail Address: ",Updates!D155)+16,(FIND("The employee",Updates!D155)-(FIND("E-mail Address: ",Updates!D155)+16)))))</f>
        <v>#VALUE!</v>
      </c>
      <c r="H155" t="e">
        <f>TRIM(CLEAN(MID(Updates!D155,FIND("Account Password: ",Updates!D155)+18,(FIND("NETWORK ACCOUNTS",Updates!D155)-(FIND("Account Password:",Updates!D155)+18)))))</f>
        <v>#VALUE!</v>
      </c>
      <c r="I155" t="e">
        <f>TRIM(CLEAN(MID(Updates!D155,FIND("Password: ",Updates!D155)+10,(FIND("E-mail",Updates!D155)-(FIND("Password:",Updates!D155)+12)))))</f>
        <v>#VALUE!</v>
      </c>
      <c r="J155" t="e">
        <f>TRIM(CLEAN(MID(Updates!D155,FIND("Account to clone: ",Updates!D155)+18,(FIND("Position",Updates!D155)-(FIND("Account to clone: ",Updates!D155)+18)))))</f>
        <v>#VALUE!</v>
      </c>
      <c r="K155" t="e">
        <f>TRIM(CLEAN(MID(Updates!D155,FIND("Clone permissions of another account: ",Updates!D155)+38,(FIND("Email required:",Updates!D155)-(FIND("Clone permissions of another account: ",Updates!D155)+38)))))</f>
        <v>#VALUE!</v>
      </c>
      <c r="L155" t="e">
        <f t="shared" si="20"/>
        <v>#VALUE!</v>
      </c>
      <c r="M155" s="8" t="e">
        <f>TRIM(CLEAN(MID(Updates!D155,FIND("Branch: ",Updates!D155)+8,(FIND("Division",Updates!D155)-(FIND("Branch: ",Updates!D155)+8)))))</f>
        <v>#VALUE!</v>
      </c>
      <c r="N155" s="8" t="e">
        <f>TRIM(CLEAN(MID(Updates!D155,FIND("Pooled Position: ",Updates!D155)+17,(FIND("Are the",Updates!D155)-(FIND("Pooled Position: ",Updates!D155)+17)))))</f>
        <v>#VALUE!</v>
      </c>
      <c r="O155" t="e">
        <f>TRIM(CLEAN(MID(Updates!D155,FIND("Employee Name: ",Updates!D155)+15,(FIND("Job Title",Updates!D155)-(FIND("Employee Name: ",Updates!D155)+15)))))</f>
        <v>#VALUE!</v>
      </c>
      <c r="P155" t="e">
        <f t="shared" si="21"/>
        <v>#VALUE!</v>
      </c>
      <c r="Q155" t="e">
        <f t="shared" si="22"/>
        <v>#VALUE!</v>
      </c>
      <c r="R155" t="e">
        <f t="shared" si="23"/>
        <v>#VALUE!</v>
      </c>
      <c r="S155" t="e">
        <f>TRIM(CLEAN(MID(Updates!D155,FIND("Account to clone: ",Updates!D155)+18,(FIND("Position",Updates!D155)-(FIND("Account to clone: ",Updates!D155)+18)))))</f>
        <v>#VALUE!</v>
      </c>
      <c r="T155" t="str">
        <f t="shared" si="24"/>
        <v/>
      </c>
      <c r="U155" t="str">
        <f t="shared" si="25"/>
        <v>No</v>
      </c>
      <c r="V155" t="e">
        <f>TRIM(CLEAN(MID(Updates!D155,FIND("Home Share (H:\ drive) required: ",Updates!D155)+4,(FIND("Group Share (S:\ drive) required: ",Updates!D155)-(FIND("Home Share (H:\ drive) required: ",Updates!D155)+4)))))</f>
        <v>#VALUE!</v>
      </c>
      <c r="W155" t="str">
        <f t="shared" si="26"/>
        <v>No</v>
      </c>
      <c r="X155" t="e">
        <f>TRIM(CLEAN(MID(Updates!D155,FIND("S Drive Path: ",Updates!D155)+14,(FIND("Position",Updates!D155)-(FIND("S Drive Path: ",Updates!D155)+14)))))</f>
        <v>#VALUE!</v>
      </c>
      <c r="Y155" t="e">
        <f>("USR\"&amp;Updates!K155)</f>
        <v>#VALUE!</v>
      </c>
      <c r="Z155" t="e">
        <f>Updates!K155&amp;"$"</f>
        <v>#VALUE!</v>
      </c>
      <c r="AA155" s="11">
        <f t="shared" ca="1" si="27"/>
        <v>7</v>
      </c>
      <c r="AB155" s="6" t="str">
        <f ca="1">LOOKUP(AA155,AC2:AC21,AD2:AD21)</f>
        <v>DC1MDB07</v>
      </c>
    </row>
    <row r="156" spans="1:28" ht="12" customHeight="1">
      <c r="A156" s="6" t="e">
        <f>TRIM(CLEAN(MID(Updates!D156,FIND("Network User Id: ",Updates!D156)+17,(FIND("E-MAIL ACCOUNTS",Updates!D156)-(FIND("Network User Id:",Updates!D156)+17)))))</f>
        <v>#VALUE!</v>
      </c>
      <c r="B156" s="6" t="e">
        <f>TRIM(CLEAN(MID(Updates!D156,FIND("Logon ID: ",Updates!D156)+10,(FIND("Password:",Updates!D156)-(FIND("Logon ID:",Updates!D156)+10)))))</f>
        <v>#VALUE!</v>
      </c>
      <c r="C156" t="e">
        <f>TRIM(CLEAN(MID(Updates!D156,FIND("Primary Address: ",Updates!D156)+17,(FIND("Secondary Address:",Updates!D156)-(FIND("Primary Address: ",Updates!D156)+17)))))</f>
        <v>#VALUE!</v>
      </c>
      <c r="D156" t="e">
        <f>TRIM(CLEAN(MID(Updates!D156,FIND("Secondary Address: ",Updates!D156)+19,(FIND("** PLEASE DO NOT REPLY TO THIS E-MAIL. ",Updates!D156)-(FIND("Secondary Address: ",Updates!D156)+19)))))</f>
        <v>#VALUE!</v>
      </c>
      <c r="E156" t="b">
        <f>IF(COUNT(SEARCH({"transpo.ottawa.on.ca"},D156)),"@ottawa.ca")</f>
        <v>0</v>
      </c>
      <c r="F156" s="9" t="e">
        <f t="shared" si="19"/>
        <v>#VALUE!</v>
      </c>
      <c r="G156" t="e">
        <f>TRIM(CLEAN(MID(Updates!D156,FIND("E-mail Address: ",Updates!D156)+16,(FIND("The employee",Updates!D156)-(FIND("E-mail Address: ",Updates!D156)+16)))))</f>
        <v>#VALUE!</v>
      </c>
      <c r="H156" t="e">
        <f>TRIM(CLEAN(MID(Updates!D156,FIND("Account Password: ",Updates!D156)+18,(FIND("NETWORK ACCOUNTS",Updates!D156)-(FIND("Account Password:",Updates!D156)+18)))))</f>
        <v>#VALUE!</v>
      </c>
      <c r="I156" t="e">
        <f>TRIM(CLEAN(MID(Updates!D156,FIND("Password: ",Updates!D156)+10,(FIND("E-mail",Updates!D156)-(FIND("Password:",Updates!D156)+12)))))</f>
        <v>#VALUE!</v>
      </c>
      <c r="J156" t="e">
        <f>TRIM(CLEAN(MID(Updates!D156,FIND("Account to clone: ",Updates!D156)+18,(FIND("Position",Updates!D156)-(FIND("Account to clone: ",Updates!D156)+18)))))</f>
        <v>#VALUE!</v>
      </c>
      <c r="K156" t="e">
        <f>TRIM(CLEAN(MID(Updates!D156,FIND("Clone permissions of another account: ",Updates!D156)+38,(FIND("Email required:",Updates!D156)-(FIND("Clone permissions of another account: ",Updates!D156)+38)))))</f>
        <v>#VALUE!</v>
      </c>
      <c r="L156" t="e">
        <f t="shared" si="20"/>
        <v>#VALUE!</v>
      </c>
      <c r="M156" s="8" t="e">
        <f>TRIM(CLEAN(MID(Updates!D156,FIND("Branch: ",Updates!D156)+8,(FIND("Division",Updates!D156)-(FIND("Branch: ",Updates!D156)+8)))))</f>
        <v>#VALUE!</v>
      </c>
      <c r="N156" s="8" t="e">
        <f>TRIM(CLEAN(MID(Updates!D156,FIND("Pooled Position: ",Updates!D156)+17,(FIND("Are the",Updates!D156)-(FIND("Pooled Position: ",Updates!D156)+17)))))</f>
        <v>#VALUE!</v>
      </c>
      <c r="O156" t="e">
        <f>TRIM(CLEAN(MID(Updates!D156,FIND("Employee Name: ",Updates!D156)+15,(FIND("Job Title",Updates!D156)-(FIND("Employee Name: ",Updates!D156)+15)))))</f>
        <v>#VALUE!</v>
      </c>
      <c r="P156" t="e">
        <f t="shared" si="21"/>
        <v>#VALUE!</v>
      </c>
      <c r="Q156" t="e">
        <f t="shared" si="22"/>
        <v>#VALUE!</v>
      </c>
      <c r="R156" t="e">
        <f t="shared" si="23"/>
        <v>#VALUE!</v>
      </c>
      <c r="S156" t="e">
        <f>TRIM(CLEAN(MID(Updates!D156,FIND("Account to clone: ",Updates!D156)+18,(FIND("Position",Updates!D156)-(FIND("Account to clone: ",Updates!D156)+18)))))</f>
        <v>#VALUE!</v>
      </c>
      <c r="T156" t="str">
        <f t="shared" si="24"/>
        <v/>
      </c>
      <c r="U156" t="str">
        <f t="shared" si="25"/>
        <v>No</v>
      </c>
      <c r="V156" t="e">
        <f>TRIM(CLEAN(MID(Updates!D156,FIND("Home Share (H:\ drive) required: ",Updates!D156)+4,(FIND("Group Share (S:\ drive) required: ",Updates!D156)-(FIND("Home Share (H:\ drive) required: ",Updates!D156)+4)))))</f>
        <v>#VALUE!</v>
      </c>
      <c r="W156" t="str">
        <f t="shared" si="26"/>
        <v>No</v>
      </c>
      <c r="X156" t="e">
        <f>TRIM(CLEAN(MID(Updates!D156,FIND("S Drive Path: ",Updates!D156)+14,(FIND("Position",Updates!D156)-(FIND("S Drive Path: ",Updates!D156)+14)))))</f>
        <v>#VALUE!</v>
      </c>
      <c r="Y156" t="e">
        <f>("USR\"&amp;Updates!K156)</f>
        <v>#VALUE!</v>
      </c>
      <c r="Z156" t="e">
        <f>Updates!K156&amp;"$"</f>
        <v>#VALUE!</v>
      </c>
      <c r="AA156" s="11">
        <f t="shared" ca="1" si="27"/>
        <v>16</v>
      </c>
      <c r="AB156" s="6" t="str">
        <f ca="1">LOOKUP(AA156,AC2:AC21,AD2:AD21)</f>
        <v>DC4MDB06</v>
      </c>
    </row>
    <row r="157" spans="1:28" ht="12" customHeight="1">
      <c r="A157" s="6" t="e">
        <f>TRIM(CLEAN(MID(Updates!D157,FIND("Network User Id: ",Updates!D157)+17,(FIND("E-MAIL ACCOUNTS",Updates!D157)-(FIND("Network User Id:",Updates!D157)+17)))))</f>
        <v>#VALUE!</v>
      </c>
      <c r="B157" s="6" t="e">
        <f>TRIM(CLEAN(MID(Updates!D157,FIND("Logon ID: ",Updates!D157)+10,(FIND("Password:",Updates!D157)-(FIND("Logon ID:",Updates!D157)+10)))))</f>
        <v>#VALUE!</v>
      </c>
      <c r="C157" t="e">
        <f>TRIM(CLEAN(MID(Updates!D157,FIND("Primary Address: ",Updates!D157)+17,(FIND("Secondary Address:",Updates!D157)-(FIND("Primary Address: ",Updates!D157)+17)))))</f>
        <v>#VALUE!</v>
      </c>
      <c r="D157" t="e">
        <f>TRIM(CLEAN(MID(Updates!D157,FIND("Secondary Address: ",Updates!D157)+19,(FIND("** PLEASE DO NOT REPLY TO THIS E-MAIL. ",Updates!D157)-(FIND("Secondary Address: ",Updates!D157)+19)))))</f>
        <v>#VALUE!</v>
      </c>
      <c r="E157" t="b">
        <f>IF(COUNT(SEARCH({"transpo.ottawa.on.ca"},D157)),"@ottawa.ca")</f>
        <v>0</v>
      </c>
      <c r="F157" s="9" t="e">
        <f t="shared" si="19"/>
        <v>#VALUE!</v>
      </c>
      <c r="G157" t="e">
        <f>TRIM(CLEAN(MID(Updates!D157,FIND("E-mail Address: ",Updates!D157)+16,(FIND("The employee",Updates!D157)-(FIND("E-mail Address: ",Updates!D157)+16)))))</f>
        <v>#VALUE!</v>
      </c>
      <c r="H157" t="e">
        <f>TRIM(CLEAN(MID(Updates!D157,FIND("Account Password: ",Updates!D157)+18,(FIND("NETWORK ACCOUNTS",Updates!D157)-(FIND("Account Password:",Updates!D157)+18)))))</f>
        <v>#VALUE!</v>
      </c>
      <c r="I157" t="e">
        <f>TRIM(CLEAN(MID(Updates!D157,FIND("Password: ",Updates!D157)+10,(FIND("E-mail",Updates!D157)-(FIND("Password:",Updates!D157)+12)))))</f>
        <v>#VALUE!</v>
      </c>
      <c r="J157" t="e">
        <f>TRIM(CLEAN(MID(Updates!D157,FIND("Account to clone: ",Updates!D157)+18,(FIND("Position",Updates!D157)-(FIND("Account to clone: ",Updates!D157)+18)))))</f>
        <v>#VALUE!</v>
      </c>
      <c r="K157" t="e">
        <f>TRIM(CLEAN(MID(Updates!D157,FIND("Clone permissions of another account: ",Updates!D157)+38,(FIND("Email required:",Updates!D157)-(FIND("Clone permissions of another account: ",Updates!D157)+38)))))</f>
        <v>#VALUE!</v>
      </c>
      <c r="L157" t="e">
        <f t="shared" si="20"/>
        <v>#VALUE!</v>
      </c>
      <c r="M157" s="8" t="e">
        <f>TRIM(CLEAN(MID(Updates!D157,FIND("Branch: ",Updates!D157)+8,(FIND("Division",Updates!D157)-(FIND("Branch: ",Updates!D157)+8)))))</f>
        <v>#VALUE!</v>
      </c>
      <c r="N157" s="8" t="e">
        <f>TRIM(CLEAN(MID(Updates!D157,FIND("Pooled Position: ",Updates!D157)+17,(FIND("Are the",Updates!D157)-(FIND("Pooled Position: ",Updates!D157)+17)))))</f>
        <v>#VALUE!</v>
      </c>
      <c r="O157" t="e">
        <f>TRIM(CLEAN(MID(Updates!D157,FIND("Employee Name: ",Updates!D157)+15,(FIND("Job Title",Updates!D157)-(FIND("Employee Name: ",Updates!D157)+15)))))</f>
        <v>#VALUE!</v>
      </c>
      <c r="P157" t="e">
        <f t="shared" si="21"/>
        <v>#VALUE!</v>
      </c>
      <c r="Q157" t="e">
        <f t="shared" si="22"/>
        <v>#VALUE!</v>
      </c>
      <c r="R157" t="e">
        <f t="shared" si="23"/>
        <v>#VALUE!</v>
      </c>
      <c r="S157" t="e">
        <f>TRIM(CLEAN(MID(Updates!D157,FIND("Account to clone: ",Updates!D157)+18,(FIND("Position",Updates!D157)-(FIND("Account to clone: ",Updates!D157)+18)))))</f>
        <v>#VALUE!</v>
      </c>
      <c r="T157" t="str">
        <f t="shared" si="24"/>
        <v/>
      </c>
      <c r="U157" t="str">
        <f t="shared" si="25"/>
        <v>No</v>
      </c>
      <c r="V157" t="e">
        <f>TRIM(CLEAN(MID(Updates!D157,FIND("Home Share (H:\ drive) required: ",Updates!D157)+4,(FIND("Group Share (S:\ drive) required: ",Updates!D157)-(FIND("Home Share (H:\ drive) required: ",Updates!D157)+4)))))</f>
        <v>#VALUE!</v>
      </c>
      <c r="W157" t="str">
        <f t="shared" si="26"/>
        <v>No</v>
      </c>
      <c r="X157" t="e">
        <f>TRIM(CLEAN(MID(Updates!D157,FIND("S Drive Path: ",Updates!D157)+14,(FIND("Position",Updates!D157)-(FIND("S Drive Path: ",Updates!D157)+14)))))</f>
        <v>#VALUE!</v>
      </c>
      <c r="Y157" t="e">
        <f>("USR\"&amp;Updates!K157)</f>
        <v>#VALUE!</v>
      </c>
      <c r="Z157" t="e">
        <f>Updates!K157&amp;"$"</f>
        <v>#VALUE!</v>
      </c>
      <c r="AA157" s="11">
        <f t="shared" ca="1" si="27"/>
        <v>15</v>
      </c>
      <c r="AB157" s="6" t="str">
        <f ca="1">LOOKUP(AA157,AC2:AC21,AD2:AD21)</f>
        <v>DC4MDB05</v>
      </c>
    </row>
    <row r="158" spans="1:28" ht="12" customHeight="1">
      <c r="A158" s="6" t="e">
        <f>TRIM(CLEAN(MID(Updates!D158,FIND("Network User Id: ",Updates!D158)+17,(FIND("E-MAIL ACCOUNTS",Updates!D158)-(FIND("Network User Id:",Updates!D158)+17)))))</f>
        <v>#VALUE!</v>
      </c>
      <c r="B158" s="6" t="e">
        <f>TRIM(CLEAN(MID(Updates!D158,FIND("Logon ID: ",Updates!D158)+10,(FIND("Password:",Updates!D158)-(FIND("Logon ID:",Updates!D158)+10)))))</f>
        <v>#VALUE!</v>
      </c>
      <c r="C158" t="e">
        <f>TRIM(CLEAN(MID(Updates!D158,FIND("Primary Address: ",Updates!D158)+17,(FIND("Secondary Address:",Updates!D158)-(FIND("Primary Address: ",Updates!D158)+17)))))</f>
        <v>#VALUE!</v>
      </c>
      <c r="D158" t="e">
        <f>TRIM(CLEAN(MID(Updates!D158,FIND("Secondary Address: ",Updates!D158)+19,(FIND("** PLEASE DO NOT REPLY TO THIS E-MAIL. ",Updates!D158)-(FIND("Secondary Address: ",Updates!D158)+19)))))</f>
        <v>#VALUE!</v>
      </c>
      <c r="E158" t="b">
        <f>IF(COUNT(SEARCH({"transpo.ottawa.on.ca"},D158)),"@ottawa.ca")</f>
        <v>0</v>
      </c>
      <c r="F158" s="9" t="e">
        <f t="shared" si="19"/>
        <v>#VALUE!</v>
      </c>
      <c r="G158" t="e">
        <f>TRIM(CLEAN(MID(Updates!D158,FIND("E-mail Address: ",Updates!D158)+16,(FIND("The employee",Updates!D158)-(FIND("E-mail Address: ",Updates!D158)+16)))))</f>
        <v>#VALUE!</v>
      </c>
      <c r="H158" t="e">
        <f>TRIM(CLEAN(MID(Updates!D158,FIND("Account Password: ",Updates!D158)+18,(FIND("NETWORK ACCOUNTS",Updates!D158)-(FIND("Account Password:",Updates!D158)+18)))))</f>
        <v>#VALUE!</v>
      </c>
      <c r="I158" t="e">
        <f>TRIM(CLEAN(MID(Updates!D158,FIND("Password: ",Updates!D158)+10,(FIND("E-mail",Updates!D158)-(FIND("Password:",Updates!D158)+12)))))</f>
        <v>#VALUE!</v>
      </c>
      <c r="J158" t="e">
        <f>TRIM(CLEAN(MID(Updates!D158,FIND("Account to clone: ",Updates!D158)+18,(FIND("Position",Updates!D158)-(FIND("Account to clone: ",Updates!D158)+18)))))</f>
        <v>#VALUE!</v>
      </c>
      <c r="K158" t="e">
        <f>TRIM(CLEAN(MID(Updates!D158,FIND("Clone permissions of another account: ",Updates!D158)+38,(FIND("Email required:",Updates!D158)-(FIND("Clone permissions of another account: ",Updates!D158)+38)))))</f>
        <v>#VALUE!</v>
      </c>
      <c r="L158" t="e">
        <f t="shared" si="20"/>
        <v>#VALUE!</v>
      </c>
      <c r="M158" s="8" t="e">
        <f>TRIM(CLEAN(MID(Updates!D158,FIND("Branch: ",Updates!D158)+8,(FIND("Division",Updates!D158)-(FIND("Branch: ",Updates!D158)+8)))))</f>
        <v>#VALUE!</v>
      </c>
      <c r="N158" s="8" t="e">
        <f>TRIM(CLEAN(MID(Updates!D158,FIND("Pooled Position: ",Updates!D158)+17,(FIND("Are the",Updates!D158)-(FIND("Pooled Position: ",Updates!D158)+17)))))</f>
        <v>#VALUE!</v>
      </c>
      <c r="O158" t="e">
        <f>TRIM(CLEAN(MID(Updates!D158,FIND("Employee Name: ",Updates!D158)+15,(FIND("Job Title",Updates!D158)-(FIND("Employee Name: ",Updates!D158)+15)))))</f>
        <v>#VALUE!</v>
      </c>
      <c r="P158" t="e">
        <f t="shared" si="21"/>
        <v>#VALUE!</v>
      </c>
      <c r="Q158" t="e">
        <f t="shared" si="22"/>
        <v>#VALUE!</v>
      </c>
      <c r="R158" t="e">
        <f t="shared" si="23"/>
        <v>#VALUE!</v>
      </c>
      <c r="S158" t="e">
        <f>TRIM(CLEAN(MID(Updates!D158,FIND("Account to clone: ",Updates!D158)+18,(FIND("Position",Updates!D158)-(FIND("Account to clone: ",Updates!D158)+18)))))</f>
        <v>#VALUE!</v>
      </c>
      <c r="T158" t="str">
        <f t="shared" si="24"/>
        <v/>
      </c>
      <c r="U158" t="str">
        <f t="shared" si="25"/>
        <v>No</v>
      </c>
      <c r="V158" t="e">
        <f>TRIM(CLEAN(MID(Updates!D158,FIND("Home Share (H:\ drive) required: ",Updates!D158)+4,(FIND("Group Share (S:\ drive) required: ",Updates!D158)-(FIND("Home Share (H:\ drive) required: ",Updates!D158)+4)))))</f>
        <v>#VALUE!</v>
      </c>
      <c r="W158" t="str">
        <f t="shared" si="26"/>
        <v>No</v>
      </c>
      <c r="X158" t="e">
        <f>TRIM(CLEAN(MID(Updates!D158,FIND("S Drive Path: ",Updates!D158)+14,(FIND("Position",Updates!D158)-(FIND("S Drive Path: ",Updates!D158)+14)))))</f>
        <v>#VALUE!</v>
      </c>
      <c r="Y158" t="e">
        <f>("USR\"&amp;Updates!K158)</f>
        <v>#VALUE!</v>
      </c>
      <c r="Z158" t="e">
        <f>Updates!K158&amp;"$"</f>
        <v>#VALUE!</v>
      </c>
      <c r="AA158" s="11">
        <f t="shared" ca="1" si="27"/>
        <v>15</v>
      </c>
      <c r="AB158" s="6" t="str">
        <f ca="1">LOOKUP(AA158,AC2:AC21,AD2:AD21)</f>
        <v>DC4MDB05</v>
      </c>
    </row>
    <row r="159" spans="1:28" ht="12" customHeight="1">
      <c r="A159" s="6" t="e">
        <f>TRIM(CLEAN(MID(Updates!D159,FIND("Network User Id: ",Updates!D159)+17,(FIND("E-MAIL ACCOUNTS",Updates!D159)-(FIND("Network User Id:",Updates!D159)+17)))))</f>
        <v>#VALUE!</v>
      </c>
      <c r="B159" s="6" t="e">
        <f>TRIM(CLEAN(MID(Updates!D159,FIND("Logon ID: ",Updates!D159)+10,(FIND("Password:",Updates!D159)-(FIND("Logon ID:",Updates!D159)+10)))))</f>
        <v>#VALUE!</v>
      </c>
      <c r="C159" t="e">
        <f>TRIM(CLEAN(MID(Updates!D159,FIND("Primary Address: ",Updates!D159)+17,(FIND("Secondary Address:",Updates!D159)-(FIND("Primary Address: ",Updates!D159)+17)))))</f>
        <v>#VALUE!</v>
      </c>
      <c r="D159" t="e">
        <f>TRIM(CLEAN(MID(Updates!D159,FIND("Secondary Address: ",Updates!D159)+19,(FIND("** PLEASE DO NOT REPLY TO THIS E-MAIL. ",Updates!D159)-(FIND("Secondary Address: ",Updates!D159)+19)))))</f>
        <v>#VALUE!</v>
      </c>
      <c r="E159" t="b">
        <f>IF(COUNT(SEARCH({"transpo.ottawa.on.ca"},D159)),"@ottawa.ca")</f>
        <v>0</v>
      </c>
      <c r="F159" s="9" t="e">
        <f t="shared" si="19"/>
        <v>#VALUE!</v>
      </c>
      <c r="G159" t="e">
        <f>TRIM(CLEAN(MID(Updates!D159,FIND("E-mail Address: ",Updates!D159)+16,(FIND("The employee",Updates!D159)-(FIND("E-mail Address: ",Updates!D159)+16)))))</f>
        <v>#VALUE!</v>
      </c>
      <c r="H159" t="e">
        <f>TRIM(CLEAN(MID(Updates!D159,FIND("Account Password: ",Updates!D159)+18,(FIND("NETWORK ACCOUNTS",Updates!D159)-(FIND("Account Password:",Updates!D159)+18)))))</f>
        <v>#VALUE!</v>
      </c>
      <c r="I159" t="e">
        <f>TRIM(CLEAN(MID(Updates!D159,FIND("Password: ",Updates!D159)+10,(FIND("E-mail",Updates!D159)-(FIND("Password:",Updates!D159)+12)))))</f>
        <v>#VALUE!</v>
      </c>
      <c r="J159" t="e">
        <f>TRIM(CLEAN(MID(Updates!D159,FIND("Account to clone: ",Updates!D159)+18,(FIND("Position",Updates!D159)-(FIND("Account to clone: ",Updates!D159)+18)))))</f>
        <v>#VALUE!</v>
      </c>
      <c r="K159" t="e">
        <f>TRIM(CLEAN(MID(Updates!D159,FIND("Clone permissions of another account: ",Updates!D159)+38,(FIND("Email required:",Updates!D159)-(FIND("Clone permissions of another account: ",Updates!D159)+38)))))</f>
        <v>#VALUE!</v>
      </c>
      <c r="L159" t="e">
        <f t="shared" si="20"/>
        <v>#VALUE!</v>
      </c>
      <c r="M159" s="8" t="e">
        <f>TRIM(CLEAN(MID(Updates!D159,FIND("Branch: ",Updates!D159)+8,(FIND("Division",Updates!D159)-(FIND("Branch: ",Updates!D159)+8)))))</f>
        <v>#VALUE!</v>
      </c>
      <c r="N159" s="8" t="e">
        <f>TRIM(CLEAN(MID(Updates!D159,FIND("Pooled Position: ",Updates!D159)+17,(FIND("Are the",Updates!D159)-(FIND("Pooled Position: ",Updates!D159)+17)))))</f>
        <v>#VALUE!</v>
      </c>
      <c r="O159" t="e">
        <f>TRIM(CLEAN(MID(Updates!D159,FIND("Employee Name: ",Updates!D159)+15,(FIND("Job Title",Updates!D159)-(FIND("Employee Name: ",Updates!D159)+15)))))</f>
        <v>#VALUE!</v>
      </c>
      <c r="P159" t="e">
        <f t="shared" si="21"/>
        <v>#VALUE!</v>
      </c>
      <c r="Q159" t="e">
        <f t="shared" si="22"/>
        <v>#VALUE!</v>
      </c>
      <c r="R159" t="e">
        <f t="shared" si="23"/>
        <v>#VALUE!</v>
      </c>
      <c r="S159" t="e">
        <f>TRIM(CLEAN(MID(Updates!D159,FIND("Account to clone: ",Updates!D159)+18,(FIND("Position",Updates!D159)-(FIND("Account to clone: ",Updates!D159)+18)))))</f>
        <v>#VALUE!</v>
      </c>
      <c r="T159" t="str">
        <f t="shared" si="24"/>
        <v/>
      </c>
      <c r="U159" t="str">
        <f t="shared" si="25"/>
        <v>No</v>
      </c>
      <c r="V159" t="e">
        <f>TRIM(CLEAN(MID(Updates!D159,FIND("Home Share (H:\ drive) required: ",Updates!D159)+4,(FIND("Group Share (S:\ drive) required: ",Updates!D159)-(FIND("Home Share (H:\ drive) required: ",Updates!D159)+4)))))</f>
        <v>#VALUE!</v>
      </c>
      <c r="W159" t="str">
        <f t="shared" si="26"/>
        <v>No</v>
      </c>
      <c r="X159" t="e">
        <f>TRIM(CLEAN(MID(Updates!D159,FIND("S Drive Path: ",Updates!D159)+14,(FIND("Position",Updates!D159)-(FIND("S Drive Path: ",Updates!D159)+14)))))</f>
        <v>#VALUE!</v>
      </c>
      <c r="Y159" t="e">
        <f>("USR\"&amp;Updates!K159)</f>
        <v>#VALUE!</v>
      </c>
      <c r="Z159" t="e">
        <f>Updates!K159&amp;"$"</f>
        <v>#VALUE!</v>
      </c>
      <c r="AA159" s="11">
        <f t="shared" ca="1" si="27"/>
        <v>3</v>
      </c>
      <c r="AB159" s="6" t="str">
        <f ca="1">LOOKUP(AA159,AC2:AC21,AD2:AD21)</f>
        <v>DC1MDB03</v>
      </c>
    </row>
    <row r="160" spans="1:28" ht="12" customHeight="1">
      <c r="A160" s="6" t="e">
        <f>TRIM(CLEAN(MID(Updates!D160,FIND("Network User Id: ",Updates!D160)+17,(FIND("E-MAIL ACCOUNTS",Updates!D160)-(FIND("Network User Id:",Updates!D160)+17)))))</f>
        <v>#VALUE!</v>
      </c>
      <c r="B160" s="6" t="e">
        <f>TRIM(CLEAN(MID(Updates!D160,FIND("Logon ID: ",Updates!D160)+10,(FIND("Password:",Updates!D160)-(FIND("Logon ID:",Updates!D160)+10)))))</f>
        <v>#VALUE!</v>
      </c>
      <c r="C160" t="e">
        <f>TRIM(CLEAN(MID(Updates!D160,FIND("Primary Address: ",Updates!D160)+17,(FIND("Secondary Address:",Updates!D160)-(FIND("Primary Address: ",Updates!D160)+17)))))</f>
        <v>#VALUE!</v>
      </c>
      <c r="D160" t="e">
        <f>TRIM(CLEAN(MID(Updates!D160,FIND("Secondary Address: ",Updates!D160)+19,(FIND("** PLEASE DO NOT REPLY TO THIS E-MAIL. ",Updates!D160)-(FIND("Secondary Address: ",Updates!D160)+19)))))</f>
        <v>#VALUE!</v>
      </c>
      <c r="E160" t="b">
        <f>IF(COUNT(SEARCH({"transpo.ottawa.on.ca"},D160)),"@ottawa.ca")</f>
        <v>0</v>
      </c>
      <c r="F160" s="9" t="e">
        <f t="shared" si="19"/>
        <v>#VALUE!</v>
      </c>
      <c r="G160" t="e">
        <f>TRIM(CLEAN(MID(Updates!D160,FIND("E-mail Address: ",Updates!D160)+16,(FIND("The employee",Updates!D160)-(FIND("E-mail Address: ",Updates!D160)+16)))))</f>
        <v>#VALUE!</v>
      </c>
      <c r="H160" t="e">
        <f>TRIM(CLEAN(MID(Updates!D160,FIND("Account Password: ",Updates!D160)+18,(FIND("NETWORK ACCOUNTS",Updates!D160)-(FIND("Account Password:",Updates!D160)+18)))))</f>
        <v>#VALUE!</v>
      </c>
      <c r="I160" t="e">
        <f>TRIM(CLEAN(MID(Updates!D160,FIND("Password: ",Updates!D160)+10,(FIND("E-mail",Updates!D160)-(FIND("Password:",Updates!D160)+12)))))</f>
        <v>#VALUE!</v>
      </c>
      <c r="J160" t="e">
        <f>TRIM(CLEAN(MID(Updates!D160,FIND("Account to clone: ",Updates!D160)+18,(FIND("Position",Updates!D160)-(FIND("Account to clone: ",Updates!D160)+18)))))</f>
        <v>#VALUE!</v>
      </c>
      <c r="K160" t="e">
        <f>TRIM(CLEAN(MID(Updates!D160,FIND("Clone permissions of another account: ",Updates!D160)+38,(FIND("Email required:",Updates!D160)-(FIND("Clone permissions of another account: ",Updates!D160)+38)))))</f>
        <v>#VALUE!</v>
      </c>
      <c r="L160" t="e">
        <f t="shared" si="20"/>
        <v>#VALUE!</v>
      </c>
      <c r="M160" s="8" t="e">
        <f>TRIM(CLEAN(MID(Updates!D160,FIND("Branch: ",Updates!D160)+8,(FIND("Division",Updates!D160)-(FIND("Branch: ",Updates!D160)+8)))))</f>
        <v>#VALUE!</v>
      </c>
      <c r="N160" s="8" t="e">
        <f>TRIM(CLEAN(MID(Updates!D160,FIND("Pooled Position: ",Updates!D160)+17,(FIND("Are the",Updates!D160)-(FIND("Pooled Position: ",Updates!D160)+17)))))</f>
        <v>#VALUE!</v>
      </c>
      <c r="O160" t="e">
        <f>TRIM(CLEAN(MID(Updates!D160,FIND("Employee Name: ",Updates!D160)+15,(FIND("Job Title",Updates!D160)-(FIND("Employee Name: ",Updates!D160)+15)))))</f>
        <v>#VALUE!</v>
      </c>
      <c r="P160" t="e">
        <f t="shared" si="21"/>
        <v>#VALUE!</v>
      </c>
      <c r="Q160" t="e">
        <f t="shared" si="22"/>
        <v>#VALUE!</v>
      </c>
      <c r="R160" t="e">
        <f t="shared" si="23"/>
        <v>#VALUE!</v>
      </c>
      <c r="S160" t="e">
        <f>TRIM(CLEAN(MID(Updates!D160,FIND("Account to clone: ",Updates!D160)+18,(FIND("Position",Updates!D160)-(FIND("Account to clone: ",Updates!D160)+18)))))</f>
        <v>#VALUE!</v>
      </c>
      <c r="T160" t="str">
        <f t="shared" si="24"/>
        <v/>
      </c>
      <c r="U160" t="str">
        <f t="shared" si="25"/>
        <v>No</v>
      </c>
      <c r="V160" t="e">
        <f>TRIM(CLEAN(MID(Updates!D160,FIND("Home Share (H:\ drive) required: ",Updates!D160)+4,(FIND("Group Share (S:\ drive) required: ",Updates!D160)-(FIND("Home Share (H:\ drive) required: ",Updates!D160)+4)))))</f>
        <v>#VALUE!</v>
      </c>
      <c r="W160" t="str">
        <f t="shared" si="26"/>
        <v>No</v>
      </c>
      <c r="X160" t="e">
        <f>TRIM(CLEAN(MID(Updates!D160,FIND("S Drive Path: ",Updates!D160)+14,(FIND("Position",Updates!D160)-(FIND("S Drive Path: ",Updates!D160)+14)))))</f>
        <v>#VALUE!</v>
      </c>
      <c r="Y160" t="e">
        <f>("USR\"&amp;Updates!K160)</f>
        <v>#VALUE!</v>
      </c>
      <c r="Z160" t="e">
        <f>Updates!K160&amp;"$"</f>
        <v>#VALUE!</v>
      </c>
      <c r="AA160" s="11">
        <f t="shared" ca="1" si="27"/>
        <v>18</v>
      </c>
      <c r="AB160" s="6" t="str">
        <f ca="1">LOOKUP(AA160,AC2:AC21,AD2:AD21)</f>
        <v>DC4MDB08</v>
      </c>
    </row>
    <row r="161" spans="1:28" ht="12" customHeight="1">
      <c r="A161" s="6" t="e">
        <f>TRIM(CLEAN(MID(Updates!D161,FIND("Network User Id: ",Updates!D161)+17,(FIND("E-MAIL ACCOUNTS",Updates!D161)-(FIND("Network User Id:",Updates!D161)+17)))))</f>
        <v>#VALUE!</v>
      </c>
      <c r="B161" s="6" t="e">
        <f>TRIM(CLEAN(MID(Updates!D161,FIND("Logon ID: ",Updates!D161)+10,(FIND("Password:",Updates!D161)-(FIND("Logon ID:",Updates!D161)+10)))))</f>
        <v>#VALUE!</v>
      </c>
      <c r="C161" t="e">
        <f>TRIM(CLEAN(MID(Updates!D161,FIND("Primary Address: ",Updates!D161)+17,(FIND("Secondary Address:",Updates!D161)-(FIND("Primary Address: ",Updates!D161)+17)))))</f>
        <v>#VALUE!</v>
      </c>
      <c r="D161" t="e">
        <f>TRIM(CLEAN(MID(Updates!D161,FIND("Secondary Address: ",Updates!D161)+19,(FIND("** PLEASE DO NOT REPLY TO THIS E-MAIL. ",Updates!D161)-(FIND("Secondary Address: ",Updates!D161)+19)))))</f>
        <v>#VALUE!</v>
      </c>
      <c r="E161" t="b">
        <f>IF(COUNT(SEARCH({"transpo.ottawa.on.ca"},D161)),"@ottawa.ca")</f>
        <v>0</v>
      </c>
      <c r="F161" s="9" t="e">
        <f t="shared" si="19"/>
        <v>#VALUE!</v>
      </c>
      <c r="G161" t="e">
        <f>TRIM(CLEAN(MID(Updates!D161,FIND("E-mail Address: ",Updates!D161)+16,(FIND("The employee",Updates!D161)-(FIND("E-mail Address: ",Updates!D161)+16)))))</f>
        <v>#VALUE!</v>
      </c>
      <c r="H161" t="e">
        <f>TRIM(CLEAN(MID(Updates!D161,FIND("Account Password: ",Updates!D161)+18,(FIND("NETWORK ACCOUNTS",Updates!D161)-(FIND("Account Password:",Updates!D161)+18)))))</f>
        <v>#VALUE!</v>
      </c>
      <c r="I161" t="e">
        <f>TRIM(CLEAN(MID(Updates!D161,FIND("Password: ",Updates!D161)+10,(FIND("E-mail",Updates!D161)-(FIND("Password:",Updates!D161)+12)))))</f>
        <v>#VALUE!</v>
      </c>
      <c r="J161" t="e">
        <f>TRIM(CLEAN(MID(Updates!D161,FIND("Account to clone: ",Updates!D161)+18,(FIND("Position",Updates!D161)-(FIND("Account to clone: ",Updates!D161)+18)))))</f>
        <v>#VALUE!</v>
      </c>
      <c r="K161" t="e">
        <f>TRIM(CLEAN(MID(Updates!D161,FIND("Clone permissions of another account: ",Updates!D161)+38,(FIND("Email required:",Updates!D161)-(FIND("Clone permissions of another account: ",Updates!D161)+38)))))</f>
        <v>#VALUE!</v>
      </c>
      <c r="L161" t="e">
        <f t="shared" si="20"/>
        <v>#VALUE!</v>
      </c>
      <c r="M161" s="8" t="e">
        <f>TRIM(CLEAN(MID(Updates!D161,FIND("Branch: ",Updates!D161)+8,(FIND("Division",Updates!D161)-(FIND("Branch: ",Updates!D161)+8)))))</f>
        <v>#VALUE!</v>
      </c>
      <c r="N161" s="8" t="e">
        <f>TRIM(CLEAN(MID(Updates!D161,FIND("Pooled Position: ",Updates!D161)+17,(FIND("Are the",Updates!D161)-(FIND("Pooled Position: ",Updates!D161)+17)))))</f>
        <v>#VALUE!</v>
      </c>
      <c r="O161" t="e">
        <f>TRIM(CLEAN(MID(Updates!D161,FIND("Employee Name: ",Updates!D161)+15,(FIND("Job Title",Updates!D161)-(FIND("Employee Name: ",Updates!D161)+15)))))</f>
        <v>#VALUE!</v>
      </c>
      <c r="P161" t="e">
        <f t="shared" si="21"/>
        <v>#VALUE!</v>
      </c>
      <c r="Q161" t="e">
        <f t="shared" si="22"/>
        <v>#VALUE!</v>
      </c>
      <c r="R161" t="e">
        <f t="shared" si="23"/>
        <v>#VALUE!</v>
      </c>
      <c r="S161" t="e">
        <f>TRIM(CLEAN(MID(Updates!D161,FIND("Account to clone: ",Updates!D161)+18,(FIND("Position",Updates!D161)-(FIND("Account to clone: ",Updates!D161)+18)))))</f>
        <v>#VALUE!</v>
      </c>
      <c r="T161" t="str">
        <f t="shared" si="24"/>
        <v/>
      </c>
      <c r="U161" t="str">
        <f t="shared" si="25"/>
        <v>No</v>
      </c>
      <c r="V161" t="e">
        <f>TRIM(CLEAN(MID(Updates!D161,FIND("Home Share (H:\ drive) required: ",Updates!D161)+4,(FIND("Group Share (S:\ drive) required: ",Updates!D161)-(FIND("Home Share (H:\ drive) required: ",Updates!D161)+4)))))</f>
        <v>#VALUE!</v>
      </c>
      <c r="W161" t="str">
        <f t="shared" si="26"/>
        <v>No</v>
      </c>
      <c r="X161" t="e">
        <f>TRIM(CLEAN(MID(Updates!D161,FIND("S Drive Path: ",Updates!D161)+14,(FIND("Position",Updates!D161)-(FIND("S Drive Path: ",Updates!D161)+14)))))</f>
        <v>#VALUE!</v>
      </c>
      <c r="Y161" t="e">
        <f>("USR\"&amp;Updates!K161)</f>
        <v>#VALUE!</v>
      </c>
      <c r="Z161" t="e">
        <f>Updates!K161&amp;"$"</f>
        <v>#VALUE!</v>
      </c>
      <c r="AA161" s="11">
        <f t="shared" ca="1" si="27"/>
        <v>8</v>
      </c>
      <c r="AB161" s="6" t="str">
        <f ca="1">LOOKUP(AA161,AC2:AC21,AD2:AD21)</f>
        <v>DC1MDB08</v>
      </c>
    </row>
    <row r="162" spans="1:28" ht="12" customHeight="1">
      <c r="A162" s="6" t="e">
        <f>TRIM(CLEAN(MID(Updates!D162,FIND("Network User Id: ",Updates!D162)+17,(FIND("E-MAIL ACCOUNTS",Updates!D162)-(FIND("Network User Id:",Updates!D162)+17)))))</f>
        <v>#VALUE!</v>
      </c>
      <c r="B162" s="6" t="e">
        <f>TRIM(CLEAN(MID(Updates!D162,FIND("Logon ID: ",Updates!D162)+10,(FIND("Password:",Updates!D162)-(FIND("Logon ID:",Updates!D162)+10)))))</f>
        <v>#VALUE!</v>
      </c>
      <c r="C162" t="e">
        <f>TRIM(CLEAN(MID(Updates!D162,FIND("Primary Address: ",Updates!D162)+17,(FIND("Secondary Address:",Updates!D162)-(FIND("Primary Address: ",Updates!D162)+17)))))</f>
        <v>#VALUE!</v>
      </c>
      <c r="D162" t="e">
        <f>TRIM(CLEAN(MID(Updates!D162,FIND("Secondary Address: ",Updates!D162)+19,(FIND("** PLEASE DO NOT REPLY TO THIS E-MAIL. ",Updates!D162)-(FIND("Secondary Address: ",Updates!D162)+19)))))</f>
        <v>#VALUE!</v>
      </c>
      <c r="E162" t="b">
        <f>IF(COUNT(SEARCH({"transpo.ottawa.on.ca"},D162)),"@ottawa.ca")</f>
        <v>0</v>
      </c>
      <c r="F162" s="9" t="e">
        <f t="shared" si="19"/>
        <v>#VALUE!</v>
      </c>
      <c r="G162" t="e">
        <f>TRIM(CLEAN(MID(Updates!D162,FIND("E-mail Address: ",Updates!D162)+16,(FIND("The employee",Updates!D162)-(FIND("E-mail Address: ",Updates!D162)+16)))))</f>
        <v>#VALUE!</v>
      </c>
      <c r="H162" t="e">
        <f>TRIM(CLEAN(MID(Updates!D162,FIND("Account Password: ",Updates!D162)+18,(FIND("NETWORK ACCOUNTS",Updates!D162)-(FIND("Account Password:",Updates!D162)+18)))))</f>
        <v>#VALUE!</v>
      </c>
      <c r="I162" t="e">
        <f>TRIM(CLEAN(MID(Updates!D162,FIND("Password: ",Updates!D162)+10,(FIND("E-mail",Updates!D162)-(FIND("Password:",Updates!D162)+12)))))</f>
        <v>#VALUE!</v>
      </c>
      <c r="J162" t="e">
        <f>TRIM(CLEAN(MID(Updates!D162,FIND("Account to clone: ",Updates!D162)+18,(FIND("Position",Updates!D162)-(FIND("Account to clone: ",Updates!D162)+18)))))</f>
        <v>#VALUE!</v>
      </c>
      <c r="K162" t="e">
        <f>TRIM(CLEAN(MID(Updates!D162,FIND("Clone permissions of another account: ",Updates!D162)+38,(FIND("Email required:",Updates!D162)-(FIND("Clone permissions of another account: ",Updates!D162)+38)))))</f>
        <v>#VALUE!</v>
      </c>
      <c r="L162" t="e">
        <f t="shared" si="20"/>
        <v>#VALUE!</v>
      </c>
      <c r="M162" s="8" t="e">
        <f>TRIM(CLEAN(MID(Updates!D162,FIND("Branch: ",Updates!D162)+8,(FIND("Division",Updates!D162)-(FIND("Branch: ",Updates!D162)+8)))))</f>
        <v>#VALUE!</v>
      </c>
      <c r="N162" s="8" t="e">
        <f>TRIM(CLEAN(MID(Updates!D162,FIND("Pooled Position: ",Updates!D162)+17,(FIND("Are the",Updates!D162)-(FIND("Pooled Position: ",Updates!D162)+17)))))</f>
        <v>#VALUE!</v>
      </c>
      <c r="O162" t="e">
        <f>TRIM(CLEAN(MID(Updates!D162,FIND("Employee Name: ",Updates!D162)+15,(FIND("Job Title",Updates!D162)-(FIND("Employee Name: ",Updates!D162)+15)))))</f>
        <v>#VALUE!</v>
      </c>
      <c r="P162" t="e">
        <f t="shared" si="21"/>
        <v>#VALUE!</v>
      </c>
      <c r="Q162" t="e">
        <f t="shared" si="22"/>
        <v>#VALUE!</v>
      </c>
      <c r="R162" t="e">
        <f t="shared" si="23"/>
        <v>#VALUE!</v>
      </c>
      <c r="S162" t="e">
        <f>TRIM(CLEAN(MID(Updates!D162,FIND("Account to clone: ",Updates!D162)+18,(FIND("Position",Updates!D162)-(FIND("Account to clone: ",Updates!D162)+18)))))</f>
        <v>#VALUE!</v>
      </c>
      <c r="T162" t="str">
        <f t="shared" si="24"/>
        <v/>
      </c>
      <c r="U162" t="str">
        <f t="shared" si="25"/>
        <v>No</v>
      </c>
      <c r="V162" t="e">
        <f>TRIM(CLEAN(MID(Updates!D162,FIND("Home Share (H:\ drive) required: ",Updates!D162)+4,(FIND("Group Share (S:\ drive) required: ",Updates!D162)-(FIND("Home Share (H:\ drive) required: ",Updates!D162)+4)))))</f>
        <v>#VALUE!</v>
      </c>
      <c r="W162" t="str">
        <f t="shared" si="26"/>
        <v>No</v>
      </c>
      <c r="X162" t="e">
        <f>TRIM(CLEAN(MID(Updates!D162,FIND("S Drive Path: ",Updates!D162)+14,(FIND("Position",Updates!D162)-(FIND("S Drive Path: ",Updates!D162)+14)))))</f>
        <v>#VALUE!</v>
      </c>
      <c r="Y162" t="e">
        <f>("USR\"&amp;Updates!K162)</f>
        <v>#VALUE!</v>
      </c>
      <c r="Z162" t="e">
        <f>Updates!K162&amp;"$"</f>
        <v>#VALUE!</v>
      </c>
      <c r="AA162" s="11">
        <f t="shared" ca="1" si="27"/>
        <v>2</v>
      </c>
      <c r="AB162" s="6" t="str">
        <f ca="1">LOOKUP(AA162,AC2:AC21,AD2:AD21)</f>
        <v>DC1MDB02</v>
      </c>
    </row>
    <row r="163" spans="1:28" ht="12" customHeight="1">
      <c r="A163" s="6" t="e">
        <f>TRIM(CLEAN(MID(Updates!D163,FIND("Network User Id: ",Updates!D163)+17,(FIND("E-MAIL ACCOUNTS",Updates!D163)-(FIND("Network User Id:",Updates!D163)+17)))))</f>
        <v>#VALUE!</v>
      </c>
      <c r="B163" s="6" t="e">
        <f>TRIM(CLEAN(MID(Updates!D163,FIND("Logon ID: ",Updates!D163)+10,(FIND("Password:",Updates!D163)-(FIND("Logon ID:",Updates!D163)+10)))))</f>
        <v>#VALUE!</v>
      </c>
      <c r="C163" t="e">
        <f>TRIM(CLEAN(MID(Updates!D163,FIND("Primary Address: ",Updates!D163)+17,(FIND("Secondary Address:",Updates!D163)-(FIND("Primary Address: ",Updates!D163)+17)))))</f>
        <v>#VALUE!</v>
      </c>
      <c r="D163" t="e">
        <f>TRIM(CLEAN(MID(Updates!D163,FIND("Secondary Address: ",Updates!D163)+19,(FIND("** PLEASE DO NOT REPLY TO THIS E-MAIL. ",Updates!D163)-(FIND("Secondary Address: ",Updates!D163)+19)))))</f>
        <v>#VALUE!</v>
      </c>
      <c r="E163" t="b">
        <f>IF(COUNT(SEARCH({"transpo.ottawa.on.ca"},D163)),"@ottawa.ca")</f>
        <v>0</v>
      </c>
      <c r="F163" s="9" t="e">
        <f t="shared" si="19"/>
        <v>#VALUE!</v>
      </c>
      <c r="G163" t="e">
        <f>TRIM(CLEAN(MID(Updates!D163,FIND("E-mail Address: ",Updates!D163)+16,(FIND("The employee",Updates!D163)-(FIND("E-mail Address: ",Updates!D163)+16)))))</f>
        <v>#VALUE!</v>
      </c>
      <c r="H163" t="e">
        <f>TRIM(CLEAN(MID(Updates!D163,FIND("Account Password: ",Updates!D163)+18,(FIND("NETWORK ACCOUNTS",Updates!D163)-(FIND("Account Password:",Updates!D163)+18)))))</f>
        <v>#VALUE!</v>
      </c>
      <c r="I163" t="e">
        <f>TRIM(CLEAN(MID(Updates!D163,FIND("Password: ",Updates!D163)+10,(FIND("E-mail",Updates!D163)-(FIND("Password:",Updates!D163)+12)))))</f>
        <v>#VALUE!</v>
      </c>
      <c r="J163" t="e">
        <f>TRIM(CLEAN(MID(Updates!D163,FIND("Account to clone: ",Updates!D163)+18,(FIND("Position",Updates!D163)-(FIND("Account to clone: ",Updates!D163)+18)))))</f>
        <v>#VALUE!</v>
      </c>
      <c r="K163" t="e">
        <f>TRIM(CLEAN(MID(Updates!D163,FIND("Clone permissions of another account: ",Updates!D163)+38,(FIND("Email required:",Updates!D163)-(FIND("Clone permissions of another account: ",Updates!D163)+38)))))</f>
        <v>#VALUE!</v>
      </c>
      <c r="L163" t="e">
        <f t="shared" si="20"/>
        <v>#VALUE!</v>
      </c>
      <c r="M163" s="8" t="e">
        <f>TRIM(CLEAN(MID(Updates!D163,FIND("Branch: ",Updates!D163)+8,(FIND("Division",Updates!D163)-(FIND("Branch: ",Updates!D163)+8)))))</f>
        <v>#VALUE!</v>
      </c>
      <c r="N163" s="8" t="e">
        <f>TRIM(CLEAN(MID(Updates!D163,FIND("Pooled Position: ",Updates!D163)+17,(FIND("Are the",Updates!D163)-(FIND("Pooled Position: ",Updates!D163)+17)))))</f>
        <v>#VALUE!</v>
      </c>
      <c r="O163" t="e">
        <f>TRIM(CLEAN(MID(Updates!D163,FIND("Employee Name: ",Updates!D163)+15,(FIND("Job Title",Updates!D163)-(FIND("Employee Name: ",Updates!D163)+15)))))</f>
        <v>#VALUE!</v>
      </c>
      <c r="P163" t="e">
        <f t="shared" si="21"/>
        <v>#VALUE!</v>
      </c>
      <c r="Q163" t="e">
        <f t="shared" si="22"/>
        <v>#VALUE!</v>
      </c>
      <c r="R163" t="e">
        <f t="shared" si="23"/>
        <v>#VALUE!</v>
      </c>
      <c r="S163" t="e">
        <f>TRIM(CLEAN(MID(Updates!D163,FIND("Account to clone: ",Updates!D163)+18,(FIND("Position",Updates!D163)-(FIND("Account to clone: ",Updates!D163)+18)))))</f>
        <v>#VALUE!</v>
      </c>
      <c r="T163" t="str">
        <f t="shared" si="24"/>
        <v/>
      </c>
      <c r="U163" t="str">
        <f t="shared" si="25"/>
        <v>No</v>
      </c>
      <c r="V163" t="e">
        <f>TRIM(CLEAN(MID(Updates!D163,FIND("Home Share (H:\ drive) required: ",Updates!D163)+4,(FIND("Group Share (S:\ drive) required: ",Updates!D163)-(FIND("Home Share (H:\ drive) required: ",Updates!D163)+4)))))</f>
        <v>#VALUE!</v>
      </c>
      <c r="W163" t="str">
        <f t="shared" si="26"/>
        <v>No</v>
      </c>
      <c r="X163" t="e">
        <f>TRIM(CLEAN(MID(Updates!D163,FIND("S Drive Path: ",Updates!D163)+14,(FIND("Position",Updates!D163)-(FIND("S Drive Path: ",Updates!D163)+14)))))</f>
        <v>#VALUE!</v>
      </c>
      <c r="Y163" t="e">
        <f>("USR\"&amp;Updates!K163)</f>
        <v>#VALUE!</v>
      </c>
      <c r="Z163" t="e">
        <f>Updates!K163&amp;"$"</f>
        <v>#VALUE!</v>
      </c>
      <c r="AA163" s="11">
        <f t="shared" ca="1" si="27"/>
        <v>6</v>
      </c>
      <c r="AB163" s="6" t="str">
        <f ca="1">LOOKUP(AA163,AC2:AC21,AD2:AD21)</f>
        <v>DC1MDB06</v>
      </c>
    </row>
    <row r="164" spans="1:28" ht="12" customHeight="1">
      <c r="A164" s="6" t="e">
        <f>TRIM(CLEAN(MID(Updates!D164,FIND("Network User Id: ",Updates!D164)+17,(FIND("E-MAIL ACCOUNTS",Updates!D164)-(FIND("Network User Id:",Updates!D164)+17)))))</f>
        <v>#VALUE!</v>
      </c>
      <c r="B164" s="6" t="e">
        <f>TRIM(CLEAN(MID(Updates!D164,FIND("Logon ID: ",Updates!D164)+10,(FIND("Password:",Updates!D164)-(FIND("Logon ID:",Updates!D164)+10)))))</f>
        <v>#VALUE!</v>
      </c>
      <c r="C164" t="e">
        <f>TRIM(CLEAN(MID(Updates!D164,FIND("Primary Address: ",Updates!D164)+17,(FIND("Secondary Address:",Updates!D164)-(FIND("Primary Address: ",Updates!D164)+17)))))</f>
        <v>#VALUE!</v>
      </c>
      <c r="D164" t="e">
        <f>TRIM(CLEAN(MID(Updates!D164,FIND("Secondary Address: ",Updates!D164)+19,(FIND("** PLEASE DO NOT REPLY TO THIS E-MAIL. ",Updates!D164)-(FIND("Secondary Address: ",Updates!D164)+19)))))</f>
        <v>#VALUE!</v>
      </c>
      <c r="E164" t="b">
        <f>IF(COUNT(SEARCH({"transpo.ottawa.on.ca"},D164)),"@ottawa.ca")</f>
        <v>0</v>
      </c>
      <c r="F164" s="9" t="e">
        <f t="shared" si="19"/>
        <v>#VALUE!</v>
      </c>
      <c r="G164" t="e">
        <f>TRIM(CLEAN(MID(Updates!D164,FIND("E-mail Address: ",Updates!D164)+16,(FIND("The employee",Updates!D164)-(FIND("E-mail Address: ",Updates!D164)+16)))))</f>
        <v>#VALUE!</v>
      </c>
      <c r="H164" t="e">
        <f>TRIM(CLEAN(MID(Updates!D164,FIND("Account Password: ",Updates!D164)+18,(FIND("NETWORK ACCOUNTS",Updates!D164)-(FIND("Account Password:",Updates!D164)+18)))))</f>
        <v>#VALUE!</v>
      </c>
      <c r="I164" t="e">
        <f>TRIM(CLEAN(MID(Updates!D164,FIND("Password: ",Updates!D164)+10,(FIND("E-mail",Updates!D164)-(FIND("Password:",Updates!D164)+12)))))</f>
        <v>#VALUE!</v>
      </c>
      <c r="J164" t="e">
        <f>TRIM(CLEAN(MID(Updates!D164,FIND("Account to clone: ",Updates!D164)+18,(FIND("Position",Updates!D164)-(FIND("Account to clone: ",Updates!D164)+18)))))</f>
        <v>#VALUE!</v>
      </c>
      <c r="K164" t="e">
        <f>TRIM(CLEAN(MID(Updates!D164,FIND("Clone permissions of another account: ",Updates!D164)+38,(FIND("Email required:",Updates!D164)-(FIND("Clone permissions of another account: ",Updates!D164)+38)))))</f>
        <v>#VALUE!</v>
      </c>
      <c r="L164" t="e">
        <f t="shared" si="20"/>
        <v>#VALUE!</v>
      </c>
      <c r="M164" s="8" t="e">
        <f>TRIM(CLEAN(MID(Updates!D164,FIND("Branch: ",Updates!D164)+8,(FIND("Division",Updates!D164)-(FIND("Branch: ",Updates!D164)+8)))))</f>
        <v>#VALUE!</v>
      </c>
      <c r="N164" s="8" t="e">
        <f>TRIM(CLEAN(MID(Updates!D164,FIND("Pooled Position: ",Updates!D164)+17,(FIND("Are the",Updates!D164)-(FIND("Pooled Position: ",Updates!D164)+17)))))</f>
        <v>#VALUE!</v>
      </c>
      <c r="O164" t="e">
        <f>TRIM(CLEAN(MID(Updates!D164,FIND("Employee Name: ",Updates!D164)+15,(FIND("Job Title",Updates!D164)-(FIND("Employee Name: ",Updates!D164)+15)))))</f>
        <v>#VALUE!</v>
      </c>
      <c r="P164" t="e">
        <f t="shared" si="21"/>
        <v>#VALUE!</v>
      </c>
      <c r="Q164" t="e">
        <f t="shared" si="22"/>
        <v>#VALUE!</v>
      </c>
      <c r="R164" t="e">
        <f t="shared" si="23"/>
        <v>#VALUE!</v>
      </c>
      <c r="S164" t="e">
        <f>TRIM(CLEAN(MID(Updates!D164,FIND("Account to clone: ",Updates!D164)+18,(FIND("Position",Updates!D164)-(FIND("Account to clone: ",Updates!D164)+18)))))</f>
        <v>#VALUE!</v>
      </c>
      <c r="T164" t="str">
        <f t="shared" si="24"/>
        <v/>
      </c>
      <c r="U164" t="str">
        <f t="shared" si="25"/>
        <v>No</v>
      </c>
      <c r="V164" t="e">
        <f>TRIM(CLEAN(MID(Updates!D164,FIND("Home Share (H:\ drive) required: ",Updates!D164)+4,(FIND("Group Share (S:\ drive) required: ",Updates!D164)-(FIND("Home Share (H:\ drive) required: ",Updates!D164)+4)))))</f>
        <v>#VALUE!</v>
      </c>
      <c r="W164" t="str">
        <f t="shared" si="26"/>
        <v>No</v>
      </c>
      <c r="X164" t="e">
        <f>TRIM(CLEAN(MID(Updates!D164,FIND("S Drive Path: ",Updates!D164)+14,(FIND("Position",Updates!D164)-(FIND("S Drive Path: ",Updates!D164)+14)))))</f>
        <v>#VALUE!</v>
      </c>
      <c r="Y164" t="e">
        <f>("USR\"&amp;Updates!K164)</f>
        <v>#VALUE!</v>
      </c>
      <c r="Z164" t="e">
        <f>Updates!K164&amp;"$"</f>
        <v>#VALUE!</v>
      </c>
      <c r="AA164" s="11">
        <f t="shared" ca="1" si="27"/>
        <v>19</v>
      </c>
      <c r="AB164" s="6" t="str">
        <f ca="1">LOOKUP(AA164,AC2:AC21,AD2:AD21)</f>
        <v>DC4MDB09</v>
      </c>
    </row>
    <row r="165" spans="1:28" ht="12" customHeight="1">
      <c r="A165" s="6" t="e">
        <f>TRIM(CLEAN(MID(Updates!D165,FIND("Network User Id: ",Updates!D165)+17,(FIND("E-MAIL ACCOUNTS",Updates!D165)-(FIND("Network User Id:",Updates!D165)+17)))))</f>
        <v>#VALUE!</v>
      </c>
      <c r="B165" s="6" t="e">
        <f>TRIM(CLEAN(MID(Updates!D165,FIND("Logon ID: ",Updates!D165)+10,(FIND("Password:",Updates!D165)-(FIND("Logon ID:",Updates!D165)+10)))))</f>
        <v>#VALUE!</v>
      </c>
      <c r="C165" t="e">
        <f>TRIM(CLEAN(MID(Updates!D165,FIND("Primary Address: ",Updates!D165)+17,(FIND("Secondary Address:",Updates!D165)-(FIND("Primary Address: ",Updates!D165)+17)))))</f>
        <v>#VALUE!</v>
      </c>
      <c r="D165" t="e">
        <f>TRIM(CLEAN(MID(Updates!D165,FIND("Secondary Address: ",Updates!D165)+19,(FIND("** PLEASE DO NOT REPLY TO THIS E-MAIL. ",Updates!D165)-(FIND("Secondary Address: ",Updates!D165)+19)))))</f>
        <v>#VALUE!</v>
      </c>
      <c r="E165" t="b">
        <f>IF(COUNT(SEARCH({"transpo.ottawa.on.ca"},D165)),"@ottawa.ca")</f>
        <v>0</v>
      </c>
      <c r="F165" s="9" t="e">
        <f t="shared" si="19"/>
        <v>#VALUE!</v>
      </c>
      <c r="G165" t="e">
        <f>TRIM(CLEAN(MID(Updates!D165,FIND("E-mail Address: ",Updates!D165)+16,(FIND("The employee",Updates!D165)-(FIND("E-mail Address: ",Updates!D165)+16)))))</f>
        <v>#VALUE!</v>
      </c>
      <c r="H165" t="e">
        <f>TRIM(CLEAN(MID(Updates!D165,FIND("Account Password: ",Updates!D165)+18,(FIND("NETWORK ACCOUNTS",Updates!D165)-(FIND("Account Password:",Updates!D165)+18)))))</f>
        <v>#VALUE!</v>
      </c>
      <c r="I165" t="e">
        <f>TRIM(CLEAN(MID(Updates!D165,FIND("Password: ",Updates!D165)+10,(FIND("E-mail",Updates!D165)-(FIND("Password:",Updates!D165)+12)))))</f>
        <v>#VALUE!</v>
      </c>
      <c r="J165" t="e">
        <f>TRIM(CLEAN(MID(Updates!D165,FIND("Account to clone: ",Updates!D165)+18,(FIND("Position",Updates!D165)-(FIND("Account to clone: ",Updates!D165)+18)))))</f>
        <v>#VALUE!</v>
      </c>
      <c r="K165" t="e">
        <f>TRIM(CLEAN(MID(Updates!D165,FIND("Clone permissions of another account: ",Updates!D165)+38,(FIND("Email required:",Updates!D165)-(FIND("Clone permissions of another account: ",Updates!D165)+38)))))</f>
        <v>#VALUE!</v>
      </c>
      <c r="L165" t="e">
        <f t="shared" si="20"/>
        <v>#VALUE!</v>
      </c>
      <c r="M165" s="8" t="e">
        <f>TRIM(CLEAN(MID(Updates!D165,FIND("Branch: ",Updates!D165)+8,(FIND("Division",Updates!D165)-(FIND("Branch: ",Updates!D165)+8)))))</f>
        <v>#VALUE!</v>
      </c>
      <c r="N165" s="8" t="e">
        <f>TRIM(CLEAN(MID(Updates!D165,FIND("Pooled Position: ",Updates!D165)+17,(FIND("Are the",Updates!D165)-(FIND("Pooled Position: ",Updates!D165)+17)))))</f>
        <v>#VALUE!</v>
      </c>
      <c r="O165" t="e">
        <f>TRIM(CLEAN(MID(Updates!D165,FIND("Employee Name: ",Updates!D165)+15,(FIND("Job Title",Updates!D165)-(FIND("Employee Name: ",Updates!D165)+15)))))</f>
        <v>#VALUE!</v>
      </c>
      <c r="P165" t="e">
        <f t="shared" si="21"/>
        <v>#VALUE!</v>
      </c>
      <c r="Q165" t="e">
        <f t="shared" si="22"/>
        <v>#VALUE!</v>
      </c>
      <c r="R165" t="e">
        <f t="shared" si="23"/>
        <v>#VALUE!</v>
      </c>
      <c r="S165" t="e">
        <f>TRIM(CLEAN(MID(Updates!D165,FIND("Account to clone: ",Updates!D165)+18,(FIND("Position",Updates!D165)-(FIND("Account to clone: ",Updates!D165)+18)))))</f>
        <v>#VALUE!</v>
      </c>
      <c r="T165" t="str">
        <f t="shared" si="24"/>
        <v/>
      </c>
      <c r="U165" t="str">
        <f t="shared" si="25"/>
        <v>No</v>
      </c>
      <c r="V165" t="e">
        <f>TRIM(CLEAN(MID(Updates!D165,FIND("Home Share (H:\ drive) required: ",Updates!D165)+4,(FIND("Group Share (S:\ drive) required: ",Updates!D165)-(FIND("Home Share (H:\ drive) required: ",Updates!D165)+4)))))</f>
        <v>#VALUE!</v>
      </c>
      <c r="W165" t="str">
        <f t="shared" si="26"/>
        <v>No</v>
      </c>
      <c r="X165" t="e">
        <f>TRIM(CLEAN(MID(Updates!D165,FIND("S Drive Path: ",Updates!D165)+14,(FIND("Position",Updates!D165)-(FIND("S Drive Path: ",Updates!D165)+14)))))</f>
        <v>#VALUE!</v>
      </c>
      <c r="Y165" t="e">
        <f>("USR\"&amp;Updates!K165)</f>
        <v>#VALUE!</v>
      </c>
      <c r="Z165" t="e">
        <f>Updates!K165&amp;"$"</f>
        <v>#VALUE!</v>
      </c>
      <c r="AA165" s="11">
        <f t="shared" ca="1" si="27"/>
        <v>2</v>
      </c>
      <c r="AB165" s="6" t="str">
        <f ca="1">LOOKUP(AA165,AC2:AC21,AD2:AD21)</f>
        <v>DC1MDB02</v>
      </c>
    </row>
    <row r="166" spans="1:28" ht="12" customHeight="1">
      <c r="A166" s="6" t="e">
        <f>TRIM(CLEAN(MID(Updates!D166,FIND("Network User Id: ",Updates!D166)+17,(FIND("E-MAIL ACCOUNTS",Updates!D166)-(FIND("Network User Id:",Updates!D166)+17)))))</f>
        <v>#VALUE!</v>
      </c>
      <c r="B166" s="6" t="e">
        <f>TRIM(CLEAN(MID(Updates!D166,FIND("Logon ID: ",Updates!D166)+10,(FIND("Password:",Updates!D166)-(FIND("Logon ID:",Updates!D166)+10)))))</f>
        <v>#VALUE!</v>
      </c>
      <c r="C166" t="e">
        <f>TRIM(CLEAN(MID(Updates!D166,FIND("Primary Address: ",Updates!D166)+17,(FIND("Secondary Address:",Updates!D166)-(FIND("Primary Address: ",Updates!D166)+17)))))</f>
        <v>#VALUE!</v>
      </c>
      <c r="D166" t="e">
        <f>TRIM(CLEAN(MID(Updates!D166,FIND("Secondary Address: ",Updates!D166)+19,(FIND("** PLEASE DO NOT REPLY TO THIS E-MAIL. ",Updates!D166)-(FIND("Secondary Address: ",Updates!D166)+19)))))</f>
        <v>#VALUE!</v>
      </c>
      <c r="E166" t="b">
        <f>IF(COUNT(SEARCH({"transpo.ottawa.on.ca"},D166)),"@ottawa.ca")</f>
        <v>0</v>
      </c>
      <c r="F166" s="9" t="e">
        <f t="shared" si="19"/>
        <v>#VALUE!</v>
      </c>
      <c r="G166" t="e">
        <f>TRIM(CLEAN(MID(Updates!D166,FIND("E-mail Address: ",Updates!D166)+16,(FIND("The employee",Updates!D166)-(FIND("E-mail Address: ",Updates!D166)+16)))))</f>
        <v>#VALUE!</v>
      </c>
      <c r="H166" t="e">
        <f>TRIM(CLEAN(MID(Updates!D166,FIND("Account Password: ",Updates!D166)+18,(FIND("NETWORK ACCOUNTS",Updates!D166)-(FIND("Account Password:",Updates!D166)+18)))))</f>
        <v>#VALUE!</v>
      </c>
      <c r="I166" t="e">
        <f>TRIM(CLEAN(MID(Updates!D166,FIND("Password: ",Updates!D166)+10,(FIND("E-mail",Updates!D166)-(FIND("Password:",Updates!D166)+12)))))</f>
        <v>#VALUE!</v>
      </c>
      <c r="J166" t="e">
        <f>TRIM(CLEAN(MID(Updates!D166,FIND("Account to clone: ",Updates!D166)+18,(FIND("Position",Updates!D166)-(FIND("Account to clone: ",Updates!D166)+18)))))</f>
        <v>#VALUE!</v>
      </c>
      <c r="K166" t="e">
        <f>TRIM(CLEAN(MID(Updates!D166,FIND("Clone permissions of another account: ",Updates!D166)+38,(FIND("Email required:",Updates!D166)-(FIND("Clone permissions of another account: ",Updates!D166)+38)))))</f>
        <v>#VALUE!</v>
      </c>
      <c r="L166" t="e">
        <f t="shared" si="20"/>
        <v>#VALUE!</v>
      </c>
      <c r="M166" s="8" t="e">
        <f>TRIM(CLEAN(MID(Updates!D166,FIND("Branch: ",Updates!D166)+8,(FIND("Division",Updates!D166)-(FIND("Branch: ",Updates!D166)+8)))))</f>
        <v>#VALUE!</v>
      </c>
      <c r="N166" s="8" t="e">
        <f>TRIM(CLEAN(MID(Updates!D166,FIND("Pooled Position: ",Updates!D166)+17,(FIND("Are the",Updates!D166)-(FIND("Pooled Position: ",Updates!D166)+17)))))</f>
        <v>#VALUE!</v>
      </c>
      <c r="O166" t="e">
        <f>TRIM(CLEAN(MID(Updates!D166,FIND("Employee Name: ",Updates!D166)+15,(FIND("Job Title",Updates!D166)-(FIND("Employee Name: ",Updates!D166)+15)))))</f>
        <v>#VALUE!</v>
      </c>
      <c r="P166" t="e">
        <f t="shared" si="21"/>
        <v>#VALUE!</v>
      </c>
      <c r="Q166" t="e">
        <f t="shared" si="22"/>
        <v>#VALUE!</v>
      </c>
      <c r="R166" t="e">
        <f t="shared" si="23"/>
        <v>#VALUE!</v>
      </c>
      <c r="S166" t="e">
        <f>TRIM(CLEAN(MID(Updates!D166,FIND("Account to clone: ",Updates!D166)+18,(FIND("Position",Updates!D166)-(FIND("Account to clone: ",Updates!D166)+18)))))</f>
        <v>#VALUE!</v>
      </c>
      <c r="T166" t="str">
        <f t="shared" si="24"/>
        <v/>
      </c>
      <c r="U166" t="str">
        <f t="shared" si="25"/>
        <v>No</v>
      </c>
      <c r="V166" t="e">
        <f>TRIM(CLEAN(MID(Updates!D166,FIND("Home Share (H:\ drive) required: ",Updates!D166)+4,(FIND("Group Share (S:\ drive) required: ",Updates!D166)-(FIND("Home Share (H:\ drive) required: ",Updates!D166)+4)))))</f>
        <v>#VALUE!</v>
      </c>
      <c r="W166" t="str">
        <f t="shared" si="26"/>
        <v>No</v>
      </c>
      <c r="X166" t="e">
        <f>TRIM(CLEAN(MID(Updates!D166,FIND("S Drive Path: ",Updates!D166)+14,(FIND("Position",Updates!D166)-(FIND("S Drive Path: ",Updates!D166)+14)))))</f>
        <v>#VALUE!</v>
      </c>
      <c r="Y166" t="e">
        <f>("USR\"&amp;Updates!K166)</f>
        <v>#VALUE!</v>
      </c>
      <c r="Z166" t="e">
        <f>Updates!K166&amp;"$"</f>
        <v>#VALUE!</v>
      </c>
      <c r="AA166" s="11">
        <f t="shared" ca="1" si="27"/>
        <v>13</v>
      </c>
      <c r="AB166" s="6" t="str">
        <f ca="1">LOOKUP(AA166,AC2:AC21,AD2:AD21)</f>
        <v>DC4MDB03</v>
      </c>
    </row>
    <row r="167" spans="1:28" ht="12" customHeight="1">
      <c r="A167" s="6" t="e">
        <f>TRIM(CLEAN(MID(Updates!D167,FIND("Network User Id: ",Updates!D167)+17,(FIND("E-MAIL ACCOUNTS",Updates!D167)-(FIND("Network User Id:",Updates!D167)+17)))))</f>
        <v>#VALUE!</v>
      </c>
      <c r="B167" s="6" t="e">
        <f>TRIM(CLEAN(MID(Updates!D167,FIND("Logon ID: ",Updates!D167)+10,(FIND("Password:",Updates!D167)-(FIND("Logon ID:",Updates!D167)+10)))))</f>
        <v>#VALUE!</v>
      </c>
      <c r="C167" t="e">
        <f>TRIM(CLEAN(MID(Updates!D167,FIND("Primary Address: ",Updates!D167)+17,(FIND("Secondary Address:",Updates!D167)-(FIND("Primary Address: ",Updates!D167)+17)))))</f>
        <v>#VALUE!</v>
      </c>
      <c r="D167" t="e">
        <f>TRIM(CLEAN(MID(Updates!D167,FIND("Secondary Address: ",Updates!D167)+19,(FIND("** PLEASE DO NOT REPLY TO THIS E-MAIL. ",Updates!D167)-(FIND("Secondary Address: ",Updates!D167)+19)))))</f>
        <v>#VALUE!</v>
      </c>
      <c r="E167" t="b">
        <f>IF(COUNT(SEARCH({"transpo.ottawa.on.ca"},D167)),"@ottawa.ca")</f>
        <v>0</v>
      </c>
      <c r="F167" s="9" t="e">
        <f t="shared" si="19"/>
        <v>#VALUE!</v>
      </c>
      <c r="G167" t="e">
        <f>TRIM(CLEAN(MID(Updates!D167,FIND("E-mail Address: ",Updates!D167)+16,(FIND("The employee",Updates!D167)-(FIND("E-mail Address: ",Updates!D167)+16)))))</f>
        <v>#VALUE!</v>
      </c>
      <c r="H167" t="e">
        <f>TRIM(CLEAN(MID(Updates!D167,FIND("Account Password: ",Updates!D167)+18,(FIND("NETWORK ACCOUNTS",Updates!D167)-(FIND("Account Password:",Updates!D167)+18)))))</f>
        <v>#VALUE!</v>
      </c>
      <c r="I167" t="e">
        <f>TRIM(CLEAN(MID(Updates!D167,FIND("Password: ",Updates!D167)+10,(FIND("E-mail",Updates!D167)-(FIND("Password:",Updates!D167)+12)))))</f>
        <v>#VALUE!</v>
      </c>
      <c r="J167" t="e">
        <f>TRIM(CLEAN(MID(Updates!D167,FIND("Account to clone: ",Updates!D167)+18,(FIND("Position",Updates!D167)-(FIND("Account to clone: ",Updates!D167)+18)))))</f>
        <v>#VALUE!</v>
      </c>
      <c r="K167" t="e">
        <f>TRIM(CLEAN(MID(Updates!D167,FIND("Clone permissions of another account: ",Updates!D167)+38,(FIND("Email required:",Updates!D167)-(FIND("Clone permissions of another account: ",Updates!D167)+38)))))</f>
        <v>#VALUE!</v>
      </c>
      <c r="L167" t="e">
        <f t="shared" si="20"/>
        <v>#VALUE!</v>
      </c>
      <c r="M167" s="8" t="e">
        <f>TRIM(CLEAN(MID(Updates!D167,FIND("Branch: ",Updates!D167)+8,(FIND("Division",Updates!D167)-(FIND("Branch: ",Updates!D167)+8)))))</f>
        <v>#VALUE!</v>
      </c>
      <c r="N167" s="8" t="e">
        <f>TRIM(CLEAN(MID(Updates!D167,FIND("Pooled Position: ",Updates!D167)+17,(FIND("Are the",Updates!D167)-(FIND("Pooled Position: ",Updates!D167)+17)))))</f>
        <v>#VALUE!</v>
      </c>
      <c r="O167" t="e">
        <f>TRIM(CLEAN(MID(Updates!D167,FIND("Employee Name: ",Updates!D167)+15,(FIND("Job Title",Updates!D167)-(FIND("Employee Name: ",Updates!D167)+15)))))</f>
        <v>#VALUE!</v>
      </c>
      <c r="P167" t="e">
        <f t="shared" si="21"/>
        <v>#VALUE!</v>
      </c>
      <c r="Q167" t="e">
        <f t="shared" si="22"/>
        <v>#VALUE!</v>
      </c>
      <c r="R167" t="e">
        <f t="shared" si="23"/>
        <v>#VALUE!</v>
      </c>
      <c r="S167" t="e">
        <f>TRIM(CLEAN(MID(Updates!D167,FIND("Account to clone: ",Updates!D167)+18,(FIND("Position",Updates!D167)-(FIND("Account to clone: ",Updates!D167)+18)))))</f>
        <v>#VALUE!</v>
      </c>
      <c r="T167" t="str">
        <f t="shared" si="24"/>
        <v/>
      </c>
      <c r="U167" t="str">
        <f t="shared" si="25"/>
        <v>No</v>
      </c>
      <c r="V167" t="e">
        <f>TRIM(CLEAN(MID(Updates!D167,FIND("Home Share (H:\ drive) required: ",Updates!D167)+4,(FIND("Group Share (S:\ drive) required: ",Updates!D167)-(FIND("Home Share (H:\ drive) required: ",Updates!D167)+4)))))</f>
        <v>#VALUE!</v>
      </c>
      <c r="W167" t="str">
        <f t="shared" si="26"/>
        <v>No</v>
      </c>
      <c r="X167" t="e">
        <f>TRIM(CLEAN(MID(Updates!D167,FIND("S Drive Path: ",Updates!D167)+14,(FIND("Position",Updates!D167)-(FIND("S Drive Path: ",Updates!D167)+14)))))</f>
        <v>#VALUE!</v>
      </c>
      <c r="Y167" t="e">
        <f>("USR\"&amp;Updates!K167)</f>
        <v>#VALUE!</v>
      </c>
      <c r="Z167" t="e">
        <f>Updates!K167&amp;"$"</f>
        <v>#VALUE!</v>
      </c>
      <c r="AA167" s="11">
        <f t="shared" ca="1" si="27"/>
        <v>6</v>
      </c>
      <c r="AB167" s="6" t="str">
        <f ca="1">LOOKUP(AA167,AC2:AC21,AD2:AD21)</f>
        <v>DC1MDB06</v>
      </c>
    </row>
    <row r="168" spans="1:28" ht="12" customHeight="1">
      <c r="A168" s="6" t="e">
        <f>TRIM(CLEAN(MID(Updates!D168,FIND("Network User Id: ",Updates!D168)+17,(FIND("E-MAIL ACCOUNTS",Updates!D168)-(FIND("Network User Id:",Updates!D168)+17)))))</f>
        <v>#VALUE!</v>
      </c>
      <c r="B168" s="6" t="e">
        <f>TRIM(CLEAN(MID(Updates!D168,FIND("Logon ID: ",Updates!D168)+10,(FIND("Password:",Updates!D168)-(FIND("Logon ID:",Updates!D168)+10)))))</f>
        <v>#VALUE!</v>
      </c>
      <c r="C168" t="e">
        <f>TRIM(CLEAN(MID(Updates!D168,FIND("Primary Address: ",Updates!D168)+17,(FIND("Secondary Address:",Updates!D168)-(FIND("Primary Address: ",Updates!D168)+17)))))</f>
        <v>#VALUE!</v>
      </c>
      <c r="D168" t="e">
        <f>TRIM(CLEAN(MID(Updates!D168,FIND("Secondary Address: ",Updates!D168)+19,(FIND("** PLEASE DO NOT REPLY TO THIS E-MAIL. ",Updates!D168)-(FIND("Secondary Address: ",Updates!D168)+19)))))</f>
        <v>#VALUE!</v>
      </c>
      <c r="E168" t="b">
        <f>IF(COUNT(SEARCH({"transpo.ottawa.on.ca"},D168)),"@ottawa.ca")</f>
        <v>0</v>
      </c>
      <c r="F168" s="9" t="e">
        <f t="shared" si="19"/>
        <v>#VALUE!</v>
      </c>
      <c r="G168" t="e">
        <f>TRIM(CLEAN(MID(Updates!D168,FIND("E-mail Address: ",Updates!D168)+16,(FIND("The employee",Updates!D168)-(FIND("E-mail Address: ",Updates!D168)+16)))))</f>
        <v>#VALUE!</v>
      </c>
      <c r="H168" t="e">
        <f>TRIM(CLEAN(MID(Updates!D168,FIND("Account Password: ",Updates!D168)+18,(FIND("NETWORK ACCOUNTS",Updates!D168)-(FIND("Account Password:",Updates!D168)+18)))))</f>
        <v>#VALUE!</v>
      </c>
      <c r="I168" t="e">
        <f>TRIM(CLEAN(MID(Updates!D168,FIND("Password: ",Updates!D168)+10,(FIND("E-mail",Updates!D168)-(FIND("Password:",Updates!D168)+12)))))</f>
        <v>#VALUE!</v>
      </c>
      <c r="J168" t="e">
        <f>TRIM(CLEAN(MID(Updates!D168,FIND("Account to clone: ",Updates!D168)+18,(FIND("Position",Updates!D168)-(FIND("Account to clone: ",Updates!D168)+18)))))</f>
        <v>#VALUE!</v>
      </c>
      <c r="K168" t="e">
        <f>TRIM(CLEAN(MID(Updates!D168,FIND("Clone permissions of another account: ",Updates!D168)+38,(FIND("Email required:",Updates!D168)-(FIND("Clone permissions of another account: ",Updates!D168)+38)))))</f>
        <v>#VALUE!</v>
      </c>
      <c r="L168" t="e">
        <f t="shared" si="20"/>
        <v>#VALUE!</v>
      </c>
      <c r="M168" s="8" t="e">
        <f>TRIM(CLEAN(MID(Updates!D168,FIND("Branch: ",Updates!D168)+8,(FIND("Division",Updates!D168)-(FIND("Branch: ",Updates!D168)+8)))))</f>
        <v>#VALUE!</v>
      </c>
      <c r="N168" s="8" t="e">
        <f>TRIM(CLEAN(MID(Updates!D168,FIND("Pooled Position: ",Updates!D168)+17,(FIND("Are the",Updates!D168)-(FIND("Pooled Position: ",Updates!D168)+17)))))</f>
        <v>#VALUE!</v>
      </c>
      <c r="O168" t="e">
        <f>TRIM(CLEAN(MID(Updates!D168,FIND("Employee Name: ",Updates!D168)+15,(FIND("Job Title",Updates!D168)-(FIND("Employee Name: ",Updates!D168)+15)))))</f>
        <v>#VALUE!</v>
      </c>
      <c r="P168" t="e">
        <f t="shared" si="21"/>
        <v>#VALUE!</v>
      </c>
      <c r="Q168" t="e">
        <f t="shared" si="22"/>
        <v>#VALUE!</v>
      </c>
      <c r="R168" t="e">
        <f t="shared" si="23"/>
        <v>#VALUE!</v>
      </c>
      <c r="S168" t="e">
        <f>TRIM(CLEAN(MID(Updates!D168,FIND("Account to clone: ",Updates!D168)+18,(FIND("Position",Updates!D168)-(FIND("Account to clone: ",Updates!D168)+18)))))</f>
        <v>#VALUE!</v>
      </c>
      <c r="T168" t="str">
        <f t="shared" si="24"/>
        <v/>
      </c>
      <c r="U168" t="str">
        <f t="shared" si="25"/>
        <v>No</v>
      </c>
      <c r="V168" t="e">
        <f>TRIM(CLEAN(MID(Updates!D168,FIND("Home Share (H:\ drive) required: ",Updates!D168)+4,(FIND("Group Share (S:\ drive) required: ",Updates!D168)-(FIND("Home Share (H:\ drive) required: ",Updates!D168)+4)))))</f>
        <v>#VALUE!</v>
      </c>
      <c r="W168" t="str">
        <f t="shared" si="26"/>
        <v>No</v>
      </c>
      <c r="X168" t="e">
        <f>TRIM(CLEAN(MID(Updates!D168,FIND("S Drive Path: ",Updates!D168)+14,(FIND("Position",Updates!D168)-(FIND("S Drive Path: ",Updates!D168)+14)))))</f>
        <v>#VALUE!</v>
      </c>
      <c r="Y168" t="e">
        <f>("USR\"&amp;Updates!K168)</f>
        <v>#VALUE!</v>
      </c>
      <c r="Z168" t="e">
        <f>Updates!K168&amp;"$"</f>
        <v>#VALUE!</v>
      </c>
      <c r="AA168" s="11">
        <f t="shared" ca="1" si="27"/>
        <v>6</v>
      </c>
      <c r="AB168" s="6" t="str">
        <f ca="1">LOOKUP(AA168,AC2:AC21,AD2:AD21)</f>
        <v>DC1MDB06</v>
      </c>
    </row>
    <row r="169" spans="1:28" ht="12" customHeight="1">
      <c r="A169" s="6" t="e">
        <f>TRIM(CLEAN(MID(Updates!D169,FIND("Network User Id: ",Updates!D169)+17,(FIND("E-MAIL ACCOUNTS",Updates!D169)-(FIND("Network User Id:",Updates!D169)+17)))))</f>
        <v>#VALUE!</v>
      </c>
      <c r="B169" s="6" t="e">
        <f>TRIM(CLEAN(MID(Updates!D169,FIND("Logon ID: ",Updates!D169)+10,(FIND("Password:",Updates!D169)-(FIND("Logon ID:",Updates!D169)+10)))))</f>
        <v>#VALUE!</v>
      </c>
      <c r="C169" t="e">
        <f>TRIM(CLEAN(MID(Updates!D169,FIND("Primary Address: ",Updates!D169)+17,(FIND("Secondary Address:",Updates!D169)-(FIND("Primary Address: ",Updates!D169)+17)))))</f>
        <v>#VALUE!</v>
      </c>
      <c r="D169" t="e">
        <f>TRIM(CLEAN(MID(Updates!D169,FIND("Secondary Address: ",Updates!D169)+19,(FIND("** PLEASE DO NOT REPLY TO THIS E-MAIL. ",Updates!D169)-(FIND("Secondary Address: ",Updates!D169)+19)))))</f>
        <v>#VALUE!</v>
      </c>
      <c r="E169" t="b">
        <f>IF(COUNT(SEARCH({"transpo.ottawa.on.ca"},D169)),"@ottawa.ca")</f>
        <v>0</v>
      </c>
      <c r="F169" s="9" t="e">
        <f t="shared" si="19"/>
        <v>#VALUE!</v>
      </c>
      <c r="G169" t="e">
        <f>TRIM(CLEAN(MID(Updates!D169,FIND("E-mail Address: ",Updates!D169)+16,(FIND("The employee",Updates!D169)-(FIND("E-mail Address: ",Updates!D169)+16)))))</f>
        <v>#VALUE!</v>
      </c>
      <c r="H169" t="e">
        <f>TRIM(CLEAN(MID(Updates!D169,FIND("Account Password: ",Updates!D169)+18,(FIND("NETWORK ACCOUNTS",Updates!D169)-(FIND("Account Password:",Updates!D169)+18)))))</f>
        <v>#VALUE!</v>
      </c>
      <c r="I169" t="e">
        <f>TRIM(CLEAN(MID(Updates!D169,FIND("Password: ",Updates!D169)+10,(FIND("E-mail",Updates!D169)-(FIND("Password:",Updates!D169)+12)))))</f>
        <v>#VALUE!</v>
      </c>
      <c r="J169" t="e">
        <f>TRIM(CLEAN(MID(Updates!D169,FIND("Account to clone: ",Updates!D169)+18,(FIND("Position",Updates!D169)-(FIND("Account to clone: ",Updates!D169)+18)))))</f>
        <v>#VALUE!</v>
      </c>
      <c r="K169" t="e">
        <f>TRIM(CLEAN(MID(Updates!D169,FIND("Clone permissions of another account: ",Updates!D169)+38,(FIND("Email required:",Updates!D169)-(FIND("Clone permissions of another account: ",Updates!D169)+38)))))</f>
        <v>#VALUE!</v>
      </c>
      <c r="L169" t="e">
        <f t="shared" si="20"/>
        <v>#VALUE!</v>
      </c>
      <c r="M169" s="8" t="e">
        <f>TRIM(CLEAN(MID(Updates!D169,FIND("Branch: ",Updates!D169)+8,(FIND("Division",Updates!D169)-(FIND("Branch: ",Updates!D169)+8)))))</f>
        <v>#VALUE!</v>
      </c>
      <c r="N169" s="8" t="e">
        <f>TRIM(CLEAN(MID(Updates!D169,FIND("Pooled Position: ",Updates!D169)+17,(FIND("Are the",Updates!D169)-(FIND("Pooled Position: ",Updates!D169)+17)))))</f>
        <v>#VALUE!</v>
      </c>
      <c r="O169" t="e">
        <f>TRIM(CLEAN(MID(Updates!D169,FIND("Employee Name: ",Updates!D169)+15,(FIND("Job Title",Updates!D169)-(FIND("Employee Name: ",Updates!D169)+15)))))</f>
        <v>#VALUE!</v>
      </c>
      <c r="P169" t="e">
        <f t="shared" si="21"/>
        <v>#VALUE!</v>
      </c>
      <c r="Q169" t="e">
        <f t="shared" si="22"/>
        <v>#VALUE!</v>
      </c>
      <c r="R169" t="e">
        <f t="shared" si="23"/>
        <v>#VALUE!</v>
      </c>
      <c r="S169" t="e">
        <f>TRIM(CLEAN(MID(Updates!D169,FIND("Account to clone: ",Updates!D169)+18,(FIND("Position",Updates!D169)-(FIND("Account to clone: ",Updates!D169)+18)))))</f>
        <v>#VALUE!</v>
      </c>
      <c r="T169" t="str">
        <f t="shared" si="24"/>
        <v/>
      </c>
      <c r="U169" t="str">
        <f t="shared" si="25"/>
        <v>No</v>
      </c>
      <c r="V169" t="e">
        <f>TRIM(CLEAN(MID(Updates!D169,FIND("Home Share (H:\ drive) required: ",Updates!D169)+4,(FIND("Group Share (S:\ drive) required: ",Updates!D169)-(FIND("Home Share (H:\ drive) required: ",Updates!D169)+4)))))</f>
        <v>#VALUE!</v>
      </c>
      <c r="W169" t="str">
        <f t="shared" si="26"/>
        <v>No</v>
      </c>
      <c r="X169" t="e">
        <f>TRIM(CLEAN(MID(Updates!D169,FIND("S Drive Path: ",Updates!D169)+14,(FIND("Position",Updates!D169)-(FIND("S Drive Path: ",Updates!D169)+14)))))</f>
        <v>#VALUE!</v>
      </c>
      <c r="Y169" t="e">
        <f>("USR\"&amp;Updates!K169)</f>
        <v>#VALUE!</v>
      </c>
      <c r="Z169" t="e">
        <f>Updates!K169&amp;"$"</f>
        <v>#VALUE!</v>
      </c>
      <c r="AA169" s="11">
        <f t="shared" ca="1" si="27"/>
        <v>12</v>
      </c>
      <c r="AB169" s="6" t="str">
        <f ca="1">LOOKUP(AA169,AC2:AC21,AD2:AD21)</f>
        <v>DC4MDB02</v>
      </c>
    </row>
    <row r="170" spans="1:28" ht="12" customHeight="1">
      <c r="A170" s="6" t="e">
        <f>TRIM(CLEAN(MID(Updates!D170,FIND("Network User Id: ",Updates!D170)+17,(FIND("E-MAIL ACCOUNTS",Updates!D170)-(FIND("Network User Id:",Updates!D170)+17)))))</f>
        <v>#VALUE!</v>
      </c>
      <c r="B170" s="6" t="e">
        <f>TRIM(CLEAN(MID(Updates!D170,FIND("Logon ID: ",Updates!D170)+10,(FIND("Password:",Updates!D170)-(FIND("Logon ID:",Updates!D170)+10)))))</f>
        <v>#VALUE!</v>
      </c>
      <c r="C170" t="e">
        <f>TRIM(CLEAN(MID(Updates!D170,FIND("Primary Address: ",Updates!D170)+17,(FIND("Secondary Address:",Updates!D170)-(FIND("Primary Address: ",Updates!D170)+17)))))</f>
        <v>#VALUE!</v>
      </c>
      <c r="D170" t="e">
        <f>TRIM(CLEAN(MID(Updates!D170,FIND("Secondary Address: ",Updates!D170)+19,(FIND("** PLEASE DO NOT REPLY TO THIS E-MAIL. ",Updates!D170)-(FIND("Secondary Address: ",Updates!D170)+19)))))</f>
        <v>#VALUE!</v>
      </c>
      <c r="E170" t="b">
        <f>IF(COUNT(SEARCH({"transpo.ottawa.on.ca"},D170)),"@ottawa.ca")</f>
        <v>0</v>
      </c>
      <c r="F170" s="9" t="e">
        <f t="shared" si="19"/>
        <v>#VALUE!</v>
      </c>
      <c r="G170" t="e">
        <f>TRIM(CLEAN(MID(Updates!D170,FIND("E-mail Address: ",Updates!D170)+16,(FIND("The employee",Updates!D170)-(FIND("E-mail Address: ",Updates!D170)+16)))))</f>
        <v>#VALUE!</v>
      </c>
      <c r="H170" t="e">
        <f>TRIM(CLEAN(MID(Updates!D170,FIND("Account Password: ",Updates!D170)+18,(FIND("NETWORK ACCOUNTS",Updates!D170)-(FIND("Account Password:",Updates!D170)+18)))))</f>
        <v>#VALUE!</v>
      </c>
      <c r="I170" t="e">
        <f>TRIM(CLEAN(MID(Updates!D170,FIND("Password: ",Updates!D170)+10,(FIND("E-mail",Updates!D170)-(FIND("Password:",Updates!D170)+12)))))</f>
        <v>#VALUE!</v>
      </c>
      <c r="J170" t="e">
        <f>TRIM(CLEAN(MID(Updates!D170,FIND("Account to clone: ",Updates!D170)+18,(FIND("Position",Updates!D170)-(FIND("Account to clone: ",Updates!D170)+18)))))</f>
        <v>#VALUE!</v>
      </c>
      <c r="K170" t="e">
        <f>TRIM(CLEAN(MID(Updates!D170,FIND("Clone permissions of another account: ",Updates!D170)+38,(FIND("Email required:",Updates!D170)-(FIND("Clone permissions of another account: ",Updates!D170)+38)))))</f>
        <v>#VALUE!</v>
      </c>
      <c r="L170" t="e">
        <f t="shared" si="20"/>
        <v>#VALUE!</v>
      </c>
      <c r="M170" s="8" t="e">
        <f>TRIM(CLEAN(MID(Updates!D170,FIND("Branch: ",Updates!D170)+8,(FIND("Division",Updates!D170)-(FIND("Branch: ",Updates!D170)+8)))))</f>
        <v>#VALUE!</v>
      </c>
      <c r="N170" s="8" t="e">
        <f>TRIM(CLEAN(MID(Updates!D170,FIND("Pooled Position: ",Updates!D170)+17,(FIND("Are the",Updates!D170)-(FIND("Pooled Position: ",Updates!D170)+17)))))</f>
        <v>#VALUE!</v>
      </c>
      <c r="O170" t="e">
        <f>TRIM(CLEAN(MID(Updates!D170,FIND("Employee Name: ",Updates!D170)+15,(FIND("Job Title",Updates!D170)-(FIND("Employee Name: ",Updates!D170)+15)))))</f>
        <v>#VALUE!</v>
      </c>
      <c r="P170" t="e">
        <f t="shared" si="21"/>
        <v>#VALUE!</v>
      </c>
      <c r="Q170" t="e">
        <f t="shared" si="22"/>
        <v>#VALUE!</v>
      </c>
      <c r="R170" t="e">
        <f t="shared" si="23"/>
        <v>#VALUE!</v>
      </c>
      <c r="S170" t="e">
        <f>TRIM(CLEAN(MID(Updates!D170,FIND("Account to clone: ",Updates!D170)+18,(FIND("Position",Updates!D170)-(FIND("Account to clone: ",Updates!D170)+18)))))</f>
        <v>#VALUE!</v>
      </c>
      <c r="T170" t="str">
        <f t="shared" si="24"/>
        <v/>
      </c>
      <c r="U170" t="str">
        <f t="shared" si="25"/>
        <v>No</v>
      </c>
      <c r="V170" t="e">
        <f>TRIM(CLEAN(MID(Updates!D170,FIND("Home Share (H:\ drive) required: ",Updates!D170)+4,(FIND("Group Share (S:\ drive) required: ",Updates!D170)-(FIND("Home Share (H:\ drive) required: ",Updates!D170)+4)))))</f>
        <v>#VALUE!</v>
      </c>
      <c r="W170" t="str">
        <f t="shared" si="26"/>
        <v>No</v>
      </c>
      <c r="X170" t="e">
        <f>TRIM(CLEAN(MID(Updates!D170,FIND("S Drive Path: ",Updates!D170)+14,(FIND("Position",Updates!D170)-(FIND("S Drive Path: ",Updates!D170)+14)))))</f>
        <v>#VALUE!</v>
      </c>
      <c r="Y170" t="e">
        <f>("USR\"&amp;Updates!K170)</f>
        <v>#VALUE!</v>
      </c>
      <c r="Z170" t="e">
        <f>Updates!K170&amp;"$"</f>
        <v>#VALUE!</v>
      </c>
      <c r="AA170" s="11">
        <f t="shared" ca="1" si="27"/>
        <v>6</v>
      </c>
      <c r="AB170" s="6" t="str">
        <f ca="1">LOOKUP(AA170,AC2:AC21,AD2:AD21)</f>
        <v>DC1MDB06</v>
      </c>
    </row>
    <row r="171" spans="1:28" ht="12" customHeight="1">
      <c r="A171" s="6" t="e">
        <f>TRIM(CLEAN(MID(Updates!D171,FIND("Network User Id: ",Updates!D171)+17,(FIND("E-MAIL ACCOUNTS",Updates!D171)-(FIND("Network User Id:",Updates!D171)+17)))))</f>
        <v>#VALUE!</v>
      </c>
      <c r="B171" s="6" t="e">
        <f>TRIM(CLEAN(MID(Updates!D171,FIND("Logon ID: ",Updates!D171)+10,(FIND("Password:",Updates!D171)-(FIND("Logon ID:",Updates!D171)+10)))))</f>
        <v>#VALUE!</v>
      </c>
      <c r="C171" t="e">
        <f>TRIM(CLEAN(MID(Updates!D171,FIND("Primary Address: ",Updates!D171)+17,(FIND("Secondary Address:",Updates!D171)-(FIND("Primary Address: ",Updates!D171)+17)))))</f>
        <v>#VALUE!</v>
      </c>
      <c r="D171" t="e">
        <f>TRIM(CLEAN(MID(Updates!D171,FIND("Secondary Address: ",Updates!D171)+19,(FIND("** PLEASE DO NOT REPLY TO THIS E-MAIL. ",Updates!D171)-(FIND("Secondary Address: ",Updates!D171)+19)))))</f>
        <v>#VALUE!</v>
      </c>
      <c r="E171" t="b">
        <f>IF(COUNT(SEARCH({"transpo.ottawa.on.ca"},D171)),"@ottawa.ca")</f>
        <v>0</v>
      </c>
      <c r="F171" s="9" t="e">
        <f t="shared" si="19"/>
        <v>#VALUE!</v>
      </c>
      <c r="G171" t="e">
        <f>TRIM(CLEAN(MID(Updates!D171,FIND("E-mail Address: ",Updates!D171)+16,(FIND("The employee",Updates!D171)-(FIND("E-mail Address: ",Updates!D171)+16)))))</f>
        <v>#VALUE!</v>
      </c>
      <c r="H171" t="e">
        <f>TRIM(CLEAN(MID(Updates!D171,FIND("Account Password: ",Updates!D171)+18,(FIND("NETWORK ACCOUNTS",Updates!D171)-(FIND("Account Password:",Updates!D171)+18)))))</f>
        <v>#VALUE!</v>
      </c>
      <c r="I171" t="e">
        <f>TRIM(CLEAN(MID(Updates!D171,FIND("Password: ",Updates!D171)+10,(FIND("E-mail",Updates!D171)-(FIND("Password:",Updates!D171)+12)))))</f>
        <v>#VALUE!</v>
      </c>
      <c r="J171" t="e">
        <f>TRIM(CLEAN(MID(Updates!D171,FIND("Account to clone: ",Updates!D171)+18,(FIND("Position",Updates!D171)-(FIND("Account to clone: ",Updates!D171)+18)))))</f>
        <v>#VALUE!</v>
      </c>
      <c r="K171" t="e">
        <f>TRIM(CLEAN(MID(Updates!D171,FIND("Clone permissions of another account: ",Updates!D171)+38,(FIND("Email required:",Updates!D171)-(FIND("Clone permissions of another account: ",Updates!D171)+38)))))</f>
        <v>#VALUE!</v>
      </c>
      <c r="L171" t="e">
        <f t="shared" si="20"/>
        <v>#VALUE!</v>
      </c>
      <c r="M171" s="8" t="e">
        <f>TRIM(CLEAN(MID(Updates!D171,FIND("Branch: ",Updates!D171)+8,(FIND("Division",Updates!D171)-(FIND("Branch: ",Updates!D171)+8)))))</f>
        <v>#VALUE!</v>
      </c>
      <c r="N171" s="8" t="e">
        <f>TRIM(CLEAN(MID(Updates!D171,FIND("Pooled Position: ",Updates!D171)+17,(FIND("Are the",Updates!D171)-(FIND("Pooled Position: ",Updates!D171)+17)))))</f>
        <v>#VALUE!</v>
      </c>
      <c r="O171" t="e">
        <f>TRIM(CLEAN(MID(Updates!D171,FIND("Employee Name: ",Updates!D171)+15,(FIND("Job Title",Updates!D171)-(FIND("Employee Name: ",Updates!D171)+15)))))</f>
        <v>#VALUE!</v>
      </c>
      <c r="P171" t="e">
        <f t="shared" si="21"/>
        <v>#VALUE!</v>
      </c>
      <c r="Q171" t="e">
        <f t="shared" si="22"/>
        <v>#VALUE!</v>
      </c>
      <c r="R171" t="e">
        <f t="shared" si="23"/>
        <v>#VALUE!</v>
      </c>
      <c r="S171" t="e">
        <f>TRIM(CLEAN(MID(Updates!D171,FIND("Account to clone: ",Updates!D171)+18,(FIND("Position",Updates!D171)-(FIND("Account to clone: ",Updates!D171)+18)))))</f>
        <v>#VALUE!</v>
      </c>
      <c r="T171" t="str">
        <f t="shared" si="24"/>
        <v/>
      </c>
      <c r="U171" t="str">
        <f t="shared" si="25"/>
        <v>No</v>
      </c>
      <c r="V171" t="e">
        <f>TRIM(CLEAN(MID(Updates!D171,FIND("Home Share (H:\ drive) required: ",Updates!D171)+4,(FIND("Group Share (S:\ drive) required: ",Updates!D171)-(FIND("Home Share (H:\ drive) required: ",Updates!D171)+4)))))</f>
        <v>#VALUE!</v>
      </c>
      <c r="W171" t="str">
        <f t="shared" si="26"/>
        <v>No</v>
      </c>
      <c r="X171" t="e">
        <f>TRIM(CLEAN(MID(Updates!D171,FIND("S Drive Path: ",Updates!D171)+14,(FIND("Position",Updates!D171)-(FIND("S Drive Path: ",Updates!D171)+14)))))</f>
        <v>#VALUE!</v>
      </c>
      <c r="Y171" t="e">
        <f>("USR\"&amp;Updates!K171)</f>
        <v>#VALUE!</v>
      </c>
      <c r="Z171" t="e">
        <f>Updates!K171&amp;"$"</f>
        <v>#VALUE!</v>
      </c>
      <c r="AA171" s="11">
        <f t="shared" ca="1" si="27"/>
        <v>17</v>
      </c>
      <c r="AB171" s="6" t="str">
        <f ca="1">LOOKUP(AA171,AC2:AC21,AD2:AD21)</f>
        <v>DC4MDB07</v>
      </c>
    </row>
    <row r="172" spans="1:28" ht="12" customHeight="1">
      <c r="A172" s="6" t="e">
        <f>TRIM(CLEAN(MID(Updates!D172,FIND("Network User Id: ",Updates!D172)+17,(FIND("E-MAIL ACCOUNTS",Updates!D172)-(FIND("Network User Id:",Updates!D172)+17)))))</f>
        <v>#VALUE!</v>
      </c>
      <c r="B172" s="6" t="e">
        <f>TRIM(CLEAN(MID(Updates!D172,FIND("Logon ID: ",Updates!D172)+10,(FIND("Password:",Updates!D172)-(FIND("Logon ID:",Updates!D172)+10)))))</f>
        <v>#VALUE!</v>
      </c>
      <c r="C172" t="e">
        <f>TRIM(CLEAN(MID(Updates!D172,FIND("Primary Address: ",Updates!D172)+17,(FIND("Secondary Address:",Updates!D172)-(FIND("Primary Address: ",Updates!D172)+17)))))</f>
        <v>#VALUE!</v>
      </c>
      <c r="D172" t="e">
        <f>TRIM(CLEAN(MID(Updates!D172,FIND("Secondary Address: ",Updates!D172)+19,(FIND("** PLEASE DO NOT REPLY TO THIS E-MAIL. ",Updates!D172)-(FIND("Secondary Address: ",Updates!D172)+19)))))</f>
        <v>#VALUE!</v>
      </c>
      <c r="E172" t="b">
        <f>IF(COUNT(SEARCH({"transpo.ottawa.on.ca"},D172)),"@ottawa.ca")</f>
        <v>0</v>
      </c>
      <c r="F172" s="9" t="e">
        <f t="shared" si="19"/>
        <v>#VALUE!</v>
      </c>
      <c r="G172" t="e">
        <f>TRIM(CLEAN(MID(Updates!D172,FIND("E-mail Address: ",Updates!D172)+16,(FIND("The employee",Updates!D172)-(FIND("E-mail Address: ",Updates!D172)+16)))))</f>
        <v>#VALUE!</v>
      </c>
      <c r="H172" t="e">
        <f>TRIM(CLEAN(MID(Updates!D172,FIND("Account Password: ",Updates!D172)+18,(FIND("NETWORK ACCOUNTS",Updates!D172)-(FIND("Account Password:",Updates!D172)+18)))))</f>
        <v>#VALUE!</v>
      </c>
      <c r="I172" t="e">
        <f>TRIM(CLEAN(MID(Updates!D172,FIND("Password: ",Updates!D172)+10,(FIND("E-mail",Updates!D172)-(FIND("Password:",Updates!D172)+12)))))</f>
        <v>#VALUE!</v>
      </c>
      <c r="J172" t="e">
        <f>TRIM(CLEAN(MID(Updates!D172,FIND("Account to clone: ",Updates!D172)+18,(FIND("Position",Updates!D172)-(FIND("Account to clone: ",Updates!D172)+18)))))</f>
        <v>#VALUE!</v>
      </c>
      <c r="K172" t="e">
        <f>TRIM(CLEAN(MID(Updates!D172,FIND("Clone permissions of another account: ",Updates!D172)+38,(FIND("Email required:",Updates!D172)-(FIND("Clone permissions of another account: ",Updates!D172)+38)))))</f>
        <v>#VALUE!</v>
      </c>
      <c r="L172" t="e">
        <f t="shared" si="20"/>
        <v>#VALUE!</v>
      </c>
      <c r="M172" s="8" t="e">
        <f>TRIM(CLEAN(MID(Updates!D172,FIND("Branch: ",Updates!D172)+8,(FIND("Division",Updates!D172)-(FIND("Branch: ",Updates!D172)+8)))))</f>
        <v>#VALUE!</v>
      </c>
      <c r="N172" s="8" t="e">
        <f>TRIM(CLEAN(MID(Updates!D172,FIND("Pooled Position: ",Updates!D172)+17,(FIND("Are the",Updates!D172)-(FIND("Pooled Position: ",Updates!D172)+17)))))</f>
        <v>#VALUE!</v>
      </c>
      <c r="O172" t="e">
        <f>TRIM(CLEAN(MID(Updates!D172,FIND("Employee Name: ",Updates!D172)+15,(FIND("Job Title",Updates!D172)-(FIND("Employee Name: ",Updates!D172)+15)))))</f>
        <v>#VALUE!</v>
      </c>
      <c r="P172" t="e">
        <f t="shared" si="21"/>
        <v>#VALUE!</v>
      </c>
      <c r="Q172" t="e">
        <f t="shared" si="22"/>
        <v>#VALUE!</v>
      </c>
      <c r="R172" t="e">
        <f t="shared" si="23"/>
        <v>#VALUE!</v>
      </c>
      <c r="S172" t="e">
        <f>TRIM(CLEAN(MID(Updates!D172,FIND("Account to clone: ",Updates!D172)+18,(FIND("Position",Updates!D172)-(FIND("Account to clone: ",Updates!D172)+18)))))</f>
        <v>#VALUE!</v>
      </c>
      <c r="T172" t="str">
        <f t="shared" si="24"/>
        <v/>
      </c>
      <c r="U172" t="str">
        <f t="shared" si="25"/>
        <v>No</v>
      </c>
      <c r="V172" t="e">
        <f>TRIM(CLEAN(MID(Updates!D172,FIND("Home Share (H:\ drive) required: ",Updates!D172)+4,(FIND("Group Share (S:\ drive) required: ",Updates!D172)-(FIND("Home Share (H:\ drive) required: ",Updates!D172)+4)))))</f>
        <v>#VALUE!</v>
      </c>
      <c r="W172" t="str">
        <f t="shared" si="26"/>
        <v>No</v>
      </c>
      <c r="X172" t="e">
        <f>TRIM(CLEAN(MID(Updates!D172,FIND("S Drive Path: ",Updates!D172)+14,(FIND("Position",Updates!D172)-(FIND("S Drive Path: ",Updates!D172)+14)))))</f>
        <v>#VALUE!</v>
      </c>
      <c r="Y172" t="e">
        <f>("USR\"&amp;Updates!K172)</f>
        <v>#VALUE!</v>
      </c>
      <c r="Z172" t="e">
        <f>Updates!K172&amp;"$"</f>
        <v>#VALUE!</v>
      </c>
      <c r="AA172" s="11">
        <f t="shared" ca="1" si="27"/>
        <v>14</v>
      </c>
      <c r="AB172" s="6" t="str">
        <f ca="1">LOOKUP(AA172,AC2:AC21,AD2:AD21)</f>
        <v>DC4MDB04</v>
      </c>
    </row>
    <row r="173" spans="1:28" ht="12" customHeight="1">
      <c r="A173" s="6" t="e">
        <f>TRIM(CLEAN(MID(Updates!D173,FIND("Network User Id: ",Updates!D173)+17,(FIND("E-MAIL ACCOUNTS",Updates!D173)-(FIND("Network User Id:",Updates!D173)+17)))))</f>
        <v>#VALUE!</v>
      </c>
      <c r="B173" s="6" t="e">
        <f>TRIM(CLEAN(MID(Updates!D173,FIND("Logon ID: ",Updates!D173)+10,(FIND("Password:",Updates!D173)-(FIND("Logon ID:",Updates!D173)+10)))))</f>
        <v>#VALUE!</v>
      </c>
      <c r="C173" t="e">
        <f>TRIM(CLEAN(MID(Updates!D173,FIND("Primary Address: ",Updates!D173)+17,(FIND("Secondary Address:",Updates!D173)-(FIND("Primary Address: ",Updates!D173)+17)))))</f>
        <v>#VALUE!</v>
      </c>
      <c r="D173" t="e">
        <f>TRIM(CLEAN(MID(Updates!D173,FIND("Secondary Address: ",Updates!D173)+19,(FIND("** PLEASE DO NOT REPLY TO THIS E-MAIL. ",Updates!D173)-(FIND("Secondary Address: ",Updates!D173)+19)))))</f>
        <v>#VALUE!</v>
      </c>
      <c r="E173" t="b">
        <f>IF(COUNT(SEARCH({"transpo.ottawa.on.ca"},D173)),"@ottawa.ca")</f>
        <v>0</v>
      </c>
      <c r="F173" s="9" t="e">
        <f t="shared" si="19"/>
        <v>#VALUE!</v>
      </c>
      <c r="G173" t="e">
        <f>TRIM(CLEAN(MID(Updates!D173,FIND("E-mail Address: ",Updates!D173)+16,(FIND("The employee",Updates!D173)-(FIND("E-mail Address: ",Updates!D173)+16)))))</f>
        <v>#VALUE!</v>
      </c>
      <c r="H173" t="e">
        <f>TRIM(CLEAN(MID(Updates!D173,FIND("Account Password: ",Updates!D173)+18,(FIND("NETWORK ACCOUNTS",Updates!D173)-(FIND("Account Password:",Updates!D173)+18)))))</f>
        <v>#VALUE!</v>
      </c>
      <c r="I173" t="e">
        <f>TRIM(CLEAN(MID(Updates!D173,FIND("Password: ",Updates!D173)+10,(FIND("E-mail",Updates!D173)-(FIND("Password:",Updates!D173)+12)))))</f>
        <v>#VALUE!</v>
      </c>
      <c r="J173" t="e">
        <f>TRIM(CLEAN(MID(Updates!D173,FIND("Account to clone: ",Updates!D173)+18,(FIND("Position",Updates!D173)-(FIND("Account to clone: ",Updates!D173)+18)))))</f>
        <v>#VALUE!</v>
      </c>
      <c r="K173" t="e">
        <f>TRIM(CLEAN(MID(Updates!D173,FIND("Clone permissions of another account: ",Updates!D173)+38,(FIND("Email required:",Updates!D173)-(FIND("Clone permissions of another account: ",Updates!D173)+38)))))</f>
        <v>#VALUE!</v>
      </c>
      <c r="L173" t="e">
        <f t="shared" si="20"/>
        <v>#VALUE!</v>
      </c>
      <c r="M173" s="8" t="e">
        <f>TRIM(CLEAN(MID(Updates!D173,FIND("Branch: ",Updates!D173)+8,(FIND("Division",Updates!D173)-(FIND("Branch: ",Updates!D173)+8)))))</f>
        <v>#VALUE!</v>
      </c>
      <c r="N173" s="8" t="e">
        <f>TRIM(CLEAN(MID(Updates!D173,FIND("Pooled Position: ",Updates!D173)+17,(FIND("Are the",Updates!D173)-(FIND("Pooled Position: ",Updates!D173)+17)))))</f>
        <v>#VALUE!</v>
      </c>
      <c r="O173" t="e">
        <f>TRIM(CLEAN(MID(Updates!D173,FIND("Employee Name: ",Updates!D173)+15,(FIND("Job Title",Updates!D173)-(FIND("Employee Name: ",Updates!D173)+15)))))</f>
        <v>#VALUE!</v>
      </c>
      <c r="P173" t="e">
        <f t="shared" si="21"/>
        <v>#VALUE!</v>
      </c>
      <c r="Q173" t="e">
        <f t="shared" si="22"/>
        <v>#VALUE!</v>
      </c>
      <c r="R173" t="e">
        <f t="shared" si="23"/>
        <v>#VALUE!</v>
      </c>
      <c r="S173" t="e">
        <f>TRIM(CLEAN(MID(Updates!D173,FIND("Account to clone: ",Updates!D173)+18,(FIND("Position",Updates!D173)-(FIND("Account to clone: ",Updates!D173)+18)))))</f>
        <v>#VALUE!</v>
      </c>
      <c r="T173" t="str">
        <f t="shared" si="24"/>
        <v/>
      </c>
      <c r="U173" t="str">
        <f t="shared" si="25"/>
        <v>No</v>
      </c>
      <c r="V173" t="e">
        <f>TRIM(CLEAN(MID(Updates!D173,FIND("Home Share (H:\ drive) required: ",Updates!D173)+4,(FIND("Group Share (S:\ drive) required: ",Updates!D173)-(FIND("Home Share (H:\ drive) required: ",Updates!D173)+4)))))</f>
        <v>#VALUE!</v>
      </c>
      <c r="W173" t="str">
        <f t="shared" si="26"/>
        <v>No</v>
      </c>
      <c r="X173" t="e">
        <f>TRIM(CLEAN(MID(Updates!D173,FIND("S Drive Path: ",Updates!D173)+14,(FIND("Position",Updates!D173)-(FIND("S Drive Path: ",Updates!D173)+14)))))</f>
        <v>#VALUE!</v>
      </c>
      <c r="Y173" t="e">
        <f>("USR\"&amp;Updates!K173)</f>
        <v>#VALUE!</v>
      </c>
      <c r="Z173" t="e">
        <f>Updates!K173&amp;"$"</f>
        <v>#VALUE!</v>
      </c>
      <c r="AA173" s="11">
        <f t="shared" ca="1" si="27"/>
        <v>18</v>
      </c>
      <c r="AB173" s="6" t="str">
        <f ca="1">LOOKUP(AA173,AC2:AC21,AD2:AD21)</f>
        <v>DC4MDB08</v>
      </c>
    </row>
    <row r="174" spans="1:28" ht="12" customHeight="1">
      <c r="A174" s="6" t="e">
        <f>TRIM(CLEAN(MID(Updates!D174,FIND("Network User Id: ",Updates!D174)+17,(FIND("E-MAIL ACCOUNTS",Updates!D174)-(FIND("Network User Id:",Updates!D174)+17)))))</f>
        <v>#VALUE!</v>
      </c>
      <c r="B174" s="6" t="e">
        <f>TRIM(CLEAN(MID(Updates!D174,FIND("Logon ID: ",Updates!D174)+10,(FIND("Password:",Updates!D174)-(FIND("Logon ID:",Updates!D174)+10)))))</f>
        <v>#VALUE!</v>
      </c>
      <c r="C174" t="e">
        <f>TRIM(CLEAN(MID(Updates!D174,FIND("Primary Address: ",Updates!D174)+17,(FIND("Secondary Address:",Updates!D174)-(FIND("Primary Address: ",Updates!D174)+17)))))</f>
        <v>#VALUE!</v>
      </c>
      <c r="D174" t="e">
        <f>TRIM(CLEAN(MID(Updates!D174,FIND("Secondary Address: ",Updates!D174)+19,(FIND("** PLEASE DO NOT REPLY TO THIS E-MAIL. ",Updates!D174)-(FIND("Secondary Address: ",Updates!D174)+19)))))</f>
        <v>#VALUE!</v>
      </c>
      <c r="E174" t="b">
        <f>IF(COUNT(SEARCH({"transpo.ottawa.on.ca"},D174)),"@ottawa.ca")</f>
        <v>0</v>
      </c>
      <c r="F174" s="9" t="e">
        <f t="shared" si="19"/>
        <v>#VALUE!</v>
      </c>
      <c r="G174" t="e">
        <f>TRIM(CLEAN(MID(Updates!D174,FIND("E-mail Address: ",Updates!D174)+16,(FIND("The employee",Updates!D174)-(FIND("E-mail Address: ",Updates!D174)+16)))))</f>
        <v>#VALUE!</v>
      </c>
      <c r="H174" t="e">
        <f>TRIM(CLEAN(MID(Updates!D174,FIND("Account Password: ",Updates!D174)+18,(FIND("NETWORK ACCOUNTS",Updates!D174)-(FIND("Account Password:",Updates!D174)+18)))))</f>
        <v>#VALUE!</v>
      </c>
      <c r="I174" t="e">
        <f>TRIM(CLEAN(MID(Updates!D174,FIND("Password: ",Updates!D174)+10,(FIND("E-mail",Updates!D174)-(FIND("Password:",Updates!D174)+12)))))</f>
        <v>#VALUE!</v>
      </c>
      <c r="J174" t="e">
        <f>TRIM(CLEAN(MID(Updates!D174,FIND("Account to clone: ",Updates!D174)+18,(FIND("Position",Updates!D174)-(FIND("Account to clone: ",Updates!D174)+18)))))</f>
        <v>#VALUE!</v>
      </c>
      <c r="K174" t="e">
        <f>TRIM(CLEAN(MID(Updates!D174,FIND("Clone permissions of another account: ",Updates!D174)+38,(FIND("Email required:",Updates!D174)-(FIND("Clone permissions of another account: ",Updates!D174)+38)))))</f>
        <v>#VALUE!</v>
      </c>
      <c r="L174" t="e">
        <f t="shared" si="20"/>
        <v>#VALUE!</v>
      </c>
      <c r="M174" s="8" t="e">
        <f>TRIM(CLEAN(MID(Updates!D174,FIND("Branch: ",Updates!D174)+8,(FIND("Division",Updates!D174)-(FIND("Branch: ",Updates!D174)+8)))))</f>
        <v>#VALUE!</v>
      </c>
      <c r="N174" s="8" t="e">
        <f>TRIM(CLEAN(MID(Updates!D174,FIND("Pooled Position: ",Updates!D174)+17,(FIND("Are the",Updates!D174)-(FIND("Pooled Position: ",Updates!D174)+17)))))</f>
        <v>#VALUE!</v>
      </c>
      <c r="O174" t="e">
        <f>TRIM(CLEAN(MID(Updates!D174,FIND("Employee Name: ",Updates!D174)+15,(FIND("Job Title",Updates!D174)-(FIND("Employee Name: ",Updates!D174)+15)))))</f>
        <v>#VALUE!</v>
      </c>
      <c r="P174" t="e">
        <f t="shared" si="21"/>
        <v>#VALUE!</v>
      </c>
      <c r="Q174" t="e">
        <f t="shared" si="22"/>
        <v>#VALUE!</v>
      </c>
      <c r="R174" t="e">
        <f t="shared" si="23"/>
        <v>#VALUE!</v>
      </c>
      <c r="S174" t="e">
        <f>TRIM(CLEAN(MID(Updates!D174,FIND("Account to clone: ",Updates!D174)+18,(FIND("Position",Updates!D174)-(FIND("Account to clone: ",Updates!D174)+18)))))</f>
        <v>#VALUE!</v>
      </c>
      <c r="T174" t="str">
        <f t="shared" si="24"/>
        <v/>
      </c>
      <c r="U174" t="str">
        <f t="shared" si="25"/>
        <v>No</v>
      </c>
      <c r="V174" t="e">
        <f>TRIM(CLEAN(MID(Updates!D174,FIND("Home Share (H:\ drive) required: ",Updates!D174)+4,(FIND("Group Share (S:\ drive) required: ",Updates!D174)-(FIND("Home Share (H:\ drive) required: ",Updates!D174)+4)))))</f>
        <v>#VALUE!</v>
      </c>
      <c r="W174" t="str">
        <f t="shared" si="26"/>
        <v>No</v>
      </c>
      <c r="X174" t="e">
        <f>TRIM(CLEAN(MID(Updates!D174,FIND("S Drive Path: ",Updates!D174)+14,(FIND("Position",Updates!D174)-(FIND("S Drive Path: ",Updates!D174)+14)))))</f>
        <v>#VALUE!</v>
      </c>
      <c r="Y174" t="e">
        <f>("USR\"&amp;Updates!K174)</f>
        <v>#VALUE!</v>
      </c>
      <c r="Z174" t="e">
        <f>Updates!K174&amp;"$"</f>
        <v>#VALUE!</v>
      </c>
      <c r="AA174" s="11">
        <f t="shared" ca="1" si="27"/>
        <v>5</v>
      </c>
      <c r="AB174" s="6" t="str">
        <f ca="1">LOOKUP(AA174,AC2:AC21,AD2:AD21)</f>
        <v>DC1MDB05</v>
      </c>
    </row>
    <row r="175" spans="1:28" ht="12" customHeight="1">
      <c r="A175" s="6" t="e">
        <f>TRIM(CLEAN(MID(Updates!D175,FIND("Network User Id: ",Updates!D175)+17,(FIND("E-MAIL ACCOUNTS",Updates!D175)-(FIND("Network User Id:",Updates!D175)+17)))))</f>
        <v>#VALUE!</v>
      </c>
      <c r="B175" s="6" t="e">
        <f>TRIM(CLEAN(MID(Updates!D175,FIND("Logon ID: ",Updates!D175)+10,(FIND("Password:",Updates!D175)-(FIND("Logon ID:",Updates!D175)+10)))))</f>
        <v>#VALUE!</v>
      </c>
      <c r="C175" t="e">
        <f>TRIM(CLEAN(MID(Updates!D175,FIND("Primary Address: ",Updates!D175)+17,(FIND("Secondary Address:",Updates!D175)-(FIND("Primary Address: ",Updates!D175)+17)))))</f>
        <v>#VALUE!</v>
      </c>
      <c r="D175" t="e">
        <f>TRIM(CLEAN(MID(Updates!D175,FIND("Secondary Address: ",Updates!D175)+19,(FIND("** PLEASE DO NOT REPLY TO THIS E-MAIL. ",Updates!D175)-(FIND("Secondary Address: ",Updates!D175)+19)))))</f>
        <v>#VALUE!</v>
      </c>
      <c r="E175" t="b">
        <f>IF(COUNT(SEARCH({"transpo.ottawa.on.ca"},D175)),"@ottawa.ca")</f>
        <v>0</v>
      </c>
      <c r="F175" s="9" t="e">
        <f t="shared" si="19"/>
        <v>#VALUE!</v>
      </c>
      <c r="G175" t="e">
        <f>TRIM(CLEAN(MID(Updates!D175,FIND("E-mail Address: ",Updates!D175)+16,(FIND("The employee",Updates!D175)-(FIND("E-mail Address: ",Updates!D175)+16)))))</f>
        <v>#VALUE!</v>
      </c>
      <c r="H175" t="e">
        <f>TRIM(CLEAN(MID(Updates!D175,FIND("Account Password: ",Updates!D175)+18,(FIND("NETWORK ACCOUNTS",Updates!D175)-(FIND("Account Password:",Updates!D175)+18)))))</f>
        <v>#VALUE!</v>
      </c>
      <c r="I175" t="e">
        <f>TRIM(CLEAN(MID(Updates!D175,FIND("Password: ",Updates!D175)+10,(FIND("E-mail",Updates!D175)-(FIND("Password:",Updates!D175)+12)))))</f>
        <v>#VALUE!</v>
      </c>
      <c r="J175" t="e">
        <f>TRIM(CLEAN(MID(Updates!D175,FIND("Account to clone: ",Updates!D175)+18,(FIND("Position",Updates!D175)-(FIND("Account to clone: ",Updates!D175)+18)))))</f>
        <v>#VALUE!</v>
      </c>
      <c r="K175" t="e">
        <f>TRIM(CLEAN(MID(Updates!D175,FIND("Clone permissions of another account: ",Updates!D175)+38,(FIND("Email required:",Updates!D175)-(FIND("Clone permissions of another account: ",Updates!D175)+38)))))</f>
        <v>#VALUE!</v>
      </c>
      <c r="L175" t="e">
        <f t="shared" si="20"/>
        <v>#VALUE!</v>
      </c>
      <c r="M175" s="8" t="e">
        <f>TRIM(CLEAN(MID(Updates!D175,FIND("Branch: ",Updates!D175)+8,(FIND("Division",Updates!D175)-(FIND("Branch: ",Updates!D175)+8)))))</f>
        <v>#VALUE!</v>
      </c>
      <c r="N175" s="8" t="e">
        <f>TRIM(CLEAN(MID(Updates!D175,FIND("Pooled Position: ",Updates!D175)+17,(FIND("Are the",Updates!D175)-(FIND("Pooled Position: ",Updates!D175)+17)))))</f>
        <v>#VALUE!</v>
      </c>
      <c r="O175" t="e">
        <f>TRIM(CLEAN(MID(Updates!D175,FIND("Employee Name: ",Updates!D175)+15,(FIND("Job Title",Updates!D175)-(FIND("Employee Name: ",Updates!D175)+15)))))</f>
        <v>#VALUE!</v>
      </c>
      <c r="P175" t="e">
        <f t="shared" si="21"/>
        <v>#VALUE!</v>
      </c>
      <c r="Q175" t="e">
        <f t="shared" si="22"/>
        <v>#VALUE!</v>
      </c>
      <c r="R175" t="e">
        <f t="shared" si="23"/>
        <v>#VALUE!</v>
      </c>
      <c r="S175" t="e">
        <f>TRIM(CLEAN(MID(Updates!D175,FIND("Account to clone: ",Updates!D175)+18,(FIND("Position",Updates!D175)-(FIND("Account to clone: ",Updates!D175)+18)))))</f>
        <v>#VALUE!</v>
      </c>
      <c r="T175" t="str">
        <f t="shared" si="24"/>
        <v/>
      </c>
      <c r="U175" t="str">
        <f t="shared" si="25"/>
        <v>No</v>
      </c>
      <c r="V175" t="e">
        <f>TRIM(CLEAN(MID(Updates!D175,FIND("Home Share (H:\ drive) required: ",Updates!D175)+4,(FIND("Group Share (S:\ drive) required: ",Updates!D175)-(FIND("Home Share (H:\ drive) required: ",Updates!D175)+4)))))</f>
        <v>#VALUE!</v>
      </c>
      <c r="W175" t="str">
        <f t="shared" si="26"/>
        <v>No</v>
      </c>
      <c r="X175" t="e">
        <f>TRIM(CLEAN(MID(Updates!D175,FIND("S Drive Path: ",Updates!D175)+14,(FIND("Position",Updates!D175)-(FIND("S Drive Path: ",Updates!D175)+14)))))</f>
        <v>#VALUE!</v>
      </c>
      <c r="Y175" t="e">
        <f>("USR\"&amp;Updates!K175)</f>
        <v>#VALUE!</v>
      </c>
      <c r="Z175" t="e">
        <f>Updates!K175&amp;"$"</f>
        <v>#VALUE!</v>
      </c>
      <c r="AA175" s="11">
        <f t="shared" ca="1" si="27"/>
        <v>16</v>
      </c>
      <c r="AB175" s="6" t="str">
        <f ca="1">LOOKUP(AA175,AC2:AC21,AD2:AD21)</f>
        <v>DC4MDB06</v>
      </c>
    </row>
    <row r="176" spans="1:28" ht="12" customHeight="1">
      <c r="A176" s="6" t="e">
        <f>TRIM(CLEAN(MID(Updates!D176,FIND("Network User Id: ",Updates!D176)+17,(FIND("E-MAIL ACCOUNTS",Updates!D176)-(FIND("Network User Id:",Updates!D176)+17)))))</f>
        <v>#VALUE!</v>
      </c>
      <c r="B176" s="6" t="e">
        <f>TRIM(CLEAN(MID(Updates!D176,FIND("Logon ID: ",Updates!D176)+10,(FIND("Password:",Updates!D176)-(FIND("Logon ID:",Updates!D176)+10)))))</f>
        <v>#VALUE!</v>
      </c>
      <c r="C176" t="e">
        <f>TRIM(CLEAN(MID(Updates!D176,FIND("Primary Address: ",Updates!D176)+17,(FIND("Secondary Address:",Updates!D176)-(FIND("Primary Address: ",Updates!D176)+17)))))</f>
        <v>#VALUE!</v>
      </c>
      <c r="D176" t="e">
        <f>TRIM(CLEAN(MID(Updates!D176,FIND("Secondary Address: ",Updates!D176)+19,(FIND("** PLEASE DO NOT REPLY TO THIS E-MAIL. ",Updates!D176)-(FIND("Secondary Address: ",Updates!D176)+19)))))</f>
        <v>#VALUE!</v>
      </c>
      <c r="E176" t="b">
        <f>IF(COUNT(SEARCH({"transpo.ottawa.on.ca"},D176)),"@ottawa.ca")</f>
        <v>0</v>
      </c>
      <c r="F176" s="9" t="e">
        <f t="shared" si="19"/>
        <v>#VALUE!</v>
      </c>
      <c r="G176" t="e">
        <f>TRIM(CLEAN(MID(Updates!D176,FIND("E-mail Address: ",Updates!D176)+16,(FIND("The employee",Updates!D176)-(FIND("E-mail Address: ",Updates!D176)+16)))))</f>
        <v>#VALUE!</v>
      </c>
      <c r="H176" t="e">
        <f>TRIM(CLEAN(MID(Updates!D176,FIND("Account Password: ",Updates!D176)+18,(FIND("NETWORK ACCOUNTS",Updates!D176)-(FIND("Account Password:",Updates!D176)+18)))))</f>
        <v>#VALUE!</v>
      </c>
      <c r="I176" t="e">
        <f>TRIM(CLEAN(MID(Updates!D176,FIND("Password: ",Updates!D176)+10,(FIND("E-mail",Updates!D176)-(FIND("Password:",Updates!D176)+12)))))</f>
        <v>#VALUE!</v>
      </c>
      <c r="J176" t="e">
        <f>TRIM(CLEAN(MID(Updates!D176,FIND("Account to clone: ",Updates!D176)+18,(FIND("Position",Updates!D176)-(FIND("Account to clone: ",Updates!D176)+18)))))</f>
        <v>#VALUE!</v>
      </c>
      <c r="K176" t="e">
        <f>TRIM(CLEAN(MID(Updates!D176,FIND("Clone permissions of another account: ",Updates!D176)+38,(FIND("Email required:",Updates!D176)-(FIND("Clone permissions of another account: ",Updates!D176)+38)))))</f>
        <v>#VALUE!</v>
      </c>
      <c r="L176" t="e">
        <f t="shared" si="20"/>
        <v>#VALUE!</v>
      </c>
      <c r="M176" s="8" t="e">
        <f>TRIM(CLEAN(MID(Updates!D176,FIND("Branch: ",Updates!D176)+8,(FIND("Division",Updates!D176)-(FIND("Branch: ",Updates!D176)+8)))))</f>
        <v>#VALUE!</v>
      </c>
      <c r="N176" s="8" t="e">
        <f>TRIM(CLEAN(MID(Updates!D176,FIND("Pooled Position: ",Updates!D176)+17,(FIND("Are the",Updates!D176)-(FIND("Pooled Position: ",Updates!D176)+17)))))</f>
        <v>#VALUE!</v>
      </c>
      <c r="O176" t="e">
        <f>TRIM(CLEAN(MID(Updates!D176,FIND("Employee Name: ",Updates!D176)+15,(FIND("Job Title",Updates!D176)-(FIND("Employee Name: ",Updates!D176)+15)))))</f>
        <v>#VALUE!</v>
      </c>
      <c r="P176" t="e">
        <f t="shared" si="21"/>
        <v>#VALUE!</v>
      </c>
      <c r="Q176" t="e">
        <f t="shared" si="22"/>
        <v>#VALUE!</v>
      </c>
      <c r="R176" t="e">
        <f t="shared" si="23"/>
        <v>#VALUE!</v>
      </c>
      <c r="S176" t="e">
        <f>TRIM(CLEAN(MID(Updates!D176,FIND("Account to clone: ",Updates!D176)+18,(FIND("Position",Updates!D176)-(FIND("Account to clone: ",Updates!D176)+18)))))</f>
        <v>#VALUE!</v>
      </c>
      <c r="T176" t="str">
        <f t="shared" si="24"/>
        <v/>
      </c>
      <c r="U176" t="str">
        <f t="shared" si="25"/>
        <v>No</v>
      </c>
      <c r="V176" t="e">
        <f>TRIM(CLEAN(MID(Updates!D176,FIND("Home Share (H:\ drive) required: ",Updates!D176)+4,(FIND("Group Share (S:\ drive) required: ",Updates!D176)-(FIND("Home Share (H:\ drive) required: ",Updates!D176)+4)))))</f>
        <v>#VALUE!</v>
      </c>
      <c r="W176" t="str">
        <f t="shared" si="26"/>
        <v>No</v>
      </c>
      <c r="X176" t="e">
        <f>TRIM(CLEAN(MID(Updates!D176,FIND("S Drive Path: ",Updates!D176)+14,(FIND("Position",Updates!D176)-(FIND("S Drive Path: ",Updates!D176)+14)))))</f>
        <v>#VALUE!</v>
      </c>
      <c r="Y176" t="e">
        <f>("USR\"&amp;Updates!K176)</f>
        <v>#VALUE!</v>
      </c>
      <c r="Z176" t="e">
        <f>Updates!K176&amp;"$"</f>
        <v>#VALUE!</v>
      </c>
      <c r="AA176" s="11">
        <f t="shared" ca="1" si="27"/>
        <v>19</v>
      </c>
      <c r="AB176" s="6" t="str">
        <f ca="1">LOOKUP(AA176,AC2:AC21,AD2:AD21)</f>
        <v>DC4MDB09</v>
      </c>
    </row>
    <row r="177" spans="1:28" ht="12" customHeight="1">
      <c r="A177" s="6" t="e">
        <f>TRIM(CLEAN(MID(Updates!D177,FIND("Network User Id: ",Updates!D177)+17,(FIND("E-MAIL ACCOUNTS",Updates!D177)-(FIND("Network User Id:",Updates!D177)+17)))))</f>
        <v>#VALUE!</v>
      </c>
      <c r="B177" s="6" t="e">
        <f>TRIM(CLEAN(MID(Updates!D177,FIND("Logon ID: ",Updates!D177)+10,(FIND("Password:",Updates!D177)-(FIND("Logon ID:",Updates!D177)+10)))))</f>
        <v>#VALUE!</v>
      </c>
      <c r="C177" t="e">
        <f>TRIM(CLEAN(MID(Updates!D177,FIND("Primary Address: ",Updates!D177)+17,(FIND("Secondary Address:",Updates!D177)-(FIND("Primary Address: ",Updates!D177)+17)))))</f>
        <v>#VALUE!</v>
      </c>
      <c r="D177" t="e">
        <f>TRIM(CLEAN(MID(Updates!D177,FIND("Secondary Address: ",Updates!D177)+19,(FIND("** PLEASE DO NOT REPLY TO THIS E-MAIL. ",Updates!D177)-(FIND("Secondary Address: ",Updates!D177)+19)))))</f>
        <v>#VALUE!</v>
      </c>
      <c r="E177" t="b">
        <f>IF(COUNT(SEARCH({"transpo.ottawa.on.ca"},D177)),"@ottawa.ca")</f>
        <v>0</v>
      </c>
      <c r="F177" s="9" t="e">
        <f t="shared" si="19"/>
        <v>#VALUE!</v>
      </c>
      <c r="G177" t="e">
        <f>TRIM(CLEAN(MID(Updates!D177,FIND("E-mail Address: ",Updates!D177)+16,(FIND("The employee",Updates!D177)-(FIND("E-mail Address: ",Updates!D177)+16)))))</f>
        <v>#VALUE!</v>
      </c>
      <c r="H177" t="e">
        <f>TRIM(CLEAN(MID(Updates!D177,FIND("Account Password: ",Updates!D177)+18,(FIND("NETWORK ACCOUNTS",Updates!D177)-(FIND("Account Password:",Updates!D177)+18)))))</f>
        <v>#VALUE!</v>
      </c>
      <c r="I177" t="e">
        <f>TRIM(CLEAN(MID(Updates!D177,FIND("Password: ",Updates!D177)+10,(FIND("E-mail",Updates!D177)-(FIND("Password:",Updates!D177)+12)))))</f>
        <v>#VALUE!</v>
      </c>
      <c r="J177" t="e">
        <f>TRIM(CLEAN(MID(Updates!D177,FIND("Account to clone: ",Updates!D177)+18,(FIND("Position",Updates!D177)-(FIND("Account to clone: ",Updates!D177)+18)))))</f>
        <v>#VALUE!</v>
      </c>
      <c r="K177" t="e">
        <f>TRIM(CLEAN(MID(Updates!D177,FIND("Clone permissions of another account: ",Updates!D177)+38,(FIND("Email required:",Updates!D177)-(FIND("Clone permissions of another account: ",Updates!D177)+38)))))</f>
        <v>#VALUE!</v>
      </c>
      <c r="L177" t="e">
        <f t="shared" si="20"/>
        <v>#VALUE!</v>
      </c>
      <c r="M177" s="8" t="e">
        <f>TRIM(CLEAN(MID(Updates!D177,FIND("Branch: ",Updates!D177)+8,(FIND("Division",Updates!D177)-(FIND("Branch: ",Updates!D177)+8)))))</f>
        <v>#VALUE!</v>
      </c>
      <c r="N177" s="8" t="e">
        <f>TRIM(CLEAN(MID(Updates!D177,FIND("Pooled Position: ",Updates!D177)+17,(FIND("Are the",Updates!D177)-(FIND("Pooled Position: ",Updates!D177)+17)))))</f>
        <v>#VALUE!</v>
      </c>
      <c r="O177" t="e">
        <f>TRIM(CLEAN(MID(Updates!D177,FIND("Employee Name: ",Updates!D177)+15,(FIND("Job Title",Updates!D177)-(FIND("Employee Name: ",Updates!D177)+15)))))</f>
        <v>#VALUE!</v>
      </c>
      <c r="P177" t="e">
        <f t="shared" si="21"/>
        <v>#VALUE!</v>
      </c>
      <c r="Q177" t="e">
        <f t="shared" si="22"/>
        <v>#VALUE!</v>
      </c>
      <c r="R177" t="e">
        <f t="shared" si="23"/>
        <v>#VALUE!</v>
      </c>
      <c r="S177" t="e">
        <f>TRIM(CLEAN(MID(Updates!D177,FIND("Account to clone: ",Updates!D177)+18,(FIND("Position",Updates!D177)-(FIND("Account to clone: ",Updates!D177)+18)))))</f>
        <v>#VALUE!</v>
      </c>
      <c r="T177" t="str">
        <f t="shared" si="24"/>
        <v/>
      </c>
      <c r="U177" t="str">
        <f t="shared" si="25"/>
        <v>No</v>
      </c>
      <c r="V177" t="e">
        <f>TRIM(CLEAN(MID(Updates!D177,FIND("Home Share (H:\ drive) required: ",Updates!D177)+4,(FIND("Group Share (S:\ drive) required: ",Updates!D177)-(FIND("Home Share (H:\ drive) required: ",Updates!D177)+4)))))</f>
        <v>#VALUE!</v>
      </c>
      <c r="W177" t="str">
        <f t="shared" si="26"/>
        <v>No</v>
      </c>
      <c r="X177" t="e">
        <f>TRIM(CLEAN(MID(Updates!D177,FIND("S Drive Path: ",Updates!D177)+14,(FIND("Position",Updates!D177)-(FIND("S Drive Path: ",Updates!D177)+14)))))</f>
        <v>#VALUE!</v>
      </c>
      <c r="Y177" t="e">
        <f>("USR\"&amp;Updates!K177)</f>
        <v>#VALUE!</v>
      </c>
      <c r="Z177" t="e">
        <f>Updates!K177&amp;"$"</f>
        <v>#VALUE!</v>
      </c>
      <c r="AA177" s="11">
        <f t="shared" ca="1" si="27"/>
        <v>17</v>
      </c>
      <c r="AB177" s="6" t="str">
        <f ca="1">LOOKUP(AA177,AC2:AC21,AD2:AD21)</f>
        <v>DC4MDB07</v>
      </c>
    </row>
    <row r="178" spans="1:28" ht="12" customHeight="1">
      <c r="A178" s="6" t="e">
        <f>TRIM(CLEAN(MID(Updates!D178,FIND("Network User Id: ",Updates!D178)+17,(FIND("E-MAIL ACCOUNTS",Updates!D178)-(FIND("Network User Id:",Updates!D178)+17)))))</f>
        <v>#VALUE!</v>
      </c>
      <c r="B178" s="6" t="e">
        <f>TRIM(CLEAN(MID(Updates!D178,FIND("Logon ID: ",Updates!D178)+10,(FIND("Password:",Updates!D178)-(FIND("Logon ID:",Updates!D178)+10)))))</f>
        <v>#VALUE!</v>
      </c>
      <c r="C178" t="e">
        <f>TRIM(CLEAN(MID(Updates!D178,FIND("Primary Address: ",Updates!D178)+17,(FIND("Secondary Address:",Updates!D178)-(FIND("Primary Address: ",Updates!D178)+17)))))</f>
        <v>#VALUE!</v>
      </c>
      <c r="D178" t="e">
        <f>TRIM(CLEAN(MID(Updates!D178,FIND("Secondary Address: ",Updates!D178)+19,(FIND("** PLEASE DO NOT REPLY TO THIS E-MAIL. ",Updates!D178)-(FIND("Secondary Address: ",Updates!D178)+19)))))</f>
        <v>#VALUE!</v>
      </c>
      <c r="E178" t="b">
        <f>IF(COUNT(SEARCH({"transpo.ottawa.on.ca"},D178)),"@ottawa.ca")</f>
        <v>0</v>
      </c>
      <c r="F178" s="9" t="e">
        <f t="shared" si="19"/>
        <v>#VALUE!</v>
      </c>
      <c r="G178" t="e">
        <f>TRIM(CLEAN(MID(Updates!D178,FIND("E-mail Address: ",Updates!D178)+16,(FIND("The employee",Updates!D178)-(FIND("E-mail Address: ",Updates!D178)+16)))))</f>
        <v>#VALUE!</v>
      </c>
      <c r="H178" t="e">
        <f>TRIM(CLEAN(MID(Updates!D178,FIND("Account Password: ",Updates!D178)+18,(FIND("NETWORK ACCOUNTS",Updates!D178)-(FIND("Account Password:",Updates!D178)+18)))))</f>
        <v>#VALUE!</v>
      </c>
      <c r="I178" t="e">
        <f>TRIM(CLEAN(MID(Updates!D178,FIND("Password: ",Updates!D178)+10,(FIND("E-mail",Updates!D178)-(FIND("Password:",Updates!D178)+12)))))</f>
        <v>#VALUE!</v>
      </c>
      <c r="J178" t="e">
        <f>TRIM(CLEAN(MID(Updates!D178,FIND("Account to clone: ",Updates!D178)+18,(FIND("Position",Updates!D178)-(FIND("Account to clone: ",Updates!D178)+18)))))</f>
        <v>#VALUE!</v>
      </c>
      <c r="K178" t="e">
        <f>TRIM(CLEAN(MID(Updates!D178,FIND("Clone permissions of another account: ",Updates!D178)+38,(FIND("Email required:",Updates!D178)-(FIND("Clone permissions of another account: ",Updates!D178)+38)))))</f>
        <v>#VALUE!</v>
      </c>
      <c r="L178" t="e">
        <f t="shared" si="20"/>
        <v>#VALUE!</v>
      </c>
      <c r="M178" s="8" t="e">
        <f>TRIM(CLEAN(MID(Updates!D178,FIND("Branch: ",Updates!D178)+8,(FIND("Division",Updates!D178)-(FIND("Branch: ",Updates!D178)+8)))))</f>
        <v>#VALUE!</v>
      </c>
      <c r="N178" s="8" t="e">
        <f>TRIM(CLEAN(MID(Updates!D178,FIND("Pooled Position: ",Updates!D178)+17,(FIND("Are the",Updates!D178)-(FIND("Pooled Position: ",Updates!D178)+17)))))</f>
        <v>#VALUE!</v>
      </c>
      <c r="O178" t="e">
        <f>TRIM(CLEAN(MID(Updates!D178,FIND("Employee Name: ",Updates!D178)+15,(FIND("Job Title",Updates!D178)-(FIND("Employee Name: ",Updates!D178)+15)))))</f>
        <v>#VALUE!</v>
      </c>
      <c r="P178" t="e">
        <f t="shared" si="21"/>
        <v>#VALUE!</v>
      </c>
      <c r="Q178" t="e">
        <f t="shared" si="22"/>
        <v>#VALUE!</v>
      </c>
      <c r="R178" t="e">
        <f t="shared" si="23"/>
        <v>#VALUE!</v>
      </c>
      <c r="S178" t="e">
        <f>TRIM(CLEAN(MID(Updates!D178,FIND("Account to clone: ",Updates!D178)+18,(FIND("Position",Updates!D178)-(FIND("Account to clone: ",Updates!D178)+18)))))</f>
        <v>#VALUE!</v>
      </c>
      <c r="T178" t="str">
        <f t="shared" si="24"/>
        <v/>
      </c>
      <c r="U178" t="str">
        <f t="shared" si="25"/>
        <v>No</v>
      </c>
      <c r="V178" t="e">
        <f>TRIM(CLEAN(MID(Updates!D178,FIND("Home Share (H:\ drive) required: ",Updates!D178)+4,(FIND("Group Share (S:\ drive) required: ",Updates!D178)-(FIND("Home Share (H:\ drive) required: ",Updates!D178)+4)))))</f>
        <v>#VALUE!</v>
      </c>
      <c r="W178" t="str">
        <f t="shared" si="26"/>
        <v>No</v>
      </c>
      <c r="X178" t="e">
        <f>TRIM(CLEAN(MID(Updates!D178,FIND("S Drive Path: ",Updates!D178)+14,(FIND("Position",Updates!D178)-(FIND("S Drive Path: ",Updates!D178)+14)))))</f>
        <v>#VALUE!</v>
      </c>
      <c r="Y178" t="e">
        <f>("USR\"&amp;Updates!K178)</f>
        <v>#VALUE!</v>
      </c>
      <c r="Z178" t="e">
        <f>Updates!K178&amp;"$"</f>
        <v>#VALUE!</v>
      </c>
      <c r="AA178" s="11">
        <f t="shared" ca="1" si="27"/>
        <v>19</v>
      </c>
      <c r="AB178" s="6" t="str">
        <f ca="1">LOOKUP(AA178,AC2:AC21,AD2:AD21)</f>
        <v>DC4MDB09</v>
      </c>
    </row>
    <row r="179" spans="1:28" ht="12" customHeight="1">
      <c r="A179" s="6" t="e">
        <f>TRIM(CLEAN(MID(Updates!D179,FIND("Network User Id: ",Updates!D179)+17,(FIND("E-MAIL ACCOUNTS",Updates!D179)-(FIND("Network User Id:",Updates!D179)+17)))))</f>
        <v>#VALUE!</v>
      </c>
      <c r="B179" s="6" t="e">
        <f>TRIM(CLEAN(MID(Updates!D179,FIND("Logon ID: ",Updates!D179)+10,(FIND("Password:",Updates!D179)-(FIND("Logon ID:",Updates!D179)+10)))))</f>
        <v>#VALUE!</v>
      </c>
      <c r="C179" t="e">
        <f>TRIM(CLEAN(MID(Updates!D179,FIND("Primary Address: ",Updates!D179)+17,(FIND("Secondary Address:",Updates!D179)-(FIND("Primary Address: ",Updates!D179)+17)))))</f>
        <v>#VALUE!</v>
      </c>
      <c r="D179" t="e">
        <f>TRIM(CLEAN(MID(Updates!D179,FIND("Secondary Address: ",Updates!D179)+19,(FIND("** PLEASE DO NOT REPLY TO THIS E-MAIL. ",Updates!D179)-(FIND("Secondary Address: ",Updates!D179)+19)))))</f>
        <v>#VALUE!</v>
      </c>
      <c r="E179" t="b">
        <f>IF(COUNT(SEARCH({"transpo.ottawa.on.ca"},D179)),"@ottawa.ca")</f>
        <v>0</v>
      </c>
      <c r="F179" s="9" t="e">
        <f t="shared" si="19"/>
        <v>#VALUE!</v>
      </c>
      <c r="G179" t="e">
        <f>TRIM(CLEAN(MID(Updates!D179,FIND("E-mail Address: ",Updates!D179)+16,(FIND("The employee",Updates!D179)-(FIND("E-mail Address: ",Updates!D179)+16)))))</f>
        <v>#VALUE!</v>
      </c>
      <c r="H179" t="e">
        <f>TRIM(CLEAN(MID(Updates!D179,FIND("Account Password: ",Updates!D179)+18,(FIND("NETWORK ACCOUNTS",Updates!D179)-(FIND("Account Password:",Updates!D179)+18)))))</f>
        <v>#VALUE!</v>
      </c>
      <c r="I179" t="e">
        <f>TRIM(CLEAN(MID(Updates!D179,FIND("Password: ",Updates!D179)+10,(FIND("E-mail",Updates!D179)-(FIND("Password:",Updates!D179)+12)))))</f>
        <v>#VALUE!</v>
      </c>
      <c r="J179" t="e">
        <f>TRIM(CLEAN(MID(Updates!D179,FIND("Account to clone: ",Updates!D179)+18,(FIND("Position",Updates!D179)-(FIND("Account to clone: ",Updates!D179)+18)))))</f>
        <v>#VALUE!</v>
      </c>
      <c r="K179" t="e">
        <f>TRIM(CLEAN(MID(Updates!D179,FIND("Clone permissions of another account: ",Updates!D179)+38,(FIND("Email required:",Updates!D179)-(FIND("Clone permissions of another account: ",Updates!D179)+38)))))</f>
        <v>#VALUE!</v>
      </c>
      <c r="L179" t="e">
        <f t="shared" si="20"/>
        <v>#VALUE!</v>
      </c>
      <c r="M179" s="8" t="e">
        <f>TRIM(CLEAN(MID(Updates!D179,FIND("Branch: ",Updates!D179)+8,(FIND("Division",Updates!D179)-(FIND("Branch: ",Updates!D179)+8)))))</f>
        <v>#VALUE!</v>
      </c>
      <c r="N179" s="8" t="e">
        <f>TRIM(CLEAN(MID(Updates!D179,FIND("Pooled Position: ",Updates!D179)+17,(FIND("Are the",Updates!D179)-(FIND("Pooled Position: ",Updates!D179)+17)))))</f>
        <v>#VALUE!</v>
      </c>
      <c r="O179" t="e">
        <f>TRIM(CLEAN(MID(Updates!D179,FIND("Employee Name: ",Updates!D179)+15,(FIND("Job Title",Updates!D179)-(FIND("Employee Name: ",Updates!D179)+15)))))</f>
        <v>#VALUE!</v>
      </c>
      <c r="P179" t="e">
        <f t="shared" si="21"/>
        <v>#VALUE!</v>
      </c>
      <c r="Q179" t="e">
        <f t="shared" si="22"/>
        <v>#VALUE!</v>
      </c>
      <c r="R179" t="e">
        <f t="shared" si="23"/>
        <v>#VALUE!</v>
      </c>
      <c r="S179" t="e">
        <f>TRIM(CLEAN(MID(Updates!D179,FIND("Account to clone: ",Updates!D179)+18,(FIND("Position",Updates!D179)-(FIND("Account to clone: ",Updates!D179)+18)))))</f>
        <v>#VALUE!</v>
      </c>
      <c r="T179" t="str">
        <f t="shared" si="24"/>
        <v/>
      </c>
      <c r="U179" t="str">
        <f t="shared" si="25"/>
        <v>No</v>
      </c>
      <c r="V179" t="e">
        <f>TRIM(CLEAN(MID(Updates!D179,FIND("Home Share (H:\ drive) required: ",Updates!D179)+4,(FIND("Group Share (S:\ drive) required: ",Updates!D179)-(FIND("Home Share (H:\ drive) required: ",Updates!D179)+4)))))</f>
        <v>#VALUE!</v>
      </c>
      <c r="W179" t="str">
        <f t="shared" si="26"/>
        <v>No</v>
      </c>
      <c r="X179" t="e">
        <f>TRIM(CLEAN(MID(Updates!D179,FIND("S Drive Path: ",Updates!D179)+14,(FIND("Position",Updates!D179)-(FIND("S Drive Path: ",Updates!D179)+14)))))</f>
        <v>#VALUE!</v>
      </c>
      <c r="Y179" t="e">
        <f>("USR\"&amp;Updates!K179)</f>
        <v>#VALUE!</v>
      </c>
      <c r="Z179" t="e">
        <f>Updates!K179&amp;"$"</f>
        <v>#VALUE!</v>
      </c>
      <c r="AA179" s="11">
        <f t="shared" ca="1" si="27"/>
        <v>9</v>
      </c>
      <c r="AB179" s="6" t="str">
        <f ca="1">LOOKUP(AA179,AC2:AC21,AD2:AD21)</f>
        <v>DC1MDB09</v>
      </c>
    </row>
    <row r="180" spans="1:28" ht="12" customHeight="1">
      <c r="A180" s="6" t="e">
        <f>TRIM(CLEAN(MID(Updates!D180,FIND("Network User Id: ",Updates!D180)+17,(FIND("E-MAIL ACCOUNTS",Updates!D180)-(FIND("Network User Id:",Updates!D180)+17)))))</f>
        <v>#VALUE!</v>
      </c>
      <c r="B180" s="6" t="e">
        <f>TRIM(CLEAN(MID(Updates!D180,FIND("Logon ID: ",Updates!D180)+10,(FIND("Password:",Updates!D180)-(FIND("Logon ID:",Updates!D180)+10)))))</f>
        <v>#VALUE!</v>
      </c>
      <c r="C180" t="e">
        <f>TRIM(CLEAN(MID(Updates!D180,FIND("Primary Address: ",Updates!D180)+17,(FIND("Secondary Address:",Updates!D180)-(FIND("Primary Address: ",Updates!D180)+17)))))</f>
        <v>#VALUE!</v>
      </c>
      <c r="D180" t="e">
        <f>TRIM(CLEAN(MID(Updates!D180,FIND("Secondary Address: ",Updates!D180)+19,(FIND("** PLEASE DO NOT REPLY TO THIS E-MAIL. ",Updates!D180)-(FIND("Secondary Address: ",Updates!D180)+19)))))</f>
        <v>#VALUE!</v>
      </c>
      <c r="E180" t="b">
        <f>IF(COUNT(SEARCH({"transpo.ottawa.on.ca"},D180)),"@ottawa.ca")</f>
        <v>0</v>
      </c>
      <c r="F180" s="9" t="e">
        <f t="shared" si="19"/>
        <v>#VALUE!</v>
      </c>
      <c r="G180" t="e">
        <f>TRIM(CLEAN(MID(Updates!D180,FIND("E-mail Address: ",Updates!D180)+16,(FIND("The employee",Updates!D180)-(FIND("E-mail Address: ",Updates!D180)+16)))))</f>
        <v>#VALUE!</v>
      </c>
      <c r="H180" t="e">
        <f>TRIM(CLEAN(MID(Updates!D180,FIND("Account Password: ",Updates!D180)+18,(FIND("NETWORK ACCOUNTS",Updates!D180)-(FIND("Account Password:",Updates!D180)+18)))))</f>
        <v>#VALUE!</v>
      </c>
      <c r="I180" t="e">
        <f>TRIM(CLEAN(MID(Updates!D180,FIND("Password: ",Updates!D180)+10,(FIND("E-mail",Updates!D180)-(FIND("Password:",Updates!D180)+12)))))</f>
        <v>#VALUE!</v>
      </c>
      <c r="J180" t="e">
        <f>TRIM(CLEAN(MID(Updates!D180,FIND("Account to clone: ",Updates!D180)+18,(FIND("Position",Updates!D180)-(FIND("Account to clone: ",Updates!D180)+18)))))</f>
        <v>#VALUE!</v>
      </c>
      <c r="K180" t="e">
        <f>TRIM(CLEAN(MID(Updates!D180,FIND("Clone permissions of another account: ",Updates!D180)+38,(FIND("Email required:",Updates!D180)-(FIND("Clone permissions of another account: ",Updates!D180)+38)))))</f>
        <v>#VALUE!</v>
      </c>
      <c r="L180" t="e">
        <f t="shared" si="20"/>
        <v>#VALUE!</v>
      </c>
      <c r="M180" s="8" t="e">
        <f>TRIM(CLEAN(MID(Updates!D180,FIND("Branch: ",Updates!D180)+8,(FIND("Division",Updates!D180)-(FIND("Branch: ",Updates!D180)+8)))))</f>
        <v>#VALUE!</v>
      </c>
      <c r="N180" s="8" t="e">
        <f>TRIM(CLEAN(MID(Updates!D180,FIND("Pooled Position: ",Updates!D180)+17,(FIND("Are the",Updates!D180)-(FIND("Pooled Position: ",Updates!D180)+17)))))</f>
        <v>#VALUE!</v>
      </c>
      <c r="O180" t="e">
        <f>TRIM(CLEAN(MID(Updates!D180,FIND("Employee Name: ",Updates!D180)+15,(FIND("Job Title",Updates!D180)-(FIND("Employee Name: ",Updates!D180)+15)))))</f>
        <v>#VALUE!</v>
      </c>
      <c r="P180" t="e">
        <f t="shared" si="21"/>
        <v>#VALUE!</v>
      </c>
      <c r="Q180" t="e">
        <f t="shared" si="22"/>
        <v>#VALUE!</v>
      </c>
      <c r="R180" t="e">
        <f t="shared" si="23"/>
        <v>#VALUE!</v>
      </c>
      <c r="S180" t="e">
        <f>TRIM(CLEAN(MID(Updates!D180,FIND("Account to clone: ",Updates!D180)+18,(FIND("Position",Updates!D180)-(FIND("Account to clone: ",Updates!D180)+18)))))</f>
        <v>#VALUE!</v>
      </c>
      <c r="T180" t="str">
        <f t="shared" si="24"/>
        <v/>
      </c>
      <c r="U180" t="str">
        <f t="shared" si="25"/>
        <v>No</v>
      </c>
      <c r="V180" t="e">
        <f>TRIM(CLEAN(MID(Updates!D180,FIND("Home Share (H:\ drive) required: ",Updates!D180)+4,(FIND("Group Share (S:\ drive) required: ",Updates!D180)-(FIND("Home Share (H:\ drive) required: ",Updates!D180)+4)))))</f>
        <v>#VALUE!</v>
      </c>
      <c r="W180" t="str">
        <f t="shared" si="26"/>
        <v>No</v>
      </c>
      <c r="X180" t="e">
        <f>TRIM(CLEAN(MID(Updates!D180,FIND("S Drive Path: ",Updates!D180)+14,(FIND("Position",Updates!D180)-(FIND("S Drive Path: ",Updates!D180)+14)))))</f>
        <v>#VALUE!</v>
      </c>
      <c r="Y180" t="e">
        <f>("USR\"&amp;Updates!K180)</f>
        <v>#VALUE!</v>
      </c>
      <c r="Z180" t="e">
        <f>Updates!K180&amp;"$"</f>
        <v>#VALUE!</v>
      </c>
      <c r="AA180" s="11">
        <f t="shared" ca="1" si="27"/>
        <v>9</v>
      </c>
      <c r="AB180" s="6" t="str">
        <f ca="1">LOOKUP(AA180,AC2:AC21,AD2:AD21)</f>
        <v>DC1MDB09</v>
      </c>
    </row>
    <row r="181" spans="1:28" ht="12" customHeight="1">
      <c r="A181" s="6" t="e">
        <f>TRIM(CLEAN(MID(Updates!D181,FIND("Network User Id: ",Updates!D181)+17,(FIND("E-MAIL ACCOUNTS",Updates!D181)-(FIND("Network User Id:",Updates!D181)+17)))))</f>
        <v>#VALUE!</v>
      </c>
      <c r="B181" s="6" t="e">
        <f>TRIM(CLEAN(MID(Updates!D181,FIND("Logon ID: ",Updates!D181)+10,(FIND("Password:",Updates!D181)-(FIND("Logon ID:",Updates!D181)+10)))))</f>
        <v>#VALUE!</v>
      </c>
      <c r="C181" t="e">
        <f>TRIM(CLEAN(MID(Updates!D181,FIND("Primary Address: ",Updates!D181)+17,(FIND("Secondary Address:",Updates!D181)-(FIND("Primary Address: ",Updates!D181)+17)))))</f>
        <v>#VALUE!</v>
      </c>
      <c r="D181" t="e">
        <f>TRIM(CLEAN(MID(Updates!D181,FIND("Secondary Address: ",Updates!D181)+19,(FIND("** PLEASE DO NOT REPLY TO THIS E-MAIL. ",Updates!D181)-(FIND("Secondary Address: ",Updates!D181)+19)))))</f>
        <v>#VALUE!</v>
      </c>
      <c r="E181" t="b">
        <f>IF(COUNT(SEARCH({"transpo.ottawa.on.ca"},D181)),"@ottawa.ca")</f>
        <v>0</v>
      </c>
      <c r="F181" s="9" t="e">
        <f t="shared" si="19"/>
        <v>#VALUE!</v>
      </c>
      <c r="G181" t="e">
        <f>TRIM(CLEAN(MID(Updates!D181,FIND("E-mail Address: ",Updates!D181)+16,(FIND("The employee",Updates!D181)-(FIND("E-mail Address: ",Updates!D181)+16)))))</f>
        <v>#VALUE!</v>
      </c>
      <c r="H181" t="e">
        <f>TRIM(CLEAN(MID(Updates!D181,FIND("Account Password: ",Updates!D181)+18,(FIND("NETWORK ACCOUNTS",Updates!D181)-(FIND("Account Password:",Updates!D181)+18)))))</f>
        <v>#VALUE!</v>
      </c>
      <c r="I181" t="e">
        <f>TRIM(CLEAN(MID(Updates!D181,FIND("Password: ",Updates!D181)+10,(FIND("E-mail",Updates!D181)-(FIND("Password:",Updates!D181)+12)))))</f>
        <v>#VALUE!</v>
      </c>
      <c r="J181" t="e">
        <f>TRIM(CLEAN(MID(Updates!D181,FIND("Account to clone: ",Updates!D181)+18,(FIND("Position",Updates!D181)-(FIND("Account to clone: ",Updates!D181)+18)))))</f>
        <v>#VALUE!</v>
      </c>
      <c r="K181" t="e">
        <f>TRIM(CLEAN(MID(Updates!D181,FIND("Clone permissions of another account: ",Updates!D181)+38,(FIND("Email required:",Updates!D181)-(FIND("Clone permissions of another account: ",Updates!D181)+38)))))</f>
        <v>#VALUE!</v>
      </c>
      <c r="L181" t="e">
        <f t="shared" si="20"/>
        <v>#VALUE!</v>
      </c>
      <c r="M181" s="8" t="e">
        <f>TRIM(CLEAN(MID(Updates!D181,FIND("Branch: ",Updates!D181)+8,(FIND("Division",Updates!D181)-(FIND("Branch: ",Updates!D181)+8)))))</f>
        <v>#VALUE!</v>
      </c>
      <c r="N181" s="8" t="e">
        <f>TRIM(CLEAN(MID(Updates!D181,FIND("Pooled Position: ",Updates!D181)+17,(FIND("Are the",Updates!D181)-(FIND("Pooled Position: ",Updates!D181)+17)))))</f>
        <v>#VALUE!</v>
      </c>
      <c r="O181" t="e">
        <f>TRIM(CLEAN(MID(Updates!D181,FIND("Employee Name: ",Updates!D181)+15,(FIND("Job Title",Updates!D181)-(FIND("Employee Name: ",Updates!D181)+15)))))</f>
        <v>#VALUE!</v>
      </c>
      <c r="P181" t="e">
        <f t="shared" si="21"/>
        <v>#VALUE!</v>
      </c>
      <c r="Q181" t="e">
        <f t="shared" si="22"/>
        <v>#VALUE!</v>
      </c>
      <c r="R181" t="e">
        <f t="shared" si="23"/>
        <v>#VALUE!</v>
      </c>
      <c r="S181" t="e">
        <f>TRIM(CLEAN(MID(Updates!D181,FIND("Account to clone: ",Updates!D181)+18,(FIND("Position",Updates!D181)-(FIND("Account to clone: ",Updates!D181)+18)))))</f>
        <v>#VALUE!</v>
      </c>
      <c r="T181" t="str">
        <f t="shared" si="24"/>
        <v/>
      </c>
      <c r="U181" t="str">
        <f t="shared" si="25"/>
        <v>No</v>
      </c>
      <c r="V181" t="e">
        <f>TRIM(CLEAN(MID(Updates!D181,FIND("Home Share (H:\ drive) required: ",Updates!D181)+4,(FIND("Group Share (S:\ drive) required: ",Updates!D181)-(FIND("Home Share (H:\ drive) required: ",Updates!D181)+4)))))</f>
        <v>#VALUE!</v>
      </c>
      <c r="W181" t="str">
        <f t="shared" si="26"/>
        <v>No</v>
      </c>
      <c r="X181" t="e">
        <f>TRIM(CLEAN(MID(Updates!D181,FIND("S Drive Path: ",Updates!D181)+14,(FIND("Position",Updates!D181)-(FIND("S Drive Path: ",Updates!D181)+14)))))</f>
        <v>#VALUE!</v>
      </c>
      <c r="Y181" t="e">
        <f>("USR\"&amp;Updates!K181)</f>
        <v>#VALUE!</v>
      </c>
      <c r="Z181" t="e">
        <f>Updates!K181&amp;"$"</f>
        <v>#VALUE!</v>
      </c>
      <c r="AA181" s="11">
        <f t="shared" ca="1" si="27"/>
        <v>15</v>
      </c>
      <c r="AB181" s="6" t="str">
        <f ca="1">LOOKUP(AA181,AC2:AC21,AD2:AD21)</f>
        <v>DC4MDB05</v>
      </c>
    </row>
    <row r="182" spans="1:28" ht="12" customHeight="1">
      <c r="A182" s="6" t="e">
        <f>TRIM(CLEAN(MID(Updates!D182,FIND("Network User Id: ",Updates!D182)+17,(FIND("E-MAIL ACCOUNTS",Updates!D182)-(FIND("Network User Id:",Updates!D182)+17)))))</f>
        <v>#VALUE!</v>
      </c>
      <c r="B182" s="6" t="e">
        <f>TRIM(CLEAN(MID(Updates!D182,FIND("Logon ID: ",Updates!D182)+10,(FIND("Password:",Updates!D182)-(FIND("Logon ID:",Updates!D182)+10)))))</f>
        <v>#VALUE!</v>
      </c>
      <c r="C182" t="e">
        <f>TRIM(CLEAN(MID(Updates!D182,FIND("Primary Address: ",Updates!D182)+17,(FIND("Secondary Address:",Updates!D182)-(FIND("Primary Address: ",Updates!D182)+17)))))</f>
        <v>#VALUE!</v>
      </c>
      <c r="D182" t="e">
        <f>TRIM(CLEAN(MID(Updates!D182,FIND("Secondary Address: ",Updates!D182)+19,(FIND("** PLEASE DO NOT REPLY TO THIS E-MAIL. ",Updates!D182)-(FIND("Secondary Address: ",Updates!D182)+19)))))</f>
        <v>#VALUE!</v>
      </c>
      <c r="E182" t="b">
        <f>IF(COUNT(SEARCH({"transpo.ottawa.on.ca"},D182)),"@ottawa.ca")</f>
        <v>0</v>
      </c>
      <c r="F182" s="9" t="e">
        <f t="shared" si="19"/>
        <v>#VALUE!</v>
      </c>
      <c r="G182" t="e">
        <f>TRIM(CLEAN(MID(Updates!D182,FIND("E-mail Address: ",Updates!D182)+16,(FIND("The employee",Updates!D182)-(FIND("E-mail Address: ",Updates!D182)+16)))))</f>
        <v>#VALUE!</v>
      </c>
      <c r="H182" t="e">
        <f>TRIM(CLEAN(MID(Updates!D182,FIND("Account Password: ",Updates!D182)+18,(FIND("NETWORK ACCOUNTS",Updates!D182)-(FIND("Account Password:",Updates!D182)+18)))))</f>
        <v>#VALUE!</v>
      </c>
      <c r="I182" t="e">
        <f>TRIM(CLEAN(MID(Updates!D182,FIND("Password: ",Updates!D182)+10,(FIND("E-mail",Updates!D182)-(FIND("Password:",Updates!D182)+12)))))</f>
        <v>#VALUE!</v>
      </c>
      <c r="J182" t="e">
        <f>TRIM(CLEAN(MID(Updates!D182,FIND("Account to clone: ",Updates!D182)+18,(FIND("Position",Updates!D182)-(FIND("Account to clone: ",Updates!D182)+18)))))</f>
        <v>#VALUE!</v>
      </c>
      <c r="K182" t="e">
        <f>TRIM(CLEAN(MID(Updates!D182,FIND("Clone permissions of another account: ",Updates!D182)+38,(FIND("Email required:",Updates!D182)-(FIND("Clone permissions of another account: ",Updates!D182)+38)))))</f>
        <v>#VALUE!</v>
      </c>
      <c r="L182" t="e">
        <f t="shared" si="20"/>
        <v>#VALUE!</v>
      </c>
      <c r="M182" s="8" t="e">
        <f>TRIM(CLEAN(MID(Updates!D182,FIND("Branch: ",Updates!D182)+8,(FIND("Division",Updates!D182)-(FIND("Branch: ",Updates!D182)+8)))))</f>
        <v>#VALUE!</v>
      </c>
      <c r="N182" s="8" t="e">
        <f>TRIM(CLEAN(MID(Updates!D182,FIND("Pooled Position: ",Updates!D182)+17,(FIND("Are the",Updates!D182)-(FIND("Pooled Position: ",Updates!D182)+17)))))</f>
        <v>#VALUE!</v>
      </c>
      <c r="O182" t="e">
        <f>TRIM(CLEAN(MID(Updates!D182,FIND("Employee Name: ",Updates!D182)+15,(FIND("Job Title",Updates!D182)-(FIND("Employee Name: ",Updates!D182)+15)))))</f>
        <v>#VALUE!</v>
      </c>
      <c r="P182" t="e">
        <f t="shared" si="21"/>
        <v>#VALUE!</v>
      </c>
      <c r="Q182" t="e">
        <f t="shared" si="22"/>
        <v>#VALUE!</v>
      </c>
      <c r="R182" t="e">
        <f t="shared" si="23"/>
        <v>#VALUE!</v>
      </c>
      <c r="S182" t="e">
        <f>TRIM(CLEAN(MID(Updates!D182,FIND("Account to clone: ",Updates!D182)+18,(FIND("Position",Updates!D182)-(FIND("Account to clone: ",Updates!D182)+18)))))</f>
        <v>#VALUE!</v>
      </c>
      <c r="T182" t="str">
        <f t="shared" si="24"/>
        <v/>
      </c>
      <c r="U182" t="str">
        <f t="shared" si="25"/>
        <v>No</v>
      </c>
      <c r="V182" t="e">
        <f>TRIM(CLEAN(MID(Updates!D182,FIND("Home Share (H:\ drive) required: ",Updates!D182)+4,(FIND("Group Share (S:\ drive) required: ",Updates!D182)-(FIND("Home Share (H:\ drive) required: ",Updates!D182)+4)))))</f>
        <v>#VALUE!</v>
      </c>
      <c r="W182" t="str">
        <f t="shared" si="26"/>
        <v>No</v>
      </c>
      <c r="X182" t="e">
        <f>TRIM(CLEAN(MID(Updates!D182,FIND("S Drive Path: ",Updates!D182)+14,(FIND("Position",Updates!D182)-(FIND("S Drive Path: ",Updates!D182)+14)))))</f>
        <v>#VALUE!</v>
      </c>
      <c r="Y182" t="e">
        <f>("USR\"&amp;Updates!K182)</f>
        <v>#VALUE!</v>
      </c>
      <c r="Z182" t="e">
        <f>Updates!K182&amp;"$"</f>
        <v>#VALUE!</v>
      </c>
      <c r="AA182" s="11">
        <f t="shared" ca="1" si="27"/>
        <v>13</v>
      </c>
      <c r="AB182" s="6" t="str">
        <f ca="1">LOOKUP(AA182,AC2:AC21,AD2:AD21)</f>
        <v>DC4MDB03</v>
      </c>
    </row>
    <row r="183" spans="1:28" ht="12" customHeight="1">
      <c r="A183" s="6" t="e">
        <f>TRIM(CLEAN(MID(Updates!D183,FIND("Network User Id: ",Updates!D183)+17,(FIND("E-MAIL ACCOUNTS",Updates!D183)-(FIND("Network User Id:",Updates!D183)+17)))))</f>
        <v>#VALUE!</v>
      </c>
      <c r="B183" s="6" t="e">
        <f>TRIM(CLEAN(MID(Updates!D183,FIND("Logon ID: ",Updates!D183)+10,(FIND("Password:",Updates!D183)-(FIND("Logon ID:",Updates!D183)+10)))))</f>
        <v>#VALUE!</v>
      </c>
      <c r="C183" t="e">
        <f>TRIM(CLEAN(MID(Updates!D183,FIND("Primary Address: ",Updates!D183)+17,(FIND("Secondary Address:",Updates!D183)-(FIND("Primary Address: ",Updates!D183)+17)))))</f>
        <v>#VALUE!</v>
      </c>
      <c r="D183" t="e">
        <f>TRIM(CLEAN(MID(Updates!D183,FIND("Secondary Address: ",Updates!D183)+19,(FIND("** PLEASE DO NOT REPLY TO THIS E-MAIL. ",Updates!D183)-(FIND("Secondary Address: ",Updates!D183)+19)))))</f>
        <v>#VALUE!</v>
      </c>
      <c r="E183" t="b">
        <f>IF(COUNT(SEARCH({"transpo.ottawa.on.ca"},D183)),"@ottawa.ca")</f>
        <v>0</v>
      </c>
      <c r="F183" s="9" t="e">
        <f t="shared" si="19"/>
        <v>#VALUE!</v>
      </c>
      <c r="G183" t="e">
        <f>TRIM(CLEAN(MID(Updates!D183,FIND("E-mail Address: ",Updates!D183)+16,(FIND("The employee",Updates!D183)-(FIND("E-mail Address: ",Updates!D183)+16)))))</f>
        <v>#VALUE!</v>
      </c>
      <c r="H183" t="e">
        <f>TRIM(CLEAN(MID(Updates!D183,FIND("Account Password: ",Updates!D183)+18,(FIND("NETWORK ACCOUNTS",Updates!D183)-(FIND("Account Password:",Updates!D183)+18)))))</f>
        <v>#VALUE!</v>
      </c>
      <c r="I183" t="e">
        <f>TRIM(CLEAN(MID(Updates!D183,FIND("Password: ",Updates!D183)+10,(FIND("E-mail",Updates!D183)-(FIND("Password:",Updates!D183)+12)))))</f>
        <v>#VALUE!</v>
      </c>
      <c r="J183" t="e">
        <f>TRIM(CLEAN(MID(Updates!D183,FIND("Account to clone: ",Updates!D183)+18,(FIND("Position",Updates!D183)-(FIND("Account to clone: ",Updates!D183)+18)))))</f>
        <v>#VALUE!</v>
      </c>
      <c r="K183" t="e">
        <f>TRIM(CLEAN(MID(Updates!D183,FIND("Clone permissions of another account: ",Updates!D183)+38,(FIND("Email required:",Updates!D183)-(FIND("Clone permissions of another account: ",Updates!D183)+38)))))</f>
        <v>#VALUE!</v>
      </c>
      <c r="L183" t="e">
        <f t="shared" si="20"/>
        <v>#VALUE!</v>
      </c>
      <c r="M183" s="8" t="e">
        <f>TRIM(CLEAN(MID(Updates!D183,FIND("Branch: ",Updates!D183)+8,(FIND("Division",Updates!D183)-(FIND("Branch: ",Updates!D183)+8)))))</f>
        <v>#VALUE!</v>
      </c>
      <c r="N183" s="8" t="e">
        <f>TRIM(CLEAN(MID(Updates!D183,FIND("Pooled Position: ",Updates!D183)+17,(FIND("Are the",Updates!D183)-(FIND("Pooled Position: ",Updates!D183)+17)))))</f>
        <v>#VALUE!</v>
      </c>
      <c r="O183" t="e">
        <f>TRIM(CLEAN(MID(Updates!D183,FIND("Employee Name: ",Updates!D183)+15,(FIND("Job Title",Updates!D183)-(FIND("Employee Name: ",Updates!D183)+15)))))</f>
        <v>#VALUE!</v>
      </c>
      <c r="P183" t="e">
        <f t="shared" si="21"/>
        <v>#VALUE!</v>
      </c>
      <c r="Q183" t="e">
        <f t="shared" si="22"/>
        <v>#VALUE!</v>
      </c>
      <c r="R183" t="e">
        <f t="shared" si="23"/>
        <v>#VALUE!</v>
      </c>
      <c r="S183" t="e">
        <f>TRIM(CLEAN(MID(Updates!D183,FIND("Account to clone: ",Updates!D183)+18,(FIND("Position",Updates!D183)-(FIND("Account to clone: ",Updates!D183)+18)))))</f>
        <v>#VALUE!</v>
      </c>
      <c r="T183" t="str">
        <f t="shared" si="24"/>
        <v/>
      </c>
      <c r="U183" t="str">
        <f t="shared" si="25"/>
        <v>No</v>
      </c>
      <c r="V183" t="e">
        <f>TRIM(CLEAN(MID(Updates!D183,FIND("Home Share (H:\ drive) required: ",Updates!D183)+4,(FIND("Group Share (S:\ drive) required: ",Updates!D183)-(FIND("Home Share (H:\ drive) required: ",Updates!D183)+4)))))</f>
        <v>#VALUE!</v>
      </c>
      <c r="W183" t="str">
        <f t="shared" si="26"/>
        <v>No</v>
      </c>
      <c r="X183" t="e">
        <f>TRIM(CLEAN(MID(Updates!D183,FIND("S Drive Path: ",Updates!D183)+14,(FIND("Position",Updates!D183)-(FIND("S Drive Path: ",Updates!D183)+14)))))</f>
        <v>#VALUE!</v>
      </c>
      <c r="Y183" t="e">
        <f>("USR\"&amp;Updates!K183)</f>
        <v>#VALUE!</v>
      </c>
      <c r="Z183" t="e">
        <f>Updates!K183&amp;"$"</f>
        <v>#VALUE!</v>
      </c>
      <c r="AA183" s="11">
        <f t="shared" ca="1" si="27"/>
        <v>19</v>
      </c>
      <c r="AB183" s="6" t="str">
        <f ca="1">LOOKUP(AA183,AC2:AC21,AD2:AD21)</f>
        <v>DC4MDB09</v>
      </c>
    </row>
    <row r="184" spans="1:28" ht="12" customHeight="1">
      <c r="A184" s="6" t="e">
        <f>TRIM(CLEAN(MID(Updates!D184,FIND("Network User Id: ",Updates!D184)+17,(FIND("E-MAIL ACCOUNTS",Updates!D184)-(FIND("Network User Id:",Updates!D184)+17)))))</f>
        <v>#VALUE!</v>
      </c>
      <c r="B184" s="6" t="e">
        <f>TRIM(CLEAN(MID(Updates!D184,FIND("Logon ID: ",Updates!D184)+10,(FIND("Password:",Updates!D184)-(FIND("Logon ID:",Updates!D184)+10)))))</f>
        <v>#VALUE!</v>
      </c>
      <c r="C184" t="e">
        <f>TRIM(CLEAN(MID(Updates!D184,FIND("Primary Address: ",Updates!D184)+17,(FIND("Secondary Address:",Updates!D184)-(FIND("Primary Address: ",Updates!D184)+17)))))</f>
        <v>#VALUE!</v>
      </c>
      <c r="D184" t="e">
        <f>TRIM(CLEAN(MID(Updates!D184,FIND("Secondary Address: ",Updates!D184)+19,(FIND("** PLEASE DO NOT REPLY TO THIS E-MAIL. ",Updates!D184)-(FIND("Secondary Address: ",Updates!D184)+19)))))</f>
        <v>#VALUE!</v>
      </c>
      <c r="E184" t="b">
        <f>IF(COUNT(SEARCH({"transpo.ottawa.on.ca"},D184)),"@ottawa.ca")</f>
        <v>0</v>
      </c>
      <c r="F184" s="9" t="e">
        <f t="shared" si="19"/>
        <v>#VALUE!</v>
      </c>
      <c r="G184" t="e">
        <f>TRIM(CLEAN(MID(Updates!D184,FIND("E-mail Address: ",Updates!D184)+16,(FIND("The employee",Updates!D184)-(FIND("E-mail Address: ",Updates!D184)+16)))))</f>
        <v>#VALUE!</v>
      </c>
      <c r="H184" t="e">
        <f>TRIM(CLEAN(MID(Updates!D184,FIND("Account Password: ",Updates!D184)+18,(FIND("NETWORK ACCOUNTS",Updates!D184)-(FIND("Account Password:",Updates!D184)+18)))))</f>
        <v>#VALUE!</v>
      </c>
      <c r="I184" t="e">
        <f>TRIM(CLEAN(MID(Updates!D184,FIND("Password: ",Updates!D184)+10,(FIND("E-mail",Updates!D184)-(FIND("Password:",Updates!D184)+12)))))</f>
        <v>#VALUE!</v>
      </c>
      <c r="J184" t="e">
        <f>TRIM(CLEAN(MID(Updates!D184,FIND("Account to clone: ",Updates!D184)+18,(FIND("Position",Updates!D184)-(FIND("Account to clone: ",Updates!D184)+18)))))</f>
        <v>#VALUE!</v>
      </c>
      <c r="K184" t="e">
        <f>TRIM(CLEAN(MID(Updates!D184,FIND("Clone permissions of another account: ",Updates!D184)+38,(FIND("Email required:",Updates!D184)-(FIND("Clone permissions of another account: ",Updates!D184)+38)))))</f>
        <v>#VALUE!</v>
      </c>
      <c r="L184" t="e">
        <f t="shared" si="20"/>
        <v>#VALUE!</v>
      </c>
      <c r="M184" s="8" t="e">
        <f>TRIM(CLEAN(MID(Updates!D184,FIND("Branch: ",Updates!D184)+8,(FIND("Division",Updates!D184)-(FIND("Branch: ",Updates!D184)+8)))))</f>
        <v>#VALUE!</v>
      </c>
      <c r="N184" s="8" t="e">
        <f>TRIM(CLEAN(MID(Updates!D184,FIND("Pooled Position: ",Updates!D184)+17,(FIND("Are the",Updates!D184)-(FIND("Pooled Position: ",Updates!D184)+17)))))</f>
        <v>#VALUE!</v>
      </c>
      <c r="O184" t="e">
        <f>TRIM(CLEAN(MID(Updates!D184,FIND("Employee Name: ",Updates!D184)+15,(FIND("Job Title",Updates!D184)-(FIND("Employee Name: ",Updates!D184)+15)))))</f>
        <v>#VALUE!</v>
      </c>
      <c r="P184" t="e">
        <f t="shared" si="21"/>
        <v>#VALUE!</v>
      </c>
      <c r="Q184" t="e">
        <f t="shared" si="22"/>
        <v>#VALUE!</v>
      </c>
      <c r="R184" t="e">
        <f t="shared" si="23"/>
        <v>#VALUE!</v>
      </c>
      <c r="S184" t="e">
        <f>TRIM(CLEAN(MID(Updates!D184,FIND("Account to clone: ",Updates!D184)+18,(FIND("Position",Updates!D184)-(FIND("Account to clone: ",Updates!D184)+18)))))</f>
        <v>#VALUE!</v>
      </c>
      <c r="T184" t="str">
        <f t="shared" si="24"/>
        <v/>
      </c>
      <c r="U184" t="str">
        <f t="shared" si="25"/>
        <v>No</v>
      </c>
      <c r="V184" t="e">
        <f>TRIM(CLEAN(MID(Updates!D184,FIND("Home Share (H:\ drive) required: ",Updates!D184)+4,(FIND("Group Share (S:\ drive) required: ",Updates!D184)-(FIND("Home Share (H:\ drive) required: ",Updates!D184)+4)))))</f>
        <v>#VALUE!</v>
      </c>
      <c r="W184" t="str">
        <f t="shared" si="26"/>
        <v>No</v>
      </c>
      <c r="X184" t="e">
        <f>TRIM(CLEAN(MID(Updates!D184,FIND("S Drive Path: ",Updates!D184)+14,(FIND("Position",Updates!D184)-(FIND("S Drive Path: ",Updates!D184)+14)))))</f>
        <v>#VALUE!</v>
      </c>
      <c r="Y184" t="e">
        <f>("USR\"&amp;Updates!K184)</f>
        <v>#VALUE!</v>
      </c>
      <c r="Z184" t="e">
        <f>Updates!K184&amp;"$"</f>
        <v>#VALUE!</v>
      </c>
      <c r="AA184" s="11">
        <f t="shared" ca="1" si="27"/>
        <v>7</v>
      </c>
      <c r="AB184" s="6" t="str">
        <f ca="1">LOOKUP(AA184,AC2:AC21,AD2:AD21)</f>
        <v>DC1MDB07</v>
      </c>
    </row>
    <row r="185" spans="1:28" ht="12" customHeight="1">
      <c r="A185" s="6" t="e">
        <f>TRIM(CLEAN(MID(Updates!D185,FIND("Network User Id: ",Updates!D185)+17,(FIND("E-MAIL ACCOUNTS",Updates!D185)-(FIND("Network User Id:",Updates!D185)+17)))))</f>
        <v>#VALUE!</v>
      </c>
      <c r="B185" s="6" t="e">
        <f>TRIM(CLEAN(MID(Updates!D185,FIND("Logon ID: ",Updates!D185)+10,(FIND("Password:",Updates!D185)-(FIND("Logon ID:",Updates!D185)+10)))))</f>
        <v>#VALUE!</v>
      </c>
      <c r="C185" t="e">
        <f>TRIM(CLEAN(MID(Updates!D185,FIND("Primary Address: ",Updates!D185)+17,(FIND("Secondary Address:",Updates!D185)-(FIND("Primary Address: ",Updates!D185)+17)))))</f>
        <v>#VALUE!</v>
      </c>
      <c r="D185" t="e">
        <f>TRIM(CLEAN(MID(Updates!D185,FIND("Secondary Address: ",Updates!D185)+19,(FIND("** PLEASE DO NOT REPLY TO THIS E-MAIL. ",Updates!D185)-(FIND("Secondary Address: ",Updates!D185)+19)))))</f>
        <v>#VALUE!</v>
      </c>
      <c r="E185" t="b">
        <f>IF(COUNT(SEARCH({"transpo.ottawa.on.ca"},D185)),"@ottawa.ca")</f>
        <v>0</v>
      </c>
      <c r="F185" s="9" t="e">
        <f t="shared" si="19"/>
        <v>#VALUE!</v>
      </c>
      <c r="G185" t="e">
        <f>TRIM(CLEAN(MID(Updates!D185,FIND("E-mail Address: ",Updates!D185)+16,(FIND("The employee",Updates!D185)-(FIND("E-mail Address: ",Updates!D185)+16)))))</f>
        <v>#VALUE!</v>
      </c>
      <c r="H185" t="e">
        <f>TRIM(CLEAN(MID(Updates!D185,FIND("Account Password: ",Updates!D185)+18,(FIND("NETWORK ACCOUNTS",Updates!D185)-(FIND("Account Password:",Updates!D185)+18)))))</f>
        <v>#VALUE!</v>
      </c>
      <c r="I185" t="e">
        <f>TRIM(CLEAN(MID(Updates!D185,FIND("Password: ",Updates!D185)+10,(FIND("E-mail",Updates!D185)-(FIND("Password:",Updates!D185)+12)))))</f>
        <v>#VALUE!</v>
      </c>
      <c r="J185" t="e">
        <f>TRIM(CLEAN(MID(Updates!D185,FIND("Account to clone: ",Updates!D185)+18,(FIND("Position",Updates!D185)-(FIND("Account to clone: ",Updates!D185)+18)))))</f>
        <v>#VALUE!</v>
      </c>
      <c r="K185" t="e">
        <f>TRIM(CLEAN(MID(Updates!D185,FIND("Clone permissions of another account: ",Updates!D185)+38,(FIND("Email required:",Updates!D185)-(FIND("Clone permissions of another account: ",Updates!D185)+38)))))</f>
        <v>#VALUE!</v>
      </c>
      <c r="L185" t="e">
        <f t="shared" si="20"/>
        <v>#VALUE!</v>
      </c>
      <c r="M185" s="8" t="e">
        <f>TRIM(CLEAN(MID(Updates!D185,FIND("Branch: ",Updates!D185)+8,(FIND("Division",Updates!D185)-(FIND("Branch: ",Updates!D185)+8)))))</f>
        <v>#VALUE!</v>
      </c>
      <c r="N185" s="8" t="e">
        <f>TRIM(CLEAN(MID(Updates!D185,FIND("Pooled Position: ",Updates!D185)+17,(FIND("Are the",Updates!D185)-(FIND("Pooled Position: ",Updates!D185)+17)))))</f>
        <v>#VALUE!</v>
      </c>
      <c r="O185" t="e">
        <f>TRIM(CLEAN(MID(Updates!D185,FIND("Employee Name: ",Updates!D185)+15,(FIND("Job Title",Updates!D185)-(FIND("Employee Name: ",Updates!D185)+15)))))</f>
        <v>#VALUE!</v>
      </c>
      <c r="P185" t="e">
        <f t="shared" si="21"/>
        <v>#VALUE!</v>
      </c>
      <c r="Q185" t="e">
        <f t="shared" si="22"/>
        <v>#VALUE!</v>
      </c>
      <c r="R185" t="e">
        <f t="shared" si="23"/>
        <v>#VALUE!</v>
      </c>
      <c r="S185" t="e">
        <f>TRIM(CLEAN(MID(Updates!D185,FIND("Account to clone: ",Updates!D185)+18,(FIND("Position",Updates!D185)-(FIND("Account to clone: ",Updates!D185)+18)))))</f>
        <v>#VALUE!</v>
      </c>
      <c r="T185" t="str">
        <f t="shared" si="24"/>
        <v/>
      </c>
      <c r="U185" t="str">
        <f t="shared" si="25"/>
        <v>No</v>
      </c>
      <c r="V185" t="e">
        <f>TRIM(CLEAN(MID(Updates!D185,FIND("Home Share (H:\ drive) required: ",Updates!D185)+4,(FIND("Group Share (S:\ drive) required: ",Updates!D185)-(FIND("Home Share (H:\ drive) required: ",Updates!D185)+4)))))</f>
        <v>#VALUE!</v>
      </c>
      <c r="W185" t="str">
        <f t="shared" si="26"/>
        <v>No</v>
      </c>
      <c r="X185" t="e">
        <f>TRIM(CLEAN(MID(Updates!D185,FIND("S Drive Path: ",Updates!D185)+14,(FIND("Position",Updates!D185)-(FIND("S Drive Path: ",Updates!D185)+14)))))</f>
        <v>#VALUE!</v>
      </c>
      <c r="Y185" t="e">
        <f>("USR\"&amp;Updates!K185)</f>
        <v>#VALUE!</v>
      </c>
      <c r="Z185" t="e">
        <f>Updates!K185&amp;"$"</f>
        <v>#VALUE!</v>
      </c>
      <c r="AA185" s="11">
        <f t="shared" ca="1" si="27"/>
        <v>20</v>
      </c>
      <c r="AB185" s="6" t="str">
        <f ca="1">LOOKUP(AA185,AC2:AC21,AD2:AD21)</f>
        <v>DC4MDB10</v>
      </c>
    </row>
    <row r="186" spans="1:28" ht="12" customHeight="1">
      <c r="A186" s="6" t="e">
        <f>TRIM(CLEAN(MID(Updates!D186,FIND("Network User Id: ",Updates!D186)+17,(FIND("E-MAIL ACCOUNTS",Updates!D186)-(FIND("Network User Id:",Updates!D186)+17)))))</f>
        <v>#VALUE!</v>
      </c>
      <c r="B186" s="6" t="e">
        <f>TRIM(CLEAN(MID(Updates!D186,FIND("Logon ID: ",Updates!D186)+10,(FIND("Password:",Updates!D186)-(FIND("Logon ID:",Updates!D186)+10)))))</f>
        <v>#VALUE!</v>
      </c>
      <c r="C186" t="e">
        <f>TRIM(CLEAN(MID(Updates!D186,FIND("Primary Address: ",Updates!D186)+17,(FIND("Secondary Address:",Updates!D186)-(FIND("Primary Address: ",Updates!D186)+17)))))</f>
        <v>#VALUE!</v>
      </c>
      <c r="D186" t="e">
        <f>TRIM(CLEAN(MID(Updates!D186,FIND("Secondary Address: ",Updates!D186)+19,(FIND("** PLEASE DO NOT REPLY TO THIS E-MAIL. ",Updates!D186)-(FIND("Secondary Address: ",Updates!D186)+19)))))</f>
        <v>#VALUE!</v>
      </c>
      <c r="E186" t="b">
        <f>IF(COUNT(SEARCH({"transpo.ottawa.on.ca"},D186)),"@ottawa.ca")</f>
        <v>0</v>
      </c>
      <c r="F186" s="9" t="e">
        <f t="shared" si="19"/>
        <v>#VALUE!</v>
      </c>
      <c r="G186" t="e">
        <f>TRIM(CLEAN(MID(Updates!D186,FIND("E-mail Address: ",Updates!D186)+16,(FIND("The employee",Updates!D186)-(FIND("E-mail Address: ",Updates!D186)+16)))))</f>
        <v>#VALUE!</v>
      </c>
      <c r="H186" t="e">
        <f>TRIM(CLEAN(MID(Updates!D186,FIND("Account Password: ",Updates!D186)+18,(FIND("NETWORK ACCOUNTS",Updates!D186)-(FIND("Account Password:",Updates!D186)+18)))))</f>
        <v>#VALUE!</v>
      </c>
      <c r="I186" t="e">
        <f>TRIM(CLEAN(MID(Updates!D186,FIND("Password: ",Updates!D186)+10,(FIND("E-mail",Updates!D186)-(FIND("Password:",Updates!D186)+12)))))</f>
        <v>#VALUE!</v>
      </c>
      <c r="J186" t="e">
        <f>TRIM(CLEAN(MID(Updates!D186,FIND("Account to clone: ",Updates!D186)+18,(FIND("Position",Updates!D186)-(FIND("Account to clone: ",Updates!D186)+18)))))</f>
        <v>#VALUE!</v>
      </c>
      <c r="K186" t="e">
        <f>TRIM(CLEAN(MID(Updates!D186,FIND("Clone permissions of another account: ",Updates!D186)+38,(FIND("Email required:",Updates!D186)-(FIND("Clone permissions of another account: ",Updates!D186)+38)))))</f>
        <v>#VALUE!</v>
      </c>
      <c r="L186" t="e">
        <f t="shared" si="20"/>
        <v>#VALUE!</v>
      </c>
      <c r="M186" s="8" t="e">
        <f>TRIM(CLEAN(MID(Updates!D186,FIND("Branch: ",Updates!D186)+8,(FIND("Division",Updates!D186)-(FIND("Branch: ",Updates!D186)+8)))))</f>
        <v>#VALUE!</v>
      </c>
      <c r="N186" s="8" t="e">
        <f>TRIM(CLEAN(MID(Updates!D186,FIND("Pooled Position: ",Updates!D186)+17,(FIND("Are the",Updates!D186)-(FIND("Pooled Position: ",Updates!D186)+17)))))</f>
        <v>#VALUE!</v>
      </c>
      <c r="O186" t="e">
        <f>TRIM(CLEAN(MID(Updates!D186,FIND("Employee Name: ",Updates!D186)+15,(FIND("Job Title",Updates!D186)-(FIND("Employee Name: ",Updates!D186)+15)))))</f>
        <v>#VALUE!</v>
      </c>
      <c r="P186" t="e">
        <f t="shared" si="21"/>
        <v>#VALUE!</v>
      </c>
      <c r="Q186" t="e">
        <f t="shared" si="22"/>
        <v>#VALUE!</v>
      </c>
      <c r="R186" t="e">
        <f t="shared" si="23"/>
        <v>#VALUE!</v>
      </c>
      <c r="S186" t="e">
        <f>TRIM(CLEAN(MID(Updates!D186,FIND("Account to clone: ",Updates!D186)+18,(FIND("Position",Updates!D186)-(FIND("Account to clone: ",Updates!D186)+18)))))</f>
        <v>#VALUE!</v>
      </c>
      <c r="T186" t="str">
        <f t="shared" si="24"/>
        <v/>
      </c>
      <c r="U186" t="str">
        <f t="shared" si="25"/>
        <v>No</v>
      </c>
      <c r="V186" t="e">
        <f>TRIM(CLEAN(MID(Updates!D186,FIND("Home Share (H:\ drive) required: ",Updates!D186)+4,(FIND("Group Share (S:\ drive) required: ",Updates!D186)-(FIND("Home Share (H:\ drive) required: ",Updates!D186)+4)))))</f>
        <v>#VALUE!</v>
      </c>
      <c r="W186" t="str">
        <f t="shared" si="26"/>
        <v>No</v>
      </c>
      <c r="X186" t="e">
        <f>TRIM(CLEAN(MID(Updates!D186,FIND("S Drive Path: ",Updates!D186)+14,(FIND("Position",Updates!D186)-(FIND("S Drive Path: ",Updates!D186)+14)))))</f>
        <v>#VALUE!</v>
      </c>
      <c r="Y186" t="e">
        <f>("USR\"&amp;Updates!K186)</f>
        <v>#VALUE!</v>
      </c>
      <c r="Z186" t="e">
        <f>Updates!K186&amp;"$"</f>
        <v>#VALUE!</v>
      </c>
      <c r="AA186" s="11">
        <f t="shared" ca="1" si="27"/>
        <v>19</v>
      </c>
      <c r="AB186" s="6" t="str">
        <f ca="1">LOOKUP(AA186,AC2:AC21,AD2:AD21)</f>
        <v>DC4MDB09</v>
      </c>
    </row>
    <row r="187" spans="1:28" ht="12" customHeight="1">
      <c r="A187" s="6" t="e">
        <f>TRIM(CLEAN(MID(Updates!D187,FIND("Network User Id: ",Updates!D187)+17,(FIND("E-MAIL ACCOUNTS",Updates!D187)-(FIND("Network User Id:",Updates!D187)+17)))))</f>
        <v>#VALUE!</v>
      </c>
      <c r="B187" s="6" t="e">
        <f>TRIM(CLEAN(MID(Updates!D187,FIND("Logon ID: ",Updates!D187)+10,(FIND("Password:",Updates!D187)-(FIND("Logon ID:",Updates!D187)+10)))))</f>
        <v>#VALUE!</v>
      </c>
      <c r="C187" t="e">
        <f>TRIM(CLEAN(MID(Updates!D187,FIND("Primary Address: ",Updates!D187)+17,(FIND("Secondary Address:",Updates!D187)-(FIND("Primary Address: ",Updates!D187)+17)))))</f>
        <v>#VALUE!</v>
      </c>
      <c r="D187" t="e">
        <f>TRIM(CLEAN(MID(Updates!D187,FIND("Secondary Address: ",Updates!D187)+19,(FIND("** PLEASE DO NOT REPLY TO THIS E-MAIL. ",Updates!D187)-(FIND("Secondary Address: ",Updates!D187)+19)))))</f>
        <v>#VALUE!</v>
      </c>
      <c r="E187" t="b">
        <f>IF(COUNT(SEARCH({"transpo.ottawa.on.ca"},D187)),"@ottawa.ca")</f>
        <v>0</v>
      </c>
      <c r="F187" s="9" t="e">
        <f t="shared" si="19"/>
        <v>#VALUE!</v>
      </c>
      <c r="G187" t="e">
        <f>TRIM(CLEAN(MID(Updates!D187,FIND("E-mail Address: ",Updates!D187)+16,(FIND("The employee",Updates!D187)-(FIND("E-mail Address: ",Updates!D187)+16)))))</f>
        <v>#VALUE!</v>
      </c>
      <c r="H187" t="e">
        <f>TRIM(CLEAN(MID(Updates!D187,FIND("Account Password: ",Updates!D187)+18,(FIND("NETWORK ACCOUNTS",Updates!D187)-(FIND("Account Password:",Updates!D187)+18)))))</f>
        <v>#VALUE!</v>
      </c>
      <c r="I187" t="e">
        <f>TRIM(CLEAN(MID(Updates!D187,FIND("Password: ",Updates!D187)+10,(FIND("E-mail",Updates!D187)-(FIND("Password:",Updates!D187)+12)))))</f>
        <v>#VALUE!</v>
      </c>
      <c r="J187" t="e">
        <f>TRIM(CLEAN(MID(Updates!D187,FIND("Account to clone: ",Updates!D187)+18,(FIND("Position",Updates!D187)-(FIND("Account to clone: ",Updates!D187)+18)))))</f>
        <v>#VALUE!</v>
      </c>
      <c r="K187" t="e">
        <f>TRIM(CLEAN(MID(Updates!D187,FIND("Clone permissions of another account: ",Updates!D187)+38,(FIND("Email required:",Updates!D187)-(FIND("Clone permissions of another account: ",Updates!D187)+38)))))</f>
        <v>#VALUE!</v>
      </c>
      <c r="L187" t="e">
        <f t="shared" si="20"/>
        <v>#VALUE!</v>
      </c>
      <c r="M187" s="8" t="e">
        <f>TRIM(CLEAN(MID(Updates!D187,FIND("Branch: ",Updates!D187)+8,(FIND("Division",Updates!D187)-(FIND("Branch: ",Updates!D187)+8)))))</f>
        <v>#VALUE!</v>
      </c>
      <c r="N187" s="8" t="e">
        <f>TRIM(CLEAN(MID(Updates!D187,FIND("Pooled Position: ",Updates!D187)+17,(FIND("Are the",Updates!D187)-(FIND("Pooled Position: ",Updates!D187)+17)))))</f>
        <v>#VALUE!</v>
      </c>
      <c r="O187" t="e">
        <f>TRIM(CLEAN(MID(Updates!D187,FIND("Employee Name: ",Updates!D187)+15,(FIND("Job Title",Updates!D187)-(FIND("Employee Name: ",Updates!D187)+15)))))</f>
        <v>#VALUE!</v>
      </c>
      <c r="P187" t="e">
        <f t="shared" si="21"/>
        <v>#VALUE!</v>
      </c>
      <c r="Q187" t="e">
        <f t="shared" si="22"/>
        <v>#VALUE!</v>
      </c>
      <c r="R187" t="e">
        <f t="shared" si="23"/>
        <v>#VALUE!</v>
      </c>
      <c r="S187" t="e">
        <f>TRIM(CLEAN(MID(Updates!D187,FIND("Account to clone: ",Updates!D187)+18,(FIND("Position",Updates!D187)-(FIND("Account to clone: ",Updates!D187)+18)))))</f>
        <v>#VALUE!</v>
      </c>
      <c r="T187" t="str">
        <f t="shared" si="24"/>
        <v/>
      </c>
      <c r="U187" t="str">
        <f t="shared" si="25"/>
        <v>No</v>
      </c>
      <c r="V187" t="e">
        <f>TRIM(CLEAN(MID(Updates!D187,FIND("Home Share (H:\ drive) required: ",Updates!D187)+4,(FIND("Group Share (S:\ drive) required: ",Updates!D187)-(FIND("Home Share (H:\ drive) required: ",Updates!D187)+4)))))</f>
        <v>#VALUE!</v>
      </c>
      <c r="W187" t="str">
        <f t="shared" si="26"/>
        <v>No</v>
      </c>
      <c r="X187" t="e">
        <f>TRIM(CLEAN(MID(Updates!D187,FIND("S Drive Path: ",Updates!D187)+14,(FIND("Position",Updates!D187)-(FIND("S Drive Path: ",Updates!D187)+14)))))</f>
        <v>#VALUE!</v>
      </c>
      <c r="Y187" t="e">
        <f>("USR\"&amp;Updates!K187)</f>
        <v>#VALUE!</v>
      </c>
      <c r="Z187" t="e">
        <f>Updates!K187&amp;"$"</f>
        <v>#VALUE!</v>
      </c>
      <c r="AA187" s="11">
        <f t="shared" ca="1" si="27"/>
        <v>2</v>
      </c>
      <c r="AB187" s="6" t="str">
        <f ca="1">LOOKUP(AA187,AC2:AC21,AD2:AD21)</f>
        <v>DC1MDB02</v>
      </c>
    </row>
    <row r="188" spans="1:28" ht="12" customHeight="1">
      <c r="A188" s="6" t="e">
        <f>TRIM(CLEAN(MID(Updates!D188,FIND("Network User Id: ",Updates!D188)+17,(FIND("E-MAIL ACCOUNTS",Updates!D188)-(FIND("Network User Id:",Updates!D188)+17)))))</f>
        <v>#VALUE!</v>
      </c>
      <c r="B188" s="6" t="e">
        <f>TRIM(CLEAN(MID(Updates!D188,FIND("Logon ID: ",Updates!D188)+10,(FIND("Password:",Updates!D188)-(FIND("Logon ID:",Updates!D188)+10)))))</f>
        <v>#VALUE!</v>
      </c>
      <c r="C188" t="e">
        <f>TRIM(CLEAN(MID(Updates!D188,FIND("Primary Address: ",Updates!D188)+17,(FIND("Secondary Address:",Updates!D188)-(FIND("Primary Address: ",Updates!D188)+17)))))</f>
        <v>#VALUE!</v>
      </c>
      <c r="D188" t="e">
        <f>TRIM(CLEAN(MID(Updates!D188,FIND("Secondary Address: ",Updates!D188)+19,(FIND("** PLEASE DO NOT REPLY TO THIS E-MAIL. ",Updates!D188)-(FIND("Secondary Address: ",Updates!D188)+19)))))</f>
        <v>#VALUE!</v>
      </c>
      <c r="E188" t="b">
        <f>IF(COUNT(SEARCH({"transpo.ottawa.on.ca"},D188)),"@ottawa.ca")</f>
        <v>0</v>
      </c>
      <c r="F188" s="9" t="e">
        <f t="shared" si="19"/>
        <v>#VALUE!</v>
      </c>
      <c r="G188" t="e">
        <f>TRIM(CLEAN(MID(Updates!D188,FIND("E-mail Address: ",Updates!D188)+16,(FIND("The employee",Updates!D188)-(FIND("E-mail Address: ",Updates!D188)+16)))))</f>
        <v>#VALUE!</v>
      </c>
      <c r="H188" t="e">
        <f>TRIM(CLEAN(MID(Updates!D188,FIND("Account Password: ",Updates!D188)+18,(FIND("NETWORK ACCOUNTS",Updates!D188)-(FIND("Account Password:",Updates!D188)+18)))))</f>
        <v>#VALUE!</v>
      </c>
      <c r="I188" t="e">
        <f>TRIM(CLEAN(MID(Updates!D188,FIND("Password: ",Updates!D188)+10,(FIND("E-mail",Updates!D188)-(FIND("Password:",Updates!D188)+12)))))</f>
        <v>#VALUE!</v>
      </c>
      <c r="J188" t="e">
        <f>TRIM(CLEAN(MID(Updates!D188,FIND("Account to clone: ",Updates!D188)+18,(FIND("Position",Updates!D188)-(FIND("Account to clone: ",Updates!D188)+18)))))</f>
        <v>#VALUE!</v>
      </c>
      <c r="K188" t="e">
        <f>TRIM(CLEAN(MID(Updates!D188,FIND("Clone permissions of another account: ",Updates!D188)+38,(FIND("Email required:",Updates!D188)-(FIND("Clone permissions of another account: ",Updates!D188)+38)))))</f>
        <v>#VALUE!</v>
      </c>
      <c r="L188" t="e">
        <f t="shared" si="20"/>
        <v>#VALUE!</v>
      </c>
      <c r="M188" s="8" t="e">
        <f>TRIM(CLEAN(MID(Updates!D188,FIND("Branch: ",Updates!D188)+8,(FIND("Division",Updates!D188)-(FIND("Branch: ",Updates!D188)+8)))))</f>
        <v>#VALUE!</v>
      </c>
      <c r="N188" s="8" t="e">
        <f>TRIM(CLEAN(MID(Updates!D188,FIND("Pooled Position: ",Updates!D188)+17,(FIND("Are the",Updates!D188)-(FIND("Pooled Position: ",Updates!D188)+17)))))</f>
        <v>#VALUE!</v>
      </c>
      <c r="O188" t="e">
        <f>TRIM(CLEAN(MID(Updates!D188,FIND("Employee Name: ",Updates!D188)+15,(FIND("Job Title",Updates!D188)-(FIND("Employee Name: ",Updates!D188)+15)))))</f>
        <v>#VALUE!</v>
      </c>
      <c r="P188" t="e">
        <f t="shared" si="21"/>
        <v>#VALUE!</v>
      </c>
      <c r="Q188" t="e">
        <f t="shared" si="22"/>
        <v>#VALUE!</v>
      </c>
      <c r="R188" t="e">
        <f t="shared" si="23"/>
        <v>#VALUE!</v>
      </c>
      <c r="S188" t="e">
        <f>TRIM(CLEAN(MID(Updates!D188,FIND("Account to clone: ",Updates!D188)+18,(FIND("Position",Updates!D188)-(FIND("Account to clone: ",Updates!D188)+18)))))</f>
        <v>#VALUE!</v>
      </c>
      <c r="T188" t="str">
        <f t="shared" si="24"/>
        <v/>
      </c>
      <c r="U188" t="str">
        <f t="shared" si="25"/>
        <v>No</v>
      </c>
      <c r="V188" t="e">
        <f>TRIM(CLEAN(MID(Updates!D188,FIND("Home Share (H:\ drive) required: ",Updates!D188)+4,(FIND("Group Share (S:\ drive) required: ",Updates!D188)-(FIND("Home Share (H:\ drive) required: ",Updates!D188)+4)))))</f>
        <v>#VALUE!</v>
      </c>
      <c r="W188" t="str">
        <f t="shared" si="26"/>
        <v>No</v>
      </c>
      <c r="X188" t="e">
        <f>TRIM(CLEAN(MID(Updates!D188,FIND("S Drive Path: ",Updates!D188)+14,(FIND("Position",Updates!D188)-(FIND("S Drive Path: ",Updates!D188)+14)))))</f>
        <v>#VALUE!</v>
      </c>
      <c r="Y188" t="e">
        <f>("USR\"&amp;Updates!K188)</f>
        <v>#VALUE!</v>
      </c>
      <c r="Z188" t="e">
        <f>Updates!K188&amp;"$"</f>
        <v>#VALUE!</v>
      </c>
      <c r="AA188" s="11">
        <f t="shared" ca="1" si="27"/>
        <v>19</v>
      </c>
      <c r="AB188" s="6" t="str">
        <f ca="1">LOOKUP(AA188,AC2:AC21,AD2:AD21)</f>
        <v>DC4MDB09</v>
      </c>
    </row>
    <row r="189" spans="1:28" ht="12" customHeight="1">
      <c r="A189" s="6" t="e">
        <f>TRIM(CLEAN(MID(Updates!D189,FIND("Network User Id: ",Updates!D189)+17,(FIND("E-MAIL ACCOUNTS",Updates!D189)-(FIND("Network User Id:",Updates!D189)+17)))))</f>
        <v>#VALUE!</v>
      </c>
      <c r="B189" s="6" t="e">
        <f>TRIM(CLEAN(MID(Updates!D189,FIND("Logon ID: ",Updates!D189)+10,(FIND("Password:",Updates!D189)-(FIND("Logon ID:",Updates!D189)+10)))))</f>
        <v>#VALUE!</v>
      </c>
      <c r="C189" t="e">
        <f>TRIM(CLEAN(MID(Updates!D189,FIND("Primary Address: ",Updates!D189)+17,(FIND("Secondary Address:",Updates!D189)-(FIND("Primary Address: ",Updates!D189)+17)))))</f>
        <v>#VALUE!</v>
      </c>
      <c r="D189" t="e">
        <f>TRIM(CLEAN(MID(Updates!D189,FIND("Secondary Address: ",Updates!D189)+19,(FIND("** PLEASE DO NOT REPLY TO THIS E-MAIL. ",Updates!D189)-(FIND("Secondary Address: ",Updates!D189)+19)))))</f>
        <v>#VALUE!</v>
      </c>
      <c r="E189" t="b">
        <f>IF(COUNT(SEARCH({"transpo.ottawa.on.ca"},D189)),"@ottawa.ca")</f>
        <v>0</v>
      </c>
      <c r="F189" s="9" t="e">
        <f t="shared" si="19"/>
        <v>#VALUE!</v>
      </c>
      <c r="G189" t="e">
        <f>TRIM(CLEAN(MID(Updates!D189,FIND("E-mail Address: ",Updates!D189)+16,(FIND("The employee",Updates!D189)-(FIND("E-mail Address: ",Updates!D189)+16)))))</f>
        <v>#VALUE!</v>
      </c>
      <c r="H189" t="e">
        <f>TRIM(CLEAN(MID(Updates!D189,FIND("Account Password: ",Updates!D189)+18,(FIND("NETWORK ACCOUNTS",Updates!D189)-(FIND("Account Password:",Updates!D189)+18)))))</f>
        <v>#VALUE!</v>
      </c>
      <c r="I189" t="e">
        <f>TRIM(CLEAN(MID(Updates!D189,FIND("Password: ",Updates!D189)+10,(FIND("E-mail",Updates!D189)-(FIND("Password:",Updates!D189)+12)))))</f>
        <v>#VALUE!</v>
      </c>
      <c r="J189" t="e">
        <f>TRIM(CLEAN(MID(Updates!D189,FIND("Account to clone: ",Updates!D189)+18,(FIND("Position",Updates!D189)-(FIND("Account to clone: ",Updates!D189)+18)))))</f>
        <v>#VALUE!</v>
      </c>
      <c r="K189" t="e">
        <f>TRIM(CLEAN(MID(Updates!D189,FIND("Clone permissions of another account: ",Updates!D189)+38,(FIND("Email required:",Updates!D189)-(FIND("Clone permissions of another account: ",Updates!D189)+38)))))</f>
        <v>#VALUE!</v>
      </c>
      <c r="L189" t="e">
        <f t="shared" si="20"/>
        <v>#VALUE!</v>
      </c>
      <c r="M189" s="8" t="e">
        <f>TRIM(CLEAN(MID(Updates!D189,FIND("Branch: ",Updates!D189)+8,(FIND("Division",Updates!D189)-(FIND("Branch: ",Updates!D189)+8)))))</f>
        <v>#VALUE!</v>
      </c>
      <c r="N189" s="8" t="e">
        <f>TRIM(CLEAN(MID(Updates!D189,FIND("Pooled Position: ",Updates!D189)+17,(FIND("Are the",Updates!D189)-(FIND("Pooled Position: ",Updates!D189)+17)))))</f>
        <v>#VALUE!</v>
      </c>
      <c r="O189" t="e">
        <f>TRIM(CLEAN(MID(Updates!D189,FIND("Employee Name: ",Updates!D189)+15,(FIND("Job Title",Updates!D189)-(FIND("Employee Name: ",Updates!D189)+15)))))</f>
        <v>#VALUE!</v>
      </c>
      <c r="P189" t="e">
        <f t="shared" si="21"/>
        <v>#VALUE!</v>
      </c>
      <c r="Q189" t="e">
        <f t="shared" si="22"/>
        <v>#VALUE!</v>
      </c>
      <c r="R189" t="e">
        <f t="shared" si="23"/>
        <v>#VALUE!</v>
      </c>
      <c r="S189" t="e">
        <f>TRIM(CLEAN(MID(Updates!D189,FIND("Account to clone: ",Updates!D189)+18,(FIND("Position",Updates!D189)-(FIND("Account to clone: ",Updates!D189)+18)))))</f>
        <v>#VALUE!</v>
      </c>
      <c r="T189" t="str">
        <f t="shared" si="24"/>
        <v/>
      </c>
      <c r="U189" t="str">
        <f t="shared" si="25"/>
        <v>No</v>
      </c>
      <c r="V189" t="e">
        <f>TRIM(CLEAN(MID(Updates!D189,FIND("Home Share (H:\ drive) required: ",Updates!D189)+4,(FIND("Group Share (S:\ drive) required: ",Updates!D189)-(FIND("Home Share (H:\ drive) required: ",Updates!D189)+4)))))</f>
        <v>#VALUE!</v>
      </c>
      <c r="W189" t="str">
        <f t="shared" si="26"/>
        <v>No</v>
      </c>
      <c r="X189" t="e">
        <f>TRIM(CLEAN(MID(Updates!D189,FIND("S Drive Path: ",Updates!D189)+14,(FIND("Position",Updates!D189)-(FIND("S Drive Path: ",Updates!D189)+14)))))</f>
        <v>#VALUE!</v>
      </c>
      <c r="Y189" t="e">
        <f>("USR\"&amp;Updates!K189)</f>
        <v>#VALUE!</v>
      </c>
      <c r="Z189" t="e">
        <f>Updates!K189&amp;"$"</f>
        <v>#VALUE!</v>
      </c>
      <c r="AA189" s="11">
        <f t="shared" ca="1" si="27"/>
        <v>9</v>
      </c>
      <c r="AB189" s="6" t="str">
        <f ca="1">LOOKUP(AA189,AC2:AC21,AD2:AD21)</f>
        <v>DC1MDB09</v>
      </c>
    </row>
    <row r="190" spans="1:28" ht="12" customHeight="1">
      <c r="A190" s="6" t="e">
        <f>TRIM(CLEAN(MID(Updates!D190,FIND("Network User Id: ",Updates!D190)+17,(FIND("E-MAIL ACCOUNTS",Updates!D190)-(FIND("Network User Id:",Updates!D190)+17)))))</f>
        <v>#VALUE!</v>
      </c>
      <c r="B190" s="6" t="e">
        <f>TRIM(CLEAN(MID(Updates!D190,FIND("Logon ID: ",Updates!D190)+10,(FIND("Password:",Updates!D190)-(FIND("Logon ID:",Updates!D190)+10)))))</f>
        <v>#VALUE!</v>
      </c>
      <c r="C190" t="e">
        <f>TRIM(CLEAN(MID(Updates!D190,FIND("Primary Address: ",Updates!D190)+17,(FIND("Secondary Address:",Updates!D190)-(FIND("Primary Address: ",Updates!D190)+17)))))</f>
        <v>#VALUE!</v>
      </c>
      <c r="D190" t="e">
        <f>TRIM(CLEAN(MID(Updates!D190,FIND("Secondary Address: ",Updates!D190)+19,(FIND("** PLEASE DO NOT REPLY TO THIS E-MAIL. ",Updates!D190)-(FIND("Secondary Address: ",Updates!D190)+19)))))</f>
        <v>#VALUE!</v>
      </c>
      <c r="E190" t="b">
        <f>IF(COUNT(SEARCH({"transpo.ottawa.on.ca"},D190)),"@ottawa.ca")</f>
        <v>0</v>
      </c>
      <c r="F190" s="9" t="e">
        <f t="shared" si="19"/>
        <v>#VALUE!</v>
      </c>
      <c r="G190" t="e">
        <f>TRIM(CLEAN(MID(Updates!D190,FIND("E-mail Address: ",Updates!D190)+16,(FIND("The employee",Updates!D190)-(FIND("E-mail Address: ",Updates!D190)+16)))))</f>
        <v>#VALUE!</v>
      </c>
      <c r="H190" t="e">
        <f>TRIM(CLEAN(MID(Updates!D190,FIND("Account Password: ",Updates!D190)+18,(FIND("NETWORK ACCOUNTS",Updates!D190)-(FIND("Account Password:",Updates!D190)+18)))))</f>
        <v>#VALUE!</v>
      </c>
      <c r="I190" t="e">
        <f>TRIM(CLEAN(MID(Updates!D190,FIND("Password: ",Updates!D190)+10,(FIND("E-mail",Updates!D190)-(FIND("Password:",Updates!D190)+12)))))</f>
        <v>#VALUE!</v>
      </c>
      <c r="J190" t="e">
        <f>TRIM(CLEAN(MID(Updates!D190,FIND("Account to clone: ",Updates!D190)+18,(FIND("Position",Updates!D190)-(FIND("Account to clone: ",Updates!D190)+18)))))</f>
        <v>#VALUE!</v>
      </c>
      <c r="K190" t="e">
        <f>TRIM(CLEAN(MID(Updates!D190,FIND("Clone permissions of another account: ",Updates!D190)+38,(FIND("Email required:",Updates!D190)-(FIND("Clone permissions of another account: ",Updates!D190)+38)))))</f>
        <v>#VALUE!</v>
      </c>
      <c r="L190" t="e">
        <f t="shared" si="20"/>
        <v>#VALUE!</v>
      </c>
      <c r="M190" s="8" t="e">
        <f>TRIM(CLEAN(MID(Updates!D190,FIND("Branch: ",Updates!D190)+8,(FIND("Division",Updates!D190)-(FIND("Branch: ",Updates!D190)+8)))))</f>
        <v>#VALUE!</v>
      </c>
      <c r="N190" s="8" t="e">
        <f>TRIM(CLEAN(MID(Updates!D190,FIND("Pooled Position: ",Updates!D190)+17,(FIND("Are the",Updates!D190)-(FIND("Pooled Position: ",Updates!D190)+17)))))</f>
        <v>#VALUE!</v>
      </c>
      <c r="O190" t="e">
        <f>TRIM(CLEAN(MID(Updates!D190,FIND("Employee Name: ",Updates!D190)+15,(FIND("Job Title",Updates!D190)-(FIND("Employee Name: ",Updates!D190)+15)))))</f>
        <v>#VALUE!</v>
      </c>
      <c r="P190" t="e">
        <f t="shared" si="21"/>
        <v>#VALUE!</v>
      </c>
      <c r="Q190" t="e">
        <f t="shared" si="22"/>
        <v>#VALUE!</v>
      </c>
      <c r="R190" t="e">
        <f t="shared" si="23"/>
        <v>#VALUE!</v>
      </c>
      <c r="S190" t="e">
        <f>TRIM(CLEAN(MID(Updates!D190,FIND("Account to clone: ",Updates!D190)+18,(FIND("Position",Updates!D190)-(FIND("Account to clone: ",Updates!D190)+18)))))</f>
        <v>#VALUE!</v>
      </c>
      <c r="T190" t="str">
        <f t="shared" si="24"/>
        <v/>
      </c>
      <c r="U190" t="str">
        <f t="shared" si="25"/>
        <v>No</v>
      </c>
      <c r="V190" t="e">
        <f>TRIM(CLEAN(MID(Updates!D190,FIND("Home Share (H:\ drive) required: ",Updates!D190)+4,(FIND("Group Share (S:\ drive) required: ",Updates!D190)-(FIND("Home Share (H:\ drive) required: ",Updates!D190)+4)))))</f>
        <v>#VALUE!</v>
      </c>
      <c r="W190" t="str">
        <f t="shared" si="26"/>
        <v>No</v>
      </c>
      <c r="X190" t="e">
        <f>TRIM(CLEAN(MID(Updates!D190,FIND("S Drive Path: ",Updates!D190)+14,(FIND("Position",Updates!D190)-(FIND("S Drive Path: ",Updates!D190)+14)))))</f>
        <v>#VALUE!</v>
      </c>
      <c r="Y190" t="e">
        <f>("USR\"&amp;Updates!K190)</f>
        <v>#VALUE!</v>
      </c>
      <c r="Z190" t="e">
        <f>Updates!K190&amp;"$"</f>
        <v>#VALUE!</v>
      </c>
      <c r="AA190" s="11">
        <f t="shared" ca="1" si="27"/>
        <v>3</v>
      </c>
      <c r="AB190" s="6" t="str">
        <f ca="1">LOOKUP(AA190,AC2:AC21,AD2:AD21)</f>
        <v>DC1MDB03</v>
      </c>
    </row>
    <row r="191" spans="1:28" ht="12" customHeight="1">
      <c r="A191" s="6" t="e">
        <f>TRIM(CLEAN(MID(Updates!D191,FIND("Network User Id: ",Updates!D191)+17,(FIND("E-MAIL ACCOUNTS",Updates!D191)-(FIND("Network User Id:",Updates!D191)+17)))))</f>
        <v>#VALUE!</v>
      </c>
      <c r="B191" s="6" t="e">
        <f>TRIM(CLEAN(MID(Updates!D191,FIND("Logon ID: ",Updates!D191)+10,(FIND("Password:",Updates!D191)-(FIND("Logon ID:",Updates!D191)+10)))))</f>
        <v>#VALUE!</v>
      </c>
      <c r="C191" t="e">
        <f>TRIM(CLEAN(MID(Updates!D191,FIND("Primary Address: ",Updates!D191)+17,(FIND("Secondary Address:",Updates!D191)-(FIND("Primary Address: ",Updates!D191)+17)))))</f>
        <v>#VALUE!</v>
      </c>
      <c r="D191" t="e">
        <f>TRIM(CLEAN(MID(Updates!D191,FIND("Secondary Address: ",Updates!D191)+19,(FIND("** PLEASE DO NOT REPLY TO THIS E-MAIL. ",Updates!D191)-(FIND("Secondary Address: ",Updates!D191)+19)))))</f>
        <v>#VALUE!</v>
      </c>
      <c r="E191" t="b">
        <f>IF(COUNT(SEARCH({"transpo.ottawa.on.ca"},D191)),"@ottawa.ca")</f>
        <v>0</v>
      </c>
      <c r="F191" s="9" t="e">
        <f t="shared" si="19"/>
        <v>#VALUE!</v>
      </c>
      <c r="G191" t="e">
        <f>TRIM(CLEAN(MID(Updates!D191,FIND("E-mail Address: ",Updates!D191)+16,(FIND("The employee",Updates!D191)-(FIND("E-mail Address: ",Updates!D191)+16)))))</f>
        <v>#VALUE!</v>
      </c>
      <c r="H191" t="e">
        <f>TRIM(CLEAN(MID(Updates!D191,FIND("Account Password: ",Updates!D191)+18,(FIND("NETWORK ACCOUNTS",Updates!D191)-(FIND("Account Password:",Updates!D191)+18)))))</f>
        <v>#VALUE!</v>
      </c>
      <c r="I191" t="e">
        <f>TRIM(CLEAN(MID(Updates!D191,FIND("Password: ",Updates!D191)+10,(FIND("E-mail",Updates!D191)-(FIND("Password:",Updates!D191)+12)))))</f>
        <v>#VALUE!</v>
      </c>
      <c r="J191" t="e">
        <f>TRIM(CLEAN(MID(Updates!D191,FIND("Account to clone: ",Updates!D191)+18,(FIND("Position",Updates!D191)-(FIND("Account to clone: ",Updates!D191)+18)))))</f>
        <v>#VALUE!</v>
      </c>
      <c r="K191" t="e">
        <f>TRIM(CLEAN(MID(Updates!D191,FIND("Clone permissions of another account: ",Updates!D191)+38,(FIND("Email required:",Updates!D191)-(FIND("Clone permissions of another account: ",Updates!D191)+38)))))</f>
        <v>#VALUE!</v>
      </c>
      <c r="L191" t="e">
        <f t="shared" si="20"/>
        <v>#VALUE!</v>
      </c>
      <c r="M191" s="8" t="e">
        <f>TRIM(CLEAN(MID(Updates!D191,FIND("Branch: ",Updates!D191)+8,(FIND("Division",Updates!D191)-(FIND("Branch: ",Updates!D191)+8)))))</f>
        <v>#VALUE!</v>
      </c>
      <c r="N191" s="8" t="e">
        <f>TRIM(CLEAN(MID(Updates!D191,FIND("Pooled Position: ",Updates!D191)+17,(FIND("Are the",Updates!D191)-(FIND("Pooled Position: ",Updates!D191)+17)))))</f>
        <v>#VALUE!</v>
      </c>
      <c r="O191" t="e">
        <f>TRIM(CLEAN(MID(Updates!D191,FIND("Employee Name: ",Updates!D191)+15,(FIND("Job Title",Updates!D191)-(FIND("Employee Name: ",Updates!D191)+15)))))</f>
        <v>#VALUE!</v>
      </c>
      <c r="P191" t="e">
        <f t="shared" si="21"/>
        <v>#VALUE!</v>
      </c>
      <c r="Q191" t="e">
        <f t="shared" si="22"/>
        <v>#VALUE!</v>
      </c>
      <c r="R191" t="e">
        <f t="shared" si="23"/>
        <v>#VALUE!</v>
      </c>
      <c r="S191" t="e">
        <f>TRIM(CLEAN(MID(Updates!D191,FIND("Account to clone: ",Updates!D191)+18,(FIND("Position",Updates!D191)-(FIND("Account to clone: ",Updates!D191)+18)))))</f>
        <v>#VALUE!</v>
      </c>
      <c r="T191" t="str">
        <f t="shared" si="24"/>
        <v/>
      </c>
      <c r="U191" t="str">
        <f t="shared" si="25"/>
        <v>No</v>
      </c>
      <c r="V191" t="e">
        <f>TRIM(CLEAN(MID(Updates!D191,FIND("Home Share (H:\ drive) required: ",Updates!D191)+4,(FIND("Group Share (S:\ drive) required: ",Updates!D191)-(FIND("Home Share (H:\ drive) required: ",Updates!D191)+4)))))</f>
        <v>#VALUE!</v>
      </c>
      <c r="W191" t="str">
        <f t="shared" si="26"/>
        <v>No</v>
      </c>
      <c r="X191" t="e">
        <f>TRIM(CLEAN(MID(Updates!D191,FIND("S Drive Path: ",Updates!D191)+14,(FIND("Position",Updates!D191)-(FIND("S Drive Path: ",Updates!D191)+14)))))</f>
        <v>#VALUE!</v>
      </c>
      <c r="Y191" t="e">
        <f>("USR\"&amp;Updates!K191)</f>
        <v>#VALUE!</v>
      </c>
      <c r="Z191" t="e">
        <f>Updates!K191&amp;"$"</f>
        <v>#VALUE!</v>
      </c>
      <c r="AA191" s="11">
        <f t="shared" ca="1" si="27"/>
        <v>7</v>
      </c>
      <c r="AB191" s="6" t="str">
        <f ca="1">LOOKUP(AA191,AC2:AC21,AD2:AD21)</f>
        <v>DC1MDB07</v>
      </c>
    </row>
    <row r="192" spans="1:28" ht="12" customHeight="1">
      <c r="A192" s="6" t="e">
        <f>TRIM(CLEAN(MID(Updates!D192,FIND("Network User Id: ",Updates!D192)+17,(FIND("E-MAIL ACCOUNTS",Updates!D192)-(FIND("Network User Id:",Updates!D192)+17)))))</f>
        <v>#VALUE!</v>
      </c>
      <c r="B192" s="6" t="e">
        <f>TRIM(CLEAN(MID(Updates!D192,FIND("Logon ID: ",Updates!D192)+10,(FIND("Password:",Updates!D192)-(FIND("Logon ID:",Updates!D192)+10)))))</f>
        <v>#VALUE!</v>
      </c>
      <c r="C192" t="e">
        <f>TRIM(CLEAN(MID(Updates!D192,FIND("Primary Address: ",Updates!D192)+17,(FIND("Secondary Address:",Updates!D192)-(FIND("Primary Address: ",Updates!D192)+17)))))</f>
        <v>#VALUE!</v>
      </c>
      <c r="D192" t="e">
        <f>TRIM(CLEAN(MID(Updates!D192,FIND("Secondary Address: ",Updates!D192)+19,(FIND("** PLEASE DO NOT REPLY TO THIS E-MAIL. ",Updates!D192)-(FIND("Secondary Address: ",Updates!D192)+19)))))</f>
        <v>#VALUE!</v>
      </c>
      <c r="E192" t="b">
        <f>IF(COUNT(SEARCH({"transpo.ottawa.on.ca"},D192)),"@ottawa.ca")</f>
        <v>0</v>
      </c>
      <c r="F192" s="9" t="e">
        <f t="shared" si="19"/>
        <v>#VALUE!</v>
      </c>
      <c r="G192" t="e">
        <f>TRIM(CLEAN(MID(Updates!D192,FIND("E-mail Address: ",Updates!D192)+16,(FIND("The employee",Updates!D192)-(FIND("E-mail Address: ",Updates!D192)+16)))))</f>
        <v>#VALUE!</v>
      </c>
      <c r="H192" t="e">
        <f>TRIM(CLEAN(MID(Updates!D192,FIND("Account Password: ",Updates!D192)+18,(FIND("NETWORK ACCOUNTS",Updates!D192)-(FIND("Account Password:",Updates!D192)+18)))))</f>
        <v>#VALUE!</v>
      </c>
      <c r="I192" t="e">
        <f>TRIM(CLEAN(MID(Updates!D192,FIND("Password: ",Updates!D192)+10,(FIND("E-mail",Updates!D192)-(FIND("Password:",Updates!D192)+12)))))</f>
        <v>#VALUE!</v>
      </c>
      <c r="J192" t="e">
        <f>TRIM(CLEAN(MID(Updates!D192,FIND("Account to clone: ",Updates!D192)+18,(FIND("Position",Updates!D192)-(FIND("Account to clone: ",Updates!D192)+18)))))</f>
        <v>#VALUE!</v>
      </c>
      <c r="K192" t="e">
        <f>TRIM(CLEAN(MID(Updates!D192,FIND("Clone permissions of another account: ",Updates!D192)+38,(FIND("Email required:",Updates!D192)-(FIND("Clone permissions of another account: ",Updates!D192)+38)))))</f>
        <v>#VALUE!</v>
      </c>
      <c r="L192" t="e">
        <f t="shared" si="20"/>
        <v>#VALUE!</v>
      </c>
      <c r="M192" s="8" t="e">
        <f>TRIM(CLEAN(MID(Updates!D192,FIND("Branch: ",Updates!D192)+8,(FIND("Division",Updates!D192)-(FIND("Branch: ",Updates!D192)+8)))))</f>
        <v>#VALUE!</v>
      </c>
      <c r="N192" s="8" t="e">
        <f>TRIM(CLEAN(MID(Updates!D192,FIND("Pooled Position: ",Updates!D192)+17,(FIND("Are the",Updates!D192)-(FIND("Pooled Position: ",Updates!D192)+17)))))</f>
        <v>#VALUE!</v>
      </c>
      <c r="O192" t="e">
        <f>TRIM(CLEAN(MID(Updates!D192,FIND("Employee Name: ",Updates!D192)+15,(FIND("Job Title",Updates!D192)-(FIND("Employee Name: ",Updates!D192)+15)))))</f>
        <v>#VALUE!</v>
      </c>
      <c r="P192" t="e">
        <f t="shared" si="21"/>
        <v>#VALUE!</v>
      </c>
      <c r="Q192" t="e">
        <f t="shared" si="22"/>
        <v>#VALUE!</v>
      </c>
      <c r="R192" t="e">
        <f t="shared" si="23"/>
        <v>#VALUE!</v>
      </c>
      <c r="S192" t="e">
        <f>TRIM(CLEAN(MID(Updates!D192,FIND("Account to clone: ",Updates!D192)+18,(FIND("Position",Updates!D192)-(FIND("Account to clone: ",Updates!D192)+18)))))</f>
        <v>#VALUE!</v>
      </c>
      <c r="T192" t="str">
        <f t="shared" si="24"/>
        <v/>
      </c>
      <c r="U192" t="str">
        <f t="shared" si="25"/>
        <v>No</v>
      </c>
      <c r="V192" t="e">
        <f>TRIM(CLEAN(MID(Updates!D192,FIND("Home Share (H:\ drive) required: ",Updates!D192)+4,(FIND("Group Share (S:\ drive) required: ",Updates!D192)-(FIND("Home Share (H:\ drive) required: ",Updates!D192)+4)))))</f>
        <v>#VALUE!</v>
      </c>
      <c r="W192" t="str">
        <f t="shared" si="26"/>
        <v>No</v>
      </c>
      <c r="X192" t="e">
        <f>TRIM(CLEAN(MID(Updates!D192,FIND("S Drive Path: ",Updates!D192)+14,(FIND("Position",Updates!D192)-(FIND("S Drive Path: ",Updates!D192)+14)))))</f>
        <v>#VALUE!</v>
      </c>
      <c r="Y192" t="e">
        <f>("USR\"&amp;Updates!K192)</f>
        <v>#VALUE!</v>
      </c>
      <c r="Z192" t="e">
        <f>Updates!K192&amp;"$"</f>
        <v>#VALUE!</v>
      </c>
      <c r="AA192" s="11">
        <f t="shared" ca="1" si="27"/>
        <v>17</v>
      </c>
      <c r="AB192" s="6" t="str">
        <f ca="1">LOOKUP(AA192,AC2:AC21,AD2:AD21)</f>
        <v>DC4MDB07</v>
      </c>
    </row>
    <row r="193" spans="1:28" ht="12" customHeight="1">
      <c r="A193" s="6" t="e">
        <f>TRIM(CLEAN(MID(Updates!D193,FIND("Network User Id: ",Updates!D193)+17,(FIND("E-MAIL ACCOUNTS",Updates!D193)-(FIND("Network User Id:",Updates!D193)+17)))))</f>
        <v>#VALUE!</v>
      </c>
      <c r="B193" s="6" t="e">
        <f>TRIM(CLEAN(MID(Updates!D193,FIND("Logon ID: ",Updates!D193)+10,(FIND("Password:",Updates!D193)-(FIND("Logon ID:",Updates!D193)+10)))))</f>
        <v>#VALUE!</v>
      </c>
      <c r="C193" t="e">
        <f>TRIM(CLEAN(MID(Updates!D193,FIND("Primary Address: ",Updates!D193)+17,(FIND("Secondary Address:",Updates!D193)-(FIND("Primary Address: ",Updates!D193)+17)))))</f>
        <v>#VALUE!</v>
      </c>
      <c r="D193" t="e">
        <f>TRIM(CLEAN(MID(Updates!D193,FIND("Secondary Address: ",Updates!D193)+19,(FIND("** PLEASE DO NOT REPLY TO THIS E-MAIL. ",Updates!D193)-(FIND("Secondary Address: ",Updates!D193)+19)))))</f>
        <v>#VALUE!</v>
      </c>
      <c r="E193" t="b">
        <f>IF(COUNT(SEARCH({"transpo.ottawa.on.ca"},D193)),"@ottawa.ca")</f>
        <v>0</v>
      </c>
      <c r="F193" s="9" t="e">
        <f t="shared" si="19"/>
        <v>#VALUE!</v>
      </c>
      <c r="G193" t="e">
        <f>TRIM(CLEAN(MID(Updates!D193,FIND("E-mail Address: ",Updates!D193)+16,(FIND("The employee",Updates!D193)-(FIND("E-mail Address: ",Updates!D193)+16)))))</f>
        <v>#VALUE!</v>
      </c>
      <c r="H193" t="e">
        <f>TRIM(CLEAN(MID(Updates!D193,FIND("Account Password: ",Updates!D193)+18,(FIND("NETWORK ACCOUNTS",Updates!D193)-(FIND("Account Password:",Updates!D193)+18)))))</f>
        <v>#VALUE!</v>
      </c>
      <c r="I193" t="e">
        <f>TRIM(CLEAN(MID(Updates!D193,FIND("Password: ",Updates!D193)+10,(FIND("E-mail",Updates!D193)-(FIND("Password:",Updates!D193)+12)))))</f>
        <v>#VALUE!</v>
      </c>
      <c r="J193" t="e">
        <f>TRIM(CLEAN(MID(Updates!D193,FIND("Account to clone: ",Updates!D193)+18,(FIND("Position",Updates!D193)-(FIND("Account to clone: ",Updates!D193)+18)))))</f>
        <v>#VALUE!</v>
      </c>
      <c r="K193" t="e">
        <f>TRIM(CLEAN(MID(Updates!D193,FIND("Clone permissions of another account: ",Updates!D193)+38,(FIND("Email required:",Updates!D193)-(FIND("Clone permissions of another account: ",Updates!D193)+38)))))</f>
        <v>#VALUE!</v>
      </c>
      <c r="L193" t="e">
        <f t="shared" si="20"/>
        <v>#VALUE!</v>
      </c>
      <c r="M193" s="8" t="e">
        <f>TRIM(CLEAN(MID(Updates!D193,FIND("Branch: ",Updates!D193)+8,(FIND("Division",Updates!D193)-(FIND("Branch: ",Updates!D193)+8)))))</f>
        <v>#VALUE!</v>
      </c>
      <c r="N193" s="8" t="e">
        <f>TRIM(CLEAN(MID(Updates!D193,FIND("Pooled Position: ",Updates!D193)+17,(FIND("Are the",Updates!D193)-(FIND("Pooled Position: ",Updates!D193)+17)))))</f>
        <v>#VALUE!</v>
      </c>
      <c r="O193" t="e">
        <f>TRIM(CLEAN(MID(Updates!D193,FIND("Employee Name: ",Updates!D193)+15,(FIND("Job Title",Updates!D193)-(FIND("Employee Name: ",Updates!D193)+15)))))</f>
        <v>#VALUE!</v>
      </c>
      <c r="P193" t="e">
        <f t="shared" si="21"/>
        <v>#VALUE!</v>
      </c>
      <c r="Q193" t="e">
        <f t="shared" si="22"/>
        <v>#VALUE!</v>
      </c>
      <c r="R193" t="e">
        <f t="shared" si="23"/>
        <v>#VALUE!</v>
      </c>
      <c r="S193" t="e">
        <f>TRIM(CLEAN(MID(Updates!D193,FIND("Account to clone: ",Updates!D193)+18,(FIND("Position",Updates!D193)-(FIND("Account to clone: ",Updates!D193)+18)))))</f>
        <v>#VALUE!</v>
      </c>
      <c r="T193" t="str">
        <f t="shared" si="24"/>
        <v/>
      </c>
      <c r="U193" t="str">
        <f t="shared" si="25"/>
        <v>No</v>
      </c>
      <c r="V193" t="e">
        <f>TRIM(CLEAN(MID(Updates!D193,FIND("Home Share (H:\ drive) required: ",Updates!D193)+4,(FIND("Group Share (S:\ drive) required: ",Updates!D193)-(FIND("Home Share (H:\ drive) required: ",Updates!D193)+4)))))</f>
        <v>#VALUE!</v>
      </c>
      <c r="W193" t="str">
        <f t="shared" si="26"/>
        <v>No</v>
      </c>
      <c r="X193" t="e">
        <f>TRIM(CLEAN(MID(Updates!D193,FIND("S Drive Path: ",Updates!D193)+14,(FIND("Position",Updates!D193)-(FIND("S Drive Path: ",Updates!D193)+14)))))</f>
        <v>#VALUE!</v>
      </c>
      <c r="Y193" t="e">
        <f>("USR\"&amp;Updates!K193)</f>
        <v>#VALUE!</v>
      </c>
      <c r="Z193" t="e">
        <f>Updates!K193&amp;"$"</f>
        <v>#VALUE!</v>
      </c>
      <c r="AA193" s="11">
        <f t="shared" ca="1" si="27"/>
        <v>6</v>
      </c>
      <c r="AB193" s="6" t="str">
        <f ca="1">LOOKUP(AA193,AC2:AC21,AD2:AD21)</f>
        <v>DC1MDB06</v>
      </c>
    </row>
    <row r="194" spans="1:28" ht="12" customHeight="1">
      <c r="A194" s="6" t="e">
        <f>TRIM(CLEAN(MID(Updates!D194,FIND("Network User Id: ",Updates!D194)+17,(FIND("E-MAIL ACCOUNTS",Updates!D194)-(FIND("Network User Id:",Updates!D194)+17)))))</f>
        <v>#VALUE!</v>
      </c>
      <c r="B194" s="6" t="e">
        <f>TRIM(CLEAN(MID(Updates!D194,FIND("Logon ID: ",Updates!D194)+10,(FIND("Password:",Updates!D194)-(FIND("Logon ID:",Updates!D194)+10)))))</f>
        <v>#VALUE!</v>
      </c>
      <c r="C194" t="e">
        <f>TRIM(CLEAN(MID(Updates!D194,FIND("Primary Address: ",Updates!D194)+17,(FIND("Secondary Address:",Updates!D194)-(FIND("Primary Address: ",Updates!D194)+17)))))</f>
        <v>#VALUE!</v>
      </c>
      <c r="D194" t="e">
        <f>TRIM(CLEAN(MID(Updates!D194,FIND("Secondary Address: ",Updates!D194)+19,(FIND("** PLEASE DO NOT REPLY TO THIS E-MAIL. ",Updates!D194)-(FIND("Secondary Address: ",Updates!D194)+19)))))</f>
        <v>#VALUE!</v>
      </c>
      <c r="E194" t="b">
        <f>IF(COUNT(SEARCH({"transpo.ottawa.on.ca"},D194)),"@ottawa.ca")</f>
        <v>0</v>
      </c>
      <c r="F194" s="9" t="e">
        <f t="shared" si="19"/>
        <v>#VALUE!</v>
      </c>
      <c r="G194" t="e">
        <f>TRIM(CLEAN(MID(Updates!D194,FIND("E-mail Address: ",Updates!D194)+16,(FIND("The employee",Updates!D194)-(FIND("E-mail Address: ",Updates!D194)+16)))))</f>
        <v>#VALUE!</v>
      </c>
      <c r="H194" t="e">
        <f>TRIM(CLEAN(MID(Updates!D194,FIND("Account Password: ",Updates!D194)+18,(FIND("NETWORK ACCOUNTS",Updates!D194)-(FIND("Account Password:",Updates!D194)+18)))))</f>
        <v>#VALUE!</v>
      </c>
      <c r="I194" t="e">
        <f>TRIM(CLEAN(MID(Updates!D194,FIND("Password: ",Updates!D194)+10,(FIND("E-mail",Updates!D194)-(FIND("Password:",Updates!D194)+12)))))</f>
        <v>#VALUE!</v>
      </c>
      <c r="J194" t="e">
        <f>TRIM(CLEAN(MID(Updates!D194,FIND("Account to clone: ",Updates!D194)+18,(FIND("Position",Updates!D194)-(FIND("Account to clone: ",Updates!D194)+18)))))</f>
        <v>#VALUE!</v>
      </c>
      <c r="K194" t="e">
        <f>TRIM(CLEAN(MID(Updates!D194,FIND("Clone permissions of another account: ",Updates!D194)+38,(FIND("Email required:",Updates!D194)-(FIND("Clone permissions of another account: ",Updates!D194)+38)))))</f>
        <v>#VALUE!</v>
      </c>
      <c r="L194" t="e">
        <f t="shared" si="20"/>
        <v>#VALUE!</v>
      </c>
      <c r="M194" s="8" t="e">
        <f>TRIM(CLEAN(MID(Updates!D194,FIND("Branch: ",Updates!D194)+8,(FIND("Division",Updates!D194)-(FIND("Branch: ",Updates!D194)+8)))))</f>
        <v>#VALUE!</v>
      </c>
      <c r="N194" s="8" t="e">
        <f>TRIM(CLEAN(MID(Updates!D194,FIND("Pooled Position: ",Updates!D194)+17,(FIND("Are the",Updates!D194)-(FIND("Pooled Position: ",Updates!D194)+17)))))</f>
        <v>#VALUE!</v>
      </c>
      <c r="O194" t="e">
        <f>TRIM(CLEAN(MID(Updates!D194,FIND("Employee Name: ",Updates!D194)+15,(FIND("Job Title",Updates!D194)-(FIND("Employee Name: ",Updates!D194)+15)))))</f>
        <v>#VALUE!</v>
      </c>
      <c r="P194" t="e">
        <f t="shared" si="21"/>
        <v>#VALUE!</v>
      </c>
      <c r="Q194" t="e">
        <f t="shared" si="22"/>
        <v>#VALUE!</v>
      </c>
      <c r="R194" t="e">
        <f t="shared" si="23"/>
        <v>#VALUE!</v>
      </c>
      <c r="S194" t="e">
        <f>TRIM(CLEAN(MID(Updates!D194,FIND("Account to clone: ",Updates!D194)+18,(FIND("Position",Updates!D194)-(FIND("Account to clone: ",Updates!D194)+18)))))</f>
        <v>#VALUE!</v>
      </c>
      <c r="T194" t="str">
        <f t="shared" si="24"/>
        <v/>
      </c>
      <c r="U194" t="str">
        <f t="shared" si="25"/>
        <v>No</v>
      </c>
      <c r="V194" t="e">
        <f>TRIM(CLEAN(MID(Updates!D194,FIND("Home Share (H:\ drive) required: ",Updates!D194)+4,(FIND("Group Share (S:\ drive) required: ",Updates!D194)-(FIND("Home Share (H:\ drive) required: ",Updates!D194)+4)))))</f>
        <v>#VALUE!</v>
      </c>
      <c r="W194" t="str">
        <f t="shared" si="26"/>
        <v>No</v>
      </c>
      <c r="X194" t="e">
        <f>TRIM(CLEAN(MID(Updates!D194,FIND("S Drive Path: ",Updates!D194)+14,(FIND("Position",Updates!D194)-(FIND("S Drive Path: ",Updates!D194)+14)))))</f>
        <v>#VALUE!</v>
      </c>
      <c r="Y194" t="e">
        <f>("USR\"&amp;Updates!K194)</f>
        <v>#VALUE!</v>
      </c>
      <c r="Z194" t="e">
        <f>Updates!K194&amp;"$"</f>
        <v>#VALUE!</v>
      </c>
      <c r="AA194" s="11">
        <f t="shared" ca="1" si="27"/>
        <v>2</v>
      </c>
      <c r="AB194" s="6" t="str">
        <f ca="1">LOOKUP(AA194,AC2:AC21,AD2:AD21)</f>
        <v>DC1MDB02</v>
      </c>
    </row>
    <row r="195" spans="1:28" ht="12" customHeight="1">
      <c r="A195" s="6" t="e">
        <f>TRIM(CLEAN(MID(Updates!D195,FIND("Network User Id: ",Updates!D195)+17,(FIND("E-MAIL ACCOUNTS",Updates!D195)-(FIND("Network User Id:",Updates!D195)+17)))))</f>
        <v>#VALUE!</v>
      </c>
      <c r="B195" s="6" t="e">
        <f>TRIM(CLEAN(MID(Updates!D195,FIND("Logon ID: ",Updates!D195)+10,(FIND("Password:",Updates!D195)-(FIND("Logon ID:",Updates!D195)+10)))))</f>
        <v>#VALUE!</v>
      </c>
      <c r="C195" t="e">
        <f>TRIM(CLEAN(MID(Updates!D195,FIND("Primary Address: ",Updates!D195)+17,(FIND("Secondary Address:",Updates!D195)-(FIND("Primary Address: ",Updates!D195)+17)))))</f>
        <v>#VALUE!</v>
      </c>
      <c r="D195" t="e">
        <f>TRIM(CLEAN(MID(Updates!D195,FIND("Secondary Address: ",Updates!D195)+19,(FIND("** PLEASE DO NOT REPLY TO THIS E-MAIL. ",Updates!D195)-(FIND("Secondary Address: ",Updates!D195)+19)))))</f>
        <v>#VALUE!</v>
      </c>
      <c r="E195" t="b">
        <f>IF(COUNT(SEARCH({"transpo.ottawa.on.ca"},D195)),"@ottawa.ca")</f>
        <v>0</v>
      </c>
      <c r="F195" s="9" t="e">
        <f t="shared" ref="F195:F258" si="28">TRIM(LEFT(SUBSTITUTE(D195,"@",REPT(" ",LEN(D195))),LEN(D195)))</f>
        <v>#VALUE!</v>
      </c>
      <c r="G195" t="e">
        <f>TRIM(CLEAN(MID(Updates!D195,FIND("E-mail Address: ",Updates!D195)+16,(FIND("The employee",Updates!D195)-(FIND("E-mail Address: ",Updates!D195)+16)))))</f>
        <v>#VALUE!</v>
      </c>
      <c r="H195" t="e">
        <f>TRIM(CLEAN(MID(Updates!D195,FIND("Account Password: ",Updates!D195)+18,(FIND("NETWORK ACCOUNTS",Updates!D195)-(FIND("Account Password:",Updates!D195)+18)))))</f>
        <v>#VALUE!</v>
      </c>
      <c r="I195" t="e">
        <f>TRIM(CLEAN(MID(Updates!D195,FIND("Password: ",Updates!D195)+10,(FIND("E-mail",Updates!D195)-(FIND("Password:",Updates!D195)+12)))))</f>
        <v>#VALUE!</v>
      </c>
      <c r="J195" t="e">
        <f>TRIM(CLEAN(MID(Updates!D195,FIND("Account to clone: ",Updates!D195)+18,(FIND("Position",Updates!D195)-(FIND("Account to clone: ",Updates!D195)+18)))))</f>
        <v>#VALUE!</v>
      </c>
      <c r="K195" t="e">
        <f>TRIM(CLEAN(MID(Updates!D195,FIND("Clone permissions of another account: ",Updates!D195)+38,(FIND("Email required:",Updates!D195)-(FIND("Clone permissions of another account: ",Updates!D195)+38)))))</f>
        <v>#VALUE!</v>
      </c>
      <c r="L195" t="e">
        <f t="shared" ref="L195:L258" si="29">IF(K195="No","",K195)</f>
        <v>#VALUE!</v>
      </c>
      <c r="M195" s="8" t="e">
        <f>TRIM(CLEAN(MID(Updates!D195,FIND("Branch: ",Updates!D195)+8,(FIND("Division",Updates!D195)-(FIND("Branch: ",Updates!D195)+8)))))</f>
        <v>#VALUE!</v>
      </c>
      <c r="N195" s="8" t="e">
        <f>TRIM(CLEAN(MID(Updates!D195,FIND("Pooled Position: ",Updates!D195)+17,(FIND("Are the",Updates!D195)-(FIND("Pooled Position: ",Updates!D195)+17)))))</f>
        <v>#VALUE!</v>
      </c>
      <c r="O195" t="e">
        <f>TRIM(CLEAN(MID(Updates!D195,FIND("Employee Name: ",Updates!D195)+15,(FIND("Job Title",Updates!D195)-(FIND("Employee Name: ",Updates!D195)+15)))))</f>
        <v>#VALUE!</v>
      </c>
      <c r="P195" t="e">
        <f t="shared" ref="P195:P258" si="30">TRIM(CLEAN(IF(ISTEXT(B195)=FALSE,A195,IF(ISTEXT(B195)=TRUE,B195))))</f>
        <v>#VALUE!</v>
      </c>
      <c r="Q195" t="e">
        <f t="shared" ref="Q195:Q258" si="31">TRIM(CLEAN(IF(ISTEXT(G195)=FALSE,D195,IF(ISTEXT(G195)=TRUE,G195))))</f>
        <v>#VALUE!</v>
      </c>
      <c r="R195" t="e">
        <f t="shared" ref="R195:R258" si="32">TRIM(CLEAN(IF(ISTEXT(I195)=FALSE,H195,IF(ISTEXT(I195)=TRUE,I195))))</f>
        <v>#VALUE!</v>
      </c>
      <c r="S195" t="e">
        <f>TRIM(CLEAN(MID(Updates!D195,FIND("Account to clone: ",Updates!D195)+18,(FIND("Position",Updates!D195)-(FIND("Account to clone: ",Updates!D195)+18)))))</f>
        <v>#VALUE!</v>
      </c>
      <c r="T195" t="str">
        <f t="shared" ref="T195:T258" si="33">TRIM(CLEAN(IF(ISERROR(S195),"",S195)))</f>
        <v/>
      </c>
      <c r="U195" t="str">
        <f t="shared" ref="U195:U258" si="34">IF(T195="","No","Yes")</f>
        <v>No</v>
      </c>
      <c r="V195" t="e">
        <f>TRIM(CLEAN(MID(Updates!D195,FIND("Home Share (H:\ drive) required: ",Updates!D195)+4,(FIND("Group Share (S:\ drive) required: ",Updates!D195)-(FIND("Home Share (H:\ drive) required: ",Updates!D195)+4)))))</f>
        <v>#VALUE!</v>
      </c>
      <c r="W195" t="str">
        <f t="shared" ref="W195:W258" si="35">IF(ISERROR(V195),"No",V195)</f>
        <v>No</v>
      </c>
      <c r="X195" t="e">
        <f>TRIM(CLEAN(MID(Updates!D195,FIND("S Drive Path: ",Updates!D195)+14,(FIND("Position",Updates!D195)-(FIND("S Drive Path: ",Updates!D195)+14)))))</f>
        <v>#VALUE!</v>
      </c>
      <c r="Y195" t="e">
        <f>("USR\"&amp;Updates!K195)</f>
        <v>#VALUE!</v>
      </c>
      <c r="Z195" t="e">
        <f>Updates!K195&amp;"$"</f>
        <v>#VALUE!</v>
      </c>
      <c r="AA195" s="11">
        <f t="shared" ref="AA195:AA258" ca="1" si="36">RANDBETWEEN(1,20)</f>
        <v>10</v>
      </c>
      <c r="AB195" s="6" t="str">
        <f ca="1">LOOKUP(AA195,AC2:AC21,AD2:AD21)</f>
        <v>DC1MDB10</v>
      </c>
    </row>
    <row r="196" spans="1:28" ht="12" customHeight="1">
      <c r="A196" s="6" t="e">
        <f>TRIM(CLEAN(MID(Updates!D196,FIND("Network User Id: ",Updates!D196)+17,(FIND("E-MAIL ACCOUNTS",Updates!D196)-(FIND("Network User Id:",Updates!D196)+17)))))</f>
        <v>#VALUE!</v>
      </c>
      <c r="B196" s="6" t="e">
        <f>TRIM(CLEAN(MID(Updates!D196,FIND("Logon ID: ",Updates!D196)+10,(FIND("Password:",Updates!D196)-(FIND("Logon ID:",Updates!D196)+10)))))</f>
        <v>#VALUE!</v>
      </c>
      <c r="C196" t="e">
        <f>TRIM(CLEAN(MID(Updates!D196,FIND("Primary Address: ",Updates!D196)+17,(FIND("Secondary Address:",Updates!D196)-(FIND("Primary Address: ",Updates!D196)+17)))))</f>
        <v>#VALUE!</v>
      </c>
      <c r="D196" t="e">
        <f>TRIM(CLEAN(MID(Updates!D196,FIND("Secondary Address: ",Updates!D196)+19,(FIND("** PLEASE DO NOT REPLY TO THIS E-MAIL. ",Updates!D196)-(FIND("Secondary Address: ",Updates!D196)+19)))))</f>
        <v>#VALUE!</v>
      </c>
      <c r="E196" t="b">
        <f>IF(COUNT(SEARCH({"transpo.ottawa.on.ca"},D196)),"@ottawa.ca")</f>
        <v>0</v>
      </c>
      <c r="F196" s="9" t="e">
        <f t="shared" si="28"/>
        <v>#VALUE!</v>
      </c>
      <c r="G196" t="e">
        <f>TRIM(CLEAN(MID(Updates!D196,FIND("E-mail Address: ",Updates!D196)+16,(FIND("The employee",Updates!D196)-(FIND("E-mail Address: ",Updates!D196)+16)))))</f>
        <v>#VALUE!</v>
      </c>
      <c r="H196" t="e">
        <f>TRIM(CLEAN(MID(Updates!D196,FIND("Account Password: ",Updates!D196)+18,(FIND("NETWORK ACCOUNTS",Updates!D196)-(FIND("Account Password:",Updates!D196)+18)))))</f>
        <v>#VALUE!</v>
      </c>
      <c r="I196" t="e">
        <f>TRIM(CLEAN(MID(Updates!D196,FIND("Password: ",Updates!D196)+10,(FIND("E-mail",Updates!D196)-(FIND("Password:",Updates!D196)+12)))))</f>
        <v>#VALUE!</v>
      </c>
      <c r="J196" t="e">
        <f>TRIM(CLEAN(MID(Updates!D196,FIND("Account to clone: ",Updates!D196)+18,(FIND("Position",Updates!D196)-(FIND("Account to clone: ",Updates!D196)+18)))))</f>
        <v>#VALUE!</v>
      </c>
      <c r="K196" t="e">
        <f>TRIM(CLEAN(MID(Updates!D196,FIND("Clone permissions of another account: ",Updates!D196)+38,(FIND("Email required:",Updates!D196)-(FIND("Clone permissions of another account: ",Updates!D196)+38)))))</f>
        <v>#VALUE!</v>
      </c>
      <c r="L196" t="e">
        <f t="shared" si="29"/>
        <v>#VALUE!</v>
      </c>
      <c r="M196" s="8" t="e">
        <f>TRIM(CLEAN(MID(Updates!D196,FIND("Branch: ",Updates!D196)+8,(FIND("Division",Updates!D196)-(FIND("Branch: ",Updates!D196)+8)))))</f>
        <v>#VALUE!</v>
      </c>
      <c r="N196" s="8" t="e">
        <f>TRIM(CLEAN(MID(Updates!D196,FIND("Pooled Position: ",Updates!D196)+17,(FIND("Are the",Updates!D196)-(FIND("Pooled Position: ",Updates!D196)+17)))))</f>
        <v>#VALUE!</v>
      </c>
      <c r="O196" t="e">
        <f>TRIM(CLEAN(MID(Updates!D196,FIND("Employee Name: ",Updates!D196)+15,(FIND("Job Title",Updates!D196)-(FIND("Employee Name: ",Updates!D196)+15)))))</f>
        <v>#VALUE!</v>
      </c>
      <c r="P196" t="e">
        <f t="shared" si="30"/>
        <v>#VALUE!</v>
      </c>
      <c r="Q196" t="e">
        <f t="shared" si="31"/>
        <v>#VALUE!</v>
      </c>
      <c r="R196" t="e">
        <f t="shared" si="32"/>
        <v>#VALUE!</v>
      </c>
      <c r="S196" t="e">
        <f>TRIM(CLEAN(MID(Updates!D196,FIND("Account to clone: ",Updates!D196)+18,(FIND("Position",Updates!D196)-(FIND("Account to clone: ",Updates!D196)+18)))))</f>
        <v>#VALUE!</v>
      </c>
      <c r="T196" t="str">
        <f t="shared" si="33"/>
        <v/>
      </c>
      <c r="U196" t="str">
        <f t="shared" si="34"/>
        <v>No</v>
      </c>
      <c r="V196" t="e">
        <f>TRIM(CLEAN(MID(Updates!D196,FIND("Home Share (H:\ drive) required: ",Updates!D196)+4,(FIND("Group Share (S:\ drive) required: ",Updates!D196)-(FIND("Home Share (H:\ drive) required: ",Updates!D196)+4)))))</f>
        <v>#VALUE!</v>
      </c>
      <c r="W196" t="str">
        <f t="shared" si="35"/>
        <v>No</v>
      </c>
      <c r="X196" t="e">
        <f>TRIM(CLEAN(MID(Updates!D196,FIND("S Drive Path: ",Updates!D196)+14,(FIND("Position",Updates!D196)-(FIND("S Drive Path: ",Updates!D196)+14)))))</f>
        <v>#VALUE!</v>
      </c>
      <c r="Y196" t="e">
        <f>("USR\"&amp;Updates!K196)</f>
        <v>#VALUE!</v>
      </c>
      <c r="Z196" t="e">
        <f>Updates!K196&amp;"$"</f>
        <v>#VALUE!</v>
      </c>
      <c r="AA196" s="11">
        <f t="shared" ca="1" si="36"/>
        <v>4</v>
      </c>
      <c r="AB196" s="6" t="str">
        <f ca="1">LOOKUP(AA196,AC2:AC21,AD2:AD21)</f>
        <v>DC1MDB04</v>
      </c>
    </row>
    <row r="197" spans="1:28" ht="12" customHeight="1">
      <c r="A197" s="6" t="e">
        <f>TRIM(CLEAN(MID(Updates!D197,FIND("Network User Id: ",Updates!D197)+17,(FIND("E-MAIL ACCOUNTS",Updates!D197)-(FIND("Network User Id:",Updates!D197)+17)))))</f>
        <v>#VALUE!</v>
      </c>
      <c r="B197" s="6" t="e">
        <f>TRIM(CLEAN(MID(Updates!D197,FIND("Logon ID: ",Updates!D197)+10,(FIND("Password:",Updates!D197)-(FIND("Logon ID:",Updates!D197)+10)))))</f>
        <v>#VALUE!</v>
      </c>
      <c r="C197" t="e">
        <f>TRIM(CLEAN(MID(Updates!D197,FIND("Primary Address: ",Updates!D197)+17,(FIND("Secondary Address:",Updates!D197)-(FIND("Primary Address: ",Updates!D197)+17)))))</f>
        <v>#VALUE!</v>
      </c>
      <c r="D197" t="e">
        <f>TRIM(CLEAN(MID(Updates!D197,FIND("Secondary Address: ",Updates!D197)+19,(FIND("** PLEASE DO NOT REPLY TO THIS E-MAIL. ",Updates!D197)-(FIND("Secondary Address: ",Updates!D197)+19)))))</f>
        <v>#VALUE!</v>
      </c>
      <c r="E197" t="b">
        <f>IF(COUNT(SEARCH({"transpo.ottawa.on.ca"},D197)),"@ottawa.ca")</f>
        <v>0</v>
      </c>
      <c r="F197" s="9" t="e">
        <f t="shared" si="28"/>
        <v>#VALUE!</v>
      </c>
      <c r="G197" t="e">
        <f>TRIM(CLEAN(MID(Updates!D197,FIND("E-mail Address: ",Updates!D197)+16,(FIND("The employee",Updates!D197)-(FIND("E-mail Address: ",Updates!D197)+16)))))</f>
        <v>#VALUE!</v>
      </c>
      <c r="H197" t="e">
        <f>TRIM(CLEAN(MID(Updates!D197,FIND("Account Password: ",Updates!D197)+18,(FIND("NETWORK ACCOUNTS",Updates!D197)-(FIND("Account Password:",Updates!D197)+18)))))</f>
        <v>#VALUE!</v>
      </c>
      <c r="I197" t="e">
        <f>TRIM(CLEAN(MID(Updates!D197,FIND("Password: ",Updates!D197)+10,(FIND("E-mail",Updates!D197)-(FIND("Password:",Updates!D197)+12)))))</f>
        <v>#VALUE!</v>
      </c>
      <c r="J197" t="e">
        <f>TRIM(CLEAN(MID(Updates!D197,FIND("Account to clone: ",Updates!D197)+18,(FIND("Position",Updates!D197)-(FIND("Account to clone: ",Updates!D197)+18)))))</f>
        <v>#VALUE!</v>
      </c>
      <c r="K197" t="e">
        <f>TRIM(CLEAN(MID(Updates!D197,FIND("Clone permissions of another account: ",Updates!D197)+38,(FIND("Email required:",Updates!D197)-(FIND("Clone permissions of another account: ",Updates!D197)+38)))))</f>
        <v>#VALUE!</v>
      </c>
      <c r="L197" t="e">
        <f t="shared" si="29"/>
        <v>#VALUE!</v>
      </c>
      <c r="M197" s="8" t="e">
        <f>TRIM(CLEAN(MID(Updates!D197,FIND("Branch: ",Updates!D197)+8,(FIND("Division",Updates!D197)-(FIND("Branch: ",Updates!D197)+8)))))</f>
        <v>#VALUE!</v>
      </c>
      <c r="N197" s="8" t="e">
        <f>TRIM(CLEAN(MID(Updates!D197,FIND("Pooled Position: ",Updates!D197)+17,(FIND("Are the",Updates!D197)-(FIND("Pooled Position: ",Updates!D197)+17)))))</f>
        <v>#VALUE!</v>
      </c>
      <c r="O197" t="e">
        <f>TRIM(CLEAN(MID(Updates!D197,FIND("Employee Name: ",Updates!D197)+15,(FIND("Job Title",Updates!D197)-(FIND("Employee Name: ",Updates!D197)+15)))))</f>
        <v>#VALUE!</v>
      </c>
      <c r="P197" t="e">
        <f t="shared" si="30"/>
        <v>#VALUE!</v>
      </c>
      <c r="Q197" t="e">
        <f t="shared" si="31"/>
        <v>#VALUE!</v>
      </c>
      <c r="R197" t="e">
        <f t="shared" si="32"/>
        <v>#VALUE!</v>
      </c>
      <c r="S197" t="e">
        <f>TRIM(CLEAN(MID(Updates!D197,FIND("Account to clone: ",Updates!D197)+18,(FIND("Position",Updates!D197)-(FIND("Account to clone: ",Updates!D197)+18)))))</f>
        <v>#VALUE!</v>
      </c>
      <c r="T197" t="str">
        <f t="shared" si="33"/>
        <v/>
      </c>
      <c r="U197" t="str">
        <f t="shared" si="34"/>
        <v>No</v>
      </c>
      <c r="V197" t="e">
        <f>TRIM(CLEAN(MID(Updates!D197,FIND("Home Share (H:\ drive) required: ",Updates!D197)+4,(FIND("Group Share (S:\ drive) required: ",Updates!D197)-(FIND("Home Share (H:\ drive) required: ",Updates!D197)+4)))))</f>
        <v>#VALUE!</v>
      </c>
      <c r="W197" t="str">
        <f t="shared" si="35"/>
        <v>No</v>
      </c>
      <c r="X197" t="e">
        <f>TRIM(CLEAN(MID(Updates!D197,FIND("S Drive Path: ",Updates!D197)+14,(FIND("Position",Updates!D197)-(FIND("S Drive Path: ",Updates!D197)+14)))))</f>
        <v>#VALUE!</v>
      </c>
      <c r="Y197" t="e">
        <f>("USR\"&amp;Updates!K197)</f>
        <v>#VALUE!</v>
      </c>
      <c r="Z197" t="e">
        <f>Updates!K197&amp;"$"</f>
        <v>#VALUE!</v>
      </c>
      <c r="AA197" s="11">
        <f t="shared" ca="1" si="36"/>
        <v>8</v>
      </c>
      <c r="AB197" s="6" t="str">
        <f ca="1">LOOKUP(AA197,AC2:AC21,AD2:AD21)</f>
        <v>DC1MDB08</v>
      </c>
    </row>
    <row r="198" spans="1:28" ht="12" customHeight="1">
      <c r="A198" s="6" t="e">
        <f>TRIM(CLEAN(MID(Updates!D198,FIND("Network User Id: ",Updates!D198)+17,(FIND("E-MAIL ACCOUNTS",Updates!D198)-(FIND("Network User Id:",Updates!D198)+17)))))</f>
        <v>#VALUE!</v>
      </c>
      <c r="B198" s="6" t="e">
        <f>TRIM(CLEAN(MID(Updates!D198,FIND("Logon ID: ",Updates!D198)+10,(FIND("Password:",Updates!D198)-(FIND("Logon ID:",Updates!D198)+10)))))</f>
        <v>#VALUE!</v>
      </c>
      <c r="C198" t="e">
        <f>TRIM(CLEAN(MID(Updates!D198,FIND("Primary Address: ",Updates!D198)+17,(FIND("Secondary Address:",Updates!D198)-(FIND("Primary Address: ",Updates!D198)+17)))))</f>
        <v>#VALUE!</v>
      </c>
      <c r="D198" t="e">
        <f>TRIM(CLEAN(MID(Updates!D198,FIND("Secondary Address: ",Updates!D198)+19,(FIND("** PLEASE DO NOT REPLY TO THIS E-MAIL. ",Updates!D198)-(FIND("Secondary Address: ",Updates!D198)+19)))))</f>
        <v>#VALUE!</v>
      </c>
      <c r="E198" t="b">
        <f>IF(COUNT(SEARCH({"transpo.ottawa.on.ca"},D198)),"@ottawa.ca")</f>
        <v>0</v>
      </c>
      <c r="F198" s="9" t="e">
        <f t="shared" si="28"/>
        <v>#VALUE!</v>
      </c>
      <c r="G198" t="e">
        <f>TRIM(CLEAN(MID(Updates!D198,FIND("E-mail Address: ",Updates!D198)+16,(FIND("The employee",Updates!D198)-(FIND("E-mail Address: ",Updates!D198)+16)))))</f>
        <v>#VALUE!</v>
      </c>
      <c r="H198" t="e">
        <f>TRIM(CLEAN(MID(Updates!D198,FIND("Account Password: ",Updates!D198)+18,(FIND("NETWORK ACCOUNTS",Updates!D198)-(FIND("Account Password:",Updates!D198)+18)))))</f>
        <v>#VALUE!</v>
      </c>
      <c r="I198" t="e">
        <f>TRIM(CLEAN(MID(Updates!D198,FIND("Password: ",Updates!D198)+10,(FIND("E-mail",Updates!D198)-(FIND("Password:",Updates!D198)+12)))))</f>
        <v>#VALUE!</v>
      </c>
      <c r="J198" t="e">
        <f>TRIM(CLEAN(MID(Updates!D198,FIND("Account to clone: ",Updates!D198)+18,(FIND("Position",Updates!D198)-(FIND("Account to clone: ",Updates!D198)+18)))))</f>
        <v>#VALUE!</v>
      </c>
      <c r="K198" t="e">
        <f>TRIM(CLEAN(MID(Updates!D198,FIND("Clone permissions of another account: ",Updates!D198)+38,(FIND("Email required:",Updates!D198)-(FIND("Clone permissions of another account: ",Updates!D198)+38)))))</f>
        <v>#VALUE!</v>
      </c>
      <c r="L198" t="e">
        <f t="shared" si="29"/>
        <v>#VALUE!</v>
      </c>
      <c r="M198" s="8" t="e">
        <f>TRIM(CLEAN(MID(Updates!D198,FIND("Branch: ",Updates!D198)+8,(FIND("Division",Updates!D198)-(FIND("Branch: ",Updates!D198)+8)))))</f>
        <v>#VALUE!</v>
      </c>
      <c r="N198" s="8" t="e">
        <f>TRIM(CLEAN(MID(Updates!D198,FIND("Pooled Position: ",Updates!D198)+17,(FIND("Are the",Updates!D198)-(FIND("Pooled Position: ",Updates!D198)+17)))))</f>
        <v>#VALUE!</v>
      </c>
      <c r="O198" t="e">
        <f>TRIM(CLEAN(MID(Updates!D198,FIND("Employee Name: ",Updates!D198)+15,(FIND("Job Title",Updates!D198)-(FIND("Employee Name: ",Updates!D198)+15)))))</f>
        <v>#VALUE!</v>
      </c>
      <c r="P198" t="e">
        <f t="shared" si="30"/>
        <v>#VALUE!</v>
      </c>
      <c r="Q198" t="e">
        <f t="shared" si="31"/>
        <v>#VALUE!</v>
      </c>
      <c r="R198" t="e">
        <f t="shared" si="32"/>
        <v>#VALUE!</v>
      </c>
      <c r="S198" t="e">
        <f>TRIM(CLEAN(MID(Updates!D198,FIND("Account to clone: ",Updates!D198)+18,(FIND("Position",Updates!D198)-(FIND("Account to clone: ",Updates!D198)+18)))))</f>
        <v>#VALUE!</v>
      </c>
      <c r="T198" t="str">
        <f t="shared" si="33"/>
        <v/>
      </c>
      <c r="U198" t="str">
        <f t="shared" si="34"/>
        <v>No</v>
      </c>
      <c r="V198" t="e">
        <f>TRIM(CLEAN(MID(Updates!D198,FIND("Home Share (H:\ drive) required: ",Updates!D198)+4,(FIND("Group Share (S:\ drive) required: ",Updates!D198)-(FIND("Home Share (H:\ drive) required: ",Updates!D198)+4)))))</f>
        <v>#VALUE!</v>
      </c>
      <c r="W198" t="str">
        <f t="shared" si="35"/>
        <v>No</v>
      </c>
      <c r="X198" t="e">
        <f>TRIM(CLEAN(MID(Updates!D198,FIND("S Drive Path: ",Updates!D198)+14,(FIND("Position",Updates!D198)-(FIND("S Drive Path: ",Updates!D198)+14)))))</f>
        <v>#VALUE!</v>
      </c>
      <c r="Y198" t="e">
        <f>("USR\"&amp;Updates!K198)</f>
        <v>#VALUE!</v>
      </c>
      <c r="Z198" t="e">
        <f>Updates!K198&amp;"$"</f>
        <v>#VALUE!</v>
      </c>
      <c r="AA198" s="11">
        <f t="shared" ca="1" si="36"/>
        <v>7</v>
      </c>
      <c r="AB198" s="6" t="str">
        <f ca="1">LOOKUP(AA198,AC2:AC21,AD2:AD21)</f>
        <v>DC1MDB07</v>
      </c>
    </row>
    <row r="199" spans="1:28" ht="12" customHeight="1">
      <c r="A199" s="6" t="e">
        <f>TRIM(CLEAN(MID(Updates!D199,FIND("Network User Id: ",Updates!D199)+17,(FIND("E-MAIL ACCOUNTS",Updates!D199)-(FIND("Network User Id:",Updates!D199)+17)))))</f>
        <v>#VALUE!</v>
      </c>
      <c r="B199" s="6" t="e">
        <f>TRIM(CLEAN(MID(Updates!D199,FIND("Logon ID: ",Updates!D199)+10,(FIND("Password:",Updates!D199)-(FIND("Logon ID:",Updates!D199)+10)))))</f>
        <v>#VALUE!</v>
      </c>
      <c r="C199" t="e">
        <f>TRIM(CLEAN(MID(Updates!D199,FIND("Primary Address: ",Updates!D199)+17,(FIND("Secondary Address:",Updates!D199)-(FIND("Primary Address: ",Updates!D199)+17)))))</f>
        <v>#VALUE!</v>
      </c>
      <c r="D199" t="e">
        <f>TRIM(CLEAN(MID(Updates!D199,FIND("Secondary Address: ",Updates!D199)+19,(FIND("** PLEASE DO NOT REPLY TO THIS E-MAIL. ",Updates!D199)-(FIND("Secondary Address: ",Updates!D199)+19)))))</f>
        <v>#VALUE!</v>
      </c>
      <c r="E199" t="b">
        <f>IF(COUNT(SEARCH({"transpo.ottawa.on.ca"},D199)),"@ottawa.ca")</f>
        <v>0</v>
      </c>
      <c r="F199" s="9" t="e">
        <f t="shared" si="28"/>
        <v>#VALUE!</v>
      </c>
      <c r="G199" t="e">
        <f>TRIM(CLEAN(MID(Updates!D199,FIND("E-mail Address: ",Updates!D199)+16,(FIND("The employee",Updates!D199)-(FIND("E-mail Address: ",Updates!D199)+16)))))</f>
        <v>#VALUE!</v>
      </c>
      <c r="H199" t="e">
        <f>TRIM(CLEAN(MID(Updates!D199,FIND("Account Password: ",Updates!D199)+18,(FIND("NETWORK ACCOUNTS",Updates!D199)-(FIND("Account Password:",Updates!D199)+18)))))</f>
        <v>#VALUE!</v>
      </c>
      <c r="I199" t="e">
        <f>TRIM(CLEAN(MID(Updates!D199,FIND("Password: ",Updates!D199)+10,(FIND("E-mail",Updates!D199)-(FIND("Password:",Updates!D199)+12)))))</f>
        <v>#VALUE!</v>
      </c>
      <c r="J199" t="e">
        <f>TRIM(CLEAN(MID(Updates!D199,FIND("Account to clone: ",Updates!D199)+18,(FIND("Position",Updates!D199)-(FIND("Account to clone: ",Updates!D199)+18)))))</f>
        <v>#VALUE!</v>
      </c>
      <c r="K199" t="e">
        <f>TRIM(CLEAN(MID(Updates!D199,FIND("Clone permissions of another account: ",Updates!D199)+38,(FIND("Email required:",Updates!D199)-(FIND("Clone permissions of another account: ",Updates!D199)+38)))))</f>
        <v>#VALUE!</v>
      </c>
      <c r="L199" t="e">
        <f t="shared" si="29"/>
        <v>#VALUE!</v>
      </c>
      <c r="M199" s="8" t="e">
        <f>TRIM(CLEAN(MID(Updates!D199,FIND("Branch: ",Updates!D199)+8,(FIND("Division",Updates!D199)-(FIND("Branch: ",Updates!D199)+8)))))</f>
        <v>#VALUE!</v>
      </c>
      <c r="N199" s="8" t="e">
        <f>TRIM(CLEAN(MID(Updates!D199,FIND("Pooled Position: ",Updates!D199)+17,(FIND("Are the",Updates!D199)-(FIND("Pooled Position: ",Updates!D199)+17)))))</f>
        <v>#VALUE!</v>
      </c>
      <c r="O199" t="e">
        <f>TRIM(CLEAN(MID(Updates!D199,FIND("Employee Name: ",Updates!D199)+15,(FIND("Job Title",Updates!D199)-(FIND("Employee Name: ",Updates!D199)+15)))))</f>
        <v>#VALUE!</v>
      </c>
      <c r="P199" t="e">
        <f t="shared" si="30"/>
        <v>#VALUE!</v>
      </c>
      <c r="Q199" t="e">
        <f t="shared" si="31"/>
        <v>#VALUE!</v>
      </c>
      <c r="R199" t="e">
        <f t="shared" si="32"/>
        <v>#VALUE!</v>
      </c>
      <c r="S199" t="e">
        <f>TRIM(CLEAN(MID(Updates!D199,FIND("Account to clone: ",Updates!D199)+18,(FIND("Position",Updates!D199)-(FIND("Account to clone: ",Updates!D199)+18)))))</f>
        <v>#VALUE!</v>
      </c>
      <c r="T199" t="str">
        <f t="shared" si="33"/>
        <v/>
      </c>
      <c r="U199" t="str">
        <f t="shared" si="34"/>
        <v>No</v>
      </c>
      <c r="V199" t="e">
        <f>TRIM(CLEAN(MID(Updates!D199,FIND("Home Share (H:\ drive) required: ",Updates!D199)+4,(FIND("Group Share (S:\ drive) required: ",Updates!D199)-(FIND("Home Share (H:\ drive) required: ",Updates!D199)+4)))))</f>
        <v>#VALUE!</v>
      </c>
      <c r="W199" t="str">
        <f t="shared" si="35"/>
        <v>No</v>
      </c>
      <c r="X199" t="e">
        <f>TRIM(CLEAN(MID(Updates!D199,FIND("S Drive Path: ",Updates!D199)+14,(FIND("Position",Updates!D199)-(FIND("S Drive Path: ",Updates!D199)+14)))))</f>
        <v>#VALUE!</v>
      </c>
      <c r="Y199" t="e">
        <f>("USR\"&amp;Updates!K199)</f>
        <v>#VALUE!</v>
      </c>
      <c r="Z199" t="e">
        <f>Updates!K199&amp;"$"</f>
        <v>#VALUE!</v>
      </c>
      <c r="AA199" s="11">
        <f t="shared" ca="1" si="36"/>
        <v>15</v>
      </c>
      <c r="AB199" s="6" t="str">
        <f ca="1">LOOKUP(AA199,AC2:AC21,AD2:AD21)</f>
        <v>DC4MDB05</v>
      </c>
    </row>
    <row r="200" spans="1:28" ht="12" customHeight="1">
      <c r="A200" s="6" t="e">
        <f>TRIM(CLEAN(MID(Updates!D200,FIND("Network User Id: ",Updates!D200)+17,(FIND("E-MAIL ACCOUNTS",Updates!D200)-(FIND("Network User Id:",Updates!D200)+17)))))</f>
        <v>#VALUE!</v>
      </c>
      <c r="B200" s="6" t="e">
        <f>TRIM(CLEAN(MID(Updates!D200,FIND("Logon ID: ",Updates!D200)+10,(FIND("Password:",Updates!D200)-(FIND("Logon ID:",Updates!D200)+10)))))</f>
        <v>#VALUE!</v>
      </c>
      <c r="C200" t="e">
        <f>TRIM(CLEAN(MID(Updates!D200,FIND("Primary Address: ",Updates!D200)+17,(FIND("Secondary Address:",Updates!D200)-(FIND("Primary Address: ",Updates!D200)+17)))))</f>
        <v>#VALUE!</v>
      </c>
      <c r="D200" t="e">
        <f>TRIM(CLEAN(MID(Updates!D200,FIND("Secondary Address: ",Updates!D200)+19,(FIND("** PLEASE DO NOT REPLY TO THIS E-MAIL. ",Updates!D200)-(FIND("Secondary Address: ",Updates!D200)+19)))))</f>
        <v>#VALUE!</v>
      </c>
      <c r="E200" t="b">
        <f>IF(COUNT(SEARCH({"transpo.ottawa.on.ca"},D200)),"@ottawa.ca")</f>
        <v>0</v>
      </c>
      <c r="F200" s="9" t="e">
        <f t="shared" si="28"/>
        <v>#VALUE!</v>
      </c>
      <c r="G200" t="e">
        <f>TRIM(CLEAN(MID(Updates!D200,FIND("E-mail Address: ",Updates!D200)+16,(FIND("The employee",Updates!D200)-(FIND("E-mail Address: ",Updates!D200)+16)))))</f>
        <v>#VALUE!</v>
      </c>
      <c r="H200" t="e">
        <f>TRIM(CLEAN(MID(Updates!D200,FIND("Account Password: ",Updates!D200)+18,(FIND("NETWORK ACCOUNTS",Updates!D200)-(FIND("Account Password:",Updates!D200)+18)))))</f>
        <v>#VALUE!</v>
      </c>
      <c r="I200" t="e">
        <f>TRIM(CLEAN(MID(Updates!D200,FIND("Password: ",Updates!D200)+10,(FIND("E-mail",Updates!D200)-(FIND("Password:",Updates!D200)+12)))))</f>
        <v>#VALUE!</v>
      </c>
      <c r="J200" t="e">
        <f>TRIM(CLEAN(MID(Updates!D200,FIND("Account to clone: ",Updates!D200)+18,(FIND("Position",Updates!D200)-(FIND("Account to clone: ",Updates!D200)+18)))))</f>
        <v>#VALUE!</v>
      </c>
      <c r="K200" t="e">
        <f>TRIM(CLEAN(MID(Updates!D200,FIND("Clone permissions of another account: ",Updates!D200)+38,(FIND("Email required:",Updates!D200)-(FIND("Clone permissions of another account: ",Updates!D200)+38)))))</f>
        <v>#VALUE!</v>
      </c>
      <c r="L200" t="e">
        <f t="shared" si="29"/>
        <v>#VALUE!</v>
      </c>
      <c r="M200" s="8" t="e">
        <f>TRIM(CLEAN(MID(Updates!D200,FIND("Branch: ",Updates!D200)+8,(FIND("Division",Updates!D200)-(FIND("Branch: ",Updates!D200)+8)))))</f>
        <v>#VALUE!</v>
      </c>
      <c r="N200" s="8" t="e">
        <f>TRIM(CLEAN(MID(Updates!D200,FIND("Pooled Position: ",Updates!D200)+17,(FIND("Are the",Updates!D200)-(FIND("Pooled Position: ",Updates!D200)+17)))))</f>
        <v>#VALUE!</v>
      </c>
      <c r="O200" t="e">
        <f>TRIM(CLEAN(MID(Updates!D200,FIND("Employee Name: ",Updates!D200)+15,(FIND("Job Title",Updates!D200)-(FIND("Employee Name: ",Updates!D200)+15)))))</f>
        <v>#VALUE!</v>
      </c>
      <c r="P200" t="e">
        <f t="shared" si="30"/>
        <v>#VALUE!</v>
      </c>
      <c r="Q200" t="e">
        <f t="shared" si="31"/>
        <v>#VALUE!</v>
      </c>
      <c r="R200" t="e">
        <f t="shared" si="32"/>
        <v>#VALUE!</v>
      </c>
      <c r="S200" t="e">
        <f>TRIM(CLEAN(MID(Updates!D200,FIND("Account to clone: ",Updates!D200)+18,(FIND("Position",Updates!D200)-(FIND("Account to clone: ",Updates!D200)+18)))))</f>
        <v>#VALUE!</v>
      </c>
      <c r="T200" t="str">
        <f t="shared" si="33"/>
        <v/>
      </c>
      <c r="U200" t="str">
        <f t="shared" si="34"/>
        <v>No</v>
      </c>
      <c r="V200" t="e">
        <f>TRIM(CLEAN(MID(Updates!D200,FIND("Home Share (H:\ drive) required: ",Updates!D200)+4,(FIND("Group Share (S:\ drive) required: ",Updates!D200)-(FIND("Home Share (H:\ drive) required: ",Updates!D200)+4)))))</f>
        <v>#VALUE!</v>
      </c>
      <c r="W200" t="str">
        <f t="shared" si="35"/>
        <v>No</v>
      </c>
      <c r="X200" t="e">
        <f>TRIM(CLEAN(MID(Updates!D200,FIND("S Drive Path: ",Updates!D200)+14,(FIND("Position",Updates!D200)-(FIND("S Drive Path: ",Updates!D200)+14)))))</f>
        <v>#VALUE!</v>
      </c>
      <c r="Y200" t="e">
        <f>("USR\"&amp;Updates!K200)</f>
        <v>#VALUE!</v>
      </c>
      <c r="Z200" t="e">
        <f>Updates!K200&amp;"$"</f>
        <v>#VALUE!</v>
      </c>
      <c r="AA200" s="11">
        <f t="shared" ca="1" si="36"/>
        <v>7</v>
      </c>
      <c r="AB200" s="6" t="str">
        <f ca="1">LOOKUP(AA200,AC2:AC21,AD2:AD21)</f>
        <v>DC1MDB07</v>
      </c>
    </row>
    <row r="201" spans="1:28" ht="12" customHeight="1">
      <c r="A201" s="6" t="e">
        <f>TRIM(CLEAN(MID(Updates!D201,FIND("Network User Id: ",Updates!D201)+17,(FIND("E-MAIL ACCOUNTS",Updates!D201)-(FIND("Network User Id:",Updates!D201)+17)))))</f>
        <v>#VALUE!</v>
      </c>
      <c r="B201" s="6" t="e">
        <f>TRIM(CLEAN(MID(Updates!D201,FIND("Logon ID: ",Updates!D201)+10,(FIND("Password:",Updates!D201)-(FIND("Logon ID:",Updates!D201)+10)))))</f>
        <v>#VALUE!</v>
      </c>
      <c r="C201" t="e">
        <f>TRIM(CLEAN(MID(Updates!D201,FIND("Primary Address: ",Updates!D201)+17,(FIND("Secondary Address:",Updates!D201)-(FIND("Primary Address: ",Updates!D201)+17)))))</f>
        <v>#VALUE!</v>
      </c>
      <c r="D201" t="e">
        <f>TRIM(CLEAN(MID(Updates!D201,FIND("Secondary Address: ",Updates!D201)+19,(FIND("** PLEASE DO NOT REPLY TO THIS E-MAIL. ",Updates!D201)-(FIND("Secondary Address: ",Updates!D201)+19)))))</f>
        <v>#VALUE!</v>
      </c>
      <c r="E201" t="b">
        <f>IF(COUNT(SEARCH({"transpo.ottawa.on.ca"},D201)),"@ottawa.ca")</f>
        <v>0</v>
      </c>
      <c r="F201" s="9" t="e">
        <f t="shared" si="28"/>
        <v>#VALUE!</v>
      </c>
      <c r="G201" t="e">
        <f>TRIM(CLEAN(MID(Updates!D201,FIND("E-mail Address: ",Updates!D201)+16,(FIND("The employee",Updates!D201)-(FIND("E-mail Address: ",Updates!D201)+16)))))</f>
        <v>#VALUE!</v>
      </c>
      <c r="H201" t="e">
        <f>TRIM(CLEAN(MID(Updates!D201,FIND("Account Password: ",Updates!D201)+18,(FIND("NETWORK ACCOUNTS",Updates!D201)-(FIND("Account Password:",Updates!D201)+18)))))</f>
        <v>#VALUE!</v>
      </c>
      <c r="I201" t="e">
        <f>TRIM(CLEAN(MID(Updates!D201,FIND("Password: ",Updates!D201)+10,(FIND("E-mail",Updates!D201)-(FIND("Password:",Updates!D201)+12)))))</f>
        <v>#VALUE!</v>
      </c>
      <c r="J201" t="e">
        <f>TRIM(CLEAN(MID(Updates!D201,FIND("Account to clone: ",Updates!D201)+18,(FIND("Position",Updates!D201)-(FIND("Account to clone: ",Updates!D201)+18)))))</f>
        <v>#VALUE!</v>
      </c>
      <c r="K201" t="e">
        <f>TRIM(CLEAN(MID(Updates!D201,FIND("Clone permissions of another account: ",Updates!D201)+38,(FIND("Email required:",Updates!D201)-(FIND("Clone permissions of another account: ",Updates!D201)+38)))))</f>
        <v>#VALUE!</v>
      </c>
      <c r="L201" t="e">
        <f t="shared" si="29"/>
        <v>#VALUE!</v>
      </c>
      <c r="M201" s="8" t="e">
        <f>TRIM(CLEAN(MID(Updates!D201,FIND("Branch: ",Updates!D201)+8,(FIND("Division",Updates!D201)-(FIND("Branch: ",Updates!D201)+8)))))</f>
        <v>#VALUE!</v>
      </c>
      <c r="N201" s="8" t="e">
        <f>TRIM(CLEAN(MID(Updates!D201,FIND("Pooled Position: ",Updates!D201)+17,(FIND("Are the",Updates!D201)-(FIND("Pooled Position: ",Updates!D201)+17)))))</f>
        <v>#VALUE!</v>
      </c>
      <c r="O201" t="e">
        <f>TRIM(CLEAN(MID(Updates!D201,FIND("Employee Name: ",Updates!D201)+15,(FIND("Job Title",Updates!D201)-(FIND("Employee Name: ",Updates!D201)+15)))))</f>
        <v>#VALUE!</v>
      </c>
      <c r="P201" t="e">
        <f t="shared" si="30"/>
        <v>#VALUE!</v>
      </c>
      <c r="Q201" t="e">
        <f t="shared" si="31"/>
        <v>#VALUE!</v>
      </c>
      <c r="R201" t="e">
        <f t="shared" si="32"/>
        <v>#VALUE!</v>
      </c>
      <c r="S201" t="e">
        <f>TRIM(CLEAN(MID(Updates!D201,FIND("Account to clone: ",Updates!D201)+18,(FIND("Position",Updates!D201)-(FIND("Account to clone: ",Updates!D201)+18)))))</f>
        <v>#VALUE!</v>
      </c>
      <c r="T201" t="str">
        <f t="shared" si="33"/>
        <v/>
      </c>
      <c r="U201" t="str">
        <f t="shared" si="34"/>
        <v>No</v>
      </c>
      <c r="V201" t="e">
        <f>TRIM(CLEAN(MID(Updates!D201,FIND("Home Share (H:\ drive) required: ",Updates!D201)+4,(FIND("Group Share (S:\ drive) required: ",Updates!D201)-(FIND("Home Share (H:\ drive) required: ",Updates!D201)+4)))))</f>
        <v>#VALUE!</v>
      </c>
      <c r="W201" t="str">
        <f t="shared" si="35"/>
        <v>No</v>
      </c>
      <c r="X201" t="e">
        <f>TRIM(CLEAN(MID(Updates!D201,FIND("S Drive Path: ",Updates!D201)+14,(FIND("Position",Updates!D201)-(FIND("S Drive Path: ",Updates!D201)+14)))))</f>
        <v>#VALUE!</v>
      </c>
      <c r="Y201" t="e">
        <f>("USR\"&amp;Updates!K201)</f>
        <v>#VALUE!</v>
      </c>
      <c r="Z201" t="e">
        <f>Updates!K201&amp;"$"</f>
        <v>#VALUE!</v>
      </c>
      <c r="AA201" s="11">
        <f t="shared" ca="1" si="36"/>
        <v>20</v>
      </c>
      <c r="AB201" s="6" t="str">
        <f ca="1">LOOKUP(AA201,AC2:AC21,AD2:AD21)</f>
        <v>DC4MDB10</v>
      </c>
    </row>
    <row r="202" spans="1:28" ht="12" customHeight="1">
      <c r="A202" s="6" t="e">
        <f>TRIM(CLEAN(MID(Updates!D202,FIND("Network User Id: ",Updates!D202)+17,(FIND("E-MAIL ACCOUNTS",Updates!D202)-(FIND("Network User Id:",Updates!D202)+17)))))</f>
        <v>#VALUE!</v>
      </c>
      <c r="B202" s="6" t="e">
        <f>TRIM(CLEAN(MID(Updates!D202,FIND("Logon ID: ",Updates!D202)+10,(FIND("Password:",Updates!D202)-(FIND("Logon ID:",Updates!D202)+10)))))</f>
        <v>#VALUE!</v>
      </c>
      <c r="C202" t="e">
        <f>TRIM(CLEAN(MID(Updates!D202,FIND("Primary Address: ",Updates!D202)+17,(FIND("Secondary Address:",Updates!D202)-(FIND("Primary Address: ",Updates!D202)+17)))))</f>
        <v>#VALUE!</v>
      </c>
      <c r="D202" t="e">
        <f>TRIM(CLEAN(MID(Updates!D202,FIND("Secondary Address: ",Updates!D202)+19,(FIND("** PLEASE DO NOT REPLY TO THIS E-MAIL. ",Updates!D202)-(FIND("Secondary Address: ",Updates!D202)+19)))))</f>
        <v>#VALUE!</v>
      </c>
      <c r="E202" t="b">
        <f>IF(COUNT(SEARCH({"transpo.ottawa.on.ca"},D202)),"@ottawa.ca")</f>
        <v>0</v>
      </c>
      <c r="F202" s="9" t="e">
        <f t="shared" si="28"/>
        <v>#VALUE!</v>
      </c>
      <c r="G202" t="e">
        <f>TRIM(CLEAN(MID(Updates!D202,FIND("E-mail Address: ",Updates!D202)+16,(FIND("The employee",Updates!D202)-(FIND("E-mail Address: ",Updates!D202)+16)))))</f>
        <v>#VALUE!</v>
      </c>
      <c r="H202" t="e">
        <f>TRIM(CLEAN(MID(Updates!D202,FIND("Account Password: ",Updates!D202)+18,(FIND("NETWORK ACCOUNTS",Updates!D202)-(FIND("Account Password:",Updates!D202)+18)))))</f>
        <v>#VALUE!</v>
      </c>
      <c r="I202" t="e">
        <f>TRIM(CLEAN(MID(Updates!D202,FIND("Password: ",Updates!D202)+10,(FIND("E-mail",Updates!D202)-(FIND("Password:",Updates!D202)+12)))))</f>
        <v>#VALUE!</v>
      </c>
      <c r="J202" t="e">
        <f>TRIM(CLEAN(MID(Updates!D202,FIND("Account to clone: ",Updates!D202)+18,(FIND("Position",Updates!D202)-(FIND("Account to clone: ",Updates!D202)+18)))))</f>
        <v>#VALUE!</v>
      </c>
      <c r="K202" t="e">
        <f>TRIM(CLEAN(MID(Updates!D202,FIND("Clone permissions of another account: ",Updates!D202)+38,(FIND("Email required:",Updates!D202)-(FIND("Clone permissions of another account: ",Updates!D202)+38)))))</f>
        <v>#VALUE!</v>
      </c>
      <c r="L202" t="e">
        <f t="shared" si="29"/>
        <v>#VALUE!</v>
      </c>
      <c r="M202" s="8" t="e">
        <f>TRIM(CLEAN(MID(Updates!D202,FIND("Branch: ",Updates!D202)+8,(FIND("Division",Updates!D202)-(FIND("Branch: ",Updates!D202)+8)))))</f>
        <v>#VALUE!</v>
      </c>
      <c r="N202" s="8" t="e">
        <f>TRIM(CLEAN(MID(Updates!D202,FIND("Pooled Position: ",Updates!D202)+17,(FIND("Are the",Updates!D202)-(FIND("Pooled Position: ",Updates!D202)+17)))))</f>
        <v>#VALUE!</v>
      </c>
      <c r="O202" t="e">
        <f>TRIM(CLEAN(MID(Updates!D202,FIND("Employee Name: ",Updates!D202)+15,(FIND("Job Title",Updates!D202)-(FIND("Employee Name: ",Updates!D202)+15)))))</f>
        <v>#VALUE!</v>
      </c>
      <c r="P202" t="e">
        <f t="shared" si="30"/>
        <v>#VALUE!</v>
      </c>
      <c r="Q202" t="e">
        <f t="shared" si="31"/>
        <v>#VALUE!</v>
      </c>
      <c r="R202" t="e">
        <f t="shared" si="32"/>
        <v>#VALUE!</v>
      </c>
      <c r="S202" t="e">
        <f>TRIM(CLEAN(MID(Updates!D202,FIND("Account to clone: ",Updates!D202)+18,(FIND("Position",Updates!D202)-(FIND("Account to clone: ",Updates!D202)+18)))))</f>
        <v>#VALUE!</v>
      </c>
      <c r="T202" t="str">
        <f t="shared" si="33"/>
        <v/>
      </c>
      <c r="U202" t="str">
        <f t="shared" si="34"/>
        <v>No</v>
      </c>
      <c r="V202" t="e">
        <f>TRIM(CLEAN(MID(Updates!D202,FIND("Home Share (H:\ drive) required: ",Updates!D202)+4,(FIND("Group Share (S:\ drive) required: ",Updates!D202)-(FIND("Home Share (H:\ drive) required: ",Updates!D202)+4)))))</f>
        <v>#VALUE!</v>
      </c>
      <c r="W202" t="str">
        <f t="shared" si="35"/>
        <v>No</v>
      </c>
      <c r="X202" t="e">
        <f>TRIM(CLEAN(MID(Updates!D202,FIND("S Drive Path: ",Updates!D202)+14,(FIND("Position",Updates!D202)-(FIND("S Drive Path: ",Updates!D202)+14)))))</f>
        <v>#VALUE!</v>
      </c>
      <c r="Y202" t="e">
        <f>("USR\"&amp;Updates!K202)</f>
        <v>#VALUE!</v>
      </c>
      <c r="Z202" t="e">
        <f>Updates!K202&amp;"$"</f>
        <v>#VALUE!</v>
      </c>
      <c r="AA202" s="11">
        <f t="shared" ca="1" si="36"/>
        <v>8</v>
      </c>
      <c r="AB202" s="6" t="str">
        <f ca="1">LOOKUP(AA202,AC2:AC21,AD2:AD21)</f>
        <v>DC1MDB08</v>
      </c>
    </row>
    <row r="203" spans="1:28" ht="12" customHeight="1">
      <c r="A203" s="6" t="e">
        <f>TRIM(CLEAN(MID(Updates!D203,FIND("Network User Id: ",Updates!D203)+17,(FIND("E-MAIL ACCOUNTS",Updates!D203)-(FIND("Network User Id:",Updates!D203)+17)))))</f>
        <v>#VALUE!</v>
      </c>
      <c r="B203" s="6" t="e">
        <f>TRIM(CLEAN(MID(Updates!D203,FIND("Logon ID: ",Updates!D203)+10,(FIND("Password:",Updates!D203)-(FIND("Logon ID:",Updates!D203)+10)))))</f>
        <v>#VALUE!</v>
      </c>
      <c r="C203" t="e">
        <f>TRIM(CLEAN(MID(Updates!D203,FIND("Primary Address: ",Updates!D203)+17,(FIND("Secondary Address:",Updates!D203)-(FIND("Primary Address: ",Updates!D203)+17)))))</f>
        <v>#VALUE!</v>
      </c>
      <c r="D203" t="e">
        <f>TRIM(CLEAN(MID(Updates!D203,FIND("Secondary Address: ",Updates!D203)+19,(FIND("** PLEASE DO NOT REPLY TO THIS E-MAIL. ",Updates!D203)-(FIND("Secondary Address: ",Updates!D203)+19)))))</f>
        <v>#VALUE!</v>
      </c>
      <c r="E203" t="b">
        <f>IF(COUNT(SEARCH({"transpo.ottawa.on.ca"},D203)),"@ottawa.ca")</f>
        <v>0</v>
      </c>
      <c r="F203" s="9" t="e">
        <f t="shared" si="28"/>
        <v>#VALUE!</v>
      </c>
      <c r="G203" t="e">
        <f>TRIM(CLEAN(MID(Updates!D203,FIND("E-mail Address: ",Updates!D203)+16,(FIND("The employee",Updates!D203)-(FIND("E-mail Address: ",Updates!D203)+16)))))</f>
        <v>#VALUE!</v>
      </c>
      <c r="H203" t="e">
        <f>TRIM(CLEAN(MID(Updates!D203,FIND("Account Password: ",Updates!D203)+18,(FIND("NETWORK ACCOUNTS",Updates!D203)-(FIND("Account Password:",Updates!D203)+18)))))</f>
        <v>#VALUE!</v>
      </c>
      <c r="I203" t="e">
        <f>TRIM(CLEAN(MID(Updates!D203,FIND("Password: ",Updates!D203)+10,(FIND("E-mail",Updates!D203)-(FIND("Password:",Updates!D203)+12)))))</f>
        <v>#VALUE!</v>
      </c>
      <c r="J203" t="e">
        <f>TRIM(CLEAN(MID(Updates!D203,FIND("Account to clone: ",Updates!D203)+18,(FIND("Position",Updates!D203)-(FIND("Account to clone: ",Updates!D203)+18)))))</f>
        <v>#VALUE!</v>
      </c>
      <c r="K203" t="e">
        <f>TRIM(CLEAN(MID(Updates!D203,FIND("Clone permissions of another account: ",Updates!D203)+38,(FIND("Email required:",Updates!D203)-(FIND("Clone permissions of another account: ",Updates!D203)+38)))))</f>
        <v>#VALUE!</v>
      </c>
      <c r="L203" t="e">
        <f t="shared" si="29"/>
        <v>#VALUE!</v>
      </c>
      <c r="M203" s="8" t="e">
        <f>TRIM(CLEAN(MID(Updates!D203,FIND("Branch: ",Updates!D203)+8,(FIND("Division",Updates!D203)-(FIND("Branch: ",Updates!D203)+8)))))</f>
        <v>#VALUE!</v>
      </c>
      <c r="N203" s="8" t="e">
        <f>TRIM(CLEAN(MID(Updates!D203,FIND("Pooled Position: ",Updates!D203)+17,(FIND("Are the",Updates!D203)-(FIND("Pooled Position: ",Updates!D203)+17)))))</f>
        <v>#VALUE!</v>
      </c>
      <c r="O203" t="e">
        <f>TRIM(CLEAN(MID(Updates!D203,FIND("Employee Name: ",Updates!D203)+15,(FIND("Job Title",Updates!D203)-(FIND("Employee Name: ",Updates!D203)+15)))))</f>
        <v>#VALUE!</v>
      </c>
      <c r="P203" t="e">
        <f t="shared" si="30"/>
        <v>#VALUE!</v>
      </c>
      <c r="Q203" t="e">
        <f t="shared" si="31"/>
        <v>#VALUE!</v>
      </c>
      <c r="R203" t="e">
        <f t="shared" si="32"/>
        <v>#VALUE!</v>
      </c>
      <c r="S203" t="e">
        <f>TRIM(CLEAN(MID(Updates!D203,FIND("Account to clone: ",Updates!D203)+18,(FIND("Position",Updates!D203)-(FIND("Account to clone: ",Updates!D203)+18)))))</f>
        <v>#VALUE!</v>
      </c>
      <c r="T203" t="str">
        <f t="shared" si="33"/>
        <v/>
      </c>
      <c r="U203" t="str">
        <f t="shared" si="34"/>
        <v>No</v>
      </c>
      <c r="V203" t="e">
        <f>TRIM(CLEAN(MID(Updates!D203,FIND("Home Share (H:\ drive) required: ",Updates!D203)+4,(FIND("Group Share (S:\ drive) required: ",Updates!D203)-(FIND("Home Share (H:\ drive) required: ",Updates!D203)+4)))))</f>
        <v>#VALUE!</v>
      </c>
      <c r="W203" t="str">
        <f t="shared" si="35"/>
        <v>No</v>
      </c>
      <c r="X203" t="e">
        <f>TRIM(CLEAN(MID(Updates!D203,FIND("S Drive Path: ",Updates!D203)+14,(FIND("Position",Updates!D203)-(FIND("S Drive Path: ",Updates!D203)+14)))))</f>
        <v>#VALUE!</v>
      </c>
      <c r="Y203" t="e">
        <f>("USR\"&amp;Updates!K203)</f>
        <v>#VALUE!</v>
      </c>
      <c r="Z203" t="e">
        <f>Updates!K203&amp;"$"</f>
        <v>#VALUE!</v>
      </c>
      <c r="AA203" s="11">
        <f t="shared" ca="1" si="36"/>
        <v>10</v>
      </c>
      <c r="AB203" s="6" t="str">
        <f ca="1">LOOKUP(AA203,AC2:AC21,AD2:AD21)</f>
        <v>DC1MDB10</v>
      </c>
    </row>
    <row r="204" spans="1:28" ht="12" customHeight="1">
      <c r="A204" s="6" t="e">
        <f>TRIM(CLEAN(MID(Updates!D204,FIND("Network User Id: ",Updates!D204)+17,(FIND("E-MAIL ACCOUNTS",Updates!D204)-(FIND("Network User Id:",Updates!D204)+17)))))</f>
        <v>#VALUE!</v>
      </c>
      <c r="B204" s="6" t="e">
        <f>TRIM(CLEAN(MID(Updates!D204,FIND("Logon ID: ",Updates!D204)+10,(FIND("Password:",Updates!D204)-(FIND("Logon ID:",Updates!D204)+10)))))</f>
        <v>#VALUE!</v>
      </c>
      <c r="C204" t="e">
        <f>TRIM(CLEAN(MID(Updates!D204,FIND("Primary Address: ",Updates!D204)+17,(FIND("Secondary Address:",Updates!D204)-(FIND("Primary Address: ",Updates!D204)+17)))))</f>
        <v>#VALUE!</v>
      </c>
      <c r="D204" t="e">
        <f>TRIM(CLEAN(MID(Updates!D204,FIND("Secondary Address: ",Updates!D204)+19,(FIND("** PLEASE DO NOT REPLY TO THIS E-MAIL. ",Updates!D204)-(FIND("Secondary Address: ",Updates!D204)+19)))))</f>
        <v>#VALUE!</v>
      </c>
      <c r="E204" t="b">
        <f>IF(COUNT(SEARCH({"transpo.ottawa.on.ca"},D204)),"@ottawa.ca")</f>
        <v>0</v>
      </c>
      <c r="F204" s="9" t="e">
        <f t="shared" si="28"/>
        <v>#VALUE!</v>
      </c>
      <c r="G204" t="e">
        <f>TRIM(CLEAN(MID(Updates!D204,FIND("E-mail Address: ",Updates!D204)+16,(FIND("The employee",Updates!D204)-(FIND("E-mail Address: ",Updates!D204)+16)))))</f>
        <v>#VALUE!</v>
      </c>
      <c r="H204" t="e">
        <f>TRIM(CLEAN(MID(Updates!D204,FIND("Account Password: ",Updates!D204)+18,(FIND("NETWORK ACCOUNTS",Updates!D204)-(FIND("Account Password:",Updates!D204)+18)))))</f>
        <v>#VALUE!</v>
      </c>
      <c r="I204" t="e">
        <f>TRIM(CLEAN(MID(Updates!D204,FIND("Password: ",Updates!D204)+10,(FIND("E-mail",Updates!D204)-(FIND("Password:",Updates!D204)+12)))))</f>
        <v>#VALUE!</v>
      </c>
      <c r="J204" t="e">
        <f>TRIM(CLEAN(MID(Updates!D204,FIND("Account to clone: ",Updates!D204)+18,(FIND("Position",Updates!D204)-(FIND("Account to clone: ",Updates!D204)+18)))))</f>
        <v>#VALUE!</v>
      </c>
      <c r="K204" t="e">
        <f>TRIM(CLEAN(MID(Updates!D204,FIND("Clone permissions of another account: ",Updates!D204)+38,(FIND("Email required:",Updates!D204)-(FIND("Clone permissions of another account: ",Updates!D204)+38)))))</f>
        <v>#VALUE!</v>
      </c>
      <c r="L204" t="e">
        <f t="shared" si="29"/>
        <v>#VALUE!</v>
      </c>
      <c r="M204" s="8" t="e">
        <f>TRIM(CLEAN(MID(Updates!D204,FIND("Branch: ",Updates!D204)+8,(FIND("Division",Updates!D204)-(FIND("Branch: ",Updates!D204)+8)))))</f>
        <v>#VALUE!</v>
      </c>
      <c r="N204" s="8" t="e">
        <f>TRIM(CLEAN(MID(Updates!D204,FIND("Pooled Position: ",Updates!D204)+17,(FIND("Are the",Updates!D204)-(FIND("Pooled Position: ",Updates!D204)+17)))))</f>
        <v>#VALUE!</v>
      </c>
      <c r="O204" t="e">
        <f>TRIM(CLEAN(MID(Updates!D204,FIND("Employee Name: ",Updates!D204)+15,(FIND("Job Title",Updates!D204)-(FIND("Employee Name: ",Updates!D204)+15)))))</f>
        <v>#VALUE!</v>
      </c>
      <c r="P204" t="e">
        <f t="shared" si="30"/>
        <v>#VALUE!</v>
      </c>
      <c r="Q204" t="e">
        <f t="shared" si="31"/>
        <v>#VALUE!</v>
      </c>
      <c r="R204" t="e">
        <f t="shared" si="32"/>
        <v>#VALUE!</v>
      </c>
      <c r="S204" t="e">
        <f>TRIM(CLEAN(MID(Updates!D204,FIND("Account to clone: ",Updates!D204)+18,(FIND("Position",Updates!D204)-(FIND("Account to clone: ",Updates!D204)+18)))))</f>
        <v>#VALUE!</v>
      </c>
      <c r="T204" t="str">
        <f t="shared" si="33"/>
        <v/>
      </c>
      <c r="U204" t="str">
        <f t="shared" si="34"/>
        <v>No</v>
      </c>
      <c r="V204" t="e">
        <f>TRIM(CLEAN(MID(Updates!D204,FIND("Home Share (H:\ drive) required: ",Updates!D204)+4,(FIND("Group Share (S:\ drive) required: ",Updates!D204)-(FIND("Home Share (H:\ drive) required: ",Updates!D204)+4)))))</f>
        <v>#VALUE!</v>
      </c>
      <c r="W204" t="str">
        <f t="shared" si="35"/>
        <v>No</v>
      </c>
      <c r="X204" t="e">
        <f>TRIM(CLEAN(MID(Updates!D204,FIND("S Drive Path: ",Updates!D204)+14,(FIND("Position",Updates!D204)-(FIND("S Drive Path: ",Updates!D204)+14)))))</f>
        <v>#VALUE!</v>
      </c>
      <c r="Y204" t="e">
        <f>("USR\"&amp;Updates!K204)</f>
        <v>#VALUE!</v>
      </c>
      <c r="Z204" t="e">
        <f>Updates!K204&amp;"$"</f>
        <v>#VALUE!</v>
      </c>
      <c r="AA204" s="11">
        <f t="shared" ca="1" si="36"/>
        <v>19</v>
      </c>
      <c r="AB204" s="6" t="str">
        <f ca="1">LOOKUP(AA204,AC2:AC21,AD2:AD21)</f>
        <v>DC4MDB09</v>
      </c>
    </row>
    <row r="205" spans="1:28" ht="12" customHeight="1">
      <c r="A205" s="6" t="e">
        <f>TRIM(CLEAN(MID(Updates!D205,FIND("Network User Id: ",Updates!D205)+17,(FIND("E-MAIL ACCOUNTS",Updates!D205)-(FIND("Network User Id:",Updates!D205)+17)))))</f>
        <v>#VALUE!</v>
      </c>
      <c r="B205" s="6" t="e">
        <f>TRIM(CLEAN(MID(Updates!D205,FIND("Logon ID: ",Updates!D205)+10,(FIND("Password:",Updates!D205)-(FIND("Logon ID:",Updates!D205)+10)))))</f>
        <v>#VALUE!</v>
      </c>
      <c r="C205" t="e">
        <f>TRIM(CLEAN(MID(Updates!D205,FIND("Primary Address: ",Updates!D205)+17,(FIND("Secondary Address:",Updates!D205)-(FIND("Primary Address: ",Updates!D205)+17)))))</f>
        <v>#VALUE!</v>
      </c>
      <c r="D205" t="e">
        <f>TRIM(CLEAN(MID(Updates!D205,FIND("Secondary Address: ",Updates!D205)+19,(FIND("** PLEASE DO NOT REPLY TO THIS E-MAIL. ",Updates!D205)-(FIND("Secondary Address: ",Updates!D205)+19)))))</f>
        <v>#VALUE!</v>
      </c>
      <c r="E205" t="b">
        <f>IF(COUNT(SEARCH({"transpo.ottawa.on.ca"},D205)),"@ottawa.ca")</f>
        <v>0</v>
      </c>
      <c r="F205" s="9" t="e">
        <f t="shared" si="28"/>
        <v>#VALUE!</v>
      </c>
      <c r="G205" t="e">
        <f>TRIM(CLEAN(MID(Updates!D205,FIND("E-mail Address: ",Updates!D205)+16,(FIND("The employee",Updates!D205)-(FIND("E-mail Address: ",Updates!D205)+16)))))</f>
        <v>#VALUE!</v>
      </c>
      <c r="H205" t="e">
        <f>TRIM(CLEAN(MID(Updates!D205,FIND("Account Password: ",Updates!D205)+18,(FIND("NETWORK ACCOUNTS",Updates!D205)-(FIND("Account Password:",Updates!D205)+18)))))</f>
        <v>#VALUE!</v>
      </c>
      <c r="I205" t="e">
        <f>TRIM(CLEAN(MID(Updates!D205,FIND("Password: ",Updates!D205)+10,(FIND("E-mail",Updates!D205)-(FIND("Password:",Updates!D205)+12)))))</f>
        <v>#VALUE!</v>
      </c>
      <c r="J205" t="e">
        <f>TRIM(CLEAN(MID(Updates!D205,FIND("Account to clone: ",Updates!D205)+18,(FIND("Position",Updates!D205)-(FIND("Account to clone: ",Updates!D205)+18)))))</f>
        <v>#VALUE!</v>
      </c>
      <c r="K205" t="e">
        <f>TRIM(CLEAN(MID(Updates!D205,FIND("Clone permissions of another account: ",Updates!D205)+38,(FIND("Email required:",Updates!D205)-(FIND("Clone permissions of another account: ",Updates!D205)+38)))))</f>
        <v>#VALUE!</v>
      </c>
      <c r="L205" t="e">
        <f t="shared" si="29"/>
        <v>#VALUE!</v>
      </c>
      <c r="M205" s="8" t="e">
        <f>TRIM(CLEAN(MID(Updates!D205,FIND("Branch: ",Updates!D205)+8,(FIND("Division",Updates!D205)-(FIND("Branch: ",Updates!D205)+8)))))</f>
        <v>#VALUE!</v>
      </c>
      <c r="N205" s="8" t="e">
        <f>TRIM(CLEAN(MID(Updates!D205,FIND("Pooled Position: ",Updates!D205)+17,(FIND("Are the",Updates!D205)-(FIND("Pooled Position: ",Updates!D205)+17)))))</f>
        <v>#VALUE!</v>
      </c>
      <c r="O205" t="e">
        <f>TRIM(CLEAN(MID(Updates!D205,FIND("Employee Name: ",Updates!D205)+15,(FIND("Job Title",Updates!D205)-(FIND("Employee Name: ",Updates!D205)+15)))))</f>
        <v>#VALUE!</v>
      </c>
      <c r="P205" t="e">
        <f t="shared" si="30"/>
        <v>#VALUE!</v>
      </c>
      <c r="Q205" t="e">
        <f t="shared" si="31"/>
        <v>#VALUE!</v>
      </c>
      <c r="R205" t="e">
        <f t="shared" si="32"/>
        <v>#VALUE!</v>
      </c>
      <c r="S205" t="e">
        <f>TRIM(CLEAN(MID(Updates!D205,FIND("Account to clone: ",Updates!D205)+18,(FIND("Position",Updates!D205)-(FIND("Account to clone: ",Updates!D205)+18)))))</f>
        <v>#VALUE!</v>
      </c>
      <c r="T205" t="str">
        <f t="shared" si="33"/>
        <v/>
      </c>
      <c r="U205" t="str">
        <f t="shared" si="34"/>
        <v>No</v>
      </c>
      <c r="V205" t="e">
        <f>TRIM(CLEAN(MID(Updates!D205,FIND("Home Share (H:\ drive) required: ",Updates!D205)+4,(FIND("Group Share (S:\ drive) required: ",Updates!D205)-(FIND("Home Share (H:\ drive) required: ",Updates!D205)+4)))))</f>
        <v>#VALUE!</v>
      </c>
      <c r="W205" t="str">
        <f t="shared" si="35"/>
        <v>No</v>
      </c>
      <c r="X205" t="e">
        <f>TRIM(CLEAN(MID(Updates!D205,FIND("S Drive Path: ",Updates!D205)+14,(FIND("Position",Updates!D205)-(FIND("S Drive Path: ",Updates!D205)+14)))))</f>
        <v>#VALUE!</v>
      </c>
      <c r="Y205" t="e">
        <f>("USR\"&amp;Updates!K205)</f>
        <v>#VALUE!</v>
      </c>
      <c r="Z205" t="e">
        <f>Updates!K205&amp;"$"</f>
        <v>#VALUE!</v>
      </c>
      <c r="AA205" s="11">
        <f t="shared" ca="1" si="36"/>
        <v>16</v>
      </c>
      <c r="AB205" s="6" t="str">
        <f ca="1">LOOKUP(AA205,AC2:AC21,AD2:AD21)</f>
        <v>DC4MDB06</v>
      </c>
    </row>
    <row r="206" spans="1:28" ht="12" customHeight="1">
      <c r="A206" s="6" t="e">
        <f>TRIM(CLEAN(MID(Updates!D206,FIND("Network User Id: ",Updates!D206)+17,(FIND("E-MAIL ACCOUNTS",Updates!D206)-(FIND("Network User Id:",Updates!D206)+17)))))</f>
        <v>#VALUE!</v>
      </c>
      <c r="B206" s="6" t="e">
        <f>TRIM(CLEAN(MID(Updates!D206,FIND("Logon ID: ",Updates!D206)+10,(FIND("Password:",Updates!D206)-(FIND("Logon ID:",Updates!D206)+10)))))</f>
        <v>#VALUE!</v>
      </c>
      <c r="C206" t="e">
        <f>TRIM(CLEAN(MID(Updates!D206,FIND("Primary Address: ",Updates!D206)+17,(FIND("Secondary Address:",Updates!D206)-(FIND("Primary Address: ",Updates!D206)+17)))))</f>
        <v>#VALUE!</v>
      </c>
      <c r="D206" t="e">
        <f>TRIM(CLEAN(MID(Updates!D206,FIND("Secondary Address: ",Updates!D206)+19,(FIND("** PLEASE DO NOT REPLY TO THIS E-MAIL. ",Updates!D206)-(FIND("Secondary Address: ",Updates!D206)+19)))))</f>
        <v>#VALUE!</v>
      </c>
      <c r="E206" t="b">
        <f>IF(COUNT(SEARCH({"transpo.ottawa.on.ca"},D206)),"@ottawa.ca")</f>
        <v>0</v>
      </c>
      <c r="F206" s="9" t="e">
        <f t="shared" si="28"/>
        <v>#VALUE!</v>
      </c>
      <c r="G206" t="e">
        <f>TRIM(CLEAN(MID(Updates!D206,FIND("E-mail Address: ",Updates!D206)+16,(FIND("The employee",Updates!D206)-(FIND("E-mail Address: ",Updates!D206)+16)))))</f>
        <v>#VALUE!</v>
      </c>
      <c r="H206" t="e">
        <f>TRIM(CLEAN(MID(Updates!D206,FIND("Account Password: ",Updates!D206)+18,(FIND("NETWORK ACCOUNTS",Updates!D206)-(FIND("Account Password:",Updates!D206)+18)))))</f>
        <v>#VALUE!</v>
      </c>
      <c r="I206" t="e">
        <f>TRIM(CLEAN(MID(Updates!D206,FIND("Password: ",Updates!D206)+10,(FIND("E-mail",Updates!D206)-(FIND("Password:",Updates!D206)+12)))))</f>
        <v>#VALUE!</v>
      </c>
      <c r="J206" t="e">
        <f>TRIM(CLEAN(MID(Updates!D206,FIND("Account to clone: ",Updates!D206)+18,(FIND("Position",Updates!D206)-(FIND("Account to clone: ",Updates!D206)+18)))))</f>
        <v>#VALUE!</v>
      </c>
      <c r="K206" t="e">
        <f>TRIM(CLEAN(MID(Updates!D206,FIND("Clone permissions of another account: ",Updates!D206)+38,(FIND("Email required:",Updates!D206)-(FIND("Clone permissions of another account: ",Updates!D206)+38)))))</f>
        <v>#VALUE!</v>
      </c>
      <c r="L206" t="e">
        <f t="shared" si="29"/>
        <v>#VALUE!</v>
      </c>
      <c r="M206" s="8" t="e">
        <f>TRIM(CLEAN(MID(Updates!D206,FIND("Branch: ",Updates!D206)+8,(FIND("Division",Updates!D206)-(FIND("Branch: ",Updates!D206)+8)))))</f>
        <v>#VALUE!</v>
      </c>
      <c r="N206" s="8" t="e">
        <f>TRIM(CLEAN(MID(Updates!D206,FIND("Pooled Position: ",Updates!D206)+17,(FIND("Are the",Updates!D206)-(FIND("Pooled Position: ",Updates!D206)+17)))))</f>
        <v>#VALUE!</v>
      </c>
      <c r="O206" t="e">
        <f>TRIM(CLEAN(MID(Updates!D206,FIND("Employee Name: ",Updates!D206)+15,(FIND("Job Title",Updates!D206)-(FIND("Employee Name: ",Updates!D206)+15)))))</f>
        <v>#VALUE!</v>
      </c>
      <c r="P206" t="e">
        <f t="shared" si="30"/>
        <v>#VALUE!</v>
      </c>
      <c r="Q206" t="e">
        <f t="shared" si="31"/>
        <v>#VALUE!</v>
      </c>
      <c r="R206" t="e">
        <f t="shared" si="32"/>
        <v>#VALUE!</v>
      </c>
      <c r="S206" t="e">
        <f>TRIM(CLEAN(MID(Updates!D206,FIND("Account to clone: ",Updates!D206)+18,(FIND("Position",Updates!D206)-(FIND("Account to clone: ",Updates!D206)+18)))))</f>
        <v>#VALUE!</v>
      </c>
      <c r="T206" t="str">
        <f t="shared" si="33"/>
        <v/>
      </c>
      <c r="U206" t="str">
        <f t="shared" si="34"/>
        <v>No</v>
      </c>
      <c r="V206" t="e">
        <f>TRIM(CLEAN(MID(Updates!D206,FIND("Home Share (H:\ drive) required: ",Updates!D206)+4,(FIND("Group Share (S:\ drive) required: ",Updates!D206)-(FIND("Home Share (H:\ drive) required: ",Updates!D206)+4)))))</f>
        <v>#VALUE!</v>
      </c>
      <c r="W206" t="str">
        <f t="shared" si="35"/>
        <v>No</v>
      </c>
      <c r="X206" t="e">
        <f>TRIM(CLEAN(MID(Updates!D206,FIND("S Drive Path: ",Updates!D206)+14,(FIND("Position",Updates!D206)-(FIND("S Drive Path: ",Updates!D206)+14)))))</f>
        <v>#VALUE!</v>
      </c>
      <c r="Y206" t="e">
        <f>("USR\"&amp;Updates!K206)</f>
        <v>#VALUE!</v>
      </c>
      <c r="Z206" t="e">
        <f>Updates!K206&amp;"$"</f>
        <v>#VALUE!</v>
      </c>
      <c r="AA206" s="11">
        <f t="shared" ca="1" si="36"/>
        <v>10</v>
      </c>
      <c r="AB206" s="6" t="str">
        <f ca="1">LOOKUP(AA206,AC2:AC21,AD2:AD21)</f>
        <v>DC1MDB10</v>
      </c>
    </row>
    <row r="207" spans="1:28" ht="12" customHeight="1">
      <c r="A207" s="6" t="e">
        <f>TRIM(CLEAN(MID(Updates!D207,FIND("Network User Id: ",Updates!D207)+17,(FIND("E-MAIL ACCOUNTS",Updates!D207)-(FIND("Network User Id:",Updates!D207)+17)))))</f>
        <v>#VALUE!</v>
      </c>
      <c r="B207" s="6" t="e">
        <f>TRIM(CLEAN(MID(Updates!D207,FIND("Logon ID: ",Updates!D207)+10,(FIND("Password:",Updates!D207)-(FIND("Logon ID:",Updates!D207)+10)))))</f>
        <v>#VALUE!</v>
      </c>
      <c r="C207" t="e">
        <f>TRIM(CLEAN(MID(Updates!D207,FIND("Primary Address: ",Updates!D207)+17,(FIND("Secondary Address:",Updates!D207)-(FIND("Primary Address: ",Updates!D207)+17)))))</f>
        <v>#VALUE!</v>
      </c>
      <c r="D207" t="e">
        <f>TRIM(CLEAN(MID(Updates!D207,FIND("Secondary Address: ",Updates!D207)+19,(FIND("** PLEASE DO NOT REPLY TO THIS E-MAIL. ",Updates!D207)-(FIND("Secondary Address: ",Updates!D207)+19)))))</f>
        <v>#VALUE!</v>
      </c>
      <c r="E207" t="b">
        <f>IF(COUNT(SEARCH({"transpo.ottawa.on.ca"},D207)),"@ottawa.ca")</f>
        <v>0</v>
      </c>
      <c r="F207" s="9" t="e">
        <f t="shared" si="28"/>
        <v>#VALUE!</v>
      </c>
      <c r="G207" t="e">
        <f>TRIM(CLEAN(MID(Updates!D207,FIND("E-mail Address: ",Updates!D207)+16,(FIND("The employee",Updates!D207)-(FIND("E-mail Address: ",Updates!D207)+16)))))</f>
        <v>#VALUE!</v>
      </c>
      <c r="H207" t="e">
        <f>TRIM(CLEAN(MID(Updates!D207,FIND("Account Password: ",Updates!D207)+18,(FIND("NETWORK ACCOUNTS",Updates!D207)-(FIND("Account Password:",Updates!D207)+18)))))</f>
        <v>#VALUE!</v>
      </c>
      <c r="I207" t="e">
        <f>TRIM(CLEAN(MID(Updates!D207,FIND("Password: ",Updates!D207)+10,(FIND("E-mail",Updates!D207)-(FIND("Password:",Updates!D207)+12)))))</f>
        <v>#VALUE!</v>
      </c>
      <c r="J207" t="e">
        <f>TRIM(CLEAN(MID(Updates!D207,FIND("Account to clone: ",Updates!D207)+18,(FIND("Position",Updates!D207)-(FIND("Account to clone: ",Updates!D207)+18)))))</f>
        <v>#VALUE!</v>
      </c>
      <c r="K207" t="e">
        <f>TRIM(CLEAN(MID(Updates!D207,FIND("Clone permissions of another account: ",Updates!D207)+38,(FIND("Email required:",Updates!D207)-(FIND("Clone permissions of another account: ",Updates!D207)+38)))))</f>
        <v>#VALUE!</v>
      </c>
      <c r="L207" t="e">
        <f t="shared" si="29"/>
        <v>#VALUE!</v>
      </c>
      <c r="M207" s="8" t="e">
        <f>TRIM(CLEAN(MID(Updates!D207,FIND("Branch: ",Updates!D207)+8,(FIND("Division",Updates!D207)-(FIND("Branch: ",Updates!D207)+8)))))</f>
        <v>#VALUE!</v>
      </c>
      <c r="N207" s="8" t="e">
        <f>TRIM(CLEAN(MID(Updates!D207,FIND("Pooled Position: ",Updates!D207)+17,(FIND("Are the",Updates!D207)-(FIND("Pooled Position: ",Updates!D207)+17)))))</f>
        <v>#VALUE!</v>
      </c>
      <c r="O207" t="e">
        <f>TRIM(CLEAN(MID(Updates!D207,FIND("Employee Name: ",Updates!D207)+15,(FIND("Job Title",Updates!D207)-(FIND("Employee Name: ",Updates!D207)+15)))))</f>
        <v>#VALUE!</v>
      </c>
      <c r="P207" t="e">
        <f t="shared" si="30"/>
        <v>#VALUE!</v>
      </c>
      <c r="Q207" t="e">
        <f t="shared" si="31"/>
        <v>#VALUE!</v>
      </c>
      <c r="R207" t="e">
        <f t="shared" si="32"/>
        <v>#VALUE!</v>
      </c>
      <c r="S207" t="e">
        <f>TRIM(CLEAN(MID(Updates!D207,FIND("Account to clone: ",Updates!D207)+18,(FIND("Position",Updates!D207)-(FIND("Account to clone: ",Updates!D207)+18)))))</f>
        <v>#VALUE!</v>
      </c>
      <c r="T207" t="str">
        <f t="shared" si="33"/>
        <v/>
      </c>
      <c r="U207" t="str">
        <f t="shared" si="34"/>
        <v>No</v>
      </c>
      <c r="V207" t="e">
        <f>TRIM(CLEAN(MID(Updates!D207,FIND("Home Share (H:\ drive) required: ",Updates!D207)+4,(FIND("Group Share (S:\ drive) required: ",Updates!D207)-(FIND("Home Share (H:\ drive) required: ",Updates!D207)+4)))))</f>
        <v>#VALUE!</v>
      </c>
      <c r="W207" t="str">
        <f t="shared" si="35"/>
        <v>No</v>
      </c>
      <c r="X207" t="e">
        <f>TRIM(CLEAN(MID(Updates!D207,FIND("S Drive Path: ",Updates!D207)+14,(FIND("Position",Updates!D207)-(FIND("S Drive Path: ",Updates!D207)+14)))))</f>
        <v>#VALUE!</v>
      </c>
      <c r="Y207" t="e">
        <f>("USR\"&amp;Updates!K207)</f>
        <v>#VALUE!</v>
      </c>
      <c r="Z207" t="e">
        <f>Updates!K207&amp;"$"</f>
        <v>#VALUE!</v>
      </c>
      <c r="AA207" s="11">
        <f t="shared" ca="1" si="36"/>
        <v>18</v>
      </c>
      <c r="AB207" s="6" t="str">
        <f ca="1">LOOKUP(AA207,AC2:AC21,AD2:AD21)</f>
        <v>DC4MDB08</v>
      </c>
    </row>
    <row r="208" spans="1:28" ht="12" customHeight="1">
      <c r="A208" s="6" t="e">
        <f>TRIM(CLEAN(MID(Updates!D208,FIND("Network User Id: ",Updates!D208)+17,(FIND("E-MAIL ACCOUNTS",Updates!D208)-(FIND("Network User Id:",Updates!D208)+17)))))</f>
        <v>#VALUE!</v>
      </c>
      <c r="B208" s="6" t="e">
        <f>TRIM(CLEAN(MID(Updates!D208,FIND("Logon ID: ",Updates!D208)+10,(FIND("Password:",Updates!D208)-(FIND("Logon ID:",Updates!D208)+10)))))</f>
        <v>#VALUE!</v>
      </c>
      <c r="C208" t="e">
        <f>TRIM(CLEAN(MID(Updates!D208,FIND("Primary Address: ",Updates!D208)+17,(FIND("Secondary Address:",Updates!D208)-(FIND("Primary Address: ",Updates!D208)+17)))))</f>
        <v>#VALUE!</v>
      </c>
      <c r="D208" t="e">
        <f>TRIM(CLEAN(MID(Updates!D208,FIND("Secondary Address: ",Updates!D208)+19,(FIND("** PLEASE DO NOT REPLY TO THIS E-MAIL. ",Updates!D208)-(FIND("Secondary Address: ",Updates!D208)+19)))))</f>
        <v>#VALUE!</v>
      </c>
      <c r="E208" t="b">
        <f>IF(COUNT(SEARCH({"transpo.ottawa.on.ca"},D208)),"@ottawa.ca")</f>
        <v>0</v>
      </c>
      <c r="F208" s="9" t="e">
        <f t="shared" si="28"/>
        <v>#VALUE!</v>
      </c>
      <c r="G208" t="e">
        <f>TRIM(CLEAN(MID(Updates!D208,FIND("E-mail Address: ",Updates!D208)+16,(FIND("The employee",Updates!D208)-(FIND("E-mail Address: ",Updates!D208)+16)))))</f>
        <v>#VALUE!</v>
      </c>
      <c r="H208" t="e">
        <f>TRIM(CLEAN(MID(Updates!D208,FIND("Account Password: ",Updates!D208)+18,(FIND("NETWORK ACCOUNTS",Updates!D208)-(FIND("Account Password:",Updates!D208)+18)))))</f>
        <v>#VALUE!</v>
      </c>
      <c r="I208" t="e">
        <f>TRIM(CLEAN(MID(Updates!D208,FIND("Password: ",Updates!D208)+10,(FIND("E-mail",Updates!D208)-(FIND("Password:",Updates!D208)+12)))))</f>
        <v>#VALUE!</v>
      </c>
      <c r="J208" t="e">
        <f>TRIM(CLEAN(MID(Updates!D208,FIND("Account to clone: ",Updates!D208)+18,(FIND("Position",Updates!D208)-(FIND("Account to clone: ",Updates!D208)+18)))))</f>
        <v>#VALUE!</v>
      </c>
      <c r="K208" t="e">
        <f>TRIM(CLEAN(MID(Updates!D208,FIND("Clone permissions of another account: ",Updates!D208)+38,(FIND("Email required:",Updates!D208)-(FIND("Clone permissions of another account: ",Updates!D208)+38)))))</f>
        <v>#VALUE!</v>
      </c>
      <c r="L208" t="e">
        <f t="shared" si="29"/>
        <v>#VALUE!</v>
      </c>
      <c r="M208" s="8" t="e">
        <f>TRIM(CLEAN(MID(Updates!D208,FIND("Branch: ",Updates!D208)+8,(FIND("Division",Updates!D208)-(FIND("Branch: ",Updates!D208)+8)))))</f>
        <v>#VALUE!</v>
      </c>
      <c r="N208" s="8" t="e">
        <f>TRIM(CLEAN(MID(Updates!D208,FIND("Pooled Position: ",Updates!D208)+17,(FIND("Are the",Updates!D208)-(FIND("Pooled Position: ",Updates!D208)+17)))))</f>
        <v>#VALUE!</v>
      </c>
      <c r="O208" t="e">
        <f>TRIM(CLEAN(MID(Updates!D208,FIND("Employee Name: ",Updates!D208)+15,(FIND("Job Title",Updates!D208)-(FIND("Employee Name: ",Updates!D208)+15)))))</f>
        <v>#VALUE!</v>
      </c>
      <c r="P208" t="e">
        <f t="shared" si="30"/>
        <v>#VALUE!</v>
      </c>
      <c r="Q208" t="e">
        <f t="shared" si="31"/>
        <v>#VALUE!</v>
      </c>
      <c r="R208" t="e">
        <f t="shared" si="32"/>
        <v>#VALUE!</v>
      </c>
      <c r="S208" t="e">
        <f>TRIM(CLEAN(MID(Updates!D208,FIND("Account to clone: ",Updates!D208)+18,(FIND("Position",Updates!D208)-(FIND("Account to clone: ",Updates!D208)+18)))))</f>
        <v>#VALUE!</v>
      </c>
      <c r="T208" t="str">
        <f t="shared" si="33"/>
        <v/>
      </c>
      <c r="U208" t="str">
        <f t="shared" si="34"/>
        <v>No</v>
      </c>
      <c r="V208" t="e">
        <f>TRIM(CLEAN(MID(Updates!D208,FIND("Home Share (H:\ drive) required: ",Updates!D208)+4,(FIND("Group Share (S:\ drive) required: ",Updates!D208)-(FIND("Home Share (H:\ drive) required: ",Updates!D208)+4)))))</f>
        <v>#VALUE!</v>
      </c>
      <c r="W208" t="str">
        <f t="shared" si="35"/>
        <v>No</v>
      </c>
      <c r="X208" t="e">
        <f>TRIM(CLEAN(MID(Updates!D208,FIND("S Drive Path: ",Updates!D208)+14,(FIND("Position",Updates!D208)-(FIND("S Drive Path: ",Updates!D208)+14)))))</f>
        <v>#VALUE!</v>
      </c>
      <c r="Y208" t="e">
        <f>("USR\"&amp;Updates!K208)</f>
        <v>#VALUE!</v>
      </c>
      <c r="Z208" t="e">
        <f>Updates!K208&amp;"$"</f>
        <v>#VALUE!</v>
      </c>
      <c r="AA208" s="11">
        <f t="shared" ca="1" si="36"/>
        <v>13</v>
      </c>
      <c r="AB208" s="6" t="str">
        <f ca="1">LOOKUP(AA208,AC2:AC21,AD2:AD21)</f>
        <v>DC4MDB03</v>
      </c>
    </row>
    <row r="209" spans="1:28" ht="12" customHeight="1">
      <c r="A209" s="6" t="e">
        <f>TRIM(CLEAN(MID(Updates!D209,FIND("Network User Id: ",Updates!D209)+17,(FIND("E-MAIL ACCOUNTS",Updates!D209)-(FIND("Network User Id:",Updates!D209)+17)))))</f>
        <v>#VALUE!</v>
      </c>
      <c r="B209" s="6" t="e">
        <f>TRIM(CLEAN(MID(Updates!D209,FIND("Logon ID: ",Updates!D209)+10,(FIND("Password:",Updates!D209)-(FIND("Logon ID:",Updates!D209)+10)))))</f>
        <v>#VALUE!</v>
      </c>
      <c r="C209" t="e">
        <f>TRIM(CLEAN(MID(Updates!D209,FIND("Primary Address: ",Updates!D209)+17,(FIND("Secondary Address:",Updates!D209)-(FIND("Primary Address: ",Updates!D209)+17)))))</f>
        <v>#VALUE!</v>
      </c>
      <c r="D209" t="e">
        <f>TRIM(CLEAN(MID(Updates!D209,FIND("Secondary Address: ",Updates!D209)+19,(FIND("** PLEASE DO NOT REPLY TO THIS E-MAIL. ",Updates!D209)-(FIND("Secondary Address: ",Updates!D209)+19)))))</f>
        <v>#VALUE!</v>
      </c>
      <c r="E209" t="b">
        <f>IF(COUNT(SEARCH({"transpo.ottawa.on.ca"},D209)),"@ottawa.ca")</f>
        <v>0</v>
      </c>
      <c r="F209" s="9" t="e">
        <f t="shared" si="28"/>
        <v>#VALUE!</v>
      </c>
      <c r="G209" t="e">
        <f>TRIM(CLEAN(MID(Updates!D209,FIND("E-mail Address: ",Updates!D209)+16,(FIND("The employee",Updates!D209)-(FIND("E-mail Address: ",Updates!D209)+16)))))</f>
        <v>#VALUE!</v>
      </c>
      <c r="H209" t="e">
        <f>TRIM(CLEAN(MID(Updates!D209,FIND("Account Password: ",Updates!D209)+18,(FIND("NETWORK ACCOUNTS",Updates!D209)-(FIND("Account Password:",Updates!D209)+18)))))</f>
        <v>#VALUE!</v>
      </c>
      <c r="I209" t="e">
        <f>TRIM(CLEAN(MID(Updates!D209,FIND("Password: ",Updates!D209)+10,(FIND("E-mail",Updates!D209)-(FIND("Password:",Updates!D209)+12)))))</f>
        <v>#VALUE!</v>
      </c>
      <c r="J209" t="e">
        <f>TRIM(CLEAN(MID(Updates!D209,FIND("Account to clone: ",Updates!D209)+18,(FIND("Position",Updates!D209)-(FIND("Account to clone: ",Updates!D209)+18)))))</f>
        <v>#VALUE!</v>
      </c>
      <c r="K209" t="e">
        <f>TRIM(CLEAN(MID(Updates!D209,FIND("Clone permissions of another account: ",Updates!D209)+38,(FIND("Email required:",Updates!D209)-(FIND("Clone permissions of another account: ",Updates!D209)+38)))))</f>
        <v>#VALUE!</v>
      </c>
      <c r="L209" t="e">
        <f t="shared" si="29"/>
        <v>#VALUE!</v>
      </c>
      <c r="M209" s="8" t="e">
        <f>TRIM(CLEAN(MID(Updates!D209,FIND("Branch: ",Updates!D209)+8,(FIND("Division",Updates!D209)-(FIND("Branch: ",Updates!D209)+8)))))</f>
        <v>#VALUE!</v>
      </c>
      <c r="N209" s="8" t="e">
        <f>TRIM(CLEAN(MID(Updates!D209,FIND("Pooled Position: ",Updates!D209)+17,(FIND("Are the",Updates!D209)-(FIND("Pooled Position: ",Updates!D209)+17)))))</f>
        <v>#VALUE!</v>
      </c>
      <c r="O209" t="e">
        <f>TRIM(CLEAN(MID(Updates!D209,FIND("Employee Name: ",Updates!D209)+15,(FIND("Job Title",Updates!D209)-(FIND("Employee Name: ",Updates!D209)+15)))))</f>
        <v>#VALUE!</v>
      </c>
      <c r="P209" t="e">
        <f t="shared" si="30"/>
        <v>#VALUE!</v>
      </c>
      <c r="Q209" t="e">
        <f t="shared" si="31"/>
        <v>#VALUE!</v>
      </c>
      <c r="R209" t="e">
        <f t="shared" si="32"/>
        <v>#VALUE!</v>
      </c>
      <c r="S209" t="e">
        <f>TRIM(CLEAN(MID(Updates!D209,FIND("Account to clone: ",Updates!D209)+18,(FIND("Position",Updates!D209)-(FIND("Account to clone: ",Updates!D209)+18)))))</f>
        <v>#VALUE!</v>
      </c>
      <c r="T209" t="str">
        <f t="shared" si="33"/>
        <v/>
      </c>
      <c r="U209" t="str">
        <f t="shared" si="34"/>
        <v>No</v>
      </c>
      <c r="V209" t="e">
        <f>TRIM(CLEAN(MID(Updates!D209,FIND("Home Share (H:\ drive) required: ",Updates!D209)+4,(FIND("Group Share (S:\ drive) required: ",Updates!D209)-(FIND("Home Share (H:\ drive) required: ",Updates!D209)+4)))))</f>
        <v>#VALUE!</v>
      </c>
      <c r="W209" t="str">
        <f t="shared" si="35"/>
        <v>No</v>
      </c>
      <c r="X209" t="e">
        <f>TRIM(CLEAN(MID(Updates!D209,FIND("S Drive Path: ",Updates!D209)+14,(FIND("Position",Updates!D209)-(FIND("S Drive Path: ",Updates!D209)+14)))))</f>
        <v>#VALUE!</v>
      </c>
      <c r="Y209" t="e">
        <f>("USR\"&amp;Updates!K209)</f>
        <v>#VALUE!</v>
      </c>
      <c r="Z209" t="e">
        <f>Updates!K209&amp;"$"</f>
        <v>#VALUE!</v>
      </c>
      <c r="AA209" s="11">
        <f t="shared" ca="1" si="36"/>
        <v>4</v>
      </c>
      <c r="AB209" s="6" t="str">
        <f ca="1">LOOKUP(AA209,AC2:AC21,AD2:AD21)</f>
        <v>DC1MDB04</v>
      </c>
    </row>
    <row r="210" spans="1:28" ht="12" customHeight="1">
      <c r="A210" s="6" t="e">
        <f>TRIM(CLEAN(MID(Updates!D210,FIND("Network User Id: ",Updates!D210)+17,(FIND("E-MAIL ACCOUNTS",Updates!D210)-(FIND("Network User Id:",Updates!D210)+17)))))</f>
        <v>#VALUE!</v>
      </c>
      <c r="B210" s="6" t="e">
        <f>TRIM(CLEAN(MID(Updates!D210,FIND("Logon ID: ",Updates!D210)+10,(FIND("Password:",Updates!D210)-(FIND("Logon ID:",Updates!D210)+10)))))</f>
        <v>#VALUE!</v>
      </c>
      <c r="C210" t="e">
        <f>TRIM(CLEAN(MID(Updates!D210,FIND("Primary Address: ",Updates!D210)+17,(FIND("Secondary Address:",Updates!D210)-(FIND("Primary Address: ",Updates!D210)+17)))))</f>
        <v>#VALUE!</v>
      </c>
      <c r="D210" t="e">
        <f>TRIM(CLEAN(MID(Updates!D210,FIND("Secondary Address: ",Updates!D210)+19,(FIND("** PLEASE DO NOT REPLY TO THIS E-MAIL. ",Updates!D210)-(FIND("Secondary Address: ",Updates!D210)+19)))))</f>
        <v>#VALUE!</v>
      </c>
      <c r="E210" t="b">
        <f>IF(COUNT(SEARCH({"transpo.ottawa.on.ca"},D210)),"@ottawa.ca")</f>
        <v>0</v>
      </c>
      <c r="F210" s="9" t="e">
        <f t="shared" si="28"/>
        <v>#VALUE!</v>
      </c>
      <c r="G210" t="e">
        <f>TRIM(CLEAN(MID(Updates!D210,FIND("E-mail Address: ",Updates!D210)+16,(FIND("The employee",Updates!D210)-(FIND("E-mail Address: ",Updates!D210)+16)))))</f>
        <v>#VALUE!</v>
      </c>
      <c r="H210" t="e">
        <f>TRIM(CLEAN(MID(Updates!D210,FIND("Account Password: ",Updates!D210)+18,(FIND("NETWORK ACCOUNTS",Updates!D210)-(FIND("Account Password:",Updates!D210)+18)))))</f>
        <v>#VALUE!</v>
      </c>
      <c r="I210" t="e">
        <f>TRIM(CLEAN(MID(Updates!D210,FIND("Password: ",Updates!D210)+10,(FIND("E-mail",Updates!D210)-(FIND("Password:",Updates!D210)+12)))))</f>
        <v>#VALUE!</v>
      </c>
      <c r="J210" t="e">
        <f>TRIM(CLEAN(MID(Updates!D210,FIND("Account to clone: ",Updates!D210)+18,(FIND("Position",Updates!D210)-(FIND("Account to clone: ",Updates!D210)+18)))))</f>
        <v>#VALUE!</v>
      </c>
      <c r="K210" t="e">
        <f>TRIM(CLEAN(MID(Updates!D210,FIND("Clone permissions of another account: ",Updates!D210)+38,(FIND("Email required:",Updates!D210)-(FIND("Clone permissions of another account: ",Updates!D210)+38)))))</f>
        <v>#VALUE!</v>
      </c>
      <c r="L210" t="e">
        <f t="shared" si="29"/>
        <v>#VALUE!</v>
      </c>
      <c r="M210" s="8" t="e">
        <f>TRIM(CLEAN(MID(Updates!D210,FIND("Branch: ",Updates!D210)+8,(FIND("Division",Updates!D210)-(FIND("Branch: ",Updates!D210)+8)))))</f>
        <v>#VALUE!</v>
      </c>
      <c r="N210" s="8" t="e">
        <f>TRIM(CLEAN(MID(Updates!D210,FIND("Pooled Position: ",Updates!D210)+17,(FIND("Are the",Updates!D210)-(FIND("Pooled Position: ",Updates!D210)+17)))))</f>
        <v>#VALUE!</v>
      </c>
      <c r="O210" t="e">
        <f>TRIM(CLEAN(MID(Updates!D210,FIND("Employee Name: ",Updates!D210)+15,(FIND("Job Title",Updates!D210)-(FIND("Employee Name: ",Updates!D210)+15)))))</f>
        <v>#VALUE!</v>
      </c>
      <c r="P210" t="e">
        <f t="shared" si="30"/>
        <v>#VALUE!</v>
      </c>
      <c r="Q210" t="e">
        <f t="shared" si="31"/>
        <v>#VALUE!</v>
      </c>
      <c r="R210" t="e">
        <f t="shared" si="32"/>
        <v>#VALUE!</v>
      </c>
      <c r="S210" t="e">
        <f>TRIM(CLEAN(MID(Updates!D210,FIND("Account to clone: ",Updates!D210)+18,(FIND("Position",Updates!D210)-(FIND("Account to clone: ",Updates!D210)+18)))))</f>
        <v>#VALUE!</v>
      </c>
      <c r="T210" t="str">
        <f t="shared" si="33"/>
        <v/>
      </c>
      <c r="U210" t="str">
        <f t="shared" si="34"/>
        <v>No</v>
      </c>
      <c r="V210" t="e">
        <f>TRIM(CLEAN(MID(Updates!D210,FIND("Home Share (H:\ drive) required: ",Updates!D210)+4,(FIND("Group Share (S:\ drive) required: ",Updates!D210)-(FIND("Home Share (H:\ drive) required: ",Updates!D210)+4)))))</f>
        <v>#VALUE!</v>
      </c>
      <c r="W210" t="str">
        <f t="shared" si="35"/>
        <v>No</v>
      </c>
      <c r="X210" t="e">
        <f>TRIM(CLEAN(MID(Updates!D210,FIND("S Drive Path: ",Updates!D210)+14,(FIND("Position",Updates!D210)-(FIND("S Drive Path: ",Updates!D210)+14)))))</f>
        <v>#VALUE!</v>
      </c>
      <c r="Y210" t="e">
        <f>("USR\"&amp;Updates!K210)</f>
        <v>#VALUE!</v>
      </c>
      <c r="Z210" t="e">
        <f>Updates!K210&amp;"$"</f>
        <v>#VALUE!</v>
      </c>
      <c r="AA210" s="11">
        <f t="shared" ca="1" si="36"/>
        <v>19</v>
      </c>
      <c r="AB210" s="6" t="str">
        <f ca="1">LOOKUP(AA210,AC2:AC21,AD2:AD21)</f>
        <v>DC4MDB09</v>
      </c>
    </row>
    <row r="211" spans="1:28" ht="12" customHeight="1">
      <c r="A211" s="6" t="e">
        <f>TRIM(CLEAN(MID(Updates!D211,FIND("Network User Id: ",Updates!D211)+17,(FIND("E-MAIL ACCOUNTS",Updates!D211)-(FIND("Network User Id:",Updates!D211)+17)))))</f>
        <v>#VALUE!</v>
      </c>
      <c r="B211" s="6" t="e">
        <f>TRIM(CLEAN(MID(Updates!D211,FIND("Logon ID: ",Updates!D211)+10,(FIND("Password:",Updates!D211)-(FIND("Logon ID:",Updates!D211)+10)))))</f>
        <v>#VALUE!</v>
      </c>
      <c r="C211" t="e">
        <f>TRIM(CLEAN(MID(Updates!D211,FIND("Primary Address: ",Updates!D211)+17,(FIND("Secondary Address:",Updates!D211)-(FIND("Primary Address: ",Updates!D211)+17)))))</f>
        <v>#VALUE!</v>
      </c>
      <c r="D211" t="e">
        <f>TRIM(CLEAN(MID(Updates!D211,FIND("Secondary Address: ",Updates!D211)+19,(FIND("** PLEASE DO NOT REPLY TO THIS E-MAIL. ",Updates!D211)-(FIND("Secondary Address: ",Updates!D211)+19)))))</f>
        <v>#VALUE!</v>
      </c>
      <c r="E211" t="b">
        <f>IF(COUNT(SEARCH({"transpo.ottawa.on.ca"},D211)),"@ottawa.ca")</f>
        <v>0</v>
      </c>
      <c r="F211" s="9" t="e">
        <f t="shared" si="28"/>
        <v>#VALUE!</v>
      </c>
      <c r="G211" t="e">
        <f>TRIM(CLEAN(MID(Updates!D211,FIND("E-mail Address: ",Updates!D211)+16,(FIND("The employee",Updates!D211)-(FIND("E-mail Address: ",Updates!D211)+16)))))</f>
        <v>#VALUE!</v>
      </c>
      <c r="H211" t="e">
        <f>TRIM(CLEAN(MID(Updates!D211,FIND("Account Password: ",Updates!D211)+18,(FIND("NETWORK ACCOUNTS",Updates!D211)-(FIND("Account Password:",Updates!D211)+18)))))</f>
        <v>#VALUE!</v>
      </c>
      <c r="I211" t="e">
        <f>TRIM(CLEAN(MID(Updates!D211,FIND("Password: ",Updates!D211)+10,(FIND("E-mail",Updates!D211)-(FIND("Password:",Updates!D211)+12)))))</f>
        <v>#VALUE!</v>
      </c>
      <c r="J211" t="e">
        <f>TRIM(CLEAN(MID(Updates!D211,FIND("Account to clone: ",Updates!D211)+18,(FIND("Position",Updates!D211)-(FIND("Account to clone: ",Updates!D211)+18)))))</f>
        <v>#VALUE!</v>
      </c>
      <c r="K211" t="e">
        <f>TRIM(CLEAN(MID(Updates!D211,FIND("Clone permissions of another account: ",Updates!D211)+38,(FIND("Email required:",Updates!D211)-(FIND("Clone permissions of another account: ",Updates!D211)+38)))))</f>
        <v>#VALUE!</v>
      </c>
      <c r="L211" t="e">
        <f t="shared" si="29"/>
        <v>#VALUE!</v>
      </c>
      <c r="M211" s="8" t="e">
        <f>TRIM(CLEAN(MID(Updates!D211,FIND("Branch: ",Updates!D211)+8,(FIND("Division",Updates!D211)-(FIND("Branch: ",Updates!D211)+8)))))</f>
        <v>#VALUE!</v>
      </c>
      <c r="N211" s="8" t="e">
        <f>TRIM(CLEAN(MID(Updates!D211,FIND("Pooled Position: ",Updates!D211)+17,(FIND("Are the",Updates!D211)-(FIND("Pooled Position: ",Updates!D211)+17)))))</f>
        <v>#VALUE!</v>
      </c>
      <c r="O211" t="e">
        <f>TRIM(CLEAN(MID(Updates!D211,FIND("Employee Name: ",Updates!D211)+15,(FIND("Job Title",Updates!D211)-(FIND("Employee Name: ",Updates!D211)+15)))))</f>
        <v>#VALUE!</v>
      </c>
      <c r="P211" t="e">
        <f t="shared" si="30"/>
        <v>#VALUE!</v>
      </c>
      <c r="Q211" t="e">
        <f t="shared" si="31"/>
        <v>#VALUE!</v>
      </c>
      <c r="R211" t="e">
        <f t="shared" si="32"/>
        <v>#VALUE!</v>
      </c>
      <c r="S211" t="e">
        <f>TRIM(CLEAN(MID(Updates!D211,FIND("Account to clone: ",Updates!D211)+18,(FIND("Position",Updates!D211)-(FIND("Account to clone: ",Updates!D211)+18)))))</f>
        <v>#VALUE!</v>
      </c>
      <c r="T211" t="str">
        <f t="shared" si="33"/>
        <v/>
      </c>
      <c r="U211" t="str">
        <f t="shared" si="34"/>
        <v>No</v>
      </c>
      <c r="V211" t="e">
        <f>TRIM(CLEAN(MID(Updates!D211,FIND("Home Share (H:\ drive) required: ",Updates!D211)+4,(FIND("Group Share (S:\ drive) required: ",Updates!D211)-(FIND("Home Share (H:\ drive) required: ",Updates!D211)+4)))))</f>
        <v>#VALUE!</v>
      </c>
      <c r="W211" t="str">
        <f t="shared" si="35"/>
        <v>No</v>
      </c>
      <c r="X211" t="e">
        <f>TRIM(CLEAN(MID(Updates!D211,FIND("S Drive Path: ",Updates!D211)+14,(FIND("Position",Updates!D211)-(FIND("S Drive Path: ",Updates!D211)+14)))))</f>
        <v>#VALUE!</v>
      </c>
      <c r="Y211" t="e">
        <f>("USR\"&amp;Updates!K211)</f>
        <v>#VALUE!</v>
      </c>
      <c r="Z211" t="e">
        <f>Updates!K211&amp;"$"</f>
        <v>#VALUE!</v>
      </c>
      <c r="AA211" s="11">
        <f t="shared" ca="1" si="36"/>
        <v>14</v>
      </c>
      <c r="AB211" s="6" t="str">
        <f ca="1">LOOKUP(AA211,AC2:AC21,AD2:AD21)</f>
        <v>DC4MDB04</v>
      </c>
    </row>
    <row r="212" spans="1:28" ht="12" customHeight="1">
      <c r="A212" s="6" t="e">
        <f>TRIM(CLEAN(MID(Updates!D212,FIND("Network User Id: ",Updates!D212)+17,(FIND("E-MAIL ACCOUNTS",Updates!D212)-(FIND("Network User Id:",Updates!D212)+17)))))</f>
        <v>#VALUE!</v>
      </c>
      <c r="B212" s="6" t="e">
        <f>TRIM(CLEAN(MID(Updates!D212,FIND("Logon ID: ",Updates!D212)+10,(FIND("Password:",Updates!D212)-(FIND("Logon ID:",Updates!D212)+10)))))</f>
        <v>#VALUE!</v>
      </c>
      <c r="C212" t="e">
        <f>TRIM(CLEAN(MID(Updates!D212,FIND("Primary Address: ",Updates!D212)+17,(FIND("Secondary Address:",Updates!D212)-(FIND("Primary Address: ",Updates!D212)+17)))))</f>
        <v>#VALUE!</v>
      </c>
      <c r="D212" t="e">
        <f>TRIM(CLEAN(MID(Updates!D212,FIND("Secondary Address: ",Updates!D212)+19,(FIND("** PLEASE DO NOT REPLY TO THIS E-MAIL. ",Updates!D212)-(FIND("Secondary Address: ",Updates!D212)+19)))))</f>
        <v>#VALUE!</v>
      </c>
      <c r="E212" t="b">
        <f>IF(COUNT(SEARCH({"transpo.ottawa.on.ca"},D212)),"@ottawa.ca")</f>
        <v>0</v>
      </c>
      <c r="F212" s="9" t="e">
        <f t="shared" si="28"/>
        <v>#VALUE!</v>
      </c>
      <c r="G212" t="e">
        <f>TRIM(CLEAN(MID(Updates!D212,FIND("E-mail Address: ",Updates!D212)+16,(FIND("The employee",Updates!D212)-(FIND("E-mail Address: ",Updates!D212)+16)))))</f>
        <v>#VALUE!</v>
      </c>
      <c r="H212" t="e">
        <f>TRIM(CLEAN(MID(Updates!D212,FIND("Account Password: ",Updates!D212)+18,(FIND("NETWORK ACCOUNTS",Updates!D212)-(FIND("Account Password:",Updates!D212)+18)))))</f>
        <v>#VALUE!</v>
      </c>
      <c r="I212" t="e">
        <f>TRIM(CLEAN(MID(Updates!D212,FIND("Password: ",Updates!D212)+10,(FIND("E-mail",Updates!D212)-(FIND("Password:",Updates!D212)+12)))))</f>
        <v>#VALUE!</v>
      </c>
      <c r="J212" t="e">
        <f>TRIM(CLEAN(MID(Updates!D212,FIND("Account to clone: ",Updates!D212)+18,(FIND("Position",Updates!D212)-(FIND("Account to clone: ",Updates!D212)+18)))))</f>
        <v>#VALUE!</v>
      </c>
      <c r="K212" t="e">
        <f>TRIM(CLEAN(MID(Updates!D212,FIND("Clone permissions of another account: ",Updates!D212)+38,(FIND("Email required:",Updates!D212)-(FIND("Clone permissions of another account: ",Updates!D212)+38)))))</f>
        <v>#VALUE!</v>
      </c>
      <c r="L212" t="e">
        <f t="shared" si="29"/>
        <v>#VALUE!</v>
      </c>
      <c r="M212" s="8" t="e">
        <f>TRIM(CLEAN(MID(Updates!D212,FIND("Branch: ",Updates!D212)+8,(FIND("Division",Updates!D212)-(FIND("Branch: ",Updates!D212)+8)))))</f>
        <v>#VALUE!</v>
      </c>
      <c r="N212" s="8" t="e">
        <f>TRIM(CLEAN(MID(Updates!D212,FIND("Pooled Position: ",Updates!D212)+17,(FIND("Are the",Updates!D212)-(FIND("Pooled Position: ",Updates!D212)+17)))))</f>
        <v>#VALUE!</v>
      </c>
      <c r="O212" t="e">
        <f>TRIM(CLEAN(MID(Updates!D212,FIND("Employee Name: ",Updates!D212)+15,(FIND("Job Title",Updates!D212)-(FIND("Employee Name: ",Updates!D212)+15)))))</f>
        <v>#VALUE!</v>
      </c>
      <c r="P212" t="e">
        <f t="shared" si="30"/>
        <v>#VALUE!</v>
      </c>
      <c r="Q212" t="e">
        <f t="shared" si="31"/>
        <v>#VALUE!</v>
      </c>
      <c r="R212" t="e">
        <f t="shared" si="32"/>
        <v>#VALUE!</v>
      </c>
      <c r="S212" t="e">
        <f>TRIM(CLEAN(MID(Updates!D212,FIND("Account to clone: ",Updates!D212)+18,(FIND("Position",Updates!D212)-(FIND("Account to clone: ",Updates!D212)+18)))))</f>
        <v>#VALUE!</v>
      </c>
      <c r="T212" t="str">
        <f t="shared" si="33"/>
        <v/>
      </c>
      <c r="U212" t="str">
        <f t="shared" si="34"/>
        <v>No</v>
      </c>
      <c r="V212" t="e">
        <f>TRIM(CLEAN(MID(Updates!D212,FIND("Home Share (H:\ drive) required: ",Updates!D212)+4,(FIND("Group Share (S:\ drive) required: ",Updates!D212)-(FIND("Home Share (H:\ drive) required: ",Updates!D212)+4)))))</f>
        <v>#VALUE!</v>
      </c>
      <c r="W212" t="str">
        <f t="shared" si="35"/>
        <v>No</v>
      </c>
      <c r="X212" t="e">
        <f>TRIM(CLEAN(MID(Updates!D212,FIND("S Drive Path: ",Updates!D212)+14,(FIND("Position",Updates!D212)-(FIND("S Drive Path: ",Updates!D212)+14)))))</f>
        <v>#VALUE!</v>
      </c>
      <c r="Y212" t="e">
        <f>("USR\"&amp;Updates!K212)</f>
        <v>#VALUE!</v>
      </c>
      <c r="Z212" t="e">
        <f>Updates!K212&amp;"$"</f>
        <v>#VALUE!</v>
      </c>
      <c r="AA212" s="11">
        <f t="shared" ca="1" si="36"/>
        <v>19</v>
      </c>
      <c r="AB212" s="6" t="str">
        <f ca="1">LOOKUP(AA212,AC2:AC21,AD2:AD21)</f>
        <v>DC4MDB09</v>
      </c>
    </row>
    <row r="213" spans="1:28" ht="12" customHeight="1">
      <c r="A213" s="6" t="e">
        <f>TRIM(CLEAN(MID(Updates!D213,FIND("Network User Id: ",Updates!D213)+17,(FIND("E-MAIL ACCOUNTS",Updates!D213)-(FIND("Network User Id:",Updates!D213)+17)))))</f>
        <v>#VALUE!</v>
      </c>
      <c r="B213" s="6" t="e">
        <f>TRIM(CLEAN(MID(Updates!D213,FIND("Logon ID: ",Updates!D213)+10,(FIND("Password:",Updates!D213)-(FIND("Logon ID:",Updates!D213)+10)))))</f>
        <v>#VALUE!</v>
      </c>
      <c r="C213" t="e">
        <f>TRIM(CLEAN(MID(Updates!D213,FIND("Primary Address: ",Updates!D213)+17,(FIND("Secondary Address:",Updates!D213)-(FIND("Primary Address: ",Updates!D213)+17)))))</f>
        <v>#VALUE!</v>
      </c>
      <c r="D213" t="e">
        <f>TRIM(CLEAN(MID(Updates!D213,FIND("Secondary Address: ",Updates!D213)+19,(FIND("** PLEASE DO NOT REPLY TO THIS E-MAIL. ",Updates!D213)-(FIND("Secondary Address: ",Updates!D213)+19)))))</f>
        <v>#VALUE!</v>
      </c>
      <c r="E213" t="b">
        <f>IF(COUNT(SEARCH({"transpo.ottawa.on.ca"},D213)),"@ottawa.ca")</f>
        <v>0</v>
      </c>
      <c r="F213" s="9" t="e">
        <f t="shared" si="28"/>
        <v>#VALUE!</v>
      </c>
      <c r="G213" t="e">
        <f>TRIM(CLEAN(MID(Updates!D213,FIND("E-mail Address: ",Updates!D213)+16,(FIND("The employee",Updates!D213)-(FIND("E-mail Address: ",Updates!D213)+16)))))</f>
        <v>#VALUE!</v>
      </c>
      <c r="H213" t="e">
        <f>TRIM(CLEAN(MID(Updates!D213,FIND("Account Password: ",Updates!D213)+18,(FIND("NETWORK ACCOUNTS",Updates!D213)-(FIND("Account Password:",Updates!D213)+18)))))</f>
        <v>#VALUE!</v>
      </c>
      <c r="I213" t="e">
        <f>TRIM(CLEAN(MID(Updates!D213,FIND("Password: ",Updates!D213)+10,(FIND("E-mail",Updates!D213)-(FIND("Password:",Updates!D213)+12)))))</f>
        <v>#VALUE!</v>
      </c>
      <c r="J213" t="e">
        <f>TRIM(CLEAN(MID(Updates!D213,FIND("Account to clone: ",Updates!D213)+18,(FIND("Position",Updates!D213)-(FIND("Account to clone: ",Updates!D213)+18)))))</f>
        <v>#VALUE!</v>
      </c>
      <c r="K213" t="e">
        <f>TRIM(CLEAN(MID(Updates!D213,FIND("Clone permissions of another account: ",Updates!D213)+38,(FIND("Email required:",Updates!D213)-(FIND("Clone permissions of another account: ",Updates!D213)+38)))))</f>
        <v>#VALUE!</v>
      </c>
      <c r="L213" t="e">
        <f t="shared" si="29"/>
        <v>#VALUE!</v>
      </c>
      <c r="M213" s="8" t="e">
        <f>TRIM(CLEAN(MID(Updates!D213,FIND("Branch: ",Updates!D213)+8,(FIND("Division",Updates!D213)-(FIND("Branch: ",Updates!D213)+8)))))</f>
        <v>#VALUE!</v>
      </c>
      <c r="N213" s="8" t="e">
        <f>TRIM(CLEAN(MID(Updates!D213,FIND("Pooled Position: ",Updates!D213)+17,(FIND("Are the",Updates!D213)-(FIND("Pooled Position: ",Updates!D213)+17)))))</f>
        <v>#VALUE!</v>
      </c>
      <c r="O213" t="e">
        <f>TRIM(CLEAN(MID(Updates!D213,FIND("Employee Name: ",Updates!D213)+15,(FIND("Job Title",Updates!D213)-(FIND("Employee Name: ",Updates!D213)+15)))))</f>
        <v>#VALUE!</v>
      </c>
      <c r="P213" t="e">
        <f t="shared" si="30"/>
        <v>#VALUE!</v>
      </c>
      <c r="Q213" t="e">
        <f t="shared" si="31"/>
        <v>#VALUE!</v>
      </c>
      <c r="R213" t="e">
        <f t="shared" si="32"/>
        <v>#VALUE!</v>
      </c>
      <c r="S213" t="e">
        <f>TRIM(CLEAN(MID(Updates!D213,FIND("Account to clone: ",Updates!D213)+18,(FIND("Position",Updates!D213)-(FIND("Account to clone: ",Updates!D213)+18)))))</f>
        <v>#VALUE!</v>
      </c>
      <c r="T213" t="str">
        <f t="shared" si="33"/>
        <v/>
      </c>
      <c r="U213" t="str">
        <f t="shared" si="34"/>
        <v>No</v>
      </c>
      <c r="V213" t="e">
        <f>TRIM(CLEAN(MID(Updates!D213,FIND("Home Share (H:\ drive) required: ",Updates!D213)+4,(FIND("Group Share (S:\ drive) required: ",Updates!D213)-(FIND("Home Share (H:\ drive) required: ",Updates!D213)+4)))))</f>
        <v>#VALUE!</v>
      </c>
      <c r="W213" t="str">
        <f t="shared" si="35"/>
        <v>No</v>
      </c>
      <c r="X213" t="e">
        <f>TRIM(CLEAN(MID(Updates!D213,FIND("S Drive Path: ",Updates!D213)+14,(FIND("Position",Updates!D213)-(FIND("S Drive Path: ",Updates!D213)+14)))))</f>
        <v>#VALUE!</v>
      </c>
      <c r="Y213" t="e">
        <f>("USR\"&amp;Updates!K213)</f>
        <v>#VALUE!</v>
      </c>
      <c r="Z213" t="e">
        <f>Updates!K213&amp;"$"</f>
        <v>#VALUE!</v>
      </c>
      <c r="AA213" s="11">
        <f t="shared" ca="1" si="36"/>
        <v>12</v>
      </c>
      <c r="AB213" s="6" t="str">
        <f ca="1">LOOKUP(AA213,AC2:AC21,AD2:AD21)</f>
        <v>DC4MDB02</v>
      </c>
    </row>
    <row r="214" spans="1:28" ht="12" customHeight="1">
      <c r="A214" s="6" t="e">
        <f>TRIM(CLEAN(MID(Updates!D214,FIND("Network User Id: ",Updates!D214)+17,(FIND("E-MAIL ACCOUNTS",Updates!D214)-(FIND("Network User Id:",Updates!D214)+17)))))</f>
        <v>#VALUE!</v>
      </c>
      <c r="B214" s="6" t="e">
        <f>TRIM(CLEAN(MID(Updates!D214,FIND("Logon ID: ",Updates!D214)+10,(FIND("Password:",Updates!D214)-(FIND("Logon ID:",Updates!D214)+10)))))</f>
        <v>#VALUE!</v>
      </c>
      <c r="C214" t="e">
        <f>TRIM(CLEAN(MID(Updates!D214,FIND("Primary Address: ",Updates!D214)+17,(FIND("Secondary Address:",Updates!D214)-(FIND("Primary Address: ",Updates!D214)+17)))))</f>
        <v>#VALUE!</v>
      </c>
      <c r="D214" t="e">
        <f>TRIM(CLEAN(MID(Updates!D214,FIND("Secondary Address: ",Updates!D214)+19,(FIND("** PLEASE DO NOT REPLY TO THIS E-MAIL. ",Updates!D214)-(FIND("Secondary Address: ",Updates!D214)+19)))))</f>
        <v>#VALUE!</v>
      </c>
      <c r="E214" t="b">
        <f>IF(COUNT(SEARCH({"transpo.ottawa.on.ca"},D214)),"@ottawa.ca")</f>
        <v>0</v>
      </c>
      <c r="F214" s="9" t="e">
        <f t="shared" si="28"/>
        <v>#VALUE!</v>
      </c>
      <c r="G214" t="e">
        <f>TRIM(CLEAN(MID(Updates!D214,FIND("E-mail Address: ",Updates!D214)+16,(FIND("The employee",Updates!D214)-(FIND("E-mail Address: ",Updates!D214)+16)))))</f>
        <v>#VALUE!</v>
      </c>
      <c r="H214" t="e">
        <f>TRIM(CLEAN(MID(Updates!D214,FIND("Account Password: ",Updates!D214)+18,(FIND("NETWORK ACCOUNTS",Updates!D214)-(FIND("Account Password:",Updates!D214)+18)))))</f>
        <v>#VALUE!</v>
      </c>
      <c r="I214" t="e">
        <f>TRIM(CLEAN(MID(Updates!D214,FIND("Password: ",Updates!D214)+10,(FIND("E-mail",Updates!D214)-(FIND("Password:",Updates!D214)+12)))))</f>
        <v>#VALUE!</v>
      </c>
      <c r="J214" t="e">
        <f>TRIM(CLEAN(MID(Updates!D214,FIND("Account to clone: ",Updates!D214)+18,(FIND("Position",Updates!D214)-(FIND("Account to clone: ",Updates!D214)+18)))))</f>
        <v>#VALUE!</v>
      </c>
      <c r="K214" t="e">
        <f>TRIM(CLEAN(MID(Updates!D214,FIND("Clone permissions of another account: ",Updates!D214)+38,(FIND("Email required:",Updates!D214)-(FIND("Clone permissions of another account: ",Updates!D214)+38)))))</f>
        <v>#VALUE!</v>
      </c>
      <c r="L214" t="e">
        <f t="shared" si="29"/>
        <v>#VALUE!</v>
      </c>
      <c r="M214" s="8" t="e">
        <f>TRIM(CLEAN(MID(Updates!D214,FIND("Branch: ",Updates!D214)+8,(FIND("Division",Updates!D214)-(FIND("Branch: ",Updates!D214)+8)))))</f>
        <v>#VALUE!</v>
      </c>
      <c r="N214" s="8" t="e">
        <f>TRIM(CLEAN(MID(Updates!D214,FIND("Pooled Position: ",Updates!D214)+17,(FIND("Are the",Updates!D214)-(FIND("Pooled Position: ",Updates!D214)+17)))))</f>
        <v>#VALUE!</v>
      </c>
      <c r="O214" t="e">
        <f>TRIM(CLEAN(MID(Updates!D214,FIND("Employee Name: ",Updates!D214)+15,(FIND("Job Title",Updates!D214)-(FIND("Employee Name: ",Updates!D214)+15)))))</f>
        <v>#VALUE!</v>
      </c>
      <c r="P214" t="e">
        <f t="shared" si="30"/>
        <v>#VALUE!</v>
      </c>
      <c r="Q214" t="e">
        <f t="shared" si="31"/>
        <v>#VALUE!</v>
      </c>
      <c r="R214" t="e">
        <f t="shared" si="32"/>
        <v>#VALUE!</v>
      </c>
      <c r="S214" t="e">
        <f>TRIM(CLEAN(MID(Updates!D214,FIND("Account to clone: ",Updates!D214)+18,(FIND("Position",Updates!D214)-(FIND("Account to clone: ",Updates!D214)+18)))))</f>
        <v>#VALUE!</v>
      </c>
      <c r="T214" t="str">
        <f t="shared" si="33"/>
        <v/>
      </c>
      <c r="U214" t="str">
        <f t="shared" si="34"/>
        <v>No</v>
      </c>
      <c r="V214" t="e">
        <f>TRIM(CLEAN(MID(Updates!D214,FIND("Home Share (H:\ drive) required: ",Updates!D214)+4,(FIND("Group Share (S:\ drive) required: ",Updates!D214)-(FIND("Home Share (H:\ drive) required: ",Updates!D214)+4)))))</f>
        <v>#VALUE!</v>
      </c>
      <c r="W214" t="str">
        <f t="shared" si="35"/>
        <v>No</v>
      </c>
      <c r="X214" t="e">
        <f>TRIM(CLEAN(MID(Updates!D214,FIND("S Drive Path: ",Updates!D214)+14,(FIND("Position",Updates!D214)-(FIND("S Drive Path: ",Updates!D214)+14)))))</f>
        <v>#VALUE!</v>
      </c>
      <c r="Y214" t="e">
        <f>("USR\"&amp;Updates!K214)</f>
        <v>#VALUE!</v>
      </c>
      <c r="Z214" t="e">
        <f>Updates!K214&amp;"$"</f>
        <v>#VALUE!</v>
      </c>
      <c r="AA214" s="11">
        <f t="shared" ca="1" si="36"/>
        <v>3</v>
      </c>
      <c r="AB214" s="6" t="str">
        <f ca="1">LOOKUP(AA214,AC2:AC21,AD2:AD21)</f>
        <v>DC1MDB03</v>
      </c>
    </row>
    <row r="215" spans="1:28" ht="12" customHeight="1">
      <c r="A215" s="6" t="e">
        <f>TRIM(CLEAN(MID(Updates!D215,FIND("Network User Id: ",Updates!D215)+17,(FIND("E-MAIL ACCOUNTS",Updates!D215)-(FIND("Network User Id:",Updates!D215)+17)))))</f>
        <v>#VALUE!</v>
      </c>
      <c r="B215" s="6" t="e">
        <f>TRIM(CLEAN(MID(Updates!D215,FIND("Logon ID: ",Updates!D215)+10,(FIND("Password:",Updates!D215)-(FIND("Logon ID:",Updates!D215)+10)))))</f>
        <v>#VALUE!</v>
      </c>
      <c r="C215" t="e">
        <f>TRIM(CLEAN(MID(Updates!D215,FIND("Primary Address: ",Updates!D215)+17,(FIND("Secondary Address:",Updates!D215)-(FIND("Primary Address: ",Updates!D215)+17)))))</f>
        <v>#VALUE!</v>
      </c>
      <c r="D215" t="e">
        <f>TRIM(CLEAN(MID(Updates!D215,FIND("Secondary Address: ",Updates!D215)+19,(FIND("** PLEASE DO NOT REPLY TO THIS E-MAIL. ",Updates!D215)-(FIND("Secondary Address: ",Updates!D215)+19)))))</f>
        <v>#VALUE!</v>
      </c>
      <c r="E215" t="b">
        <f>IF(COUNT(SEARCH({"transpo.ottawa.on.ca"},D215)),"@ottawa.ca")</f>
        <v>0</v>
      </c>
      <c r="F215" s="9" t="e">
        <f t="shared" si="28"/>
        <v>#VALUE!</v>
      </c>
      <c r="G215" t="e">
        <f>TRIM(CLEAN(MID(Updates!D215,FIND("E-mail Address: ",Updates!D215)+16,(FIND("The employee",Updates!D215)-(FIND("E-mail Address: ",Updates!D215)+16)))))</f>
        <v>#VALUE!</v>
      </c>
      <c r="H215" t="e">
        <f>TRIM(CLEAN(MID(Updates!D215,FIND("Account Password: ",Updates!D215)+18,(FIND("NETWORK ACCOUNTS",Updates!D215)-(FIND("Account Password:",Updates!D215)+18)))))</f>
        <v>#VALUE!</v>
      </c>
      <c r="I215" t="e">
        <f>TRIM(CLEAN(MID(Updates!D215,FIND("Password: ",Updates!D215)+10,(FIND("E-mail",Updates!D215)-(FIND("Password:",Updates!D215)+12)))))</f>
        <v>#VALUE!</v>
      </c>
      <c r="J215" t="e">
        <f>TRIM(CLEAN(MID(Updates!D215,FIND("Account to clone: ",Updates!D215)+18,(FIND("Position",Updates!D215)-(FIND("Account to clone: ",Updates!D215)+18)))))</f>
        <v>#VALUE!</v>
      </c>
      <c r="K215" t="e">
        <f>TRIM(CLEAN(MID(Updates!D215,FIND("Clone permissions of another account: ",Updates!D215)+38,(FIND("Email required:",Updates!D215)-(FIND("Clone permissions of another account: ",Updates!D215)+38)))))</f>
        <v>#VALUE!</v>
      </c>
      <c r="L215" t="e">
        <f t="shared" si="29"/>
        <v>#VALUE!</v>
      </c>
      <c r="M215" s="8" t="e">
        <f>TRIM(CLEAN(MID(Updates!D215,FIND("Branch: ",Updates!D215)+8,(FIND("Division",Updates!D215)-(FIND("Branch: ",Updates!D215)+8)))))</f>
        <v>#VALUE!</v>
      </c>
      <c r="N215" s="8" t="e">
        <f>TRIM(CLEAN(MID(Updates!D215,FIND("Pooled Position: ",Updates!D215)+17,(FIND("Are the",Updates!D215)-(FIND("Pooled Position: ",Updates!D215)+17)))))</f>
        <v>#VALUE!</v>
      </c>
      <c r="O215" t="e">
        <f>TRIM(CLEAN(MID(Updates!D215,FIND("Employee Name: ",Updates!D215)+15,(FIND("Job Title",Updates!D215)-(FIND("Employee Name: ",Updates!D215)+15)))))</f>
        <v>#VALUE!</v>
      </c>
      <c r="P215" t="e">
        <f t="shared" si="30"/>
        <v>#VALUE!</v>
      </c>
      <c r="Q215" t="e">
        <f t="shared" si="31"/>
        <v>#VALUE!</v>
      </c>
      <c r="R215" t="e">
        <f t="shared" si="32"/>
        <v>#VALUE!</v>
      </c>
      <c r="S215" t="e">
        <f>TRIM(CLEAN(MID(Updates!D215,FIND("Account to clone: ",Updates!D215)+18,(FIND("Position",Updates!D215)-(FIND("Account to clone: ",Updates!D215)+18)))))</f>
        <v>#VALUE!</v>
      </c>
      <c r="T215" t="str">
        <f t="shared" si="33"/>
        <v/>
      </c>
      <c r="U215" t="str">
        <f t="shared" si="34"/>
        <v>No</v>
      </c>
      <c r="V215" t="e">
        <f>TRIM(CLEAN(MID(Updates!D215,FIND("Home Share (H:\ drive) required: ",Updates!D215)+4,(FIND("Group Share (S:\ drive) required: ",Updates!D215)-(FIND("Home Share (H:\ drive) required: ",Updates!D215)+4)))))</f>
        <v>#VALUE!</v>
      </c>
      <c r="W215" t="str">
        <f t="shared" si="35"/>
        <v>No</v>
      </c>
      <c r="X215" t="e">
        <f>TRIM(CLEAN(MID(Updates!D215,FIND("S Drive Path: ",Updates!D215)+14,(FIND("Position",Updates!D215)-(FIND("S Drive Path: ",Updates!D215)+14)))))</f>
        <v>#VALUE!</v>
      </c>
      <c r="Y215" t="e">
        <f>("USR\"&amp;Updates!K215)</f>
        <v>#VALUE!</v>
      </c>
      <c r="Z215" t="e">
        <f>Updates!K215&amp;"$"</f>
        <v>#VALUE!</v>
      </c>
      <c r="AA215" s="11">
        <f t="shared" ca="1" si="36"/>
        <v>4</v>
      </c>
      <c r="AB215" s="6" t="str">
        <f ca="1">LOOKUP(AA215,AC2:AC21,AD2:AD21)</f>
        <v>DC1MDB04</v>
      </c>
    </row>
    <row r="216" spans="1:28" ht="12" customHeight="1">
      <c r="A216" s="6" t="e">
        <f>TRIM(CLEAN(MID(Updates!D216,FIND("Network User Id: ",Updates!D216)+17,(FIND("E-MAIL ACCOUNTS",Updates!D216)-(FIND("Network User Id:",Updates!D216)+17)))))</f>
        <v>#VALUE!</v>
      </c>
      <c r="B216" s="6" t="e">
        <f>TRIM(CLEAN(MID(Updates!D216,FIND("Logon ID: ",Updates!D216)+10,(FIND("Password:",Updates!D216)-(FIND("Logon ID:",Updates!D216)+10)))))</f>
        <v>#VALUE!</v>
      </c>
      <c r="C216" t="e">
        <f>TRIM(CLEAN(MID(Updates!D216,FIND("Primary Address: ",Updates!D216)+17,(FIND("Secondary Address:",Updates!D216)-(FIND("Primary Address: ",Updates!D216)+17)))))</f>
        <v>#VALUE!</v>
      </c>
      <c r="D216" t="e">
        <f>TRIM(CLEAN(MID(Updates!D216,FIND("Secondary Address: ",Updates!D216)+19,(FIND("** PLEASE DO NOT REPLY TO THIS E-MAIL. ",Updates!D216)-(FIND("Secondary Address: ",Updates!D216)+19)))))</f>
        <v>#VALUE!</v>
      </c>
      <c r="E216" t="b">
        <f>IF(COUNT(SEARCH({"transpo.ottawa.on.ca"},D216)),"@ottawa.ca")</f>
        <v>0</v>
      </c>
      <c r="F216" s="9" t="e">
        <f t="shared" si="28"/>
        <v>#VALUE!</v>
      </c>
      <c r="G216" t="e">
        <f>TRIM(CLEAN(MID(Updates!D216,FIND("E-mail Address: ",Updates!D216)+16,(FIND("The employee",Updates!D216)-(FIND("E-mail Address: ",Updates!D216)+16)))))</f>
        <v>#VALUE!</v>
      </c>
      <c r="H216" t="e">
        <f>TRIM(CLEAN(MID(Updates!D216,FIND("Account Password: ",Updates!D216)+18,(FIND("NETWORK ACCOUNTS",Updates!D216)-(FIND("Account Password:",Updates!D216)+18)))))</f>
        <v>#VALUE!</v>
      </c>
      <c r="I216" t="e">
        <f>TRIM(CLEAN(MID(Updates!D216,FIND("Password: ",Updates!D216)+10,(FIND("E-mail",Updates!D216)-(FIND("Password:",Updates!D216)+12)))))</f>
        <v>#VALUE!</v>
      </c>
      <c r="J216" t="e">
        <f>TRIM(CLEAN(MID(Updates!D216,FIND("Account to clone: ",Updates!D216)+18,(FIND("Position",Updates!D216)-(FIND("Account to clone: ",Updates!D216)+18)))))</f>
        <v>#VALUE!</v>
      </c>
      <c r="K216" t="e">
        <f>TRIM(CLEAN(MID(Updates!D216,FIND("Clone permissions of another account: ",Updates!D216)+38,(FIND("Email required:",Updates!D216)-(FIND("Clone permissions of another account: ",Updates!D216)+38)))))</f>
        <v>#VALUE!</v>
      </c>
      <c r="L216" t="e">
        <f t="shared" si="29"/>
        <v>#VALUE!</v>
      </c>
      <c r="M216" s="8" t="e">
        <f>TRIM(CLEAN(MID(Updates!D216,FIND("Branch: ",Updates!D216)+8,(FIND("Division",Updates!D216)-(FIND("Branch: ",Updates!D216)+8)))))</f>
        <v>#VALUE!</v>
      </c>
      <c r="N216" s="8" t="e">
        <f>TRIM(CLEAN(MID(Updates!D216,FIND("Pooled Position: ",Updates!D216)+17,(FIND("Are the",Updates!D216)-(FIND("Pooled Position: ",Updates!D216)+17)))))</f>
        <v>#VALUE!</v>
      </c>
      <c r="O216" t="e">
        <f>TRIM(CLEAN(MID(Updates!D216,FIND("Employee Name: ",Updates!D216)+15,(FIND("Job Title",Updates!D216)-(FIND("Employee Name: ",Updates!D216)+15)))))</f>
        <v>#VALUE!</v>
      </c>
      <c r="P216" t="e">
        <f t="shared" si="30"/>
        <v>#VALUE!</v>
      </c>
      <c r="Q216" t="e">
        <f t="shared" si="31"/>
        <v>#VALUE!</v>
      </c>
      <c r="R216" t="e">
        <f t="shared" si="32"/>
        <v>#VALUE!</v>
      </c>
      <c r="S216" t="e">
        <f>TRIM(CLEAN(MID(Updates!D216,FIND("Account to clone: ",Updates!D216)+18,(FIND("Position",Updates!D216)-(FIND("Account to clone: ",Updates!D216)+18)))))</f>
        <v>#VALUE!</v>
      </c>
      <c r="T216" t="str">
        <f t="shared" si="33"/>
        <v/>
      </c>
      <c r="U216" t="str">
        <f t="shared" si="34"/>
        <v>No</v>
      </c>
      <c r="V216" t="e">
        <f>TRIM(CLEAN(MID(Updates!D216,FIND("Home Share (H:\ drive) required: ",Updates!D216)+4,(FIND("Group Share (S:\ drive) required: ",Updates!D216)-(FIND("Home Share (H:\ drive) required: ",Updates!D216)+4)))))</f>
        <v>#VALUE!</v>
      </c>
      <c r="W216" t="str">
        <f t="shared" si="35"/>
        <v>No</v>
      </c>
      <c r="X216" t="e">
        <f>TRIM(CLEAN(MID(Updates!D216,FIND("S Drive Path: ",Updates!D216)+14,(FIND("Position",Updates!D216)-(FIND("S Drive Path: ",Updates!D216)+14)))))</f>
        <v>#VALUE!</v>
      </c>
      <c r="Y216" t="e">
        <f>("USR\"&amp;Updates!K216)</f>
        <v>#VALUE!</v>
      </c>
      <c r="Z216" t="e">
        <f>Updates!K216&amp;"$"</f>
        <v>#VALUE!</v>
      </c>
      <c r="AA216" s="11">
        <f t="shared" ca="1" si="36"/>
        <v>17</v>
      </c>
      <c r="AB216" s="6" t="str">
        <f ca="1">LOOKUP(AA216,AC2:AC21,AD2:AD21)</f>
        <v>DC4MDB07</v>
      </c>
    </row>
    <row r="217" spans="1:28" ht="12" customHeight="1">
      <c r="A217" s="6" t="e">
        <f>TRIM(CLEAN(MID(Updates!D217,FIND("Network User Id: ",Updates!D217)+17,(FIND("E-MAIL ACCOUNTS",Updates!D217)-(FIND("Network User Id:",Updates!D217)+17)))))</f>
        <v>#VALUE!</v>
      </c>
      <c r="B217" s="6" t="e">
        <f>TRIM(CLEAN(MID(Updates!D217,FIND("Logon ID: ",Updates!D217)+10,(FIND("Password:",Updates!D217)-(FIND("Logon ID:",Updates!D217)+10)))))</f>
        <v>#VALUE!</v>
      </c>
      <c r="C217" t="e">
        <f>TRIM(CLEAN(MID(Updates!D217,FIND("Primary Address: ",Updates!D217)+17,(FIND("Secondary Address:",Updates!D217)-(FIND("Primary Address: ",Updates!D217)+17)))))</f>
        <v>#VALUE!</v>
      </c>
      <c r="D217" t="e">
        <f>TRIM(CLEAN(MID(Updates!D217,FIND("Secondary Address: ",Updates!D217)+19,(FIND("** PLEASE DO NOT REPLY TO THIS E-MAIL. ",Updates!D217)-(FIND("Secondary Address: ",Updates!D217)+19)))))</f>
        <v>#VALUE!</v>
      </c>
      <c r="E217" t="b">
        <f>IF(COUNT(SEARCH({"transpo.ottawa.on.ca"},D217)),"@ottawa.ca")</f>
        <v>0</v>
      </c>
      <c r="F217" s="9" t="e">
        <f t="shared" si="28"/>
        <v>#VALUE!</v>
      </c>
      <c r="G217" t="e">
        <f>TRIM(CLEAN(MID(Updates!D217,FIND("E-mail Address: ",Updates!D217)+16,(FIND("The employee",Updates!D217)-(FIND("E-mail Address: ",Updates!D217)+16)))))</f>
        <v>#VALUE!</v>
      </c>
      <c r="H217" t="e">
        <f>TRIM(CLEAN(MID(Updates!D217,FIND("Account Password: ",Updates!D217)+18,(FIND("NETWORK ACCOUNTS",Updates!D217)-(FIND("Account Password:",Updates!D217)+18)))))</f>
        <v>#VALUE!</v>
      </c>
      <c r="I217" t="e">
        <f>TRIM(CLEAN(MID(Updates!D217,FIND("Password: ",Updates!D217)+10,(FIND("E-mail",Updates!D217)-(FIND("Password:",Updates!D217)+12)))))</f>
        <v>#VALUE!</v>
      </c>
      <c r="J217" t="e">
        <f>TRIM(CLEAN(MID(Updates!D217,FIND("Account to clone: ",Updates!D217)+18,(FIND("Position",Updates!D217)-(FIND("Account to clone: ",Updates!D217)+18)))))</f>
        <v>#VALUE!</v>
      </c>
      <c r="K217" t="e">
        <f>TRIM(CLEAN(MID(Updates!D217,FIND("Clone permissions of another account: ",Updates!D217)+38,(FIND("Email required:",Updates!D217)-(FIND("Clone permissions of another account: ",Updates!D217)+38)))))</f>
        <v>#VALUE!</v>
      </c>
      <c r="L217" t="e">
        <f t="shared" si="29"/>
        <v>#VALUE!</v>
      </c>
      <c r="M217" s="8" t="e">
        <f>TRIM(CLEAN(MID(Updates!D217,FIND("Branch: ",Updates!D217)+8,(FIND("Division",Updates!D217)-(FIND("Branch: ",Updates!D217)+8)))))</f>
        <v>#VALUE!</v>
      </c>
      <c r="N217" s="8" t="e">
        <f>TRIM(CLEAN(MID(Updates!D217,FIND("Pooled Position: ",Updates!D217)+17,(FIND("Are the",Updates!D217)-(FIND("Pooled Position: ",Updates!D217)+17)))))</f>
        <v>#VALUE!</v>
      </c>
      <c r="O217" t="e">
        <f>TRIM(CLEAN(MID(Updates!D217,FIND("Employee Name: ",Updates!D217)+15,(FIND("Job Title",Updates!D217)-(FIND("Employee Name: ",Updates!D217)+15)))))</f>
        <v>#VALUE!</v>
      </c>
      <c r="P217" t="e">
        <f t="shared" si="30"/>
        <v>#VALUE!</v>
      </c>
      <c r="Q217" t="e">
        <f t="shared" si="31"/>
        <v>#VALUE!</v>
      </c>
      <c r="R217" t="e">
        <f t="shared" si="32"/>
        <v>#VALUE!</v>
      </c>
      <c r="S217" t="e">
        <f>TRIM(CLEAN(MID(Updates!D217,FIND("Account to clone: ",Updates!D217)+18,(FIND("Position",Updates!D217)-(FIND("Account to clone: ",Updates!D217)+18)))))</f>
        <v>#VALUE!</v>
      </c>
      <c r="T217" t="str">
        <f t="shared" si="33"/>
        <v/>
      </c>
      <c r="U217" t="str">
        <f t="shared" si="34"/>
        <v>No</v>
      </c>
      <c r="V217" t="e">
        <f>TRIM(CLEAN(MID(Updates!D217,FIND("Home Share (H:\ drive) required: ",Updates!D217)+4,(FIND("Group Share (S:\ drive) required: ",Updates!D217)-(FIND("Home Share (H:\ drive) required: ",Updates!D217)+4)))))</f>
        <v>#VALUE!</v>
      </c>
      <c r="W217" t="str">
        <f t="shared" si="35"/>
        <v>No</v>
      </c>
      <c r="X217" t="e">
        <f>TRIM(CLEAN(MID(Updates!D217,FIND("S Drive Path: ",Updates!D217)+14,(FIND("Position",Updates!D217)-(FIND("S Drive Path: ",Updates!D217)+14)))))</f>
        <v>#VALUE!</v>
      </c>
      <c r="Y217" t="e">
        <f>("USR\"&amp;Updates!K217)</f>
        <v>#VALUE!</v>
      </c>
      <c r="Z217" t="e">
        <f>Updates!K217&amp;"$"</f>
        <v>#VALUE!</v>
      </c>
      <c r="AA217" s="11">
        <f t="shared" ca="1" si="36"/>
        <v>13</v>
      </c>
      <c r="AB217" s="6" t="str">
        <f ca="1">LOOKUP(AA217,AC2:AC21,AD2:AD21)</f>
        <v>DC4MDB03</v>
      </c>
    </row>
    <row r="218" spans="1:28" ht="12" customHeight="1">
      <c r="A218" s="6" t="e">
        <f>TRIM(CLEAN(MID(Updates!D218,FIND("Network User Id: ",Updates!D218)+17,(FIND("E-MAIL ACCOUNTS",Updates!D218)-(FIND("Network User Id:",Updates!D218)+17)))))</f>
        <v>#VALUE!</v>
      </c>
      <c r="B218" s="6" t="e">
        <f>TRIM(CLEAN(MID(Updates!D218,FIND("Logon ID: ",Updates!D218)+10,(FIND("Password:",Updates!D218)-(FIND("Logon ID:",Updates!D218)+10)))))</f>
        <v>#VALUE!</v>
      </c>
      <c r="C218" t="e">
        <f>TRIM(CLEAN(MID(Updates!D218,FIND("Primary Address: ",Updates!D218)+17,(FIND("Secondary Address:",Updates!D218)-(FIND("Primary Address: ",Updates!D218)+17)))))</f>
        <v>#VALUE!</v>
      </c>
      <c r="D218" t="e">
        <f>TRIM(CLEAN(MID(Updates!D218,FIND("Secondary Address: ",Updates!D218)+19,(FIND("** PLEASE DO NOT REPLY TO THIS E-MAIL. ",Updates!D218)-(FIND("Secondary Address: ",Updates!D218)+19)))))</f>
        <v>#VALUE!</v>
      </c>
      <c r="E218" t="b">
        <f>IF(COUNT(SEARCH({"transpo.ottawa.on.ca"},D218)),"@ottawa.ca")</f>
        <v>0</v>
      </c>
      <c r="F218" s="9" t="e">
        <f t="shared" si="28"/>
        <v>#VALUE!</v>
      </c>
      <c r="G218" t="e">
        <f>TRIM(CLEAN(MID(Updates!D218,FIND("E-mail Address: ",Updates!D218)+16,(FIND("The employee",Updates!D218)-(FIND("E-mail Address: ",Updates!D218)+16)))))</f>
        <v>#VALUE!</v>
      </c>
      <c r="H218" t="e">
        <f>TRIM(CLEAN(MID(Updates!D218,FIND("Account Password: ",Updates!D218)+18,(FIND("NETWORK ACCOUNTS",Updates!D218)-(FIND("Account Password:",Updates!D218)+18)))))</f>
        <v>#VALUE!</v>
      </c>
      <c r="I218" t="e">
        <f>TRIM(CLEAN(MID(Updates!D218,FIND("Password: ",Updates!D218)+10,(FIND("E-mail",Updates!D218)-(FIND("Password:",Updates!D218)+12)))))</f>
        <v>#VALUE!</v>
      </c>
      <c r="J218" t="e">
        <f>TRIM(CLEAN(MID(Updates!D218,FIND("Account to clone: ",Updates!D218)+18,(FIND("Position",Updates!D218)-(FIND("Account to clone: ",Updates!D218)+18)))))</f>
        <v>#VALUE!</v>
      </c>
      <c r="K218" t="e">
        <f>TRIM(CLEAN(MID(Updates!D218,FIND("Clone permissions of another account: ",Updates!D218)+38,(FIND("Email required:",Updates!D218)-(FIND("Clone permissions of another account: ",Updates!D218)+38)))))</f>
        <v>#VALUE!</v>
      </c>
      <c r="L218" t="e">
        <f t="shared" si="29"/>
        <v>#VALUE!</v>
      </c>
      <c r="M218" s="8" t="e">
        <f>TRIM(CLEAN(MID(Updates!D218,FIND("Branch: ",Updates!D218)+8,(FIND("Division",Updates!D218)-(FIND("Branch: ",Updates!D218)+8)))))</f>
        <v>#VALUE!</v>
      </c>
      <c r="N218" s="8" t="e">
        <f>TRIM(CLEAN(MID(Updates!D218,FIND("Pooled Position: ",Updates!D218)+17,(FIND("Are the",Updates!D218)-(FIND("Pooled Position: ",Updates!D218)+17)))))</f>
        <v>#VALUE!</v>
      </c>
      <c r="O218" t="e">
        <f>TRIM(CLEAN(MID(Updates!D218,FIND("Employee Name: ",Updates!D218)+15,(FIND("Job Title",Updates!D218)-(FIND("Employee Name: ",Updates!D218)+15)))))</f>
        <v>#VALUE!</v>
      </c>
      <c r="P218" t="e">
        <f t="shared" si="30"/>
        <v>#VALUE!</v>
      </c>
      <c r="Q218" t="e">
        <f t="shared" si="31"/>
        <v>#VALUE!</v>
      </c>
      <c r="R218" t="e">
        <f t="shared" si="32"/>
        <v>#VALUE!</v>
      </c>
      <c r="S218" t="e">
        <f>TRIM(CLEAN(MID(Updates!D218,FIND("Account to clone: ",Updates!D218)+18,(FIND("Position",Updates!D218)-(FIND("Account to clone: ",Updates!D218)+18)))))</f>
        <v>#VALUE!</v>
      </c>
      <c r="T218" t="str">
        <f t="shared" si="33"/>
        <v/>
      </c>
      <c r="U218" t="str">
        <f t="shared" si="34"/>
        <v>No</v>
      </c>
      <c r="V218" t="e">
        <f>TRIM(CLEAN(MID(Updates!D218,FIND("Home Share (H:\ drive) required: ",Updates!D218)+4,(FIND("Group Share (S:\ drive) required: ",Updates!D218)-(FIND("Home Share (H:\ drive) required: ",Updates!D218)+4)))))</f>
        <v>#VALUE!</v>
      </c>
      <c r="W218" t="str">
        <f t="shared" si="35"/>
        <v>No</v>
      </c>
      <c r="X218" t="e">
        <f>TRIM(CLEAN(MID(Updates!D218,FIND("S Drive Path: ",Updates!D218)+14,(FIND("Position",Updates!D218)-(FIND("S Drive Path: ",Updates!D218)+14)))))</f>
        <v>#VALUE!</v>
      </c>
      <c r="Y218" t="e">
        <f>("USR\"&amp;Updates!K218)</f>
        <v>#VALUE!</v>
      </c>
      <c r="Z218" t="e">
        <f>Updates!K218&amp;"$"</f>
        <v>#VALUE!</v>
      </c>
      <c r="AA218" s="11">
        <f t="shared" ca="1" si="36"/>
        <v>9</v>
      </c>
      <c r="AB218" s="6" t="str">
        <f ca="1">LOOKUP(AA218,AC2:AC21,AD2:AD21)</f>
        <v>DC1MDB09</v>
      </c>
    </row>
    <row r="219" spans="1:28" ht="12" customHeight="1">
      <c r="A219" s="6" t="e">
        <f>TRIM(CLEAN(MID(Updates!D219,FIND("Network User Id: ",Updates!D219)+17,(FIND("E-MAIL ACCOUNTS",Updates!D219)-(FIND("Network User Id:",Updates!D219)+17)))))</f>
        <v>#VALUE!</v>
      </c>
      <c r="B219" s="6" t="e">
        <f>TRIM(CLEAN(MID(Updates!D219,FIND("Logon ID: ",Updates!D219)+10,(FIND("Password:",Updates!D219)-(FIND("Logon ID:",Updates!D219)+10)))))</f>
        <v>#VALUE!</v>
      </c>
      <c r="C219" t="e">
        <f>TRIM(CLEAN(MID(Updates!D219,FIND("Primary Address: ",Updates!D219)+17,(FIND("Secondary Address:",Updates!D219)-(FIND("Primary Address: ",Updates!D219)+17)))))</f>
        <v>#VALUE!</v>
      </c>
      <c r="D219" t="e">
        <f>TRIM(CLEAN(MID(Updates!D219,FIND("Secondary Address: ",Updates!D219)+19,(FIND("** PLEASE DO NOT REPLY TO THIS E-MAIL. ",Updates!D219)-(FIND("Secondary Address: ",Updates!D219)+19)))))</f>
        <v>#VALUE!</v>
      </c>
      <c r="E219" t="b">
        <f>IF(COUNT(SEARCH({"transpo.ottawa.on.ca"},D219)),"@ottawa.ca")</f>
        <v>0</v>
      </c>
      <c r="F219" s="9" t="e">
        <f t="shared" si="28"/>
        <v>#VALUE!</v>
      </c>
      <c r="G219" t="e">
        <f>TRIM(CLEAN(MID(Updates!D219,FIND("E-mail Address: ",Updates!D219)+16,(FIND("The employee",Updates!D219)-(FIND("E-mail Address: ",Updates!D219)+16)))))</f>
        <v>#VALUE!</v>
      </c>
      <c r="H219" t="e">
        <f>TRIM(CLEAN(MID(Updates!D219,FIND("Account Password: ",Updates!D219)+18,(FIND("NETWORK ACCOUNTS",Updates!D219)-(FIND("Account Password:",Updates!D219)+18)))))</f>
        <v>#VALUE!</v>
      </c>
      <c r="I219" t="e">
        <f>TRIM(CLEAN(MID(Updates!D219,FIND("Password: ",Updates!D219)+10,(FIND("E-mail",Updates!D219)-(FIND("Password:",Updates!D219)+12)))))</f>
        <v>#VALUE!</v>
      </c>
      <c r="J219" t="e">
        <f>TRIM(CLEAN(MID(Updates!D219,FIND("Account to clone: ",Updates!D219)+18,(FIND("Position",Updates!D219)-(FIND("Account to clone: ",Updates!D219)+18)))))</f>
        <v>#VALUE!</v>
      </c>
      <c r="K219" t="e">
        <f>TRIM(CLEAN(MID(Updates!D219,FIND("Clone permissions of another account: ",Updates!D219)+38,(FIND("Email required:",Updates!D219)-(FIND("Clone permissions of another account: ",Updates!D219)+38)))))</f>
        <v>#VALUE!</v>
      </c>
      <c r="L219" t="e">
        <f t="shared" si="29"/>
        <v>#VALUE!</v>
      </c>
      <c r="M219" s="8" t="e">
        <f>TRIM(CLEAN(MID(Updates!D219,FIND("Branch: ",Updates!D219)+8,(FIND("Division",Updates!D219)-(FIND("Branch: ",Updates!D219)+8)))))</f>
        <v>#VALUE!</v>
      </c>
      <c r="N219" s="8" t="e">
        <f>TRIM(CLEAN(MID(Updates!D219,FIND("Pooled Position: ",Updates!D219)+17,(FIND("Are the",Updates!D219)-(FIND("Pooled Position: ",Updates!D219)+17)))))</f>
        <v>#VALUE!</v>
      </c>
      <c r="O219" t="e">
        <f>TRIM(CLEAN(MID(Updates!D219,FIND("Employee Name: ",Updates!D219)+15,(FIND("Job Title",Updates!D219)-(FIND("Employee Name: ",Updates!D219)+15)))))</f>
        <v>#VALUE!</v>
      </c>
      <c r="P219" t="e">
        <f t="shared" si="30"/>
        <v>#VALUE!</v>
      </c>
      <c r="Q219" t="e">
        <f t="shared" si="31"/>
        <v>#VALUE!</v>
      </c>
      <c r="R219" t="e">
        <f t="shared" si="32"/>
        <v>#VALUE!</v>
      </c>
      <c r="S219" t="e">
        <f>TRIM(CLEAN(MID(Updates!D219,FIND("Account to clone: ",Updates!D219)+18,(FIND("Position",Updates!D219)-(FIND("Account to clone: ",Updates!D219)+18)))))</f>
        <v>#VALUE!</v>
      </c>
      <c r="T219" t="str">
        <f t="shared" si="33"/>
        <v/>
      </c>
      <c r="U219" t="str">
        <f t="shared" si="34"/>
        <v>No</v>
      </c>
      <c r="V219" t="e">
        <f>TRIM(CLEAN(MID(Updates!D219,FIND("Home Share (H:\ drive) required: ",Updates!D219)+4,(FIND("Group Share (S:\ drive) required: ",Updates!D219)-(FIND("Home Share (H:\ drive) required: ",Updates!D219)+4)))))</f>
        <v>#VALUE!</v>
      </c>
      <c r="W219" t="str">
        <f t="shared" si="35"/>
        <v>No</v>
      </c>
      <c r="X219" t="e">
        <f>TRIM(CLEAN(MID(Updates!D219,FIND("S Drive Path: ",Updates!D219)+14,(FIND("Position",Updates!D219)-(FIND("S Drive Path: ",Updates!D219)+14)))))</f>
        <v>#VALUE!</v>
      </c>
      <c r="Y219" t="e">
        <f>("USR\"&amp;Updates!K219)</f>
        <v>#VALUE!</v>
      </c>
      <c r="Z219" t="e">
        <f>Updates!K219&amp;"$"</f>
        <v>#VALUE!</v>
      </c>
      <c r="AA219" s="11">
        <f t="shared" ca="1" si="36"/>
        <v>8</v>
      </c>
      <c r="AB219" s="6" t="str">
        <f ca="1">LOOKUP(AA219,AC2:AC21,AD2:AD21)</f>
        <v>DC1MDB08</v>
      </c>
    </row>
    <row r="220" spans="1:28" ht="12" customHeight="1">
      <c r="A220" s="6" t="e">
        <f>TRIM(CLEAN(MID(Updates!D220,FIND("Network User Id: ",Updates!D220)+17,(FIND("E-MAIL ACCOUNTS",Updates!D220)-(FIND("Network User Id:",Updates!D220)+17)))))</f>
        <v>#VALUE!</v>
      </c>
      <c r="B220" s="6" t="e">
        <f>TRIM(CLEAN(MID(Updates!D220,FIND("Logon ID: ",Updates!D220)+10,(FIND("Password:",Updates!D220)-(FIND("Logon ID:",Updates!D220)+10)))))</f>
        <v>#VALUE!</v>
      </c>
      <c r="C220" t="e">
        <f>TRIM(CLEAN(MID(Updates!D220,FIND("Primary Address: ",Updates!D220)+17,(FIND("Secondary Address:",Updates!D220)-(FIND("Primary Address: ",Updates!D220)+17)))))</f>
        <v>#VALUE!</v>
      </c>
      <c r="D220" t="e">
        <f>TRIM(CLEAN(MID(Updates!D220,FIND("Secondary Address: ",Updates!D220)+19,(FIND("** PLEASE DO NOT REPLY TO THIS E-MAIL. ",Updates!D220)-(FIND("Secondary Address: ",Updates!D220)+19)))))</f>
        <v>#VALUE!</v>
      </c>
      <c r="E220" t="b">
        <f>IF(COUNT(SEARCH({"transpo.ottawa.on.ca"},D220)),"@ottawa.ca")</f>
        <v>0</v>
      </c>
      <c r="F220" s="9" t="e">
        <f t="shared" si="28"/>
        <v>#VALUE!</v>
      </c>
      <c r="G220" t="e">
        <f>TRIM(CLEAN(MID(Updates!D220,FIND("E-mail Address: ",Updates!D220)+16,(FIND("The employee",Updates!D220)-(FIND("E-mail Address: ",Updates!D220)+16)))))</f>
        <v>#VALUE!</v>
      </c>
      <c r="H220" t="e">
        <f>TRIM(CLEAN(MID(Updates!D220,FIND("Account Password: ",Updates!D220)+18,(FIND("NETWORK ACCOUNTS",Updates!D220)-(FIND("Account Password:",Updates!D220)+18)))))</f>
        <v>#VALUE!</v>
      </c>
      <c r="I220" t="e">
        <f>TRIM(CLEAN(MID(Updates!D220,FIND("Password: ",Updates!D220)+10,(FIND("E-mail",Updates!D220)-(FIND("Password:",Updates!D220)+12)))))</f>
        <v>#VALUE!</v>
      </c>
      <c r="J220" t="e">
        <f>TRIM(CLEAN(MID(Updates!D220,FIND("Account to clone: ",Updates!D220)+18,(FIND("Position",Updates!D220)-(FIND("Account to clone: ",Updates!D220)+18)))))</f>
        <v>#VALUE!</v>
      </c>
      <c r="K220" t="e">
        <f>TRIM(CLEAN(MID(Updates!D220,FIND("Clone permissions of another account: ",Updates!D220)+38,(FIND("Email required:",Updates!D220)-(FIND("Clone permissions of another account: ",Updates!D220)+38)))))</f>
        <v>#VALUE!</v>
      </c>
      <c r="L220" t="e">
        <f t="shared" si="29"/>
        <v>#VALUE!</v>
      </c>
      <c r="M220" s="8" t="e">
        <f>TRIM(CLEAN(MID(Updates!D220,FIND("Branch: ",Updates!D220)+8,(FIND("Division",Updates!D220)-(FIND("Branch: ",Updates!D220)+8)))))</f>
        <v>#VALUE!</v>
      </c>
      <c r="N220" s="8" t="e">
        <f>TRIM(CLEAN(MID(Updates!D220,FIND("Pooled Position: ",Updates!D220)+17,(FIND("Are the",Updates!D220)-(FIND("Pooled Position: ",Updates!D220)+17)))))</f>
        <v>#VALUE!</v>
      </c>
      <c r="O220" t="e">
        <f>TRIM(CLEAN(MID(Updates!D220,FIND("Employee Name: ",Updates!D220)+15,(FIND("Job Title",Updates!D220)-(FIND("Employee Name: ",Updates!D220)+15)))))</f>
        <v>#VALUE!</v>
      </c>
      <c r="P220" t="e">
        <f t="shared" si="30"/>
        <v>#VALUE!</v>
      </c>
      <c r="Q220" t="e">
        <f t="shared" si="31"/>
        <v>#VALUE!</v>
      </c>
      <c r="R220" t="e">
        <f t="shared" si="32"/>
        <v>#VALUE!</v>
      </c>
      <c r="S220" t="e">
        <f>TRIM(CLEAN(MID(Updates!D220,FIND("Account to clone: ",Updates!D220)+18,(FIND("Position",Updates!D220)-(FIND("Account to clone: ",Updates!D220)+18)))))</f>
        <v>#VALUE!</v>
      </c>
      <c r="T220" t="str">
        <f t="shared" si="33"/>
        <v/>
      </c>
      <c r="U220" t="str">
        <f t="shared" si="34"/>
        <v>No</v>
      </c>
      <c r="V220" t="e">
        <f>TRIM(CLEAN(MID(Updates!D220,FIND("Home Share (H:\ drive) required: ",Updates!D220)+4,(FIND("Group Share (S:\ drive) required: ",Updates!D220)-(FIND("Home Share (H:\ drive) required: ",Updates!D220)+4)))))</f>
        <v>#VALUE!</v>
      </c>
      <c r="W220" t="str">
        <f t="shared" si="35"/>
        <v>No</v>
      </c>
      <c r="X220" t="e">
        <f>TRIM(CLEAN(MID(Updates!D220,FIND("S Drive Path: ",Updates!D220)+14,(FIND("Position",Updates!D220)-(FIND("S Drive Path: ",Updates!D220)+14)))))</f>
        <v>#VALUE!</v>
      </c>
      <c r="Y220" t="e">
        <f>("USR\"&amp;Updates!K220)</f>
        <v>#VALUE!</v>
      </c>
      <c r="Z220" t="e">
        <f>Updates!K220&amp;"$"</f>
        <v>#VALUE!</v>
      </c>
      <c r="AA220" s="11">
        <f t="shared" ca="1" si="36"/>
        <v>8</v>
      </c>
      <c r="AB220" s="6" t="str">
        <f ca="1">LOOKUP(AA220,AC2:AC21,AD2:AD21)</f>
        <v>DC1MDB08</v>
      </c>
    </row>
    <row r="221" spans="1:28" ht="12" customHeight="1">
      <c r="A221" s="6" t="e">
        <f>TRIM(CLEAN(MID(Updates!D221,FIND("Network User Id: ",Updates!D221)+17,(FIND("E-MAIL ACCOUNTS",Updates!D221)-(FIND("Network User Id:",Updates!D221)+17)))))</f>
        <v>#VALUE!</v>
      </c>
      <c r="B221" s="6" t="e">
        <f>TRIM(CLEAN(MID(Updates!D221,FIND("Logon ID: ",Updates!D221)+10,(FIND("Password:",Updates!D221)-(FIND("Logon ID:",Updates!D221)+10)))))</f>
        <v>#VALUE!</v>
      </c>
      <c r="C221" t="e">
        <f>TRIM(CLEAN(MID(Updates!D221,FIND("Primary Address: ",Updates!D221)+17,(FIND("Secondary Address:",Updates!D221)-(FIND("Primary Address: ",Updates!D221)+17)))))</f>
        <v>#VALUE!</v>
      </c>
      <c r="D221" t="e">
        <f>TRIM(CLEAN(MID(Updates!D221,FIND("Secondary Address: ",Updates!D221)+19,(FIND("** PLEASE DO NOT REPLY TO THIS E-MAIL. ",Updates!D221)-(FIND("Secondary Address: ",Updates!D221)+19)))))</f>
        <v>#VALUE!</v>
      </c>
      <c r="E221" t="b">
        <f>IF(COUNT(SEARCH({"transpo.ottawa.on.ca"},D221)),"@ottawa.ca")</f>
        <v>0</v>
      </c>
      <c r="F221" s="9" t="e">
        <f t="shared" si="28"/>
        <v>#VALUE!</v>
      </c>
      <c r="G221" t="e">
        <f>TRIM(CLEAN(MID(Updates!D221,FIND("E-mail Address: ",Updates!D221)+16,(FIND("The employee",Updates!D221)-(FIND("E-mail Address: ",Updates!D221)+16)))))</f>
        <v>#VALUE!</v>
      </c>
      <c r="H221" t="e">
        <f>TRIM(CLEAN(MID(Updates!D221,FIND("Account Password: ",Updates!D221)+18,(FIND("NETWORK ACCOUNTS",Updates!D221)-(FIND("Account Password:",Updates!D221)+18)))))</f>
        <v>#VALUE!</v>
      </c>
      <c r="I221" t="e">
        <f>TRIM(CLEAN(MID(Updates!D221,FIND("Password: ",Updates!D221)+10,(FIND("E-mail",Updates!D221)-(FIND("Password:",Updates!D221)+12)))))</f>
        <v>#VALUE!</v>
      </c>
      <c r="J221" t="e">
        <f>TRIM(CLEAN(MID(Updates!D221,FIND("Account to clone: ",Updates!D221)+18,(FIND("Position",Updates!D221)-(FIND("Account to clone: ",Updates!D221)+18)))))</f>
        <v>#VALUE!</v>
      </c>
      <c r="K221" t="e">
        <f>TRIM(CLEAN(MID(Updates!D221,FIND("Clone permissions of another account: ",Updates!D221)+38,(FIND("Email required:",Updates!D221)-(FIND("Clone permissions of another account: ",Updates!D221)+38)))))</f>
        <v>#VALUE!</v>
      </c>
      <c r="L221" t="e">
        <f t="shared" si="29"/>
        <v>#VALUE!</v>
      </c>
      <c r="M221" s="8" t="e">
        <f>TRIM(CLEAN(MID(Updates!D221,FIND("Branch: ",Updates!D221)+8,(FIND("Division",Updates!D221)-(FIND("Branch: ",Updates!D221)+8)))))</f>
        <v>#VALUE!</v>
      </c>
      <c r="N221" s="8" t="e">
        <f>TRIM(CLEAN(MID(Updates!D221,FIND("Pooled Position: ",Updates!D221)+17,(FIND("Are the",Updates!D221)-(FIND("Pooled Position: ",Updates!D221)+17)))))</f>
        <v>#VALUE!</v>
      </c>
      <c r="O221" t="e">
        <f>TRIM(CLEAN(MID(Updates!D221,FIND("Employee Name: ",Updates!D221)+15,(FIND("Job Title",Updates!D221)-(FIND("Employee Name: ",Updates!D221)+15)))))</f>
        <v>#VALUE!</v>
      </c>
      <c r="P221" t="e">
        <f t="shared" si="30"/>
        <v>#VALUE!</v>
      </c>
      <c r="Q221" t="e">
        <f t="shared" si="31"/>
        <v>#VALUE!</v>
      </c>
      <c r="R221" t="e">
        <f t="shared" si="32"/>
        <v>#VALUE!</v>
      </c>
      <c r="S221" t="e">
        <f>TRIM(CLEAN(MID(Updates!D221,FIND("Account to clone: ",Updates!D221)+18,(FIND("Position",Updates!D221)-(FIND("Account to clone: ",Updates!D221)+18)))))</f>
        <v>#VALUE!</v>
      </c>
      <c r="T221" t="str">
        <f t="shared" si="33"/>
        <v/>
      </c>
      <c r="U221" t="str">
        <f t="shared" si="34"/>
        <v>No</v>
      </c>
      <c r="V221" t="e">
        <f>TRIM(CLEAN(MID(Updates!D221,FIND("Home Share (H:\ drive) required: ",Updates!D221)+4,(FIND("Group Share (S:\ drive) required: ",Updates!D221)-(FIND("Home Share (H:\ drive) required: ",Updates!D221)+4)))))</f>
        <v>#VALUE!</v>
      </c>
      <c r="W221" t="str">
        <f t="shared" si="35"/>
        <v>No</v>
      </c>
      <c r="X221" t="e">
        <f>TRIM(CLEAN(MID(Updates!D221,FIND("S Drive Path: ",Updates!D221)+14,(FIND("Position",Updates!D221)-(FIND("S Drive Path: ",Updates!D221)+14)))))</f>
        <v>#VALUE!</v>
      </c>
      <c r="Y221" t="e">
        <f>("USR\"&amp;Updates!K221)</f>
        <v>#VALUE!</v>
      </c>
      <c r="Z221" t="e">
        <f>Updates!K221&amp;"$"</f>
        <v>#VALUE!</v>
      </c>
      <c r="AA221" s="11">
        <f t="shared" ca="1" si="36"/>
        <v>9</v>
      </c>
      <c r="AB221" s="6" t="str">
        <f ca="1">LOOKUP(AA221,AC2:AC21,AD2:AD21)</f>
        <v>DC1MDB09</v>
      </c>
    </row>
    <row r="222" spans="1:28" ht="12" customHeight="1">
      <c r="A222" s="6" t="e">
        <f>TRIM(CLEAN(MID(Updates!D222,FIND("Network User Id: ",Updates!D222)+17,(FIND("E-MAIL ACCOUNTS",Updates!D222)-(FIND("Network User Id:",Updates!D222)+17)))))</f>
        <v>#VALUE!</v>
      </c>
      <c r="B222" s="6" t="e">
        <f>TRIM(CLEAN(MID(Updates!D222,FIND("Logon ID: ",Updates!D222)+10,(FIND("Password:",Updates!D222)-(FIND("Logon ID:",Updates!D222)+10)))))</f>
        <v>#VALUE!</v>
      </c>
      <c r="C222" t="e">
        <f>TRIM(CLEAN(MID(Updates!D222,FIND("Primary Address: ",Updates!D222)+17,(FIND("Secondary Address:",Updates!D222)-(FIND("Primary Address: ",Updates!D222)+17)))))</f>
        <v>#VALUE!</v>
      </c>
      <c r="D222" t="e">
        <f>TRIM(CLEAN(MID(Updates!D222,FIND("Secondary Address: ",Updates!D222)+19,(FIND("** PLEASE DO NOT REPLY TO THIS E-MAIL. ",Updates!D222)-(FIND("Secondary Address: ",Updates!D222)+19)))))</f>
        <v>#VALUE!</v>
      </c>
      <c r="E222" t="b">
        <f>IF(COUNT(SEARCH({"transpo.ottawa.on.ca"},D222)),"@ottawa.ca")</f>
        <v>0</v>
      </c>
      <c r="F222" s="9" t="e">
        <f t="shared" si="28"/>
        <v>#VALUE!</v>
      </c>
      <c r="G222" t="e">
        <f>TRIM(CLEAN(MID(Updates!D222,FIND("E-mail Address: ",Updates!D222)+16,(FIND("The employee",Updates!D222)-(FIND("E-mail Address: ",Updates!D222)+16)))))</f>
        <v>#VALUE!</v>
      </c>
      <c r="H222" t="e">
        <f>TRIM(CLEAN(MID(Updates!D222,FIND("Account Password: ",Updates!D222)+18,(FIND("NETWORK ACCOUNTS",Updates!D222)-(FIND("Account Password:",Updates!D222)+18)))))</f>
        <v>#VALUE!</v>
      </c>
      <c r="I222" t="e">
        <f>TRIM(CLEAN(MID(Updates!D222,FIND("Password: ",Updates!D222)+10,(FIND("E-mail",Updates!D222)-(FIND("Password:",Updates!D222)+12)))))</f>
        <v>#VALUE!</v>
      </c>
      <c r="J222" t="e">
        <f>TRIM(CLEAN(MID(Updates!D222,FIND("Account to clone: ",Updates!D222)+18,(FIND("Position",Updates!D222)-(FIND("Account to clone: ",Updates!D222)+18)))))</f>
        <v>#VALUE!</v>
      </c>
      <c r="K222" t="e">
        <f>TRIM(CLEAN(MID(Updates!D222,FIND("Clone permissions of another account: ",Updates!D222)+38,(FIND("Email required:",Updates!D222)-(FIND("Clone permissions of another account: ",Updates!D222)+38)))))</f>
        <v>#VALUE!</v>
      </c>
      <c r="L222" t="e">
        <f t="shared" si="29"/>
        <v>#VALUE!</v>
      </c>
      <c r="M222" s="8" t="e">
        <f>TRIM(CLEAN(MID(Updates!D222,FIND("Branch: ",Updates!D222)+8,(FIND("Division",Updates!D222)-(FIND("Branch: ",Updates!D222)+8)))))</f>
        <v>#VALUE!</v>
      </c>
      <c r="N222" s="8" t="e">
        <f>TRIM(CLEAN(MID(Updates!D222,FIND("Pooled Position: ",Updates!D222)+17,(FIND("Are the",Updates!D222)-(FIND("Pooled Position: ",Updates!D222)+17)))))</f>
        <v>#VALUE!</v>
      </c>
      <c r="O222" t="e">
        <f>TRIM(CLEAN(MID(Updates!D222,FIND("Employee Name: ",Updates!D222)+15,(FIND("Job Title",Updates!D222)-(FIND("Employee Name: ",Updates!D222)+15)))))</f>
        <v>#VALUE!</v>
      </c>
      <c r="P222" t="e">
        <f t="shared" si="30"/>
        <v>#VALUE!</v>
      </c>
      <c r="Q222" t="e">
        <f t="shared" si="31"/>
        <v>#VALUE!</v>
      </c>
      <c r="R222" t="e">
        <f t="shared" si="32"/>
        <v>#VALUE!</v>
      </c>
      <c r="S222" t="e">
        <f>TRIM(CLEAN(MID(Updates!D222,FIND("Account to clone: ",Updates!D222)+18,(FIND("Position",Updates!D222)-(FIND("Account to clone: ",Updates!D222)+18)))))</f>
        <v>#VALUE!</v>
      </c>
      <c r="T222" t="str">
        <f t="shared" si="33"/>
        <v/>
      </c>
      <c r="U222" t="str">
        <f t="shared" si="34"/>
        <v>No</v>
      </c>
      <c r="V222" t="e">
        <f>TRIM(CLEAN(MID(Updates!D222,FIND("Home Share (H:\ drive) required: ",Updates!D222)+4,(FIND("Group Share (S:\ drive) required: ",Updates!D222)-(FIND("Home Share (H:\ drive) required: ",Updates!D222)+4)))))</f>
        <v>#VALUE!</v>
      </c>
      <c r="W222" t="str">
        <f t="shared" si="35"/>
        <v>No</v>
      </c>
      <c r="X222" t="e">
        <f>TRIM(CLEAN(MID(Updates!D222,FIND("S Drive Path: ",Updates!D222)+14,(FIND("Position",Updates!D222)-(FIND("S Drive Path: ",Updates!D222)+14)))))</f>
        <v>#VALUE!</v>
      </c>
      <c r="Y222" t="e">
        <f>("USR\"&amp;Updates!K222)</f>
        <v>#VALUE!</v>
      </c>
      <c r="Z222" t="e">
        <f>Updates!K222&amp;"$"</f>
        <v>#VALUE!</v>
      </c>
      <c r="AA222" s="11">
        <f t="shared" ca="1" si="36"/>
        <v>10</v>
      </c>
      <c r="AB222" s="6" t="str">
        <f ca="1">LOOKUP(AA222,AC2:AC21,AD2:AD21)</f>
        <v>DC1MDB10</v>
      </c>
    </row>
    <row r="223" spans="1:28" ht="12" customHeight="1">
      <c r="A223" s="6" t="e">
        <f>TRIM(CLEAN(MID(Updates!D223,FIND("Network User Id: ",Updates!D223)+17,(FIND("E-MAIL ACCOUNTS",Updates!D223)-(FIND("Network User Id:",Updates!D223)+17)))))</f>
        <v>#VALUE!</v>
      </c>
      <c r="B223" s="6" t="e">
        <f>TRIM(CLEAN(MID(Updates!D223,FIND("Logon ID: ",Updates!D223)+10,(FIND("Password:",Updates!D223)-(FIND("Logon ID:",Updates!D223)+10)))))</f>
        <v>#VALUE!</v>
      </c>
      <c r="C223" t="e">
        <f>TRIM(CLEAN(MID(Updates!D223,FIND("Primary Address: ",Updates!D223)+17,(FIND("Secondary Address:",Updates!D223)-(FIND("Primary Address: ",Updates!D223)+17)))))</f>
        <v>#VALUE!</v>
      </c>
      <c r="D223" t="e">
        <f>TRIM(CLEAN(MID(Updates!D223,FIND("Secondary Address: ",Updates!D223)+19,(FIND("** PLEASE DO NOT REPLY TO THIS E-MAIL. ",Updates!D223)-(FIND("Secondary Address: ",Updates!D223)+19)))))</f>
        <v>#VALUE!</v>
      </c>
      <c r="E223" t="b">
        <f>IF(COUNT(SEARCH({"transpo.ottawa.on.ca"},D223)),"@ottawa.ca")</f>
        <v>0</v>
      </c>
      <c r="F223" s="9" t="e">
        <f t="shared" si="28"/>
        <v>#VALUE!</v>
      </c>
      <c r="G223" t="e">
        <f>TRIM(CLEAN(MID(Updates!D223,FIND("E-mail Address: ",Updates!D223)+16,(FIND("The employee",Updates!D223)-(FIND("E-mail Address: ",Updates!D223)+16)))))</f>
        <v>#VALUE!</v>
      </c>
      <c r="H223" t="e">
        <f>TRIM(CLEAN(MID(Updates!D223,FIND("Account Password: ",Updates!D223)+18,(FIND("NETWORK ACCOUNTS",Updates!D223)-(FIND("Account Password:",Updates!D223)+18)))))</f>
        <v>#VALUE!</v>
      </c>
      <c r="I223" t="e">
        <f>TRIM(CLEAN(MID(Updates!D223,FIND("Password: ",Updates!D223)+10,(FIND("E-mail",Updates!D223)-(FIND("Password:",Updates!D223)+12)))))</f>
        <v>#VALUE!</v>
      </c>
      <c r="J223" t="e">
        <f>TRIM(CLEAN(MID(Updates!D223,FIND("Account to clone: ",Updates!D223)+18,(FIND("Position",Updates!D223)-(FIND("Account to clone: ",Updates!D223)+18)))))</f>
        <v>#VALUE!</v>
      </c>
      <c r="K223" t="e">
        <f>TRIM(CLEAN(MID(Updates!D223,FIND("Clone permissions of another account: ",Updates!D223)+38,(FIND("Email required:",Updates!D223)-(FIND("Clone permissions of another account: ",Updates!D223)+38)))))</f>
        <v>#VALUE!</v>
      </c>
      <c r="L223" t="e">
        <f t="shared" si="29"/>
        <v>#VALUE!</v>
      </c>
      <c r="M223" s="8" t="e">
        <f>TRIM(CLEAN(MID(Updates!D223,FIND("Branch: ",Updates!D223)+8,(FIND("Division",Updates!D223)-(FIND("Branch: ",Updates!D223)+8)))))</f>
        <v>#VALUE!</v>
      </c>
      <c r="N223" s="8" t="e">
        <f>TRIM(CLEAN(MID(Updates!D223,FIND("Pooled Position: ",Updates!D223)+17,(FIND("Are the",Updates!D223)-(FIND("Pooled Position: ",Updates!D223)+17)))))</f>
        <v>#VALUE!</v>
      </c>
      <c r="O223" t="e">
        <f>TRIM(CLEAN(MID(Updates!D223,FIND("Employee Name: ",Updates!D223)+15,(FIND("Job Title",Updates!D223)-(FIND("Employee Name: ",Updates!D223)+15)))))</f>
        <v>#VALUE!</v>
      </c>
      <c r="P223" t="e">
        <f t="shared" si="30"/>
        <v>#VALUE!</v>
      </c>
      <c r="Q223" t="e">
        <f t="shared" si="31"/>
        <v>#VALUE!</v>
      </c>
      <c r="R223" t="e">
        <f t="shared" si="32"/>
        <v>#VALUE!</v>
      </c>
      <c r="S223" t="e">
        <f>TRIM(CLEAN(MID(Updates!D223,FIND("Account to clone: ",Updates!D223)+18,(FIND("Position",Updates!D223)-(FIND("Account to clone: ",Updates!D223)+18)))))</f>
        <v>#VALUE!</v>
      </c>
      <c r="T223" t="str">
        <f t="shared" si="33"/>
        <v/>
      </c>
      <c r="U223" t="str">
        <f t="shared" si="34"/>
        <v>No</v>
      </c>
      <c r="V223" t="e">
        <f>TRIM(CLEAN(MID(Updates!D223,FIND("Home Share (H:\ drive) required: ",Updates!D223)+4,(FIND("Group Share (S:\ drive) required: ",Updates!D223)-(FIND("Home Share (H:\ drive) required: ",Updates!D223)+4)))))</f>
        <v>#VALUE!</v>
      </c>
      <c r="W223" t="str">
        <f t="shared" si="35"/>
        <v>No</v>
      </c>
      <c r="X223" t="e">
        <f>TRIM(CLEAN(MID(Updates!D223,FIND("S Drive Path: ",Updates!D223)+14,(FIND("Position",Updates!D223)-(FIND("S Drive Path: ",Updates!D223)+14)))))</f>
        <v>#VALUE!</v>
      </c>
      <c r="Y223" t="e">
        <f>("USR\"&amp;Updates!K223)</f>
        <v>#VALUE!</v>
      </c>
      <c r="Z223" t="e">
        <f>Updates!K223&amp;"$"</f>
        <v>#VALUE!</v>
      </c>
      <c r="AA223" s="11">
        <f t="shared" ca="1" si="36"/>
        <v>20</v>
      </c>
      <c r="AB223" s="6" t="str">
        <f ca="1">LOOKUP(AA223,AC2:AC21,AD2:AD21)</f>
        <v>DC4MDB10</v>
      </c>
    </row>
    <row r="224" spans="1:28" ht="12" customHeight="1">
      <c r="A224" s="6" t="e">
        <f>TRIM(CLEAN(MID(Updates!D224,FIND("Network User Id: ",Updates!D224)+17,(FIND("E-MAIL ACCOUNTS",Updates!D224)-(FIND("Network User Id:",Updates!D224)+17)))))</f>
        <v>#VALUE!</v>
      </c>
      <c r="B224" s="6" t="e">
        <f>TRIM(CLEAN(MID(Updates!D224,FIND("Logon ID: ",Updates!D224)+10,(FIND("Password:",Updates!D224)-(FIND("Logon ID:",Updates!D224)+10)))))</f>
        <v>#VALUE!</v>
      </c>
      <c r="C224" t="e">
        <f>TRIM(CLEAN(MID(Updates!D224,FIND("Primary Address: ",Updates!D224)+17,(FIND("Secondary Address:",Updates!D224)-(FIND("Primary Address: ",Updates!D224)+17)))))</f>
        <v>#VALUE!</v>
      </c>
      <c r="D224" t="e">
        <f>TRIM(CLEAN(MID(Updates!D224,FIND("Secondary Address: ",Updates!D224)+19,(FIND("** PLEASE DO NOT REPLY TO THIS E-MAIL. ",Updates!D224)-(FIND("Secondary Address: ",Updates!D224)+19)))))</f>
        <v>#VALUE!</v>
      </c>
      <c r="E224" t="b">
        <f>IF(COUNT(SEARCH({"transpo.ottawa.on.ca"},D224)),"@ottawa.ca")</f>
        <v>0</v>
      </c>
      <c r="F224" s="9" t="e">
        <f t="shared" si="28"/>
        <v>#VALUE!</v>
      </c>
      <c r="G224" t="e">
        <f>TRIM(CLEAN(MID(Updates!D224,FIND("E-mail Address: ",Updates!D224)+16,(FIND("The employee",Updates!D224)-(FIND("E-mail Address: ",Updates!D224)+16)))))</f>
        <v>#VALUE!</v>
      </c>
      <c r="H224" t="e">
        <f>TRIM(CLEAN(MID(Updates!D224,FIND("Account Password: ",Updates!D224)+18,(FIND("NETWORK ACCOUNTS",Updates!D224)-(FIND("Account Password:",Updates!D224)+18)))))</f>
        <v>#VALUE!</v>
      </c>
      <c r="I224" t="e">
        <f>TRIM(CLEAN(MID(Updates!D224,FIND("Password: ",Updates!D224)+10,(FIND("E-mail",Updates!D224)-(FIND("Password:",Updates!D224)+12)))))</f>
        <v>#VALUE!</v>
      </c>
      <c r="J224" t="e">
        <f>TRIM(CLEAN(MID(Updates!D224,FIND("Account to clone: ",Updates!D224)+18,(FIND("Position",Updates!D224)-(FIND("Account to clone: ",Updates!D224)+18)))))</f>
        <v>#VALUE!</v>
      </c>
      <c r="K224" t="e">
        <f>TRIM(CLEAN(MID(Updates!D224,FIND("Clone permissions of another account: ",Updates!D224)+38,(FIND("Email required:",Updates!D224)-(FIND("Clone permissions of another account: ",Updates!D224)+38)))))</f>
        <v>#VALUE!</v>
      </c>
      <c r="L224" t="e">
        <f t="shared" si="29"/>
        <v>#VALUE!</v>
      </c>
      <c r="M224" s="8" t="e">
        <f>TRIM(CLEAN(MID(Updates!D224,FIND("Branch: ",Updates!D224)+8,(FIND("Division",Updates!D224)-(FIND("Branch: ",Updates!D224)+8)))))</f>
        <v>#VALUE!</v>
      </c>
      <c r="N224" s="8" t="e">
        <f>TRIM(CLEAN(MID(Updates!D224,FIND("Pooled Position: ",Updates!D224)+17,(FIND("Are the",Updates!D224)-(FIND("Pooled Position: ",Updates!D224)+17)))))</f>
        <v>#VALUE!</v>
      </c>
      <c r="O224" t="e">
        <f>TRIM(CLEAN(MID(Updates!D224,FIND("Employee Name: ",Updates!D224)+15,(FIND("Job Title",Updates!D224)-(FIND("Employee Name: ",Updates!D224)+15)))))</f>
        <v>#VALUE!</v>
      </c>
      <c r="P224" t="e">
        <f t="shared" si="30"/>
        <v>#VALUE!</v>
      </c>
      <c r="Q224" t="e">
        <f t="shared" si="31"/>
        <v>#VALUE!</v>
      </c>
      <c r="R224" t="e">
        <f t="shared" si="32"/>
        <v>#VALUE!</v>
      </c>
      <c r="S224" t="e">
        <f>TRIM(CLEAN(MID(Updates!D224,FIND("Account to clone: ",Updates!D224)+18,(FIND("Position",Updates!D224)-(FIND("Account to clone: ",Updates!D224)+18)))))</f>
        <v>#VALUE!</v>
      </c>
      <c r="T224" t="str">
        <f t="shared" si="33"/>
        <v/>
      </c>
      <c r="U224" t="str">
        <f t="shared" si="34"/>
        <v>No</v>
      </c>
      <c r="V224" t="e">
        <f>TRIM(CLEAN(MID(Updates!D224,FIND("Home Share (H:\ drive) required: ",Updates!D224)+4,(FIND("Group Share (S:\ drive) required: ",Updates!D224)-(FIND("Home Share (H:\ drive) required: ",Updates!D224)+4)))))</f>
        <v>#VALUE!</v>
      </c>
      <c r="W224" t="str">
        <f t="shared" si="35"/>
        <v>No</v>
      </c>
      <c r="X224" t="e">
        <f>TRIM(CLEAN(MID(Updates!D224,FIND("S Drive Path: ",Updates!D224)+14,(FIND("Position",Updates!D224)-(FIND("S Drive Path: ",Updates!D224)+14)))))</f>
        <v>#VALUE!</v>
      </c>
      <c r="Y224" t="e">
        <f>("USR\"&amp;Updates!K224)</f>
        <v>#VALUE!</v>
      </c>
      <c r="Z224" t="e">
        <f>Updates!K224&amp;"$"</f>
        <v>#VALUE!</v>
      </c>
      <c r="AA224" s="11">
        <f t="shared" ca="1" si="36"/>
        <v>10</v>
      </c>
      <c r="AB224" s="6" t="str">
        <f ca="1">LOOKUP(AA224,AC2:AC21,AD2:AD21)</f>
        <v>DC1MDB10</v>
      </c>
    </row>
    <row r="225" spans="1:28" ht="12" customHeight="1">
      <c r="A225" s="6" t="e">
        <f>TRIM(CLEAN(MID(Updates!D225,FIND("Network User Id: ",Updates!D225)+17,(FIND("E-MAIL ACCOUNTS",Updates!D225)-(FIND("Network User Id:",Updates!D225)+17)))))</f>
        <v>#VALUE!</v>
      </c>
      <c r="B225" s="6" t="e">
        <f>TRIM(CLEAN(MID(Updates!D225,FIND("Logon ID: ",Updates!D225)+10,(FIND("Password:",Updates!D225)-(FIND("Logon ID:",Updates!D225)+10)))))</f>
        <v>#VALUE!</v>
      </c>
      <c r="C225" t="e">
        <f>TRIM(CLEAN(MID(Updates!D225,FIND("Primary Address: ",Updates!D225)+17,(FIND("Secondary Address:",Updates!D225)-(FIND("Primary Address: ",Updates!D225)+17)))))</f>
        <v>#VALUE!</v>
      </c>
      <c r="D225" t="e">
        <f>TRIM(CLEAN(MID(Updates!D225,FIND("Secondary Address: ",Updates!D225)+19,(FIND("** PLEASE DO NOT REPLY TO THIS E-MAIL. ",Updates!D225)-(FIND("Secondary Address: ",Updates!D225)+19)))))</f>
        <v>#VALUE!</v>
      </c>
      <c r="E225" t="b">
        <f>IF(COUNT(SEARCH({"transpo.ottawa.on.ca"},D225)),"@ottawa.ca")</f>
        <v>0</v>
      </c>
      <c r="F225" s="9" t="e">
        <f t="shared" si="28"/>
        <v>#VALUE!</v>
      </c>
      <c r="G225" t="e">
        <f>TRIM(CLEAN(MID(Updates!D225,FIND("E-mail Address: ",Updates!D225)+16,(FIND("The employee",Updates!D225)-(FIND("E-mail Address: ",Updates!D225)+16)))))</f>
        <v>#VALUE!</v>
      </c>
      <c r="H225" t="e">
        <f>TRIM(CLEAN(MID(Updates!D225,FIND("Account Password: ",Updates!D225)+18,(FIND("NETWORK ACCOUNTS",Updates!D225)-(FIND("Account Password:",Updates!D225)+18)))))</f>
        <v>#VALUE!</v>
      </c>
      <c r="I225" t="e">
        <f>TRIM(CLEAN(MID(Updates!D225,FIND("Password: ",Updates!D225)+10,(FIND("E-mail",Updates!D225)-(FIND("Password:",Updates!D225)+12)))))</f>
        <v>#VALUE!</v>
      </c>
      <c r="J225" t="e">
        <f>TRIM(CLEAN(MID(Updates!D225,FIND("Account to clone: ",Updates!D225)+18,(FIND("Position",Updates!D225)-(FIND("Account to clone: ",Updates!D225)+18)))))</f>
        <v>#VALUE!</v>
      </c>
      <c r="K225" t="e">
        <f>TRIM(CLEAN(MID(Updates!D225,FIND("Clone permissions of another account: ",Updates!D225)+38,(FIND("Email required:",Updates!D225)-(FIND("Clone permissions of another account: ",Updates!D225)+38)))))</f>
        <v>#VALUE!</v>
      </c>
      <c r="L225" t="e">
        <f t="shared" si="29"/>
        <v>#VALUE!</v>
      </c>
      <c r="M225" s="8" t="e">
        <f>TRIM(CLEAN(MID(Updates!D225,FIND("Branch: ",Updates!D225)+8,(FIND("Division",Updates!D225)-(FIND("Branch: ",Updates!D225)+8)))))</f>
        <v>#VALUE!</v>
      </c>
      <c r="N225" s="8" t="e">
        <f>TRIM(CLEAN(MID(Updates!D225,FIND("Pooled Position: ",Updates!D225)+17,(FIND("Are the",Updates!D225)-(FIND("Pooled Position: ",Updates!D225)+17)))))</f>
        <v>#VALUE!</v>
      </c>
      <c r="O225" t="e">
        <f>TRIM(CLEAN(MID(Updates!D225,FIND("Employee Name: ",Updates!D225)+15,(FIND("Job Title",Updates!D225)-(FIND("Employee Name: ",Updates!D225)+15)))))</f>
        <v>#VALUE!</v>
      </c>
      <c r="P225" t="e">
        <f t="shared" si="30"/>
        <v>#VALUE!</v>
      </c>
      <c r="Q225" t="e">
        <f t="shared" si="31"/>
        <v>#VALUE!</v>
      </c>
      <c r="R225" t="e">
        <f t="shared" si="32"/>
        <v>#VALUE!</v>
      </c>
      <c r="S225" t="e">
        <f>TRIM(CLEAN(MID(Updates!D225,FIND("Account to clone: ",Updates!D225)+18,(FIND("Position",Updates!D225)-(FIND("Account to clone: ",Updates!D225)+18)))))</f>
        <v>#VALUE!</v>
      </c>
      <c r="T225" t="str">
        <f t="shared" si="33"/>
        <v/>
      </c>
      <c r="U225" t="str">
        <f t="shared" si="34"/>
        <v>No</v>
      </c>
      <c r="V225" t="e">
        <f>TRIM(CLEAN(MID(Updates!D225,FIND("Home Share (H:\ drive) required: ",Updates!D225)+4,(FIND("Group Share (S:\ drive) required: ",Updates!D225)-(FIND("Home Share (H:\ drive) required: ",Updates!D225)+4)))))</f>
        <v>#VALUE!</v>
      </c>
      <c r="W225" t="str">
        <f t="shared" si="35"/>
        <v>No</v>
      </c>
      <c r="X225" t="e">
        <f>TRIM(CLEAN(MID(Updates!D225,FIND("S Drive Path: ",Updates!D225)+14,(FIND("Position",Updates!D225)-(FIND("S Drive Path: ",Updates!D225)+14)))))</f>
        <v>#VALUE!</v>
      </c>
      <c r="Y225" t="e">
        <f>("USR\"&amp;Updates!K225)</f>
        <v>#VALUE!</v>
      </c>
      <c r="Z225" t="e">
        <f>Updates!K225&amp;"$"</f>
        <v>#VALUE!</v>
      </c>
      <c r="AA225" s="11">
        <f t="shared" ca="1" si="36"/>
        <v>16</v>
      </c>
      <c r="AB225" s="6" t="str">
        <f ca="1">LOOKUP(AA225,AC2:AC21,AD2:AD21)</f>
        <v>DC4MDB06</v>
      </c>
    </row>
    <row r="226" spans="1:28" ht="12" customHeight="1">
      <c r="A226" s="6" t="e">
        <f>TRIM(CLEAN(MID(Updates!D226,FIND("Network User Id: ",Updates!D226)+17,(FIND("E-MAIL ACCOUNTS",Updates!D226)-(FIND("Network User Id:",Updates!D226)+17)))))</f>
        <v>#VALUE!</v>
      </c>
      <c r="B226" s="6" t="e">
        <f>TRIM(CLEAN(MID(Updates!D226,FIND("Logon ID: ",Updates!D226)+10,(FIND("Password:",Updates!D226)-(FIND("Logon ID:",Updates!D226)+10)))))</f>
        <v>#VALUE!</v>
      </c>
      <c r="C226" t="e">
        <f>TRIM(CLEAN(MID(Updates!D226,FIND("Primary Address: ",Updates!D226)+17,(FIND("Secondary Address:",Updates!D226)-(FIND("Primary Address: ",Updates!D226)+17)))))</f>
        <v>#VALUE!</v>
      </c>
      <c r="D226" t="e">
        <f>TRIM(CLEAN(MID(Updates!D226,FIND("Secondary Address: ",Updates!D226)+19,(FIND("** PLEASE DO NOT REPLY TO THIS E-MAIL. ",Updates!D226)-(FIND("Secondary Address: ",Updates!D226)+19)))))</f>
        <v>#VALUE!</v>
      </c>
      <c r="E226" t="b">
        <f>IF(COUNT(SEARCH({"transpo.ottawa.on.ca"},D226)),"@ottawa.ca")</f>
        <v>0</v>
      </c>
      <c r="F226" s="9" t="e">
        <f t="shared" si="28"/>
        <v>#VALUE!</v>
      </c>
      <c r="G226" t="e">
        <f>TRIM(CLEAN(MID(Updates!D226,FIND("E-mail Address: ",Updates!D226)+16,(FIND("The employee",Updates!D226)-(FIND("E-mail Address: ",Updates!D226)+16)))))</f>
        <v>#VALUE!</v>
      </c>
      <c r="H226" t="e">
        <f>TRIM(CLEAN(MID(Updates!D226,FIND("Account Password: ",Updates!D226)+18,(FIND("NETWORK ACCOUNTS",Updates!D226)-(FIND("Account Password:",Updates!D226)+18)))))</f>
        <v>#VALUE!</v>
      </c>
      <c r="I226" t="e">
        <f>TRIM(CLEAN(MID(Updates!D226,FIND("Password: ",Updates!D226)+10,(FIND("E-mail",Updates!D226)-(FIND("Password:",Updates!D226)+12)))))</f>
        <v>#VALUE!</v>
      </c>
      <c r="J226" t="e">
        <f>TRIM(CLEAN(MID(Updates!D226,FIND("Account to clone: ",Updates!D226)+18,(FIND("Position",Updates!D226)-(FIND("Account to clone: ",Updates!D226)+18)))))</f>
        <v>#VALUE!</v>
      </c>
      <c r="K226" t="e">
        <f>TRIM(CLEAN(MID(Updates!D226,FIND("Clone permissions of another account: ",Updates!D226)+38,(FIND("Email required:",Updates!D226)-(FIND("Clone permissions of another account: ",Updates!D226)+38)))))</f>
        <v>#VALUE!</v>
      </c>
      <c r="L226" t="e">
        <f t="shared" si="29"/>
        <v>#VALUE!</v>
      </c>
      <c r="M226" s="8" t="e">
        <f>TRIM(CLEAN(MID(Updates!D226,FIND("Branch: ",Updates!D226)+8,(FIND("Division",Updates!D226)-(FIND("Branch: ",Updates!D226)+8)))))</f>
        <v>#VALUE!</v>
      </c>
      <c r="N226" s="8" t="e">
        <f>TRIM(CLEAN(MID(Updates!D226,FIND("Pooled Position: ",Updates!D226)+17,(FIND("Are the",Updates!D226)-(FIND("Pooled Position: ",Updates!D226)+17)))))</f>
        <v>#VALUE!</v>
      </c>
      <c r="O226" t="e">
        <f>TRIM(CLEAN(MID(Updates!D226,FIND("Employee Name: ",Updates!D226)+15,(FIND("Job Title",Updates!D226)-(FIND("Employee Name: ",Updates!D226)+15)))))</f>
        <v>#VALUE!</v>
      </c>
      <c r="P226" t="e">
        <f t="shared" si="30"/>
        <v>#VALUE!</v>
      </c>
      <c r="Q226" t="e">
        <f t="shared" si="31"/>
        <v>#VALUE!</v>
      </c>
      <c r="R226" t="e">
        <f t="shared" si="32"/>
        <v>#VALUE!</v>
      </c>
      <c r="S226" t="e">
        <f>TRIM(CLEAN(MID(Updates!D226,FIND("Account to clone: ",Updates!D226)+18,(FIND("Position",Updates!D226)-(FIND("Account to clone: ",Updates!D226)+18)))))</f>
        <v>#VALUE!</v>
      </c>
      <c r="T226" t="str">
        <f t="shared" si="33"/>
        <v/>
      </c>
      <c r="U226" t="str">
        <f t="shared" si="34"/>
        <v>No</v>
      </c>
      <c r="V226" t="e">
        <f>TRIM(CLEAN(MID(Updates!D226,FIND("Home Share (H:\ drive) required: ",Updates!D226)+4,(FIND("Group Share (S:\ drive) required: ",Updates!D226)-(FIND("Home Share (H:\ drive) required: ",Updates!D226)+4)))))</f>
        <v>#VALUE!</v>
      </c>
      <c r="W226" t="str">
        <f t="shared" si="35"/>
        <v>No</v>
      </c>
      <c r="X226" t="e">
        <f>TRIM(CLEAN(MID(Updates!D226,FIND("S Drive Path: ",Updates!D226)+14,(FIND("Position",Updates!D226)-(FIND("S Drive Path: ",Updates!D226)+14)))))</f>
        <v>#VALUE!</v>
      </c>
      <c r="Y226" t="e">
        <f>("USR\"&amp;Updates!K226)</f>
        <v>#VALUE!</v>
      </c>
      <c r="Z226" t="e">
        <f>Updates!K226&amp;"$"</f>
        <v>#VALUE!</v>
      </c>
      <c r="AA226" s="11">
        <f t="shared" ca="1" si="36"/>
        <v>4</v>
      </c>
      <c r="AB226" s="6" t="str">
        <f ca="1">LOOKUP(AA226,AC2:AC21,AD2:AD21)</f>
        <v>DC1MDB04</v>
      </c>
    </row>
    <row r="227" spans="1:28" ht="12" customHeight="1">
      <c r="A227" s="6" t="e">
        <f>TRIM(CLEAN(MID(Updates!D227,FIND("Network User Id: ",Updates!D227)+17,(FIND("E-MAIL ACCOUNTS",Updates!D227)-(FIND("Network User Id:",Updates!D227)+17)))))</f>
        <v>#VALUE!</v>
      </c>
      <c r="B227" s="6" t="e">
        <f>TRIM(CLEAN(MID(Updates!D227,FIND("Logon ID: ",Updates!D227)+10,(FIND("Password:",Updates!D227)-(FIND("Logon ID:",Updates!D227)+10)))))</f>
        <v>#VALUE!</v>
      </c>
      <c r="C227" t="e">
        <f>TRIM(CLEAN(MID(Updates!D227,FIND("Primary Address: ",Updates!D227)+17,(FIND("Secondary Address:",Updates!D227)-(FIND("Primary Address: ",Updates!D227)+17)))))</f>
        <v>#VALUE!</v>
      </c>
      <c r="D227" t="e">
        <f>TRIM(CLEAN(MID(Updates!D227,FIND("Secondary Address: ",Updates!D227)+19,(FIND("** PLEASE DO NOT REPLY TO THIS E-MAIL. ",Updates!D227)-(FIND("Secondary Address: ",Updates!D227)+19)))))</f>
        <v>#VALUE!</v>
      </c>
      <c r="E227" t="b">
        <f>IF(COUNT(SEARCH({"transpo.ottawa.on.ca"},D227)),"@ottawa.ca")</f>
        <v>0</v>
      </c>
      <c r="F227" s="9" t="e">
        <f t="shared" si="28"/>
        <v>#VALUE!</v>
      </c>
      <c r="G227" t="e">
        <f>TRIM(CLEAN(MID(Updates!D227,FIND("E-mail Address: ",Updates!D227)+16,(FIND("The employee",Updates!D227)-(FIND("E-mail Address: ",Updates!D227)+16)))))</f>
        <v>#VALUE!</v>
      </c>
      <c r="H227" t="e">
        <f>TRIM(CLEAN(MID(Updates!D227,FIND("Account Password: ",Updates!D227)+18,(FIND("NETWORK ACCOUNTS",Updates!D227)-(FIND("Account Password:",Updates!D227)+18)))))</f>
        <v>#VALUE!</v>
      </c>
      <c r="I227" t="e">
        <f>TRIM(CLEAN(MID(Updates!D227,FIND("Password: ",Updates!D227)+10,(FIND("E-mail",Updates!D227)-(FIND("Password:",Updates!D227)+12)))))</f>
        <v>#VALUE!</v>
      </c>
      <c r="J227" t="e">
        <f>TRIM(CLEAN(MID(Updates!D227,FIND("Account to clone: ",Updates!D227)+18,(FIND("Position",Updates!D227)-(FIND("Account to clone: ",Updates!D227)+18)))))</f>
        <v>#VALUE!</v>
      </c>
      <c r="K227" t="e">
        <f>TRIM(CLEAN(MID(Updates!D227,FIND("Clone permissions of another account: ",Updates!D227)+38,(FIND("Email required:",Updates!D227)-(FIND("Clone permissions of another account: ",Updates!D227)+38)))))</f>
        <v>#VALUE!</v>
      </c>
      <c r="L227" t="e">
        <f t="shared" si="29"/>
        <v>#VALUE!</v>
      </c>
      <c r="M227" s="8" t="e">
        <f>TRIM(CLEAN(MID(Updates!D227,FIND("Branch: ",Updates!D227)+8,(FIND("Division",Updates!D227)-(FIND("Branch: ",Updates!D227)+8)))))</f>
        <v>#VALUE!</v>
      </c>
      <c r="N227" s="8" t="e">
        <f>TRIM(CLEAN(MID(Updates!D227,FIND("Pooled Position: ",Updates!D227)+17,(FIND("Are the",Updates!D227)-(FIND("Pooled Position: ",Updates!D227)+17)))))</f>
        <v>#VALUE!</v>
      </c>
      <c r="O227" t="e">
        <f>TRIM(CLEAN(MID(Updates!D227,FIND("Employee Name: ",Updates!D227)+15,(FIND("Job Title",Updates!D227)-(FIND("Employee Name: ",Updates!D227)+15)))))</f>
        <v>#VALUE!</v>
      </c>
      <c r="P227" t="e">
        <f t="shared" si="30"/>
        <v>#VALUE!</v>
      </c>
      <c r="Q227" t="e">
        <f t="shared" si="31"/>
        <v>#VALUE!</v>
      </c>
      <c r="R227" t="e">
        <f t="shared" si="32"/>
        <v>#VALUE!</v>
      </c>
      <c r="S227" t="e">
        <f>TRIM(CLEAN(MID(Updates!D227,FIND("Account to clone: ",Updates!D227)+18,(FIND("Position",Updates!D227)-(FIND("Account to clone: ",Updates!D227)+18)))))</f>
        <v>#VALUE!</v>
      </c>
      <c r="T227" t="str">
        <f t="shared" si="33"/>
        <v/>
      </c>
      <c r="U227" t="str">
        <f t="shared" si="34"/>
        <v>No</v>
      </c>
      <c r="V227" t="e">
        <f>TRIM(CLEAN(MID(Updates!D227,FIND("Home Share (H:\ drive) required: ",Updates!D227)+4,(FIND("Group Share (S:\ drive) required: ",Updates!D227)-(FIND("Home Share (H:\ drive) required: ",Updates!D227)+4)))))</f>
        <v>#VALUE!</v>
      </c>
      <c r="W227" t="str">
        <f t="shared" si="35"/>
        <v>No</v>
      </c>
      <c r="X227" t="e">
        <f>TRIM(CLEAN(MID(Updates!D227,FIND("S Drive Path: ",Updates!D227)+14,(FIND("Position",Updates!D227)-(FIND("S Drive Path: ",Updates!D227)+14)))))</f>
        <v>#VALUE!</v>
      </c>
      <c r="Y227" t="e">
        <f>("USR\"&amp;Updates!K227)</f>
        <v>#VALUE!</v>
      </c>
      <c r="Z227" t="e">
        <f>Updates!K227&amp;"$"</f>
        <v>#VALUE!</v>
      </c>
      <c r="AA227" s="11">
        <f t="shared" ca="1" si="36"/>
        <v>20</v>
      </c>
      <c r="AB227" s="6" t="str">
        <f ca="1">LOOKUP(AA227,AC2:AC21,AD2:AD21)</f>
        <v>DC4MDB10</v>
      </c>
    </row>
    <row r="228" spans="1:28" ht="12" customHeight="1">
      <c r="A228" s="6" t="e">
        <f>TRIM(CLEAN(MID(Updates!D228,FIND("Network User Id: ",Updates!D228)+17,(FIND("E-MAIL ACCOUNTS",Updates!D228)-(FIND("Network User Id:",Updates!D228)+17)))))</f>
        <v>#VALUE!</v>
      </c>
      <c r="B228" s="6" t="e">
        <f>TRIM(CLEAN(MID(Updates!D228,FIND("Logon ID: ",Updates!D228)+10,(FIND("Password:",Updates!D228)-(FIND("Logon ID:",Updates!D228)+10)))))</f>
        <v>#VALUE!</v>
      </c>
      <c r="C228" t="e">
        <f>TRIM(CLEAN(MID(Updates!D228,FIND("Primary Address: ",Updates!D228)+17,(FIND("Secondary Address:",Updates!D228)-(FIND("Primary Address: ",Updates!D228)+17)))))</f>
        <v>#VALUE!</v>
      </c>
      <c r="D228" t="e">
        <f>TRIM(CLEAN(MID(Updates!D228,FIND("Secondary Address: ",Updates!D228)+19,(FIND("** PLEASE DO NOT REPLY TO THIS E-MAIL. ",Updates!D228)-(FIND("Secondary Address: ",Updates!D228)+19)))))</f>
        <v>#VALUE!</v>
      </c>
      <c r="E228" t="b">
        <f>IF(COUNT(SEARCH({"transpo.ottawa.on.ca"},D228)),"@ottawa.ca")</f>
        <v>0</v>
      </c>
      <c r="F228" s="9" t="e">
        <f t="shared" si="28"/>
        <v>#VALUE!</v>
      </c>
      <c r="G228" t="e">
        <f>TRIM(CLEAN(MID(Updates!D228,FIND("E-mail Address: ",Updates!D228)+16,(FIND("The employee",Updates!D228)-(FIND("E-mail Address: ",Updates!D228)+16)))))</f>
        <v>#VALUE!</v>
      </c>
      <c r="H228" t="e">
        <f>TRIM(CLEAN(MID(Updates!D228,FIND("Account Password: ",Updates!D228)+18,(FIND("NETWORK ACCOUNTS",Updates!D228)-(FIND("Account Password:",Updates!D228)+18)))))</f>
        <v>#VALUE!</v>
      </c>
      <c r="I228" t="e">
        <f>TRIM(CLEAN(MID(Updates!D228,FIND("Password: ",Updates!D228)+10,(FIND("E-mail",Updates!D228)-(FIND("Password:",Updates!D228)+12)))))</f>
        <v>#VALUE!</v>
      </c>
      <c r="J228" t="e">
        <f>TRIM(CLEAN(MID(Updates!D228,FIND("Account to clone: ",Updates!D228)+18,(FIND("Position",Updates!D228)-(FIND("Account to clone: ",Updates!D228)+18)))))</f>
        <v>#VALUE!</v>
      </c>
      <c r="K228" t="e">
        <f>TRIM(CLEAN(MID(Updates!D228,FIND("Clone permissions of another account: ",Updates!D228)+38,(FIND("Email required:",Updates!D228)-(FIND("Clone permissions of another account: ",Updates!D228)+38)))))</f>
        <v>#VALUE!</v>
      </c>
      <c r="L228" t="e">
        <f t="shared" si="29"/>
        <v>#VALUE!</v>
      </c>
      <c r="M228" s="8" t="e">
        <f>TRIM(CLEAN(MID(Updates!D228,FIND("Branch: ",Updates!D228)+8,(FIND("Division",Updates!D228)-(FIND("Branch: ",Updates!D228)+8)))))</f>
        <v>#VALUE!</v>
      </c>
      <c r="N228" s="8" t="e">
        <f>TRIM(CLEAN(MID(Updates!D228,FIND("Pooled Position: ",Updates!D228)+17,(FIND("Are the",Updates!D228)-(FIND("Pooled Position: ",Updates!D228)+17)))))</f>
        <v>#VALUE!</v>
      </c>
      <c r="O228" t="e">
        <f>TRIM(CLEAN(MID(Updates!D228,FIND("Employee Name: ",Updates!D228)+15,(FIND("Job Title",Updates!D228)-(FIND("Employee Name: ",Updates!D228)+15)))))</f>
        <v>#VALUE!</v>
      </c>
      <c r="P228" t="e">
        <f t="shared" si="30"/>
        <v>#VALUE!</v>
      </c>
      <c r="Q228" t="e">
        <f t="shared" si="31"/>
        <v>#VALUE!</v>
      </c>
      <c r="R228" t="e">
        <f t="shared" si="32"/>
        <v>#VALUE!</v>
      </c>
      <c r="S228" t="e">
        <f>TRIM(CLEAN(MID(Updates!D228,FIND("Account to clone: ",Updates!D228)+18,(FIND("Position",Updates!D228)-(FIND("Account to clone: ",Updates!D228)+18)))))</f>
        <v>#VALUE!</v>
      </c>
      <c r="T228" t="str">
        <f t="shared" si="33"/>
        <v/>
      </c>
      <c r="U228" t="str">
        <f t="shared" si="34"/>
        <v>No</v>
      </c>
      <c r="V228" t="e">
        <f>TRIM(CLEAN(MID(Updates!D228,FIND("Home Share (H:\ drive) required: ",Updates!D228)+4,(FIND("Group Share (S:\ drive) required: ",Updates!D228)-(FIND("Home Share (H:\ drive) required: ",Updates!D228)+4)))))</f>
        <v>#VALUE!</v>
      </c>
      <c r="W228" t="str">
        <f t="shared" si="35"/>
        <v>No</v>
      </c>
      <c r="X228" t="e">
        <f>TRIM(CLEAN(MID(Updates!D228,FIND("S Drive Path: ",Updates!D228)+14,(FIND("Position",Updates!D228)-(FIND("S Drive Path: ",Updates!D228)+14)))))</f>
        <v>#VALUE!</v>
      </c>
      <c r="Y228" t="e">
        <f>("USR\"&amp;Updates!K228)</f>
        <v>#VALUE!</v>
      </c>
      <c r="Z228" t="e">
        <f>Updates!K228&amp;"$"</f>
        <v>#VALUE!</v>
      </c>
      <c r="AA228" s="11">
        <f t="shared" ca="1" si="36"/>
        <v>15</v>
      </c>
      <c r="AB228" s="6" t="str">
        <f ca="1">LOOKUP(AA228,AC2:AC21,AD2:AD21)</f>
        <v>DC4MDB05</v>
      </c>
    </row>
    <row r="229" spans="1:28" ht="12" customHeight="1">
      <c r="A229" s="6" t="e">
        <f>TRIM(CLEAN(MID(Updates!D229,FIND("Network User Id: ",Updates!D229)+17,(FIND("E-MAIL ACCOUNTS",Updates!D229)-(FIND("Network User Id:",Updates!D229)+17)))))</f>
        <v>#VALUE!</v>
      </c>
      <c r="B229" s="6" t="e">
        <f>TRIM(CLEAN(MID(Updates!D229,FIND("Logon ID: ",Updates!D229)+10,(FIND("Password:",Updates!D229)-(FIND("Logon ID:",Updates!D229)+10)))))</f>
        <v>#VALUE!</v>
      </c>
      <c r="C229" t="e">
        <f>TRIM(CLEAN(MID(Updates!D229,FIND("Primary Address: ",Updates!D229)+17,(FIND("Secondary Address:",Updates!D229)-(FIND("Primary Address: ",Updates!D229)+17)))))</f>
        <v>#VALUE!</v>
      </c>
      <c r="D229" t="e">
        <f>TRIM(CLEAN(MID(Updates!D229,FIND("Secondary Address: ",Updates!D229)+19,(FIND("** PLEASE DO NOT REPLY TO THIS E-MAIL. ",Updates!D229)-(FIND("Secondary Address: ",Updates!D229)+19)))))</f>
        <v>#VALUE!</v>
      </c>
      <c r="E229" t="b">
        <f>IF(COUNT(SEARCH({"transpo.ottawa.on.ca"},D229)),"@ottawa.ca")</f>
        <v>0</v>
      </c>
      <c r="F229" s="9" t="e">
        <f t="shared" si="28"/>
        <v>#VALUE!</v>
      </c>
      <c r="G229" t="e">
        <f>TRIM(CLEAN(MID(Updates!D229,FIND("E-mail Address: ",Updates!D229)+16,(FIND("The employee",Updates!D229)-(FIND("E-mail Address: ",Updates!D229)+16)))))</f>
        <v>#VALUE!</v>
      </c>
      <c r="H229" t="e">
        <f>TRIM(CLEAN(MID(Updates!D229,FIND("Account Password: ",Updates!D229)+18,(FIND("NETWORK ACCOUNTS",Updates!D229)-(FIND("Account Password:",Updates!D229)+18)))))</f>
        <v>#VALUE!</v>
      </c>
      <c r="I229" t="e">
        <f>TRIM(CLEAN(MID(Updates!D229,FIND("Password: ",Updates!D229)+10,(FIND("E-mail",Updates!D229)-(FIND("Password:",Updates!D229)+12)))))</f>
        <v>#VALUE!</v>
      </c>
      <c r="J229" t="e">
        <f>TRIM(CLEAN(MID(Updates!D229,FIND("Account to clone: ",Updates!D229)+18,(FIND("Position",Updates!D229)-(FIND("Account to clone: ",Updates!D229)+18)))))</f>
        <v>#VALUE!</v>
      </c>
      <c r="K229" t="e">
        <f>TRIM(CLEAN(MID(Updates!D229,FIND("Clone permissions of another account: ",Updates!D229)+38,(FIND("Email required:",Updates!D229)-(FIND("Clone permissions of another account: ",Updates!D229)+38)))))</f>
        <v>#VALUE!</v>
      </c>
      <c r="L229" t="e">
        <f t="shared" si="29"/>
        <v>#VALUE!</v>
      </c>
      <c r="M229" s="8" t="e">
        <f>TRIM(CLEAN(MID(Updates!D229,FIND("Branch: ",Updates!D229)+8,(FIND("Division",Updates!D229)-(FIND("Branch: ",Updates!D229)+8)))))</f>
        <v>#VALUE!</v>
      </c>
      <c r="N229" s="8" t="e">
        <f>TRIM(CLEAN(MID(Updates!D229,FIND("Pooled Position: ",Updates!D229)+17,(FIND("Are the",Updates!D229)-(FIND("Pooled Position: ",Updates!D229)+17)))))</f>
        <v>#VALUE!</v>
      </c>
      <c r="O229" t="e">
        <f>TRIM(CLEAN(MID(Updates!D229,FIND("Employee Name: ",Updates!D229)+15,(FIND("Job Title",Updates!D229)-(FIND("Employee Name: ",Updates!D229)+15)))))</f>
        <v>#VALUE!</v>
      </c>
      <c r="P229" t="e">
        <f t="shared" si="30"/>
        <v>#VALUE!</v>
      </c>
      <c r="Q229" t="e">
        <f t="shared" si="31"/>
        <v>#VALUE!</v>
      </c>
      <c r="R229" t="e">
        <f t="shared" si="32"/>
        <v>#VALUE!</v>
      </c>
      <c r="S229" t="e">
        <f>TRIM(CLEAN(MID(Updates!D229,FIND("Account to clone: ",Updates!D229)+18,(FIND("Position",Updates!D229)-(FIND("Account to clone: ",Updates!D229)+18)))))</f>
        <v>#VALUE!</v>
      </c>
      <c r="T229" t="str">
        <f t="shared" si="33"/>
        <v/>
      </c>
      <c r="U229" t="str">
        <f t="shared" si="34"/>
        <v>No</v>
      </c>
      <c r="V229" t="e">
        <f>TRIM(CLEAN(MID(Updates!D229,FIND("Home Share (H:\ drive) required: ",Updates!D229)+4,(FIND("Group Share (S:\ drive) required: ",Updates!D229)-(FIND("Home Share (H:\ drive) required: ",Updates!D229)+4)))))</f>
        <v>#VALUE!</v>
      </c>
      <c r="W229" t="str">
        <f t="shared" si="35"/>
        <v>No</v>
      </c>
      <c r="X229" t="e">
        <f>TRIM(CLEAN(MID(Updates!D229,FIND("S Drive Path: ",Updates!D229)+14,(FIND("Position",Updates!D229)-(FIND("S Drive Path: ",Updates!D229)+14)))))</f>
        <v>#VALUE!</v>
      </c>
      <c r="Y229" t="e">
        <f>("USR\"&amp;Updates!K229)</f>
        <v>#VALUE!</v>
      </c>
      <c r="Z229" t="e">
        <f>Updates!K229&amp;"$"</f>
        <v>#VALUE!</v>
      </c>
      <c r="AA229" s="11">
        <f t="shared" ca="1" si="36"/>
        <v>10</v>
      </c>
      <c r="AB229" s="6" t="str">
        <f ca="1">LOOKUP(AA229,AC2:AC21,AD2:AD21)</f>
        <v>DC1MDB10</v>
      </c>
    </row>
    <row r="230" spans="1:28" ht="12" customHeight="1">
      <c r="A230" s="6" t="e">
        <f>TRIM(CLEAN(MID(Updates!D230,FIND("Network User Id: ",Updates!D230)+17,(FIND("E-MAIL ACCOUNTS",Updates!D230)-(FIND("Network User Id:",Updates!D230)+17)))))</f>
        <v>#VALUE!</v>
      </c>
      <c r="B230" s="6" t="e">
        <f>TRIM(CLEAN(MID(Updates!D230,FIND("Logon ID: ",Updates!D230)+10,(FIND("Password:",Updates!D230)-(FIND("Logon ID:",Updates!D230)+10)))))</f>
        <v>#VALUE!</v>
      </c>
      <c r="C230" t="e">
        <f>TRIM(CLEAN(MID(Updates!D230,FIND("Primary Address: ",Updates!D230)+17,(FIND("Secondary Address:",Updates!D230)-(FIND("Primary Address: ",Updates!D230)+17)))))</f>
        <v>#VALUE!</v>
      </c>
      <c r="D230" t="e">
        <f>TRIM(CLEAN(MID(Updates!D230,FIND("Secondary Address: ",Updates!D230)+19,(FIND("** PLEASE DO NOT REPLY TO THIS E-MAIL. ",Updates!D230)-(FIND("Secondary Address: ",Updates!D230)+19)))))</f>
        <v>#VALUE!</v>
      </c>
      <c r="E230" t="b">
        <f>IF(COUNT(SEARCH({"transpo.ottawa.on.ca"},D230)),"@ottawa.ca")</f>
        <v>0</v>
      </c>
      <c r="F230" s="9" t="e">
        <f t="shared" si="28"/>
        <v>#VALUE!</v>
      </c>
      <c r="G230" t="e">
        <f>TRIM(CLEAN(MID(Updates!D230,FIND("E-mail Address: ",Updates!D230)+16,(FIND("The employee",Updates!D230)-(FIND("E-mail Address: ",Updates!D230)+16)))))</f>
        <v>#VALUE!</v>
      </c>
      <c r="H230" t="e">
        <f>TRIM(CLEAN(MID(Updates!D230,FIND("Account Password: ",Updates!D230)+18,(FIND("NETWORK ACCOUNTS",Updates!D230)-(FIND("Account Password:",Updates!D230)+18)))))</f>
        <v>#VALUE!</v>
      </c>
      <c r="I230" t="e">
        <f>TRIM(CLEAN(MID(Updates!D230,FIND("Password: ",Updates!D230)+10,(FIND("E-mail",Updates!D230)-(FIND("Password:",Updates!D230)+12)))))</f>
        <v>#VALUE!</v>
      </c>
      <c r="J230" t="e">
        <f>TRIM(CLEAN(MID(Updates!D230,FIND("Account to clone: ",Updates!D230)+18,(FIND("Position",Updates!D230)-(FIND("Account to clone: ",Updates!D230)+18)))))</f>
        <v>#VALUE!</v>
      </c>
      <c r="K230" t="e">
        <f>TRIM(CLEAN(MID(Updates!D230,FIND("Clone permissions of another account: ",Updates!D230)+38,(FIND("Email required:",Updates!D230)-(FIND("Clone permissions of another account: ",Updates!D230)+38)))))</f>
        <v>#VALUE!</v>
      </c>
      <c r="L230" t="e">
        <f t="shared" si="29"/>
        <v>#VALUE!</v>
      </c>
      <c r="M230" s="8" t="e">
        <f>TRIM(CLEAN(MID(Updates!D230,FIND("Branch: ",Updates!D230)+8,(FIND("Division",Updates!D230)-(FIND("Branch: ",Updates!D230)+8)))))</f>
        <v>#VALUE!</v>
      </c>
      <c r="N230" s="8" t="e">
        <f>TRIM(CLEAN(MID(Updates!D230,FIND("Pooled Position: ",Updates!D230)+17,(FIND("Are the",Updates!D230)-(FIND("Pooled Position: ",Updates!D230)+17)))))</f>
        <v>#VALUE!</v>
      </c>
      <c r="O230" t="e">
        <f>TRIM(CLEAN(MID(Updates!D230,FIND("Employee Name: ",Updates!D230)+15,(FIND("Job Title",Updates!D230)-(FIND("Employee Name: ",Updates!D230)+15)))))</f>
        <v>#VALUE!</v>
      </c>
      <c r="P230" t="e">
        <f t="shared" si="30"/>
        <v>#VALUE!</v>
      </c>
      <c r="Q230" t="e">
        <f t="shared" si="31"/>
        <v>#VALUE!</v>
      </c>
      <c r="R230" t="e">
        <f t="shared" si="32"/>
        <v>#VALUE!</v>
      </c>
      <c r="S230" t="e">
        <f>TRIM(CLEAN(MID(Updates!D230,FIND("Account to clone: ",Updates!D230)+18,(FIND("Position",Updates!D230)-(FIND("Account to clone: ",Updates!D230)+18)))))</f>
        <v>#VALUE!</v>
      </c>
      <c r="T230" t="str">
        <f t="shared" si="33"/>
        <v/>
      </c>
      <c r="U230" t="str">
        <f t="shared" si="34"/>
        <v>No</v>
      </c>
      <c r="V230" t="e">
        <f>TRIM(CLEAN(MID(Updates!D230,FIND("Home Share (H:\ drive) required: ",Updates!D230)+4,(FIND("Group Share (S:\ drive) required: ",Updates!D230)-(FIND("Home Share (H:\ drive) required: ",Updates!D230)+4)))))</f>
        <v>#VALUE!</v>
      </c>
      <c r="W230" t="str">
        <f t="shared" si="35"/>
        <v>No</v>
      </c>
      <c r="X230" t="e">
        <f>TRIM(CLEAN(MID(Updates!D230,FIND("S Drive Path: ",Updates!D230)+14,(FIND("Position",Updates!D230)-(FIND("S Drive Path: ",Updates!D230)+14)))))</f>
        <v>#VALUE!</v>
      </c>
      <c r="Y230" t="e">
        <f>("USR\"&amp;Updates!K230)</f>
        <v>#VALUE!</v>
      </c>
      <c r="Z230" t="e">
        <f>Updates!K230&amp;"$"</f>
        <v>#VALUE!</v>
      </c>
      <c r="AA230" s="11">
        <f t="shared" ca="1" si="36"/>
        <v>19</v>
      </c>
      <c r="AB230" s="6" t="str">
        <f ca="1">LOOKUP(AA230,AC2:AC21,AD2:AD21)</f>
        <v>DC4MDB09</v>
      </c>
    </row>
    <row r="231" spans="1:28" ht="12" customHeight="1">
      <c r="A231" s="6" t="e">
        <f>TRIM(CLEAN(MID(Updates!D231,FIND("Network User Id: ",Updates!D231)+17,(FIND("E-MAIL ACCOUNTS",Updates!D231)-(FIND("Network User Id:",Updates!D231)+17)))))</f>
        <v>#VALUE!</v>
      </c>
      <c r="B231" s="6" t="e">
        <f>TRIM(CLEAN(MID(Updates!D231,FIND("Logon ID: ",Updates!D231)+10,(FIND("Password:",Updates!D231)-(FIND("Logon ID:",Updates!D231)+10)))))</f>
        <v>#VALUE!</v>
      </c>
      <c r="C231" t="e">
        <f>TRIM(CLEAN(MID(Updates!D231,FIND("Primary Address: ",Updates!D231)+17,(FIND("Secondary Address:",Updates!D231)-(FIND("Primary Address: ",Updates!D231)+17)))))</f>
        <v>#VALUE!</v>
      </c>
      <c r="D231" t="e">
        <f>TRIM(CLEAN(MID(Updates!D231,FIND("Secondary Address: ",Updates!D231)+19,(FIND("** PLEASE DO NOT REPLY TO THIS E-MAIL. ",Updates!D231)-(FIND("Secondary Address: ",Updates!D231)+19)))))</f>
        <v>#VALUE!</v>
      </c>
      <c r="E231" t="b">
        <f>IF(COUNT(SEARCH({"transpo.ottawa.on.ca"},D231)),"@ottawa.ca")</f>
        <v>0</v>
      </c>
      <c r="F231" s="9" t="e">
        <f t="shared" si="28"/>
        <v>#VALUE!</v>
      </c>
      <c r="G231" t="e">
        <f>TRIM(CLEAN(MID(Updates!D231,FIND("E-mail Address: ",Updates!D231)+16,(FIND("The employee",Updates!D231)-(FIND("E-mail Address: ",Updates!D231)+16)))))</f>
        <v>#VALUE!</v>
      </c>
      <c r="H231" t="e">
        <f>TRIM(CLEAN(MID(Updates!D231,FIND("Account Password: ",Updates!D231)+18,(FIND("NETWORK ACCOUNTS",Updates!D231)-(FIND("Account Password:",Updates!D231)+18)))))</f>
        <v>#VALUE!</v>
      </c>
      <c r="I231" t="e">
        <f>TRIM(CLEAN(MID(Updates!D231,FIND("Password: ",Updates!D231)+10,(FIND("E-mail",Updates!D231)-(FIND("Password:",Updates!D231)+12)))))</f>
        <v>#VALUE!</v>
      </c>
      <c r="J231" t="e">
        <f>TRIM(CLEAN(MID(Updates!D231,FIND("Account to clone: ",Updates!D231)+18,(FIND("Position",Updates!D231)-(FIND("Account to clone: ",Updates!D231)+18)))))</f>
        <v>#VALUE!</v>
      </c>
      <c r="K231" t="e">
        <f>TRIM(CLEAN(MID(Updates!D231,FIND("Clone permissions of another account: ",Updates!D231)+38,(FIND("Email required:",Updates!D231)-(FIND("Clone permissions of another account: ",Updates!D231)+38)))))</f>
        <v>#VALUE!</v>
      </c>
      <c r="L231" t="e">
        <f t="shared" si="29"/>
        <v>#VALUE!</v>
      </c>
      <c r="M231" s="8" t="e">
        <f>TRIM(CLEAN(MID(Updates!D231,FIND("Branch: ",Updates!D231)+8,(FIND("Division",Updates!D231)-(FIND("Branch: ",Updates!D231)+8)))))</f>
        <v>#VALUE!</v>
      </c>
      <c r="N231" s="8" t="e">
        <f>TRIM(CLEAN(MID(Updates!D231,FIND("Pooled Position: ",Updates!D231)+17,(FIND("Are the",Updates!D231)-(FIND("Pooled Position: ",Updates!D231)+17)))))</f>
        <v>#VALUE!</v>
      </c>
      <c r="O231" t="e">
        <f>TRIM(CLEAN(MID(Updates!D231,FIND("Employee Name: ",Updates!D231)+15,(FIND("Job Title",Updates!D231)-(FIND("Employee Name: ",Updates!D231)+15)))))</f>
        <v>#VALUE!</v>
      </c>
      <c r="P231" t="e">
        <f t="shared" si="30"/>
        <v>#VALUE!</v>
      </c>
      <c r="Q231" t="e">
        <f t="shared" si="31"/>
        <v>#VALUE!</v>
      </c>
      <c r="R231" t="e">
        <f t="shared" si="32"/>
        <v>#VALUE!</v>
      </c>
      <c r="S231" t="e">
        <f>TRIM(CLEAN(MID(Updates!D231,FIND("Account to clone: ",Updates!D231)+18,(FIND("Position",Updates!D231)-(FIND("Account to clone: ",Updates!D231)+18)))))</f>
        <v>#VALUE!</v>
      </c>
      <c r="T231" t="str">
        <f t="shared" si="33"/>
        <v/>
      </c>
      <c r="U231" t="str">
        <f t="shared" si="34"/>
        <v>No</v>
      </c>
      <c r="V231" t="e">
        <f>TRIM(CLEAN(MID(Updates!D231,FIND("Home Share (H:\ drive) required: ",Updates!D231)+4,(FIND("Group Share (S:\ drive) required: ",Updates!D231)-(FIND("Home Share (H:\ drive) required: ",Updates!D231)+4)))))</f>
        <v>#VALUE!</v>
      </c>
      <c r="W231" t="str">
        <f t="shared" si="35"/>
        <v>No</v>
      </c>
      <c r="X231" t="e">
        <f>TRIM(CLEAN(MID(Updates!D231,FIND("S Drive Path: ",Updates!D231)+14,(FIND("Position",Updates!D231)-(FIND("S Drive Path: ",Updates!D231)+14)))))</f>
        <v>#VALUE!</v>
      </c>
      <c r="Y231" t="e">
        <f>("USR\"&amp;Updates!K231)</f>
        <v>#VALUE!</v>
      </c>
      <c r="Z231" t="e">
        <f>Updates!K231&amp;"$"</f>
        <v>#VALUE!</v>
      </c>
      <c r="AA231" s="11">
        <f t="shared" ca="1" si="36"/>
        <v>9</v>
      </c>
      <c r="AB231" s="6" t="str">
        <f ca="1">LOOKUP(AA231,AC2:AC21,AD2:AD21)</f>
        <v>DC1MDB09</v>
      </c>
    </row>
    <row r="232" spans="1:28" ht="12" customHeight="1">
      <c r="A232" s="6" t="e">
        <f>TRIM(CLEAN(MID(Updates!D232,FIND("Network User Id: ",Updates!D232)+17,(FIND("E-MAIL ACCOUNTS",Updates!D232)-(FIND("Network User Id:",Updates!D232)+17)))))</f>
        <v>#VALUE!</v>
      </c>
      <c r="B232" s="6" t="e">
        <f>TRIM(CLEAN(MID(Updates!D232,FIND("Logon ID: ",Updates!D232)+10,(FIND("Password:",Updates!D232)-(FIND("Logon ID:",Updates!D232)+10)))))</f>
        <v>#VALUE!</v>
      </c>
      <c r="C232" t="e">
        <f>TRIM(CLEAN(MID(Updates!D232,FIND("Primary Address: ",Updates!D232)+17,(FIND("Secondary Address:",Updates!D232)-(FIND("Primary Address: ",Updates!D232)+17)))))</f>
        <v>#VALUE!</v>
      </c>
      <c r="D232" t="e">
        <f>TRIM(CLEAN(MID(Updates!D232,FIND("Secondary Address: ",Updates!D232)+19,(FIND("** PLEASE DO NOT REPLY TO THIS E-MAIL. ",Updates!D232)-(FIND("Secondary Address: ",Updates!D232)+19)))))</f>
        <v>#VALUE!</v>
      </c>
      <c r="E232" t="b">
        <f>IF(COUNT(SEARCH({"transpo.ottawa.on.ca"},D232)),"@ottawa.ca")</f>
        <v>0</v>
      </c>
      <c r="F232" s="9" t="e">
        <f t="shared" si="28"/>
        <v>#VALUE!</v>
      </c>
      <c r="G232" t="e">
        <f>TRIM(CLEAN(MID(Updates!D232,FIND("E-mail Address: ",Updates!D232)+16,(FIND("The employee",Updates!D232)-(FIND("E-mail Address: ",Updates!D232)+16)))))</f>
        <v>#VALUE!</v>
      </c>
      <c r="H232" t="e">
        <f>TRIM(CLEAN(MID(Updates!D232,FIND("Account Password: ",Updates!D232)+18,(FIND("NETWORK ACCOUNTS",Updates!D232)-(FIND("Account Password:",Updates!D232)+18)))))</f>
        <v>#VALUE!</v>
      </c>
      <c r="I232" t="e">
        <f>TRIM(CLEAN(MID(Updates!D232,FIND("Password: ",Updates!D232)+10,(FIND("E-mail",Updates!D232)-(FIND("Password:",Updates!D232)+12)))))</f>
        <v>#VALUE!</v>
      </c>
      <c r="J232" t="e">
        <f>TRIM(CLEAN(MID(Updates!D232,FIND("Account to clone: ",Updates!D232)+18,(FIND("Position",Updates!D232)-(FIND("Account to clone: ",Updates!D232)+18)))))</f>
        <v>#VALUE!</v>
      </c>
      <c r="K232" t="e">
        <f>TRIM(CLEAN(MID(Updates!D232,FIND("Clone permissions of another account: ",Updates!D232)+38,(FIND("Email required:",Updates!D232)-(FIND("Clone permissions of another account: ",Updates!D232)+38)))))</f>
        <v>#VALUE!</v>
      </c>
      <c r="L232" t="e">
        <f t="shared" si="29"/>
        <v>#VALUE!</v>
      </c>
      <c r="M232" s="8" t="e">
        <f>TRIM(CLEAN(MID(Updates!D232,FIND("Branch: ",Updates!D232)+8,(FIND("Division",Updates!D232)-(FIND("Branch: ",Updates!D232)+8)))))</f>
        <v>#VALUE!</v>
      </c>
      <c r="N232" s="8" t="e">
        <f>TRIM(CLEAN(MID(Updates!D232,FIND("Pooled Position: ",Updates!D232)+17,(FIND("Are the",Updates!D232)-(FIND("Pooled Position: ",Updates!D232)+17)))))</f>
        <v>#VALUE!</v>
      </c>
      <c r="O232" t="e">
        <f>TRIM(CLEAN(MID(Updates!D232,FIND("Employee Name: ",Updates!D232)+15,(FIND("Job Title",Updates!D232)-(FIND("Employee Name: ",Updates!D232)+15)))))</f>
        <v>#VALUE!</v>
      </c>
      <c r="P232" t="e">
        <f t="shared" si="30"/>
        <v>#VALUE!</v>
      </c>
      <c r="Q232" t="e">
        <f t="shared" si="31"/>
        <v>#VALUE!</v>
      </c>
      <c r="R232" t="e">
        <f t="shared" si="32"/>
        <v>#VALUE!</v>
      </c>
      <c r="S232" t="e">
        <f>TRIM(CLEAN(MID(Updates!D232,FIND("Account to clone: ",Updates!D232)+18,(FIND("Position",Updates!D232)-(FIND("Account to clone: ",Updates!D232)+18)))))</f>
        <v>#VALUE!</v>
      </c>
      <c r="T232" t="str">
        <f t="shared" si="33"/>
        <v/>
      </c>
      <c r="U232" t="str">
        <f t="shared" si="34"/>
        <v>No</v>
      </c>
      <c r="V232" t="e">
        <f>TRIM(CLEAN(MID(Updates!D232,FIND("Home Share (H:\ drive) required: ",Updates!D232)+4,(FIND("Group Share (S:\ drive) required: ",Updates!D232)-(FIND("Home Share (H:\ drive) required: ",Updates!D232)+4)))))</f>
        <v>#VALUE!</v>
      </c>
      <c r="W232" t="str">
        <f t="shared" si="35"/>
        <v>No</v>
      </c>
      <c r="X232" t="e">
        <f>TRIM(CLEAN(MID(Updates!D232,FIND("S Drive Path: ",Updates!D232)+14,(FIND("Position",Updates!D232)-(FIND("S Drive Path: ",Updates!D232)+14)))))</f>
        <v>#VALUE!</v>
      </c>
      <c r="Y232" t="e">
        <f>("USR\"&amp;Updates!K232)</f>
        <v>#VALUE!</v>
      </c>
      <c r="Z232" t="e">
        <f>Updates!K232&amp;"$"</f>
        <v>#VALUE!</v>
      </c>
      <c r="AA232" s="11">
        <f t="shared" ca="1" si="36"/>
        <v>19</v>
      </c>
      <c r="AB232" s="6" t="str">
        <f ca="1">LOOKUP(AA232,AC2:AC21,AD2:AD21)</f>
        <v>DC4MDB09</v>
      </c>
    </row>
    <row r="233" spans="1:28" ht="12" customHeight="1">
      <c r="A233" s="6" t="e">
        <f>TRIM(CLEAN(MID(Updates!D233,FIND("Network User Id: ",Updates!D233)+17,(FIND("E-MAIL ACCOUNTS",Updates!D233)-(FIND("Network User Id:",Updates!D233)+17)))))</f>
        <v>#VALUE!</v>
      </c>
      <c r="B233" s="6" t="e">
        <f>TRIM(CLEAN(MID(Updates!D233,FIND("Logon ID: ",Updates!D233)+10,(FIND("Password:",Updates!D233)-(FIND("Logon ID:",Updates!D233)+10)))))</f>
        <v>#VALUE!</v>
      </c>
      <c r="C233" t="e">
        <f>TRIM(CLEAN(MID(Updates!D233,FIND("Primary Address: ",Updates!D233)+17,(FIND("Secondary Address:",Updates!D233)-(FIND("Primary Address: ",Updates!D233)+17)))))</f>
        <v>#VALUE!</v>
      </c>
      <c r="D233" t="e">
        <f>TRIM(CLEAN(MID(Updates!D233,FIND("Secondary Address: ",Updates!D233)+19,(FIND("** PLEASE DO NOT REPLY TO THIS E-MAIL. ",Updates!D233)-(FIND("Secondary Address: ",Updates!D233)+19)))))</f>
        <v>#VALUE!</v>
      </c>
      <c r="E233" t="b">
        <f>IF(COUNT(SEARCH({"transpo.ottawa.on.ca"},D233)),"@ottawa.ca")</f>
        <v>0</v>
      </c>
      <c r="F233" s="9" t="e">
        <f t="shared" si="28"/>
        <v>#VALUE!</v>
      </c>
      <c r="G233" t="e">
        <f>TRIM(CLEAN(MID(Updates!D233,FIND("E-mail Address: ",Updates!D233)+16,(FIND("The employee",Updates!D233)-(FIND("E-mail Address: ",Updates!D233)+16)))))</f>
        <v>#VALUE!</v>
      </c>
      <c r="H233" t="e">
        <f>TRIM(CLEAN(MID(Updates!D233,FIND("Account Password: ",Updates!D233)+18,(FIND("NETWORK ACCOUNTS",Updates!D233)-(FIND("Account Password:",Updates!D233)+18)))))</f>
        <v>#VALUE!</v>
      </c>
      <c r="I233" t="e">
        <f>TRIM(CLEAN(MID(Updates!D233,FIND("Password: ",Updates!D233)+10,(FIND("E-mail",Updates!D233)-(FIND("Password:",Updates!D233)+12)))))</f>
        <v>#VALUE!</v>
      </c>
      <c r="J233" t="e">
        <f>TRIM(CLEAN(MID(Updates!D233,FIND("Account to clone: ",Updates!D233)+18,(FIND("Position",Updates!D233)-(FIND("Account to clone: ",Updates!D233)+18)))))</f>
        <v>#VALUE!</v>
      </c>
      <c r="K233" t="e">
        <f>TRIM(CLEAN(MID(Updates!D233,FIND("Clone permissions of another account: ",Updates!D233)+38,(FIND("Email required:",Updates!D233)-(FIND("Clone permissions of another account: ",Updates!D233)+38)))))</f>
        <v>#VALUE!</v>
      </c>
      <c r="L233" t="e">
        <f t="shared" si="29"/>
        <v>#VALUE!</v>
      </c>
      <c r="M233" s="8" t="e">
        <f>TRIM(CLEAN(MID(Updates!D233,FIND("Branch: ",Updates!D233)+8,(FIND("Division",Updates!D233)-(FIND("Branch: ",Updates!D233)+8)))))</f>
        <v>#VALUE!</v>
      </c>
      <c r="N233" s="8" t="e">
        <f>TRIM(CLEAN(MID(Updates!D233,FIND("Pooled Position: ",Updates!D233)+17,(FIND("Are the",Updates!D233)-(FIND("Pooled Position: ",Updates!D233)+17)))))</f>
        <v>#VALUE!</v>
      </c>
      <c r="O233" t="e">
        <f>TRIM(CLEAN(MID(Updates!D233,FIND("Employee Name: ",Updates!D233)+15,(FIND("Job Title",Updates!D233)-(FIND("Employee Name: ",Updates!D233)+15)))))</f>
        <v>#VALUE!</v>
      </c>
      <c r="P233" t="e">
        <f t="shared" si="30"/>
        <v>#VALUE!</v>
      </c>
      <c r="Q233" t="e">
        <f t="shared" si="31"/>
        <v>#VALUE!</v>
      </c>
      <c r="R233" t="e">
        <f t="shared" si="32"/>
        <v>#VALUE!</v>
      </c>
      <c r="S233" t="e">
        <f>TRIM(CLEAN(MID(Updates!D233,FIND("Account to clone: ",Updates!D233)+18,(FIND("Position",Updates!D233)-(FIND("Account to clone: ",Updates!D233)+18)))))</f>
        <v>#VALUE!</v>
      </c>
      <c r="T233" t="str">
        <f t="shared" si="33"/>
        <v/>
      </c>
      <c r="U233" t="str">
        <f t="shared" si="34"/>
        <v>No</v>
      </c>
      <c r="V233" t="e">
        <f>TRIM(CLEAN(MID(Updates!D233,FIND("Home Share (H:\ drive) required: ",Updates!D233)+4,(FIND("Group Share (S:\ drive) required: ",Updates!D233)-(FIND("Home Share (H:\ drive) required: ",Updates!D233)+4)))))</f>
        <v>#VALUE!</v>
      </c>
      <c r="W233" t="str">
        <f t="shared" si="35"/>
        <v>No</v>
      </c>
      <c r="X233" t="e">
        <f>TRIM(CLEAN(MID(Updates!D233,FIND("S Drive Path: ",Updates!D233)+14,(FIND("Position",Updates!D233)-(FIND("S Drive Path: ",Updates!D233)+14)))))</f>
        <v>#VALUE!</v>
      </c>
      <c r="Y233" t="e">
        <f>("USR\"&amp;Updates!K233)</f>
        <v>#VALUE!</v>
      </c>
      <c r="Z233" t="e">
        <f>Updates!K233&amp;"$"</f>
        <v>#VALUE!</v>
      </c>
      <c r="AA233" s="11">
        <f t="shared" ca="1" si="36"/>
        <v>9</v>
      </c>
      <c r="AB233" s="6" t="str">
        <f ca="1">LOOKUP(AA233,AC2:AC21,AD2:AD21)</f>
        <v>DC1MDB09</v>
      </c>
    </row>
    <row r="234" spans="1:28" ht="12" customHeight="1">
      <c r="A234" s="6" t="e">
        <f>TRIM(CLEAN(MID(Updates!D234,FIND("Network User Id: ",Updates!D234)+17,(FIND("E-MAIL ACCOUNTS",Updates!D234)-(FIND("Network User Id:",Updates!D234)+17)))))</f>
        <v>#VALUE!</v>
      </c>
      <c r="B234" s="6" t="e">
        <f>TRIM(CLEAN(MID(Updates!D234,FIND("Logon ID: ",Updates!D234)+10,(FIND("Password:",Updates!D234)-(FIND("Logon ID:",Updates!D234)+10)))))</f>
        <v>#VALUE!</v>
      </c>
      <c r="C234" t="e">
        <f>TRIM(CLEAN(MID(Updates!D234,FIND("Primary Address: ",Updates!D234)+17,(FIND("Secondary Address:",Updates!D234)-(FIND("Primary Address: ",Updates!D234)+17)))))</f>
        <v>#VALUE!</v>
      </c>
      <c r="D234" t="e">
        <f>TRIM(CLEAN(MID(Updates!D234,FIND("Secondary Address: ",Updates!D234)+19,(FIND("** PLEASE DO NOT REPLY TO THIS E-MAIL. ",Updates!D234)-(FIND("Secondary Address: ",Updates!D234)+19)))))</f>
        <v>#VALUE!</v>
      </c>
      <c r="E234" t="b">
        <f>IF(COUNT(SEARCH({"transpo.ottawa.on.ca"},D234)),"@ottawa.ca")</f>
        <v>0</v>
      </c>
      <c r="F234" s="9" t="e">
        <f t="shared" si="28"/>
        <v>#VALUE!</v>
      </c>
      <c r="G234" t="e">
        <f>TRIM(CLEAN(MID(Updates!D234,FIND("E-mail Address: ",Updates!D234)+16,(FIND("The employee",Updates!D234)-(FIND("E-mail Address: ",Updates!D234)+16)))))</f>
        <v>#VALUE!</v>
      </c>
      <c r="H234" t="e">
        <f>TRIM(CLEAN(MID(Updates!D234,FIND("Account Password: ",Updates!D234)+18,(FIND("NETWORK ACCOUNTS",Updates!D234)-(FIND("Account Password:",Updates!D234)+18)))))</f>
        <v>#VALUE!</v>
      </c>
      <c r="I234" t="e">
        <f>TRIM(CLEAN(MID(Updates!D234,FIND("Password: ",Updates!D234)+10,(FIND("E-mail",Updates!D234)-(FIND("Password:",Updates!D234)+12)))))</f>
        <v>#VALUE!</v>
      </c>
      <c r="J234" t="e">
        <f>TRIM(CLEAN(MID(Updates!D234,FIND("Account to clone: ",Updates!D234)+18,(FIND("Position",Updates!D234)-(FIND("Account to clone: ",Updates!D234)+18)))))</f>
        <v>#VALUE!</v>
      </c>
      <c r="K234" t="e">
        <f>TRIM(CLEAN(MID(Updates!D234,FIND("Clone permissions of another account: ",Updates!D234)+38,(FIND("Email required:",Updates!D234)-(FIND("Clone permissions of another account: ",Updates!D234)+38)))))</f>
        <v>#VALUE!</v>
      </c>
      <c r="L234" t="e">
        <f t="shared" si="29"/>
        <v>#VALUE!</v>
      </c>
      <c r="M234" s="8" t="e">
        <f>TRIM(CLEAN(MID(Updates!D234,FIND("Branch: ",Updates!D234)+8,(FIND("Division",Updates!D234)-(FIND("Branch: ",Updates!D234)+8)))))</f>
        <v>#VALUE!</v>
      </c>
      <c r="N234" s="8" t="e">
        <f>TRIM(CLEAN(MID(Updates!D234,FIND("Pooled Position: ",Updates!D234)+17,(FIND("Are the",Updates!D234)-(FIND("Pooled Position: ",Updates!D234)+17)))))</f>
        <v>#VALUE!</v>
      </c>
      <c r="O234" t="e">
        <f>TRIM(CLEAN(MID(Updates!D234,FIND("Employee Name: ",Updates!D234)+15,(FIND("Job Title",Updates!D234)-(FIND("Employee Name: ",Updates!D234)+15)))))</f>
        <v>#VALUE!</v>
      </c>
      <c r="P234" t="e">
        <f t="shared" si="30"/>
        <v>#VALUE!</v>
      </c>
      <c r="Q234" t="e">
        <f t="shared" si="31"/>
        <v>#VALUE!</v>
      </c>
      <c r="R234" t="e">
        <f t="shared" si="32"/>
        <v>#VALUE!</v>
      </c>
      <c r="S234" t="e">
        <f>TRIM(CLEAN(MID(Updates!D234,FIND("Account to clone: ",Updates!D234)+18,(FIND("Position",Updates!D234)-(FIND("Account to clone: ",Updates!D234)+18)))))</f>
        <v>#VALUE!</v>
      </c>
      <c r="T234" t="str">
        <f t="shared" si="33"/>
        <v/>
      </c>
      <c r="U234" t="str">
        <f t="shared" si="34"/>
        <v>No</v>
      </c>
      <c r="V234" t="e">
        <f>TRIM(CLEAN(MID(Updates!D234,FIND("Home Share (H:\ drive) required: ",Updates!D234)+4,(FIND("Group Share (S:\ drive) required: ",Updates!D234)-(FIND("Home Share (H:\ drive) required: ",Updates!D234)+4)))))</f>
        <v>#VALUE!</v>
      </c>
      <c r="W234" t="str">
        <f t="shared" si="35"/>
        <v>No</v>
      </c>
      <c r="X234" t="e">
        <f>TRIM(CLEAN(MID(Updates!D234,FIND("S Drive Path: ",Updates!D234)+14,(FIND("Position",Updates!D234)-(FIND("S Drive Path: ",Updates!D234)+14)))))</f>
        <v>#VALUE!</v>
      </c>
      <c r="Y234" t="e">
        <f>("USR\"&amp;Updates!K234)</f>
        <v>#VALUE!</v>
      </c>
      <c r="Z234" t="e">
        <f>Updates!K234&amp;"$"</f>
        <v>#VALUE!</v>
      </c>
      <c r="AA234" s="11">
        <f t="shared" ca="1" si="36"/>
        <v>16</v>
      </c>
      <c r="AB234" s="6" t="str">
        <f ca="1">LOOKUP(AA234,AC2:AC21,AD2:AD21)</f>
        <v>DC4MDB06</v>
      </c>
    </row>
    <row r="235" spans="1:28" ht="12" customHeight="1">
      <c r="A235" s="6" t="e">
        <f>TRIM(CLEAN(MID(Updates!D235,FIND("Network User Id: ",Updates!D235)+17,(FIND("E-MAIL ACCOUNTS",Updates!D235)-(FIND("Network User Id:",Updates!D235)+17)))))</f>
        <v>#VALUE!</v>
      </c>
      <c r="B235" s="6" t="e">
        <f>TRIM(CLEAN(MID(Updates!D235,FIND("Logon ID: ",Updates!D235)+10,(FIND("Password:",Updates!D235)-(FIND("Logon ID:",Updates!D235)+10)))))</f>
        <v>#VALUE!</v>
      </c>
      <c r="C235" t="e">
        <f>TRIM(CLEAN(MID(Updates!D235,FIND("Primary Address: ",Updates!D235)+17,(FIND("Secondary Address:",Updates!D235)-(FIND("Primary Address: ",Updates!D235)+17)))))</f>
        <v>#VALUE!</v>
      </c>
      <c r="D235" t="e">
        <f>TRIM(CLEAN(MID(Updates!D235,FIND("Secondary Address: ",Updates!D235)+19,(FIND("** PLEASE DO NOT REPLY TO THIS E-MAIL. ",Updates!D235)-(FIND("Secondary Address: ",Updates!D235)+19)))))</f>
        <v>#VALUE!</v>
      </c>
      <c r="E235" t="b">
        <f>IF(COUNT(SEARCH({"transpo.ottawa.on.ca"},D235)),"@ottawa.ca")</f>
        <v>0</v>
      </c>
      <c r="F235" s="9" t="e">
        <f t="shared" si="28"/>
        <v>#VALUE!</v>
      </c>
      <c r="G235" t="e">
        <f>TRIM(CLEAN(MID(Updates!D235,FIND("E-mail Address: ",Updates!D235)+16,(FIND("The employee",Updates!D235)-(FIND("E-mail Address: ",Updates!D235)+16)))))</f>
        <v>#VALUE!</v>
      </c>
      <c r="H235" t="e">
        <f>TRIM(CLEAN(MID(Updates!D235,FIND("Account Password: ",Updates!D235)+18,(FIND("NETWORK ACCOUNTS",Updates!D235)-(FIND("Account Password:",Updates!D235)+18)))))</f>
        <v>#VALUE!</v>
      </c>
      <c r="I235" t="e">
        <f>TRIM(CLEAN(MID(Updates!D235,FIND("Password: ",Updates!D235)+10,(FIND("E-mail",Updates!D235)-(FIND("Password:",Updates!D235)+12)))))</f>
        <v>#VALUE!</v>
      </c>
      <c r="J235" t="e">
        <f>TRIM(CLEAN(MID(Updates!D235,FIND("Account to clone: ",Updates!D235)+18,(FIND("Position",Updates!D235)-(FIND("Account to clone: ",Updates!D235)+18)))))</f>
        <v>#VALUE!</v>
      </c>
      <c r="K235" t="e">
        <f>TRIM(CLEAN(MID(Updates!D235,FIND("Clone permissions of another account: ",Updates!D235)+38,(FIND("Email required:",Updates!D235)-(FIND("Clone permissions of another account: ",Updates!D235)+38)))))</f>
        <v>#VALUE!</v>
      </c>
      <c r="L235" t="e">
        <f t="shared" si="29"/>
        <v>#VALUE!</v>
      </c>
      <c r="M235" s="8" t="e">
        <f>TRIM(CLEAN(MID(Updates!D235,FIND("Branch: ",Updates!D235)+8,(FIND("Division",Updates!D235)-(FIND("Branch: ",Updates!D235)+8)))))</f>
        <v>#VALUE!</v>
      </c>
      <c r="N235" s="8" t="e">
        <f>TRIM(CLEAN(MID(Updates!D235,FIND("Pooled Position: ",Updates!D235)+17,(FIND("Are the",Updates!D235)-(FIND("Pooled Position: ",Updates!D235)+17)))))</f>
        <v>#VALUE!</v>
      </c>
      <c r="O235" t="e">
        <f>TRIM(CLEAN(MID(Updates!D235,FIND("Employee Name: ",Updates!D235)+15,(FIND("Job Title",Updates!D235)-(FIND("Employee Name: ",Updates!D235)+15)))))</f>
        <v>#VALUE!</v>
      </c>
      <c r="P235" t="e">
        <f t="shared" si="30"/>
        <v>#VALUE!</v>
      </c>
      <c r="Q235" t="e">
        <f t="shared" si="31"/>
        <v>#VALUE!</v>
      </c>
      <c r="R235" t="e">
        <f t="shared" si="32"/>
        <v>#VALUE!</v>
      </c>
      <c r="S235" t="e">
        <f>TRIM(CLEAN(MID(Updates!D235,FIND("Account to clone: ",Updates!D235)+18,(FIND("Position",Updates!D235)-(FIND("Account to clone: ",Updates!D235)+18)))))</f>
        <v>#VALUE!</v>
      </c>
      <c r="T235" t="str">
        <f t="shared" si="33"/>
        <v/>
      </c>
      <c r="U235" t="str">
        <f t="shared" si="34"/>
        <v>No</v>
      </c>
      <c r="V235" t="e">
        <f>TRIM(CLEAN(MID(Updates!D235,FIND("Home Share (H:\ drive) required: ",Updates!D235)+4,(FIND("Group Share (S:\ drive) required: ",Updates!D235)-(FIND("Home Share (H:\ drive) required: ",Updates!D235)+4)))))</f>
        <v>#VALUE!</v>
      </c>
      <c r="W235" t="str">
        <f t="shared" si="35"/>
        <v>No</v>
      </c>
      <c r="X235" t="e">
        <f>TRIM(CLEAN(MID(Updates!D235,FIND("S Drive Path: ",Updates!D235)+14,(FIND("Position",Updates!D235)-(FIND("S Drive Path: ",Updates!D235)+14)))))</f>
        <v>#VALUE!</v>
      </c>
      <c r="Y235" t="e">
        <f>("USR\"&amp;Updates!K235)</f>
        <v>#VALUE!</v>
      </c>
      <c r="Z235" t="e">
        <f>Updates!K235&amp;"$"</f>
        <v>#VALUE!</v>
      </c>
      <c r="AA235" s="11">
        <f t="shared" ca="1" si="36"/>
        <v>1</v>
      </c>
      <c r="AB235" s="6" t="str">
        <f ca="1">LOOKUP(AA235,AC2:AC21,AD2:AD21)</f>
        <v>DC1MDB01</v>
      </c>
    </row>
    <row r="236" spans="1:28" ht="12" customHeight="1">
      <c r="A236" s="6" t="e">
        <f>TRIM(CLEAN(MID(Updates!D236,FIND("Network User Id: ",Updates!D236)+17,(FIND("E-MAIL ACCOUNTS",Updates!D236)-(FIND("Network User Id:",Updates!D236)+17)))))</f>
        <v>#VALUE!</v>
      </c>
      <c r="B236" s="6" t="e">
        <f>TRIM(CLEAN(MID(Updates!D236,FIND("Logon ID: ",Updates!D236)+10,(FIND("Password:",Updates!D236)-(FIND("Logon ID:",Updates!D236)+10)))))</f>
        <v>#VALUE!</v>
      </c>
      <c r="C236" t="e">
        <f>TRIM(CLEAN(MID(Updates!D236,FIND("Primary Address: ",Updates!D236)+17,(FIND("Secondary Address:",Updates!D236)-(FIND("Primary Address: ",Updates!D236)+17)))))</f>
        <v>#VALUE!</v>
      </c>
      <c r="D236" t="e">
        <f>TRIM(CLEAN(MID(Updates!D236,FIND("Secondary Address: ",Updates!D236)+19,(FIND("** PLEASE DO NOT REPLY TO THIS E-MAIL. ",Updates!D236)-(FIND("Secondary Address: ",Updates!D236)+19)))))</f>
        <v>#VALUE!</v>
      </c>
      <c r="E236" t="b">
        <f>IF(COUNT(SEARCH({"transpo.ottawa.on.ca"},D236)),"@ottawa.ca")</f>
        <v>0</v>
      </c>
      <c r="F236" s="9" t="e">
        <f t="shared" si="28"/>
        <v>#VALUE!</v>
      </c>
      <c r="G236" t="e">
        <f>TRIM(CLEAN(MID(Updates!D236,FIND("E-mail Address: ",Updates!D236)+16,(FIND("The employee",Updates!D236)-(FIND("E-mail Address: ",Updates!D236)+16)))))</f>
        <v>#VALUE!</v>
      </c>
      <c r="H236" t="e">
        <f>TRIM(CLEAN(MID(Updates!D236,FIND("Account Password: ",Updates!D236)+18,(FIND("NETWORK ACCOUNTS",Updates!D236)-(FIND("Account Password:",Updates!D236)+18)))))</f>
        <v>#VALUE!</v>
      </c>
      <c r="I236" t="e">
        <f>TRIM(CLEAN(MID(Updates!D236,FIND("Password: ",Updates!D236)+10,(FIND("E-mail",Updates!D236)-(FIND("Password:",Updates!D236)+12)))))</f>
        <v>#VALUE!</v>
      </c>
      <c r="J236" t="e">
        <f>TRIM(CLEAN(MID(Updates!D236,FIND("Account to clone: ",Updates!D236)+18,(FIND("Position",Updates!D236)-(FIND("Account to clone: ",Updates!D236)+18)))))</f>
        <v>#VALUE!</v>
      </c>
      <c r="K236" t="e">
        <f>TRIM(CLEAN(MID(Updates!D236,FIND("Clone permissions of another account: ",Updates!D236)+38,(FIND("Email required:",Updates!D236)-(FIND("Clone permissions of another account: ",Updates!D236)+38)))))</f>
        <v>#VALUE!</v>
      </c>
      <c r="L236" t="e">
        <f t="shared" si="29"/>
        <v>#VALUE!</v>
      </c>
      <c r="M236" s="8" t="e">
        <f>TRIM(CLEAN(MID(Updates!D236,FIND("Branch: ",Updates!D236)+8,(FIND("Division",Updates!D236)-(FIND("Branch: ",Updates!D236)+8)))))</f>
        <v>#VALUE!</v>
      </c>
      <c r="N236" s="8" t="e">
        <f>TRIM(CLEAN(MID(Updates!D236,FIND("Pooled Position: ",Updates!D236)+17,(FIND("Are the",Updates!D236)-(FIND("Pooled Position: ",Updates!D236)+17)))))</f>
        <v>#VALUE!</v>
      </c>
      <c r="O236" t="e">
        <f>TRIM(CLEAN(MID(Updates!D236,FIND("Employee Name: ",Updates!D236)+15,(FIND("Job Title",Updates!D236)-(FIND("Employee Name: ",Updates!D236)+15)))))</f>
        <v>#VALUE!</v>
      </c>
      <c r="P236" t="e">
        <f t="shared" si="30"/>
        <v>#VALUE!</v>
      </c>
      <c r="Q236" t="e">
        <f t="shared" si="31"/>
        <v>#VALUE!</v>
      </c>
      <c r="R236" t="e">
        <f t="shared" si="32"/>
        <v>#VALUE!</v>
      </c>
      <c r="S236" t="e">
        <f>TRIM(CLEAN(MID(Updates!D236,FIND("Account to clone: ",Updates!D236)+18,(FIND("Position",Updates!D236)-(FIND("Account to clone: ",Updates!D236)+18)))))</f>
        <v>#VALUE!</v>
      </c>
      <c r="T236" t="str">
        <f t="shared" si="33"/>
        <v/>
      </c>
      <c r="U236" t="str">
        <f t="shared" si="34"/>
        <v>No</v>
      </c>
      <c r="V236" t="e">
        <f>TRIM(CLEAN(MID(Updates!D236,FIND("Home Share (H:\ drive) required: ",Updates!D236)+4,(FIND("Group Share (S:\ drive) required: ",Updates!D236)-(FIND("Home Share (H:\ drive) required: ",Updates!D236)+4)))))</f>
        <v>#VALUE!</v>
      </c>
      <c r="W236" t="str">
        <f t="shared" si="35"/>
        <v>No</v>
      </c>
      <c r="X236" t="e">
        <f>TRIM(CLEAN(MID(Updates!D236,FIND("S Drive Path: ",Updates!D236)+14,(FIND("Position",Updates!D236)-(FIND("S Drive Path: ",Updates!D236)+14)))))</f>
        <v>#VALUE!</v>
      </c>
      <c r="Y236" t="e">
        <f>("USR\"&amp;Updates!K236)</f>
        <v>#VALUE!</v>
      </c>
      <c r="Z236" t="e">
        <f>Updates!K236&amp;"$"</f>
        <v>#VALUE!</v>
      </c>
      <c r="AA236" s="11">
        <f t="shared" ca="1" si="36"/>
        <v>11</v>
      </c>
      <c r="AB236" s="6" t="str">
        <f ca="1">LOOKUP(AA236,AC2:AC21,AD2:AD21)</f>
        <v>DC4MDB01</v>
      </c>
    </row>
    <row r="237" spans="1:28" ht="12" customHeight="1">
      <c r="A237" s="6" t="e">
        <f>TRIM(CLEAN(MID(Updates!D237,FIND("Network User Id: ",Updates!D237)+17,(FIND("E-MAIL ACCOUNTS",Updates!D237)-(FIND("Network User Id:",Updates!D237)+17)))))</f>
        <v>#VALUE!</v>
      </c>
      <c r="B237" s="6" t="e">
        <f>TRIM(CLEAN(MID(Updates!D237,FIND("Logon ID: ",Updates!D237)+10,(FIND("Password:",Updates!D237)-(FIND("Logon ID:",Updates!D237)+10)))))</f>
        <v>#VALUE!</v>
      </c>
      <c r="C237" t="e">
        <f>TRIM(CLEAN(MID(Updates!D237,FIND("Primary Address: ",Updates!D237)+17,(FIND("Secondary Address:",Updates!D237)-(FIND("Primary Address: ",Updates!D237)+17)))))</f>
        <v>#VALUE!</v>
      </c>
      <c r="D237" t="e">
        <f>TRIM(CLEAN(MID(Updates!D237,FIND("Secondary Address: ",Updates!D237)+19,(FIND("** PLEASE DO NOT REPLY TO THIS E-MAIL. ",Updates!D237)-(FIND("Secondary Address: ",Updates!D237)+19)))))</f>
        <v>#VALUE!</v>
      </c>
      <c r="E237" t="b">
        <f>IF(COUNT(SEARCH({"transpo.ottawa.on.ca"},D237)),"@ottawa.ca")</f>
        <v>0</v>
      </c>
      <c r="F237" s="9" t="e">
        <f t="shared" si="28"/>
        <v>#VALUE!</v>
      </c>
      <c r="G237" t="e">
        <f>TRIM(CLEAN(MID(Updates!D237,FIND("E-mail Address: ",Updates!D237)+16,(FIND("The employee",Updates!D237)-(FIND("E-mail Address: ",Updates!D237)+16)))))</f>
        <v>#VALUE!</v>
      </c>
      <c r="H237" t="e">
        <f>TRIM(CLEAN(MID(Updates!D237,FIND("Account Password: ",Updates!D237)+18,(FIND("NETWORK ACCOUNTS",Updates!D237)-(FIND("Account Password:",Updates!D237)+18)))))</f>
        <v>#VALUE!</v>
      </c>
      <c r="I237" t="e">
        <f>TRIM(CLEAN(MID(Updates!D237,FIND("Password: ",Updates!D237)+10,(FIND("E-mail",Updates!D237)-(FIND("Password:",Updates!D237)+12)))))</f>
        <v>#VALUE!</v>
      </c>
      <c r="J237" t="e">
        <f>TRIM(CLEAN(MID(Updates!D237,FIND("Account to clone: ",Updates!D237)+18,(FIND("Position",Updates!D237)-(FIND("Account to clone: ",Updates!D237)+18)))))</f>
        <v>#VALUE!</v>
      </c>
      <c r="K237" t="e">
        <f>TRIM(CLEAN(MID(Updates!D237,FIND("Clone permissions of another account: ",Updates!D237)+38,(FIND("Email required:",Updates!D237)-(FIND("Clone permissions of another account: ",Updates!D237)+38)))))</f>
        <v>#VALUE!</v>
      </c>
      <c r="L237" t="e">
        <f t="shared" si="29"/>
        <v>#VALUE!</v>
      </c>
      <c r="M237" s="8" t="e">
        <f>TRIM(CLEAN(MID(Updates!D237,FIND("Branch: ",Updates!D237)+8,(FIND("Division",Updates!D237)-(FIND("Branch: ",Updates!D237)+8)))))</f>
        <v>#VALUE!</v>
      </c>
      <c r="N237" s="8" t="e">
        <f>TRIM(CLEAN(MID(Updates!D237,FIND("Pooled Position: ",Updates!D237)+17,(FIND("Are the",Updates!D237)-(FIND("Pooled Position: ",Updates!D237)+17)))))</f>
        <v>#VALUE!</v>
      </c>
      <c r="O237" t="e">
        <f>TRIM(CLEAN(MID(Updates!D237,FIND("Employee Name: ",Updates!D237)+15,(FIND("Job Title",Updates!D237)-(FIND("Employee Name: ",Updates!D237)+15)))))</f>
        <v>#VALUE!</v>
      </c>
      <c r="P237" t="e">
        <f t="shared" si="30"/>
        <v>#VALUE!</v>
      </c>
      <c r="Q237" t="e">
        <f t="shared" si="31"/>
        <v>#VALUE!</v>
      </c>
      <c r="R237" t="e">
        <f t="shared" si="32"/>
        <v>#VALUE!</v>
      </c>
      <c r="S237" t="e">
        <f>TRIM(CLEAN(MID(Updates!D237,FIND("Account to clone: ",Updates!D237)+18,(FIND("Position",Updates!D237)-(FIND("Account to clone: ",Updates!D237)+18)))))</f>
        <v>#VALUE!</v>
      </c>
      <c r="T237" t="str">
        <f t="shared" si="33"/>
        <v/>
      </c>
      <c r="U237" t="str">
        <f t="shared" si="34"/>
        <v>No</v>
      </c>
      <c r="V237" t="e">
        <f>TRIM(CLEAN(MID(Updates!D237,FIND("Home Share (H:\ drive) required: ",Updates!D237)+4,(FIND("Group Share (S:\ drive) required: ",Updates!D237)-(FIND("Home Share (H:\ drive) required: ",Updates!D237)+4)))))</f>
        <v>#VALUE!</v>
      </c>
      <c r="W237" t="str">
        <f t="shared" si="35"/>
        <v>No</v>
      </c>
      <c r="X237" t="e">
        <f>TRIM(CLEAN(MID(Updates!D237,FIND("S Drive Path: ",Updates!D237)+14,(FIND("Position",Updates!D237)-(FIND("S Drive Path: ",Updates!D237)+14)))))</f>
        <v>#VALUE!</v>
      </c>
      <c r="Y237" t="e">
        <f>("USR\"&amp;Updates!K237)</f>
        <v>#VALUE!</v>
      </c>
      <c r="Z237" t="e">
        <f>Updates!K237&amp;"$"</f>
        <v>#VALUE!</v>
      </c>
      <c r="AA237" s="11">
        <f t="shared" ca="1" si="36"/>
        <v>20</v>
      </c>
      <c r="AB237" s="6" t="str">
        <f ca="1">LOOKUP(AA237,AC2:AC21,AD2:AD21)</f>
        <v>DC4MDB10</v>
      </c>
    </row>
    <row r="238" spans="1:28" ht="12" customHeight="1">
      <c r="A238" s="6" t="e">
        <f>TRIM(CLEAN(MID(Updates!D238,FIND("Network User Id: ",Updates!D238)+17,(FIND("E-MAIL ACCOUNTS",Updates!D238)-(FIND("Network User Id:",Updates!D238)+17)))))</f>
        <v>#VALUE!</v>
      </c>
      <c r="B238" s="6" t="e">
        <f>TRIM(CLEAN(MID(Updates!D238,FIND("Logon ID: ",Updates!D238)+10,(FIND("Password:",Updates!D238)-(FIND("Logon ID:",Updates!D238)+10)))))</f>
        <v>#VALUE!</v>
      </c>
      <c r="C238" t="e">
        <f>TRIM(CLEAN(MID(Updates!D238,FIND("Primary Address: ",Updates!D238)+17,(FIND("Secondary Address:",Updates!D238)-(FIND("Primary Address: ",Updates!D238)+17)))))</f>
        <v>#VALUE!</v>
      </c>
      <c r="D238" t="e">
        <f>TRIM(CLEAN(MID(Updates!D238,FIND("Secondary Address: ",Updates!D238)+19,(FIND("** PLEASE DO NOT REPLY TO THIS E-MAIL. ",Updates!D238)-(FIND("Secondary Address: ",Updates!D238)+19)))))</f>
        <v>#VALUE!</v>
      </c>
      <c r="E238" t="b">
        <f>IF(COUNT(SEARCH({"transpo.ottawa.on.ca"},D238)),"@ottawa.ca")</f>
        <v>0</v>
      </c>
      <c r="F238" s="9" t="e">
        <f t="shared" si="28"/>
        <v>#VALUE!</v>
      </c>
      <c r="G238" t="e">
        <f>TRIM(CLEAN(MID(Updates!D238,FIND("E-mail Address: ",Updates!D238)+16,(FIND("The employee",Updates!D238)-(FIND("E-mail Address: ",Updates!D238)+16)))))</f>
        <v>#VALUE!</v>
      </c>
      <c r="H238" t="e">
        <f>TRIM(CLEAN(MID(Updates!D238,FIND("Account Password: ",Updates!D238)+18,(FIND("NETWORK ACCOUNTS",Updates!D238)-(FIND("Account Password:",Updates!D238)+18)))))</f>
        <v>#VALUE!</v>
      </c>
      <c r="I238" t="e">
        <f>TRIM(CLEAN(MID(Updates!D238,FIND("Password: ",Updates!D238)+10,(FIND("E-mail",Updates!D238)-(FIND("Password:",Updates!D238)+12)))))</f>
        <v>#VALUE!</v>
      </c>
      <c r="J238" t="e">
        <f>TRIM(CLEAN(MID(Updates!D238,FIND("Account to clone: ",Updates!D238)+18,(FIND("Position",Updates!D238)-(FIND("Account to clone: ",Updates!D238)+18)))))</f>
        <v>#VALUE!</v>
      </c>
      <c r="K238" t="e">
        <f>TRIM(CLEAN(MID(Updates!D238,FIND("Clone permissions of another account: ",Updates!D238)+38,(FIND("Email required:",Updates!D238)-(FIND("Clone permissions of another account: ",Updates!D238)+38)))))</f>
        <v>#VALUE!</v>
      </c>
      <c r="L238" t="e">
        <f t="shared" si="29"/>
        <v>#VALUE!</v>
      </c>
      <c r="M238" s="8" t="e">
        <f>TRIM(CLEAN(MID(Updates!D238,FIND("Branch: ",Updates!D238)+8,(FIND("Division",Updates!D238)-(FIND("Branch: ",Updates!D238)+8)))))</f>
        <v>#VALUE!</v>
      </c>
      <c r="N238" s="8" t="e">
        <f>TRIM(CLEAN(MID(Updates!D238,FIND("Pooled Position: ",Updates!D238)+17,(FIND("Are the",Updates!D238)-(FIND("Pooled Position: ",Updates!D238)+17)))))</f>
        <v>#VALUE!</v>
      </c>
      <c r="O238" t="e">
        <f>TRIM(CLEAN(MID(Updates!D238,FIND("Employee Name: ",Updates!D238)+15,(FIND("Job Title",Updates!D238)-(FIND("Employee Name: ",Updates!D238)+15)))))</f>
        <v>#VALUE!</v>
      </c>
      <c r="P238" t="e">
        <f t="shared" si="30"/>
        <v>#VALUE!</v>
      </c>
      <c r="Q238" t="e">
        <f t="shared" si="31"/>
        <v>#VALUE!</v>
      </c>
      <c r="R238" t="e">
        <f t="shared" si="32"/>
        <v>#VALUE!</v>
      </c>
      <c r="S238" t="e">
        <f>TRIM(CLEAN(MID(Updates!D238,FIND("Account to clone: ",Updates!D238)+18,(FIND("Position",Updates!D238)-(FIND("Account to clone: ",Updates!D238)+18)))))</f>
        <v>#VALUE!</v>
      </c>
      <c r="T238" t="str">
        <f t="shared" si="33"/>
        <v/>
      </c>
      <c r="U238" t="str">
        <f t="shared" si="34"/>
        <v>No</v>
      </c>
      <c r="V238" t="e">
        <f>TRIM(CLEAN(MID(Updates!D238,FIND("Home Share (H:\ drive) required: ",Updates!D238)+4,(FIND("Group Share (S:\ drive) required: ",Updates!D238)-(FIND("Home Share (H:\ drive) required: ",Updates!D238)+4)))))</f>
        <v>#VALUE!</v>
      </c>
      <c r="W238" t="str">
        <f t="shared" si="35"/>
        <v>No</v>
      </c>
      <c r="X238" t="e">
        <f>TRIM(CLEAN(MID(Updates!D238,FIND("S Drive Path: ",Updates!D238)+14,(FIND("Position",Updates!D238)-(FIND("S Drive Path: ",Updates!D238)+14)))))</f>
        <v>#VALUE!</v>
      </c>
      <c r="Y238" t="e">
        <f>("USR\"&amp;Updates!K238)</f>
        <v>#VALUE!</v>
      </c>
      <c r="Z238" t="e">
        <f>Updates!K238&amp;"$"</f>
        <v>#VALUE!</v>
      </c>
      <c r="AA238" s="11">
        <f t="shared" ca="1" si="36"/>
        <v>18</v>
      </c>
      <c r="AB238" s="6" t="str">
        <f ca="1">LOOKUP(AA238,AC2:AC21,AD2:AD21)</f>
        <v>DC4MDB08</v>
      </c>
    </row>
    <row r="239" spans="1:28" ht="12" customHeight="1">
      <c r="A239" s="6" t="e">
        <f>TRIM(CLEAN(MID(Updates!D239,FIND("Network User Id: ",Updates!D239)+17,(FIND("E-MAIL ACCOUNTS",Updates!D239)-(FIND("Network User Id:",Updates!D239)+17)))))</f>
        <v>#VALUE!</v>
      </c>
      <c r="B239" s="6" t="e">
        <f>TRIM(CLEAN(MID(Updates!D239,FIND("Logon ID: ",Updates!D239)+10,(FIND("Password:",Updates!D239)-(FIND("Logon ID:",Updates!D239)+10)))))</f>
        <v>#VALUE!</v>
      </c>
      <c r="C239" t="e">
        <f>TRIM(CLEAN(MID(Updates!D239,FIND("Primary Address: ",Updates!D239)+17,(FIND("Secondary Address:",Updates!D239)-(FIND("Primary Address: ",Updates!D239)+17)))))</f>
        <v>#VALUE!</v>
      </c>
      <c r="D239" t="e">
        <f>TRIM(CLEAN(MID(Updates!D239,FIND("Secondary Address: ",Updates!D239)+19,(FIND("** PLEASE DO NOT REPLY TO THIS E-MAIL. ",Updates!D239)-(FIND("Secondary Address: ",Updates!D239)+19)))))</f>
        <v>#VALUE!</v>
      </c>
      <c r="E239" t="b">
        <f>IF(COUNT(SEARCH({"transpo.ottawa.on.ca"},D239)),"@ottawa.ca")</f>
        <v>0</v>
      </c>
      <c r="F239" s="9" t="e">
        <f t="shared" si="28"/>
        <v>#VALUE!</v>
      </c>
      <c r="G239" t="e">
        <f>TRIM(CLEAN(MID(Updates!D239,FIND("E-mail Address: ",Updates!D239)+16,(FIND("The employee",Updates!D239)-(FIND("E-mail Address: ",Updates!D239)+16)))))</f>
        <v>#VALUE!</v>
      </c>
      <c r="H239" t="e">
        <f>TRIM(CLEAN(MID(Updates!D239,FIND("Account Password: ",Updates!D239)+18,(FIND("NETWORK ACCOUNTS",Updates!D239)-(FIND("Account Password:",Updates!D239)+18)))))</f>
        <v>#VALUE!</v>
      </c>
      <c r="I239" t="e">
        <f>TRIM(CLEAN(MID(Updates!D239,FIND("Password: ",Updates!D239)+10,(FIND("E-mail",Updates!D239)-(FIND("Password:",Updates!D239)+12)))))</f>
        <v>#VALUE!</v>
      </c>
      <c r="J239" t="e">
        <f>TRIM(CLEAN(MID(Updates!D239,FIND("Account to clone: ",Updates!D239)+18,(FIND("Position",Updates!D239)-(FIND("Account to clone: ",Updates!D239)+18)))))</f>
        <v>#VALUE!</v>
      </c>
      <c r="K239" t="e">
        <f>TRIM(CLEAN(MID(Updates!D239,FIND("Clone permissions of another account: ",Updates!D239)+38,(FIND("Email required:",Updates!D239)-(FIND("Clone permissions of another account: ",Updates!D239)+38)))))</f>
        <v>#VALUE!</v>
      </c>
      <c r="L239" t="e">
        <f t="shared" si="29"/>
        <v>#VALUE!</v>
      </c>
      <c r="M239" s="8" t="e">
        <f>TRIM(CLEAN(MID(Updates!D239,FIND("Branch: ",Updates!D239)+8,(FIND("Division",Updates!D239)-(FIND("Branch: ",Updates!D239)+8)))))</f>
        <v>#VALUE!</v>
      </c>
      <c r="N239" s="8" t="e">
        <f>TRIM(CLEAN(MID(Updates!D239,FIND("Pooled Position: ",Updates!D239)+17,(FIND("Are the",Updates!D239)-(FIND("Pooled Position: ",Updates!D239)+17)))))</f>
        <v>#VALUE!</v>
      </c>
      <c r="O239" t="e">
        <f>TRIM(CLEAN(MID(Updates!D239,FIND("Employee Name: ",Updates!D239)+15,(FIND("Job Title",Updates!D239)-(FIND("Employee Name: ",Updates!D239)+15)))))</f>
        <v>#VALUE!</v>
      </c>
      <c r="P239" t="e">
        <f t="shared" si="30"/>
        <v>#VALUE!</v>
      </c>
      <c r="Q239" t="e">
        <f t="shared" si="31"/>
        <v>#VALUE!</v>
      </c>
      <c r="R239" t="e">
        <f t="shared" si="32"/>
        <v>#VALUE!</v>
      </c>
      <c r="S239" t="e">
        <f>TRIM(CLEAN(MID(Updates!D239,FIND("Account to clone: ",Updates!D239)+18,(FIND("Position",Updates!D239)-(FIND("Account to clone: ",Updates!D239)+18)))))</f>
        <v>#VALUE!</v>
      </c>
      <c r="T239" t="str">
        <f t="shared" si="33"/>
        <v/>
      </c>
      <c r="U239" t="str">
        <f t="shared" si="34"/>
        <v>No</v>
      </c>
      <c r="V239" t="e">
        <f>TRIM(CLEAN(MID(Updates!D239,FIND("Home Share (H:\ drive) required: ",Updates!D239)+4,(FIND("Group Share (S:\ drive) required: ",Updates!D239)-(FIND("Home Share (H:\ drive) required: ",Updates!D239)+4)))))</f>
        <v>#VALUE!</v>
      </c>
      <c r="W239" t="str">
        <f t="shared" si="35"/>
        <v>No</v>
      </c>
      <c r="X239" t="e">
        <f>TRIM(CLEAN(MID(Updates!D239,FIND("S Drive Path: ",Updates!D239)+14,(FIND("Position",Updates!D239)-(FIND("S Drive Path: ",Updates!D239)+14)))))</f>
        <v>#VALUE!</v>
      </c>
      <c r="Y239" t="e">
        <f>("USR\"&amp;Updates!K239)</f>
        <v>#VALUE!</v>
      </c>
      <c r="Z239" t="e">
        <f>Updates!K239&amp;"$"</f>
        <v>#VALUE!</v>
      </c>
      <c r="AA239" s="11">
        <f t="shared" ca="1" si="36"/>
        <v>8</v>
      </c>
      <c r="AB239" s="6" t="str">
        <f ca="1">LOOKUP(AA239,AC2:AC21,AD2:AD21)</f>
        <v>DC1MDB08</v>
      </c>
    </row>
    <row r="240" spans="1:28" ht="12" customHeight="1">
      <c r="A240" s="6" t="e">
        <f>TRIM(CLEAN(MID(Updates!D240,FIND("Network User Id: ",Updates!D240)+17,(FIND("E-MAIL ACCOUNTS",Updates!D240)-(FIND("Network User Id:",Updates!D240)+17)))))</f>
        <v>#VALUE!</v>
      </c>
      <c r="B240" s="6" t="e">
        <f>TRIM(CLEAN(MID(Updates!D240,FIND("Logon ID: ",Updates!D240)+10,(FIND("Password:",Updates!D240)-(FIND("Logon ID:",Updates!D240)+10)))))</f>
        <v>#VALUE!</v>
      </c>
      <c r="C240" t="e">
        <f>TRIM(CLEAN(MID(Updates!D240,FIND("Primary Address: ",Updates!D240)+17,(FIND("Secondary Address:",Updates!D240)-(FIND("Primary Address: ",Updates!D240)+17)))))</f>
        <v>#VALUE!</v>
      </c>
      <c r="D240" t="e">
        <f>TRIM(CLEAN(MID(Updates!D240,FIND("Secondary Address: ",Updates!D240)+19,(FIND("** PLEASE DO NOT REPLY TO THIS E-MAIL. ",Updates!D240)-(FIND("Secondary Address: ",Updates!D240)+19)))))</f>
        <v>#VALUE!</v>
      </c>
      <c r="E240" t="b">
        <f>IF(COUNT(SEARCH({"transpo.ottawa.on.ca"},D240)),"@ottawa.ca")</f>
        <v>0</v>
      </c>
      <c r="F240" s="9" t="e">
        <f t="shared" si="28"/>
        <v>#VALUE!</v>
      </c>
      <c r="G240" t="e">
        <f>TRIM(CLEAN(MID(Updates!D240,FIND("E-mail Address: ",Updates!D240)+16,(FIND("The employee",Updates!D240)-(FIND("E-mail Address: ",Updates!D240)+16)))))</f>
        <v>#VALUE!</v>
      </c>
      <c r="H240" t="e">
        <f>TRIM(CLEAN(MID(Updates!D240,FIND("Account Password: ",Updates!D240)+18,(FIND("NETWORK ACCOUNTS",Updates!D240)-(FIND("Account Password:",Updates!D240)+18)))))</f>
        <v>#VALUE!</v>
      </c>
      <c r="I240" t="e">
        <f>TRIM(CLEAN(MID(Updates!D240,FIND("Password: ",Updates!D240)+10,(FIND("E-mail",Updates!D240)-(FIND("Password:",Updates!D240)+12)))))</f>
        <v>#VALUE!</v>
      </c>
      <c r="J240" t="e">
        <f>TRIM(CLEAN(MID(Updates!D240,FIND("Account to clone: ",Updates!D240)+18,(FIND("Position",Updates!D240)-(FIND("Account to clone: ",Updates!D240)+18)))))</f>
        <v>#VALUE!</v>
      </c>
      <c r="K240" t="e">
        <f>TRIM(CLEAN(MID(Updates!D240,FIND("Clone permissions of another account: ",Updates!D240)+38,(FIND("Email required:",Updates!D240)-(FIND("Clone permissions of another account: ",Updates!D240)+38)))))</f>
        <v>#VALUE!</v>
      </c>
      <c r="L240" t="e">
        <f t="shared" si="29"/>
        <v>#VALUE!</v>
      </c>
      <c r="M240" s="8" t="e">
        <f>TRIM(CLEAN(MID(Updates!D240,FIND("Branch: ",Updates!D240)+8,(FIND("Division",Updates!D240)-(FIND("Branch: ",Updates!D240)+8)))))</f>
        <v>#VALUE!</v>
      </c>
      <c r="N240" s="8" t="e">
        <f>TRIM(CLEAN(MID(Updates!D240,FIND("Pooled Position: ",Updates!D240)+17,(FIND("Are the",Updates!D240)-(FIND("Pooled Position: ",Updates!D240)+17)))))</f>
        <v>#VALUE!</v>
      </c>
      <c r="O240" t="e">
        <f>TRIM(CLEAN(MID(Updates!D240,FIND("Employee Name: ",Updates!D240)+15,(FIND("Job Title",Updates!D240)-(FIND("Employee Name: ",Updates!D240)+15)))))</f>
        <v>#VALUE!</v>
      </c>
      <c r="P240" t="e">
        <f t="shared" si="30"/>
        <v>#VALUE!</v>
      </c>
      <c r="Q240" t="e">
        <f t="shared" si="31"/>
        <v>#VALUE!</v>
      </c>
      <c r="R240" t="e">
        <f t="shared" si="32"/>
        <v>#VALUE!</v>
      </c>
      <c r="S240" t="e">
        <f>TRIM(CLEAN(MID(Updates!D240,FIND("Account to clone: ",Updates!D240)+18,(FIND("Position",Updates!D240)-(FIND("Account to clone: ",Updates!D240)+18)))))</f>
        <v>#VALUE!</v>
      </c>
      <c r="T240" t="str">
        <f t="shared" si="33"/>
        <v/>
      </c>
      <c r="U240" t="str">
        <f t="shared" si="34"/>
        <v>No</v>
      </c>
      <c r="V240" t="e">
        <f>TRIM(CLEAN(MID(Updates!D240,FIND("Home Share (H:\ drive) required: ",Updates!D240)+4,(FIND("Group Share (S:\ drive) required: ",Updates!D240)-(FIND("Home Share (H:\ drive) required: ",Updates!D240)+4)))))</f>
        <v>#VALUE!</v>
      </c>
      <c r="W240" t="str">
        <f t="shared" si="35"/>
        <v>No</v>
      </c>
      <c r="X240" t="e">
        <f>TRIM(CLEAN(MID(Updates!D240,FIND("S Drive Path: ",Updates!D240)+14,(FIND("Position",Updates!D240)-(FIND("S Drive Path: ",Updates!D240)+14)))))</f>
        <v>#VALUE!</v>
      </c>
      <c r="Y240" t="e">
        <f>("USR\"&amp;Updates!K240)</f>
        <v>#VALUE!</v>
      </c>
      <c r="Z240" t="e">
        <f>Updates!K240&amp;"$"</f>
        <v>#VALUE!</v>
      </c>
      <c r="AA240" s="11">
        <f t="shared" ca="1" si="36"/>
        <v>10</v>
      </c>
      <c r="AB240" s="6" t="str">
        <f ca="1">LOOKUP(AA240,AC2:AC21,AD2:AD21)</f>
        <v>DC1MDB10</v>
      </c>
    </row>
    <row r="241" spans="1:28" ht="12" customHeight="1">
      <c r="A241" s="6" t="e">
        <f>TRIM(CLEAN(MID(Updates!D241,FIND("Network User Id: ",Updates!D241)+17,(FIND("E-MAIL ACCOUNTS",Updates!D241)-(FIND("Network User Id:",Updates!D241)+17)))))</f>
        <v>#VALUE!</v>
      </c>
      <c r="B241" s="6" t="e">
        <f>TRIM(CLEAN(MID(Updates!D241,FIND("Logon ID: ",Updates!D241)+10,(FIND("Password:",Updates!D241)-(FIND("Logon ID:",Updates!D241)+10)))))</f>
        <v>#VALUE!</v>
      </c>
      <c r="C241" t="e">
        <f>TRIM(CLEAN(MID(Updates!D241,FIND("Primary Address: ",Updates!D241)+17,(FIND("Secondary Address:",Updates!D241)-(FIND("Primary Address: ",Updates!D241)+17)))))</f>
        <v>#VALUE!</v>
      </c>
      <c r="D241" t="e">
        <f>TRIM(CLEAN(MID(Updates!D241,FIND("Secondary Address: ",Updates!D241)+19,(FIND("** PLEASE DO NOT REPLY TO THIS E-MAIL. ",Updates!D241)-(FIND("Secondary Address: ",Updates!D241)+19)))))</f>
        <v>#VALUE!</v>
      </c>
      <c r="E241" t="b">
        <f>IF(COUNT(SEARCH({"transpo.ottawa.on.ca"},D241)),"@ottawa.ca")</f>
        <v>0</v>
      </c>
      <c r="F241" s="9" t="e">
        <f t="shared" si="28"/>
        <v>#VALUE!</v>
      </c>
      <c r="G241" t="e">
        <f>TRIM(CLEAN(MID(Updates!D241,FIND("E-mail Address: ",Updates!D241)+16,(FIND("The employee",Updates!D241)-(FIND("E-mail Address: ",Updates!D241)+16)))))</f>
        <v>#VALUE!</v>
      </c>
      <c r="H241" t="e">
        <f>TRIM(CLEAN(MID(Updates!D241,FIND("Account Password: ",Updates!D241)+18,(FIND("NETWORK ACCOUNTS",Updates!D241)-(FIND("Account Password:",Updates!D241)+18)))))</f>
        <v>#VALUE!</v>
      </c>
      <c r="I241" t="e">
        <f>TRIM(CLEAN(MID(Updates!D241,FIND("Password: ",Updates!D241)+10,(FIND("E-mail",Updates!D241)-(FIND("Password:",Updates!D241)+12)))))</f>
        <v>#VALUE!</v>
      </c>
      <c r="J241" t="e">
        <f>TRIM(CLEAN(MID(Updates!D241,FIND("Account to clone: ",Updates!D241)+18,(FIND("Position",Updates!D241)-(FIND("Account to clone: ",Updates!D241)+18)))))</f>
        <v>#VALUE!</v>
      </c>
      <c r="K241" t="e">
        <f>TRIM(CLEAN(MID(Updates!D241,FIND("Clone permissions of another account: ",Updates!D241)+38,(FIND("Email required:",Updates!D241)-(FIND("Clone permissions of another account: ",Updates!D241)+38)))))</f>
        <v>#VALUE!</v>
      </c>
      <c r="L241" t="e">
        <f t="shared" si="29"/>
        <v>#VALUE!</v>
      </c>
      <c r="M241" s="8" t="e">
        <f>TRIM(CLEAN(MID(Updates!D241,FIND("Branch: ",Updates!D241)+8,(FIND("Division",Updates!D241)-(FIND("Branch: ",Updates!D241)+8)))))</f>
        <v>#VALUE!</v>
      </c>
      <c r="N241" s="8" t="e">
        <f>TRIM(CLEAN(MID(Updates!D241,FIND("Pooled Position: ",Updates!D241)+17,(FIND("Are the",Updates!D241)-(FIND("Pooled Position: ",Updates!D241)+17)))))</f>
        <v>#VALUE!</v>
      </c>
      <c r="O241" t="e">
        <f>TRIM(CLEAN(MID(Updates!D241,FIND("Employee Name: ",Updates!D241)+15,(FIND("Job Title",Updates!D241)-(FIND("Employee Name: ",Updates!D241)+15)))))</f>
        <v>#VALUE!</v>
      </c>
      <c r="P241" t="e">
        <f t="shared" si="30"/>
        <v>#VALUE!</v>
      </c>
      <c r="Q241" t="e">
        <f t="shared" si="31"/>
        <v>#VALUE!</v>
      </c>
      <c r="R241" t="e">
        <f t="shared" si="32"/>
        <v>#VALUE!</v>
      </c>
      <c r="S241" t="e">
        <f>TRIM(CLEAN(MID(Updates!D241,FIND("Account to clone: ",Updates!D241)+18,(FIND("Position",Updates!D241)-(FIND("Account to clone: ",Updates!D241)+18)))))</f>
        <v>#VALUE!</v>
      </c>
      <c r="T241" t="str">
        <f t="shared" si="33"/>
        <v/>
      </c>
      <c r="U241" t="str">
        <f t="shared" si="34"/>
        <v>No</v>
      </c>
      <c r="V241" t="e">
        <f>TRIM(CLEAN(MID(Updates!D241,FIND("Home Share (H:\ drive) required: ",Updates!D241)+4,(FIND("Group Share (S:\ drive) required: ",Updates!D241)-(FIND("Home Share (H:\ drive) required: ",Updates!D241)+4)))))</f>
        <v>#VALUE!</v>
      </c>
      <c r="W241" t="str">
        <f t="shared" si="35"/>
        <v>No</v>
      </c>
      <c r="X241" t="e">
        <f>TRIM(CLEAN(MID(Updates!D241,FIND("S Drive Path: ",Updates!D241)+14,(FIND("Position",Updates!D241)-(FIND("S Drive Path: ",Updates!D241)+14)))))</f>
        <v>#VALUE!</v>
      </c>
      <c r="Y241" t="e">
        <f>("USR\"&amp;Updates!K241)</f>
        <v>#VALUE!</v>
      </c>
      <c r="Z241" t="e">
        <f>Updates!K241&amp;"$"</f>
        <v>#VALUE!</v>
      </c>
      <c r="AA241" s="11">
        <f t="shared" ca="1" si="36"/>
        <v>6</v>
      </c>
      <c r="AB241" s="6" t="str">
        <f ca="1">LOOKUP(AA241,AC2:AC21,AD2:AD21)</f>
        <v>DC1MDB06</v>
      </c>
    </row>
    <row r="242" spans="1:28" ht="12" customHeight="1">
      <c r="A242" s="6" t="e">
        <f>TRIM(CLEAN(MID(Updates!D242,FIND("Network User Id: ",Updates!D242)+17,(FIND("E-MAIL ACCOUNTS",Updates!D242)-(FIND("Network User Id:",Updates!D242)+17)))))</f>
        <v>#VALUE!</v>
      </c>
      <c r="B242" s="6" t="e">
        <f>TRIM(CLEAN(MID(Updates!D242,FIND("Logon ID: ",Updates!D242)+10,(FIND("Password:",Updates!D242)-(FIND("Logon ID:",Updates!D242)+10)))))</f>
        <v>#VALUE!</v>
      </c>
      <c r="C242" t="e">
        <f>TRIM(CLEAN(MID(Updates!D242,FIND("Primary Address: ",Updates!D242)+17,(FIND("Secondary Address:",Updates!D242)-(FIND("Primary Address: ",Updates!D242)+17)))))</f>
        <v>#VALUE!</v>
      </c>
      <c r="D242" t="e">
        <f>TRIM(CLEAN(MID(Updates!D242,FIND("Secondary Address: ",Updates!D242)+19,(FIND("** PLEASE DO NOT REPLY TO THIS E-MAIL. ",Updates!D242)-(FIND("Secondary Address: ",Updates!D242)+19)))))</f>
        <v>#VALUE!</v>
      </c>
      <c r="E242" t="b">
        <f>IF(COUNT(SEARCH({"transpo.ottawa.on.ca"},D242)),"@ottawa.ca")</f>
        <v>0</v>
      </c>
      <c r="F242" s="9" t="e">
        <f t="shared" si="28"/>
        <v>#VALUE!</v>
      </c>
      <c r="G242" t="e">
        <f>TRIM(CLEAN(MID(Updates!D242,FIND("E-mail Address: ",Updates!D242)+16,(FIND("The employee",Updates!D242)-(FIND("E-mail Address: ",Updates!D242)+16)))))</f>
        <v>#VALUE!</v>
      </c>
      <c r="H242" t="e">
        <f>TRIM(CLEAN(MID(Updates!D242,FIND("Account Password: ",Updates!D242)+18,(FIND("NETWORK ACCOUNTS",Updates!D242)-(FIND("Account Password:",Updates!D242)+18)))))</f>
        <v>#VALUE!</v>
      </c>
      <c r="I242" t="e">
        <f>TRIM(CLEAN(MID(Updates!D242,FIND("Password: ",Updates!D242)+10,(FIND("E-mail",Updates!D242)-(FIND("Password:",Updates!D242)+12)))))</f>
        <v>#VALUE!</v>
      </c>
      <c r="J242" t="e">
        <f>TRIM(CLEAN(MID(Updates!D242,FIND("Account to clone: ",Updates!D242)+18,(FIND("Position",Updates!D242)-(FIND("Account to clone: ",Updates!D242)+18)))))</f>
        <v>#VALUE!</v>
      </c>
      <c r="K242" t="e">
        <f>TRIM(CLEAN(MID(Updates!D242,FIND("Clone permissions of another account: ",Updates!D242)+38,(FIND("Email required:",Updates!D242)-(FIND("Clone permissions of another account: ",Updates!D242)+38)))))</f>
        <v>#VALUE!</v>
      </c>
      <c r="L242" t="e">
        <f t="shared" si="29"/>
        <v>#VALUE!</v>
      </c>
      <c r="M242" s="8" t="e">
        <f>TRIM(CLEAN(MID(Updates!D242,FIND("Branch: ",Updates!D242)+8,(FIND("Division",Updates!D242)-(FIND("Branch: ",Updates!D242)+8)))))</f>
        <v>#VALUE!</v>
      </c>
      <c r="N242" s="8" t="e">
        <f>TRIM(CLEAN(MID(Updates!D242,FIND("Pooled Position: ",Updates!D242)+17,(FIND("Are the",Updates!D242)-(FIND("Pooled Position: ",Updates!D242)+17)))))</f>
        <v>#VALUE!</v>
      </c>
      <c r="O242" t="e">
        <f>TRIM(CLEAN(MID(Updates!D242,FIND("Employee Name: ",Updates!D242)+15,(FIND("Job Title",Updates!D242)-(FIND("Employee Name: ",Updates!D242)+15)))))</f>
        <v>#VALUE!</v>
      </c>
      <c r="P242" t="e">
        <f t="shared" si="30"/>
        <v>#VALUE!</v>
      </c>
      <c r="Q242" t="e">
        <f t="shared" si="31"/>
        <v>#VALUE!</v>
      </c>
      <c r="R242" t="e">
        <f t="shared" si="32"/>
        <v>#VALUE!</v>
      </c>
      <c r="S242" t="e">
        <f>TRIM(CLEAN(MID(Updates!D242,FIND("Account to clone: ",Updates!D242)+18,(FIND("Position",Updates!D242)-(FIND("Account to clone: ",Updates!D242)+18)))))</f>
        <v>#VALUE!</v>
      </c>
      <c r="T242" t="str">
        <f t="shared" si="33"/>
        <v/>
      </c>
      <c r="U242" t="str">
        <f t="shared" si="34"/>
        <v>No</v>
      </c>
      <c r="V242" t="e">
        <f>TRIM(CLEAN(MID(Updates!D242,FIND("Home Share (H:\ drive) required: ",Updates!D242)+4,(FIND("Group Share (S:\ drive) required: ",Updates!D242)-(FIND("Home Share (H:\ drive) required: ",Updates!D242)+4)))))</f>
        <v>#VALUE!</v>
      </c>
      <c r="W242" t="str">
        <f t="shared" si="35"/>
        <v>No</v>
      </c>
      <c r="X242" t="e">
        <f>TRIM(CLEAN(MID(Updates!D242,FIND("S Drive Path: ",Updates!D242)+14,(FIND("Position",Updates!D242)-(FIND("S Drive Path: ",Updates!D242)+14)))))</f>
        <v>#VALUE!</v>
      </c>
      <c r="Y242" t="e">
        <f>("USR\"&amp;Updates!K242)</f>
        <v>#VALUE!</v>
      </c>
      <c r="Z242" t="e">
        <f>Updates!K242&amp;"$"</f>
        <v>#VALUE!</v>
      </c>
      <c r="AA242" s="11">
        <f t="shared" ca="1" si="36"/>
        <v>8</v>
      </c>
      <c r="AB242" s="6" t="str">
        <f ca="1">LOOKUP(AA242,AC2:AC21,AD2:AD21)</f>
        <v>DC1MDB08</v>
      </c>
    </row>
    <row r="243" spans="1:28" ht="12" customHeight="1">
      <c r="A243" s="6" t="e">
        <f>TRIM(CLEAN(MID(Updates!D243,FIND("Network User Id: ",Updates!D243)+17,(FIND("E-MAIL ACCOUNTS",Updates!D243)-(FIND("Network User Id:",Updates!D243)+17)))))</f>
        <v>#VALUE!</v>
      </c>
      <c r="B243" s="6" t="e">
        <f>TRIM(CLEAN(MID(Updates!D243,FIND("Logon ID: ",Updates!D243)+10,(FIND("Password:",Updates!D243)-(FIND("Logon ID:",Updates!D243)+10)))))</f>
        <v>#VALUE!</v>
      </c>
      <c r="C243" t="e">
        <f>TRIM(CLEAN(MID(Updates!D243,FIND("Primary Address: ",Updates!D243)+17,(FIND("Secondary Address:",Updates!D243)-(FIND("Primary Address: ",Updates!D243)+17)))))</f>
        <v>#VALUE!</v>
      </c>
      <c r="D243" t="e">
        <f>TRIM(CLEAN(MID(Updates!D243,FIND("Secondary Address: ",Updates!D243)+19,(FIND("** PLEASE DO NOT REPLY TO THIS E-MAIL. ",Updates!D243)-(FIND("Secondary Address: ",Updates!D243)+19)))))</f>
        <v>#VALUE!</v>
      </c>
      <c r="E243" t="b">
        <f>IF(COUNT(SEARCH({"transpo.ottawa.on.ca"},D243)),"@ottawa.ca")</f>
        <v>0</v>
      </c>
      <c r="F243" s="9" t="e">
        <f t="shared" si="28"/>
        <v>#VALUE!</v>
      </c>
      <c r="G243" t="e">
        <f>TRIM(CLEAN(MID(Updates!D243,FIND("E-mail Address: ",Updates!D243)+16,(FIND("The employee",Updates!D243)-(FIND("E-mail Address: ",Updates!D243)+16)))))</f>
        <v>#VALUE!</v>
      </c>
      <c r="H243" t="e">
        <f>TRIM(CLEAN(MID(Updates!D243,FIND("Account Password: ",Updates!D243)+18,(FIND("NETWORK ACCOUNTS",Updates!D243)-(FIND("Account Password:",Updates!D243)+18)))))</f>
        <v>#VALUE!</v>
      </c>
      <c r="I243" t="e">
        <f>TRIM(CLEAN(MID(Updates!D243,FIND("Password: ",Updates!D243)+10,(FIND("E-mail",Updates!D243)-(FIND("Password:",Updates!D243)+12)))))</f>
        <v>#VALUE!</v>
      </c>
      <c r="J243" t="e">
        <f>TRIM(CLEAN(MID(Updates!D243,FIND("Account to clone: ",Updates!D243)+18,(FIND("Position",Updates!D243)-(FIND("Account to clone: ",Updates!D243)+18)))))</f>
        <v>#VALUE!</v>
      </c>
      <c r="K243" t="e">
        <f>TRIM(CLEAN(MID(Updates!D243,FIND("Clone permissions of another account: ",Updates!D243)+38,(FIND("Email required:",Updates!D243)-(FIND("Clone permissions of another account: ",Updates!D243)+38)))))</f>
        <v>#VALUE!</v>
      </c>
      <c r="L243" t="e">
        <f t="shared" si="29"/>
        <v>#VALUE!</v>
      </c>
      <c r="M243" s="8" t="e">
        <f>TRIM(CLEAN(MID(Updates!D243,FIND("Branch: ",Updates!D243)+8,(FIND("Division",Updates!D243)-(FIND("Branch: ",Updates!D243)+8)))))</f>
        <v>#VALUE!</v>
      </c>
      <c r="N243" s="8" t="e">
        <f>TRIM(CLEAN(MID(Updates!D243,FIND("Pooled Position: ",Updates!D243)+17,(FIND("Are the",Updates!D243)-(FIND("Pooled Position: ",Updates!D243)+17)))))</f>
        <v>#VALUE!</v>
      </c>
      <c r="O243" t="e">
        <f>TRIM(CLEAN(MID(Updates!D243,FIND("Employee Name: ",Updates!D243)+15,(FIND("Job Title",Updates!D243)-(FIND("Employee Name: ",Updates!D243)+15)))))</f>
        <v>#VALUE!</v>
      </c>
      <c r="P243" t="e">
        <f t="shared" si="30"/>
        <v>#VALUE!</v>
      </c>
      <c r="Q243" t="e">
        <f t="shared" si="31"/>
        <v>#VALUE!</v>
      </c>
      <c r="R243" t="e">
        <f t="shared" si="32"/>
        <v>#VALUE!</v>
      </c>
      <c r="S243" t="e">
        <f>TRIM(CLEAN(MID(Updates!D243,FIND("Account to clone: ",Updates!D243)+18,(FIND("Position",Updates!D243)-(FIND("Account to clone: ",Updates!D243)+18)))))</f>
        <v>#VALUE!</v>
      </c>
      <c r="T243" t="str">
        <f t="shared" si="33"/>
        <v/>
      </c>
      <c r="U243" t="str">
        <f t="shared" si="34"/>
        <v>No</v>
      </c>
      <c r="V243" t="e">
        <f>TRIM(CLEAN(MID(Updates!D243,FIND("Home Share (H:\ drive) required: ",Updates!D243)+4,(FIND("Group Share (S:\ drive) required: ",Updates!D243)-(FIND("Home Share (H:\ drive) required: ",Updates!D243)+4)))))</f>
        <v>#VALUE!</v>
      </c>
      <c r="W243" t="str">
        <f t="shared" si="35"/>
        <v>No</v>
      </c>
      <c r="X243" t="e">
        <f>TRIM(CLEAN(MID(Updates!D243,FIND("S Drive Path: ",Updates!D243)+14,(FIND("Position",Updates!D243)-(FIND("S Drive Path: ",Updates!D243)+14)))))</f>
        <v>#VALUE!</v>
      </c>
      <c r="Y243" t="e">
        <f>("USR\"&amp;Updates!K243)</f>
        <v>#VALUE!</v>
      </c>
      <c r="Z243" t="e">
        <f>Updates!K243&amp;"$"</f>
        <v>#VALUE!</v>
      </c>
      <c r="AA243" s="11">
        <f t="shared" ca="1" si="36"/>
        <v>7</v>
      </c>
      <c r="AB243" s="6" t="str">
        <f ca="1">LOOKUP(AA243,AC2:AC21,AD2:AD21)</f>
        <v>DC1MDB07</v>
      </c>
    </row>
    <row r="244" spans="1:28" ht="12" customHeight="1">
      <c r="A244" s="6" t="e">
        <f>TRIM(CLEAN(MID(Updates!D244,FIND("Network User Id: ",Updates!D244)+17,(FIND("E-MAIL ACCOUNTS",Updates!D244)-(FIND("Network User Id:",Updates!D244)+17)))))</f>
        <v>#VALUE!</v>
      </c>
      <c r="B244" s="6" t="e">
        <f>TRIM(CLEAN(MID(Updates!D244,FIND("Logon ID: ",Updates!D244)+10,(FIND("Password:",Updates!D244)-(FIND("Logon ID:",Updates!D244)+10)))))</f>
        <v>#VALUE!</v>
      </c>
      <c r="C244" t="e">
        <f>TRIM(CLEAN(MID(Updates!D244,FIND("Primary Address: ",Updates!D244)+17,(FIND("Secondary Address:",Updates!D244)-(FIND("Primary Address: ",Updates!D244)+17)))))</f>
        <v>#VALUE!</v>
      </c>
      <c r="D244" t="e">
        <f>TRIM(CLEAN(MID(Updates!D244,FIND("Secondary Address: ",Updates!D244)+19,(FIND("** PLEASE DO NOT REPLY TO THIS E-MAIL. ",Updates!D244)-(FIND("Secondary Address: ",Updates!D244)+19)))))</f>
        <v>#VALUE!</v>
      </c>
      <c r="E244" t="b">
        <f>IF(COUNT(SEARCH({"transpo.ottawa.on.ca"},D244)),"@ottawa.ca")</f>
        <v>0</v>
      </c>
      <c r="F244" s="9" t="e">
        <f t="shared" si="28"/>
        <v>#VALUE!</v>
      </c>
      <c r="G244" t="e">
        <f>TRIM(CLEAN(MID(Updates!D244,FIND("E-mail Address: ",Updates!D244)+16,(FIND("The employee",Updates!D244)-(FIND("E-mail Address: ",Updates!D244)+16)))))</f>
        <v>#VALUE!</v>
      </c>
      <c r="H244" t="e">
        <f>TRIM(CLEAN(MID(Updates!D244,FIND("Account Password: ",Updates!D244)+18,(FIND("NETWORK ACCOUNTS",Updates!D244)-(FIND("Account Password:",Updates!D244)+18)))))</f>
        <v>#VALUE!</v>
      </c>
      <c r="I244" t="e">
        <f>TRIM(CLEAN(MID(Updates!D244,FIND("Password: ",Updates!D244)+10,(FIND("E-mail",Updates!D244)-(FIND("Password:",Updates!D244)+12)))))</f>
        <v>#VALUE!</v>
      </c>
      <c r="J244" t="e">
        <f>TRIM(CLEAN(MID(Updates!D244,FIND("Account to clone: ",Updates!D244)+18,(FIND("Position",Updates!D244)-(FIND("Account to clone: ",Updates!D244)+18)))))</f>
        <v>#VALUE!</v>
      </c>
      <c r="K244" t="e">
        <f>TRIM(CLEAN(MID(Updates!D244,FIND("Clone permissions of another account: ",Updates!D244)+38,(FIND("Email required:",Updates!D244)-(FIND("Clone permissions of another account: ",Updates!D244)+38)))))</f>
        <v>#VALUE!</v>
      </c>
      <c r="L244" t="e">
        <f t="shared" si="29"/>
        <v>#VALUE!</v>
      </c>
      <c r="M244" s="8" t="e">
        <f>TRIM(CLEAN(MID(Updates!D244,FIND("Branch: ",Updates!D244)+8,(FIND("Division",Updates!D244)-(FIND("Branch: ",Updates!D244)+8)))))</f>
        <v>#VALUE!</v>
      </c>
      <c r="N244" s="8" t="e">
        <f>TRIM(CLEAN(MID(Updates!D244,FIND("Pooled Position: ",Updates!D244)+17,(FIND("Are the",Updates!D244)-(FIND("Pooled Position: ",Updates!D244)+17)))))</f>
        <v>#VALUE!</v>
      </c>
      <c r="O244" t="e">
        <f>TRIM(CLEAN(MID(Updates!D244,FIND("Employee Name: ",Updates!D244)+15,(FIND("Job Title",Updates!D244)-(FIND("Employee Name: ",Updates!D244)+15)))))</f>
        <v>#VALUE!</v>
      </c>
      <c r="P244" t="e">
        <f t="shared" si="30"/>
        <v>#VALUE!</v>
      </c>
      <c r="Q244" t="e">
        <f t="shared" si="31"/>
        <v>#VALUE!</v>
      </c>
      <c r="R244" t="e">
        <f t="shared" si="32"/>
        <v>#VALUE!</v>
      </c>
      <c r="S244" t="e">
        <f>TRIM(CLEAN(MID(Updates!D244,FIND("Account to clone: ",Updates!D244)+18,(FIND("Position",Updates!D244)-(FIND("Account to clone: ",Updates!D244)+18)))))</f>
        <v>#VALUE!</v>
      </c>
      <c r="T244" t="str">
        <f t="shared" si="33"/>
        <v/>
      </c>
      <c r="U244" t="str">
        <f t="shared" si="34"/>
        <v>No</v>
      </c>
      <c r="V244" t="e">
        <f>TRIM(CLEAN(MID(Updates!D244,FIND("Home Share (H:\ drive) required: ",Updates!D244)+4,(FIND("Group Share (S:\ drive) required: ",Updates!D244)-(FIND("Home Share (H:\ drive) required: ",Updates!D244)+4)))))</f>
        <v>#VALUE!</v>
      </c>
      <c r="W244" t="str">
        <f t="shared" si="35"/>
        <v>No</v>
      </c>
      <c r="X244" t="e">
        <f>TRIM(CLEAN(MID(Updates!D244,FIND("S Drive Path: ",Updates!D244)+14,(FIND("Position",Updates!D244)-(FIND("S Drive Path: ",Updates!D244)+14)))))</f>
        <v>#VALUE!</v>
      </c>
      <c r="Y244" t="e">
        <f>("USR\"&amp;Updates!K244)</f>
        <v>#VALUE!</v>
      </c>
      <c r="Z244" t="e">
        <f>Updates!K244&amp;"$"</f>
        <v>#VALUE!</v>
      </c>
      <c r="AA244" s="11">
        <f t="shared" ca="1" si="36"/>
        <v>8</v>
      </c>
      <c r="AB244" s="6" t="str">
        <f ca="1">LOOKUP(AA244,AC2:AC21,AD2:AD21)</f>
        <v>DC1MDB08</v>
      </c>
    </row>
    <row r="245" spans="1:28" ht="12" customHeight="1">
      <c r="A245" s="6" t="e">
        <f>TRIM(CLEAN(MID(Updates!D245,FIND("Network User Id: ",Updates!D245)+17,(FIND("E-MAIL ACCOUNTS",Updates!D245)-(FIND("Network User Id:",Updates!D245)+17)))))</f>
        <v>#VALUE!</v>
      </c>
      <c r="B245" s="6" t="e">
        <f>TRIM(CLEAN(MID(Updates!D245,FIND("Logon ID: ",Updates!D245)+10,(FIND("Password:",Updates!D245)-(FIND("Logon ID:",Updates!D245)+10)))))</f>
        <v>#VALUE!</v>
      </c>
      <c r="C245" t="e">
        <f>TRIM(CLEAN(MID(Updates!D245,FIND("Primary Address: ",Updates!D245)+17,(FIND("Secondary Address:",Updates!D245)-(FIND("Primary Address: ",Updates!D245)+17)))))</f>
        <v>#VALUE!</v>
      </c>
      <c r="D245" t="e">
        <f>TRIM(CLEAN(MID(Updates!D245,FIND("Secondary Address: ",Updates!D245)+19,(FIND("** PLEASE DO NOT REPLY TO THIS E-MAIL. ",Updates!D245)-(FIND("Secondary Address: ",Updates!D245)+19)))))</f>
        <v>#VALUE!</v>
      </c>
      <c r="E245" t="b">
        <f>IF(COUNT(SEARCH({"transpo.ottawa.on.ca"},D245)),"@ottawa.ca")</f>
        <v>0</v>
      </c>
      <c r="F245" s="9" t="e">
        <f t="shared" si="28"/>
        <v>#VALUE!</v>
      </c>
      <c r="G245" t="e">
        <f>TRIM(CLEAN(MID(Updates!D245,FIND("E-mail Address: ",Updates!D245)+16,(FIND("The employee",Updates!D245)-(FIND("E-mail Address: ",Updates!D245)+16)))))</f>
        <v>#VALUE!</v>
      </c>
      <c r="H245" t="e">
        <f>TRIM(CLEAN(MID(Updates!D245,FIND("Account Password: ",Updates!D245)+18,(FIND("NETWORK ACCOUNTS",Updates!D245)-(FIND("Account Password:",Updates!D245)+18)))))</f>
        <v>#VALUE!</v>
      </c>
      <c r="I245" t="e">
        <f>TRIM(CLEAN(MID(Updates!D245,FIND("Password: ",Updates!D245)+10,(FIND("E-mail",Updates!D245)-(FIND("Password:",Updates!D245)+12)))))</f>
        <v>#VALUE!</v>
      </c>
      <c r="J245" t="e">
        <f>TRIM(CLEAN(MID(Updates!D245,FIND("Account to clone: ",Updates!D245)+18,(FIND("Position",Updates!D245)-(FIND("Account to clone: ",Updates!D245)+18)))))</f>
        <v>#VALUE!</v>
      </c>
      <c r="K245" t="e">
        <f>TRIM(CLEAN(MID(Updates!D245,FIND("Clone permissions of another account: ",Updates!D245)+38,(FIND("Email required:",Updates!D245)-(FIND("Clone permissions of another account: ",Updates!D245)+38)))))</f>
        <v>#VALUE!</v>
      </c>
      <c r="L245" t="e">
        <f t="shared" si="29"/>
        <v>#VALUE!</v>
      </c>
      <c r="M245" s="8" t="e">
        <f>TRIM(CLEAN(MID(Updates!D245,FIND("Branch: ",Updates!D245)+8,(FIND("Division",Updates!D245)-(FIND("Branch: ",Updates!D245)+8)))))</f>
        <v>#VALUE!</v>
      </c>
      <c r="N245" s="8" t="e">
        <f>TRIM(CLEAN(MID(Updates!D245,FIND("Pooled Position: ",Updates!D245)+17,(FIND("Are the",Updates!D245)-(FIND("Pooled Position: ",Updates!D245)+17)))))</f>
        <v>#VALUE!</v>
      </c>
      <c r="O245" t="e">
        <f>TRIM(CLEAN(MID(Updates!D245,FIND("Employee Name: ",Updates!D245)+15,(FIND("Job Title",Updates!D245)-(FIND("Employee Name: ",Updates!D245)+15)))))</f>
        <v>#VALUE!</v>
      </c>
      <c r="P245" t="e">
        <f t="shared" si="30"/>
        <v>#VALUE!</v>
      </c>
      <c r="Q245" t="e">
        <f t="shared" si="31"/>
        <v>#VALUE!</v>
      </c>
      <c r="R245" t="e">
        <f t="shared" si="32"/>
        <v>#VALUE!</v>
      </c>
      <c r="S245" t="e">
        <f>TRIM(CLEAN(MID(Updates!D245,FIND("Account to clone: ",Updates!D245)+18,(FIND("Position",Updates!D245)-(FIND("Account to clone: ",Updates!D245)+18)))))</f>
        <v>#VALUE!</v>
      </c>
      <c r="T245" t="str">
        <f t="shared" si="33"/>
        <v/>
      </c>
      <c r="U245" t="str">
        <f t="shared" si="34"/>
        <v>No</v>
      </c>
      <c r="V245" t="e">
        <f>TRIM(CLEAN(MID(Updates!D245,FIND("Home Share (H:\ drive) required: ",Updates!D245)+4,(FIND("Group Share (S:\ drive) required: ",Updates!D245)-(FIND("Home Share (H:\ drive) required: ",Updates!D245)+4)))))</f>
        <v>#VALUE!</v>
      </c>
      <c r="W245" t="str">
        <f t="shared" si="35"/>
        <v>No</v>
      </c>
      <c r="X245" t="e">
        <f>TRIM(CLEAN(MID(Updates!D245,FIND("S Drive Path: ",Updates!D245)+14,(FIND("Position",Updates!D245)-(FIND("S Drive Path: ",Updates!D245)+14)))))</f>
        <v>#VALUE!</v>
      </c>
      <c r="Y245" t="e">
        <f>("USR\"&amp;Updates!K245)</f>
        <v>#VALUE!</v>
      </c>
      <c r="Z245" t="e">
        <f>Updates!K245&amp;"$"</f>
        <v>#VALUE!</v>
      </c>
      <c r="AA245" s="11">
        <f t="shared" ca="1" si="36"/>
        <v>9</v>
      </c>
      <c r="AB245" s="6" t="str">
        <f ca="1">LOOKUP(AA245,AC2:AC21,AD2:AD21)</f>
        <v>DC1MDB09</v>
      </c>
    </row>
    <row r="246" spans="1:28" ht="12" customHeight="1">
      <c r="A246" s="6" t="e">
        <f>TRIM(CLEAN(MID(Updates!D246,FIND("Network User Id: ",Updates!D246)+17,(FIND("E-MAIL ACCOUNTS",Updates!D246)-(FIND("Network User Id:",Updates!D246)+17)))))</f>
        <v>#VALUE!</v>
      </c>
      <c r="B246" s="6" t="e">
        <f>TRIM(CLEAN(MID(Updates!D246,FIND("Logon ID: ",Updates!D246)+10,(FIND("Password:",Updates!D246)-(FIND("Logon ID:",Updates!D246)+10)))))</f>
        <v>#VALUE!</v>
      </c>
      <c r="C246" t="e">
        <f>TRIM(CLEAN(MID(Updates!D246,FIND("Primary Address: ",Updates!D246)+17,(FIND("Secondary Address:",Updates!D246)-(FIND("Primary Address: ",Updates!D246)+17)))))</f>
        <v>#VALUE!</v>
      </c>
      <c r="D246" t="e">
        <f>TRIM(CLEAN(MID(Updates!D246,FIND("Secondary Address: ",Updates!D246)+19,(FIND("** PLEASE DO NOT REPLY TO THIS E-MAIL. ",Updates!D246)-(FIND("Secondary Address: ",Updates!D246)+19)))))</f>
        <v>#VALUE!</v>
      </c>
      <c r="E246" t="b">
        <f>IF(COUNT(SEARCH({"transpo.ottawa.on.ca"},D246)),"@ottawa.ca")</f>
        <v>0</v>
      </c>
      <c r="F246" s="9" t="e">
        <f t="shared" si="28"/>
        <v>#VALUE!</v>
      </c>
      <c r="G246" t="e">
        <f>TRIM(CLEAN(MID(Updates!D246,FIND("E-mail Address: ",Updates!D246)+16,(FIND("The employee",Updates!D246)-(FIND("E-mail Address: ",Updates!D246)+16)))))</f>
        <v>#VALUE!</v>
      </c>
      <c r="H246" t="e">
        <f>TRIM(CLEAN(MID(Updates!D246,FIND("Account Password: ",Updates!D246)+18,(FIND("NETWORK ACCOUNTS",Updates!D246)-(FIND("Account Password:",Updates!D246)+18)))))</f>
        <v>#VALUE!</v>
      </c>
      <c r="I246" t="e">
        <f>TRIM(CLEAN(MID(Updates!D246,FIND("Password: ",Updates!D246)+10,(FIND("E-mail",Updates!D246)-(FIND("Password:",Updates!D246)+12)))))</f>
        <v>#VALUE!</v>
      </c>
      <c r="J246" t="e">
        <f>TRIM(CLEAN(MID(Updates!D246,FIND("Account to clone: ",Updates!D246)+18,(FIND("Position",Updates!D246)-(FIND("Account to clone: ",Updates!D246)+18)))))</f>
        <v>#VALUE!</v>
      </c>
      <c r="K246" t="e">
        <f>TRIM(CLEAN(MID(Updates!D246,FIND("Clone permissions of another account: ",Updates!D246)+38,(FIND("Email required:",Updates!D246)-(FIND("Clone permissions of another account: ",Updates!D246)+38)))))</f>
        <v>#VALUE!</v>
      </c>
      <c r="L246" t="e">
        <f t="shared" si="29"/>
        <v>#VALUE!</v>
      </c>
      <c r="M246" s="8" t="e">
        <f>TRIM(CLEAN(MID(Updates!D246,FIND("Branch: ",Updates!D246)+8,(FIND("Division",Updates!D246)-(FIND("Branch: ",Updates!D246)+8)))))</f>
        <v>#VALUE!</v>
      </c>
      <c r="N246" s="8" t="e">
        <f>TRIM(CLEAN(MID(Updates!D246,FIND("Pooled Position: ",Updates!D246)+17,(FIND("Are the",Updates!D246)-(FIND("Pooled Position: ",Updates!D246)+17)))))</f>
        <v>#VALUE!</v>
      </c>
      <c r="O246" t="e">
        <f>TRIM(CLEAN(MID(Updates!D246,FIND("Employee Name: ",Updates!D246)+15,(FIND("Job Title",Updates!D246)-(FIND("Employee Name: ",Updates!D246)+15)))))</f>
        <v>#VALUE!</v>
      </c>
      <c r="P246" t="e">
        <f t="shared" si="30"/>
        <v>#VALUE!</v>
      </c>
      <c r="Q246" t="e">
        <f t="shared" si="31"/>
        <v>#VALUE!</v>
      </c>
      <c r="R246" t="e">
        <f t="shared" si="32"/>
        <v>#VALUE!</v>
      </c>
      <c r="S246" t="e">
        <f>TRIM(CLEAN(MID(Updates!D246,FIND("Account to clone: ",Updates!D246)+18,(FIND("Position",Updates!D246)-(FIND("Account to clone: ",Updates!D246)+18)))))</f>
        <v>#VALUE!</v>
      </c>
      <c r="T246" t="str">
        <f t="shared" si="33"/>
        <v/>
      </c>
      <c r="U246" t="str">
        <f t="shared" si="34"/>
        <v>No</v>
      </c>
      <c r="V246" t="e">
        <f>TRIM(CLEAN(MID(Updates!D246,FIND("Home Share (H:\ drive) required: ",Updates!D246)+4,(FIND("Group Share (S:\ drive) required: ",Updates!D246)-(FIND("Home Share (H:\ drive) required: ",Updates!D246)+4)))))</f>
        <v>#VALUE!</v>
      </c>
      <c r="W246" t="str">
        <f t="shared" si="35"/>
        <v>No</v>
      </c>
      <c r="X246" t="e">
        <f>TRIM(CLEAN(MID(Updates!D246,FIND("S Drive Path: ",Updates!D246)+14,(FIND("Position",Updates!D246)-(FIND("S Drive Path: ",Updates!D246)+14)))))</f>
        <v>#VALUE!</v>
      </c>
      <c r="Y246" t="e">
        <f>("USR\"&amp;Updates!K246)</f>
        <v>#VALUE!</v>
      </c>
      <c r="Z246" t="e">
        <f>Updates!K246&amp;"$"</f>
        <v>#VALUE!</v>
      </c>
      <c r="AA246" s="11">
        <f t="shared" ca="1" si="36"/>
        <v>3</v>
      </c>
      <c r="AB246" s="6" t="str">
        <f ca="1">LOOKUP(AA246,AC2:AC21,AD2:AD21)</f>
        <v>DC1MDB03</v>
      </c>
    </row>
    <row r="247" spans="1:28" ht="12" customHeight="1">
      <c r="A247" s="6" t="e">
        <f>TRIM(CLEAN(MID(Updates!D247,FIND("Network User Id: ",Updates!D247)+17,(FIND("E-MAIL ACCOUNTS",Updates!D247)-(FIND("Network User Id:",Updates!D247)+17)))))</f>
        <v>#VALUE!</v>
      </c>
      <c r="B247" s="6" t="e">
        <f>TRIM(CLEAN(MID(Updates!D247,FIND("Logon ID: ",Updates!D247)+10,(FIND("Password:",Updates!D247)-(FIND("Logon ID:",Updates!D247)+10)))))</f>
        <v>#VALUE!</v>
      </c>
      <c r="C247" t="e">
        <f>TRIM(CLEAN(MID(Updates!D247,FIND("Primary Address: ",Updates!D247)+17,(FIND("Secondary Address:",Updates!D247)-(FIND("Primary Address: ",Updates!D247)+17)))))</f>
        <v>#VALUE!</v>
      </c>
      <c r="D247" t="e">
        <f>TRIM(CLEAN(MID(Updates!D247,FIND("Secondary Address: ",Updates!D247)+19,(FIND("** PLEASE DO NOT REPLY TO THIS E-MAIL. ",Updates!D247)-(FIND("Secondary Address: ",Updates!D247)+19)))))</f>
        <v>#VALUE!</v>
      </c>
      <c r="E247" t="b">
        <f>IF(COUNT(SEARCH({"transpo.ottawa.on.ca"},D247)),"@ottawa.ca")</f>
        <v>0</v>
      </c>
      <c r="F247" s="9" t="e">
        <f t="shared" si="28"/>
        <v>#VALUE!</v>
      </c>
      <c r="G247" t="e">
        <f>TRIM(CLEAN(MID(Updates!D247,FIND("E-mail Address: ",Updates!D247)+16,(FIND("The employee",Updates!D247)-(FIND("E-mail Address: ",Updates!D247)+16)))))</f>
        <v>#VALUE!</v>
      </c>
      <c r="H247" t="e">
        <f>TRIM(CLEAN(MID(Updates!D247,FIND("Account Password: ",Updates!D247)+18,(FIND("NETWORK ACCOUNTS",Updates!D247)-(FIND("Account Password:",Updates!D247)+18)))))</f>
        <v>#VALUE!</v>
      </c>
      <c r="I247" t="e">
        <f>TRIM(CLEAN(MID(Updates!D247,FIND("Password: ",Updates!D247)+10,(FIND("E-mail",Updates!D247)-(FIND("Password:",Updates!D247)+12)))))</f>
        <v>#VALUE!</v>
      </c>
      <c r="J247" t="e">
        <f>TRIM(CLEAN(MID(Updates!D247,FIND("Account to clone: ",Updates!D247)+18,(FIND("Position",Updates!D247)-(FIND("Account to clone: ",Updates!D247)+18)))))</f>
        <v>#VALUE!</v>
      </c>
      <c r="K247" t="e">
        <f>TRIM(CLEAN(MID(Updates!D247,FIND("Clone permissions of another account: ",Updates!D247)+38,(FIND("Email required:",Updates!D247)-(FIND("Clone permissions of another account: ",Updates!D247)+38)))))</f>
        <v>#VALUE!</v>
      </c>
      <c r="L247" t="e">
        <f t="shared" si="29"/>
        <v>#VALUE!</v>
      </c>
      <c r="M247" s="8" t="e">
        <f>TRIM(CLEAN(MID(Updates!D247,FIND("Branch: ",Updates!D247)+8,(FIND("Division",Updates!D247)-(FIND("Branch: ",Updates!D247)+8)))))</f>
        <v>#VALUE!</v>
      </c>
      <c r="N247" s="8" t="e">
        <f>TRIM(CLEAN(MID(Updates!D247,FIND("Pooled Position: ",Updates!D247)+17,(FIND("Are the",Updates!D247)-(FIND("Pooled Position: ",Updates!D247)+17)))))</f>
        <v>#VALUE!</v>
      </c>
      <c r="O247" t="e">
        <f>TRIM(CLEAN(MID(Updates!D247,FIND("Employee Name: ",Updates!D247)+15,(FIND("Job Title",Updates!D247)-(FIND("Employee Name: ",Updates!D247)+15)))))</f>
        <v>#VALUE!</v>
      </c>
      <c r="P247" t="e">
        <f t="shared" si="30"/>
        <v>#VALUE!</v>
      </c>
      <c r="Q247" t="e">
        <f t="shared" si="31"/>
        <v>#VALUE!</v>
      </c>
      <c r="R247" t="e">
        <f t="shared" si="32"/>
        <v>#VALUE!</v>
      </c>
      <c r="S247" t="e">
        <f>TRIM(CLEAN(MID(Updates!D247,FIND("Account to clone: ",Updates!D247)+18,(FIND("Position",Updates!D247)-(FIND("Account to clone: ",Updates!D247)+18)))))</f>
        <v>#VALUE!</v>
      </c>
      <c r="T247" t="str">
        <f t="shared" si="33"/>
        <v/>
      </c>
      <c r="U247" t="str">
        <f t="shared" si="34"/>
        <v>No</v>
      </c>
      <c r="V247" t="e">
        <f>TRIM(CLEAN(MID(Updates!D247,FIND("Home Share (H:\ drive) required: ",Updates!D247)+4,(FIND("Group Share (S:\ drive) required: ",Updates!D247)-(FIND("Home Share (H:\ drive) required: ",Updates!D247)+4)))))</f>
        <v>#VALUE!</v>
      </c>
      <c r="W247" t="str">
        <f t="shared" si="35"/>
        <v>No</v>
      </c>
      <c r="X247" t="e">
        <f>TRIM(CLEAN(MID(Updates!D247,FIND("S Drive Path: ",Updates!D247)+14,(FIND("Position",Updates!D247)-(FIND("S Drive Path: ",Updates!D247)+14)))))</f>
        <v>#VALUE!</v>
      </c>
      <c r="Y247" t="e">
        <f>("USR\"&amp;Updates!K247)</f>
        <v>#VALUE!</v>
      </c>
      <c r="Z247" t="e">
        <f>Updates!K247&amp;"$"</f>
        <v>#VALUE!</v>
      </c>
      <c r="AA247" s="11">
        <f t="shared" ca="1" si="36"/>
        <v>16</v>
      </c>
      <c r="AB247" s="6" t="str">
        <f ca="1">LOOKUP(AA247,AC2:AC21,AD2:AD21)</f>
        <v>DC4MDB06</v>
      </c>
    </row>
    <row r="248" spans="1:28" ht="12" customHeight="1">
      <c r="A248" s="6" t="e">
        <f>TRIM(CLEAN(MID(Updates!D248,FIND("Network User Id: ",Updates!D248)+17,(FIND("E-MAIL ACCOUNTS",Updates!D248)-(FIND("Network User Id:",Updates!D248)+17)))))</f>
        <v>#VALUE!</v>
      </c>
      <c r="B248" s="6" t="e">
        <f>TRIM(CLEAN(MID(Updates!D248,FIND("Logon ID: ",Updates!D248)+10,(FIND("Password:",Updates!D248)-(FIND("Logon ID:",Updates!D248)+10)))))</f>
        <v>#VALUE!</v>
      </c>
      <c r="C248" t="e">
        <f>TRIM(CLEAN(MID(Updates!D248,FIND("Primary Address: ",Updates!D248)+17,(FIND("Secondary Address:",Updates!D248)-(FIND("Primary Address: ",Updates!D248)+17)))))</f>
        <v>#VALUE!</v>
      </c>
      <c r="D248" t="e">
        <f>TRIM(CLEAN(MID(Updates!D248,FIND("Secondary Address: ",Updates!D248)+19,(FIND("** PLEASE DO NOT REPLY TO THIS E-MAIL. ",Updates!D248)-(FIND("Secondary Address: ",Updates!D248)+19)))))</f>
        <v>#VALUE!</v>
      </c>
      <c r="E248" t="b">
        <f>IF(COUNT(SEARCH({"transpo.ottawa.on.ca"},D248)),"@ottawa.ca")</f>
        <v>0</v>
      </c>
      <c r="F248" s="9" t="e">
        <f t="shared" si="28"/>
        <v>#VALUE!</v>
      </c>
      <c r="G248" t="e">
        <f>TRIM(CLEAN(MID(Updates!D248,FIND("E-mail Address: ",Updates!D248)+16,(FIND("The employee",Updates!D248)-(FIND("E-mail Address: ",Updates!D248)+16)))))</f>
        <v>#VALUE!</v>
      </c>
      <c r="H248" t="e">
        <f>TRIM(CLEAN(MID(Updates!D248,FIND("Account Password: ",Updates!D248)+18,(FIND("NETWORK ACCOUNTS",Updates!D248)-(FIND("Account Password:",Updates!D248)+18)))))</f>
        <v>#VALUE!</v>
      </c>
      <c r="I248" t="e">
        <f>TRIM(CLEAN(MID(Updates!D248,FIND("Password: ",Updates!D248)+10,(FIND("E-mail",Updates!D248)-(FIND("Password:",Updates!D248)+12)))))</f>
        <v>#VALUE!</v>
      </c>
      <c r="J248" t="e">
        <f>TRIM(CLEAN(MID(Updates!D248,FIND("Account to clone: ",Updates!D248)+18,(FIND("Position",Updates!D248)-(FIND("Account to clone: ",Updates!D248)+18)))))</f>
        <v>#VALUE!</v>
      </c>
      <c r="K248" t="e">
        <f>TRIM(CLEAN(MID(Updates!D248,FIND("Clone permissions of another account: ",Updates!D248)+38,(FIND("Email required:",Updates!D248)-(FIND("Clone permissions of another account: ",Updates!D248)+38)))))</f>
        <v>#VALUE!</v>
      </c>
      <c r="L248" t="e">
        <f t="shared" si="29"/>
        <v>#VALUE!</v>
      </c>
      <c r="M248" s="8" t="e">
        <f>TRIM(CLEAN(MID(Updates!D248,FIND("Branch: ",Updates!D248)+8,(FIND("Division",Updates!D248)-(FIND("Branch: ",Updates!D248)+8)))))</f>
        <v>#VALUE!</v>
      </c>
      <c r="N248" s="8" t="e">
        <f>TRIM(CLEAN(MID(Updates!D248,FIND("Pooled Position: ",Updates!D248)+17,(FIND("Are the",Updates!D248)-(FIND("Pooled Position: ",Updates!D248)+17)))))</f>
        <v>#VALUE!</v>
      </c>
      <c r="O248" t="e">
        <f>TRIM(CLEAN(MID(Updates!D248,FIND("Employee Name: ",Updates!D248)+15,(FIND("Job Title",Updates!D248)-(FIND("Employee Name: ",Updates!D248)+15)))))</f>
        <v>#VALUE!</v>
      </c>
      <c r="P248" t="e">
        <f t="shared" si="30"/>
        <v>#VALUE!</v>
      </c>
      <c r="Q248" t="e">
        <f t="shared" si="31"/>
        <v>#VALUE!</v>
      </c>
      <c r="R248" t="e">
        <f t="shared" si="32"/>
        <v>#VALUE!</v>
      </c>
      <c r="S248" t="e">
        <f>TRIM(CLEAN(MID(Updates!D248,FIND("Account to clone: ",Updates!D248)+18,(FIND("Position",Updates!D248)-(FIND("Account to clone: ",Updates!D248)+18)))))</f>
        <v>#VALUE!</v>
      </c>
      <c r="T248" t="str">
        <f t="shared" si="33"/>
        <v/>
      </c>
      <c r="U248" t="str">
        <f t="shared" si="34"/>
        <v>No</v>
      </c>
      <c r="V248" t="e">
        <f>TRIM(CLEAN(MID(Updates!D248,FIND("Home Share (H:\ drive) required: ",Updates!D248)+4,(FIND("Group Share (S:\ drive) required: ",Updates!D248)-(FIND("Home Share (H:\ drive) required: ",Updates!D248)+4)))))</f>
        <v>#VALUE!</v>
      </c>
      <c r="W248" t="str">
        <f t="shared" si="35"/>
        <v>No</v>
      </c>
      <c r="X248" t="e">
        <f>TRIM(CLEAN(MID(Updates!D248,FIND("S Drive Path: ",Updates!D248)+14,(FIND("Position",Updates!D248)-(FIND("S Drive Path: ",Updates!D248)+14)))))</f>
        <v>#VALUE!</v>
      </c>
      <c r="Y248" t="e">
        <f>("USR\"&amp;Updates!K248)</f>
        <v>#VALUE!</v>
      </c>
      <c r="Z248" t="e">
        <f>Updates!K248&amp;"$"</f>
        <v>#VALUE!</v>
      </c>
      <c r="AA248" s="11">
        <f t="shared" ca="1" si="36"/>
        <v>2</v>
      </c>
      <c r="AB248" s="6" t="str">
        <f ca="1">LOOKUP(AA248,AC2:AC21,AD2:AD21)</f>
        <v>DC1MDB02</v>
      </c>
    </row>
    <row r="249" spans="1:28" ht="12" customHeight="1">
      <c r="A249" s="6" t="e">
        <f>TRIM(CLEAN(MID(Updates!D249,FIND("Network User Id: ",Updates!D249)+17,(FIND("E-MAIL ACCOUNTS",Updates!D249)-(FIND("Network User Id:",Updates!D249)+17)))))</f>
        <v>#VALUE!</v>
      </c>
      <c r="B249" s="6" t="e">
        <f>TRIM(CLEAN(MID(Updates!D249,FIND("Logon ID: ",Updates!D249)+10,(FIND("Password:",Updates!D249)-(FIND("Logon ID:",Updates!D249)+10)))))</f>
        <v>#VALUE!</v>
      </c>
      <c r="C249" t="e">
        <f>TRIM(CLEAN(MID(Updates!D249,FIND("Primary Address: ",Updates!D249)+17,(FIND("Secondary Address:",Updates!D249)-(FIND("Primary Address: ",Updates!D249)+17)))))</f>
        <v>#VALUE!</v>
      </c>
      <c r="D249" t="e">
        <f>TRIM(CLEAN(MID(Updates!D249,FIND("Secondary Address: ",Updates!D249)+19,(FIND("** PLEASE DO NOT REPLY TO THIS E-MAIL. ",Updates!D249)-(FIND("Secondary Address: ",Updates!D249)+19)))))</f>
        <v>#VALUE!</v>
      </c>
      <c r="E249" t="b">
        <f>IF(COUNT(SEARCH({"transpo.ottawa.on.ca"},D249)),"@ottawa.ca")</f>
        <v>0</v>
      </c>
      <c r="F249" s="9" t="e">
        <f t="shared" si="28"/>
        <v>#VALUE!</v>
      </c>
      <c r="G249" t="e">
        <f>TRIM(CLEAN(MID(Updates!D249,FIND("E-mail Address: ",Updates!D249)+16,(FIND("The employee",Updates!D249)-(FIND("E-mail Address: ",Updates!D249)+16)))))</f>
        <v>#VALUE!</v>
      </c>
      <c r="H249" t="e">
        <f>TRIM(CLEAN(MID(Updates!D249,FIND("Account Password: ",Updates!D249)+18,(FIND("NETWORK ACCOUNTS",Updates!D249)-(FIND("Account Password:",Updates!D249)+18)))))</f>
        <v>#VALUE!</v>
      </c>
      <c r="I249" t="e">
        <f>TRIM(CLEAN(MID(Updates!D249,FIND("Password: ",Updates!D249)+10,(FIND("E-mail",Updates!D249)-(FIND("Password:",Updates!D249)+12)))))</f>
        <v>#VALUE!</v>
      </c>
      <c r="J249" t="e">
        <f>TRIM(CLEAN(MID(Updates!D249,FIND("Account to clone: ",Updates!D249)+18,(FIND("Position",Updates!D249)-(FIND("Account to clone: ",Updates!D249)+18)))))</f>
        <v>#VALUE!</v>
      </c>
      <c r="K249" t="e">
        <f>TRIM(CLEAN(MID(Updates!D249,FIND("Clone permissions of another account: ",Updates!D249)+38,(FIND("Email required:",Updates!D249)-(FIND("Clone permissions of another account: ",Updates!D249)+38)))))</f>
        <v>#VALUE!</v>
      </c>
      <c r="L249" t="e">
        <f t="shared" si="29"/>
        <v>#VALUE!</v>
      </c>
      <c r="M249" s="8" t="e">
        <f>TRIM(CLEAN(MID(Updates!D249,FIND("Branch: ",Updates!D249)+8,(FIND("Division",Updates!D249)-(FIND("Branch: ",Updates!D249)+8)))))</f>
        <v>#VALUE!</v>
      </c>
      <c r="N249" s="8" t="e">
        <f>TRIM(CLEAN(MID(Updates!D249,FIND("Pooled Position: ",Updates!D249)+17,(FIND("Are the",Updates!D249)-(FIND("Pooled Position: ",Updates!D249)+17)))))</f>
        <v>#VALUE!</v>
      </c>
      <c r="O249" t="e">
        <f>TRIM(CLEAN(MID(Updates!D249,FIND("Employee Name: ",Updates!D249)+15,(FIND("Job Title",Updates!D249)-(FIND("Employee Name: ",Updates!D249)+15)))))</f>
        <v>#VALUE!</v>
      </c>
      <c r="P249" t="e">
        <f t="shared" si="30"/>
        <v>#VALUE!</v>
      </c>
      <c r="Q249" t="e">
        <f t="shared" si="31"/>
        <v>#VALUE!</v>
      </c>
      <c r="R249" t="e">
        <f t="shared" si="32"/>
        <v>#VALUE!</v>
      </c>
      <c r="S249" t="e">
        <f>TRIM(CLEAN(MID(Updates!D249,FIND("Account to clone: ",Updates!D249)+18,(FIND("Position",Updates!D249)-(FIND("Account to clone: ",Updates!D249)+18)))))</f>
        <v>#VALUE!</v>
      </c>
      <c r="T249" t="str">
        <f t="shared" si="33"/>
        <v/>
      </c>
      <c r="U249" t="str">
        <f t="shared" si="34"/>
        <v>No</v>
      </c>
      <c r="V249" t="e">
        <f>TRIM(CLEAN(MID(Updates!D249,FIND("Home Share (H:\ drive) required: ",Updates!D249)+4,(FIND("Group Share (S:\ drive) required: ",Updates!D249)-(FIND("Home Share (H:\ drive) required: ",Updates!D249)+4)))))</f>
        <v>#VALUE!</v>
      </c>
      <c r="W249" t="str">
        <f t="shared" si="35"/>
        <v>No</v>
      </c>
      <c r="X249" t="e">
        <f>TRIM(CLEAN(MID(Updates!D249,FIND("S Drive Path: ",Updates!D249)+14,(FIND("Position",Updates!D249)-(FIND("S Drive Path: ",Updates!D249)+14)))))</f>
        <v>#VALUE!</v>
      </c>
      <c r="Y249" t="e">
        <f>("USR\"&amp;Updates!K249)</f>
        <v>#VALUE!</v>
      </c>
      <c r="Z249" t="e">
        <f>Updates!K249&amp;"$"</f>
        <v>#VALUE!</v>
      </c>
      <c r="AA249" s="11">
        <f t="shared" ca="1" si="36"/>
        <v>9</v>
      </c>
      <c r="AB249" s="6" t="str">
        <f ca="1">LOOKUP(AA249,AC2:AC21,AD2:AD21)</f>
        <v>DC1MDB09</v>
      </c>
    </row>
    <row r="250" spans="1:28" ht="12" customHeight="1">
      <c r="A250" s="6" t="e">
        <f>TRIM(CLEAN(MID(Updates!D250,FIND("Network User Id: ",Updates!D250)+17,(FIND("E-MAIL ACCOUNTS",Updates!D250)-(FIND("Network User Id:",Updates!D250)+17)))))</f>
        <v>#VALUE!</v>
      </c>
      <c r="B250" s="6" t="e">
        <f>TRIM(CLEAN(MID(Updates!D250,FIND("Logon ID: ",Updates!D250)+10,(FIND("Password:",Updates!D250)-(FIND("Logon ID:",Updates!D250)+10)))))</f>
        <v>#VALUE!</v>
      </c>
      <c r="C250" t="e">
        <f>TRIM(CLEAN(MID(Updates!D250,FIND("Primary Address: ",Updates!D250)+17,(FIND("Secondary Address:",Updates!D250)-(FIND("Primary Address: ",Updates!D250)+17)))))</f>
        <v>#VALUE!</v>
      </c>
      <c r="D250" t="e">
        <f>TRIM(CLEAN(MID(Updates!D250,FIND("Secondary Address: ",Updates!D250)+19,(FIND("** PLEASE DO NOT REPLY TO THIS E-MAIL. ",Updates!D250)-(FIND("Secondary Address: ",Updates!D250)+19)))))</f>
        <v>#VALUE!</v>
      </c>
      <c r="E250" t="b">
        <f>IF(COUNT(SEARCH({"transpo.ottawa.on.ca"},D250)),"@ottawa.ca")</f>
        <v>0</v>
      </c>
      <c r="F250" s="9" t="e">
        <f t="shared" si="28"/>
        <v>#VALUE!</v>
      </c>
      <c r="G250" t="e">
        <f>TRIM(CLEAN(MID(Updates!D250,FIND("E-mail Address: ",Updates!D250)+16,(FIND("The employee",Updates!D250)-(FIND("E-mail Address: ",Updates!D250)+16)))))</f>
        <v>#VALUE!</v>
      </c>
      <c r="H250" t="e">
        <f>TRIM(CLEAN(MID(Updates!D250,FIND("Account Password: ",Updates!D250)+18,(FIND("NETWORK ACCOUNTS",Updates!D250)-(FIND("Account Password:",Updates!D250)+18)))))</f>
        <v>#VALUE!</v>
      </c>
      <c r="I250" t="e">
        <f>TRIM(CLEAN(MID(Updates!D250,FIND("Password: ",Updates!D250)+10,(FIND("E-mail",Updates!D250)-(FIND("Password:",Updates!D250)+12)))))</f>
        <v>#VALUE!</v>
      </c>
      <c r="J250" t="e">
        <f>TRIM(CLEAN(MID(Updates!D250,FIND("Account to clone: ",Updates!D250)+18,(FIND("Position",Updates!D250)-(FIND("Account to clone: ",Updates!D250)+18)))))</f>
        <v>#VALUE!</v>
      </c>
      <c r="K250" t="e">
        <f>TRIM(CLEAN(MID(Updates!D250,FIND("Clone permissions of another account: ",Updates!D250)+38,(FIND("Email required:",Updates!D250)-(FIND("Clone permissions of another account: ",Updates!D250)+38)))))</f>
        <v>#VALUE!</v>
      </c>
      <c r="L250" t="e">
        <f t="shared" si="29"/>
        <v>#VALUE!</v>
      </c>
      <c r="M250" s="8" t="e">
        <f>TRIM(CLEAN(MID(Updates!D250,FIND("Branch: ",Updates!D250)+8,(FIND("Division",Updates!D250)-(FIND("Branch: ",Updates!D250)+8)))))</f>
        <v>#VALUE!</v>
      </c>
      <c r="N250" s="8" t="e">
        <f>TRIM(CLEAN(MID(Updates!D250,FIND("Pooled Position: ",Updates!D250)+17,(FIND("Are the",Updates!D250)-(FIND("Pooled Position: ",Updates!D250)+17)))))</f>
        <v>#VALUE!</v>
      </c>
      <c r="O250" t="e">
        <f>TRIM(CLEAN(MID(Updates!D250,FIND("Employee Name: ",Updates!D250)+15,(FIND("Job Title",Updates!D250)-(FIND("Employee Name: ",Updates!D250)+15)))))</f>
        <v>#VALUE!</v>
      </c>
      <c r="P250" t="e">
        <f t="shared" si="30"/>
        <v>#VALUE!</v>
      </c>
      <c r="Q250" t="e">
        <f t="shared" si="31"/>
        <v>#VALUE!</v>
      </c>
      <c r="R250" t="e">
        <f t="shared" si="32"/>
        <v>#VALUE!</v>
      </c>
      <c r="S250" t="e">
        <f>TRIM(CLEAN(MID(Updates!D250,FIND("Account to clone: ",Updates!D250)+18,(FIND("Position",Updates!D250)-(FIND("Account to clone: ",Updates!D250)+18)))))</f>
        <v>#VALUE!</v>
      </c>
      <c r="T250" t="str">
        <f t="shared" si="33"/>
        <v/>
      </c>
      <c r="U250" t="str">
        <f t="shared" si="34"/>
        <v>No</v>
      </c>
      <c r="V250" t="e">
        <f>TRIM(CLEAN(MID(Updates!D250,FIND("Home Share (H:\ drive) required: ",Updates!D250)+4,(FIND("Group Share (S:\ drive) required: ",Updates!D250)-(FIND("Home Share (H:\ drive) required: ",Updates!D250)+4)))))</f>
        <v>#VALUE!</v>
      </c>
      <c r="W250" t="str">
        <f t="shared" si="35"/>
        <v>No</v>
      </c>
      <c r="X250" t="e">
        <f>TRIM(CLEAN(MID(Updates!D250,FIND("S Drive Path: ",Updates!D250)+14,(FIND("Position",Updates!D250)-(FIND("S Drive Path: ",Updates!D250)+14)))))</f>
        <v>#VALUE!</v>
      </c>
      <c r="Y250" t="e">
        <f>("USR\"&amp;Updates!K250)</f>
        <v>#VALUE!</v>
      </c>
      <c r="Z250" t="e">
        <f>Updates!K250&amp;"$"</f>
        <v>#VALUE!</v>
      </c>
      <c r="AA250" s="11">
        <f t="shared" ca="1" si="36"/>
        <v>10</v>
      </c>
      <c r="AB250" s="6" t="str">
        <f ca="1">LOOKUP(AA250,AC2:AC21,AD2:AD21)</f>
        <v>DC1MDB10</v>
      </c>
    </row>
    <row r="251" spans="1:28" ht="12" customHeight="1">
      <c r="A251" s="6" t="e">
        <f>TRIM(CLEAN(MID(Updates!D251,FIND("Network User Id: ",Updates!D251)+17,(FIND("E-MAIL ACCOUNTS",Updates!D251)-(FIND("Network User Id:",Updates!D251)+17)))))</f>
        <v>#VALUE!</v>
      </c>
      <c r="B251" s="6" t="e">
        <f>TRIM(CLEAN(MID(Updates!D251,FIND("Logon ID: ",Updates!D251)+10,(FIND("Password:",Updates!D251)-(FIND("Logon ID:",Updates!D251)+10)))))</f>
        <v>#VALUE!</v>
      </c>
      <c r="C251" t="e">
        <f>TRIM(CLEAN(MID(Updates!D251,FIND("Primary Address: ",Updates!D251)+17,(FIND("Secondary Address:",Updates!D251)-(FIND("Primary Address: ",Updates!D251)+17)))))</f>
        <v>#VALUE!</v>
      </c>
      <c r="D251" t="e">
        <f>TRIM(CLEAN(MID(Updates!D251,FIND("Secondary Address: ",Updates!D251)+19,(FIND("** PLEASE DO NOT REPLY TO THIS E-MAIL. ",Updates!D251)-(FIND("Secondary Address: ",Updates!D251)+19)))))</f>
        <v>#VALUE!</v>
      </c>
      <c r="E251" t="b">
        <f>IF(COUNT(SEARCH({"transpo.ottawa.on.ca"},D251)),"@ottawa.ca")</f>
        <v>0</v>
      </c>
      <c r="F251" s="9" t="e">
        <f t="shared" si="28"/>
        <v>#VALUE!</v>
      </c>
      <c r="G251" t="e">
        <f>TRIM(CLEAN(MID(Updates!D251,FIND("E-mail Address: ",Updates!D251)+16,(FIND("The employee",Updates!D251)-(FIND("E-mail Address: ",Updates!D251)+16)))))</f>
        <v>#VALUE!</v>
      </c>
      <c r="H251" t="e">
        <f>TRIM(CLEAN(MID(Updates!D251,FIND("Account Password: ",Updates!D251)+18,(FIND("NETWORK ACCOUNTS",Updates!D251)-(FIND("Account Password:",Updates!D251)+18)))))</f>
        <v>#VALUE!</v>
      </c>
      <c r="I251" t="e">
        <f>TRIM(CLEAN(MID(Updates!D251,FIND("Password: ",Updates!D251)+10,(FIND("E-mail",Updates!D251)-(FIND("Password:",Updates!D251)+12)))))</f>
        <v>#VALUE!</v>
      </c>
      <c r="J251" t="e">
        <f>TRIM(CLEAN(MID(Updates!D251,FIND("Account to clone: ",Updates!D251)+18,(FIND("Position",Updates!D251)-(FIND("Account to clone: ",Updates!D251)+18)))))</f>
        <v>#VALUE!</v>
      </c>
      <c r="K251" t="e">
        <f>TRIM(CLEAN(MID(Updates!D251,FIND("Clone permissions of another account: ",Updates!D251)+38,(FIND("Email required:",Updates!D251)-(FIND("Clone permissions of another account: ",Updates!D251)+38)))))</f>
        <v>#VALUE!</v>
      </c>
      <c r="L251" t="e">
        <f t="shared" si="29"/>
        <v>#VALUE!</v>
      </c>
      <c r="M251" s="8" t="e">
        <f>TRIM(CLEAN(MID(Updates!D251,FIND("Branch: ",Updates!D251)+8,(FIND("Division",Updates!D251)-(FIND("Branch: ",Updates!D251)+8)))))</f>
        <v>#VALUE!</v>
      </c>
      <c r="N251" s="8" t="e">
        <f>TRIM(CLEAN(MID(Updates!D251,FIND("Pooled Position: ",Updates!D251)+17,(FIND("Are the",Updates!D251)-(FIND("Pooled Position: ",Updates!D251)+17)))))</f>
        <v>#VALUE!</v>
      </c>
      <c r="O251" t="e">
        <f>TRIM(CLEAN(MID(Updates!D251,FIND("Employee Name: ",Updates!D251)+15,(FIND("Job Title",Updates!D251)-(FIND("Employee Name: ",Updates!D251)+15)))))</f>
        <v>#VALUE!</v>
      </c>
      <c r="P251" t="e">
        <f t="shared" si="30"/>
        <v>#VALUE!</v>
      </c>
      <c r="Q251" t="e">
        <f t="shared" si="31"/>
        <v>#VALUE!</v>
      </c>
      <c r="R251" t="e">
        <f t="shared" si="32"/>
        <v>#VALUE!</v>
      </c>
      <c r="S251" t="e">
        <f>TRIM(CLEAN(MID(Updates!D251,FIND("Account to clone: ",Updates!D251)+18,(FIND("Position",Updates!D251)-(FIND("Account to clone: ",Updates!D251)+18)))))</f>
        <v>#VALUE!</v>
      </c>
      <c r="T251" t="str">
        <f t="shared" si="33"/>
        <v/>
      </c>
      <c r="U251" t="str">
        <f t="shared" si="34"/>
        <v>No</v>
      </c>
      <c r="V251" t="e">
        <f>TRIM(CLEAN(MID(Updates!D251,FIND("Home Share (H:\ drive) required: ",Updates!D251)+4,(FIND("Group Share (S:\ drive) required: ",Updates!D251)-(FIND("Home Share (H:\ drive) required: ",Updates!D251)+4)))))</f>
        <v>#VALUE!</v>
      </c>
      <c r="W251" t="str">
        <f t="shared" si="35"/>
        <v>No</v>
      </c>
      <c r="X251" t="e">
        <f>TRIM(CLEAN(MID(Updates!D251,FIND("S Drive Path: ",Updates!D251)+14,(FIND("Position",Updates!D251)-(FIND("S Drive Path: ",Updates!D251)+14)))))</f>
        <v>#VALUE!</v>
      </c>
      <c r="Y251" t="e">
        <f>("USR\"&amp;Updates!K251)</f>
        <v>#VALUE!</v>
      </c>
      <c r="Z251" t="e">
        <f>Updates!K251&amp;"$"</f>
        <v>#VALUE!</v>
      </c>
      <c r="AA251" s="11">
        <f t="shared" ca="1" si="36"/>
        <v>18</v>
      </c>
      <c r="AB251" s="6" t="str">
        <f ca="1">LOOKUP(AA251,AC2:AC21,AD2:AD21)</f>
        <v>DC4MDB08</v>
      </c>
    </row>
    <row r="252" spans="1:28" ht="12" customHeight="1">
      <c r="A252" s="6" t="e">
        <f>TRIM(CLEAN(MID(Updates!D252,FIND("Network User Id: ",Updates!D252)+17,(FIND("E-MAIL ACCOUNTS",Updates!D252)-(FIND("Network User Id:",Updates!D252)+17)))))</f>
        <v>#VALUE!</v>
      </c>
      <c r="B252" s="6" t="e">
        <f>TRIM(CLEAN(MID(Updates!D252,FIND("Logon ID: ",Updates!D252)+10,(FIND("Password:",Updates!D252)-(FIND("Logon ID:",Updates!D252)+10)))))</f>
        <v>#VALUE!</v>
      </c>
      <c r="C252" t="e">
        <f>TRIM(CLEAN(MID(Updates!D252,FIND("Primary Address: ",Updates!D252)+17,(FIND("Secondary Address:",Updates!D252)-(FIND("Primary Address: ",Updates!D252)+17)))))</f>
        <v>#VALUE!</v>
      </c>
      <c r="D252" t="e">
        <f>TRIM(CLEAN(MID(Updates!D252,FIND("Secondary Address: ",Updates!D252)+19,(FIND("** PLEASE DO NOT REPLY TO THIS E-MAIL. ",Updates!D252)-(FIND("Secondary Address: ",Updates!D252)+19)))))</f>
        <v>#VALUE!</v>
      </c>
      <c r="E252" t="b">
        <f>IF(COUNT(SEARCH({"transpo.ottawa.on.ca"},D252)),"@ottawa.ca")</f>
        <v>0</v>
      </c>
      <c r="F252" s="9" t="e">
        <f t="shared" si="28"/>
        <v>#VALUE!</v>
      </c>
      <c r="G252" t="e">
        <f>TRIM(CLEAN(MID(Updates!D252,FIND("E-mail Address: ",Updates!D252)+16,(FIND("The employee",Updates!D252)-(FIND("E-mail Address: ",Updates!D252)+16)))))</f>
        <v>#VALUE!</v>
      </c>
      <c r="H252" t="e">
        <f>TRIM(CLEAN(MID(Updates!D252,FIND("Account Password: ",Updates!D252)+18,(FIND("NETWORK ACCOUNTS",Updates!D252)-(FIND("Account Password:",Updates!D252)+18)))))</f>
        <v>#VALUE!</v>
      </c>
      <c r="I252" t="e">
        <f>TRIM(CLEAN(MID(Updates!D252,FIND("Password: ",Updates!D252)+10,(FIND("E-mail",Updates!D252)-(FIND("Password:",Updates!D252)+12)))))</f>
        <v>#VALUE!</v>
      </c>
      <c r="J252" t="e">
        <f>TRIM(CLEAN(MID(Updates!D252,FIND("Account to clone: ",Updates!D252)+18,(FIND("Position",Updates!D252)-(FIND("Account to clone: ",Updates!D252)+18)))))</f>
        <v>#VALUE!</v>
      </c>
      <c r="K252" t="e">
        <f>TRIM(CLEAN(MID(Updates!D252,FIND("Clone permissions of another account: ",Updates!D252)+38,(FIND("Email required:",Updates!D252)-(FIND("Clone permissions of another account: ",Updates!D252)+38)))))</f>
        <v>#VALUE!</v>
      </c>
      <c r="L252" t="e">
        <f t="shared" si="29"/>
        <v>#VALUE!</v>
      </c>
      <c r="M252" s="8" t="e">
        <f>TRIM(CLEAN(MID(Updates!D252,FIND("Branch: ",Updates!D252)+8,(FIND("Division",Updates!D252)-(FIND("Branch: ",Updates!D252)+8)))))</f>
        <v>#VALUE!</v>
      </c>
      <c r="N252" s="8" t="e">
        <f>TRIM(CLEAN(MID(Updates!D252,FIND("Pooled Position: ",Updates!D252)+17,(FIND("Are the",Updates!D252)-(FIND("Pooled Position: ",Updates!D252)+17)))))</f>
        <v>#VALUE!</v>
      </c>
      <c r="O252" t="e">
        <f>TRIM(CLEAN(MID(Updates!D252,FIND("Employee Name: ",Updates!D252)+15,(FIND("Job Title",Updates!D252)-(FIND("Employee Name: ",Updates!D252)+15)))))</f>
        <v>#VALUE!</v>
      </c>
      <c r="P252" t="e">
        <f t="shared" si="30"/>
        <v>#VALUE!</v>
      </c>
      <c r="Q252" t="e">
        <f t="shared" si="31"/>
        <v>#VALUE!</v>
      </c>
      <c r="R252" t="e">
        <f t="shared" si="32"/>
        <v>#VALUE!</v>
      </c>
      <c r="S252" t="e">
        <f>TRIM(CLEAN(MID(Updates!D252,FIND("Account to clone: ",Updates!D252)+18,(FIND("Position",Updates!D252)-(FIND("Account to clone: ",Updates!D252)+18)))))</f>
        <v>#VALUE!</v>
      </c>
      <c r="T252" t="str">
        <f t="shared" si="33"/>
        <v/>
      </c>
      <c r="U252" t="str">
        <f t="shared" si="34"/>
        <v>No</v>
      </c>
      <c r="V252" t="e">
        <f>TRIM(CLEAN(MID(Updates!D252,FIND("Home Share (H:\ drive) required: ",Updates!D252)+4,(FIND("Group Share (S:\ drive) required: ",Updates!D252)-(FIND("Home Share (H:\ drive) required: ",Updates!D252)+4)))))</f>
        <v>#VALUE!</v>
      </c>
      <c r="W252" t="str">
        <f t="shared" si="35"/>
        <v>No</v>
      </c>
      <c r="X252" t="e">
        <f>TRIM(CLEAN(MID(Updates!D252,FIND("S Drive Path: ",Updates!D252)+14,(FIND("Position",Updates!D252)-(FIND("S Drive Path: ",Updates!D252)+14)))))</f>
        <v>#VALUE!</v>
      </c>
      <c r="Y252" t="e">
        <f>("USR\"&amp;Updates!K252)</f>
        <v>#VALUE!</v>
      </c>
      <c r="Z252" t="e">
        <f>Updates!K252&amp;"$"</f>
        <v>#VALUE!</v>
      </c>
      <c r="AA252" s="11">
        <f t="shared" ca="1" si="36"/>
        <v>2</v>
      </c>
      <c r="AB252" s="6" t="str">
        <f ca="1">LOOKUP(AA252,AC2:AC21,AD2:AD21)</f>
        <v>DC1MDB02</v>
      </c>
    </row>
    <row r="253" spans="1:28" ht="12" customHeight="1">
      <c r="A253" s="6" t="e">
        <f>TRIM(CLEAN(MID(Updates!D253,FIND("Network User Id: ",Updates!D253)+17,(FIND("E-MAIL ACCOUNTS",Updates!D253)-(FIND("Network User Id:",Updates!D253)+17)))))</f>
        <v>#VALUE!</v>
      </c>
      <c r="B253" s="6" t="e">
        <f>TRIM(CLEAN(MID(Updates!D253,FIND("Logon ID: ",Updates!D253)+10,(FIND("Password:",Updates!D253)-(FIND("Logon ID:",Updates!D253)+10)))))</f>
        <v>#VALUE!</v>
      </c>
      <c r="C253" t="e">
        <f>TRIM(CLEAN(MID(Updates!D253,FIND("Primary Address: ",Updates!D253)+17,(FIND("Secondary Address:",Updates!D253)-(FIND("Primary Address: ",Updates!D253)+17)))))</f>
        <v>#VALUE!</v>
      </c>
      <c r="D253" t="e">
        <f>TRIM(CLEAN(MID(Updates!D253,FIND("Secondary Address: ",Updates!D253)+19,(FIND("** PLEASE DO NOT REPLY TO THIS E-MAIL. ",Updates!D253)-(FIND("Secondary Address: ",Updates!D253)+19)))))</f>
        <v>#VALUE!</v>
      </c>
      <c r="E253" t="b">
        <f>IF(COUNT(SEARCH({"transpo.ottawa.on.ca"},D253)),"@ottawa.ca")</f>
        <v>0</v>
      </c>
      <c r="F253" s="9" t="e">
        <f t="shared" si="28"/>
        <v>#VALUE!</v>
      </c>
      <c r="G253" t="e">
        <f>TRIM(CLEAN(MID(Updates!D253,FIND("E-mail Address: ",Updates!D253)+16,(FIND("The employee",Updates!D253)-(FIND("E-mail Address: ",Updates!D253)+16)))))</f>
        <v>#VALUE!</v>
      </c>
      <c r="H253" t="e">
        <f>TRIM(CLEAN(MID(Updates!D253,FIND("Account Password: ",Updates!D253)+18,(FIND("NETWORK ACCOUNTS",Updates!D253)-(FIND("Account Password:",Updates!D253)+18)))))</f>
        <v>#VALUE!</v>
      </c>
      <c r="I253" t="e">
        <f>TRIM(CLEAN(MID(Updates!D253,FIND("Password: ",Updates!D253)+10,(FIND("E-mail",Updates!D253)-(FIND("Password:",Updates!D253)+12)))))</f>
        <v>#VALUE!</v>
      </c>
      <c r="J253" t="e">
        <f>TRIM(CLEAN(MID(Updates!D253,FIND("Account to clone: ",Updates!D253)+18,(FIND("Position",Updates!D253)-(FIND("Account to clone: ",Updates!D253)+18)))))</f>
        <v>#VALUE!</v>
      </c>
      <c r="K253" t="e">
        <f>TRIM(CLEAN(MID(Updates!D253,FIND("Clone permissions of another account: ",Updates!D253)+38,(FIND("Email required:",Updates!D253)-(FIND("Clone permissions of another account: ",Updates!D253)+38)))))</f>
        <v>#VALUE!</v>
      </c>
      <c r="L253" t="e">
        <f t="shared" si="29"/>
        <v>#VALUE!</v>
      </c>
      <c r="M253" s="8" t="e">
        <f>TRIM(CLEAN(MID(Updates!D253,FIND("Branch: ",Updates!D253)+8,(FIND("Division",Updates!D253)-(FIND("Branch: ",Updates!D253)+8)))))</f>
        <v>#VALUE!</v>
      </c>
      <c r="N253" s="8" t="e">
        <f>TRIM(CLEAN(MID(Updates!D253,FIND("Pooled Position: ",Updates!D253)+17,(FIND("Are the",Updates!D253)-(FIND("Pooled Position: ",Updates!D253)+17)))))</f>
        <v>#VALUE!</v>
      </c>
      <c r="O253" t="e">
        <f>TRIM(CLEAN(MID(Updates!D253,FIND("Employee Name: ",Updates!D253)+15,(FIND("Job Title",Updates!D253)-(FIND("Employee Name: ",Updates!D253)+15)))))</f>
        <v>#VALUE!</v>
      </c>
      <c r="P253" t="e">
        <f t="shared" si="30"/>
        <v>#VALUE!</v>
      </c>
      <c r="Q253" t="e">
        <f t="shared" si="31"/>
        <v>#VALUE!</v>
      </c>
      <c r="R253" t="e">
        <f t="shared" si="32"/>
        <v>#VALUE!</v>
      </c>
      <c r="S253" t="e">
        <f>TRIM(CLEAN(MID(Updates!D253,FIND("Account to clone: ",Updates!D253)+18,(FIND("Position",Updates!D253)-(FIND("Account to clone: ",Updates!D253)+18)))))</f>
        <v>#VALUE!</v>
      </c>
      <c r="T253" t="str">
        <f t="shared" si="33"/>
        <v/>
      </c>
      <c r="U253" t="str">
        <f t="shared" si="34"/>
        <v>No</v>
      </c>
      <c r="V253" t="e">
        <f>TRIM(CLEAN(MID(Updates!D253,FIND("Home Share (H:\ drive) required: ",Updates!D253)+4,(FIND("Group Share (S:\ drive) required: ",Updates!D253)-(FIND("Home Share (H:\ drive) required: ",Updates!D253)+4)))))</f>
        <v>#VALUE!</v>
      </c>
      <c r="W253" t="str">
        <f t="shared" si="35"/>
        <v>No</v>
      </c>
      <c r="X253" t="e">
        <f>TRIM(CLEAN(MID(Updates!D253,FIND("S Drive Path: ",Updates!D253)+14,(FIND("Position",Updates!D253)-(FIND("S Drive Path: ",Updates!D253)+14)))))</f>
        <v>#VALUE!</v>
      </c>
      <c r="Y253" t="e">
        <f>("USR\"&amp;Updates!K253)</f>
        <v>#VALUE!</v>
      </c>
      <c r="Z253" t="e">
        <f>Updates!K253&amp;"$"</f>
        <v>#VALUE!</v>
      </c>
      <c r="AA253" s="11">
        <f t="shared" ca="1" si="36"/>
        <v>2</v>
      </c>
      <c r="AB253" s="6" t="str">
        <f ca="1">LOOKUP(AA253,AC2:AC21,AD2:AD21)</f>
        <v>DC1MDB02</v>
      </c>
    </row>
    <row r="254" spans="1:28" ht="12" customHeight="1">
      <c r="A254" s="6" t="e">
        <f>TRIM(CLEAN(MID(Updates!D254,FIND("Network User Id: ",Updates!D254)+17,(FIND("E-MAIL ACCOUNTS",Updates!D254)-(FIND("Network User Id:",Updates!D254)+17)))))</f>
        <v>#VALUE!</v>
      </c>
      <c r="B254" s="6" t="e">
        <f>TRIM(CLEAN(MID(Updates!D254,FIND("Logon ID: ",Updates!D254)+10,(FIND("Password:",Updates!D254)-(FIND("Logon ID:",Updates!D254)+10)))))</f>
        <v>#VALUE!</v>
      </c>
      <c r="C254" t="e">
        <f>TRIM(CLEAN(MID(Updates!D254,FIND("Primary Address: ",Updates!D254)+17,(FIND("Secondary Address:",Updates!D254)-(FIND("Primary Address: ",Updates!D254)+17)))))</f>
        <v>#VALUE!</v>
      </c>
      <c r="D254" t="e">
        <f>TRIM(CLEAN(MID(Updates!D254,FIND("Secondary Address: ",Updates!D254)+19,(FIND("** PLEASE DO NOT REPLY TO THIS E-MAIL. ",Updates!D254)-(FIND("Secondary Address: ",Updates!D254)+19)))))</f>
        <v>#VALUE!</v>
      </c>
      <c r="E254" t="b">
        <f>IF(COUNT(SEARCH({"transpo.ottawa.on.ca"},D254)),"@ottawa.ca")</f>
        <v>0</v>
      </c>
      <c r="F254" s="9" t="e">
        <f t="shared" si="28"/>
        <v>#VALUE!</v>
      </c>
      <c r="G254" t="e">
        <f>TRIM(CLEAN(MID(Updates!D254,FIND("E-mail Address: ",Updates!D254)+16,(FIND("The employee",Updates!D254)-(FIND("E-mail Address: ",Updates!D254)+16)))))</f>
        <v>#VALUE!</v>
      </c>
      <c r="H254" t="e">
        <f>TRIM(CLEAN(MID(Updates!D254,FIND("Account Password: ",Updates!D254)+18,(FIND("NETWORK ACCOUNTS",Updates!D254)-(FIND("Account Password:",Updates!D254)+18)))))</f>
        <v>#VALUE!</v>
      </c>
      <c r="I254" t="e">
        <f>TRIM(CLEAN(MID(Updates!D254,FIND("Password: ",Updates!D254)+10,(FIND("E-mail",Updates!D254)-(FIND("Password:",Updates!D254)+12)))))</f>
        <v>#VALUE!</v>
      </c>
      <c r="J254" t="e">
        <f>TRIM(CLEAN(MID(Updates!D254,FIND("Account to clone: ",Updates!D254)+18,(FIND("Position",Updates!D254)-(FIND("Account to clone: ",Updates!D254)+18)))))</f>
        <v>#VALUE!</v>
      </c>
      <c r="K254" t="e">
        <f>TRIM(CLEAN(MID(Updates!D254,FIND("Clone permissions of another account: ",Updates!D254)+38,(FIND("Email required:",Updates!D254)-(FIND("Clone permissions of another account: ",Updates!D254)+38)))))</f>
        <v>#VALUE!</v>
      </c>
      <c r="L254" t="e">
        <f t="shared" si="29"/>
        <v>#VALUE!</v>
      </c>
      <c r="M254" s="8" t="e">
        <f>TRIM(CLEAN(MID(Updates!D254,FIND("Branch: ",Updates!D254)+8,(FIND("Division",Updates!D254)-(FIND("Branch: ",Updates!D254)+8)))))</f>
        <v>#VALUE!</v>
      </c>
      <c r="N254" s="8" t="e">
        <f>TRIM(CLEAN(MID(Updates!D254,FIND("Pooled Position: ",Updates!D254)+17,(FIND("Are the",Updates!D254)-(FIND("Pooled Position: ",Updates!D254)+17)))))</f>
        <v>#VALUE!</v>
      </c>
      <c r="O254" t="e">
        <f>TRIM(CLEAN(MID(Updates!D254,FIND("Employee Name: ",Updates!D254)+15,(FIND("Job Title",Updates!D254)-(FIND("Employee Name: ",Updates!D254)+15)))))</f>
        <v>#VALUE!</v>
      </c>
      <c r="P254" t="e">
        <f t="shared" si="30"/>
        <v>#VALUE!</v>
      </c>
      <c r="Q254" t="e">
        <f t="shared" si="31"/>
        <v>#VALUE!</v>
      </c>
      <c r="R254" t="e">
        <f t="shared" si="32"/>
        <v>#VALUE!</v>
      </c>
      <c r="S254" t="e">
        <f>TRIM(CLEAN(MID(Updates!D254,FIND("Account to clone: ",Updates!D254)+18,(FIND("Position",Updates!D254)-(FIND("Account to clone: ",Updates!D254)+18)))))</f>
        <v>#VALUE!</v>
      </c>
      <c r="T254" t="str">
        <f t="shared" si="33"/>
        <v/>
      </c>
      <c r="U254" t="str">
        <f t="shared" si="34"/>
        <v>No</v>
      </c>
      <c r="V254" t="e">
        <f>TRIM(CLEAN(MID(Updates!D254,FIND("Home Share (H:\ drive) required: ",Updates!D254)+4,(FIND("Group Share (S:\ drive) required: ",Updates!D254)-(FIND("Home Share (H:\ drive) required: ",Updates!D254)+4)))))</f>
        <v>#VALUE!</v>
      </c>
      <c r="W254" t="str">
        <f t="shared" si="35"/>
        <v>No</v>
      </c>
      <c r="X254" t="e">
        <f>TRIM(CLEAN(MID(Updates!D254,FIND("S Drive Path: ",Updates!D254)+14,(FIND("Position",Updates!D254)-(FIND("S Drive Path: ",Updates!D254)+14)))))</f>
        <v>#VALUE!</v>
      </c>
      <c r="Y254" t="e">
        <f>("USR\"&amp;Updates!K254)</f>
        <v>#VALUE!</v>
      </c>
      <c r="Z254" t="e">
        <f>Updates!K254&amp;"$"</f>
        <v>#VALUE!</v>
      </c>
      <c r="AA254" s="11">
        <f t="shared" ca="1" si="36"/>
        <v>15</v>
      </c>
      <c r="AB254" s="6" t="str">
        <f ca="1">LOOKUP(AA254,AC2:AC21,AD2:AD21)</f>
        <v>DC4MDB05</v>
      </c>
    </row>
    <row r="255" spans="1:28" ht="12" customHeight="1">
      <c r="A255" s="6" t="e">
        <f>TRIM(CLEAN(MID(Updates!D255,FIND("Network User Id: ",Updates!D255)+17,(FIND("E-MAIL ACCOUNTS",Updates!D255)-(FIND("Network User Id:",Updates!D255)+17)))))</f>
        <v>#VALUE!</v>
      </c>
      <c r="B255" s="6" t="e">
        <f>TRIM(CLEAN(MID(Updates!D255,FIND("Logon ID: ",Updates!D255)+10,(FIND("Password:",Updates!D255)-(FIND("Logon ID:",Updates!D255)+10)))))</f>
        <v>#VALUE!</v>
      </c>
      <c r="C255" t="e">
        <f>TRIM(CLEAN(MID(Updates!D255,FIND("Primary Address: ",Updates!D255)+17,(FIND("Secondary Address:",Updates!D255)-(FIND("Primary Address: ",Updates!D255)+17)))))</f>
        <v>#VALUE!</v>
      </c>
      <c r="D255" t="e">
        <f>TRIM(CLEAN(MID(Updates!D255,FIND("Secondary Address: ",Updates!D255)+19,(FIND("** PLEASE DO NOT REPLY TO THIS E-MAIL. ",Updates!D255)-(FIND("Secondary Address: ",Updates!D255)+19)))))</f>
        <v>#VALUE!</v>
      </c>
      <c r="E255" t="b">
        <f>IF(COUNT(SEARCH({"transpo.ottawa.on.ca"},D255)),"@ottawa.ca")</f>
        <v>0</v>
      </c>
      <c r="F255" s="9" t="e">
        <f t="shared" si="28"/>
        <v>#VALUE!</v>
      </c>
      <c r="G255" t="e">
        <f>TRIM(CLEAN(MID(Updates!D255,FIND("E-mail Address: ",Updates!D255)+16,(FIND("The employee",Updates!D255)-(FIND("E-mail Address: ",Updates!D255)+16)))))</f>
        <v>#VALUE!</v>
      </c>
      <c r="H255" t="e">
        <f>TRIM(CLEAN(MID(Updates!D255,FIND("Account Password: ",Updates!D255)+18,(FIND("NETWORK ACCOUNTS",Updates!D255)-(FIND("Account Password:",Updates!D255)+18)))))</f>
        <v>#VALUE!</v>
      </c>
      <c r="I255" t="e">
        <f>TRIM(CLEAN(MID(Updates!D255,FIND("Password: ",Updates!D255)+10,(FIND("E-mail",Updates!D255)-(FIND("Password:",Updates!D255)+12)))))</f>
        <v>#VALUE!</v>
      </c>
      <c r="J255" t="e">
        <f>TRIM(CLEAN(MID(Updates!D255,FIND("Account to clone: ",Updates!D255)+18,(FIND("Position",Updates!D255)-(FIND("Account to clone: ",Updates!D255)+18)))))</f>
        <v>#VALUE!</v>
      </c>
      <c r="K255" t="e">
        <f>TRIM(CLEAN(MID(Updates!D255,FIND("Clone permissions of another account: ",Updates!D255)+38,(FIND("Email required:",Updates!D255)-(FIND("Clone permissions of another account: ",Updates!D255)+38)))))</f>
        <v>#VALUE!</v>
      </c>
      <c r="L255" t="e">
        <f t="shared" si="29"/>
        <v>#VALUE!</v>
      </c>
      <c r="M255" s="8" t="e">
        <f>TRIM(CLEAN(MID(Updates!D255,FIND("Branch: ",Updates!D255)+8,(FIND("Division",Updates!D255)-(FIND("Branch: ",Updates!D255)+8)))))</f>
        <v>#VALUE!</v>
      </c>
      <c r="N255" s="8" t="e">
        <f>TRIM(CLEAN(MID(Updates!D255,FIND("Pooled Position: ",Updates!D255)+17,(FIND("Are the",Updates!D255)-(FIND("Pooled Position: ",Updates!D255)+17)))))</f>
        <v>#VALUE!</v>
      </c>
      <c r="O255" t="e">
        <f>TRIM(CLEAN(MID(Updates!D255,FIND("Employee Name: ",Updates!D255)+15,(FIND("Job Title",Updates!D255)-(FIND("Employee Name: ",Updates!D255)+15)))))</f>
        <v>#VALUE!</v>
      </c>
      <c r="P255" t="e">
        <f t="shared" si="30"/>
        <v>#VALUE!</v>
      </c>
      <c r="Q255" t="e">
        <f t="shared" si="31"/>
        <v>#VALUE!</v>
      </c>
      <c r="R255" t="e">
        <f t="shared" si="32"/>
        <v>#VALUE!</v>
      </c>
      <c r="S255" t="e">
        <f>TRIM(CLEAN(MID(Updates!D255,FIND("Account to clone: ",Updates!D255)+18,(FIND("Position",Updates!D255)-(FIND("Account to clone: ",Updates!D255)+18)))))</f>
        <v>#VALUE!</v>
      </c>
      <c r="T255" t="str">
        <f t="shared" si="33"/>
        <v/>
      </c>
      <c r="U255" t="str">
        <f t="shared" si="34"/>
        <v>No</v>
      </c>
      <c r="V255" t="e">
        <f>TRIM(CLEAN(MID(Updates!D255,FIND("Home Share (H:\ drive) required: ",Updates!D255)+4,(FIND("Group Share (S:\ drive) required: ",Updates!D255)-(FIND("Home Share (H:\ drive) required: ",Updates!D255)+4)))))</f>
        <v>#VALUE!</v>
      </c>
      <c r="W255" t="str">
        <f t="shared" si="35"/>
        <v>No</v>
      </c>
      <c r="X255" t="e">
        <f>TRIM(CLEAN(MID(Updates!D255,FIND("S Drive Path: ",Updates!D255)+14,(FIND("Position",Updates!D255)-(FIND("S Drive Path: ",Updates!D255)+14)))))</f>
        <v>#VALUE!</v>
      </c>
      <c r="Y255" t="e">
        <f>("USR\"&amp;Updates!K255)</f>
        <v>#VALUE!</v>
      </c>
      <c r="Z255" t="e">
        <f>Updates!K255&amp;"$"</f>
        <v>#VALUE!</v>
      </c>
      <c r="AA255" s="11">
        <f t="shared" ca="1" si="36"/>
        <v>6</v>
      </c>
      <c r="AB255" s="6" t="str">
        <f ca="1">LOOKUP(AA255,AC2:AC21,AD2:AD21)</f>
        <v>DC1MDB06</v>
      </c>
    </row>
    <row r="256" spans="1:28" ht="12" customHeight="1">
      <c r="A256" s="6" t="e">
        <f>TRIM(CLEAN(MID(Updates!D256,FIND("Network User Id: ",Updates!D256)+17,(FIND("E-MAIL ACCOUNTS",Updates!D256)-(FIND("Network User Id:",Updates!D256)+17)))))</f>
        <v>#VALUE!</v>
      </c>
      <c r="B256" s="6" t="e">
        <f>TRIM(CLEAN(MID(Updates!D256,FIND("Logon ID: ",Updates!D256)+10,(FIND("Password:",Updates!D256)-(FIND("Logon ID:",Updates!D256)+10)))))</f>
        <v>#VALUE!</v>
      </c>
      <c r="C256" t="e">
        <f>TRIM(CLEAN(MID(Updates!D256,FIND("Primary Address: ",Updates!D256)+17,(FIND("Secondary Address:",Updates!D256)-(FIND("Primary Address: ",Updates!D256)+17)))))</f>
        <v>#VALUE!</v>
      </c>
      <c r="D256" t="e">
        <f>TRIM(CLEAN(MID(Updates!D256,FIND("Secondary Address: ",Updates!D256)+19,(FIND("** PLEASE DO NOT REPLY TO THIS E-MAIL. ",Updates!D256)-(FIND("Secondary Address: ",Updates!D256)+19)))))</f>
        <v>#VALUE!</v>
      </c>
      <c r="E256" t="b">
        <f>IF(COUNT(SEARCH({"transpo.ottawa.on.ca"},D256)),"@ottawa.ca")</f>
        <v>0</v>
      </c>
      <c r="F256" s="9" t="e">
        <f t="shared" si="28"/>
        <v>#VALUE!</v>
      </c>
      <c r="G256" t="e">
        <f>TRIM(CLEAN(MID(Updates!D256,FIND("E-mail Address: ",Updates!D256)+16,(FIND("The employee",Updates!D256)-(FIND("E-mail Address: ",Updates!D256)+16)))))</f>
        <v>#VALUE!</v>
      </c>
      <c r="H256" t="e">
        <f>TRIM(CLEAN(MID(Updates!D256,FIND("Account Password: ",Updates!D256)+18,(FIND("NETWORK ACCOUNTS",Updates!D256)-(FIND("Account Password:",Updates!D256)+18)))))</f>
        <v>#VALUE!</v>
      </c>
      <c r="I256" t="e">
        <f>TRIM(CLEAN(MID(Updates!D256,FIND("Password: ",Updates!D256)+10,(FIND("E-mail",Updates!D256)-(FIND("Password:",Updates!D256)+12)))))</f>
        <v>#VALUE!</v>
      </c>
      <c r="J256" t="e">
        <f>TRIM(CLEAN(MID(Updates!D256,FIND("Account to clone: ",Updates!D256)+18,(FIND("Position",Updates!D256)-(FIND("Account to clone: ",Updates!D256)+18)))))</f>
        <v>#VALUE!</v>
      </c>
      <c r="K256" t="e">
        <f>TRIM(CLEAN(MID(Updates!D256,FIND("Clone permissions of another account: ",Updates!D256)+38,(FIND("Email required:",Updates!D256)-(FIND("Clone permissions of another account: ",Updates!D256)+38)))))</f>
        <v>#VALUE!</v>
      </c>
      <c r="L256" t="e">
        <f t="shared" si="29"/>
        <v>#VALUE!</v>
      </c>
      <c r="M256" s="8" t="e">
        <f>TRIM(CLEAN(MID(Updates!D256,FIND("Branch: ",Updates!D256)+8,(FIND("Division",Updates!D256)-(FIND("Branch: ",Updates!D256)+8)))))</f>
        <v>#VALUE!</v>
      </c>
      <c r="N256" s="8" t="e">
        <f>TRIM(CLEAN(MID(Updates!D256,FIND("Pooled Position: ",Updates!D256)+17,(FIND("Are the",Updates!D256)-(FIND("Pooled Position: ",Updates!D256)+17)))))</f>
        <v>#VALUE!</v>
      </c>
      <c r="O256" t="e">
        <f>TRIM(CLEAN(MID(Updates!D256,FIND("Employee Name: ",Updates!D256)+15,(FIND("Job Title",Updates!D256)-(FIND("Employee Name: ",Updates!D256)+15)))))</f>
        <v>#VALUE!</v>
      </c>
      <c r="P256" t="e">
        <f t="shared" si="30"/>
        <v>#VALUE!</v>
      </c>
      <c r="Q256" t="e">
        <f t="shared" si="31"/>
        <v>#VALUE!</v>
      </c>
      <c r="R256" t="e">
        <f t="shared" si="32"/>
        <v>#VALUE!</v>
      </c>
      <c r="S256" t="e">
        <f>TRIM(CLEAN(MID(Updates!D256,FIND("Account to clone: ",Updates!D256)+18,(FIND("Position",Updates!D256)-(FIND("Account to clone: ",Updates!D256)+18)))))</f>
        <v>#VALUE!</v>
      </c>
      <c r="T256" t="str">
        <f t="shared" si="33"/>
        <v/>
      </c>
      <c r="U256" t="str">
        <f t="shared" si="34"/>
        <v>No</v>
      </c>
      <c r="V256" t="e">
        <f>TRIM(CLEAN(MID(Updates!D256,FIND("Home Share (H:\ drive) required: ",Updates!D256)+4,(FIND("Group Share (S:\ drive) required: ",Updates!D256)-(FIND("Home Share (H:\ drive) required: ",Updates!D256)+4)))))</f>
        <v>#VALUE!</v>
      </c>
      <c r="W256" t="str">
        <f t="shared" si="35"/>
        <v>No</v>
      </c>
      <c r="X256" t="e">
        <f>TRIM(CLEAN(MID(Updates!D256,FIND("S Drive Path: ",Updates!D256)+14,(FIND("Position",Updates!D256)-(FIND("S Drive Path: ",Updates!D256)+14)))))</f>
        <v>#VALUE!</v>
      </c>
      <c r="Y256" t="e">
        <f>("USR\"&amp;Updates!K256)</f>
        <v>#VALUE!</v>
      </c>
      <c r="Z256" t="e">
        <f>Updates!K256&amp;"$"</f>
        <v>#VALUE!</v>
      </c>
      <c r="AA256" s="11">
        <f t="shared" ca="1" si="36"/>
        <v>8</v>
      </c>
      <c r="AB256" s="6" t="str">
        <f ca="1">LOOKUP(AA256,AC2:AC21,AD2:AD21)</f>
        <v>DC1MDB08</v>
      </c>
    </row>
    <row r="257" spans="1:28" ht="12" customHeight="1">
      <c r="A257" s="6" t="e">
        <f>TRIM(CLEAN(MID(Updates!D257,FIND("Network User Id: ",Updates!D257)+17,(FIND("E-MAIL ACCOUNTS",Updates!D257)-(FIND("Network User Id:",Updates!D257)+17)))))</f>
        <v>#VALUE!</v>
      </c>
      <c r="B257" s="6" t="e">
        <f>TRIM(CLEAN(MID(Updates!D257,FIND("Logon ID: ",Updates!D257)+10,(FIND("Password:",Updates!D257)-(FIND("Logon ID:",Updates!D257)+10)))))</f>
        <v>#VALUE!</v>
      </c>
      <c r="C257" t="e">
        <f>TRIM(CLEAN(MID(Updates!D257,FIND("Primary Address: ",Updates!D257)+17,(FIND("Secondary Address:",Updates!D257)-(FIND("Primary Address: ",Updates!D257)+17)))))</f>
        <v>#VALUE!</v>
      </c>
      <c r="D257" t="e">
        <f>TRIM(CLEAN(MID(Updates!D257,FIND("Secondary Address: ",Updates!D257)+19,(FIND("** PLEASE DO NOT REPLY TO THIS E-MAIL. ",Updates!D257)-(FIND("Secondary Address: ",Updates!D257)+19)))))</f>
        <v>#VALUE!</v>
      </c>
      <c r="E257" t="b">
        <f>IF(COUNT(SEARCH({"transpo.ottawa.on.ca"},D257)),"@ottawa.ca")</f>
        <v>0</v>
      </c>
      <c r="F257" s="9" t="e">
        <f t="shared" si="28"/>
        <v>#VALUE!</v>
      </c>
      <c r="G257" t="e">
        <f>TRIM(CLEAN(MID(Updates!D257,FIND("E-mail Address: ",Updates!D257)+16,(FIND("The employee",Updates!D257)-(FIND("E-mail Address: ",Updates!D257)+16)))))</f>
        <v>#VALUE!</v>
      </c>
      <c r="H257" t="e">
        <f>TRIM(CLEAN(MID(Updates!D257,FIND("Account Password: ",Updates!D257)+18,(FIND("NETWORK ACCOUNTS",Updates!D257)-(FIND("Account Password:",Updates!D257)+18)))))</f>
        <v>#VALUE!</v>
      </c>
      <c r="I257" t="e">
        <f>TRIM(CLEAN(MID(Updates!D257,FIND("Password: ",Updates!D257)+10,(FIND("E-mail",Updates!D257)-(FIND("Password:",Updates!D257)+12)))))</f>
        <v>#VALUE!</v>
      </c>
      <c r="J257" t="e">
        <f>TRIM(CLEAN(MID(Updates!D257,FIND("Account to clone: ",Updates!D257)+18,(FIND("Position",Updates!D257)-(FIND("Account to clone: ",Updates!D257)+18)))))</f>
        <v>#VALUE!</v>
      </c>
      <c r="K257" t="e">
        <f>TRIM(CLEAN(MID(Updates!D257,FIND("Clone permissions of another account: ",Updates!D257)+38,(FIND("Email required:",Updates!D257)-(FIND("Clone permissions of another account: ",Updates!D257)+38)))))</f>
        <v>#VALUE!</v>
      </c>
      <c r="L257" t="e">
        <f t="shared" si="29"/>
        <v>#VALUE!</v>
      </c>
      <c r="M257" s="8" t="e">
        <f>TRIM(CLEAN(MID(Updates!D257,FIND("Branch: ",Updates!D257)+8,(FIND("Division",Updates!D257)-(FIND("Branch: ",Updates!D257)+8)))))</f>
        <v>#VALUE!</v>
      </c>
      <c r="N257" s="8" t="e">
        <f>TRIM(CLEAN(MID(Updates!D257,FIND("Pooled Position: ",Updates!D257)+17,(FIND("Are the",Updates!D257)-(FIND("Pooled Position: ",Updates!D257)+17)))))</f>
        <v>#VALUE!</v>
      </c>
      <c r="O257" t="e">
        <f>TRIM(CLEAN(MID(Updates!D257,FIND("Employee Name: ",Updates!D257)+15,(FIND("Job Title",Updates!D257)-(FIND("Employee Name: ",Updates!D257)+15)))))</f>
        <v>#VALUE!</v>
      </c>
      <c r="P257" t="e">
        <f t="shared" si="30"/>
        <v>#VALUE!</v>
      </c>
      <c r="Q257" t="e">
        <f t="shared" si="31"/>
        <v>#VALUE!</v>
      </c>
      <c r="R257" t="e">
        <f t="shared" si="32"/>
        <v>#VALUE!</v>
      </c>
      <c r="S257" t="e">
        <f>TRIM(CLEAN(MID(Updates!D257,FIND("Account to clone: ",Updates!D257)+18,(FIND("Position",Updates!D257)-(FIND("Account to clone: ",Updates!D257)+18)))))</f>
        <v>#VALUE!</v>
      </c>
      <c r="T257" t="str">
        <f t="shared" si="33"/>
        <v/>
      </c>
      <c r="U257" t="str">
        <f t="shared" si="34"/>
        <v>No</v>
      </c>
      <c r="V257" t="e">
        <f>TRIM(CLEAN(MID(Updates!D257,FIND("Home Share (H:\ drive) required: ",Updates!D257)+4,(FIND("Group Share (S:\ drive) required: ",Updates!D257)-(FIND("Home Share (H:\ drive) required: ",Updates!D257)+4)))))</f>
        <v>#VALUE!</v>
      </c>
      <c r="W257" t="str">
        <f t="shared" si="35"/>
        <v>No</v>
      </c>
      <c r="X257" t="e">
        <f>TRIM(CLEAN(MID(Updates!D257,FIND("S Drive Path: ",Updates!D257)+14,(FIND("Position",Updates!D257)-(FIND("S Drive Path: ",Updates!D257)+14)))))</f>
        <v>#VALUE!</v>
      </c>
      <c r="Y257" t="e">
        <f>("USR\"&amp;Updates!K257)</f>
        <v>#VALUE!</v>
      </c>
      <c r="Z257" t="e">
        <f>Updates!K257&amp;"$"</f>
        <v>#VALUE!</v>
      </c>
      <c r="AA257" s="11">
        <f t="shared" ca="1" si="36"/>
        <v>2</v>
      </c>
      <c r="AB257" s="6" t="str">
        <f ca="1">LOOKUP(AA257,AC2:AC21,AD2:AD21)</f>
        <v>DC1MDB02</v>
      </c>
    </row>
    <row r="258" spans="1:28" ht="12" customHeight="1">
      <c r="A258" s="6" t="e">
        <f>TRIM(CLEAN(MID(Updates!D258,FIND("Network User Id: ",Updates!D258)+17,(FIND("E-MAIL ACCOUNTS",Updates!D258)-(FIND("Network User Id:",Updates!D258)+17)))))</f>
        <v>#VALUE!</v>
      </c>
      <c r="B258" s="6" t="e">
        <f>TRIM(CLEAN(MID(Updates!D258,FIND("Logon ID: ",Updates!D258)+10,(FIND("Password:",Updates!D258)-(FIND("Logon ID:",Updates!D258)+10)))))</f>
        <v>#VALUE!</v>
      </c>
      <c r="C258" t="e">
        <f>TRIM(CLEAN(MID(Updates!D258,FIND("Primary Address: ",Updates!D258)+17,(FIND("Secondary Address:",Updates!D258)-(FIND("Primary Address: ",Updates!D258)+17)))))</f>
        <v>#VALUE!</v>
      </c>
      <c r="D258" t="e">
        <f>TRIM(CLEAN(MID(Updates!D258,FIND("Secondary Address: ",Updates!D258)+19,(FIND("** PLEASE DO NOT REPLY TO THIS E-MAIL. ",Updates!D258)-(FIND("Secondary Address: ",Updates!D258)+19)))))</f>
        <v>#VALUE!</v>
      </c>
      <c r="E258" t="b">
        <f>IF(COUNT(SEARCH({"transpo.ottawa.on.ca"},D258)),"@ottawa.ca")</f>
        <v>0</v>
      </c>
      <c r="F258" s="9" t="e">
        <f t="shared" si="28"/>
        <v>#VALUE!</v>
      </c>
      <c r="G258" t="e">
        <f>TRIM(CLEAN(MID(Updates!D258,FIND("E-mail Address: ",Updates!D258)+16,(FIND("The employee",Updates!D258)-(FIND("E-mail Address: ",Updates!D258)+16)))))</f>
        <v>#VALUE!</v>
      </c>
      <c r="H258" t="e">
        <f>TRIM(CLEAN(MID(Updates!D258,FIND("Account Password: ",Updates!D258)+18,(FIND("NETWORK ACCOUNTS",Updates!D258)-(FIND("Account Password:",Updates!D258)+18)))))</f>
        <v>#VALUE!</v>
      </c>
      <c r="I258" t="e">
        <f>TRIM(CLEAN(MID(Updates!D258,FIND("Password: ",Updates!D258)+10,(FIND("E-mail",Updates!D258)-(FIND("Password:",Updates!D258)+12)))))</f>
        <v>#VALUE!</v>
      </c>
      <c r="J258" t="e">
        <f>TRIM(CLEAN(MID(Updates!D258,FIND("Account to clone: ",Updates!D258)+18,(FIND("Position",Updates!D258)-(FIND("Account to clone: ",Updates!D258)+18)))))</f>
        <v>#VALUE!</v>
      </c>
      <c r="K258" t="e">
        <f>TRIM(CLEAN(MID(Updates!D258,FIND("Clone permissions of another account: ",Updates!D258)+38,(FIND("Email required:",Updates!D258)-(FIND("Clone permissions of another account: ",Updates!D258)+38)))))</f>
        <v>#VALUE!</v>
      </c>
      <c r="L258" t="e">
        <f t="shared" si="29"/>
        <v>#VALUE!</v>
      </c>
      <c r="M258" s="8" t="e">
        <f>TRIM(CLEAN(MID(Updates!D258,FIND("Branch: ",Updates!D258)+8,(FIND("Division",Updates!D258)-(FIND("Branch: ",Updates!D258)+8)))))</f>
        <v>#VALUE!</v>
      </c>
      <c r="N258" s="8" t="e">
        <f>TRIM(CLEAN(MID(Updates!D258,FIND("Pooled Position: ",Updates!D258)+17,(FIND("Are the",Updates!D258)-(FIND("Pooled Position: ",Updates!D258)+17)))))</f>
        <v>#VALUE!</v>
      </c>
      <c r="O258" t="e">
        <f>TRIM(CLEAN(MID(Updates!D258,FIND("Employee Name: ",Updates!D258)+15,(FIND("Job Title",Updates!D258)-(FIND("Employee Name: ",Updates!D258)+15)))))</f>
        <v>#VALUE!</v>
      </c>
      <c r="P258" t="e">
        <f t="shared" si="30"/>
        <v>#VALUE!</v>
      </c>
      <c r="Q258" t="e">
        <f t="shared" si="31"/>
        <v>#VALUE!</v>
      </c>
      <c r="R258" t="e">
        <f t="shared" si="32"/>
        <v>#VALUE!</v>
      </c>
      <c r="S258" t="e">
        <f>TRIM(CLEAN(MID(Updates!D258,FIND("Account to clone: ",Updates!D258)+18,(FIND("Position",Updates!D258)-(FIND("Account to clone: ",Updates!D258)+18)))))</f>
        <v>#VALUE!</v>
      </c>
      <c r="T258" t="str">
        <f t="shared" si="33"/>
        <v/>
      </c>
      <c r="U258" t="str">
        <f t="shared" si="34"/>
        <v>No</v>
      </c>
      <c r="V258" t="e">
        <f>TRIM(CLEAN(MID(Updates!D258,FIND("Home Share (H:\ drive) required: ",Updates!D258)+4,(FIND("Group Share (S:\ drive) required: ",Updates!D258)-(FIND("Home Share (H:\ drive) required: ",Updates!D258)+4)))))</f>
        <v>#VALUE!</v>
      </c>
      <c r="W258" t="str">
        <f t="shared" si="35"/>
        <v>No</v>
      </c>
      <c r="X258" t="e">
        <f>TRIM(CLEAN(MID(Updates!D258,FIND("S Drive Path: ",Updates!D258)+14,(FIND("Position",Updates!D258)-(FIND("S Drive Path: ",Updates!D258)+14)))))</f>
        <v>#VALUE!</v>
      </c>
      <c r="Y258" t="e">
        <f>("USR\"&amp;Updates!K258)</f>
        <v>#VALUE!</v>
      </c>
      <c r="Z258" t="e">
        <f>Updates!K258&amp;"$"</f>
        <v>#VALUE!</v>
      </c>
      <c r="AA258" s="11">
        <f t="shared" ca="1" si="36"/>
        <v>13</v>
      </c>
      <c r="AB258" s="6" t="str">
        <f ca="1">LOOKUP(AA258,AC2:AC21,AD2:AD21)</f>
        <v>DC4MDB03</v>
      </c>
    </row>
    <row r="259" spans="1:28" ht="12" customHeight="1">
      <c r="A259" s="6" t="e">
        <f>TRIM(CLEAN(MID(Updates!D259,FIND("Network User Id: ",Updates!D259)+17,(FIND("E-MAIL ACCOUNTS",Updates!D259)-(FIND("Network User Id:",Updates!D259)+17)))))</f>
        <v>#VALUE!</v>
      </c>
      <c r="B259" s="6" t="e">
        <f>TRIM(CLEAN(MID(Updates!D259,FIND("Logon ID: ",Updates!D259)+10,(FIND("Password:",Updates!D259)-(FIND("Logon ID:",Updates!D259)+10)))))</f>
        <v>#VALUE!</v>
      </c>
      <c r="C259" t="e">
        <f>TRIM(CLEAN(MID(Updates!D259,FIND("Primary Address: ",Updates!D259)+17,(FIND("Secondary Address:",Updates!D259)-(FIND("Primary Address: ",Updates!D259)+17)))))</f>
        <v>#VALUE!</v>
      </c>
      <c r="D259" t="e">
        <f>TRIM(CLEAN(MID(Updates!D259,FIND("Secondary Address: ",Updates!D259)+19,(FIND("** PLEASE DO NOT REPLY TO THIS E-MAIL. ",Updates!D259)-(FIND("Secondary Address: ",Updates!D259)+19)))))</f>
        <v>#VALUE!</v>
      </c>
      <c r="E259" t="b">
        <f>IF(COUNT(SEARCH({"transpo.ottawa.on.ca"},D259)),"@ottawa.ca")</f>
        <v>0</v>
      </c>
      <c r="F259" s="9" t="e">
        <f t="shared" ref="F259:F322" si="37">TRIM(LEFT(SUBSTITUTE(D259,"@",REPT(" ",LEN(D259))),LEN(D259)))</f>
        <v>#VALUE!</v>
      </c>
      <c r="G259" t="e">
        <f>TRIM(CLEAN(MID(Updates!D259,FIND("E-mail Address: ",Updates!D259)+16,(FIND("The employee",Updates!D259)-(FIND("E-mail Address: ",Updates!D259)+16)))))</f>
        <v>#VALUE!</v>
      </c>
      <c r="H259" t="e">
        <f>TRIM(CLEAN(MID(Updates!D259,FIND("Account Password: ",Updates!D259)+18,(FIND("NETWORK ACCOUNTS",Updates!D259)-(FIND("Account Password:",Updates!D259)+18)))))</f>
        <v>#VALUE!</v>
      </c>
      <c r="I259" t="e">
        <f>TRIM(CLEAN(MID(Updates!D259,FIND("Password: ",Updates!D259)+10,(FIND("E-mail",Updates!D259)-(FIND("Password:",Updates!D259)+12)))))</f>
        <v>#VALUE!</v>
      </c>
      <c r="J259" t="e">
        <f>TRIM(CLEAN(MID(Updates!D259,FIND("Account to clone: ",Updates!D259)+18,(FIND("Position",Updates!D259)-(FIND("Account to clone: ",Updates!D259)+18)))))</f>
        <v>#VALUE!</v>
      </c>
      <c r="K259" t="e">
        <f>TRIM(CLEAN(MID(Updates!D259,FIND("Clone permissions of another account: ",Updates!D259)+38,(FIND("Email required:",Updates!D259)-(FIND("Clone permissions of another account: ",Updates!D259)+38)))))</f>
        <v>#VALUE!</v>
      </c>
      <c r="L259" t="e">
        <f t="shared" ref="L259:L322" si="38">IF(K259="No","",K259)</f>
        <v>#VALUE!</v>
      </c>
      <c r="M259" s="8" t="e">
        <f>TRIM(CLEAN(MID(Updates!D259,FIND("Branch: ",Updates!D259)+8,(FIND("Division",Updates!D259)-(FIND("Branch: ",Updates!D259)+8)))))</f>
        <v>#VALUE!</v>
      </c>
      <c r="N259" s="8" t="e">
        <f>TRIM(CLEAN(MID(Updates!D259,FIND("Pooled Position: ",Updates!D259)+17,(FIND("Are the",Updates!D259)-(FIND("Pooled Position: ",Updates!D259)+17)))))</f>
        <v>#VALUE!</v>
      </c>
      <c r="O259" t="e">
        <f>TRIM(CLEAN(MID(Updates!D259,FIND("Employee Name: ",Updates!D259)+15,(FIND("Job Title",Updates!D259)-(FIND("Employee Name: ",Updates!D259)+15)))))</f>
        <v>#VALUE!</v>
      </c>
      <c r="P259" t="e">
        <f t="shared" ref="P259:P322" si="39">TRIM(CLEAN(IF(ISTEXT(B259)=FALSE,A259,IF(ISTEXT(B259)=TRUE,B259))))</f>
        <v>#VALUE!</v>
      </c>
      <c r="Q259" t="e">
        <f t="shared" ref="Q259:Q322" si="40">TRIM(CLEAN(IF(ISTEXT(G259)=FALSE,D259,IF(ISTEXT(G259)=TRUE,G259))))</f>
        <v>#VALUE!</v>
      </c>
      <c r="R259" t="e">
        <f t="shared" ref="R259:R322" si="41">TRIM(CLEAN(IF(ISTEXT(I259)=FALSE,H259,IF(ISTEXT(I259)=TRUE,I259))))</f>
        <v>#VALUE!</v>
      </c>
      <c r="S259" t="e">
        <f>TRIM(CLEAN(MID(Updates!D259,FIND("Account to clone: ",Updates!D259)+18,(FIND("Position",Updates!D259)-(FIND("Account to clone: ",Updates!D259)+18)))))</f>
        <v>#VALUE!</v>
      </c>
      <c r="T259" t="str">
        <f t="shared" ref="T259:T322" si="42">TRIM(CLEAN(IF(ISERROR(S259),"",S259)))</f>
        <v/>
      </c>
      <c r="U259" t="str">
        <f t="shared" ref="U259:U322" si="43">IF(T259="","No","Yes")</f>
        <v>No</v>
      </c>
      <c r="V259" t="e">
        <f>TRIM(CLEAN(MID(Updates!D259,FIND("Home Share (H:\ drive) required: ",Updates!D259)+4,(FIND("Group Share (S:\ drive) required: ",Updates!D259)-(FIND("Home Share (H:\ drive) required: ",Updates!D259)+4)))))</f>
        <v>#VALUE!</v>
      </c>
      <c r="W259" t="str">
        <f t="shared" ref="W259:W322" si="44">IF(ISERROR(V259),"No",V259)</f>
        <v>No</v>
      </c>
      <c r="X259" t="e">
        <f>TRIM(CLEAN(MID(Updates!D259,FIND("S Drive Path: ",Updates!D259)+14,(FIND("Position",Updates!D259)-(FIND("S Drive Path: ",Updates!D259)+14)))))</f>
        <v>#VALUE!</v>
      </c>
      <c r="Y259" t="e">
        <f>("USR\"&amp;Updates!K259)</f>
        <v>#VALUE!</v>
      </c>
      <c r="Z259" t="e">
        <f>Updates!K259&amp;"$"</f>
        <v>#VALUE!</v>
      </c>
      <c r="AA259" s="11">
        <f t="shared" ref="AA259:AA322" ca="1" si="45">RANDBETWEEN(1,20)</f>
        <v>20</v>
      </c>
      <c r="AB259" s="6" t="str">
        <f ca="1">LOOKUP(AA259,AC2:AC21,AD2:AD21)</f>
        <v>DC4MDB10</v>
      </c>
    </row>
    <row r="260" spans="1:28" ht="12" customHeight="1">
      <c r="A260" s="6" t="e">
        <f>TRIM(CLEAN(MID(Updates!D260,FIND("Network User Id: ",Updates!D260)+17,(FIND("E-MAIL ACCOUNTS",Updates!D260)-(FIND("Network User Id:",Updates!D260)+17)))))</f>
        <v>#VALUE!</v>
      </c>
      <c r="B260" s="6" t="e">
        <f>TRIM(CLEAN(MID(Updates!D260,FIND("Logon ID: ",Updates!D260)+10,(FIND("Password:",Updates!D260)-(FIND("Logon ID:",Updates!D260)+10)))))</f>
        <v>#VALUE!</v>
      </c>
      <c r="C260" t="e">
        <f>TRIM(CLEAN(MID(Updates!D260,FIND("Primary Address: ",Updates!D260)+17,(FIND("Secondary Address:",Updates!D260)-(FIND("Primary Address: ",Updates!D260)+17)))))</f>
        <v>#VALUE!</v>
      </c>
      <c r="D260" t="e">
        <f>TRIM(CLEAN(MID(Updates!D260,FIND("Secondary Address: ",Updates!D260)+19,(FIND("** PLEASE DO NOT REPLY TO THIS E-MAIL. ",Updates!D260)-(FIND("Secondary Address: ",Updates!D260)+19)))))</f>
        <v>#VALUE!</v>
      </c>
      <c r="E260" t="b">
        <f>IF(COUNT(SEARCH({"transpo.ottawa.on.ca"},D260)),"@ottawa.ca")</f>
        <v>0</v>
      </c>
      <c r="F260" s="9" t="e">
        <f t="shared" si="37"/>
        <v>#VALUE!</v>
      </c>
      <c r="G260" t="e">
        <f>TRIM(CLEAN(MID(Updates!D260,FIND("E-mail Address: ",Updates!D260)+16,(FIND("The employee",Updates!D260)-(FIND("E-mail Address: ",Updates!D260)+16)))))</f>
        <v>#VALUE!</v>
      </c>
      <c r="H260" t="e">
        <f>TRIM(CLEAN(MID(Updates!D260,FIND("Account Password: ",Updates!D260)+18,(FIND("NETWORK ACCOUNTS",Updates!D260)-(FIND("Account Password:",Updates!D260)+18)))))</f>
        <v>#VALUE!</v>
      </c>
      <c r="I260" t="e">
        <f>TRIM(CLEAN(MID(Updates!D260,FIND("Password: ",Updates!D260)+10,(FIND("E-mail",Updates!D260)-(FIND("Password:",Updates!D260)+12)))))</f>
        <v>#VALUE!</v>
      </c>
      <c r="J260" t="e">
        <f>TRIM(CLEAN(MID(Updates!D260,FIND("Account to clone: ",Updates!D260)+18,(FIND("Position",Updates!D260)-(FIND("Account to clone: ",Updates!D260)+18)))))</f>
        <v>#VALUE!</v>
      </c>
      <c r="K260" t="e">
        <f>TRIM(CLEAN(MID(Updates!D260,FIND("Clone permissions of another account: ",Updates!D260)+38,(FIND("Email required:",Updates!D260)-(FIND("Clone permissions of another account: ",Updates!D260)+38)))))</f>
        <v>#VALUE!</v>
      </c>
      <c r="L260" t="e">
        <f t="shared" si="38"/>
        <v>#VALUE!</v>
      </c>
      <c r="M260" s="8" t="e">
        <f>TRIM(CLEAN(MID(Updates!D260,FIND("Branch: ",Updates!D260)+8,(FIND("Division",Updates!D260)-(FIND("Branch: ",Updates!D260)+8)))))</f>
        <v>#VALUE!</v>
      </c>
      <c r="N260" s="8" t="e">
        <f>TRIM(CLEAN(MID(Updates!D260,FIND("Pooled Position: ",Updates!D260)+17,(FIND("Are the",Updates!D260)-(FIND("Pooled Position: ",Updates!D260)+17)))))</f>
        <v>#VALUE!</v>
      </c>
      <c r="O260" t="e">
        <f>TRIM(CLEAN(MID(Updates!D260,FIND("Employee Name: ",Updates!D260)+15,(FIND("Job Title",Updates!D260)-(FIND("Employee Name: ",Updates!D260)+15)))))</f>
        <v>#VALUE!</v>
      </c>
      <c r="P260" t="e">
        <f t="shared" si="39"/>
        <v>#VALUE!</v>
      </c>
      <c r="Q260" t="e">
        <f t="shared" si="40"/>
        <v>#VALUE!</v>
      </c>
      <c r="R260" t="e">
        <f t="shared" si="41"/>
        <v>#VALUE!</v>
      </c>
      <c r="S260" t="e">
        <f>TRIM(CLEAN(MID(Updates!D260,FIND("Account to clone: ",Updates!D260)+18,(FIND("Position",Updates!D260)-(FIND("Account to clone: ",Updates!D260)+18)))))</f>
        <v>#VALUE!</v>
      </c>
      <c r="T260" t="str">
        <f t="shared" si="42"/>
        <v/>
      </c>
      <c r="U260" t="str">
        <f t="shared" si="43"/>
        <v>No</v>
      </c>
      <c r="V260" t="e">
        <f>TRIM(CLEAN(MID(Updates!D260,FIND("Home Share (H:\ drive) required: ",Updates!D260)+4,(FIND("Group Share (S:\ drive) required: ",Updates!D260)-(FIND("Home Share (H:\ drive) required: ",Updates!D260)+4)))))</f>
        <v>#VALUE!</v>
      </c>
      <c r="W260" t="str">
        <f t="shared" si="44"/>
        <v>No</v>
      </c>
      <c r="X260" t="e">
        <f>TRIM(CLEAN(MID(Updates!D260,FIND("S Drive Path: ",Updates!D260)+14,(FIND("Position",Updates!D260)-(FIND("S Drive Path: ",Updates!D260)+14)))))</f>
        <v>#VALUE!</v>
      </c>
      <c r="Y260" t="e">
        <f>("USR\"&amp;Updates!K260)</f>
        <v>#VALUE!</v>
      </c>
      <c r="Z260" t="e">
        <f>Updates!K260&amp;"$"</f>
        <v>#VALUE!</v>
      </c>
      <c r="AA260" s="11">
        <f t="shared" ca="1" si="45"/>
        <v>3</v>
      </c>
      <c r="AB260" s="6" t="str">
        <f ca="1">LOOKUP(AA260,AC2:AC21,AD2:AD21)</f>
        <v>DC1MDB03</v>
      </c>
    </row>
    <row r="261" spans="1:28" ht="12" customHeight="1">
      <c r="A261" s="6" t="e">
        <f>TRIM(CLEAN(MID(Updates!D261,FIND("Network User Id: ",Updates!D261)+17,(FIND("E-MAIL ACCOUNTS",Updates!D261)-(FIND("Network User Id:",Updates!D261)+17)))))</f>
        <v>#VALUE!</v>
      </c>
      <c r="B261" s="6" t="e">
        <f>TRIM(CLEAN(MID(Updates!D261,FIND("Logon ID: ",Updates!D261)+10,(FIND("Password:",Updates!D261)-(FIND("Logon ID:",Updates!D261)+10)))))</f>
        <v>#VALUE!</v>
      </c>
      <c r="C261" t="e">
        <f>TRIM(CLEAN(MID(Updates!D261,FIND("Primary Address: ",Updates!D261)+17,(FIND("Secondary Address:",Updates!D261)-(FIND("Primary Address: ",Updates!D261)+17)))))</f>
        <v>#VALUE!</v>
      </c>
      <c r="D261" t="e">
        <f>TRIM(CLEAN(MID(Updates!D261,FIND("Secondary Address: ",Updates!D261)+19,(FIND("** PLEASE DO NOT REPLY TO THIS E-MAIL. ",Updates!D261)-(FIND("Secondary Address: ",Updates!D261)+19)))))</f>
        <v>#VALUE!</v>
      </c>
      <c r="E261" t="b">
        <f>IF(COUNT(SEARCH({"transpo.ottawa.on.ca"},D261)),"@ottawa.ca")</f>
        <v>0</v>
      </c>
      <c r="F261" s="9" t="e">
        <f t="shared" si="37"/>
        <v>#VALUE!</v>
      </c>
      <c r="G261" t="e">
        <f>TRIM(CLEAN(MID(Updates!D261,FIND("E-mail Address: ",Updates!D261)+16,(FIND("The employee",Updates!D261)-(FIND("E-mail Address: ",Updates!D261)+16)))))</f>
        <v>#VALUE!</v>
      </c>
      <c r="H261" t="e">
        <f>TRIM(CLEAN(MID(Updates!D261,FIND("Account Password: ",Updates!D261)+18,(FIND("NETWORK ACCOUNTS",Updates!D261)-(FIND("Account Password:",Updates!D261)+18)))))</f>
        <v>#VALUE!</v>
      </c>
      <c r="I261" t="e">
        <f>TRIM(CLEAN(MID(Updates!D261,FIND("Password: ",Updates!D261)+10,(FIND("E-mail",Updates!D261)-(FIND("Password:",Updates!D261)+12)))))</f>
        <v>#VALUE!</v>
      </c>
      <c r="J261" t="e">
        <f>TRIM(CLEAN(MID(Updates!D261,FIND("Account to clone: ",Updates!D261)+18,(FIND("Position",Updates!D261)-(FIND("Account to clone: ",Updates!D261)+18)))))</f>
        <v>#VALUE!</v>
      </c>
      <c r="K261" t="e">
        <f>TRIM(CLEAN(MID(Updates!D261,FIND("Clone permissions of another account: ",Updates!D261)+38,(FIND("Email required:",Updates!D261)-(FIND("Clone permissions of another account: ",Updates!D261)+38)))))</f>
        <v>#VALUE!</v>
      </c>
      <c r="L261" t="e">
        <f t="shared" si="38"/>
        <v>#VALUE!</v>
      </c>
      <c r="M261" s="8" t="e">
        <f>TRIM(CLEAN(MID(Updates!D261,FIND("Branch: ",Updates!D261)+8,(FIND("Division",Updates!D261)-(FIND("Branch: ",Updates!D261)+8)))))</f>
        <v>#VALUE!</v>
      </c>
      <c r="N261" s="8" t="e">
        <f>TRIM(CLEAN(MID(Updates!D261,FIND("Pooled Position: ",Updates!D261)+17,(FIND("Are the",Updates!D261)-(FIND("Pooled Position: ",Updates!D261)+17)))))</f>
        <v>#VALUE!</v>
      </c>
      <c r="O261" t="e">
        <f>TRIM(CLEAN(MID(Updates!D261,FIND("Employee Name: ",Updates!D261)+15,(FIND("Job Title",Updates!D261)-(FIND("Employee Name: ",Updates!D261)+15)))))</f>
        <v>#VALUE!</v>
      </c>
      <c r="P261" t="e">
        <f t="shared" si="39"/>
        <v>#VALUE!</v>
      </c>
      <c r="Q261" t="e">
        <f t="shared" si="40"/>
        <v>#VALUE!</v>
      </c>
      <c r="R261" t="e">
        <f t="shared" si="41"/>
        <v>#VALUE!</v>
      </c>
      <c r="S261" t="e">
        <f>TRIM(CLEAN(MID(Updates!D261,FIND("Account to clone: ",Updates!D261)+18,(FIND("Position",Updates!D261)-(FIND("Account to clone: ",Updates!D261)+18)))))</f>
        <v>#VALUE!</v>
      </c>
      <c r="T261" t="str">
        <f t="shared" si="42"/>
        <v/>
      </c>
      <c r="U261" t="str">
        <f t="shared" si="43"/>
        <v>No</v>
      </c>
      <c r="V261" t="e">
        <f>TRIM(CLEAN(MID(Updates!D261,FIND("Home Share (H:\ drive) required: ",Updates!D261)+4,(FIND("Group Share (S:\ drive) required: ",Updates!D261)-(FIND("Home Share (H:\ drive) required: ",Updates!D261)+4)))))</f>
        <v>#VALUE!</v>
      </c>
      <c r="W261" t="str">
        <f t="shared" si="44"/>
        <v>No</v>
      </c>
      <c r="X261" t="e">
        <f>TRIM(CLEAN(MID(Updates!D261,FIND("S Drive Path: ",Updates!D261)+14,(FIND("Position",Updates!D261)-(FIND("S Drive Path: ",Updates!D261)+14)))))</f>
        <v>#VALUE!</v>
      </c>
      <c r="Y261" t="e">
        <f>("USR\"&amp;Updates!K261)</f>
        <v>#VALUE!</v>
      </c>
      <c r="Z261" t="e">
        <f>Updates!K261&amp;"$"</f>
        <v>#VALUE!</v>
      </c>
      <c r="AA261" s="11">
        <f t="shared" ca="1" si="45"/>
        <v>2</v>
      </c>
      <c r="AB261" s="6" t="str">
        <f ca="1">LOOKUP(AA261,AC2:AC21,AD2:AD21)</f>
        <v>DC1MDB02</v>
      </c>
    </row>
    <row r="262" spans="1:28" ht="12" customHeight="1">
      <c r="A262" s="6" t="e">
        <f>TRIM(CLEAN(MID(Updates!D262,FIND("Network User Id: ",Updates!D262)+17,(FIND("E-MAIL ACCOUNTS",Updates!D262)-(FIND("Network User Id:",Updates!D262)+17)))))</f>
        <v>#VALUE!</v>
      </c>
      <c r="B262" s="6" t="e">
        <f>TRIM(CLEAN(MID(Updates!D262,FIND("Logon ID: ",Updates!D262)+10,(FIND("Password:",Updates!D262)-(FIND("Logon ID:",Updates!D262)+10)))))</f>
        <v>#VALUE!</v>
      </c>
      <c r="C262" t="e">
        <f>TRIM(CLEAN(MID(Updates!D262,FIND("Primary Address: ",Updates!D262)+17,(FIND("Secondary Address:",Updates!D262)-(FIND("Primary Address: ",Updates!D262)+17)))))</f>
        <v>#VALUE!</v>
      </c>
      <c r="D262" t="e">
        <f>TRIM(CLEAN(MID(Updates!D262,FIND("Secondary Address: ",Updates!D262)+19,(FIND("** PLEASE DO NOT REPLY TO THIS E-MAIL. ",Updates!D262)-(FIND("Secondary Address: ",Updates!D262)+19)))))</f>
        <v>#VALUE!</v>
      </c>
      <c r="E262" t="b">
        <f>IF(COUNT(SEARCH({"transpo.ottawa.on.ca"},D262)),"@ottawa.ca")</f>
        <v>0</v>
      </c>
      <c r="F262" s="9" t="e">
        <f t="shared" si="37"/>
        <v>#VALUE!</v>
      </c>
      <c r="G262" t="e">
        <f>TRIM(CLEAN(MID(Updates!D262,FIND("E-mail Address: ",Updates!D262)+16,(FIND("The employee",Updates!D262)-(FIND("E-mail Address: ",Updates!D262)+16)))))</f>
        <v>#VALUE!</v>
      </c>
      <c r="H262" t="e">
        <f>TRIM(CLEAN(MID(Updates!D262,FIND("Account Password: ",Updates!D262)+18,(FIND("NETWORK ACCOUNTS",Updates!D262)-(FIND("Account Password:",Updates!D262)+18)))))</f>
        <v>#VALUE!</v>
      </c>
      <c r="I262" t="e">
        <f>TRIM(CLEAN(MID(Updates!D262,FIND("Password: ",Updates!D262)+10,(FIND("E-mail",Updates!D262)-(FIND("Password:",Updates!D262)+12)))))</f>
        <v>#VALUE!</v>
      </c>
      <c r="J262" t="e">
        <f>TRIM(CLEAN(MID(Updates!D262,FIND("Account to clone: ",Updates!D262)+18,(FIND("Position",Updates!D262)-(FIND("Account to clone: ",Updates!D262)+18)))))</f>
        <v>#VALUE!</v>
      </c>
      <c r="K262" t="e">
        <f>TRIM(CLEAN(MID(Updates!D262,FIND("Clone permissions of another account: ",Updates!D262)+38,(FIND("Email required:",Updates!D262)-(FIND("Clone permissions of another account: ",Updates!D262)+38)))))</f>
        <v>#VALUE!</v>
      </c>
      <c r="L262" t="e">
        <f t="shared" si="38"/>
        <v>#VALUE!</v>
      </c>
      <c r="M262" s="8" t="e">
        <f>TRIM(CLEAN(MID(Updates!D262,FIND("Branch: ",Updates!D262)+8,(FIND("Division",Updates!D262)-(FIND("Branch: ",Updates!D262)+8)))))</f>
        <v>#VALUE!</v>
      </c>
      <c r="N262" s="8" t="e">
        <f>TRIM(CLEAN(MID(Updates!D262,FIND("Pooled Position: ",Updates!D262)+17,(FIND("Are the",Updates!D262)-(FIND("Pooled Position: ",Updates!D262)+17)))))</f>
        <v>#VALUE!</v>
      </c>
      <c r="O262" t="e">
        <f>TRIM(CLEAN(MID(Updates!D262,FIND("Employee Name: ",Updates!D262)+15,(FIND("Job Title",Updates!D262)-(FIND("Employee Name: ",Updates!D262)+15)))))</f>
        <v>#VALUE!</v>
      </c>
      <c r="P262" t="e">
        <f t="shared" si="39"/>
        <v>#VALUE!</v>
      </c>
      <c r="Q262" t="e">
        <f t="shared" si="40"/>
        <v>#VALUE!</v>
      </c>
      <c r="R262" t="e">
        <f t="shared" si="41"/>
        <v>#VALUE!</v>
      </c>
      <c r="S262" t="e">
        <f>TRIM(CLEAN(MID(Updates!D262,FIND("Account to clone: ",Updates!D262)+18,(FIND("Position",Updates!D262)-(FIND("Account to clone: ",Updates!D262)+18)))))</f>
        <v>#VALUE!</v>
      </c>
      <c r="T262" t="str">
        <f t="shared" si="42"/>
        <v/>
      </c>
      <c r="U262" t="str">
        <f t="shared" si="43"/>
        <v>No</v>
      </c>
      <c r="V262" t="e">
        <f>TRIM(CLEAN(MID(Updates!D262,FIND("Home Share (H:\ drive) required: ",Updates!D262)+4,(FIND("Group Share (S:\ drive) required: ",Updates!D262)-(FIND("Home Share (H:\ drive) required: ",Updates!D262)+4)))))</f>
        <v>#VALUE!</v>
      </c>
      <c r="W262" t="str">
        <f t="shared" si="44"/>
        <v>No</v>
      </c>
      <c r="X262" t="e">
        <f>TRIM(CLEAN(MID(Updates!D262,FIND("S Drive Path: ",Updates!D262)+14,(FIND("Position",Updates!D262)-(FIND("S Drive Path: ",Updates!D262)+14)))))</f>
        <v>#VALUE!</v>
      </c>
      <c r="Y262" t="e">
        <f>("USR\"&amp;Updates!K262)</f>
        <v>#VALUE!</v>
      </c>
      <c r="Z262" t="e">
        <f>Updates!K262&amp;"$"</f>
        <v>#VALUE!</v>
      </c>
      <c r="AA262" s="11">
        <f t="shared" ca="1" si="45"/>
        <v>15</v>
      </c>
      <c r="AB262" s="6" t="str">
        <f ca="1">LOOKUP(AA262,AC2:AC21,AD2:AD21)</f>
        <v>DC4MDB05</v>
      </c>
    </row>
    <row r="263" spans="1:28" ht="12" customHeight="1">
      <c r="A263" s="6" t="e">
        <f>TRIM(CLEAN(MID(Updates!D263,FIND("Network User Id: ",Updates!D263)+17,(FIND("E-MAIL ACCOUNTS",Updates!D263)-(FIND("Network User Id:",Updates!D263)+17)))))</f>
        <v>#VALUE!</v>
      </c>
      <c r="B263" s="6" t="e">
        <f>TRIM(CLEAN(MID(Updates!D263,FIND("Logon ID: ",Updates!D263)+10,(FIND("Password:",Updates!D263)-(FIND("Logon ID:",Updates!D263)+10)))))</f>
        <v>#VALUE!</v>
      </c>
      <c r="C263" t="e">
        <f>TRIM(CLEAN(MID(Updates!D263,FIND("Primary Address: ",Updates!D263)+17,(FIND("Secondary Address:",Updates!D263)-(FIND("Primary Address: ",Updates!D263)+17)))))</f>
        <v>#VALUE!</v>
      </c>
      <c r="D263" t="e">
        <f>TRIM(CLEAN(MID(Updates!D263,FIND("Secondary Address: ",Updates!D263)+19,(FIND("** PLEASE DO NOT REPLY TO THIS E-MAIL. ",Updates!D263)-(FIND("Secondary Address: ",Updates!D263)+19)))))</f>
        <v>#VALUE!</v>
      </c>
      <c r="E263" t="b">
        <f>IF(COUNT(SEARCH({"transpo.ottawa.on.ca"},D263)),"@ottawa.ca")</f>
        <v>0</v>
      </c>
      <c r="F263" s="9" t="e">
        <f t="shared" si="37"/>
        <v>#VALUE!</v>
      </c>
      <c r="G263" t="e">
        <f>TRIM(CLEAN(MID(Updates!D263,FIND("E-mail Address: ",Updates!D263)+16,(FIND("The employee",Updates!D263)-(FIND("E-mail Address: ",Updates!D263)+16)))))</f>
        <v>#VALUE!</v>
      </c>
      <c r="H263" t="e">
        <f>TRIM(CLEAN(MID(Updates!D263,FIND("Account Password: ",Updates!D263)+18,(FIND("NETWORK ACCOUNTS",Updates!D263)-(FIND("Account Password:",Updates!D263)+18)))))</f>
        <v>#VALUE!</v>
      </c>
      <c r="I263" t="e">
        <f>TRIM(CLEAN(MID(Updates!D263,FIND("Password: ",Updates!D263)+10,(FIND("E-mail",Updates!D263)-(FIND("Password:",Updates!D263)+12)))))</f>
        <v>#VALUE!</v>
      </c>
      <c r="J263" t="e">
        <f>TRIM(CLEAN(MID(Updates!D263,FIND("Account to clone: ",Updates!D263)+18,(FIND("Position",Updates!D263)-(FIND("Account to clone: ",Updates!D263)+18)))))</f>
        <v>#VALUE!</v>
      </c>
      <c r="K263" t="e">
        <f>TRIM(CLEAN(MID(Updates!D263,FIND("Clone permissions of another account: ",Updates!D263)+38,(FIND("Email required:",Updates!D263)-(FIND("Clone permissions of another account: ",Updates!D263)+38)))))</f>
        <v>#VALUE!</v>
      </c>
      <c r="L263" t="e">
        <f t="shared" si="38"/>
        <v>#VALUE!</v>
      </c>
      <c r="M263" s="8" t="e">
        <f>TRIM(CLEAN(MID(Updates!D263,FIND("Branch: ",Updates!D263)+8,(FIND("Division",Updates!D263)-(FIND("Branch: ",Updates!D263)+8)))))</f>
        <v>#VALUE!</v>
      </c>
      <c r="N263" s="8" t="e">
        <f>TRIM(CLEAN(MID(Updates!D263,FIND("Pooled Position: ",Updates!D263)+17,(FIND("Are the",Updates!D263)-(FIND("Pooled Position: ",Updates!D263)+17)))))</f>
        <v>#VALUE!</v>
      </c>
      <c r="O263" t="e">
        <f>TRIM(CLEAN(MID(Updates!D263,FIND("Employee Name: ",Updates!D263)+15,(FIND("Job Title",Updates!D263)-(FIND("Employee Name: ",Updates!D263)+15)))))</f>
        <v>#VALUE!</v>
      </c>
      <c r="P263" t="e">
        <f t="shared" si="39"/>
        <v>#VALUE!</v>
      </c>
      <c r="Q263" t="e">
        <f t="shared" si="40"/>
        <v>#VALUE!</v>
      </c>
      <c r="R263" t="e">
        <f t="shared" si="41"/>
        <v>#VALUE!</v>
      </c>
      <c r="S263" t="e">
        <f>TRIM(CLEAN(MID(Updates!D263,FIND("Account to clone: ",Updates!D263)+18,(FIND("Position",Updates!D263)-(FIND("Account to clone: ",Updates!D263)+18)))))</f>
        <v>#VALUE!</v>
      </c>
      <c r="T263" t="str">
        <f t="shared" si="42"/>
        <v/>
      </c>
      <c r="U263" t="str">
        <f t="shared" si="43"/>
        <v>No</v>
      </c>
      <c r="V263" t="e">
        <f>TRIM(CLEAN(MID(Updates!D263,FIND("Home Share (H:\ drive) required: ",Updates!D263)+4,(FIND("Group Share (S:\ drive) required: ",Updates!D263)-(FIND("Home Share (H:\ drive) required: ",Updates!D263)+4)))))</f>
        <v>#VALUE!</v>
      </c>
      <c r="W263" t="str">
        <f t="shared" si="44"/>
        <v>No</v>
      </c>
      <c r="X263" t="e">
        <f>TRIM(CLEAN(MID(Updates!D263,FIND("S Drive Path: ",Updates!D263)+14,(FIND("Position",Updates!D263)-(FIND("S Drive Path: ",Updates!D263)+14)))))</f>
        <v>#VALUE!</v>
      </c>
      <c r="Y263" t="e">
        <f>("USR\"&amp;Updates!K263)</f>
        <v>#VALUE!</v>
      </c>
      <c r="Z263" t="e">
        <f>Updates!K263&amp;"$"</f>
        <v>#VALUE!</v>
      </c>
      <c r="AA263" s="11">
        <f t="shared" ca="1" si="45"/>
        <v>3</v>
      </c>
      <c r="AB263" s="6" t="str">
        <f ca="1">LOOKUP(AA263,AC2:AC21,AD2:AD21)</f>
        <v>DC1MDB03</v>
      </c>
    </row>
    <row r="264" spans="1:28" ht="12" customHeight="1">
      <c r="A264" s="6" t="e">
        <f>TRIM(CLEAN(MID(Updates!D264,FIND("Network User Id: ",Updates!D264)+17,(FIND("E-MAIL ACCOUNTS",Updates!D264)-(FIND("Network User Id:",Updates!D264)+17)))))</f>
        <v>#VALUE!</v>
      </c>
      <c r="B264" s="6" t="e">
        <f>TRIM(CLEAN(MID(Updates!D264,FIND("Logon ID: ",Updates!D264)+10,(FIND("Password:",Updates!D264)-(FIND("Logon ID:",Updates!D264)+10)))))</f>
        <v>#VALUE!</v>
      </c>
      <c r="C264" t="e">
        <f>TRIM(CLEAN(MID(Updates!D264,FIND("Primary Address: ",Updates!D264)+17,(FIND("Secondary Address:",Updates!D264)-(FIND("Primary Address: ",Updates!D264)+17)))))</f>
        <v>#VALUE!</v>
      </c>
      <c r="D264" t="e">
        <f>TRIM(CLEAN(MID(Updates!D264,FIND("Secondary Address: ",Updates!D264)+19,(FIND("** PLEASE DO NOT REPLY TO THIS E-MAIL. ",Updates!D264)-(FIND("Secondary Address: ",Updates!D264)+19)))))</f>
        <v>#VALUE!</v>
      </c>
      <c r="E264" t="b">
        <f>IF(COUNT(SEARCH({"transpo.ottawa.on.ca"},D264)),"@ottawa.ca")</f>
        <v>0</v>
      </c>
      <c r="F264" s="9" t="e">
        <f t="shared" si="37"/>
        <v>#VALUE!</v>
      </c>
      <c r="G264" t="e">
        <f>TRIM(CLEAN(MID(Updates!D264,FIND("E-mail Address: ",Updates!D264)+16,(FIND("The employee",Updates!D264)-(FIND("E-mail Address: ",Updates!D264)+16)))))</f>
        <v>#VALUE!</v>
      </c>
      <c r="H264" t="e">
        <f>TRIM(CLEAN(MID(Updates!D264,FIND("Account Password: ",Updates!D264)+18,(FIND("NETWORK ACCOUNTS",Updates!D264)-(FIND("Account Password:",Updates!D264)+18)))))</f>
        <v>#VALUE!</v>
      </c>
      <c r="I264" t="e">
        <f>TRIM(CLEAN(MID(Updates!D264,FIND("Password: ",Updates!D264)+10,(FIND("E-mail",Updates!D264)-(FIND("Password:",Updates!D264)+12)))))</f>
        <v>#VALUE!</v>
      </c>
      <c r="J264" t="e">
        <f>TRIM(CLEAN(MID(Updates!D264,FIND("Account to clone: ",Updates!D264)+18,(FIND("Position",Updates!D264)-(FIND("Account to clone: ",Updates!D264)+18)))))</f>
        <v>#VALUE!</v>
      </c>
      <c r="K264" t="e">
        <f>TRIM(CLEAN(MID(Updates!D264,FIND("Clone permissions of another account: ",Updates!D264)+38,(FIND("Email required:",Updates!D264)-(FIND("Clone permissions of another account: ",Updates!D264)+38)))))</f>
        <v>#VALUE!</v>
      </c>
      <c r="L264" t="e">
        <f t="shared" si="38"/>
        <v>#VALUE!</v>
      </c>
      <c r="M264" s="8" t="e">
        <f>TRIM(CLEAN(MID(Updates!D264,FIND("Branch: ",Updates!D264)+8,(FIND("Division",Updates!D264)-(FIND("Branch: ",Updates!D264)+8)))))</f>
        <v>#VALUE!</v>
      </c>
      <c r="N264" s="8" t="e">
        <f>TRIM(CLEAN(MID(Updates!D264,FIND("Pooled Position: ",Updates!D264)+17,(FIND("Are the",Updates!D264)-(FIND("Pooled Position: ",Updates!D264)+17)))))</f>
        <v>#VALUE!</v>
      </c>
      <c r="O264" t="e">
        <f>TRIM(CLEAN(MID(Updates!D264,FIND("Employee Name: ",Updates!D264)+15,(FIND("Job Title",Updates!D264)-(FIND("Employee Name: ",Updates!D264)+15)))))</f>
        <v>#VALUE!</v>
      </c>
      <c r="P264" t="e">
        <f t="shared" si="39"/>
        <v>#VALUE!</v>
      </c>
      <c r="Q264" t="e">
        <f t="shared" si="40"/>
        <v>#VALUE!</v>
      </c>
      <c r="R264" t="e">
        <f t="shared" si="41"/>
        <v>#VALUE!</v>
      </c>
      <c r="S264" t="e">
        <f>TRIM(CLEAN(MID(Updates!D264,FIND("Account to clone: ",Updates!D264)+18,(FIND("Position",Updates!D264)-(FIND("Account to clone: ",Updates!D264)+18)))))</f>
        <v>#VALUE!</v>
      </c>
      <c r="T264" t="str">
        <f t="shared" si="42"/>
        <v/>
      </c>
      <c r="U264" t="str">
        <f t="shared" si="43"/>
        <v>No</v>
      </c>
      <c r="V264" t="e">
        <f>TRIM(CLEAN(MID(Updates!D264,FIND("Home Share (H:\ drive) required: ",Updates!D264)+4,(FIND("Group Share (S:\ drive) required: ",Updates!D264)-(FIND("Home Share (H:\ drive) required: ",Updates!D264)+4)))))</f>
        <v>#VALUE!</v>
      </c>
      <c r="W264" t="str">
        <f t="shared" si="44"/>
        <v>No</v>
      </c>
      <c r="X264" t="e">
        <f>TRIM(CLEAN(MID(Updates!D264,FIND("S Drive Path: ",Updates!D264)+14,(FIND("Position",Updates!D264)-(FIND("S Drive Path: ",Updates!D264)+14)))))</f>
        <v>#VALUE!</v>
      </c>
      <c r="Y264" t="e">
        <f>("USR\"&amp;Updates!K264)</f>
        <v>#VALUE!</v>
      </c>
      <c r="Z264" t="e">
        <f>Updates!K264&amp;"$"</f>
        <v>#VALUE!</v>
      </c>
      <c r="AA264" s="11">
        <f t="shared" ca="1" si="45"/>
        <v>6</v>
      </c>
      <c r="AB264" s="6" t="str">
        <f ca="1">LOOKUP(AA264,AC2:AC21,AD2:AD21)</f>
        <v>DC1MDB06</v>
      </c>
    </row>
    <row r="265" spans="1:28" ht="12" customHeight="1">
      <c r="A265" s="6" t="e">
        <f>TRIM(CLEAN(MID(Updates!D265,FIND("Network User Id: ",Updates!D265)+17,(FIND("E-MAIL ACCOUNTS",Updates!D265)-(FIND("Network User Id:",Updates!D265)+17)))))</f>
        <v>#VALUE!</v>
      </c>
      <c r="B265" s="6" t="e">
        <f>TRIM(CLEAN(MID(Updates!D265,FIND("Logon ID: ",Updates!D265)+10,(FIND("Password:",Updates!D265)-(FIND("Logon ID:",Updates!D265)+10)))))</f>
        <v>#VALUE!</v>
      </c>
      <c r="C265" t="e">
        <f>TRIM(CLEAN(MID(Updates!D265,FIND("Primary Address: ",Updates!D265)+17,(FIND("Secondary Address:",Updates!D265)-(FIND("Primary Address: ",Updates!D265)+17)))))</f>
        <v>#VALUE!</v>
      </c>
      <c r="D265" t="e">
        <f>TRIM(CLEAN(MID(Updates!D265,FIND("Secondary Address: ",Updates!D265)+19,(FIND("** PLEASE DO NOT REPLY TO THIS E-MAIL. ",Updates!D265)-(FIND("Secondary Address: ",Updates!D265)+19)))))</f>
        <v>#VALUE!</v>
      </c>
      <c r="E265" t="b">
        <f>IF(COUNT(SEARCH({"transpo.ottawa.on.ca"},D265)),"@ottawa.ca")</f>
        <v>0</v>
      </c>
      <c r="F265" s="9" t="e">
        <f t="shared" si="37"/>
        <v>#VALUE!</v>
      </c>
      <c r="G265" t="e">
        <f>TRIM(CLEAN(MID(Updates!D265,FIND("E-mail Address: ",Updates!D265)+16,(FIND("The employee",Updates!D265)-(FIND("E-mail Address: ",Updates!D265)+16)))))</f>
        <v>#VALUE!</v>
      </c>
      <c r="H265" t="e">
        <f>TRIM(CLEAN(MID(Updates!D265,FIND("Account Password: ",Updates!D265)+18,(FIND("NETWORK ACCOUNTS",Updates!D265)-(FIND("Account Password:",Updates!D265)+18)))))</f>
        <v>#VALUE!</v>
      </c>
      <c r="I265" t="e">
        <f>TRIM(CLEAN(MID(Updates!D265,FIND("Password: ",Updates!D265)+10,(FIND("E-mail",Updates!D265)-(FIND("Password:",Updates!D265)+12)))))</f>
        <v>#VALUE!</v>
      </c>
      <c r="J265" t="e">
        <f>TRIM(CLEAN(MID(Updates!D265,FIND("Account to clone: ",Updates!D265)+18,(FIND("Position",Updates!D265)-(FIND("Account to clone: ",Updates!D265)+18)))))</f>
        <v>#VALUE!</v>
      </c>
      <c r="K265" t="e">
        <f>TRIM(CLEAN(MID(Updates!D265,FIND("Clone permissions of another account: ",Updates!D265)+38,(FIND("Email required:",Updates!D265)-(FIND("Clone permissions of another account: ",Updates!D265)+38)))))</f>
        <v>#VALUE!</v>
      </c>
      <c r="L265" t="e">
        <f t="shared" si="38"/>
        <v>#VALUE!</v>
      </c>
      <c r="M265" s="8" t="e">
        <f>TRIM(CLEAN(MID(Updates!D265,FIND("Branch: ",Updates!D265)+8,(FIND("Division",Updates!D265)-(FIND("Branch: ",Updates!D265)+8)))))</f>
        <v>#VALUE!</v>
      </c>
      <c r="N265" s="8" t="e">
        <f>TRIM(CLEAN(MID(Updates!D265,FIND("Pooled Position: ",Updates!D265)+17,(FIND("Are the",Updates!D265)-(FIND("Pooled Position: ",Updates!D265)+17)))))</f>
        <v>#VALUE!</v>
      </c>
      <c r="O265" t="e">
        <f>TRIM(CLEAN(MID(Updates!D265,FIND("Employee Name: ",Updates!D265)+15,(FIND("Job Title",Updates!D265)-(FIND("Employee Name: ",Updates!D265)+15)))))</f>
        <v>#VALUE!</v>
      </c>
      <c r="P265" t="e">
        <f t="shared" si="39"/>
        <v>#VALUE!</v>
      </c>
      <c r="Q265" t="e">
        <f t="shared" si="40"/>
        <v>#VALUE!</v>
      </c>
      <c r="R265" t="e">
        <f t="shared" si="41"/>
        <v>#VALUE!</v>
      </c>
      <c r="S265" t="e">
        <f>TRIM(CLEAN(MID(Updates!D265,FIND("Account to clone: ",Updates!D265)+18,(FIND("Position",Updates!D265)-(FIND("Account to clone: ",Updates!D265)+18)))))</f>
        <v>#VALUE!</v>
      </c>
      <c r="T265" t="str">
        <f t="shared" si="42"/>
        <v/>
      </c>
      <c r="U265" t="str">
        <f t="shared" si="43"/>
        <v>No</v>
      </c>
      <c r="V265" t="e">
        <f>TRIM(CLEAN(MID(Updates!D265,FIND("Home Share (H:\ drive) required: ",Updates!D265)+4,(FIND("Group Share (S:\ drive) required: ",Updates!D265)-(FIND("Home Share (H:\ drive) required: ",Updates!D265)+4)))))</f>
        <v>#VALUE!</v>
      </c>
      <c r="W265" t="str">
        <f t="shared" si="44"/>
        <v>No</v>
      </c>
      <c r="X265" t="e">
        <f>TRIM(CLEAN(MID(Updates!D265,FIND("S Drive Path: ",Updates!D265)+14,(FIND("Position",Updates!D265)-(FIND("S Drive Path: ",Updates!D265)+14)))))</f>
        <v>#VALUE!</v>
      </c>
      <c r="Y265" t="e">
        <f>("USR\"&amp;Updates!K265)</f>
        <v>#VALUE!</v>
      </c>
      <c r="Z265" t="e">
        <f>Updates!K265&amp;"$"</f>
        <v>#VALUE!</v>
      </c>
      <c r="AA265" s="11">
        <f t="shared" ca="1" si="45"/>
        <v>20</v>
      </c>
      <c r="AB265" s="6" t="str">
        <f ca="1">LOOKUP(AA265,AC2:AC21,AD2:AD21)</f>
        <v>DC4MDB10</v>
      </c>
    </row>
    <row r="266" spans="1:28" ht="12" customHeight="1">
      <c r="A266" s="6" t="e">
        <f>TRIM(CLEAN(MID(Updates!D266,FIND("Network User Id: ",Updates!D266)+17,(FIND("E-MAIL ACCOUNTS",Updates!D266)-(FIND("Network User Id:",Updates!D266)+17)))))</f>
        <v>#VALUE!</v>
      </c>
      <c r="B266" s="6" t="e">
        <f>TRIM(CLEAN(MID(Updates!D266,FIND("Logon ID: ",Updates!D266)+10,(FIND("Password:",Updates!D266)-(FIND("Logon ID:",Updates!D266)+10)))))</f>
        <v>#VALUE!</v>
      </c>
      <c r="C266" t="e">
        <f>TRIM(CLEAN(MID(Updates!D266,FIND("Primary Address: ",Updates!D266)+17,(FIND("Secondary Address:",Updates!D266)-(FIND("Primary Address: ",Updates!D266)+17)))))</f>
        <v>#VALUE!</v>
      </c>
      <c r="D266" t="e">
        <f>TRIM(CLEAN(MID(Updates!D266,FIND("Secondary Address: ",Updates!D266)+19,(FIND("** PLEASE DO NOT REPLY TO THIS E-MAIL. ",Updates!D266)-(FIND("Secondary Address: ",Updates!D266)+19)))))</f>
        <v>#VALUE!</v>
      </c>
      <c r="E266" t="b">
        <f>IF(COUNT(SEARCH({"transpo.ottawa.on.ca"},D266)),"@ottawa.ca")</f>
        <v>0</v>
      </c>
      <c r="F266" s="9" t="e">
        <f t="shared" si="37"/>
        <v>#VALUE!</v>
      </c>
      <c r="G266" t="e">
        <f>TRIM(CLEAN(MID(Updates!D266,FIND("E-mail Address: ",Updates!D266)+16,(FIND("The employee",Updates!D266)-(FIND("E-mail Address: ",Updates!D266)+16)))))</f>
        <v>#VALUE!</v>
      </c>
      <c r="H266" t="e">
        <f>TRIM(CLEAN(MID(Updates!D266,FIND("Account Password: ",Updates!D266)+18,(FIND("NETWORK ACCOUNTS",Updates!D266)-(FIND("Account Password:",Updates!D266)+18)))))</f>
        <v>#VALUE!</v>
      </c>
      <c r="I266" t="e">
        <f>TRIM(CLEAN(MID(Updates!D266,FIND("Password: ",Updates!D266)+10,(FIND("E-mail",Updates!D266)-(FIND("Password:",Updates!D266)+12)))))</f>
        <v>#VALUE!</v>
      </c>
      <c r="J266" t="e">
        <f>TRIM(CLEAN(MID(Updates!D266,FIND("Account to clone: ",Updates!D266)+18,(FIND("Position",Updates!D266)-(FIND("Account to clone: ",Updates!D266)+18)))))</f>
        <v>#VALUE!</v>
      </c>
      <c r="K266" t="e">
        <f>TRIM(CLEAN(MID(Updates!D266,FIND("Clone permissions of another account: ",Updates!D266)+38,(FIND("Email required:",Updates!D266)-(FIND("Clone permissions of another account: ",Updates!D266)+38)))))</f>
        <v>#VALUE!</v>
      </c>
      <c r="L266" t="e">
        <f t="shared" si="38"/>
        <v>#VALUE!</v>
      </c>
      <c r="M266" s="8" t="e">
        <f>TRIM(CLEAN(MID(Updates!D266,FIND("Branch: ",Updates!D266)+8,(FIND("Division",Updates!D266)-(FIND("Branch: ",Updates!D266)+8)))))</f>
        <v>#VALUE!</v>
      </c>
      <c r="N266" s="8" t="e">
        <f>TRIM(CLEAN(MID(Updates!D266,FIND("Pooled Position: ",Updates!D266)+17,(FIND("Are the",Updates!D266)-(FIND("Pooled Position: ",Updates!D266)+17)))))</f>
        <v>#VALUE!</v>
      </c>
      <c r="O266" t="e">
        <f>TRIM(CLEAN(MID(Updates!D266,FIND("Employee Name: ",Updates!D266)+15,(FIND("Job Title",Updates!D266)-(FIND("Employee Name: ",Updates!D266)+15)))))</f>
        <v>#VALUE!</v>
      </c>
      <c r="P266" t="e">
        <f t="shared" si="39"/>
        <v>#VALUE!</v>
      </c>
      <c r="Q266" t="e">
        <f t="shared" si="40"/>
        <v>#VALUE!</v>
      </c>
      <c r="R266" t="e">
        <f t="shared" si="41"/>
        <v>#VALUE!</v>
      </c>
      <c r="S266" t="e">
        <f>TRIM(CLEAN(MID(Updates!D266,FIND("Account to clone: ",Updates!D266)+18,(FIND("Position",Updates!D266)-(FIND("Account to clone: ",Updates!D266)+18)))))</f>
        <v>#VALUE!</v>
      </c>
      <c r="T266" t="str">
        <f t="shared" si="42"/>
        <v/>
      </c>
      <c r="U266" t="str">
        <f t="shared" si="43"/>
        <v>No</v>
      </c>
      <c r="V266" t="e">
        <f>TRIM(CLEAN(MID(Updates!D266,FIND("Home Share (H:\ drive) required: ",Updates!D266)+4,(FIND("Group Share (S:\ drive) required: ",Updates!D266)-(FIND("Home Share (H:\ drive) required: ",Updates!D266)+4)))))</f>
        <v>#VALUE!</v>
      </c>
      <c r="W266" t="str">
        <f t="shared" si="44"/>
        <v>No</v>
      </c>
      <c r="X266" t="e">
        <f>TRIM(CLEAN(MID(Updates!D266,FIND("S Drive Path: ",Updates!D266)+14,(FIND("Position",Updates!D266)-(FIND("S Drive Path: ",Updates!D266)+14)))))</f>
        <v>#VALUE!</v>
      </c>
      <c r="Y266" t="e">
        <f>("USR\"&amp;Updates!K266)</f>
        <v>#VALUE!</v>
      </c>
      <c r="Z266" t="e">
        <f>Updates!K266&amp;"$"</f>
        <v>#VALUE!</v>
      </c>
      <c r="AA266" s="11">
        <f t="shared" ca="1" si="45"/>
        <v>8</v>
      </c>
      <c r="AB266" s="6" t="str">
        <f ca="1">LOOKUP(AA266,AC2:AC21,AD2:AD21)</f>
        <v>DC1MDB08</v>
      </c>
    </row>
    <row r="267" spans="1:28" ht="12" customHeight="1">
      <c r="A267" s="6" t="e">
        <f>TRIM(CLEAN(MID(Updates!D267,FIND("Network User Id: ",Updates!D267)+17,(FIND("E-MAIL ACCOUNTS",Updates!D267)-(FIND("Network User Id:",Updates!D267)+17)))))</f>
        <v>#VALUE!</v>
      </c>
      <c r="B267" s="6" t="e">
        <f>TRIM(CLEAN(MID(Updates!D267,FIND("Logon ID: ",Updates!D267)+10,(FIND("Password:",Updates!D267)-(FIND("Logon ID:",Updates!D267)+10)))))</f>
        <v>#VALUE!</v>
      </c>
      <c r="C267" t="e">
        <f>TRIM(CLEAN(MID(Updates!D267,FIND("Primary Address: ",Updates!D267)+17,(FIND("Secondary Address:",Updates!D267)-(FIND("Primary Address: ",Updates!D267)+17)))))</f>
        <v>#VALUE!</v>
      </c>
      <c r="D267" t="e">
        <f>TRIM(CLEAN(MID(Updates!D267,FIND("Secondary Address: ",Updates!D267)+19,(FIND("** PLEASE DO NOT REPLY TO THIS E-MAIL. ",Updates!D267)-(FIND("Secondary Address: ",Updates!D267)+19)))))</f>
        <v>#VALUE!</v>
      </c>
      <c r="E267" t="b">
        <f>IF(COUNT(SEARCH({"transpo.ottawa.on.ca"},D267)),"@ottawa.ca")</f>
        <v>0</v>
      </c>
      <c r="F267" s="9" t="e">
        <f t="shared" si="37"/>
        <v>#VALUE!</v>
      </c>
      <c r="G267" t="e">
        <f>TRIM(CLEAN(MID(Updates!D267,FIND("E-mail Address: ",Updates!D267)+16,(FIND("The employee",Updates!D267)-(FIND("E-mail Address: ",Updates!D267)+16)))))</f>
        <v>#VALUE!</v>
      </c>
      <c r="H267" t="e">
        <f>TRIM(CLEAN(MID(Updates!D267,FIND("Account Password: ",Updates!D267)+18,(FIND("NETWORK ACCOUNTS",Updates!D267)-(FIND("Account Password:",Updates!D267)+18)))))</f>
        <v>#VALUE!</v>
      </c>
      <c r="I267" t="e">
        <f>TRIM(CLEAN(MID(Updates!D267,FIND("Password: ",Updates!D267)+10,(FIND("E-mail",Updates!D267)-(FIND("Password:",Updates!D267)+12)))))</f>
        <v>#VALUE!</v>
      </c>
      <c r="J267" t="e">
        <f>TRIM(CLEAN(MID(Updates!D267,FIND("Account to clone: ",Updates!D267)+18,(FIND("Position",Updates!D267)-(FIND("Account to clone: ",Updates!D267)+18)))))</f>
        <v>#VALUE!</v>
      </c>
      <c r="K267" t="e">
        <f>TRIM(CLEAN(MID(Updates!D267,FIND("Clone permissions of another account: ",Updates!D267)+38,(FIND("Email required:",Updates!D267)-(FIND("Clone permissions of another account: ",Updates!D267)+38)))))</f>
        <v>#VALUE!</v>
      </c>
      <c r="L267" t="e">
        <f t="shared" si="38"/>
        <v>#VALUE!</v>
      </c>
      <c r="M267" s="8" t="e">
        <f>TRIM(CLEAN(MID(Updates!D267,FIND("Branch: ",Updates!D267)+8,(FIND("Division",Updates!D267)-(FIND("Branch: ",Updates!D267)+8)))))</f>
        <v>#VALUE!</v>
      </c>
      <c r="N267" s="8" t="e">
        <f>TRIM(CLEAN(MID(Updates!D267,FIND("Pooled Position: ",Updates!D267)+17,(FIND("Are the",Updates!D267)-(FIND("Pooled Position: ",Updates!D267)+17)))))</f>
        <v>#VALUE!</v>
      </c>
      <c r="O267" t="e">
        <f>TRIM(CLEAN(MID(Updates!D267,FIND("Employee Name: ",Updates!D267)+15,(FIND("Job Title",Updates!D267)-(FIND("Employee Name: ",Updates!D267)+15)))))</f>
        <v>#VALUE!</v>
      </c>
      <c r="P267" t="e">
        <f t="shared" si="39"/>
        <v>#VALUE!</v>
      </c>
      <c r="Q267" t="e">
        <f t="shared" si="40"/>
        <v>#VALUE!</v>
      </c>
      <c r="R267" t="e">
        <f t="shared" si="41"/>
        <v>#VALUE!</v>
      </c>
      <c r="S267" t="e">
        <f>TRIM(CLEAN(MID(Updates!D267,FIND("Account to clone: ",Updates!D267)+18,(FIND("Position",Updates!D267)-(FIND("Account to clone: ",Updates!D267)+18)))))</f>
        <v>#VALUE!</v>
      </c>
      <c r="T267" t="str">
        <f t="shared" si="42"/>
        <v/>
      </c>
      <c r="U267" t="str">
        <f t="shared" si="43"/>
        <v>No</v>
      </c>
      <c r="V267" t="e">
        <f>TRIM(CLEAN(MID(Updates!D267,FIND("Home Share (H:\ drive) required: ",Updates!D267)+4,(FIND("Group Share (S:\ drive) required: ",Updates!D267)-(FIND("Home Share (H:\ drive) required: ",Updates!D267)+4)))))</f>
        <v>#VALUE!</v>
      </c>
      <c r="W267" t="str">
        <f t="shared" si="44"/>
        <v>No</v>
      </c>
      <c r="X267" t="e">
        <f>TRIM(CLEAN(MID(Updates!D267,FIND("S Drive Path: ",Updates!D267)+14,(FIND("Position",Updates!D267)-(FIND("S Drive Path: ",Updates!D267)+14)))))</f>
        <v>#VALUE!</v>
      </c>
      <c r="Y267" t="e">
        <f>("USR\"&amp;Updates!K267)</f>
        <v>#VALUE!</v>
      </c>
      <c r="Z267" t="e">
        <f>Updates!K267&amp;"$"</f>
        <v>#VALUE!</v>
      </c>
      <c r="AA267" s="11">
        <f t="shared" ca="1" si="45"/>
        <v>19</v>
      </c>
      <c r="AB267" s="6" t="str">
        <f ca="1">LOOKUP(AA267,AC2:AC21,AD2:AD21)</f>
        <v>DC4MDB09</v>
      </c>
    </row>
    <row r="268" spans="1:28" ht="12" customHeight="1">
      <c r="A268" s="6" t="e">
        <f>TRIM(CLEAN(MID(Updates!D268,FIND("Network User Id: ",Updates!D268)+17,(FIND("E-MAIL ACCOUNTS",Updates!D268)-(FIND("Network User Id:",Updates!D268)+17)))))</f>
        <v>#VALUE!</v>
      </c>
      <c r="B268" s="6" t="e">
        <f>TRIM(CLEAN(MID(Updates!D268,FIND("Logon ID: ",Updates!D268)+10,(FIND("Password:",Updates!D268)-(FIND("Logon ID:",Updates!D268)+10)))))</f>
        <v>#VALUE!</v>
      </c>
      <c r="C268" t="e">
        <f>TRIM(CLEAN(MID(Updates!D268,FIND("Primary Address: ",Updates!D268)+17,(FIND("Secondary Address:",Updates!D268)-(FIND("Primary Address: ",Updates!D268)+17)))))</f>
        <v>#VALUE!</v>
      </c>
      <c r="D268" t="e">
        <f>TRIM(CLEAN(MID(Updates!D268,FIND("Secondary Address: ",Updates!D268)+19,(FIND("** PLEASE DO NOT REPLY TO THIS E-MAIL. ",Updates!D268)-(FIND("Secondary Address: ",Updates!D268)+19)))))</f>
        <v>#VALUE!</v>
      </c>
      <c r="E268" t="b">
        <f>IF(COUNT(SEARCH({"transpo.ottawa.on.ca"},D268)),"@ottawa.ca")</f>
        <v>0</v>
      </c>
      <c r="F268" s="9" t="e">
        <f t="shared" si="37"/>
        <v>#VALUE!</v>
      </c>
      <c r="G268" t="e">
        <f>TRIM(CLEAN(MID(Updates!D268,FIND("E-mail Address: ",Updates!D268)+16,(FIND("The employee",Updates!D268)-(FIND("E-mail Address: ",Updates!D268)+16)))))</f>
        <v>#VALUE!</v>
      </c>
      <c r="H268" t="e">
        <f>TRIM(CLEAN(MID(Updates!D268,FIND("Account Password: ",Updates!D268)+18,(FIND("NETWORK ACCOUNTS",Updates!D268)-(FIND("Account Password:",Updates!D268)+18)))))</f>
        <v>#VALUE!</v>
      </c>
      <c r="I268" t="e">
        <f>TRIM(CLEAN(MID(Updates!D268,FIND("Password: ",Updates!D268)+10,(FIND("E-mail",Updates!D268)-(FIND("Password:",Updates!D268)+12)))))</f>
        <v>#VALUE!</v>
      </c>
      <c r="J268" t="e">
        <f>TRIM(CLEAN(MID(Updates!D268,FIND("Account to clone: ",Updates!D268)+18,(FIND("Position",Updates!D268)-(FIND("Account to clone: ",Updates!D268)+18)))))</f>
        <v>#VALUE!</v>
      </c>
      <c r="K268" t="e">
        <f>TRIM(CLEAN(MID(Updates!D268,FIND("Clone permissions of another account: ",Updates!D268)+38,(FIND("Email required:",Updates!D268)-(FIND("Clone permissions of another account: ",Updates!D268)+38)))))</f>
        <v>#VALUE!</v>
      </c>
      <c r="L268" t="e">
        <f t="shared" si="38"/>
        <v>#VALUE!</v>
      </c>
      <c r="M268" s="8" t="e">
        <f>TRIM(CLEAN(MID(Updates!D268,FIND("Branch: ",Updates!D268)+8,(FIND("Division",Updates!D268)-(FIND("Branch: ",Updates!D268)+8)))))</f>
        <v>#VALUE!</v>
      </c>
      <c r="N268" s="8" t="e">
        <f>TRIM(CLEAN(MID(Updates!D268,FIND("Pooled Position: ",Updates!D268)+17,(FIND("Are the",Updates!D268)-(FIND("Pooled Position: ",Updates!D268)+17)))))</f>
        <v>#VALUE!</v>
      </c>
      <c r="O268" t="e">
        <f>TRIM(CLEAN(MID(Updates!D268,FIND("Employee Name: ",Updates!D268)+15,(FIND("Job Title",Updates!D268)-(FIND("Employee Name: ",Updates!D268)+15)))))</f>
        <v>#VALUE!</v>
      </c>
      <c r="P268" t="e">
        <f t="shared" si="39"/>
        <v>#VALUE!</v>
      </c>
      <c r="Q268" t="e">
        <f t="shared" si="40"/>
        <v>#VALUE!</v>
      </c>
      <c r="R268" t="e">
        <f t="shared" si="41"/>
        <v>#VALUE!</v>
      </c>
      <c r="S268" t="e">
        <f>TRIM(CLEAN(MID(Updates!D268,FIND("Account to clone: ",Updates!D268)+18,(FIND("Position",Updates!D268)-(FIND("Account to clone: ",Updates!D268)+18)))))</f>
        <v>#VALUE!</v>
      </c>
      <c r="T268" t="str">
        <f t="shared" si="42"/>
        <v/>
      </c>
      <c r="U268" t="str">
        <f t="shared" si="43"/>
        <v>No</v>
      </c>
      <c r="V268" t="e">
        <f>TRIM(CLEAN(MID(Updates!D268,FIND("Home Share (H:\ drive) required: ",Updates!D268)+4,(FIND("Group Share (S:\ drive) required: ",Updates!D268)-(FIND("Home Share (H:\ drive) required: ",Updates!D268)+4)))))</f>
        <v>#VALUE!</v>
      </c>
      <c r="W268" t="str">
        <f t="shared" si="44"/>
        <v>No</v>
      </c>
      <c r="X268" t="e">
        <f>TRIM(CLEAN(MID(Updates!D268,FIND("S Drive Path: ",Updates!D268)+14,(FIND("Position",Updates!D268)-(FIND("S Drive Path: ",Updates!D268)+14)))))</f>
        <v>#VALUE!</v>
      </c>
      <c r="Y268" t="e">
        <f>("USR\"&amp;Updates!K268)</f>
        <v>#VALUE!</v>
      </c>
      <c r="Z268" t="e">
        <f>Updates!K268&amp;"$"</f>
        <v>#VALUE!</v>
      </c>
      <c r="AA268" s="11">
        <f t="shared" ca="1" si="45"/>
        <v>2</v>
      </c>
      <c r="AB268" s="6" t="str">
        <f ca="1">LOOKUP(AA268,AC2:AC21,AD2:AD21)</f>
        <v>DC1MDB02</v>
      </c>
    </row>
    <row r="269" spans="1:28" ht="12" customHeight="1">
      <c r="A269" s="6" t="e">
        <f>TRIM(CLEAN(MID(Updates!D269,FIND("Network User Id: ",Updates!D269)+17,(FIND("E-MAIL ACCOUNTS",Updates!D269)-(FIND("Network User Id:",Updates!D269)+17)))))</f>
        <v>#VALUE!</v>
      </c>
      <c r="B269" s="6" t="e">
        <f>TRIM(CLEAN(MID(Updates!D269,FIND("Logon ID: ",Updates!D269)+10,(FIND("Password:",Updates!D269)-(FIND("Logon ID:",Updates!D269)+10)))))</f>
        <v>#VALUE!</v>
      </c>
      <c r="C269" t="e">
        <f>TRIM(CLEAN(MID(Updates!D269,FIND("Primary Address: ",Updates!D269)+17,(FIND("Secondary Address:",Updates!D269)-(FIND("Primary Address: ",Updates!D269)+17)))))</f>
        <v>#VALUE!</v>
      </c>
      <c r="D269" t="e">
        <f>TRIM(CLEAN(MID(Updates!D269,FIND("Secondary Address: ",Updates!D269)+19,(FIND("** PLEASE DO NOT REPLY TO THIS E-MAIL. ",Updates!D269)-(FIND("Secondary Address: ",Updates!D269)+19)))))</f>
        <v>#VALUE!</v>
      </c>
      <c r="E269" t="b">
        <f>IF(COUNT(SEARCH({"transpo.ottawa.on.ca"},D269)),"@ottawa.ca")</f>
        <v>0</v>
      </c>
      <c r="F269" s="9" t="e">
        <f t="shared" si="37"/>
        <v>#VALUE!</v>
      </c>
      <c r="G269" t="e">
        <f>TRIM(CLEAN(MID(Updates!D269,FIND("E-mail Address: ",Updates!D269)+16,(FIND("The employee",Updates!D269)-(FIND("E-mail Address: ",Updates!D269)+16)))))</f>
        <v>#VALUE!</v>
      </c>
      <c r="H269" t="e">
        <f>TRIM(CLEAN(MID(Updates!D269,FIND("Account Password: ",Updates!D269)+18,(FIND("NETWORK ACCOUNTS",Updates!D269)-(FIND("Account Password:",Updates!D269)+18)))))</f>
        <v>#VALUE!</v>
      </c>
      <c r="I269" t="e">
        <f>TRIM(CLEAN(MID(Updates!D269,FIND("Password: ",Updates!D269)+10,(FIND("E-mail",Updates!D269)-(FIND("Password:",Updates!D269)+12)))))</f>
        <v>#VALUE!</v>
      </c>
      <c r="J269" t="e">
        <f>TRIM(CLEAN(MID(Updates!D269,FIND("Account to clone: ",Updates!D269)+18,(FIND("Position",Updates!D269)-(FIND("Account to clone: ",Updates!D269)+18)))))</f>
        <v>#VALUE!</v>
      </c>
      <c r="K269" t="e">
        <f>TRIM(CLEAN(MID(Updates!D269,FIND("Clone permissions of another account: ",Updates!D269)+38,(FIND("Email required:",Updates!D269)-(FIND("Clone permissions of another account: ",Updates!D269)+38)))))</f>
        <v>#VALUE!</v>
      </c>
      <c r="L269" t="e">
        <f t="shared" si="38"/>
        <v>#VALUE!</v>
      </c>
      <c r="M269" s="8" t="e">
        <f>TRIM(CLEAN(MID(Updates!D269,FIND("Branch: ",Updates!D269)+8,(FIND("Division",Updates!D269)-(FIND("Branch: ",Updates!D269)+8)))))</f>
        <v>#VALUE!</v>
      </c>
      <c r="N269" s="8" t="e">
        <f>TRIM(CLEAN(MID(Updates!D269,FIND("Pooled Position: ",Updates!D269)+17,(FIND("Are the",Updates!D269)-(FIND("Pooled Position: ",Updates!D269)+17)))))</f>
        <v>#VALUE!</v>
      </c>
      <c r="O269" t="e">
        <f>TRIM(CLEAN(MID(Updates!D269,FIND("Employee Name: ",Updates!D269)+15,(FIND("Job Title",Updates!D269)-(FIND("Employee Name: ",Updates!D269)+15)))))</f>
        <v>#VALUE!</v>
      </c>
      <c r="P269" t="e">
        <f t="shared" si="39"/>
        <v>#VALUE!</v>
      </c>
      <c r="Q269" t="e">
        <f t="shared" si="40"/>
        <v>#VALUE!</v>
      </c>
      <c r="R269" t="e">
        <f t="shared" si="41"/>
        <v>#VALUE!</v>
      </c>
      <c r="S269" t="e">
        <f>TRIM(CLEAN(MID(Updates!D269,FIND("Account to clone: ",Updates!D269)+18,(FIND("Position",Updates!D269)-(FIND("Account to clone: ",Updates!D269)+18)))))</f>
        <v>#VALUE!</v>
      </c>
      <c r="T269" t="str">
        <f t="shared" si="42"/>
        <v/>
      </c>
      <c r="U269" t="str">
        <f t="shared" si="43"/>
        <v>No</v>
      </c>
      <c r="V269" t="e">
        <f>TRIM(CLEAN(MID(Updates!D269,FIND("Home Share (H:\ drive) required: ",Updates!D269)+4,(FIND("Group Share (S:\ drive) required: ",Updates!D269)-(FIND("Home Share (H:\ drive) required: ",Updates!D269)+4)))))</f>
        <v>#VALUE!</v>
      </c>
      <c r="W269" t="str">
        <f t="shared" si="44"/>
        <v>No</v>
      </c>
      <c r="X269" t="e">
        <f>TRIM(CLEAN(MID(Updates!D269,FIND("S Drive Path: ",Updates!D269)+14,(FIND("Position",Updates!D269)-(FIND("S Drive Path: ",Updates!D269)+14)))))</f>
        <v>#VALUE!</v>
      </c>
      <c r="Y269" t="e">
        <f>("USR\"&amp;Updates!K269)</f>
        <v>#VALUE!</v>
      </c>
      <c r="Z269" t="e">
        <f>Updates!K269&amp;"$"</f>
        <v>#VALUE!</v>
      </c>
      <c r="AA269" s="11">
        <f t="shared" ca="1" si="45"/>
        <v>15</v>
      </c>
      <c r="AB269" s="6" t="str">
        <f ca="1">LOOKUP(AA269,AC2:AC21,AD2:AD21)</f>
        <v>DC4MDB05</v>
      </c>
    </row>
    <row r="270" spans="1:28" ht="12" customHeight="1">
      <c r="A270" s="6" t="e">
        <f>TRIM(CLEAN(MID(Updates!D270,FIND("Network User Id: ",Updates!D270)+17,(FIND("E-MAIL ACCOUNTS",Updates!D270)-(FIND("Network User Id:",Updates!D270)+17)))))</f>
        <v>#VALUE!</v>
      </c>
      <c r="B270" s="6" t="e">
        <f>TRIM(CLEAN(MID(Updates!D270,FIND("Logon ID: ",Updates!D270)+10,(FIND("Password:",Updates!D270)-(FIND("Logon ID:",Updates!D270)+10)))))</f>
        <v>#VALUE!</v>
      </c>
      <c r="C270" t="e">
        <f>TRIM(CLEAN(MID(Updates!D270,FIND("Primary Address: ",Updates!D270)+17,(FIND("Secondary Address:",Updates!D270)-(FIND("Primary Address: ",Updates!D270)+17)))))</f>
        <v>#VALUE!</v>
      </c>
      <c r="D270" t="e">
        <f>TRIM(CLEAN(MID(Updates!D270,FIND("Secondary Address: ",Updates!D270)+19,(FIND("** PLEASE DO NOT REPLY TO THIS E-MAIL. ",Updates!D270)-(FIND("Secondary Address: ",Updates!D270)+19)))))</f>
        <v>#VALUE!</v>
      </c>
      <c r="E270" t="b">
        <f>IF(COUNT(SEARCH({"transpo.ottawa.on.ca"},D270)),"@ottawa.ca")</f>
        <v>0</v>
      </c>
      <c r="F270" s="9" t="e">
        <f t="shared" si="37"/>
        <v>#VALUE!</v>
      </c>
      <c r="G270" t="e">
        <f>TRIM(CLEAN(MID(Updates!D270,FIND("E-mail Address: ",Updates!D270)+16,(FIND("The employee",Updates!D270)-(FIND("E-mail Address: ",Updates!D270)+16)))))</f>
        <v>#VALUE!</v>
      </c>
      <c r="H270" t="e">
        <f>TRIM(CLEAN(MID(Updates!D270,FIND("Account Password: ",Updates!D270)+18,(FIND("NETWORK ACCOUNTS",Updates!D270)-(FIND("Account Password:",Updates!D270)+18)))))</f>
        <v>#VALUE!</v>
      </c>
      <c r="I270" t="e">
        <f>TRIM(CLEAN(MID(Updates!D270,FIND("Password: ",Updates!D270)+10,(FIND("E-mail",Updates!D270)-(FIND("Password:",Updates!D270)+12)))))</f>
        <v>#VALUE!</v>
      </c>
      <c r="J270" t="e">
        <f>TRIM(CLEAN(MID(Updates!D270,FIND("Account to clone: ",Updates!D270)+18,(FIND("Position",Updates!D270)-(FIND("Account to clone: ",Updates!D270)+18)))))</f>
        <v>#VALUE!</v>
      </c>
      <c r="K270" t="e">
        <f>TRIM(CLEAN(MID(Updates!D270,FIND("Clone permissions of another account: ",Updates!D270)+38,(FIND("Email required:",Updates!D270)-(FIND("Clone permissions of another account: ",Updates!D270)+38)))))</f>
        <v>#VALUE!</v>
      </c>
      <c r="L270" t="e">
        <f t="shared" si="38"/>
        <v>#VALUE!</v>
      </c>
      <c r="M270" s="8" t="e">
        <f>TRIM(CLEAN(MID(Updates!D270,FIND("Branch: ",Updates!D270)+8,(FIND("Division",Updates!D270)-(FIND("Branch: ",Updates!D270)+8)))))</f>
        <v>#VALUE!</v>
      </c>
      <c r="N270" s="8" t="e">
        <f>TRIM(CLEAN(MID(Updates!D270,FIND("Pooled Position: ",Updates!D270)+17,(FIND("Are the",Updates!D270)-(FIND("Pooled Position: ",Updates!D270)+17)))))</f>
        <v>#VALUE!</v>
      </c>
      <c r="O270" t="e">
        <f>TRIM(CLEAN(MID(Updates!D270,FIND("Employee Name: ",Updates!D270)+15,(FIND("Job Title",Updates!D270)-(FIND("Employee Name: ",Updates!D270)+15)))))</f>
        <v>#VALUE!</v>
      </c>
      <c r="P270" t="e">
        <f t="shared" si="39"/>
        <v>#VALUE!</v>
      </c>
      <c r="Q270" t="e">
        <f t="shared" si="40"/>
        <v>#VALUE!</v>
      </c>
      <c r="R270" t="e">
        <f t="shared" si="41"/>
        <v>#VALUE!</v>
      </c>
      <c r="S270" t="e">
        <f>TRIM(CLEAN(MID(Updates!D270,FIND("Account to clone: ",Updates!D270)+18,(FIND("Position",Updates!D270)-(FIND("Account to clone: ",Updates!D270)+18)))))</f>
        <v>#VALUE!</v>
      </c>
      <c r="T270" t="str">
        <f t="shared" si="42"/>
        <v/>
      </c>
      <c r="U270" t="str">
        <f t="shared" si="43"/>
        <v>No</v>
      </c>
      <c r="V270" t="e">
        <f>TRIM(CLEAN(MID(Updates!D270,FIND("Home Share (H:\ drive) required: ",Updates!D270)+4,(FIND("Group Share (S:\ drive) required: ",Updates!D270)-(FIND("Home Share (H:\ drive) required: ",Updates!D270)+4)))))</f>
        <v>#VALUE!</v>
      </c>
      <c r="W270" t="str">
        <f t="shared" si="44"/>
        <v>No</v>
      </c>
      <c r="X270" t="e">
        <f>TRIM(CLEAN(MID(Updates!D270,FIND("S Drive Path: ",Updates!D270)+14,(FIND("Position",Updates!D270)-(FIND("S Drive Path: ",Updates!D270)+14)))))</f>
        <v>#VALUE!</v>
      </c>
      <c r="Y270" t="e">
        <f>("USR\"&amp;Updates!K270)</f>
        <v>#VALUE!</v>
      </c>
      <c r="Z270" t="e">
        <f>Updates!K270&amp;"$"</f>
        <v>#VALUE!</v>
      </c>
      <c r="AA270" s="11">
        <f t="shared" ca="1" si="45"/>
        <v>1</v>
      </c>
      <c r="AB270" s="6" t="str">
        <f ca="1">LOOKUP(AA270,AC2:AC21,AD2:AD21)</f>
        <v>DC1MDB01</v>
      </c>
    </row>
    <row r="271" spans="1:28" ht="12" customHeight="1">
      <c r="A271" s="6" t="e">
        <f>TRIM(CLEAN(MID(Updates!D271,FIND("Network User Id: ",Updates!D271)+17,(FIND("E-MAIL ACCOUNTS",Updates!D271)-(FIND("Network User Id:",Updates!D271)+17)))))</f>
        <v>#VALUE!</v>
      </c>
      <c r="B271" s="6" t="e">
        <f>TRIM(CLEAN(MID(Updates!D271,FIND("Logon ID: ",Updates!D271)+10,(FIND("Password:",Updates!D271)-(FIND("Logon ID:",Updates!D271)+10)))))</f>
        <v>#VALUE!</v>
      </c>
      <c r="C271" t="e">
        <f>TRIM(CLEAN(MID(Updates!D271,FIND("Primary Address: ",Updates!D271)+17,(FIND("Secondary Address:",Updates!D271)-(FIND("Primary Address: ",Updates!D271)+17)))))</f>
        <v>#VALUE!</v>
      </c>
      <c r="D271" t="e">
        <f>TRIM(CLEAN(MID(Updates!D271,FIND("Secondary Address: ",Updates!D271)+19,(FIND("** PLEASE DO NOT REPLY TO THIS E-MAIL. ",Updates!D271)-(FIND("Secondary Address: ",Updates!D271)+19)))))</f>
        <v>#VALUE!</v>
      </c>
      <c r="E271" t="b">
        <f>IF(COUNT(SEARCH({"transpo.ottawa.on.ca"},D271)),"@ottawa.ca")</f>
        <v>0</v>
      </c>
      <c r="F271" s="9" t="e">
        <f t="shared" si="37"/>
        <v>#VALUE!</v>
      </c>
      <c r="G271" t="e">
        <f>TRIM(CLEAN(MID(Updates!D271,FIND("E-mail Address: ",Updates!D271)+16,(FIND("The employee",Updates!D271)-(FIND("E-mail Address: ",Updates!D271)+16)))))</f>
        <v>#VALUE!</v>
      </c>
      <c r="H271" t="e">
        <f>TRIM(CLEAN(MID(Updates!D271,FIND("Account Password: ",Updates!D271)+18,(FIND("NETWORK ACCOUNTS",Updates!D271)-(FIND("Account Password:",Updates!D271)+18)))))</f>
        <v>#VALUE!</v>
      </c>
      <c r="I271" t="e">
        <f>TRIM(CLEAN(MID(Updates!D271,FIND("Password: ",Updates!D271)+10,(FIND("E-mail",Updates!D271)-(FIND("Password:",Updates!D271)+12)))))</f>
        <v>#VALUE!</v>
      </c>
      <c r="J271" t="e">
        <f>TRIM(CLEAN(MID(Updates!D271,FIND("Account to clone: ",Updates!D271)+18,(FIND("Position",Updates!D271)-(FIND("Account to clone: ",Updates!D271)+18)))))</f>
        <v>#VALUE!</v>
      </c>
      <c r="K271" t="e">
        <f>TRIM(CLEAN(MID(Updates!D271,FIND("Clone permissions of another account: ",Updates!D271)+38,(FIND("Email required:",Updates!D271)-(FIND("Clone permissions of another account: ",Updates!D271)+38)))))</f>
        <v>#VALUE!</v>
      </c>
      <c r="L271" t="e">
        <f t="shared" si="38"/>
        <v>#VALUE!</v>
      </c>
      <c r="M271" s="8" t="e">
        <f>TRIM(CLEAN(MID(Updates!D271,FIND("Branch: ",Updates!D271)+8,(FIND("Division",Updates!D271)-(FIND("Branch: ",Updates!D271)+8)))))</f>
        <v>#VALUE!</v>
      </c>
      <c r="N271" s="8" t="e">
        <f>TRIM(CLEAN(MID(Updates!D271,FIND("Pooled Position: ",Updates!D271)+17,(FIND("Are the",Updates!D271)-(FIND("Pooled Position: ",Updates!D271)+17)))))</f>
        <v>#VALUE!</v>
      </c>
      <c r="O271" t="e">
        <f>TRIM(CLEAN(MID(Updates!D271,FIND("Employee Name: ",Updates!D271)+15,(FIND("Job Title",Updates!D271)-(FIND("Employee Name: ",Updates!D271)+15)))))</f>
        <v>#VALUE!</v>
      </c>
      <c r="P271" t="e">
        <f t="shared" si="39"/>
        <v>#VALUE!</v>
      </c>
      <c r="Q271" t="e">
        <f t="shared" si="40"/>
        <v>#VALUE!</v>
      </c>
      <c r="R271" t="e">
        <f t="shared" si="41"/>
        <v>#VALUE!</v>
      </c>
      <c r="S271" t="e">
        <f>TRIM(CLEAN(MID(Updates!D271,FIND("Account to clone: ",Updates!D271)+18,(FIND("Position",Updates!D271)-(FIND("Account to clone: ",Updates!D271)+18)))))</f>
        <v>#VALUE!</v>
      </c>
      <c r="T271" t="str">
        <f t="shared" si="42"/>
        <v/>
      </c>
      <c r="U271" t="str">
        <f t="shared" si="43"/>
        <v>No</v>
      </c>
      <c r="V271" t="e">
        <f>TRIM(CLEAN(MID(Updates!D271,FIND("Home Share (H:\ drive) required: ",Updates!D271)+4,(FIND("Group Share (S:\ drive) required: ",Updates!D271)-(FIND("Home Share (H:\ drive) required: ",Updates!D271)+4)))))</f>
        <v>#VALUE!</v>
      </c>
      <c r="W271" t="str">
        <f t="shared" si="44"/>
        <v>No</v>
      </c>
      <c r="X271" t="e">
        <f>TRIM(CLEAN(MID(Updates!D271,FIND("S Drive Path: ",Updates!D271)+14,(FIND("Position",Updates!D271)-(FIND("S Drive Path: ",Updates!D271)+14)))))</f>
        <v>#VALUE!</v>
      </c>
      <c r="Y271" t="e">
        <f>("USR\"&amp;Updates!K271)</f>
        <v>#VALUE!</v>
      </c>
      <c r="Z271" t="e">
        <f>Updates!K271&amp;"$"</f>
        <v>#VALUE!</v>
      </c>
      <c r="AA271" s="11">
        <f t="shared" ca="1" si="45"/>
        <v>11</v>
      </c>
      <c r="AB271" s="6" t="str">
        <f ca="1">LOOKUP(AA271,AC2:AC21,AD2:AD21)</f>
        <v>DC4MDB01</v>
      </c>
    </row>
    <row r="272" spans="1:28" ht="12" customHeight="1">
      <c r="A272" s="6" t="e">
        <f>TRIM(CLEAN(MID(Updates!D272,FIND("Network User Id: ",Updates!D272)+17,(FIND("E-MAIL ACCOUNTS",Updates!D272)-(FIND("Network User Id:",Updates!D272)+17)))))</f>
        <v>#VALUE!</v>
      </c>
      <c r="B272" s="6" t="e">
        <f>TRIM(CLEAN(MID(Updates!D272,FIND("Logon ID: ",Updates!D272)+10,(FIND("Password:",Updates!D272)-(FIND("Logon ID:",Updates!D272)+10)))))</f>
        <v>#VALUE!</v>
      </c>
      <c r="C272" t="e">
        <f>TRIM(CLEAN(MID(Updates!D272,FIND("Primary Address: ",Updates!D272)+17,(FIND("Secondary Address:",Updates!D272)-(FIND("Primary Address: ",Updates!D272)+17)))))</f>
        <v>#VALUE!</v>
      </c>
      <c r="D272" t="e">
        <f>TRIM(CLEAN(MID(Updates!D272,FIND("Secondary Address: ",Updates!D272)+19,(FIND("** PLEASE DO NOT REPLY TO THIS E-MAIL. ",Updates!D272)-(FIND("Secondary Address: ",Updates!D272)+19)))))</f>
        <v>#VALUE!</v>
      </c>
      <c r="E272" t="b">
        <f>IF(COUNT(SEARCH({"transpo.ottawa.on.ca"},D272)),"@ottawa.ca")</f>
        <v>0</v>
      </c>
      <c r="F272" s="9" t="e">
        <f t="shared" si="37"/>
        <v>#VALUE!</v>
      </c>
      <c r="G272" t="e">
        <f>TRIM(CLEAN(MID(Updates!D272,FIND("E-mail Address: ",Updates!D272)+16,(FIND("The employee",Updates!D272)-(FIND("E-mail Address: ",Updates!D272)+16)))))</f>
        <v>#VALUE!</v>
      </c>
      <c r="H272" t="e">
        <f>TRIM(CLEAN(MID(Updates!D272,FIND("Account Password: ",Updates!D272)+18,(FIND("NETWORK ACCOUNTS",Updates!D272)-(FIND("Account Password:",Updates!D272)+18)))))</f>
        <v>#VALUE!</v>
      </c>
      <c r="I272" t="e">
        <f>TRIM(CLEAN(MID(Updates!D272,FIND("Password: ",Updates!D272)+10,(FIND("E-mail",Updates!D272)-(FIND("Password:",Updates!D272)+12)))))</f>
        <v>#VALUE!</v>
      </c>
      <c r="J272" t="e">
        <f>TRIM(CLEAN(MID(Updates!D272,FIND("Account to clone: ",Updates!D272)+18,(FIND("Position",Updates!D272)-(FIND("Account to clone: ",Updates!D272)+18)))))</f>
        <v>#VALUE!</v>
      </c>
      <c r="K272" t="e">
        <f>TRIM(CLEAN(MID(Updates!D272,FIND("Clone permissions of another account: ",Updates!D272)+38,(FIND("Email required:",Updates!D272)-(FIND("Clone permissions of another account: ",Updates!D272)+38)))))</f>
        <v>#VALUE!</v>
      </c>
      <c r="L272" t="e">
        <f t="shared" si="38"/>
        <v>#VALUE!</v>
      </c>
      <c r="M272" s="8" t="e">
        <f>TRIM(CLEAN(MID(Updates!D272,FIND("Branch: ",Updates!D272)+8,(FIND("Division",Updates!D272)-(FIND("Branch: ",Updates!D272)+8)))))</f>
        <v>#VALUE!</v>
      </c>
      <c r="N272" s="8" t="e">
        <f>TRIM(CLEAN(MID(Updates!D272,FIND("Pooled Position: ",Updates!D272)+17,(FIND("Are the",Updates!D272)-(FIND("Pooled Position: ",Updates!D272)+17)))))</f>
        <v>#VALUE!</v>
      </c>
      <c r="O272" t="e">
        <f>TRIM(CLEAN(MID(Updates!D272,FIND("Employee Name: ",Updates!D272)+15,(FIND("Job Title",Updates!D272)-(FIND("Employee Name: ",Updates!D272)+15)))))</f>
        <v>#VALUE!</v>
      </c>
      <c r="P272" t="e">
        <f t="shared" si="39"/>
        <v>#VALUE!</v>
      </c>
      <c r="Q272" t="e">
        <f t="shared" si="40"/>
        <v>#VALUE!</v>
      </c>
      <c r="R272" t="e">
        <f t="shared" si="41"/>
        <v>#VALUE!</v>
      </c>
      <c r="S272" t="e">
        <f>TRIM(CLEAN(MID(Updates!D272,FIND("Account to clone: ",Updates!D272)+18,(FIND("Position",Updates!D272)-(FIND("Account to clone: ",Updates!D272)+18)))))</f>
        <v>#VALUE!</v>
      </c>
      <c r="T272" t="str">
        <f t="shared" si="42"/>
        <v/>
      </c>
      <c r="U272" t="str">
        <f t="shared" si="43"/>
        <v>No</v>
      </c>
      <c r="V272" t="e">
        <f>TRIM(CLEAN(MID(Updates!D272,FIND("Home Share (H:\ drive) required: ",Updates!D272)+4,(FIND("Group Share (S:\ drive) required: ",Updates!D272)-(FIND("Home Share (H:\ drive) required: ",Updates!D272)+4)))))</f>
        <v>#VALUE!</v>
      </c>
      <c r="W272" t="str">
        <f t="shared" si="44"/>
        <v>No</v>
      </c>
      <c r="X272" t="e">
        <f>TRIM(CLEAN(MID(Updates!D272,FIND("S Drive Path: ",Updates!D272)+14,(FIND("Position",Updates!D272)-(FIND("S Drive Path: ",Updates!D272)+14)))))</f>
        <v>#VALUE!</v>
      </c>
      <c r="Y272" t="e">
        <f>("USR\"&amp;Updates!K272)</f>
        <v>#VALUE!</v>
      </c>
      <c r="Z272" t="e">
        <f>Updates!K272&amp;"$"</f>
        <v>#VALUE!</v>
      </c>
      <c r="AA272" s="11">
        <f t="shared" ca="1" si="45"/>
        <v>12</v>
      </c>
      <c r="AB272" s="6" t="str">
        <f ca="1">LOOKUP(AA272,AC2:AC21,AD2:AD21)</f>
        <v>DC4MDB02</v>
      </c>
    </row>
    <row r="273" spans="1:28" ht="12" customHeight="1">
      <c r="A273" s="6" t="e">
        <f>TRIM(CLEAN(MID(Updates!D273,FIND("Network User Id: ",Updates!D273)+17,(FIND("E-MAIL ACCOUNTS",Updates!D273)-(FIND("Network User Id:",Updates!D273)+17)))))</f>
        <v>#VALUE!</v>
      </c>
      <c r="B273" s="6" t="e">
        <f>TRIM(CLEAN(MID(Updates!D273,FIND("Logon ID: ",Updates!D273)+10,(FIND("Password:",Updates!D273)-(FIND("Logon ID:",Updates!D273)+10)))))</f>
        <v>#VALUE!</v>
      </c>
      <c r="C273" t="e">
        <f>TRIM(CLEAN(MID(Updates!D273,FIND("Primary Address: ",Updates!D273)+17,(FIND("Secondary Address:",Updates!D273)-(FIND("Primary Address: ",Updates!D273)+17)))))</f>
        <v>#VALUE!</v>
      </c>
      <c r="D273" t="e">
        <f>TRIM(CLEAN(MID(Updates!D273,FIND("Secondary Address: ",Updates!D273)+19,(FIND("** PLEASE DO NOT REPLY TO THIS E-MAIL. ",Updates!D273)-(FIND("Secondary Address: ",Updates!D273)+19)))))</f>
        <v>#VALUE!</v>
      </c>
      <c r="E273" t="b">
        <f>IF(COUNT(SEARCH({"transpo.ottawa.on.ca"},D273)),"@ottawa.ca")</f>
        <v>0</v>
      </c>
      <c r="F273" s="9" t="e">
        <f t="shared" si="37"/>
        <v>#VALUE!</v>
      </c>
      <c r="G273" t="e">
        <f>TRIM(CLEAN(MID(Updates!D273,FIND("E-mail Address: ",Updates!D273)+16,(FIND("The employee",Updates!D273)-(FIND("E-mail Address: ",Updates!D273)+16)))))</f>
        <v>#VALUE!</v>
      </c>
      <c r="H273" t="e">
        <f>TRIM(CLEAN(MID(Updates!D273,FIND("Account Password: ",Updates!D273)+18,(FIND("NETWORK ACCOUNTS",Updates!D273)-(FIND("Account Password:",Updates!D273)+18)))))</f>
        <v>#VALUE!</v>
      </c>
      <c r="I273" t="e">
        <f>TRIM(CLEAN(MID(Updates!D273,FIND("Password: ",Updates!D273)+10,(FIND("E-mail",Updates!D273)-(FIND("Password:",Updates!D273)+12)))))</f>
        <v>#VALUE!</v>
      </c>
      <c r="J273" t="e">
        <f>TRIM(CLEAN(MID(Updates!D273,FIND("Account to clone: ",Updates!D273)+18,(FIND("Position",Updates!D273)-(FIND("Account to clone: ",Updates!D273)+18)))))</f>
        <v>#VALUE!</v>
      </c>
      <c r="K273" t="e">
        <f>TRIM(CLEAN(MID(Updates!D273,FIND("Clone permissions of another account: ",Updates!D273)+38,(FIND("Email required:",Updates!D273)-(FIND("Clone permissions of another account: ",Updates!D273)+38)))))</f>
        <v>#VALUE!</v>
      </c>
      <c r="L273" t="e">
        <f t="shared" si="38"/>
        <v>#VALUE!</v>
      </c>
      <c r="M273" s="8" t="e">
        <f>TRIM(CLEAN(MID(Updates!D273,FIND("Branch: ",Updates!D273)+8,(FIND("Division",Updates!D273)-(FIND("Branch: ",Updates!D273)+8)))))</f>
        <v>#VALUE!</v>
      </c>
      <c r="N273" s="8" t="e">
        <f>TRIM(CLEAN(MID(Updates!D273,FIND("Pooled Position: ",Updates!D273)+17,(FIND("Are the",Updates!D273)-(FIND("Pooled Position: ",Updates!D273)+17)))))</f>
        <v>#VALUE!</v>
      </c>
      <c r="O273" t="e">
        <f>TRIM(CLEAN(MID(Updates!D273,FIND("Employee Name: ",Updates!D273)+15,(FIND("Job Title",Updates!D273)-(FIND("Employee Name: ",Updates!D273)+15)))))</f>
        <v>#VALUE!</v>
      </c>
      <c r="P273" t="e">
        <f t="shared" si="39"/>
        <v>#VALUE!</v>
      </c>
      <c r="Q273" t="e">
        <f t="shared" si="40"/>
        <v>#VALUE!</v>
      </c>
      <c r="R273" t="e">
        <f t="shared" si="41"/>
        <v>#VALUE!</v>
      </c>
      <c r="S273" t="e">
        <f>TRIM(CLEAN(MID(Updates!D273,FIND("Account to clone: ",Updates!D273)+18,(FIND("Position",Updates!D273)-(FIND("Account to clone: ",Updates!D273)+18)))))</f>
        <v>#VALUE!</v>
      </c>
      <c r="T273" t="str">
        <f t="shared" si="42"/>
        <v/>
      </c>
      <c r="U273" t="str">
        <f t="shared" si="43"/>
        <v>No</v>
      </c>
      <c r="V273" t="e">
        <f>TRIM(CLEAN(MID(Updates!D273,FIND("Home Share (H:\ drive) required: ",Updates!D273)+4,(FIND("Group Share (S:\ drive) required: ",Updates!D273)-(FIND("Home Share (H:\ drive) required: ",Updates!D273)+4)))))</f>
        <v>#VALUE!</v>
      </c>
      <c r="W273" t="str">
        <f t="shared" si="44"/>
        <v>No</v>
      </c>
      <c r="X273" t="e">
        <f>TRIM(CLEAN(MID(Updates!D273,FIND("S Drive Path: ",Updates!D273)+14,(FIND("Position",Updates!D273)-(FIND("S Drive Path: ",Updates!D273)+14)))))</f>
        <v>#VALUE!</v>
      </c>
      <c r="Y273" t="e">
        <f>("USR\"&amp;Updates!K273)</f>
        <v>#VALUE!</v>
      </c>
      <c r="Z273" t="e">
        <f>Updates!K273&amp;"$"</f>
        <v>#VALUE!</v>
      </c>
      <c r="AA273" s="11">
        <f t="shared" ca="1" si="45"/>
        <v>2</v>
      </c>
      <c r="AB273" s="6" t="str">
        <f ca="1">LOOKUP(AA273,AC2:AC21,AD2:AD21)</f>
        <v>DC1MDB02</v>
      </c>
    </row>
    <row r="274" spans="1:28" ht="12" customHeight="1">
      <c r="A274" s="6" t="e">
        <f>TRIM(CLEAN(MID(Updates!D274,FIND("Network User Id: ",Updates!D274)+17,(FIND("E-MAIL ACCOUNTS",Updates!D274)-(FIND("Network User Id:",Updates!D274)+17)))))</f>
        <v>#VALUE!</v>
      </c>
      <c r="B274" s="6" t="e">
        <f>TRIM(CLEAN(MID(Updates!D274,FIND("Logon ID: ",Updates!D274)+10,(FIND("Password:",Updates!D274)-(FIND("Logon ID:",Updates!D274)+10)))))</f>
        <v>#VALUE!</v>
      </c>
      <c r="C274" t="e">
        <f>TRIM(CLEAN(MID(Updates!D274,FIND("Primary Address: ",Updates!D274)+17,(FIND("Secondary Address:",Updates!D274)-(FIND("Primary Address: ",Updates!D274)+17)))))</f>
        <v>#VALUE!</v>
      </c>
      <c r="D274" t="e">
        <f>TRIM(CLEAN(MID(Updates!D274,FIND("Secondary Address: ",Updates!D274)+19,(FIND("** PLEASE DO NOT REPLY TO THIS E-MAIL. ",Updates!D274)-(FIND("Secondary Address: ",Updates!D274)+19)))))</f>
        <v>#VALUE!</v>
      </c>
      <c r="E274" t="b">
        <f>IF(COUNT(SEARCH({"transpo.ottawa.on.ca"},D274)),"@ottawa.ca")</f>
        <v>0</v>
      </c>
      <c r="F274" s="9" t="e">
        <f t="shared" si="37"/>
        <v>#VALUE!</v>
      </c>
      <c r="G274" t="e">
        <f>TRIM(CLEAN(MID(Updates!D274,FIND("E-mail Address: ",Updates!D274)+16,(FIND("The employee",Updates!D274)-(FIND("E-mail Address: ",Updates!D274)+16)))))</f>
        <v>#VALUE!</v>
      </c>
      <c r="H274" t="e">
        <f>TRIM(CLEAN(MID(Updates!D274,FIND("Account Password: ",Updates!D274)+18,(FIND("NETWORK ACCOUNTS",Updates!D274)-(FIND("Account Password:",Updates!D274)+18)))))</f>
        <v>#VALUE!</v>
      </c>
      <c r="I274" t="e">
        <f>TRIM(CLEAN(MID(Updates!D274,FIND("Password: ",Updates!D274)+10,(FIND("E-mail",Updates!D274)-(FIND("Password:",Updates!D274)+12)))))</f>
        <v>#VALUE!</v>
      </c>
      <c r="J274" t="e">
        <f>TRIM(CLEAN(MID(Updates!D274,FIND("Account to clone: ",Updates!D274)+18,(FIND("Position",Updates!D274)-(FIND("Account to clone: ",Updates!D274)+18)))))</f>
        <v>#VALUE!</v>
      </c>
      <c r="K274" t="e">
        <f>TRIM(CLEAN(MID(Updates!D274,FIND("Clone permissions of another account: ",Updates!D274)+38,(FIND("Email required:",Updates!D274)-(FIND("Clone permissions of another account: ",Updates!D274)+38)))))</f>
        <v>#VALUE!</v>
      </c>
      <c r="L274" t="e">
        <f t="shared" si="38"/>
        <v>#VALUE!</v>
      </c>
      <c r="M274" s="8" t="e">
        <f>TRIM(CLEAN(MID(Updates!D274,FIND("Branch: ",Updates!D274)+8,(FIND("Division",Updates!D274)-(FIND("Branch: ",Updates!D274)+8)))))</f>
        <v>#VALUE!</v>
      </c>
      <c r="N274" s="8" t="e">
        <f>TRIM(CLEAN(MID(Updates!D274,FIND("Pooled Position: ",Updates!D274)+17,(FIND("Are the",Updates!D274)-(FIND("Pooled Position: ",Updates!D274)+17)))))</f>
        <v>#VALUE!</v>
      </c>
      <c r="O274" t="e">
        <f>TRIM(CLEAN(MID(Updates!D274,FIND("Employee Name: ",Updates!D274)+15,(FIND("Job Title",Updates!D274)-(FIND("Employee Name: ",Updates!D274)+15)))))</f>
        <v>#VALUE!</v>
      </c>
      <c r="P274" t="e">
        <f t="shared" si="39"/>
        <v>#VALUE!</v>
      </c>
      <c r="Q274" t="e">
        <f t="shared" si="40"/>
        <v>#VALUE!</v>
      </c>
      <c r="R274" t="e">
        <f t="shared" si="41"/>
        <v>#VALUE!</v>
      </c>
      <c r="S274" t="e">
        <f>TRIM(CLEAN(MID(Updates!D274,FIND("Account to clone: ",Updates!D274)+18,(FIND("Position",Updates!D274)-(FIND("Account to clone: ",Updates!D274)+18)))))</f>
        <v>#VALUE!</v>
      </c>
      <c r="T274" t="str">
        <f t="shared" si="42"/>
        <v/>
      </c>
      <c r="U274" t="str">
        <f t="shared" si="43"/>
        <v>No</v>
      </c>
      <c r="V274" t="e">
        <f>TRIM(CLEAN(MID(Updates!D274,FIND("Home Share (H:\ drive) required: ",Updates!D274)+4,(FIND("Group Share (S:\ drive) required: ",Updates!D274)-(FIND("Home Share (H:\ drive) required: ",Updates!D274)+4)))))</f>
        <v>#VALUE!</v>
      </c>
      <c r="W274" t="str">
        <f t="shared" si="44"/>
        <v>No</v>
      </c>
      <c r="X274" t="e">
        <f>TRIM(CLEAN(MID(Updates!D274,FIND("S Drive Path: ",Updates!D274)+14,(FIND("Position",Updates!D274)-(FIND("S Drive Path: ",Updates!D274)+14)))))</f>
        <v>#VALUE!</v>
      </c>
      <c r="Y274" t="e">
        <f>("USR\"&amp;Updates!K274)</f>
        <v>#VALUE!</v>
      </c>
      <c r="Z274" t="e">
        <f>Updates!K274&amp;"$"</f>
        <v>#VALUE!</v>
      </c>
      <c r="AA274" s="11">
        <f t="shared" ca="1" si="45"/>
        <v>9</v>
      </c>
      <c r="AB274" s="6" t="str">
        <f ca="1">LOOKUP(AA274,AC2:AC21,AD2:AD21)</f>
        <v>DC1MDB09</v>
      </c>
    </row>
    <row r="275" spans="1:28" ht="12" customHeight="1">
      <c r="A275" s="6" t="e">
        <f>TRIM(CLEAN(MID(Updates!D275,FIND("Network User Id: ",Updates!D275)+17,(FIND("E-MAIL ACCOUNTS",Updates!D275)-(FIND("Network User Id:",Updates!D275)+17)))))</f>
        <v>#VALUE!</v>
      </c>
      <c r="B275" s="6" t="e">
        <f>TRIM(CLEAN(MID(Updates!D275,FIND("Logon ID: ",Updates!D275)+10,(FIND("Password:",Updates!D275)-(FIND("Logon ID:",Updates!D275)+10)))))</f>
        <v>#VALUE!</v>
      </c>
      <c r="C275" t="e">
        <f>TRIM(CLEAN(MID(Updates!D275,FIND("Primary Address: ",Updates!D275)+17,(FIND("Secondary Address:",Updates!D275)-(FIND("Primary Address: ",Updates!D275)+17)))))</f>
        <v>#VALUE!</v>
      </c>
      <c r="D275" t="e">
        <f>TRIM(CLEAN(MID(Updates!D275,FIND("Secondary Address: ",Updates!D275)+19,(FIND("** PLEASE DO NOT REPLY TO THIS E-MAIL. ",Updates!D275)-(FIND("Secondary Address: ",Updates!D275)+19)))))</f>
        <v>#VALUE!</v>
      </c>
      <c r="E275" t="b">
        <f>IF(COUNT(SEARCH({"transpo.ottawa.on.ca"},D275)),"@ottawa.ca")</f>
        <v>0</v>
      </c>
      <c r="F275" s="9" t="e">
        <f t="shared" si="37"/>
        <v>#VALUE!</v>
      </c>
      <c r="G275" t="e">
        <f>TRIM(CLEAN(MID(Updates!D275,FIND("E-mail Address: ",Updates!D275)+16,(FIND("The employee",Updates!D275)-(FIND("E-mail Address: ",Updates!D275)+16)))))</f>
        <v>#VALUE!</v>
      </c>
      <c r="H275" t="e">
        <f>TRIM(CLEAN(MID(Updates!D275,FIND("Account Password: ",Updates!D275)+18,(FIND("NETWORK ACCOUNTS",Updates!D275)-(FIND("Account Password:",Updates!D275)+18)))))</f>
        <v>#VALUE!</v>
      </c>
      <c r="I275" t="e">
        <f>TRIM(CLEAN(MID(Updates!D275,FIND("Password: ",Updates!D275)+10,(FIND("E-mail",Updates!D275)-(FIND("Password:",Updates!D275)+12)))))</f>
        <v>#VALUE!</v>
      </c>
      <c r="J275" t="e">
        <f>TRIM(CLEAN(MID(Updates!D275,FIND("Account to clone: ",Updates!D275)+18,(FIND("Position",Updates!D275)-(FIND("Account to clone: ",Updates!D275)+18)))))</f>
        <v>#VALUE!</v>
      </c>
      <c r="K275" t="e">
        <f>TRIM(CLEAN(MID(Updates!D275,FIND("Clone permissions of another account: ",Updates!D275)+38,(FIND("Email required:",Updates!D275)-(FIND("Clone permissions of another account: ",Updates!D275)+38)))))</f>
        <v>#VALUE!</v>
      </c>
      <c r="L275" t="e">
        <f t="shared" si="38"/>
        <v>#VALUE!</v>
      </c>
      <c r="M275" s="8" t="e">
        <f>TRIM(CLEAN(MID(Updates!D275,FIND("Branch: ",Updates!D275)+8,(FIND("Division",Updates!D275)-(FIND("Branch: ",Updates!D275)+8)))))</f>
        <v>#VALUE!</v>
      </c>
      <c r="N275" s="8" t="e">
        <f>TRIM(CLEAN(MID(Updates!D275,FIND("Pooled Position: ",Updates!D275)+17,(FIND("Are the",Updates!D275)-(FIND("Pooled Position: ",Updates!D275)+17)))))</f>
        <v>#VALUE!</v>
      </c>
      <c r="O275" t="e">
        <f>TRIM(CLEAN(MID(Updates!D275,FIND("Employee Name: ",Updates!D275)+15,(FIND("Job Title",Updates!D275)-(FIND("Employee Name: ",Updates!D275)+15)))))</f>
        <v>#VALUE!</v>
      </c>
      <c r="P275" t="e">
        <f t="shared" si="39"/>
        <v>#VALUE!</v>
      </c>
      <c r="Q275" t="e">
        <f t="shared" si="40"/>
        <v>#VALUE!</v>
      </c>
      <c r="R275" t="e">
        <f t="shared" si="41"/>
        <v>#VALUE!</v>
      </c>
      <c r="S275" t="e">
        <f>TRIM(CLEAN(MID(Updates!D275,FIND("Account to clone: ",Updates!D275)+18,(FIND("Position",Updates!D275)-(FIND("Account to clone: ",Updates!D275)+18)))))</f>
        <v>#VALUE!</v>
      </c>
      <c r="T275" t="str">
        <f t="shared" si="42"/>
        <v/>
      </c>
      <c r="U275" t="str">
        <f t="shared" si="43"/>
        <v>No</v>
      </c>
      <c r="V275" t="e">
        <f>TRIM(CLEAN(MID(Updates!D275,FIND("Home Share (H:\ drive) required: ",Updates!D275)+4,(FIND("Group Share (S:\ drive) required: ",Updates!D275)-(FIND("Home Share (H:\ drive) required: ",Updates!D275)+4)))))</f>
        <v>#VALUE!</v>
      </c>
      <c r="W275" t="str">
        <f t="shared" si="44"/>
        <v>No</v>
      </c>
      <c r="X275" t="e">
        <f>TRIM(CLEAN(MID(Updates!D275,FIND("S Drive Path: ",Updates!D275)+14,(FIND("Position",Updates!D275)-(FIND("S Drive Path: ",Updates!D275)+14)))))</f>
        <v>#VALUE!</v>
      </c>
      <c r="Y275" t="e">
        <f>("USR\"&amp;Updates!K275)</f>
        <v>#VALUE!</v>
      </c>
      <c r="Z275" t="e">
        <f>Updates!K275&amp;"$"</f>
        <v>#VALUE!</v>
      </c>
      <c r="AA275" s="11">
        <f t="shared" ca="1" si="45"/>
        <v>12</v>
      </c>
      <c r="AB275" s="6" t="str">
        <f ca="1">LOOKUP(AA275,AC2:AC21,AD2:AD21)</f>
        <v>DC4MDB02</v>
      </c>
    </row>
    <row r="276" spans="1:28" ht="12" customHeight="1">
      <c r="A276" s="6" t="e">
        <f>TRIM(CLEAN(MID(Updates!D276,FIND("Network User Id: ",Updates!D276)+17,(FIND("E-MAIL ACCOUNTS",Updates!D276)-(FIND("Network User Id:",Updates!D276)+17)))))</f>
        <v>#VALUE!</v>
      </c>
      <c r="B276" s="6" t="e">
        <f>TRIM(CLEAN(MID(Updates!D276,FIND("Logon ID: ",Updates!D276)+10,(FIND("Password:",Updates!D276)-(FIND("Logon ID:",Updates!D276)+10)))))</f>
        <v>#VALUE!</v>
      </c>
      <c r="C276" t="e">
        <f>TRIM(CLEAN(MID(Updates!D276,FIND("Primary Address: ",Updates!D276)+17,(FIND("Secondary Address:",Updates!D276)-(FIND("Primary Address: ",Updates!D276)+17)))))</f>
        <v>#VALUE!</v>
      </c>
      <c r="D276" t="e">
        <f>TRIM(CLEAN(MID(Updates!D276,FIND("Secondary Address: ",Updates!D276)+19,(FIND("** PLEASE DO NOT REPLY TO THIS E-MAIL. ",Updates!D276)-(FIND("Secondary Address: ",Updates!D276)+19)))))</f>
        <v>#VALUE!</v>
      </c>
      <c r="E276" t="b">
        <f>IF(COUNT(SEARCH({"transpo.ottawa.on.ca"},D276)),"@ottawa.ca")</f>
        <v>0</v>
      </c>
      <c r="F276" s="9" t="e">
        <f t="shared" si="37"/>
        <v>#VALUE!</v>
      </c>
      <c r="G276" t="e">
        <f>TRIM(CLEAN(MID(Updates!D276,FIND("E-mail Address: ",Updates!D276)+16,(FIND("The employee",Updates!D276)-(FIND("E-mail Address: ",Updates!D276)+16)))))</f>
        <v>#VALUE!</v>
      </c>
      <c r="H276" t="e">
        <f>TRIM(CLEAN(MID(Updates!D276,FIND("Account Password: ",Updates!D276)+18,(FIND("NETWORK ACCOUNTS",Updates!D276)-(FIND("Account Password:",Updates!D276)+18)))))</f>
        <v>#VALUE!</v>
      </c>
      <c r="I276" t="e">
        <f>TRIM(CLEAN(MID(Updates!D276,FIND("Password: ",Updates!D276)+10,(FIND("E-mail",Updates!D276)-(FIND("Password:",Updates!D276)+12)))))</f>
        <v>#VALUE!</v>
      </c>
      <c r="J276" t="e">
        <f>TRIM(CLEAN(MID(Updates!D276,FIND("Account to clone: ",Updates!D276)+18,(FIND("Position",Updates!D276)-(FIND("Account to clone: ",Updates!D276)+18)))))</f>
        <v>#VALUE!</v>
      </c>
      <c r="K276" t="e">
        <f>TRIM(CLEAN(MID(Updates!D276,FIND("Clone permissions of another account: ",Updates!D276)+38,(FIND("Email required:",Updates!D276)-(FIND("Clone permissions of another account: ",Updates!D276)+38)))))</f>
        <v>#VALUE!</v>
      </c>
      <c r="L276" t="e">
        <f t="shared" si="38"/>
        <v>#VALUE!</v>
      </c>
      <c r="M276" s="8" t="e">
        <f>TRIM(CLEAN(MID(Updates!D276,FIND("Branch: ",Updates!D276)+8,(FIND("Division",Updates!D276)-(FIND("Branch: ",Updates!D276)+8)))))</f>
        <v>#VALUE!</v>
      </c>
      <c r="N276" s="8" t="e">
        <f>TRIM(CLEAN(MID(Updates!D276,FIND("Pooled Position: ",Updates!D276)+17,(FIND("Are the",Updates!D276)-(FIND("Pooled Position: ",Updates!D276)+17)))))</f>
        <v>#VALUE!</v>
      </c>
      <c r="O276" t="e">
        <f>TRIM(CLEAN(MID(Updates!D276,FIND("Employee Name: ",Updates!D276)+15,(FIND("Job Title",Updates!D276)-(FIND("Employee Name: ",Updates!D276)+15)))))</f>
        <v>#VALUE!</v>
      </c>
      <c r="P276" t="e">
        <f t="shared" si="39"/>
        <v>#VALUE!</v>
      </c>
      <c r="Q276" t="e">
        <f t="shared" si="40"/>
        <v>#VALUE!</v>
      </c>
      <c r="R276" t="e">
        <f t="shared" si="41"/>
        <v>#VALUE!</v>
      </c>
      <c r="S276" t="e">
        <f>TRIM(CLEAN(MID(Updates!D276,FIND("Account to clone: ",Updates!D276)+18,(FIND("Position",Updates!D276)-(FIND("Account to clone: ",Updates!D276)+18)))))</f>
        <v>#VALUE!</v>
      </c>
      <c r="T276" t="str">
        <f t="shared" si="42"/>
        <v/>
      </c>
      <c r="U276" t="str">
        <f t="shared" si="43"/>
        <v>No</v>
      </c>
      <c r="V276" t="e">
        <f>TRIM(CLEAN(MID(Updates!D276,FIND("Home Share (H:\ drive) required: ",Updates!D276)+4,(FIND("Group Share (S:\ drive) required: ",Updates!D276)-(FIND("Home Share (H:\ drive) required: ",Updates!D276)+4)))))</f>
        <v>#VALUE!</v>
      </c>
      <c r="W276" t="str">
        <f t="shared" si="44"/>
        <v>No</v>
      </c>
      <c r="X276" t="e">
        <f>TRIM(CLEAN(MID(Updates!D276,FIND("S Drive Path: ",Updates!D276)+14,(FIND("Position",Updates!D276)-(FIND("S Drive Path: ",Updates!D276)+14)))))</f>
        <v>#VALUE!</v>
      </c>
      <c r="Y276" t="e">
        <f>("USR\"&amp;Updates!K276)</f>
        <v>#VALUE!</v>
      </c>
      <c r="Z276" t="e">
        <f>Updates!K276&amp;"$"</f>
        <v>#VALUE!</v>
      </c>
      <c r="AA276" s="11">
        <f t="shared" ca="1" si="45"/>
        <v>20</v>
      </c>
      <c r="AB276" s="6" t="str">
        <f ca="1">LOOKUP(AA276,AC2:AC21,AD2:AD21)</f>
        <v>DC4MDB10</v>
      </c>
    </row>
    <row r="277" spans="1:28" ht="12" customHeight="1">
      <c r="A277" s="6" t="e">
        <f>TRIM(CLEAN(MID(Updates!D277,FIND("Network User Id: ",Updates!D277)+17,(FIND("E-MAIL ACCOUNTS",Updates!D277)-(FIND("Network User Id:",Updates!D277)+17)))))</f>
        <v>#VALUE!</v>
      </c>
      <c r="B277" s="6" t="e">
        <f>TRIM(CLEAN(MID(Updates!D277,FIND("Logon ID: ",Updates!D277)+10,(FIND("Password:",Updates!D277)-(FIND("Logon ID:",Updates!D277)+10)))))</f>
        <v>#VALUE!</v>
      </c>
      <c r="C277" t="e">
        <f>TRIM(CLEAN(MID(Updates!D277,FIND("Primary Address: ",Updates!D277)+17,(FIND("Secondary Address:",Updates!D277)-(FIND("Primary Address: ",Updates!D277)+17)))))</f>
        <v>#VALUE!</v>
      </c>
      <c r="D277" t="e">
        <f>TRIM(CLEAN(MID(Updates!D277,FIND("Secondary Address: ",Updates!D277)+19,(FIND("** PLEASE DO NOT REPLY TO THIS E-MAIL. ",Updates!D277)-(FIND("Secondary Address: ",Updates!D277)+19)))))</f>
        <v>#VALUE!</v>
      </c>
      <c r="E277" t="b">
        <f>IF(COUNT(SEARCH({"transpo.ottawa.on.ca"},D277)),"@ottawa.ca")</f>
        <v>0</v>
      </c>
      <c r="F277" s="9" t="e">
        <f t="shared" si="37"/>
        <v>#VALUE!</v>
      </c>
      <c r="G277" t="e">
        <f>TRIM(CLEAN(MID(Updates!D277,FIND("E-mail Address: ",Updates!D277)+16,(FIND("The employee",Updates!D277)-(FIND("E-mail Address: ",Updates!D277)+16)))))</f>
        <v>#VALUE!</v>
      </c>
      <c r="H277" t="e">
        <f>TRIM(CLEAN(MID(Updates!D277,FIND("Account Password: ",Updates!D277)+18,(FIND("NETWORK ACCOUNTS",Updates!D277)-(FIND("Account Password:",Updates!D277)+18)))))</f>
        <v>#VALUE!</v>
      </c>
      <c r="I277" t="e">
        <f>TRIM(CLEAN(MID(Updates!D277,FIND("Password: ",Updates!D277)+10,(FIND("E-mail",Updates!D277)-(FIND("Password:",Updates!D277)+12)))))</f>
        <v>#VALUE!</v>
      </c>
      <c r="J277" t="e">
        <f>TRIM(CLEAN(MID(Updates!D277,FIND("Account to clone: ",Updates!D277)+18,(FIND("Position",Updates!D277)-(FIND("Account to clone: ",Updates!D277)+18)))))</f>
        <v>#VALUE!</v>
      </c>
      <c r="K277" t="e">
        <f>TRIM(CLEAN(MID(Updates!D277,FIND("Clone permissions of another account: ",Updates!D277)+38,(FIND("Email required:",Updates!D277)-(FIND("Clone permissions of another account: ",Updates!D277)+38)))))</f>
        <v>#VALUE!</v>
      </c>
      <c r="L277" t="e">
        <f t="shared" si="38"/>
        <v>#VALUE!</v>
      </c>
      <c r="M277" s="8" t="e">
        <f>TRIM(CLEAN(MID(Updates!D277,FIND("Branch: ",Updates!D277)+8,(FIND("Division",Updates!D277)-(FIND("Branch: ",Updates!D277)+8)))))</f>
        <v>#VALUE!</v>
      </c>
      <c r="N277" s="8" t="e">
        <f>TRIM(CLEAN(MID(Updates!D277,FIND("Pooled Position: ",Updates!D277)+17,(FIND("Are the",Updates!D277)-(FIND("Pooled Position: ",Updates!D277)+17)))))</f>
        <v>#VALUE!</v>
      </c>
      <c r="O277" t="e">
        <f>TRIM(CLEAN(MID(Updates!D277,FIND("Employee Name: ",Updates!D277)+15,(FIND("Job Title",Updates!D277)-(FIND("Employee Name: ",Updates!D277)+15)))))</f>
        <v>#VALUE!</v>
      </c>
      <c r="P277" t="e">
        <f t="shared" si="39"/>
        <v>#VALUE!</v>
      </c>
      <c r="Q277" t="e">
        <f t="shared" si="40"/>
        <v>#VALUE!</v>
      </c>
      <c r="R277" t="e">
        <f t="shared" si="41"/>
        <v>#VALUE!</v>
      </c>
      <c r="S277" t="e">
        <f>TRIM(CLEAN(MID(Updates!D277,FIND("Account to clone: ",Updates!D277)+18,(FIND("Position",Updates!D277)-(FIND("Account to clone: ",Updates!D277)+18)))))</f>
        <v>#VALUE!</v>
      </c>
      <c r="T277" t="str">
        <f t="shared" si="42"/>
        <v/>
      </c>
      <c r="U277" t="str">
        <f t="shared" si="43"/>
        <v>No</v>
      </c>
      <c r="V277" t="e">
        <f>TRIM(CLEAN(MID(Updates!D277,FIND("Home Share (H:\ drive) required: ",Updates!D277)+4,(FIND("Group Share (S:\ drive) required: ",Updates!D277)-(FIND("Home Share (H:\ drive) required: ",Updates!D277)+4)))))</f>
        <v>#VALUE!</v>
      </c>
      <c r="W277" t="str">
        <f t="shared" si="44"/>
        <v>No</v>
      </c>
      <c r="X277" t="e">
        <f>TRIM(CLEAN(MID(Updates!D277,FIND("S Drive Path: ",Updates!D277)+14,(FIND("Position",Updates!D277)-(FIND("S Drive Path: ",Updates!D277)+14)))))</f>
        <v>#VALUE!</v>
      </c>
      <c r="Y277" t="e">
        <f>("USR\"&amp;Updates!K277)</f>
        <v>#VALUE!</v>
      </c>
      <c r="Z277" t="e">
        <f>Updates!K277&amp;"$"</f>
        <v>#VALUE!</v>
      </c>
      <c r="AA277" s="11">
        <f t="shared" ca="1" si="45"/>
        <v>11</v>
      </c>
      <c r="AB277" s="6" t="str">
        <f ca="1">LOOKUP(AA277,AC2:AC21,AD2:AD21)</f>
        <v>DC4MDB01</v>
      </c>
    </row>
    <row r="278" spans="1:28" ht="12" customHeight="1">
      <c r="A278" s="6" t="e">
        <f>TRIM(CLEAN(MID(Updates!D278,FIND("Network User Id: ",Updates!D278)+17,(FIND("E-MAIL ACCOUNTS",Updates!D278)-(FIND("Network User Id:",Updates!D278)+17)))))</f>
        <v>#VALUE!</v>
      </c>
      <c r="B278" s="6" t="e">
        <f>TRIM(CLEAN(MID(Updates!D278,FIND("Logon ID: ",Updates!D278)+10,(FIND("Password:",Updates!D278)-(FIND("Logon ID:",Updates!D278)+10)))))</f>
        <v>#VALUE!</v>
      </c>
      <c r="C278" t="e">
        <f>TRIM(CLEAN(MID(Updates!D278,FIND("Primary Address: ",Updates!D278)+17,(FIND("Secondary Address:",Updates!D278)-(FIND("Primary Address: ",Updates!D278)+17)))))</f>
        <v>#VALUE!</v>
      </c>
      <c r="D278" t="e">
        <f>TRIM(CLEAN(MID(Updates!D278,FIND("Secondary Address: ",Updates!D278)+19,(FIND("** PLEASE DO NOT REPLY TO THIS E-MAIL. ",Updates!D278)-(FIND("Secondary Address: ",Updates!D278)+19)))))</f>
        <v>#VALUE!</v>
      </c>
      <c r="E278" t="b">
        <f>IF(COUNT(SEARCH({"transpo.ottawa.on.ca"},D278)),"@ottawa.ca")</f>
        <v>0</v>
      </c>
      <c r="F278" s="9" t="e">
        <f t="shared" si="37"/>
        <v>#VALUE!</v>
      </c>
      <c r="G278" t="e">
        <f>TRIM(CLEAN(MID(Updates!D278,FIND("E-mail Address: ",Updates!D278)+16,(FIND("The employee",Updates!D278)-(FIND("E-mail Address: ",Updates!D278)+16)))))</f>
        <v>#VALUE!</v>
      </c>
      <c r="H278" t="e">
        <f>TRIM(CLEAN(MID(Updates!D278,FIND("Account Password: ",Updates!D278)+18,(FIND("NETWORK ACCOUNTS",Updates!D278)-(FIND("Account Password:",Updates!D278)+18)))))</f>
        <v>#VALUE!</v>
      </c>
      <c r="I278" t="e">
        <f>TRIM(CLEAN(MID(Updates!D278,FIND("Password: ",Updates!D278)+10,(FIND("E-mail",Updates!D278)-(FIND("Password:",Updates!D278)+12)))))</f>
        <v>#VALUE!</v>
      </c>
      <c r="J278" t="e">
        <f>TRIM(CLEAN(MID(Updates!D278,FIND("Account to clone: ",Updates!D278)+18,(FIND("Position",Updates!D278)-(FIND("Account to clone: ",Updates!D278)+18)))))</f>
        <v>#VALUE!</v>
      </c>
      <c r="K278" t="e">
        <f>TRIM(CLEAN(MID(Updates!D278,FIND("Clone permissions of another account: ",Updates!D278)+38,(FIND("Email required:",Updates!D278)-(FIND("Clone permissions of another account: ",Updates!D278)+38)))))</f>
        <v>#VALUE!</v>
      </c>
      <c r="L278" t="e">
        <f t="shared" si="38"/>
        <v>#VALUE!</v>
      </c>
      <c r="M278" s="8" t="e">
        <f>TRIM(CLEAN(MID(Updates!D278,FIND("Branch: ",Updates!D278)+8,(FIND("Division",Updates!D278)-(FIND("Branch: ",Updates!D278)+8)))))</f>
        <v>#VALUE!</v>
      </c>
      <c r="N278" s="8" t="e">
        <f>TRIM(CLEAN(MID(Updates!D278,FIND("Pooled Position: ",Updates!D278)+17,(FIND("Are the",Updates!D278)-(FIND("Pooled Position: ",Updates!D278)+17)))))</f>
        <v>#VALUE!</v>
      </c>
      <c r="O278" t="e">
        <f>TRIM(CLEAN(MID(Updates!D278,FIND("Employee Name: ",Updates!D278)+15,(FIND("Job Title",Updates!D278)-(FIND("Employee Name: ",Updates!D278)+15)))))</f>
        <v>#VALUE!</v>
      </c>
      <c r="P278" t="e">
        <f t="shared" si="39"/>
        <v>#VALUE!</v>
      </c>
      <c r="Q278" t="e">
        <f t="shared" si="40"/>
        <v>#VALUE!</v>
      </c>
      <c r="R278" t="e">
        <f t="shared" si="41"/>
        <v>#VALUE!</v>
      </c>
      <c r="S278" t="e">
        <f>TRIM(CLEAN(MID(Updates!D278,FIND("Account to clone: ",Updates!D278)+18,(FIND("Position",Updates!D278)-(FIND("Account to clone: ",Updates!D278)+18)))))</f>
        <v>#VALUE!</v>
      </c>
      <c r="T278" t="str">
        <f t="shared" si="42"/>
        <v/>
      </c>
      <c r="U278" t="str">
        <f t="shared" si="43"/>
        <v>No</v>
      </c>
      <c r="V278" t="e">
        <f>TRIM(CLEAN(MID(Updates!D278,FIND("Home Share (H:\ drive) required: ",Updates!D278)+4,(FIND("Group Share (S:\ drive) required: ",Updates!D278)-(FIND("Home Share (H:\ drive) required: ",Updates!D278)+4)))))</f>
        <v>#VALUE!</v>
      </c>
      <c r="W278" t="str">
        <f t="shared" si="44"/>
        <v>No</v>
      </c>
      <c r="X278" t="e">
        <f>TRIM(CLEAN(MID(Updates!D278,FIND("S Drive Path: ",Updates!D278)+14,(FIND("Position",Updates!D278)-(FIND("S Drive Path: ",Updates!D278)+14)))))</f>
        <v>#VALUE!</v>
      </c>
      <c r="Y278" t="e">
        <f>("USR\"&amp;Updates!K278)</f>
        <v>#VALUE!</v>
      </c>
      <c r="Z278" t="e">
        <f>Updates!K278&amp;"$"</f>
        <v>#VALUE!</v>
      </c>
      <c r="AA278" s="11">
        <f t="shared" ca="1" si="45"/>
        <v>6</v>
      </c>
      <c r="AB278" s="6" t="str">
        <f ca="1">LOOKUP(AA278,AC2:AC21,AD2:AD21)</f>
        <v>DC1MDB06</v>
      </c>
    </row>
    <row r="279" spans="1:28" ht="12" customHeight="1">
      <c r="A279" s="6" t="e">
        <f>TRIM(CLEAN(MID(Updates!D279,FIND("Network User Id: ",Updates!D279)+17,(FIND("E-MAIL ACCOUNTS",Updates!D279)-(FIND("Network User Id:",Updates!D279)+17)))))</f>
        <v>#VALUE!</v>
      </c>
      <c r="B279" s="6" t="e">
        <f>TRIM(CLEAN(MID(Updates!D279,FIND("Logon ID: ",Updates!D279)+10,(FIND("Password:",Updates!D279)-(FIND("Logon ID:",Updates!D279)+10)))))</f>
        <v>#VALUE!</v>
      </c>
      <c r="C279" t="e">
        <f>TRIM(CLEAN(MID(Updates!D279,FIND("Primary Address: ",Updates!D279)+17,(FIND("Secondary Address:",Updates!D279)-(FIND("Primary Address: ",Updates!D279)+17)))))</f>
        <v>#VALUE!</v>
      </c>
      <c r="D279" t="e">
        <f>TRIM(CLEAN(MID(Updates!D279,FIND("Secondary Address: ",Updates!D279)+19,(FIND("** PLEASE DO NOT REPLY TO THIS E-MAIL. ",Updates!D279)-(FIND("Secondary Address: ",Updates!D279)+19)))))</f>
        <v>#VALUE!</v>
      </c>
      <c r="E279" t="b">
        <f>IF(COUNT(SEARCH({"transpo.ottawa.on.ca"},D279)),"@ottawa.ca")</f>
        <v>0</v>
      </c>
      <c r="F279" s="9" t="e">
        <f t="shared" si="37"/>
        <v>#VALUE!</v>
      </c>
      <c r="G279" t="e">
        <f>TRIM(CLEAN(MID(Updates!D279,FIND("E-mail Address: ",Updates!D279)+16,(FIND("The employee",Updates!D279)-(FIND("E-mail Address: ",Updates!D279)+16)))))</f>
        <v>#VALUE!</v>
      </c>
      <c r="H279" t="e">
        <f>TRIM(CLEAN(MID(Updates!D279,FIND("Account Password: ",Updates!D279)+18,(FIND("NETWORK ACCOUNTS",Updates!D279)-(FIND("Account Password:",Updates!D279)+18)))))</f>
        <v>#VALUE!</v>
      </c>
      <c r="I279" t="e">
        <f>TRIM(CLEAN(MID(Updates!D279,FIND("Password: ",Updates!D279)+10,(FIND("E-mail",Updates!D279)-(FIND("Password:",Updates!D279)+12)))))</f>
        <v>#VALUE!</v>
      </c>
      <c r="J279" t="e">
        <f>TRIM(CLEAN(MID(Updates!D279,FIND("Account to clone: ",Updates!D279)+18,(FIND("Position",Updates!D279)-(FIND("Account to clone: ",Updates!D279)+18)))))</f>
        <v>#VALUE!</v>
      </c>
      <c r="K279" t="e">
        <f>TRIM(CLEAN(MID(Updates!D279,FIND("Clone permissions of another account: ",Updates!D279)+38,(FIND("Email required:",Updates!D279)-(FIND("Clone permissions of another account: ",Updates!D279)+38)))))</f>
        <v>#VALUE!</v>
      </c>
      <c r="L279" t="e">
        <f t="shared" si="38"/>
        <v>#VALUE!</v>
      </c>
      <c r="M279" s="8" t="e">
        <f>TRIM(CLEAN(MID(Updates!D279,FIND("Branch: ",Updates!D279)+8,(FIND("Division",Updates!D279)-(FIND("Branch: ",Updates!D279)+8)))))</f>
        <v>#VALUE!</v>
      </c>
      <c r="N279" s="8" t="e">
        <f>TRIM(CLEAN(MID(Updates!D279,FIND("Pooled Position: ",Updates!D279)+17,(FIND("Are the",Updates!D279)-(FIND("Pooled Position: ",Updates!D279)+17)))))</f>
        <v>#VALUE!</v>
      </c>
      <c r="O279" t="e">
        <f>TRIM(CLEAN(MID(Updates!D279,FIND("Employee Name: ",Updates!D279)+15,(FIND("Job Title",Updates!D279)-(FIND("Employee Name: ",Updates!D279)+15)))))</f>
        <v>#VALUE!</v>
      </c>
      <c r="P279" t="e">
        <f t="shared" si="39"/>
        <v>#VALUE!</v>
      </c>
      <c r="Q279" t="e">
        <f t="shared" si="40"/>
        <v>#VALUE!</v>
      </c>
      <c r="R279" t="e">
        <f t="shared" si="41"/>
        <v>#VALUE!</v>
      </c>
      <c r="S279" t="e">
        <f>TRIM(CLEAN(MID(Updates!D279,FIND("Account to clone: ",Updates!D279)+18,(FIND("Position",Updates!D279)-(FIND("Account to clone: ",Updates!D279)+18)))))</f>
        <v>#VALUE!</v>
      </c>
      <c r="T279" t="str">
        <f t="shared" si="42"/>
        <v/>
      </c>
      <c r="U279" t="str">
        <f t="shared" si="43"/>
        <v>No</v>
      </c>
      <c r="V279" t="e">
        <f>TRIM(CLEAN(MID(Updates!D279,FIND("Home Share (H:\ drive) required: ",Updates!D279)+4,(FIND("Group Share (S:\ drive) required: ",Updates!D279)-(FIND("Home Share (H:\ drive) required: ",Updates!D279)+4)))))</f>
        <v>#VALUE!</v>
      </c>
      <c r="W279" t="str">
        <f t="shared" si="44"/>
        <v>No</v>
      </c>
      <c r="X279" t="e">
        <f>TRIM(CLEAN(MID(Updates!D279,FIND("S Drive Path: ",Updates!D279)+14,(FIND("Position",Updates!D279)-(FIND("S Drive Path: ",Updates!D279)+14)))))</f>
        <v>#VALUE!</v>
      </c>
      <c r="Y279" t="e">
        <f>("USR\"&amp;Updates!K279)</f>
        <v>#VALUE!</v>
      </c>
      <c r="Z279" t="e">
        <f>Updates!K279&amp;"$"</f>
        <v>#VALUE!</v>
      </c>
      <c r="AA279" s="11">
        <f t="shared" ca="1" si="45"/>
        <v>18</v>
      </c>
      <c r="AB279" s="6" t="str">
        <f ca="1">LOOKUP(AA279,AC2:AC21,AD2:AD21)</f>
        <v>DC4MDB08</v>
      </c>
    </row>
    <row r="280" spans="1:28" ht="12" customHeight="1">
      <c r="A280" s="6" t="e">
        <f>TRIM(CLEAN(MID(Updates!D280,FIND("Network User Id: ",Updates!D280)+17,(FIND("E-MAIL ACCOUNTS",Updates!D280)-(FIND("Network User Id:",Updates!D280)+17)))))</f>
        <v>#VALUE!</v>
      </c>
      <c r="B280" s="6" t="e">
        <f>TRIM(CLEAN(MID(Updates!D280,FIND("Logon ID: ",Updates!D280)+10,(FIND("Password:",Updates!D280)-(FIND("Logon ID:",Updates!D280)+10)))))</f>
        <v>#VALUE!</v>
      </c>
      <c r="C280" t="e">
        <f>TRIM(CLEAN(MID(Updates!D280,FIND("Primary Address: ",Updates!D280)+17,(FIND("Secondary Address:",Updates!D280)-(FIND("Primary Address: ",Updates!D280)+17)))))</f>
        <v>#VALUE!</v>
      </c>
      <c r="D280" t="e">
        <f>TRIM(CLEAN(MID(Updates!D280,FIND("Secondary Address: ",Updates!D280)+19,(FIND("** PLEASE DO NOT REPLY TO THIS E-MAIL. ",Updates!D280)-(FIND("Secondary Address: ",Updates!D280)+19)))))</f>
        <v>#VALUE!</v>
      </c>
      <c r="E280" t="b">
        <f>IF(COUNT(SEARCH({"transpo.ottawa.on.ca"},D280)),"@ottawa.ca")</f>
        <v>0</v>
      </c>
      <c r="F280" s="9" t="e">
        <f t="shared" si="37"/>
        <v>#VALUE!</v>
      </c>
      <c r="G280" t="e">
        <f>TRIM(CLEAN(MID(Updates!D280,FIND("E-mail Address: ",Updates!D280)+16,(FIND("The employee",Updates!D280)-(FIND("E-mail Address: ",Updates!D280)+16)))))</f>
        <v>#VALUE!</v>
      </c>
      <c r="H280" t="e">
        <f>TRIM(CLEAN(MID(Updates!D280,FIND("Account Password: ",Updates!D280)+18,(FIND("NETWORK ACCOUNTS",Updates!D280)-(FIND("Account Password:",Updates!D280)+18)))))</f>
        <v>#VALUE!</v>
      </c>
      <c r="I280" t="e">
        <f>TRIM(CLEAN(MID(Updates!D280,FIND("Password: ",Updates!D280)+10,(FIND("E-mail",Updates!D280)-(FIND("Password:",Updates!D280)+12)))))</f>
        <v>#VALUE!</v>
      </c>
      <c r="J280" t="e">
        <f>TRIM(CLEAN(MID(Updates!D280,FIND("Account to clone: ",Updates!D280)+18,(FIND("Position",Updates!D280)-(FIND("Account to clone: ",Updates!D280)+18)))))</f>
        <v>#VALUE!</v>
      </c>
      <c r="K280" t="e">
        <f>TRIM(CLEAN(MID(Updates!D280,FIND("Clone permissions of another account: ",Updates!D280)+38,(FIND("Email required:",Updates!D280)-(FIND("Clone permissions of another account: ",Updates!D280)+38)))))</f>
        <v>#VALUE!</v>
      </c>
      <c r="L280" t="e">
        <f t="shared" si="38"/>
        <v>#VALUE!</v>
      </c>
      <c r="M280" s="8" t="e">
        <f>TRIM(CLEAN(MID(Updates!D280,FIND("Branch: ",Updates!D280)+8,(FIND("Division",Updates!D280)-(FIND("Branch: ",Updates!D280)+8)))))</f>
        <v>#VALUE!</v>
      </c>
      <c r="N280" s="8" t="e">
        <f>TRIM(CLEAN(MID(Updates!D280,FIND("Pooled Position: ",Updates!D280)+17,(FIND("Are the",Updates!D280)-(FIND("Pooled Position: ",Updates!D280)+17)))))</f>
        <v>#VALUE!</v>
      </c>
      <c r="O280" t="e">
        <f>TRIM(CLEAN(MID(Updates!D280,FIND("Employee Name: ",Updates!D280)+15,(FIND("Job Title",Updates!D280)-(FIND("Employee Name: ",Updates!D280)+15)))))</f>
        <v>#VALUE!</v>
      </c>
      <c r="P280" t="e">
        <f t="shared" si="39"/>
        <v>#VALUE!</v>
      </c>
      <c r="Q280" t="e">
        <f t="shared" si="40"/>
        <v>#VALUE!</v>
      </c>
      <c r="R280" t="e">
        <f t="shared" si="41"/>
        <v>#VALUE!</v>
      </c>
      <c r="S280" t="e">
        <f>TRIM(CLEAN(MID(Updates!D280,FIND("Account to clone: ",Updates!D280)+18,(FIND("Position",Updates!D280)-(FIND("Account to clone: ",Updates!D280)+18)))))</f>
        <v>#VALUE!</v>
      </c>
      <c r="T280" t="str">
        <f t="shared" si="42"/>
        <v/>
      </c>
      <c r="U280" t="str">
        <f t="shared" si="43"/>
        <v>No</v>
      </c>
      <c r="V280" t="e">
        <f>TRIM(CLEAN(MID(Updates!D280,FIND("Home Share (H:\ drive) required: ",Updates!D280)+4,(FIND("Group Share (S:\ drive) required: ",Updates!D280)-(FIND("Home Share (H:\ drive) required: ",Updates!D280)+4)))))</f>
        <v>#VALUE!</v>
      </c>
      <c r="W280" t="str">
        <f t="shared" si="44"/>
        <v>No</v>
      </c>
      <c r="X280" t="e">
        <f>TRIM(CLEAN(MID(Updates!D280,FIND("S Drive Path: ",Updates!D280)+14,(FIND("Position",Updates!D280)-(FIND("S Drive Path: ",Updates!D280)+14)))))</f>
        <v>#VALUE!</v>
      </c>
      <c r="Y280" t="e">
        <f>("USR\"&amp;Updates!K280)</f>
        <v>#VALUE!</v>
      </c>
      <c r="Z280" t="e">
        <f>Updates!K280&amp;"$"</f>
        <v>#VALUE!</v>
      </c>
      <c r="AA280" s="11">
        <f t="shared" ca="1" si="45"/>
        <v>5</v>
      </c>
      <c r="AB280" s="6" t="str">
        <f ca="1">LOOKUP(AA280,AC2:AC21,AD2:AD21)</f>
        <v>DC1MDB05</v>
      </c>
    </row>
    <row r="281" spans="1:28" ht="12" customHeight="1">
      <c r="A281" s="6" t="e">
        <f>TRIM(CLEAN(MID(Updates!D281,FIND("Network User Id: ",Updates!D281)+17,(FIND("E-MAIL ACCOUNTS",Updates!D281)-(FIND("Network User Id:",Updates!D281)+17)))))</f>
        <v>#VALUE!</v>
      </c>
      <c r="B281" s="6" t="e">
        <f>TRIM(CLEAN(MID(Updates!D281,FIND("Logon ID: ",Updates!D281)+10,(FIND("Password:",Updates!D281)-(FIND("Logon ID:",Updates!D281)+10)))))</f>
        <v>#VALUE!</v>
      </c>
      <c r="C281" t="e">
        <f>TRIM(CLEAN(MID(Updates!D281,FIND("Primary Address: ",Updates!D281)+17,(FIND("Secondary Address:",Updates!D281)-(FIND("Primary Address: ",Updates!D281)+17)))))</f>
        <v>#VALUE!</v>
      </c>
      <c r="D281" t="e">
        <f>TRIM(CLEAN(MID(Updates!D281,FIND("Secondary Address: ",Updates!D281)+19,(FIND("** PLEASE DO NOT REPLY TO THIS E-MAIL. ",Updates!D281)-(FIND("Secondary Address: ",Updates!D281)+19)))))</f>
        <v>#VALUE!</v>
      </c>
      <c r="E281" t="b">
        <f>IF(COUNT(SEARCH({"transpo.ottawa.on.ca"},D281)),"@ottawa.ca")</f>
        <v>0</v>
      </c>
      <c r="F281" s="9" t="e">
        <f t="shared" si="37"/>
        <v>#VALUE!</v>
      </c>
      <c r="G281" t="e">
        <f>TRIM(CLEAN(MID(Updates!D281,FIND("E-mail Address: ",Updates!D281)+16,(FIND("The employee",Updates!D281)-(FIND("E-mail Address: ",Updates!D281)+16)))))</f>
        <v>#VALUE!</v>
      </c>
      <c r="H281" t="e">
        <f>TRIM(CLEAN(MID(Updates!D281,FIND("Account Password: ",Updates!D281)+18,(FIND("NETWORK ACCOUNTS",Updates!D281)-(FIND("Account Password:",Updates!D281)+18)))))</f>
        <v>#VALUE!</v>
      </c>
      <c r="I281" t="e">
        <f>TRIM(CLEAN(MID(Updates!D281,FIND("Password: ",Updates!D281)+10,(FIND("E-mail",Updates!D281)-(FIND("Password:",Updates!D281)+12)))))</f>
        <v>#VALUE!</v>
      </c>
      <c r="J281" t="e">
        <f>TRIM(CLEAN(MID(Updates!D281,FIND("Account to clone: ",Updates!D281)+18,(FIND("Position",Updates!D281)-(FIND("Account to clone: ",Updates!D281)+18)))))</f>
        <v>#VALUE!</v>
      </c>
      <c r="K281" t="e">
        <f>TRIM(CLEAN(MID(Updates!D281,FIND("Clone permissions of another account: ",Updates!D281)+38,(FIND("Email required:",Updates!D281)-(FIND("Clone permissions of another account: ",Updates!D281)+38)))))</f>
        <v>#VALUE!</v>
      </c>
      <c r="L281" t="e">
        <f t="shared" si="38"/>
        <v>#VALUE!</v>
      </c>
      <c r="M281" s="8" t="e">
        <f>TRIM(CLEAN(MID(Updates!D281,FIND("Branch: ",Updates!D281)+8,(FIND("Division",Updates!D281)-(FIND("Branch: ",Updates!D281)+8)))))</f>
        <v>#VALUE!</v>
      </c>
      <c r="N281" s="8" t="e">
        <f>TRIM(CLEAN(MID(Updates!D281,FIND("Pooled Position: ",Updates!D281)+17,(FIND("Are the",Updates!D281)-(FIND("Pooled Position: ",Updates!D281)+17)))))</f>
        <v>#VALUE!</v>
      </c>
      <c r="O281" t="e">
        <f>TRIM(CLEAN(MID(Updates!D281,FIND("Employee Name: ",Updates!D281)+15,(FIND("Job Title",Updates!D281)-(FIND("Employee Name: ",Updates!D281)+15)))))</f>
        <v>#VALUE!</v>
      </c>
      <c r="P281" t="e">
        <f t="shared" si="39"/>
        <v>#VALUE!</v>
      </c>
      <c r="Q281" t="e">
        <f t="shared" si="40"/>
        <v>#VALUE!</v>
      </c>
      <c r="R281" t="e">
        <f t="shared" si="41"/>
        <v>#VALUE!</v>
      </c>
      <c r="S281" t="e">
        <f>TRIM(CLEAN(MID(Updates!D281,FIND("Account to clone: ",Updates!D281)+18,(FIND("Position",Updates!D281)-(FIND("Account to clone: ",Updates!D281)+18)))))</f>
        <v>#VALUE!</v>
      </c>
      <c r="T281" t="str">
        <f t="shared" si="42"/>
        <v/>
      </c>
      <c r="U281" t="str">
        <f t="shared" si="43"/>
        <v>No</v>
      </c>
      <c r="V281" t="e">
        <f>TRIM(CLEAN(MID(Updates!D281,FIND("Home Share (H:\ drive) required: ",Updates!D281)+4,(FIND("Group Share (S:\ drive) required: ",Updates!D281)-(FIND("Home Share (H:\ drive) required: ",Updates!D281)+4)))))</f>
        <v>#VALUE!</v>
      </c>
      <c r="W281" t="str">
        <f t="shared" si="44"/>
        <v>No</v>
      </c>
      <c r="X281" t="e">
        <f>TRIM(CLEAN(MID(Updates!D281,FIND("S Drive Path: ",Updates!D281)+14,(FIND("Position",Updates!D281)-(FIND("S Drive Path: ",Updates!D281)+14)))))</f>
        <v>#VALUE!</v>
      </c>
      <c r="Y281" t="e">
        <f>("USR\"&amp;Updates!K281)</f>
        <v>#VALUE!</v>
      </c>
      <c r="Z281" t="e">
        <f>Updates!K281&amp;"$"</f>
        <v>#VALUE!</v>
      </c>
      <c r="AA281" s="11">
        <f t="shared" ca="1" si="45"/>
        <v>10</v>
      </c>
      <c r="AB281" s="6" t="str">
        <f ca="1">LOOKUP(AA281,AC2:AC21,AD2:AD21)</f>
        <v>DC1MDB10</v>
      </c>
    </row>
    <row r="282" spans="1:28" ht="12" customHeight="1">
      <c r="A282" s="6" t="e">
        <f>TRIM(CLEAN(MID(Updates!D282,FIND("Network User Id: ",Updates!D282)+17,(FIND("E-MAIL ACCOUNTS",Updates!D282)-(FIND("Network User Id:",Updates!D282)+17)))))</f>
        <v>#VALUE!</v>
      </c>
      <c r="B282" s="6" t="e">
        <f>TRIM(CLEAN(MID(Updates!D282,FIND("Logon ID: ",Updates!D282)+10,(FIND("Password:",Updates!D282)-(FIND("Logon ID:",Updates!D282)+10)))))</f>
        <v>#VALUE!</v>
      </c>
      <c r="C282" t="e">
        <f>TRIM(CLEAN(MID(Updates!D282,FIND("Primary Address: ",Updates!D282)+17,(FIND("Secondary Address:",Updates!D282)-(FIND("Primary Address: ",Updates!D282)+17)))))</f>
        <v>#VALUE!</v>
      </c>
      <c r="D282" t="e">
        <f>TRIM(CLEAN(MID(Updates!D282,FIND("Secondary Address: ",Updates!D282)+19,(FIND("** PLEASE DO NOT REPLY TO THIS E-MAIL. ",Updates!D282)-(FIND("Secondary Address: ",Updates!D282)+19)))))</f>
        <v>#VALUE!</v>
      </c>
      <c r="E282" t="b">
        <f>IF(COUNT(SEARCH({"transpo.ottawa.on.ca"},D282)),"@ottawa.ca")</f>
        <v>0</v>
      </c>
      <c r="F282" s="9" t="e">
        <f t="shared" si="37"/>
        <v>#VALUE!</v>
      </c>
      <c r="G282" t="e">
        <f>TRIM(CLEAN(MID(Updates!D282,FIND("E-mail Address: ",Updates!D282)+16,(FIND("The employee",Updates!D282)-(FIND("E-mail Address: ",Updates!D282)+16)))))</f>
        <v>#VALUE!</v>
      </c>
      <c r="H282" t="e">
        <f>TRIM(CLEAN(MID(Updates!D282,FIND("Account Password: ",Updates!D282)+18,(FIND("NETWORK ACCOUNTS",Updates!D282)-(FIND("Account Password:",Updates!D282)+18)))))</f>
        <v>#VALUE!</v>
      </c>
      <c r="I282" t="e">
        <f>TRIM(CLEAN(MID(Updates!D282,FIND("Password: ",Updates!D282)+10,(FIND("E-mail",Updates!D282)-(FIND("Password:",Updates!D282)+12)))))</f>
        <v>#VALUE!</v>
      </c>
      <c r="J282" t="e">
        <f>TRIM(CLEAN(MID(Updates!D282,FIND("Account to clone: ",Updates!D282)+18,(FIND("Position",Updates!D282)-(FIND("Account to clone: ",Updates!D282)+18)))))</f>
        <v>#VALUE!</v>
      </c>
      <c r="K282" t="e">
        <f>TRIM(CLEAN(MID(Updates!D282,FIND("Clone permissions of another account: ",Updates!D282)+38,(FIND("Email required:",Updates!D282)-(FIND("Clone permissions of another account: ",Updates!D282)+38)))))</f>
        <v>#VALUE!</v>
      </c>
      <c r="L282" t="e">
        <f t="shared" si="38"/>
        <v>#VALUE!</v>
      </c>
      <c r="M282" s="8" t="e">
        <f>TRIM(CLEAN(MID(Updates!D282,FIND("Branch: ",Updates!D282)+8,(FIND("Division",Updates!D282)-(FIND("Branch: ",Updates!D282)+8)))))</f>
        <v>#VALUE!</v>
      </c>
      <c r="N282" s="8" t="e">
        <f>TRIM(CLEAN(MID(Updates!D282,FIND("Pooled Position: ",Updates!D282)+17,(FIND("Are the",Updates!D282)-(FIND("Pooled Position: ",Updates!D282)+17)))))</f>
        <v>#VALUE!</v>
      </c>
      <c r="O282" t="e">
        <f>TRIM(CLEAN(MID(Updates!D282,FIND("Employee Name: ",Updates!D282)+15,(FIND("Job Title",Updates!D282)-(FIND("Employee Name: ",Updates!D282)+15)))))</f>
        <v>#VALUE!</v>
      </c>
      <c r="P282" t="e">
        <f t="shared" si="39"/>
        <v>#VALUE!</v>
      </c>
      <c r="Q282" t="e">
        <f t="shared" si="40"/>
        <v>#VALUE!</v>
      </c>
      <c r="R282" t="e">
        <f t="shared" si="41"/>
        <v>#VALUE!</v>
      </c>
      <c r="S282" t="e">
        <f>TRIM(CLEAN(MID(Updates!D282,FIND("Account to clone: ",Updates!D282)+18,(FIND("Position",Updates!D282)-(FIND("Account to clone: ",Updates!D282)+18)))))</f>
        <v>#VALUE!</v>
      </c>
      <c r="T282" t="str">
        <f t="shared" si="42"/>
        <v/>
      </c>
      <c r="U282" t="str">
        <f t="shared" si="43"/>
        <v>No</v>
      </c>
      <c r="V282" t="e">
        <f>TRIM(CLEAN(MID(Updates!D282,FIND("Home Share (H:\ drive) required: ",Updates!D282)+4,(FIND("Group Share (S:\ drive) required: ",Updates!D282)-(FIND("Home Share (H:\ drive) required: ",Updates!D282)+4)))))</f>
        <v>#VALUE!</v>
      </c>
      <c r="W282" t="str">
        <f t="shared" si="44"/>
        <v>No</v>
      </c>
      <c r="X282" t="e">
        <f>TRIM(CLEAN(MID(Updates!D282,FIND("S Drive Path: ",Updates!D282)+14,(FIND("Position",Updates!D282)-(FIND("S Drive Path: ",Updates!D282)+14)))))</f>
        <v>#VALUE!</v>
      </c>
      <c r="Y282" t="e">
        <f>("USR\"&amp;Updates!K282)</f>
        <v>#VALUE!</v>
      </c>
      <c r="Z282" t="e">
        <f>Updates!K282&amp;"$"</f>
        <v>#VALUE!</v>
      </c>
      <c r="AA282" s="11">
        <f t="shared" ca="1" si="45"/>
        <v>17</v>
      </c>
      <c r="AB282" s="6" t="str">
        <f ca="1">LOOKUP(AA282,AC2:AC21,AD2:AD21)</f>
        <v>DC4MDB07</v>
      </c>
    </row>
    <row r="283" spans="1:28" ht="12" customHeight="1">
      <c r="A283" s="6" t="e">
        <f>TRIM(CLEAN(MID(Updates!D283,FIND("Network User Id: ",Updates!D283)+17,(FIND("E-MAIL ACCOUNTS",Updates!D283)-(FIND("Network User Id:",Updates!D283)+17)))))</f>
        <v>#VALUE!</v>
      </c>
      <c r="B283" s="6" t="e">
        <f>TRIM(CLEAN(MID(Updates!D283,FIND("Logon ID: ",Updates!D283)+10,(FIND("Password:",Updates!D283)-(FIND("Logon ID:",Updates!D283)+10)))))</f>
        <v>#VALUE!</v>
      </c>
      <c r="C283" t="e">
        <f>TRIM(CLEAN(MID(Updates!D283,FIND("Primary Address: ",Updates!D283)+17,(FIND("Secondary Address:",Updates!D283)-(FIND("Primary Address: ",Updates!D283)+17)))))</f>
        <v>#VALUE!</v>
      </c>
      <c r="D283" t="e">
        <f>TRIM(CLEAN(MID(Updates!D283,FIND("Secondary Address: ",Updates!D283)+19,(FIND("** PLEASE DO NOT REPLY TO THIS E-MAIL. ",Updates!D283)-(FIND("Secondary Address: ",Updates!D283)+19)))))</f>
        <v>#VALUE!</v>
      </c>
      <c r="E283" t="b">
        <f>IF(COUNT(SEARCH({"transpo.ottawa.on.ca"},D283)),"@ottawa.ca")</f>
        <v>0</v>
      </c>
      <c r="F283" s="9" t="e">
        <f t="shared" si="37"/>
        <v>#VALUE!</v>
      </c>
      <c r="G283" t="e">
        <f>TRIM(CLEAN(MID(Updates!D283,FIND("E-mail Address: ",Updates!D283)+16,(FIND("The employee",Updates!D283)-(FIND("E-mail Address: ",Updates!D283)+16)))))</f>
        <v>#VALUE!</v>
      </c>
      <c r="H283" t="e">
        <f>TRIM(CLEAN(MID(Updates!D283,FIND("Account Password: ",Updates!D283)+18,(FIND("NETWORK ACCOUNTS",Updates!D283)-(FIND("Account Password:",Updates!D283)+18)))))</f>
        <v>#VALUE!</v>
      </c>
      <c r="I283" t="e">
        <f>TRIM(CLEAN(MID(Updates!D283,FIND("Password: ",Updates!D283)+10,(FIND("E-mail",Updates!D283)-(FIND("Password:",Updates!D283)+12)))))</f>
        <v>#VALUE!</v>
      </c>
      <c r="J283" t="e">
        <f>TRIM(CLEAN(MID(Updates!D283,FIND("Account to clone: ",Updates!D283)+18,(FIND("Position",Updates!D283)-(FIND("Account to clone: ",Updates!D283)+18)))))</f>
        <v>#VALUE!</v>
      </c>
      <c r="K283" t="e">
        <f>TRIM(CLEAN(MID(Updates!D283,FIND("Clone permissions of another account: ",Updates!D283)+38,(FIND("Email required:",Updates!D283)-(FIND("Clone permissions of another account: ",Updates!D283)+38)))))</f>
        <v>#VALUE!</v>
      </c>
      <c r="L283" t="e">
        <f t="shared" si="38"/>
        <v>#VALUE!</v>
      </c>
      <c r="M283" s="8" t="e">
        <f>TRIM(CLEAN(MID(Updates!D283,FIND("Branch: ",Updates!D283)+8,(FIND("Division",Updates!D283)-(FIND("Branch: ",Updates!D283)+8)))))</f>
        <v>#VALUE!</v>
      </c>
      <c r="N283" s="8" t="e">
        <f>TRIM(CLEAN(MID(Updates!D283,FIND("Pooled Position: ",Updates!D283)+17,(FIND("Are the",Updates!D283)-(FIND("Pooled Position: ",Updates!D283)+17)))))</f>
        <v>#VALUE!</v>
      </c>
      <c r="O283" t="e">
        <f>TRIM(CLEAN(MID(Updates!D283,FIND("Employee Name: ",Updates!D283)+15,(FIND("Job Title",Updates!D283)-(FIND("Employee Name: ",Updates!D283)+15)))))</f>
        <v>#VALUE!</v>
      </c>
      <c r="P283" t="e">
        <f t="shared" si="39"/>
        <v>#VALUE!</v>
      </c>
      <c r="Q283" t="e">
        <f t="shared" si="40"/>
        <v>#VALUE!</v>
      </c>
      <c r="R283" t="e">
        <f t="shared" si="41"/>
        <v>#VALUE!</v>
      </c>
      <c r="S283" t="e">
        <f>TRIM(CLEAN(MID(Updates!D283,FIND("Account to clone: ",Updates!D283)+18,(FIND("Position",Updates!D283)-(FIND("Account to clone: ",Updates!D283)+18)))))</f>
        <v>#VALUE!</v>
      </c>
      <c r="T283" t="str">
        <f t="shared" si="42"/>
        <v/>
      </c>
      <c r="U283" t="str">
        <f t="shared" si="43"/>
        <v>No</v>
      </c>
      <c r="V283" t="e">
        <f>TRIM(CLEAN(MID(Updates!D283,FIND("Home Share (H:\ drive) required: ",Updates!D283)+4,(FIND("Group Share (S:\ drive) required: ",Updates!D283)-(FIND("Home Share (H:\ drive) required: ",Updates!D283)+4)))))</f>
        <v>#VALUE!</v>
      </c>
      <c r="W283" t="str">
        <f t="shared" si="44"/>
        <v>No</v>
      </c>
      <c r="X283" t="e">
        <f>TRIM(CLEAN(MID(Updates!D283,FIND("S Drive Path: ",Updates!D283)+14,(FIND("Position",Updates!D283)-(FIND("S Drive Path: ",Updates!D283)+14)))))</f>
        <v>#VALUE!</v>
      </c>
      <c r="Y283" t="e">
        <f>("USR\"&amp;Updates!K283)</f>
        <v>#VALUE!</v>
      </c>
      <c r="Z283" t="e">
        <f>Updates!K283&amp;"$"</f>
        <v>#VALUE!</v>
      </c>
      <c r="AA283" s="11">
        <f t="shared" ca="1" si="45"/>
        <v>19</v>
      </c>
      <c r="AB283" s="6" t="str">
        <f ca="1">LOOKUP(AA283,AC2:AC21,AD2:AD21)</f>
        <v>DC4MDB09</v>
      </c>
    </row>
    <row r="284" spans="1:28" ht="12" customHeight="1">
      <c r="A284" s="6" t="e">
        <f>TRIM(CLEAN(MID(Updates!D284,FIND("Network User Id: ",Updates!D284)+17,(FIND("E-MAIL ACCOUNTS",Updates!D284)-(FIND("Network User Id:",Updates!D284)+17)))))</f>
        <v>#VALUE!</v>
      </c>
      <c r="B284" s="6" t="e">
        <f>TRIM(CLEAN(MID(Updates!D284,FIND("Logon ID: ",Updates!D284)+10,(FIND("Password:",Updates!D284)-(FIND("Logon ID:",Updates!D284)+10)))))</f>
        <v>#VALUE!</v>
      </c>
      <c r="C284" t="e">
        <f>TRIM(CLEAN(MID(Updates!D284,FIND("Primary Address: ",Updates!D284)+17,(FIND("Secondary Address:",Updates!D284)-(FIND("Primary Address: ",Updates!D284)+17)))))</f>
        <v>#VALUE!</v>
      </c>
      <c r="D284" t="e">
        <f>TRIM(CLEAN(MID(Updates!D284,FIND("Secondary Address: ",Updates!D284)+19,(FIND("** PLEASE DO NOT REPLY TO THIS E-MAIL. ",Updates!D284)-(FIND("Secondary Address: ",Updates!D284)+19)))))</f>
        <v>#VALUE!</v>
      </c>
      <c r="E284" t="b">
        <f>IF(COUNT(SEARCH({"transpo.ottawa.on.ca"},D284)),"@ottawa.ca")</f>
        <v>0</v>
      </c>
      <c r="F284" s="9" t="e">
        <f t="shared" si="37"/>
        <v>#VALUE!</v>
      </c>
      <c r="G284" t="e">
        <f>TRIM(CLEAN(MID(Updates!D284,FIND("E-mail Address: ",Updates!D284)+16,(FIND("The employee",Updates!D284)-(FIND("E-mail Address: ",Updates!D284)+16)))))</f>
        <v>#VALUE!</v>
      </c>
      <c r="H284" t="e">
        <f>TRIM(CLEAN(MID(Updates!D284,FIND("Account Password: ",Updates!D284)+18,(FIND("NETWORK ACCOUNTS",Updates!D284)-(FIND("Account Password:",Updates!D284)+18)))))</f>
        <v>#VALUE!</v>
      </c>
      <c r="I284" t="e">
        <f>TRIM(CLEAN(MID(Updates!D284,FIND("Password: ",Updates!D284)+10,(FIND("E-mail",Updates!D284)-(FIND("Password:",Updates!D284)+12)))))</f>
        <v>#VALUE!</v>
      </c>
      <c r="J284" t="e">
        <f>TRIM(CLEAN(MID(Updates!D284,FIND("Account to clone: ",Updates!D284)+18,(FIND("Position",Updates!D284)-(FIND("Account to clone: ",Updates!D284)+18)))))</f>
        <v>#VALUE!</v>
      </c>
      <c r="K284" t="e">
        <f>TRIM(CLEAN(MID(Updates!D284,FIND("Clone permissions of another account: ",Updates!D284)+38,(FIND("Email required:",Updates!D284)-(FIND("Clone permissions of another account: ",Updates!D284)+38)))))</f>
        <v>#VALUE!</v>
      </c>
      <c r="L284" t="e">
        <f t="shared" si="38"/>
        <v>#VALUE!</v>
      </c>
      <c r="M284" s="8" t="e">
        <f>TRIM(CLEAN(MID(Updates!D284,FIND("Branch: ",Updates!D284)+8,(FIND("Division",Updates!D284)-(FIND("Branch: ",Updates!D284)+8)))))</f>
        <v>#VALUE!</v>
      </c>
      <c r="N284" s="8" t="e">
        <f>TRIM(CLEAN(MID(Updates!D284,FIND("Pooled Position: ",Updates!D284)+17,(FIND("Are the",Updates!D284)-(FIND("Pooled Position: ",Updates!D284)+17)))))</f>
        <v>#VALUE!</v>
      </c>
      <c r="O284" t="e">
        <f>TRIM(CLEAN(MID(Updates!D284,FIND("Employee Name: ",Updates!D284)+15,(FIND("Job Title",Updates!D284)-(FIND("Employee Name: ",Updates!D284)+15)))))</f>
        <v>#VALUE!</v>
      </c>
      <c r="P284" t="e">
        <f t="shared" si="39"/>
        <v>#VALUE!</v>
      </c>
      <c r="Q284" t="e">
        <f t="shared" si="40"/>
        <v>#VALUE!</v>
      </c>
      <c r="R284" t="e">
        <f t="shared" si="41"/>
        <v>#VALUE!</v>
      </c>
      <c r="S284" t="e">
        <f>TRIM(CLEAN(MID(Updates!D284,FIND("Account to clone: ",Updates!D284)+18,(FIND("Position",Updates!D284)-(FIND("Account to clone: ",Updates!D284)+18)))))</f>
        <v>#VALUE!</v>
      </c>
      <c r="T284" t="str">
        <f t="shared" si="42"/>
        <v/>
      </c>
      <c r="U284" t="str">
        <f t="shared" si="43"/>
        <v>No</v>
      </c>
      <c r="V284" t="e">
        <f>TRIM(CLEAN(MID(Updates!D284,FIND("Home Share (H:\ drive) required: ",Updates!D284)+4,(FIND("Group Share (S:\ drive) required: ",Updates!D284)-(FIND("Home Share (H:\ drive) required: ",Updates!D284)+4)))))</f>
        <v>#VALUE!</v>
      </c>
      <c r="W284" t="str">
        <f t="shared" si="44"/>
        <v>No</v>
      </c>
      <c r="X284" t="e">
        <f>TRIM(CLEAN(MID(Updates!D284,FIND("S Drive Path: ",Updates!D284)+14,(FIND("Position",Updates!D284)-(FIND("S Drive Path: ",Updates!D284)+14)))))</f>
        <v>#VALUE!</v>
      </c>
      <c r="Y284" t="e">
        <f>("USR\"&amp;Updates!K284)</f>
        <v>#VALUE!</v>
      </c>
      <c r="Z284" t="e">
        <f>Updates!K284&amp;"$"</f>
        <v>#VALUE!</v>
      </c>
      <c r="AA284" s="11">
        <f t="shared" ca="1" si="45"/>
        <v>10</v>
      </c>
      <c r="AB284" s="6" t="str">
        <f ca="1">LOOKUP(AA284,AC2:AC21,AD2:AD21)</f>
        <v>DC1MDB10</v>
      </c>
    </row>
    <row r="285" spans="1:28" ht="12" customHeight="1">
      <c r="A285" s="6" t="e">
        <f>TRIM(CLEAN(MID(Updates!D285,FIND("Network User Id: ",Updates!D285)+17,(FIND("E-MAIL ACCOUNTS",Updates!D285)-(FIND("Network User Id:",Updates!D285)+17)))))</f>
        <v>#VALUE!</v>
      </c>
      <c r="B285" s="6" t="e">
        <f>TRIM(CLEAN(MID(Updates!D285,FIND("Logon ID: ",Updates!D285)+10,(FIND("Password:",Updates!D285)-(FIND("Logon ID:",Updates!D285)+10)))))</f>
        <v>#VALUE!</v>
      </c>
      <c r="C285" t="e">
        <f>TRIM(CLEAN(MID(Updates!D285,FIND("Primary Address: ",Updates!D285)+17,(FIND("Secondary Address:",Updates!D285)-(FIND("Primary Address: ",Updates!D285)+17)))))</f>
        <v>#VALUE!</v>
      </c>
      <c r="D285" t="e">
        <f>TRIM(CLEAN(MID(Updates!D285,FIND("Secondary Address: ",Updates!D285)+19,(FIND("** PLEASE DO NOT REPLY TO THIS E-MAIL. ",Updates!D285)-(FIND("Secondary Address: ",Updates!D285)+19)))))</f>
        <v>#VALUE!</v>
      </c>
      <c r="E285" t="b">
        <f>IF(COUNT(SEARCH({"transpo.ottawa.on.ca"},D285)),"@ottawa.ca")</f>
        <v>0</v>
      </c>
      <c r="F285" s="9" t="e">
        <f t="shared" si="37"/>
        <v>#VALUE!</v>
      </c>
      <c r="G285" t="e">
        <f>TRIM(CLEAN(MID(Updates!D285,FIND("E-mail Address: ",Updates!D285)+16,(FIND("The employee",Updates!D285)-(FIND("E-mail Address: ",Updates!D285)+16)))))</f>
        <v>#VALUE!</v>
      </c>
      <c r="H285" t="e">
        <f>TRIM(CLEAN(MID(Updates!D285,FIND("Account Password: ",Updates!D285)+18,(FIND("NETWORK ACCOUNTS",Updates!D285)-(FIND("Account Password:",Updates!D285)+18)))))</f>
        <v>#VALUE!</v>
      </c>
      <c r="I285" t="e">
        <f>TRIM(CLEAN(MID(Updates!D285,FIND("Password: ",Updates!D285)+10,(FIND("E-mail",Updates!D285)-(FIND("Password:",Updates!D285)+12)))))</f>
        <v>#VALUE!</v>
      </c>
      <c r="J285" t="e">
        <f>TRIM(CLEAN(MID(Updates!D285,FIND("Account to clone: ",Updates!D285)+18,(FIND("Position",Updates!D285)-(FIND("Account to clone: ",Updates!D285)+18)))))</f>
        <v>#VALUE!</v>
      </c>
      <c r="K285" t="e">
        <f>TRIM(CLEAN(MID(Updates!D285,FIND("Clone permissions of another account: ",Updates!D285)+38,(FIND("Email required:",Updates!D285)-(FIND("Clone permissions of another account: ",Updates!D285)+38)))))</f>
        <v>#VALUE!</v>
      </c>
      <c r="L285" t="e">
        <f t="shared" si="38"/>
        <v>#VALUE!</v>
      </c>
      <c r="M285" s="8" t="e">
        <f>TRIM(CLEAN(MID(Updates!D285,FIND("Branch: ",Updates!D285)+8,(FIND("Division",Updates!D285)-(FIND("Branch: ",Updates!D285)+8)))))</f>
        <v>#VALUE!</v>
      </c>
      <c r="N285" s="8" t="e">
        <f>TRIM(CLEAN(MID(Updates!D285,FIND("Pooled Position: ",Updates!D285)+17,(FIND("Are the",Updates!D285)-(FIND("Pooled Position: ",Updates!D285)+17)))))</f>
        <v>#VALUE!</v>
      </c>
      <c r="O285" t="e">
        <f>TRIM(CLEAN(MID(Updates!D285,FIND("Employee Name: ",Updates!D285)+15,(FIND("Job Title",Updates!D285)-(FIND("Employee Name: ",Updates!D285)+15)))))</f>
        <v>#VALUE!</v>
      </c>
      <c r="P285" t="e">
        <f t="shared" si="39"/>
        <v>#VALUE!</v>
      </c>
      <c r="Q285" t="e">
        <f t="shared" si="40"/>
        <v>#VALUE!</v>
      </c>
      <c r="R285" t="e">
        <f t="shared" si="41"/>
        <v>#VALUE!</v>
      </c>
      <c r="S285" t="e">
        <f>TRIM(CLEAN(MID(Updates!D285,FIND("Account to clone: ",Updates!D285)+18,(FIND("Position",Updates!D285)-(FIND("Account to clone: ",Updates!D285)+18)))))</f>
        <v>#VALUE!</v>
      </c>
      <c r="T285" t="str">
        <f t="shared" si="42"/>
        <v/>
      </c>
      <c r="U285" t="str">
        <f t="shared" si="43"/>
        <v>No</v>
      </c>
      <c r="V285" t="e">
        <f>TRIM(CLEAN(MID(Updates!D285,FIND("Home Share (H:\ drive) required: ",Updates!D285)+4,(FIND("Group Share (S:\ drive) required: ",Updates!D285)-(FIND("Home Share (H:\ drive) required: ",Updates!D285)+4)))))</f>
        <v>#VALUE!</v>
      </c>
      <c r="W285" t="str">
        <f t="shared" si="44"/>
        <v>No</v>
      </c>
      <c r="X285" t="e">
        <f>TRIM(CLEAN(MID(Updates!D285,FIND("S Drive Path: ",Updates!D285)+14,(FIND("Position",Updates!D285)-(FIND("S Drive Path: ",Updates!D285)+14)))))</f>
        <v>#VALUE!</v>
      </c>
      <c r="Y285" t="e">
        <f>("USR\"&amp;Updates!K285)</f>
        <v>#VALUE!</v>
      </c>
      <c r="Z285" t="e">
        <f>Updates!K285&amp;"$"</f>
        <v>#VALUE!</v>
      </c>
      <c r="AA285" s="11">
        <f t="shared" ca="1" si="45"/>
        <v>7</v>
      </c>
      <c r="AB285" s="6" t="str">
        <f ca="1">LOOKUP(AA285,AC2:AC21,AD2:AD21)</f>
        <v>DC1MDB07</v>
      </c>
    </row>
    <row r="286" spans="1:28" ht="12" customHeight="1">
      <c r="A286" s="6" t="e">
        <f>TRIM(CLEAN(MID(Updates!D286,FIND("Network User Id: ",Updates!D286)+17,(FIND("E-MAIL ACCOUNTS",Updates!D286)-(FIND("Network User Id:",Updates!D286)+17)))))</f>
        <v>#VALUE!</v>
      </c>
      <c r="B286" s="6" t="e">
        <f>TRIM(CLEAN(MID(Updates!D286,FIND("Logon ID: ",Updates!D286)+10,(FIND("Password:",Updates!D286)-(FIND("Logon ID:",Updates!D286)+10)))))</f>
        <v>#VALUE!</v>
      </c>
      <c r="C286" t="e">
        <f>TRIM(CLEAN(MID(Updates!D286,FIND("Primary Address: ",Updates!D286)+17,(FIND("Secondary Address:",Updates!D286)-(FIND("Primary Address: ",Updates!D286)+17)))))</f>
        <v>#VALUE!</v>
      </c>
      <c r="D286" t="e">
        <f>TRIM(CLEAN(MID(Updates!D286,FIND("Secondary Address: ",Updates!D286)+19,(FIND("** PLEASE DO NOT REPLY TO THIS E-MAIL. ",Updates!D286)-(FIND("Secondary Address: ",Updates!D286)+19)))))</f>
        <v>#VALUE!</v>
      </c>
      <c r="E286" t="b">
        <f>IF(COUNT(SEARCH({"transpo.ottawa.on.ca"},D286)),"@ottawa.ca")</f>
        <v>0</v>
      </c>
      <c r="F286" s="9" t="e">
        <f t="shared" si="37"/>
        <v>#VALUE!</v>
      </c>
      <c r="G286" t="e">
        <f>TRIM(CLEAN(MID(Updates!D286,FIND("E-mail Address: ",Updates!D286)+16,(FIND("The employee",Updates!D286)-(FIND("E-mail Address: ",Updates!D286)+16)))))</f>
        <v>#VALUE!</v>
      </c>
      <c r="H286" t="e">
        <f>TRIM(CLEAN(MID(Updates!D286,FIND("Account Password: ",Updates!D286)+18,(FIND("NETWORK ACCOUNTS",Updates!D286)-(FIND("Account Password:",Updates!D286)+18)))))</f>
        <v>#VALUE!</v>
      </c>
      <c r="I286" t="e">
        <f>TRIM(CLEAN(MID(Updates!D286,FIND("Password: ",Updates!D286)+10,(FIND("E-mail",Updates!D286)-(FIND("Password:",Updates!D286)+12)))))</f>
        <v>#VALUE!</v>
      </c>
      <c r="J286" t="e">
        <f>TRIM(CLEAN(MID(Updates!D286,FIND("Account to clone: ",Updates!D286)+18,(FIND("Position",Updates!D286)-(FIND("Account to clone: ",Updates!D286)+18)))))</f>
        <v>#VALUE!</v>
      </c>
      <c r="K286" t="e">
        <f>TRIM(CLEAN(MID(Updates!D286,FIND("Clone permissions of another account: ",Updates!D286)+38,(FIND("Email required:",Updates!D286)-(FIND("Clone permissions of another account: ",Updates!D286)+38)))))</f>
        <v>#VALUE!</v>
      </c>
      <c r="L286" t="e">
        <f t="shared" si="38"/>
        <v>#VALUE!</v>
      </c>
      <c r="M286" s="8" t="e">
        <f>TRIM(CLEAN(MID(Updates!D286,FIND("Branch: ",Updates!D286)+8,(FIND("Division",Updates!D286)-(FIND("Branch: ",Updates!D286)+8)))))</f>
        <v>#VALUE!</v>
      </c>
      <c r="N286" s="8" t="e">
        <f>TRIM(CLEAN(MID(Updates!D286,FIND("Pooled Position: ",Updates!D286)+17,(FIND("Are the",Updates!D286)-(FIND("Pooled Position: ",Updates!D286)+17)))))</f>
        <v>#VALUE!</v>
      </c>
      <c r="O286" t="e">
        <f>TRIM(CLEAN(MID(Updates!D286,FIND("Employee Name: ",Updates!D286)+15,(FIND("Job Title",Updates!D286)-(FIND("Employee Name: ",Updates!D286)+15)))))</f>
        <v>#VALUE!</v>
      </c>
      <c r="P286" t="e">
        <f t="shared" si="39"/>
        <v>#VALUE!</v>
      </c>
      <c r="Q286" t="e">
        <f t="shared" si="40"/>
        <v>#VALUE!</v>
      </c>
      <c r="R286" t="e">
        <f t="shared" si="41"/>
        <v>#VALUE!</v>
      </c>
      <c r="S286" t="e">
        <f>TRIM(CLEAN(MID(Updates!D286,FIND("Account to clone: ",Updates!D286)+18,(FIND("Position",Updates!D286)-(FIND("Account to clone: ",Updates!D286)+18)))))</f>
        <v>#VALUE!</v>
      </c>
      <c r="T286" t="str">
        <f t="shared" si="42"/>
        <v/>
      </c>
      <c r="U286" t="str">
        <f t="shared" si="43"/>
        <v>No</v>
      </c>
      <c r="V286" t="e">
        <f>TRIM(CLEAN(MID(Updates!D286,FIND("Home Share (H:\ drive) required: ",Updates!D286)+4,(FIND("Group Share (S:\ drive) required: ",Updates!D286)-(FIND("Home Share (H:\ drive) required: ",Updates!D286)+4)))))</f>
        <v>#VALUE!</v>
      </c>
      <c r="W286" t="str">
        <f t="shared" si="44"/>
        <v>No</v>
      </c>
      <c r="X286" t="e">
        <f>TRIM(CLEAN(MID(Updates!D286,FIND("S Drive Path: ",Updates!D286)+14,(FIND("Position",Updates!D286)-(FIND("S Drive Path: ",Updates!D286)+14)))))</f>
        <v>#VALUE!</v>
      </c>
      <c r="Y286" t="e">
        <f>("USR\"&amp;Updates!K286)</f>
        <v>#VALUE!</v>
      </c>
      <c r="Z286" t="e">
        <f>Updates!K286&amp;"$"</f>
        <v>#VALUE!</v>
      </c>
      <c r="AA286" s="11">
        <f t="shared" ca="1" si="45"/>
        <v>18</v>
      </c>
      <c r="AB286" s="6" t="str">
        <f ca="1">LOOKUP(AA286,AC2:AC21,AD2:AD21)</f>
        <v>DC4MDB08</v>
      </c>
    </row>
    <row r="287" spans="1:28" ht="12" customHeight="1">
      <c r="A287" s="6" t="e">
        <f>TRIM(CLEAN(MID(Updates!D287,FIND("Network User Id: ",Updates!D287)+17,(FIND("E-MAIL ACCOUNTS",Updates!D287)-(FIND("Network User Id:",Updates!D287)+17)))))</f>
        <v>#VALUE!</v>
      </c>
      <c r="B287" s="6" t="e">
        <f>TRIM(CLEAN(MID(Updates!D287,FIND("Logon ID: ",Updates!D287)+10,(FIND("Password:",Updates!D287)-(FIND("Logon ID:",Updates!D287)+10)))))</f>
        <v>#VALUE!</v>
      </c>
      <c r="C287" t="e">
        <f>TRIM(CLEAN(MID(Updates!D287,FIND("Primary Address: ",Updates!D287)+17,(FIND("Secondary Address:",Updates!D287)-(FIND("Primary Address: ",Updates!D287)+17)))))</f>
        <v>#VALUE!</v>
      </c>
      <c r="D287" t="e">
        <f>TRIM(CLEAN(MID(Updates!D287,FIND("Secondary Address: ",Updates!D287)+19,(FIND("** PLEASE DO NOT REPLY TO THIS E-MAIL. ",Updates!D287)-(FIND("Secondary Address: ",Updates!D287)+19)))))</f>
        <v>#VALUE!</v>
      </c>
      <c r="E287" t="b">
        <f>IF(COUNT(SEARCH({"transpo.ottawa.on.ca"},D287)),"@ottawa.ca")</f>
        <v>0</v>
      </c>
      <c r="F287" s="9" t="e">
        <f t="shared" si="37"/>
        <v>#VALUE!</v>
      </c>
      <c r="G287" t="e">
        <f>TRIM(CLEAN(MID(Updates!D287,FIND("E-mail Address: ",Updates!D287)+16,(FIND("The employee",Updates!D287)-(FIND("E-mail Address: ",Updates!D287)+16)))))</f>
        <v>#VALUE!</v>
      </c>
      <c r="H287" t="e">
        <f>TRIM(CLEAN(MID(Updates!D287,FIND("Account Password: ",Updates!D287)+18,(FIND("NETWORK ACCOUNTS",Updates!D287)-(FIND("Account Password:",Updates!D287)+18)))))</f>
        <v>#VALUE!</v>
      </c>
      <c r="I287" t="e">
        <f>TRIM(CLEAN(MID(Updates!D287,FIND("Password: ",Updates!D287)+10,(FIND("E-mail",Updates!D287)-(FIND("Password:",Updates!D287)+12)))))</f>
        <v>#VALUE!</v>
      </c>
      <c r="J287" t="e">
        <f>TRIM(CLEAN(MID(Updates!D287,FIND("Account to clone: ",Updates!D287)+18,(FIND("Position",Updates!D287)-(FIND("Account to clone: ",Updates!D287)+18)))))</f>
        <v>#VALUE!</v>
      </c>
      <c r="K287" t="e">
        <f>TRIM(CLEAN(MID(Updates!D287,FIND("Clone permissions of another account: ",Updates!D287)+38,(FIND("Email required:",Updates!D287)-(FIND("Clone permissions of another account: ",Updates!D287)+38)))))</f>
        <v>#VALUE!</v>
      </c>
      <c r="L287" t="e">
        <f t="shared" si="38"/>
        <v>#VALUE!</v>
      </c>
      <c r="M287" s="8" t="e">
        <f>TRIM(CLEAN(MID(Updates!D287,FIND("Branch: ",Updates!D287)+8,(FIND("Division",Updates!D287)-(FIND("Branch: ",Updates!D287)+8)))))</f>
        <v>#VALUE!</v>
      </c>
      <c r="N287" s="8" t="e">
        <f>TRIM(CLEAN(MID(Updates!D287,FIND("Pooled Position: ",Updates!D287)+17,(FIND("Are the",Updates!D287)-(FIND("Pooled Position: ",Updates!D287)+17)))))</f>
        <v>#VALUE!</v>
      </c>
      <c r="O287" t="e">
        <f>TRIM(CLEAN(MID(Updates!D287,FIND("Employee Name: ",Updates!D287)+15,(FIND("Job Title",Updates!D287)-(FIND("Employee Name: ",Updates!D287)+15)))))</f>
        <v>#VALUE!</v>
      </c>
      <c r="P287" t="e">
        <f t="shared" si="39"/>
        <v>#VALUE!</v>
      </c>
      <c r="Q287" t="e">
        <f t="shared" si="40"/>
        <v>#VALUE!</v>
      </c>
      <c r="R287" t="e">
        <f t="shared" si="41"/>
        <v>#VALUE!</v>
      </c>
      <c r="S287" t="e">
        <f>TRIM(CLEAN(MID(Updates!D287,FIND("Account to clone: ",Updates!D287)+18,(FIND("Position",Updates!D287)-(FIND("Account to clone: ",Updates!D287)+18)))))</f>
        <v>#VALUE!</v>
      </c>
      <c r="T287" t="str">
        <f t="shared" si="42"/>
        <v/>
      </c>
      <c r="U287" t="str">
        <f t="shared" si="43"/>
        <v>No</v>
      </c>
      <c r="V287" t="e">
        <f>TRIM(CLEAN(MID(Updates!D287,FIND("Home Share (H:\ drive) required: ",Updates!D287)+4,(FIND("Group Share (S:\ drive) required: ",Updates!D287)-(FIND("Home Share (H:\ drive) required: ",Updates!D287)+4)))))</f>
        <v>#VALUE!</v>
      </c>
      <c r="W287" t="str">
        <f t="shared" si="44"/>
        <v>No</v>
      </c>
      <c r="X287" t="e">
        <f>TRIM(CLEAN(MID(Updates!D287,FIND("S Drive Path: ",Updates!D287)+14,(FIND("Position",Updates!D287)-(FIND("S Drive Path: ",Updates!D287)+14)))))</f>
        <v>#VALUE!</v>
      </c>
      <c r="Y287" t="e">
        <f>("USR\"&amp;Updates!K287)</f>
        <v>#VALUE!</v>
      </c>
      <c r="Z287" t="e">
        <f>Updates!K287&amp;"$"</f>
        <v>#VALUE!</v>
      </c>
      <c r="AA287" s="11">
        <f t="shared" ca="1" si="45"/>
        <v>10</v>
      </c>
      <c r="AB287" s="6" t="str">
        <f ca="1">LOOKUP(AA287,AC2:AC21,AD2:AD21)</f>
        <v>DC1MDB10</v>
      </c>
    </row>
    <row r="288" spans="1:28" ht="12" customHeight="1">
      <c r="A288" s="6" t="e">
        <f>TRIM(CLEAN(MID(Updates!D288,FIND("Network User Id: ",Updates!D288)+17,(FIND("E-MAIL ACCOUNTS",Updates!D288)-(FIND("Network User Id:",Updates!D288)+17)))))</f>
        <v>#VALUE!</v>
      </c>
      <c r="B288" s="6" t="e">
        <f>TRIM(CLEAN(MID(Updates!D288,FIND("Logon ID: ",Updates!D288)+10,(FIND("Password:",Updates!D288)-(FIND("Logon ID:",Updates!D288)+10)))))</f>
        <v>#VALUE!</v>
      </c>
      <c r="C288" t="e">
        <f>TRIM(CLEAN(MID(Updates!D288,FIND("Primary Address: ",Updates!D288)+17,(FIND("Secondary Address:",Updates!D288)-(FIND("Primary Address: ",Updates!D288)+17)))))</f>
        <v>#VALUE!</v>
      </c>
      <c r="D288" t="e">
        <f>TRIM(CLEAN(MID(Updates!D288,FIND("Secondary Address: ",Updates!D288)+19,(FIND("** PLEASE DO NOT REPLY TO THIS E-MAIL. ",Updates!D288)-(FIND("Secondary Address: ",Updates!D288)+19)))))</f>
        <v>#VALUE!</v>
      </c>
      <c r="E288" t="b">
        <f>IF(COUNT(SEARCH({"transpo.ottawa.on.ca"},D288)),"@ottawa.ca")</f>
        <v>0</v>
      </c>
      <c r="F288" s="9" t="e">
        <f t="shared" si="37"/>
        <v>#VALUE!</v>
      </c>
      <c r="G288" t="e">
        <f>TRIM(CLEAN(MID(Updates!D288,FIND("E-mail Address: ",Updates!D288)+16,(FIND("The employee",Updates!D288)-(FIND("E-mail Address: ",Updates!D288)+16)))))</f>
        <v>#VALUE!</v>
      </c>
      <c r="H288" t="e">
        <f>TRIM(CLEAN(MID(Updates!D288,FIND("Account Password: ",Updates!D288)+18,(FIND("NETWORK ACCOUNTS",Updates!D288)-(FIND("Account Password:",Updates!D288)+18)))))</f>
        <v>#VALUE!</v>
      </c>
      <c r="I288" t="e">
        <f>TRIM(CLEAN(MID(Updates!D288,FIND("Password: ",Updates!D288)+10,(FIND("E-mail",Updates!D288)-(FIND("Password:",Updates!D288)+12)))))</f>
        <v>#VALUE!</v>
      </c>
      <c r="J288" t="e">
        <f>TRIM(CLEAN(MID(Updates!D288,FIND("Account to clone: ",Updates!D288)+18,(FIND("Position",Updates!D288)-(FIND("Account to clone: ",Updates!D288)+18)))))</f>
        <v>#VALUE!</v>
      </c>
      <c r="K288" t="e">
        <f>TRIM(CLEAN(MID(Updates!D288,FIND("Clone permissions of another account: ",Updates!D288)+38,(FIND("Email required:",Updates!D288)-(FIND("Clone permissions of another account: ",Updates!D288)+38)))))</f>
        <v>#VALUE!</v>
      </c>
      <c r="L288" t="e">
        <f t="shared" si="38"/>
        <v>#VALUE!</v>
      </c>
      <c r="M288" s="8" t="e">
        <f>TRIM(CLEAN(MID(Updates!D288,FIND("Branch: ",Updates!D288)+8,(FIND("Division",Updates!D288)-(FIND("Branch: ",Updates!D288)+8)))))</f>
        <v>#VALUE!</v>
      </c>
      <c r="N288" s="8" t="e">
        <f>TRIM(CLEAN(MID(Updates!D288,FIND("Pooled Position: ",Updates!D288)+17,(FIND("Are the",Updates!D288)-(FIND("Pooled Position: ",Updates!D288)+17)))))</f>
        <v>#VALUE!</v>
      </c>
      <c r="O288" t="e">
        <f>TRIM(CLEAN(MID(Updates!D288,FIND("Employee Name: ",Updates!D288)+15,(FIND("Job Title",Updates!D288)-(FIND("Employee Name: ",Updates!D288)+15)))))</f>
        <v>#VALUE!</v>
      </c>
      <c r="P288" t="e">
        <f t="shared" si="39"/>
        <v>#VALUE!</v>
      </c>
      <c r="Q288" t="e">
        <f t="shared" si="40"/>
        <v>#VALUE!</v>
      </c>
      <c r="R288" t="e">
        <f t="shared" si="41"/>
        <v>#VALUE!</v>
      </c>
      <c r="S288" t="e">
        <f>TRIM(CLEAN(MID(Updates!D288,FIND("Account to clone: ",Updates!D288)+18,(FIND("Position",Updates!D288)-(FIND("Account to clone: ",Updates!D288)+18)))))</f>
        <v>#VALUE!</v>
      </c>
      <c r="T288" t="str">
        <f t="shared" si="42"/>
        <v/>
      </c>
      <c r="U288" t="str">
        <f t="shared" si="43"/>
        <v>No</v>
      </c>
      <c r="V288" t="e">
        <f>TRIM(CLEAN(MID(Updates!D288,FIND("Home Share (H:\ drive) required: ",Updates!D288)+4,(FIND("Group Share (S:\ drive) required: ",Updates!D288)-(FIND("Home Share (H:\ drive) required: ",Updates!D288)+4)))))</f>
        <v>#VALUE!</v>
      </c>
      <c r="W288" t="str">
        <f t="shared" si="44"/>
        <v>No</v>
      </c>
      <c r="X288" t="e">
        <f>TRIM(CLEAN(MID(Updates!D288,FIND("S Drive Path: ",Updates!D288)+14,(FIND("Position",Updates!D288)-(FIND("S Drive Path: ",Updates!D288)+14)))))</f>
        <v>#VALUE!</v>
      </c>
      <c r="Y288" t="e">
        <f>("USR\"&amp;Updates!K288)</f>
        <v>#VALUE!</v>
      </c>
      <c r="Z288" t="e">
        <f>Updates!K288&amp;"$"</f>
        <v>#VALUE!</v>
      </c>
      <c r="AA288" s="11">
        <f t="shared" ca="1" si="45"/>
        <v>19</v>
      </c>
      <c r="AB288" s="6" t="str">
        <f ca="1">LOOKUP(AA288,AC2:AC21,AD2:AD21)</f>
        <v>DC4MDB09</v>
      </c>
    </row>
    <row r="289" spans="1:28" ht="12" customHeight="1">
      <c r="A289" s="6" t="e">
        <f>TRIM(CLEAN(MID(Updates!D289,FIND("Network User Id: ",Updates!D289)+17,(FIND("E-MAIL ACCOUNTS",Updates!D289)-(FIND("Network User Id:",Updates!D289)+17)))))</f>
        <v>#VALUE!</v>
      </c>
      <c r="B289" s="6" t="e">
        <f>TRIM(CLEAN(MID(Updates!D289,FIND("Logon ID: ",Updates!D289)+10,(FIND("Password:",Updates!D289)-(FIND("Logon ID:",Updates!D289)+10)))))</f>
        <v>#VALUE!</v>
      </c>
      <c r="C289" t="e">
        <f>TRIM(CLEAN(MID(Updates!D289,FIND("Primary Address: ",Updates!D289)+17,(FIND("Secondary Address:",Updates!D289)-(FIND("Primary Address: ",Updates!D289)+17)))))</f>
        <v>#VALUE!</v>
      </c>
      <c r="D289" t="e">
        <f>TRIM(CLEAN(MID(Updates!D289,FIND("Secondary Address: ",Updates!D289)+19,(FIND("** PLEASE DO NOT REPLY TO THIS E-MAIL. ",Updates!D289)-(FIND("Secondary Address: ",Updates!D289)+19)))))</f>
        <v>#VALUE!</v>
      </c>
      <c r="E289" t="b">
        <f>IF(COUNT(SEARCH({"transpo.ottawa.on.ca"},D289)),"@ottawa.ca")</f>
        <v>0</v>
      </c>
      <c r="F289" s="9" t="e">
        <f t="shared" si="37"/>
        <v>#VALUE!</v>
      </c>
      <c r="G289" t="e">
        <f>TRIM(CLEAN(MID(Updates!D289,FIND("E-mail Address: ",Updates!D289)+16,(FIND("The employee",Updates!D289)-(FIND("E-mail Address: ",Updates!D289)+16)))))</f>
        <v>#VALUE!</v>
      </c>
      <c r="H289" t="e">
        <f>TRIM(CLEAN(MID(Updates!D289,FIND("Account Password: ",Updates!D289)+18,(FIND("NETWORK ACCOUNTS",Updates!D289)-(FIND("Account Password:",Updates!D289)+18)))))</f>
        <v>#VALUE!</v>
      </c>
      <c r="I289" t="e">
        <f>TRIM(CLEAN(MID(Updates!D289,FIND("Password: ",Updates!D289)+10,(FIND("E-mail",Updates!D289)-(FIND("Password:",Updates!D289)+12)))))</f>
        <v>#VALUE!</v>
      </c>
      <c r="J289" t="e">
        <f>TRIM(CLEAN(MID(Updates!D289,FIND("Account to clone: ",Updates!D289)+18,(FIND("Position",Updates!D289)-(FIND("Account to clone: ",Updates!D289)+18)))))</f>
        <v>#VALUE!</v>
      </c>
      <c r="K289" t="e">
        <f>TRIM(CLEAN(MID(Updates!D289,FIND("Clone permissions of another account: ",Updates!D289)+38,(FIND("Email required:",Updates!D289)-(FIND("Clone permissions of another account: ",Updates!D289)+38)))))</f>
        <v>#VALUE!</v>
      </c>
      <c r="L289" t="e">
        <f t="shared" si="38"/>
        <v>#VALUE!</v>
      </c>
      <c r="M289" s="8" t="e">
        <f>TRIM(CLEAN(MID(Updates!D289,FIND("Branch: ",Updates!D289)+8,(FIND("Division",Updates!D289)-(FIND("Branch: ",Updates!D289)+8)))))</f>
        <v>#VALUE!</v>
      </c>
      <c r="N289" s="8" t="e">
        <f>TRIM(CLEAN(MID(Updates!D289,FIND("Pooled Position: ",Updates!D289)+17,(FIND("Are the",Updates!D289)-(FIND("Pooled Position: ",Updates!D289)+17)))))</f>
        <v>#VALUE!</v>
      </c>
      <c r="O289" t="e">
        <f>TRIM(CLEAN(MID(Updates!D289,FIND("Employee Name: ",Updates!D289)+15,(FIND("Job Title",Updates!D289)-(FIND("Employee Name: ",Updates!D289)+15)))))</f>
        <v>#VALUE!</v>
      </c>
      <c r="P289" t="e">
        <f t="shared" si="39"/>
        <v>#VALUE!</v>
      </c>
      <c r="Q289" t="e">
        <f t="shared" si="40"/>
        <v>#VALUE!</v>
      </c>
      <c r="R289" t="e">
        <f t="shared" si="41"/>
        <v>#VALUE!</v>
      </c>
      <c r="S289" t="e">
        <f>TRIM(CLEAN(MID(Updates!D289,FIND("Account to clone: ",Updates!D289)+18,(FIND("Position",Updates!D289)-(FIND("Account to clone: ",Updates!D289)+18)))))</f>
        <v>#VALUE!</v>
      </c>
      <c r="T289" t="str">
        <f t="shared" si="42"/>
        <v/>
      </c>
      <c r="U289" t="str">
        <f t="shared" si="43"/>
        <v>No</v>
      </c>
      <c r="V289" t="e">
        <f>TRIM(CLEAN(MID(Updates!D289,FIND("Home Share (H:\ drive) required: ",Updates!D289)+4,(FIND("Group Share (S:\ drive) required: ",Updates!D289)-(FIND("Home Share (H:\ drive) required: ",Updates!D289)+4)))))</f>
        <v>#VALUE!</v>
      </c>
      <c r="W289" t="str">
        <f t="shared" si="44"/>
        <v>No</v>
      </c>
      <c r="X289" t="e">
        <f>TRIM(CLEAN(MID(Updates!D289,FIND("S Drive Path: ",Updates!D289)+14,(FIND("Position",Updates!D289)-(FIND("S Drive Path: ",Updates!D289)+14)))))</f>
        <v>#VALUE!</v>
      </c>
      <c r="Y289" t="e">
        <f>("USR\"&amp;Updates!K289)</f>
        <v>#VALUE!</v>
      </c>
      <c r="Z289" t="e">
        <f>Updates!K289&amp;"$"</f>
        <v>#VALUE!</v>
      </c>
      <c r="AA289" s="11">
        <f t="shared" ca="1" si="45"/>
        <v>20</v>
      </c>
      <c r="AB289" s="6" t="str">
        <f ca="1">LOOKUP(AA289,AC2:AC21,AD2:AD21)</f>
        <v>DC4MDB10</v>
      </c>
    </row>
    <row r="290" spans="1:28" ht="12" customHeight="1">
      <c r="A290" s="6" t="e">
        <f>TRIM(CLEAN(MID(Updates!D290,FIND("Network User Id: ",Updates!D290)+17,(FIND("E-MAIL ACCOUNTS",Updates!D290)-(FIND("Network User Id:",Updates!D290)+17)))))</f>
        <v>#VALUE!</v>
      </c>
      <c r="B290" s="6" t="e">
        <f>TRIM(CLEAN(MID(Updates!D290,FIND("Logon ID: ",Updates!D290)+10,(FIND("Password:",Updates!D290)-(FIND("Logon ID:",Updates!D290)+10)))))</f>
        <v>#VALUE!</v>
      </c>
      <c r="C290" t="e">
        <f>TRIM(CLEAN(MID(Updates!D290,FIND("Primary Address: ",Updates!D290)+17,(FIND("Secondary Address:",Updates!D290)-(FIND("Primary Address: ",Updates!D290)+17)))))</f>
        <v>#VALUE!</v>
      </c>
      <c r="D290" t="e">
        <f>TRIM(CLEAN(MID(Updates!D290,FIND("Secondary Address: ",Updates!D290)+19,(FIND("** PLEASE DO NOT REPLY TO THIS E-MAIL. ",Updates!D290)-(FIND("Secondary Address: ",Updates!D290)+19)))))</f>
        <v>#VALUE!</v>
      </c>
      <c r="E290" t="b">
        <f>IF(COUNT(SEARCH({"transpo.ottawa.on.ca"},D290)),"@ottawa.ca")</f>
        <v>0</v>
      </c>
      <c r="F290" s="9" t="e">
        <f t="shared" si="37"/>
        <v>#VALUE!</v>
      </c>
      <c r="G290" t="e">
        <f>TRIM(CLEAN(MID(Updates!D290,FIND("E-mail Address: ",Updates!D290)+16,(FIND("The employee",Updates!D290)-(FIND("E-mail Address: ",Updates!D290)+16)))))</f>
        <v>#VALUE!</v>
      </c>
      <c r="H290" t="e">
        <f>TRIM(CLEAN(MID(Updates!D290,FIND("Account Password: ",Updates!D290)+18,(FIND("NETWORK ACCOUNTS",Updates!D290)-(FIND("Account Password:",Updates!D290)+18)))))</f>
        <v>#VALUE!</v>
      </c>
      <c r="I290" t="e">
        <f>TRIM(CLEAN(MID(Updates!D290,FIND("Password: ",Updates!D290)+10,(FIND("E-mail",Updates!D290)-(FIND("Password:",Updates!D290)+12)))))</f>
        <v>#VALUE!</v>
      </c>
      <c r="J290" t="e">
        <f>TRIM(CLEAN(MID(Updates!D290,FIND("Account to clone: ",Updates!D290)+18,(FIND("Position",Updates!D290)-(FIND("Account to clone: ",Updates!D290)+18)))))</f>
        <v>#VALUE!</v>
      </c>
      <c r="K290" t="e">
        <f>TRIM(CLEAN(MID(Updates!D290,FIND("Clone permissions of another account: ",Updates!D290)+38,(FIND("Email required:",Updates!D290)-(FIND("Clone permissions of another account: ",Updates!D290)+38)))))</f>
        <v>#VALUE!</v>
      </c>
      <c r="L290" t="e">
        <f t="shared" si="38"/>
        <v>#VALUE!</v>
      </c>
      <c r="M290" s="8" t="e">
        <f>TRIM(CLEAN(MID(Updates!D290,FIND("Branch: ",Updates!D290)+8,(FIND("Division",Updates!D290)-(FIND("Branch: ",Updates!D290)+8)))))</f>
        <v>#VALUE!</v>
      </c>
      <c r="N290" s="8" t="e">
        <f>TRIM(CLEAN(MID(Updates!D290,FIND("Pooled Position: ",Updates!D290)+17,(FIND("Are the",Updates!D290)-(FIND("Pooled Position: ",Updates!D290)+17)))))</f>
        <v>#VALUE!</v>
      </c>
      <c r="O290" t="e">
        <f>TRIM(CLEAN(MID(Updates!D290,FIND("Employee Name: ",Updates!D290)+15,(FIND("Job Title",Updates!D290)-(FIND("Employee Name: ",Updates!D290)+15)))))</f>
        <v>#VALUE!</v>
      </c>
      <c r="P290" t="e">
        <f t="shared" si="39"/>
        <v>#VALUE!</v>
      </c>
      <c r="Q290" t="e">
        <f t="shared" si="40"/>
        <v>#VALUE!</v>
      </c>
      <c r="R290" t="e">
        <f t="shared" si="41"/>
        <v>#VALUE!</v>
      </c>
      <c r="S290" t="e">
        <f>TRIM(CLEAN(MID(Updates!D290,FIND("Account to clone: ",Updates!D290)+18,(FIND("Position",Updates!D290)-(FIND("Account to clone: ",Updates!D290)+18)))))</f>
        <v>#VALUE!</v>
      </c>
      <c r="T290" t="str">
        <f t="shared" si="42"/>
        <v/>
      </c>
      <c r="U290" t="str">
        <f t="shared" si="43"/>
        <v>No</v>
      </c>
      <c r="V290" t="e">
        <f>TRIM(CLEAN(MID(Updates!D290,FIND("Home Share (H:\ drive) required: ",Updates!D290)+4,(FIND("Group Share (S:\ drive) required: ",Updates!D290)-(FIND("Home Share (H:\ drive) required: ",Updates!D290)+4)))))</f>
        <v>#VALUE!</v>
      </c>
      <c r="W290" t="str">
        <f t="shared" si="44"/>
        <v>No</v>
      </c>
      <c r="X290" t="e">
        <f>TRIM(CLEAN(MID(Updates!D290,FIND("S Drive Path: ",Updates!D290)+14,(FIND("Position",Updates!D290)-(FIND("S Drive Path: ",Updates!D290)+14)))))</f>
        <v>#VALUE!</v>
      </c>
      <c r="Y290" t="e">
        <f>("USR\"&amp;Updates!K290)</f>
        <v>#VALUE!</v>
      </c>
      <c r="Z290" t="e">
        <f>Updates!K290&amp;"$"</f>
        <v>#VALUE!</v>
      </c>
      <c r="AA290" s="11">
        <f t="shared" ca="1" si="45"/>
        <v>2</v>
      </c>
      <c r="AB290" s="6" t="str">
        <f ca="1">LOOKUP(AA290,AC2:AC21,AD2:AD21)</f>
        <v>DC1MDB02</v>
      </c>
    </row>
    <row r="291" spans="1:28" ht="12" customHeight="1">
      <c r="A291" s="6" t="e">
        <f>TRIM(CLEAN(MID(Updates!D291,FIND("Network User Id: ",Updates!D291)+17,(FIND("E-MAIL ACCOUNTS",Updates!D291)-(FIND("Network User Id:",Updates!D291)+17)))))</f>
        <v>#VALUE!</v>
      </c>
      <c r="B291" s="6" t="e">
        <f>TRIM(CLEAN(MID(Updates!D291,FIND("Logon ID: ",Updates!D291)+10,(FIND("Password:",Updates!D291)-(FIND("Logon ID:",Updates!D291)+10)))))</f>
        <v>#VALUE!</v>
      </c>
      <c r="C291" t="e">
        <f>TRIM(CLEAN(MID(Updates!D291,FIND("Primary Address: ",Updates!D291)+17,(FIND("Secondary Address:",Updates!D291)-(FIND("Primary Address: ",Updates!D291)+17)))))</f>
        <v>#VALUE!</v>
      </c>
      <c r="D291" t="e">
        <f>TRIM(CLEAN(MID(Updates!D291,FIND("Secondary Address: ",Updates!D291)+19,(FIND("** PLEASE DO NOT REPLY TO THIS E-MAIL. ",Updates!D291)-(FIND("Secondary Address: ",Updates!D291)+19)))))</f>
        <v>#VALUE!</v>
      </c>
      <c r="E291" t="b">
        <f>IF(COUNT(SEARCH({"transpo.ottawa.on.ca"},D291)),"@ottawa.ca")</f>
        <v>0</v>
      </c>
      <c r="F291" s="9" t="e">
        <f t="shared" si="37"/>
        <v>#VALUE!</v>
      </c>
      <c r="G291" t="e">
        <f>TRIM(CLEAN(MID(Updates!D291,FIND("E-mail Address: ",Updates!D291)+16,(FIND("The employee",Updates!D291)-(FIND("E-mail Address: ",Updates!D291)+16)))))</f>
        <v>#VALUE!</v>
      </c>
      <c r="H291" t="e">
        <f>TRIM(CLEAN(MID(Updates!D291,FIND("Account Password: ",Updates!D291)+18,(FIND("NETWORK ACCOUNTS",Updates!D291)-(FIND("Account Password:",Updates!D291)+18)))))</f>
        <v>#VALUE!</v>
      </c>
      <c r="I291" t="e">
        <f>TRIM(CLEAN(MID(Updates!D291,FIND("Password: ",Updates!D291)+10,(FIND("E-mail",Updates!D291)-(FIND("Password:",Updates!D291)+12)))))</f>
        <v>#VALUE!</v>
      </c>
      <c r="J291" t="e">
        <f>TRIM(CLEAN(MID(Updates!D291,FIND("Account to clone: ",Updates!D291)+18,(FIND("Position",Updates!D291)-(FIND("Account to clone: ",Updates!D291)+18)))))</f>
        <v>#VALUE!</v>
      </c>
      <c r="K291" t="e">
        <f>TRIM(CLEAN(MID(Updates!D291,FIND("Clone permissions of another account: ",Updates!D291)+38,(FIND("Email required:",Updates!D291)-(FIND("Clone permissions of another account: ",Updates!D291)+38)))))</f>
        <v>#VALUE!</v>
      </c>
      <c r="L291" t="e">
        <f t="shared" si="38"/>
        <v>#VALUE!</v>
      </c>
      <c r="M291" s="8" t="e">
        <f>TRIM(CLEAN(MID(Updates!D291,FIND("Branch: ",Updates!D291)+8,(FIND("Division",Updates!D291)-(FIND("Branch: ",Updates!D291)+8)))))</f>
        <v>#VALUE!</v>
      </c>
      <c r="N291" s="8" t="e">
        <f>TRIM(CLEAN(MID(Updates!D291,FIND("Pooled Position: ",Updates!D291)+17,(FIND("Are the",Updates!D291)-(FIND("Pooled Position: ",Updates!D291)+17)))))</f>
        <v>#VALUE!</v>
      </c>
      <c r="O291" t="e">
        <f>TRIM(CLEAN(MID(Updates!D291,FIND("Employee Name: ",Updates!D291)+15,(FIND("Job Title",Updates!D291)-(FIND("Employee Name: ",Updates!D291)+15)))))</f>
        <v>#VALUE!</v>
      </c>
      <c r="P291" t="e">
        <f t="shared" si="39"/>
        <v>#VALUE!</v>
      </c>
      <c r="Q291" t="e">
        <f t="shared" si="40"/>
        <v>#VALUE!</v>
      </c>
      <c r="R291" t="e">
        <f t="shared" si="41"/>
        <v>#VALUE!</v>
      </c>
      <c r="S291" t="e">
        <f>TRIM(CLEAN(MID(Updates!D291,FIND("Account to clone: ",Updates!D291)+18,(FIND("Position",Updates!D291)-(FIND("Account to clone: ",Updates!D291)+18)))))</f>
        <v>#VALUE!</v>
      </c>
      <c r="T291" t="str">
        <f t="shared" si="42"/>
        <v/>
      </c>
      <c r="U291" t="str">
        <f t="shared" si="43"/>
        <v>No</v>
      </c>
      <c r="V291" t="e">
        <f>TRIM(CLEAN(MID(Updates!D291,FIND("Home Share (H:\ drive) required: ",Updates!D291)+4,(FIND("Group Share (S:\ drive) required: ",Updates!D291)-(FIND("Home Share (H:\ drive) required: ",Updates!D291)+4)))))</f>
        <v>#VALUE!</v>
      </c>
      <c r="W291" t="str">
        <f t="shared" si="44"/>
        <v>No</v>
      </c>
      <c r="X291" t="e">
        <f>TRIM(CLEAN(MID(Updates!D291,FIND("S Drive Path: ",Updates!D291)+14,(FIND("Position",Updates!D291)-(FIND("S Drive Path: ",Updates!D291)+14)))))</f>
        <v>#VALUE!</v>
      </c>
      <c r="Y291" t="e">
        <f>("USR\"&amp;Updates!K291)</f>
        <v>#VALUE!</v>
      </c>
      <c r="Z291" t="e">
        <f>Updates!K291&amp;"$"</f>
        <v>#VALUE!</v>
      </c>
      <c r="AA291" s="11">
        <f t="shared" ca="1" si="45"/>
        <v>12</v>
      </c>
      <c r="AB291" s="6" t="str">
        <f ca="1">LOOKUP(AA291,AC2:AC21,AD2:AD21)</f>
        <v>DC4MDB02</v>
      </c>
    </row>
    <row r="292" spans="1:28" ht="12" customHeight="1">
      <c r="A292" s="6" t="e">
        <f>TRIM(CLEAN(MID(Updates!D292,FIND("Network User Id: ",Updates!D292)+17,(FIND("E-MAIL ACCOUNTS",Updates!D292)-(FIND("Network User Id:",Updates!D292)+17)))))</f>
        <v>#VALUE!</v>
      </c>
      <c r="B292" s="6" t="e">
        <f>TRIM(CLEAN(MID(Updates!D292,FIND("Logon ID: ",Updates!D292)+10,(FIND("Password:",Updates!D292)-(FIND("Logon ID:",Updates!D292)+10)))))</f>
        <v>#VALUE!</v>
      </c>
      <c r="C292" t="e">
        <f>TRIM(CLEAN(MID(Updates!D292,FIND("Primary Address: ",Updates!D292)+17,(FIND("Secondary Address:",Updates!D292)-(FIND("Primary Address: ",Updates!D292)+17)))))</f>
        <v>#VALUE!</v>
      </c>
      <c r="D292" t="e">
        <f>TRIM(CLEAN(MID(Updates!D292,FIND("Secondary Address: ",Updates!D292)+19,(FIND("** PLEASE DO NOT REPLY TO THIS E-MAIL. ",Updates!D292)-(FIND("Secondary Address: ",Updates!D292)+19)))))</f>
        <v>#VALUE!</v>
      </c>
      <c r="E292" t="b">
        <f>IF(COUNT(SEARCH({"transpo.ottawa.on.ca"},D292)),"@ottawa.ca")</f>
        <v>0</v>
      </c>
      <c r="F292" s="9" t="e">
        <f t="shared" si="37"/>
        <v>#VALUE!</v>
      </c>
      <c r="G292" t="e">
        <f>TRIM(CLEAN(MID(Updates!D292,FIND("E-mail Address: ",Updates!D292)+16,(FIND("The employee",Updates!D292)-(FIND("E-mail Address: ",Updates!D292)+16)))))</f>
        <v>#VALUE!</v>
      </c>
      <c r="H292" t="e">
        <f>TRIM(CLEAN(MID(Updates!D292,FIND("Account Password: ",Updates!D292)+18,(FIND("NETWORK ACCOUNTS",Updates!D292)-(FIND("Account Password:",Updates!D292)+18)))))</f>
        <v>#VALUE!</v>
      </c>
      <c r="I292" t="e">
        <f>TRIM(CLEAN(MID(Updates!D292,FIND("Password: ",Updates!D292)+10,(FIND("E-mail",Updates!D292)-(FIND("Password:",Updates!D292)+12)))))</f>
        <v>#VALUE!</v>
      </c>
      <c r="J292" t="e">
        <f>TRIM(CLEAN(MID(Updates!D292,FIND("Account to clone: ",Updates!D292)+18,(FIND("Position",Updates!D292)-(FIND("Account to clone: ",Updates!D292)+18)))))</f>
        <v>#VALUE!</v>
      </c>
      <c r="K292" t="e">
        <f>TRIM(CLEAN(MID(Updates!D292,FIND("Clone permissions of another account: ",Updates!D292)+38,(FIND("Email required:",Updates!D292)-(FIND("Clone permissions of another account: ",Updates!D292)+38)))))</f>
        <v>#VALUE!</v>
      </c>
      <c r="L292" t="e">
        <f t="shared" si="38"/>
        <v>#VALUE!</v>
      </c>
      <c r="M292" s="8" t="e">
        <f>TRIM(CLEAN(MID(Updates!D292,FIND("Branch: ",Updates!D292)+8,(FIND("Division",Updates!D292)-(FIND("Branch: ",Updates!D292)+8)))))</f>
        <v>#VALUE!</v>
      </c>
      <c r="N292" s="8" t="e">
        <f>TRIM(CLEAN(MID(Updates!D292,FIND("Pooled Position: ",Updates!D292)+17,(FIND("Are the",Updates!D292)-(FIND("Pooled Position: ",Updates!D292)+17)))))</f>
        <v>#VALUE!</v>
      </c>
      <c r="O292" t="e">
        <f>TRIM(CLEAN(MID(Updates!D292,FIND("Employee Name: ",Updates!D292)+15,(FIND("Job Title",Updates!D292)-(FIND("Employee Name: ",Updates!D292)+15)))))</f>
        <v>#VALUE!</v>
      </c>
      <c r="P292" t="e">
        <f t="shared" si="39"/>
        <v>#VALUE!</v>
      </c>
      <c r="Q292" t="e">
        <f t="shared" si="40"/>
        <v>#VALUE!</v>
      </c>
      <c r="R292" t="e">
        <f t="shared" si="41"/>
        <v>#VALUE!</v>
      </c>
      <c r="S292" t="e">
        <f>TRIM(CLEAN(MID(Updates!D292,FIND("Account to clone: ",Updates!D292)+18,(FIND("Position",Updates!D292)-(FIND("Account to clone: ",Updates!D292)+18)))))</f>
        <v>#VALUE!</v>
      </c>
      <c r="T292" t="str">
        <f t="shared" si="42"/>
        <v/>
      </c>
      <c r="U292" t="str">
        <f t="shared" si="43"/>
        <v>No</v>
      </c>
      <c r="V292" t="e">
        <f>TRIM(CLEAN(MID(Updates!D292,FIND("Home Share (H:\ drive) required: ",Updates!D292)+4,(FIND("Group Share (S:\ drive) required: ",Updates!D292)-(FIND("Home Share (H:\ drive) required: ",Updates!D292)+4)))))</f>
        <v>#VALUE!</v>
      </c>
      <c r="W292" t="str">
        <f t="shared" si="44"/>
        <v>No</v>
      </c>
      <c r="X292" t="e">
        <f>TRIM(CLEAN(MID(Updates!D292,FIND("S Drive Path: ",Updates!D292)+14,(FIND("Position",Updates!D292)-(FIND("S Drive Path: ",Updates!D292)+14)))))</f>
        <v>#VALUE!</v>
      </c>
      <c r="Y292" t="e">
        <f>("USR\"&amp;Updates!K292)</f>
        <v>#VALUE!</v>
      </c>
      <c r="Z292" t="e">
        <f>Updates!K292&amp;"$"</f>
        <v>#VALUE!</v>
      </c>
      <c r="AA292" s="11">
        <f t="shared" ca="1" si="45"/>
        <v>6</v>
      </c>
      <c r="AB292" s="6" t="str">
        <f ca="1">LOOKUP(AA292,AC2:AC21,AD2:AD21)</f>
        <v>DC1MDB06</v>
      </c>
    </row>
    <row r="293" spans="1:28" ht="12" customHeight="1">
      <c r="A293" s="6" t="e">
        <f>TRIM(CLEAN(MID(Updates!D293,FIND("Network User Id: ",Updates!D293)+17,(FIND("E-MAIL ACCOUNTS",Updates!D293)-(FIND("Network User Id:",Updates!D293)+17)))))</f>
        <v>#VALUE!</v>
      </c>
      <c r="B293" s="6" t="e">
        <f>TRIM(CLEAN(MID(Updates!D293,FIND("Logon ID: ",Updates!D293)+10,(FIND("Password:",Updates!D293)-(FIND("Logon ID:",Updates!D293)+10)))))</f>
        <v>#VALUE!</v>
      </c>
      <c r="C293" t="e">
        <f>TRIM(CLEAN(MID(Updates!D293,FIND("Primary Address: ",Updates!D293)+17,(FIND("Secondary Address:",Updates!D293)-(FIND("Primary Address: ",Updates!D293)+17)))))</f>
        <v>#VALUE!</v>
      </c>
      <c r="D293" t="e">
        <f>TRIM(CLEAN(MID(Updates!D293,FIND("Secondary Address: ",Updates!D293)+19,(FIND("** PLEASE DO NOT REPLY TO THIS E-MAIL. ",Updates!D293)-(FIND("Secondary Address: ",Updates!D293)+19)))))</f>
        <v>#VALUE!</v>
      </c>
      <c r="E293" t="b">
        <f>IF(COUNT(SEARCH({"transpo.ottawa.on.ca"},D293)),"@ottawa.ca")</f>
        <v>0</v>
      </c>
      <c r="F293" s="9" t="e">
        <f t="shared" si="37"/>
        <v>#VALUE!</v>
      </c>
      <c r="G293" t="e">
        <f>TRIM(CLEAN(MID(Updates!D293,FIND("E-mail Address: ",Updates!D293)+16,(FIND("The employee",Updates!D293)-(FIND("E-mail Address: ",Updates!D293)+16)))))</f>
        <v>#VALUE!</v>
      </c>
      <c r="H293" t="e">
        <f>TRIM(CLEAN(MID(Updates!D293,FIND("Account Password: ",Updates!D293)+18,(FIND("NETWORK ACCOUNTS",Updates!D293)-(FIND("Account Password:",Updates!D293)+18)))))</f>
        <v>#VALUE!</v>
      </c>
      <c r="I293" t="e">
        <f>TRIM(CLEAN(MID(Updates!D293,FIND("Password: ",Updates!D293)+10,(FIND("E-mail",Updates!D293)-(FIND("Password:",Updates!D293)+12)))))</f>
        <v>#VALUE!</v>
      </c>
      <c r="J293" t="e">
        <f>TRIM(CLEAN(MID(Updates!D293,FIND("Account to clone: ",Updates!D293)+18,(FIND("Position",Updates!D293)-(FIND("Account to clone: ",Updates!D293)+18)))))</f>
        <v>#VALUE!</v>
      </c>
      <c r="K293" t="e">
        <f>TRIM(CLEAN(MID(Updates!D293,FIND("Clone permissions of another account: ",Updates!D293)+38,(FIND("Email required:",Updates!D293)-(FIND("Clone permissions of another account: ",Updates!D293)+38)))))</f>
        <v>#VALUE!</v>
      </c>
      <c r="L293" t="e">
        <f t="shared" si="38"/>
        <v>#VALUE!</v>
      </c>
      <c r="M293" s="8" t="e">
        <f>TRIM(CLEAN(MID(Updates!D293,FIND("Branch: ",Updates!D293)+8,(FIND("Division",Updates!D293)-(FIND("Branch: ",Updates!D293)+8)))))</f>
        <v>#VALUE!</v>
      </c>
      <c r="N293" s="8" t="e">
        <f>TRIM(CLEAN(MID(Updates!D293,FIND("Pooled Position: ",Updates!D293)+17,(FIND("Are the",Updates!D293)-(FIND("Pooled Position: ",Updates!D293)+17)))))</f>
        <v>#VALUE!</v>
      </c>
      <c r="O293" t="e">
        <f>TRIM(CLEAN(MID(Updates!D293,FIND("Employee Name: ",Updates!D293)+15,(FIND("Job Title",Updates!D293)-(FIND("Employee Name: ",Updates!D293)+15)))))</f>
        <v>#VALUE!</v>
      </c>
      <c r="P293" t="e">
        <f t="shared" si="39"/>
        <v>#VALUE!</v>
      </c>
      <c r="Q293" t="e">
        <f t="shared" si="40"/>
        <v>#VALUE!</v>
      </c>
      <c r="R293" t="e">
        <f t="shared" si="41"/>
        <v>#VALUE!</v>
      </c>
      <c r="S293" t="e">
        <f>TRIM(CLEAN(MID(Updates!D293,FIND("Account to clone: ",Updates!D293)+18,(FIND("Position",Updates!D293)-(FIND("Account to clone: ",Updates!D293)+18)))))</f>
        <v>#VALUE!</v>
      </c>
      <c r="T293" t="str">
        <f t="shared" si="42"/>
        <v/>
      </c>
      <c r="U293" t="str">
        <f t="shared" si="43"/>
        <v>No</v>
      </c>
      <c r="V293" t="e">
        <f>TRIM(CLEAN(MID(Updates!D293,FIND("Home Share (H:\ drive) required: ",Updates!D293)+4,(FIND("Group Share (S:\ drive) required: ",Updates!D293)-(FIND("Home Share (H:\ drive) required: ",Updates!D293)+4)))))</f>
        <v>#VALUE!</v>
      </c>
      <c r="W293" t="str">
        <f t="shared" si="44"/>
        <v>No</v>
      </c>
      <c r="X293" t="e">
        <f>TRIM(CLEAN(MID(Updates!D293,FIND("S Drive Path: ",Updates!D293)+14,(FIND("Position",Updates!D293)-(FIND("S Drive Path: ",Updates!D293)+14)))))</f>
        <v>#VALUE!</v>
      </c>
      <c r="Y293" t="e">
        <f>("USR\"&amp;Updates!K293)</f>
        <v>#VALUE!</v>
      </c>
      <c r="Z293" t="e">
        <f>Updates!K293&amp;"$"</f>
        <v>#VALUE!</v>
      </c>
      <c r="AA293" s="11">
        <f t="shared" ca="1" si="45"/>
        <v>17</v>
      </c>
      <c r="AB293" s="6" t="str">
        <f ca="1">LOOKUP(AA293,AC2:AC21,AD2:AD21)</f>
        <v>DC4MDB07</v>
      </c>
    </row>
    <row r="294" spans="1:28" ht="12" customHeight="1">
      <c r="A294" s="6" t="e">
        <f>TRIM(CLEAN(MID(Updates!D294,FIND("Network User Id: ",Updates!D294)+17,(FIND("E-MAIL ACCOUNTS",Updates!D294)-(FIND("Network User Id:",Updates!D294)+17)))))</f>
        <v>#VALUE!</v>
      </c>
      <c r="B294" s="6" t="e">
        <f>TRIM(CLEAN(MID(Updates!D294,FIND("Logon ID: ",Updates!D294)+10,(FIND("Password:",Updates!D294)-(FIND("Logon ID:",Updates!D294)+10)))))</f>
        <v>#VALUE!</v>
      </c>
      <c r="C294" t="e">
        <f>TRIM(CLEAN(MID(Updates!D294,FIND("Primary Address: ",Updates!D294)+17,(FIND("Secondary Address:",Updates!D294)-(FIND("Primary Address: ",Updates!D294)+17)))))</f>
        <v>#VALUE!</v>
      </c>
      <c r="D294" t="e">
        <f>TRIM(CLEAN(MID(Updates!D294,FIND("Secondary Address: ",Updates!D294)+19,(FIND("** PLEASE DO NOT REPLY TO THIS E-MAIL. ",Updates!D294)-(FIND("Secondary Address: ",Updates!D294)+19)))))</f>
        <v>#VALUE!</v>
      </c>
      <c r="E294" t="b">
        <f>IF(COUNT(SEARCH({"transpo.ottawa.on.ca"},D294)),"@ottawa.ca")</f>
        <v>0</v>
      </c>
      <c r="F294" s="9" t="e">
        <f t="shared" si="37"/>
        <v>#VALUE!</v>
      </c>
      <c r="G294" t="e">
        <f>TRIM(CLEAN(MID(Updates!D294,FIND("E-mail Address: ",Updates!D294)+16,(FIND("The employee",Updates!D294)-(FIND("E-mail Address: ",Updates!D294)+16)))))</f>
        <v>#VALUE!</v>
      </c>
      <c r="H294" t="e">
        <f>TRIM(CLEAN(MID(Updates!D294,FIND("Account Password: ",Updates!D294)+18,(FIND("NETWORK ACCOUNTS",Updates!D294)-(FIND("Account Password:",Updates!D294)+18)))))</f>
        <v>#VALUE!</v>
      </c>
      <c r="I294" t="e">
        <f>TRIM(CLEAN(MID(Updates!D294,FIND("Password: ",Updates!D294)+10,(FIND("E-mail",Updates!D294)-(FIND("Password:",Updates!D294)+12)))))</f>
        <v>#VALUE!</v>
      </c>
      <c r="J294" t="e">
        <f>TRIM(CLEAN(MID(Updates!D294,FIND("Account to clone: ",Updates!D294)+18,(FIND("Position",Updates!D294)-(FIND("Account to clone: ",Updates!D294)+18)))))</f>
        <v>#VALUE!</v>
      </c>
      <c r="K294" t="e">
        <f>TRIM(CLEAN(MID(Updates!D294,FIND("Clone permissions of another account: ",Updates!D294)+38,(FIND("Email required:",Updates!D294)-(FIND("Clone permissions of another account: ",Updates!D294)+38)))))</f>
        <v>#VALUE!</v>
      </c>
      <c r="L294" t="e">
        <f t="shared" si="38"/>
        <v>#VALUE!</v>
      </c>
      <c r="M294" s="8" t="e">
        <f>TRIM(CLEAN(MID(Updates!D294,FIND("Branch: ",Updates!D294)+8,(FIND("Division",Updates!D294)-(FIND("Branch: ",Updates!D294)+8)))))</f>
        <v>#VALUE!</v>
      </c>
      <c r="N294" s="8" t="e">
        <f>TRIM(CLEAN(MID(Updates!D294,FIND("Pooled Position: ",Updates!D294)+17,(FIND("Are the",Updates!D294)-(FIND("Pooled Position: ",Updates!D294)+17)))))</f>
        <v>#VALUE!</v>
      </c>
      <c r="O294" t="e">
        <f>TRIM(CLEAN(MID(Updates!D294,FIND("Employee Name: ",Updates!D294)+15,(FIND("Job Title",Updates!D294)-(FIND("Employee Name: ",Updates!D294)+15)))))</f>
        <v>#VALUE!</v>
      </c>
      <c r="P294" t="e">
        <f t="shared" si="39"/>
        <v>#VALUE!</v>
      </c>
      <c r="Q294" t="e">
        <f t="shared" si="40"/>
        <v>#VALUE!</v>
      </c>
      <c r="R294" t="e">
        <f t="shared" si="41"/>
        <v>#VALUE!</v>
      </c>
      <c r="S294" t="e">
        <f>TRIM(CLEAN(MID(Updates!D294,FIND("Account to clone: ",Updates!D294)+18,(FIND("Position",Updates!D294)-(FIND("Account to clone: ",Updates!D294)+18)))))</f>
        <v>#VALUE!</v>
      </c>
      <c r="T294" t="str">
        <f t="shared" si="42"/>
        <v/>
      </c>
      <c r="U294" t="str">
        <f t="shared" si="43"/>
        <v>No</v>
      </c>
      <c r="V294" t="e">
        <f>TRIM(CLEAN(MID(Updates!D294,FIND("Home Share (H:\ drive) required: ",Updates!D294)+4,(FIND("Group Share (S:\ drive) required: ",Updates!D294)-(FIND("Home Share (H:\ drive) required: ",Updates!D294)+4)))))</f>
        <v>#VALUE!</v>
      </c>
      <c r="W294" t="str">
        <f t="shared" si="44"/>
        <v>No</v>
      </c>
      <c r="X294" t="e">
        <f>TRIM(CLEAN(MID(Updates!D294,FIND("S Drive Path: ",Updates!D294)+14,(FIND("Position",Updates!D294)-(FIND("S Drive Path: ",Updates!D294)+14)))))</f>
        <v>#VALUE!</v>
      </c>
      <c r="Y294" t="e">
        <f>("USR\"&amp;Updates!K294)</f>
        <v>#VALUE!</v>
      </c>
      <c r="Z294" t="e">
        <f>Updates!K294&amp;"$"</f>
        <v>#VALUE!</v>
      </c>
      <c r="AA294" s="11">
        <f t="shared" ca="1" si="45"/>
        <v>19</v>
      </c>
      <c r="AB294" s="6" t="str">
        <f ca="1">LOOKUP(AA294,AC2:AC21,AD2:AD21)</f>
        <v>DC4MDB09</v>
      </c>
    </row>
    <row r="295" spans="1:28" ht="12" customHeight="1">
      <c r="A295" s="6" t="e">
        <f>TRIM(CLEAN(MID(Updates!D295,FIND("Network User Id: ",Updates!D295)+17,(FIND("E-MAIL ACCOUNTS",Updates!D295)-(FIND("Network User Id:",Updates!D295)+17)))))</f>
        <v>#VALUE!</v>
      </c>
      <c r="B295" s="6" t="e">
        <f>TRIM(CLEAN(MID(Updates!D295,FIND("Logon ID: ",Updates!D295)+10,(FIND("Password:",Updates!D295)-(FIND("Logon ID:",Updates!D295)+10)))))</f>
        <v>#VALUE!</v>
      </c>
      <c r="C295" t="e">
        <f>TRIM(CLEAN(MID(Updates!D295,FIND("Primary Address: ",Updates!D295)+17,(FIND("Secondary Address:",Updates!D295)-(FIND("Primary Address: ",Updates!D295)+17)))))</f>
        <v>#VALUE!</v>
      </c>
      <c r="D295" t="e">
        <f>TRIM(CLEAN(MID(Updates!D295,FIND("Secondary Address: ",Updates!D295)+19,(FIND("** PLEASE DO NOT REPLY TO THIS E-MAIL. ",Updates!D295)-(FIND("Secondary Address: ",Updates!D295)+19)))))</f>
        <v>#VALUE!</v>
      </c>
      <c r="E295" t="b">
        <f>IF(COUNT(SEARCH({"transpo.ottawa.on.ca"},D295)),"@ottawa.ca")</f>
        <v>0</v>
      </c>
      <c r="F295" s="9" t="e">
        <f t="shared" si="37"/>
        <v>#VALUE!</v>
      </c>
      <c r="G295" t="e">
        <f>TRIM(CLEAN(MID(Updates!D295,FIND("E-mail Address: ",Updates!D295)+16,(FIND("The employee",Updates!D295)-(FIND("E-mail Address: ",Updates!D295)+16)))))</f>
        <v>#VALUE!</v>
      </c>
      <c r="H295" t="e">
        <f>TRIM(CLEAN(MID(Updates!D295,FIND("Account Password: ",Updates!D295)+18,(FIND("NETWORK ACCOUNTS",Updates!D295)-(FIND("Account Password:",Updates!D295)+18)))))</f>
        <v>#VALUE!</v>
      </c>
      <c r="I295" t="e">
        <f>TRIM(CLEAN(MID(Updates!D295,FIND("Password: ",Updates!D295)+10,(FIND("E-mail",Updates!D295)-(FIND("Password:",Updates!D295)+12)))))</f>
        <v>#VALUE!</v>
      </c>
      <c r="J295" t="e">
        <f>TRIM(CLEAN(MID(Updates!D295,FIND("Account to clone: ",Updates!D295)+18,(FIND("Position",Updates!D295)-(FIND("Account to clone: ",Updates!D295)+18)))))</f>
        <v>#VALUE!</v>
      </c>
      <c r="K295" t="e">
        <f>TRIM(CLEAN(MID(Updates!D295,FIND("Clone permissions of another account: ",Updates!D295)+38,(FIND("Email required:",Updates!D295)-(FIND("Clone permissions of another account: ",Updates!D295)+38)))))</f>
        <v>#VALUE!</v>
      </c>
      <c r="L295" t="e">
        <f t="shared" si="38"/>
        <v>#VALUE!</v>
      </c>
      <c r="M295" s="8" t="e">
        <f>TRIM(CLEAN(MID(Updates!D295,FIND("Branch: ",Updates!D295)+8,(FIND("Division",Updates!D295)-(FIND("Branch: ",Updates!D295)+8)))))</f>
        <v>#VALUE!</v>
      </c>
      <c r="N295" s="8" t="e">
        <f>TRIM(CLEAN(MID(Updates!D295,FIND("Pooled Position: ",Updates!D295)+17,(FIND("Are the",Updates!D295)-(FIND("Pooled Position: ",Updates!D295)+17)))))</f>
        <v>#VALUE!</v>
      </c>
      <c r="O295" t="e">
        <f>TRIM(CLEAN(MID(Updates!D295,FIND("Employee Name: ",Updates!D295)+15,(FIND("Job Title",Updates!D295)-(FIND("Employee Name: ",Updates!D295)+15)))))</f>
        <v>#VALUE!</v>
      </c>
      <c r="P295" t="e">
        <f t="shared" si="39"/>
        <v>#VALUE!</v>
      </c>
      <c r="Q295" t="e">
        <f t="shared" si="40"/>
        <v>#VALUE!</v>
      </c>
      <c r="R295" t="e">
        <f t="shared" si="41"/>
        <v>#VALUE!</v>
      </c>
      <c r="S295" t="e">
        <f>TRIM(CLEAN(MID(Updates!D295,FIND("Account to clone: ",Updates!D295)+18,(FIND("Position",Updates!D295)-(FIND("Account to clone: ",Updates!D295)+18)))))</f>
        <v>#VALUE!</v>
      </c>
      <c r="T295" t="str">
        <f t="shared" si="42"/>
        <v/>
      </c>
      <c r="U295" t="str">
        <f t="shared" si="43"/>
        <v>No</v>
      </c>
      <c r="V295" t="e">
        <f>TRIM(CLEAN(MID(Updates!D295,FIND("Home Share (H:\ drive) required: ",Updates!D295)+4,(FIND("Group Share (S:\ drive) required: ",Updates!D295)-(FIND("Home Share (H:\ drive) required: ",Updates!D295)+4)))))</f>
        <v>#VALUE!</v>
      </c>
      <c r="W295" t="str">
        <f t="shared" si="44"/>
        <v>No</v>
      </c>
      <c r="X295" t="e">
        <f>TRIM(CLEAN(MID(Updates!D295,FIND("S Drive Path: ",Updates!D295)+14,(FIND("Position",Updates!D295)-(FIND("S Drive Path: ",Updates!D295)+14)))))</f>
        <v>#VALUE!</v>
      </c>
      <c r="Y295" t="e">
        <f>("USR\"&amp;Updates!K295)</f>
        <v>#VALUE!</v>
      </c>
      <c r="Z295" t="e">
        <f>Updates!K295&amp;"$"</f>
        <v>#VALUE!</v>
      </c>
      <c r="AA295" s="11">
        <f t="shared" ca="1" si="45"/>
        <v>7</v>
      </c>
      <c r="AB295" s="6" t="str">
        <f ca="1">LOOKUP(AA295,AC2:AC21,AD2:AD21)</f>
        <v>DC1MDB07</v>
      </c>
    </row>
    <row r="296" spans="1:28" ht="12" customHeight="1">
      <c r="A296" s="6" t="e">
        <f>TRIM(CLEAN(MID(Updates!D296,FIND("Network User Id: ",Updates!D296)+17,(FIND("E-MAIL ACCOUNTS",Updates!D296)-(FIND("Network User Id:",Updates!D296)+17)))))</f>
        <v>#VALUE!</v>
      </c>
      <c r="B296" s="6" t="e">
        <f>TRIM(CLEAN(MID(Updates!D296,FIND("Logon ID: ",Updates!D296)+10,(FIND("Password:",Updates!D296)-(FIND("Logon ID:",Updates!D296)+10)))))</f>
        <v>#VALUE!</v>
      </c>
      <c r="C296" t="e">
        <f>TRIM(CLEAN(MID(Updates!D296,FIND("Primary Address: ",Updates!D296)+17,(FIND("Secondary Address:",Updates!D296)-(FIND("Primary Address: ",Updates!D296)+17)))))</f>
        <v>#VALUE!</v>
      </c>
      <c r="D296" t="e">
        <f>TRIM(CLEAN(MID(Updates!D296,FIND("Secondary Address: ",Updates!D296)+19,(FIND("** PLEASE DO NOT REPLY TO THIS E-MAIL. ",Updates!D296)-(FIND("Secondary Address: ",Updates!D296)+19)))))</f>
        <v>#VALUE!</v>
      </c>
      <c r="E296" t="b">
        <f>IF(COUNT(SEARCH({"transpo.ottawa.on.ca"},D296)),"@ottawa.ca")</f>
        <v>0</v>
      </c>
      <c r="F296" s="9" t="e">
        <f t="shared" si="37"/>
        <v>#VALUE!</v>
      </c>
      <c r="G296" t="e">
        <f>TRIM(CLEAN(MID(Updates!D296,FIND("E-mail Address: ",Updates!D296)+16,(FIND("The employee",Updates!D296)-(FIND("E-mail Address: ",Updates!D296)+16)))))</f>
        <v>#VALUE!</v>
      </c>
      <c r="H296" t="e">
        <f>TRIM(CLEAN(MID(Updates!D296,FIND("Account Password: ",Updates!D296)+18,(FIND("NETWORK ACCOUNTS",Updates!D296)-(FIND("Account Password:",Updates!D296)+18)))))</f>
        <v>#VALUE!</v>
      </c>
      <c r="I296" t="e">
        <f>TRIM(CLEAN(MID(Updates!D296,FIND("Password: ",Updates!D296)+10,(FIND("E-mail",Updates!D296)-(FIND("Password:",Updates!D296)+12)))))</f>
        <v>#VALUE!</v>
      </c>
      <c r="J296" t="e">
        <f>TRIM(CLEAN(MID(Updates!D296,FIND("Account to clone: ",Updates!D296)+18,(FIND("Position",Updates!D296)-(FIND("Account to clone: ",Updates!D296)+18)))))</f>
        <v>#VALUE!</v>
      </c>
      <c r="K296" t="e">
        <f>TRIM(CLEAN(MID(Updates!D296,FIND("Clone permissions of another account: ",Updates!D296)+38,(FIND("Email required:",Updates!D296)-(FIND("Clone permissions of another account: ",Updates!D296)+38)))))</f>
        <v>#VALUE!</v>
      </c>
      <c r="L296" t="e">
        <f t="shared" si="38"/>
        <v>#VALUE!</v>
      </c>
      <c r="M296" s="8" t="e">
        <f>TRIM(CLEAN(MID(Updates!D296,FIND("Branch: ",Updates!D296)+8,(FIND("Division",Updates!D296)-(FIND("Branch: ",Updates!D296)+8)))))</f>
        <v>#VALUE!</v>
      </c>
      <c r="N296" s="8" t="e">
        <f>TRIM(CLEAN(MID(Updates!D296,FIND("Pooled Position: ",Updates!D296)+17,(FIND("Are the",Updates!D296)-(FIND("Pooled Position: ",Updates!D296)+17)))))</f>
        <v>#VALUE!</v>
      </c>
      <c r="O296" t="e">
        <f>TRIM(CLEAN(MID(Updates!D296,FIND("Employee Name: ",Updates!D296)+15,(FIND("Job Title",Updates!D296)-(FIND("Employee Name: ",Updates!D296)+15)))))</f>
        <v>#VALUE!</v>
      </c>
      <c r="P296" t="e">
        <f t="shared" si="39"/>
        <v>#VALUE!</v>
      </c>
      <c r="Q296" t="e">
        <f t="shared" si="40"/>
        <v>#VALUE!</v>
      </c>
      <c r="R296" t="e">
        <f t="shared" si="41"/>
        <v>#VALUE!</v>
      </c>
      <c r="S296" t="e">
        <f>TRIM(CLEAN(MID(Updates!D296,FIND("Account to clone: ",Updates!D296)+18,(FIND("Position",Updates!D296)-(FIND("Account to clone: ",Updates!D296)+18)))))</f>
        <v>#VALUE!</v>
      </c>
      <c r="T296" t="str">
        <f t="shared" si="42"/>
        <v/>
      </c>
      <c r="U296" t="str">
        <f t="shared" si="43"/>
        <v>No</v>
      </c>
      <c r="V296" t="e">
        <f>TRIM(CLEAN(MID(Updates!D296,FIND("Home Share (H:\ drive) required: ",Updates!D296)+4,(FIND("Group Share (S:\ drive) required: ",Updates!D296)-(FIND("Home Share (H:\ drive) required: ",Updates!D296)+4)))))</f>
        <v>#VALUE!</v>
      </c>
      <c r="W296" t="str">
        <f t="shared" si="44"/>
        <v>No</v>
      </c>
      <c r="X296" t="e">
        <f>TRIM(CLEAN(MID(Updates!D296,FIND("S Drive Path: ",Updates!D296)+14,(FIND("Position",Updates!D296)-(FIND("S Drive Path: ",Updates!D296)+14)))))</f>
        <v>#VALUE!</v>
      </c>
      <c r="Y296" t="e">
        <f>("USR\"&amp;Updates!K296)</f>
        <v>#VALUE!</v>
      </c>
      <c r="Z296" t="e">
        <f>Updates!K296&amp;"$"</f>
        <v>#VALUE!</v>
      </c>
      <c r="AA296" s="11">
        <f t="shared" ca="1" si="45"/>
        <v>15</v>
      </c>
      <c r="AB296" s="6" t="str">
        <f ca="1">LOOKUP(AA296,AC2:AC21,AD2:AD21)</f>
        <v>DC4MDB05</v>
      </c>
    </row>
    <row r="297" spans="1:28" ht="12" customHeight="1">
      <c r="A297" s="6" t="e">
        <f>TRIM(CLEAN(MID(Updates!D297,FIND("Network User Id: ",Updates!D297)+17,(FIND("E-MAIL ACCOUNTS",Updates!D297)-(FIND("Network User Id:",Updates!D297)+17)))))</f>
        <v>#VALUE!</v>
      </c>
      <c r="B297" s="6" t="e">
        <f>TRIM(CLEAN(MID(Updates!D297,FIND("Logon ID: ",Updates!D297)+10,(FIND("Password:",Updates!D297)-(FIND("Logon ID:",Updates!D297)+10)))))</f>
        <v>#VALUE!</v>
      </c>
      <c r="C297" t="e">
        <f>TRIM(CLEAN(MID(Updates!D297,FIND("Primary Address: ",Updates!D297)+17,(FIND("Secondary Address:",Updates!D297)-(FIND("Primary Address: ",Updates!D297)+17)))))</f>
        <v>#VALUE!</v>
      </c>
      <c r="D297" t="e">
        <f>TRIM(CLEAN(MID(Updates!D297,FIND("Secondary Address: ",Updates!D297)+19,(FIND("** PLEASE DO NOT REPLY TO THIS E-MAIL. ",Updates!D297)-(FIND("Secondary Address: ",Updates!D297)+19)))))</f>
        <v>#VALUE!</v>
      </c>
      <c r="E297" t="b">
        <f>IF(COUNT(SEARCH({"transpo.ottawa.on.ca"},D297)),"@ottawa.ca")</f>
        <v>0</v>
      </c>
      <c r="F297" s="9" t="e">
        <f t="shared" si="37"/>
        <v>#VALUE!</v>
      </c>
      <c r="G297" t="e">
        <f>TRIM(CLEAN(MID(Updates!D297,FIND("E-mail Address: ",Updates!D297)+16,(FIND("The employee",Updates!D297)-(FIND("E-mail Address: ",Updates!D297)+16)))))</f>
        <v>#VALUE!</v>
      </c>
      <c r="H297" t="e">
        <f>TRIM(CLEAN(MID(Updates!D297,FIND("Account Password: ",Updates!D297)+18,(FIND("NETWORK ACCOUNTS",Updates!D297)-(FIND("Account Password:",Updates!D297)+18)))))</f>
        <v>#VALUE!</v>
      </c>
      <c r="I297" t="e">
        <f>TRIM(CLEAN(MID(Updates!D297,FIND("Password: ",Updates!D297)+10,(FIND("E-mail",Updates!D297)-(FIND("Password:",Updates!D297)+12)))))</f>
        <v>#VALUE!</v>
      </c>
      <c r="J297" t="e">
        <f>TRIM(CLEAN(MID(Updates!D297,FIND("Account to clone: ",Updates!D297)+18,(FIND("Position",Updates!D297)-(FIND("Account to clone: ",Updates!D297)+18)))))</f>
        <v>#VALUE!</v>
      </c>
      <c r="K297" t="e">
        <f>TRIM(CLEAN(MID(Updates!D297,FIND("Clone permissions of another account: ",Updates!D297)+38,(FIND("Email required:",Updates!D297)-(FIND("Clone permissions of another account: ",Updates!D297)+38)))))</f>
        <v>#VALUE!</v>
      </c>
      <c r="L297" t="e">
        <f t="shared" si="38"/>
        <v>#VALUE!</v>
      </c>
      <c r="M297" s="8" t="e">
        <f>TRIM(CLEAN(MID(Updates!D297,FIND("Branch: ",Updates!D297)+8,(FIND("Division",Updates!D297)-(FIND("Branch: ",Updates!D297)+8)))))</f>
        <v>#VALUE!</v>
      </c>
      <c r="N297" s="8" t="e">
        <f>TRIM(CLEAN(MID(Updates!D297,FIND("Pooled Position: ",Updates!D297)+17,(FIND("Are the",Updates!D297)-(FIND("Pooled Position: ",Updates!D297)+17)))))</f>
        <v>#VALUE!</v>
      </c>
      <c r="O297" t="e">
        <f>TRIM(CLEAN(MID(Updates!D297,FIND("Employee Name: ",Updates!D297)+15,(FIND("Job Title",Updates!D297)-(FIND("Employee Name: ",Updates!D297)+15)))))</f>
        <v>#VALUE!</v>
      </c>
      <c r="P297" t="e">
        <f t="shared" si="39"/>
        <v>#VALUE!</v>
      </c>
      <c r="Q297" t="e">
        <f t="shared" si="40"/>
        <v>#VALUE!</v>
      </c>
      <c r="R297" t="e">
        <f t="shared" si="41"/>
        <v>#VALUE!</v>
      </c>
      <c r="S297" t="e">
        <f>TRIM(CLEAN(MID(Updates!D297,FIND("Account to clone: ",Updates!D297)+18,(FIND("Position",Updates!D297)-(FIND("Account to clone: ",Updates!D297)+18)))))</f>
        <v>#VALUE!</v>
      </c>
      <c r="T297" t="str">
        <f t="shared" si="42"/>
        <v/>
      </c>
      <c r="U297" t="str">
        <f t="shared" si="43"/>
        <v>No</v>
      </c>
      <c r="V297" t="e">
        <f>TRIM(CLEAN(MID(Updates!D297,FIND("Home Share (H:\ drive) required: ",Updates!D297)+4,(FIND("Group Share (S:\ drive) required: ",Updates!D297)-(FIND("Home Share (H:\ drive) required: ",Updates!D297)+4)))))</f>
        <v>#VALUE!</v>
      </c>
      <c r="W297" t="str">
        <f t="shared" si="44"/>
        <v>No</v>
      </c>
      <c r="X297" t="e">
        <f>TRIM(CLEAN(MID(Updates!D297,FIND("S Drive Path: ",Updates!D297)+14,(FIND("Position",Updates!D297)-(FIND("S Drive Path: ",Updates!D297)+14)))))</f>
        <v>#VALUE!</v>
      </c>
      <c r="Y297" t="e">
        <f>("USR\"&amp;Updates!K297)</f>
        <v>#VALUE!</v>
      </c>
      <c r="Z297" t="e">
        <f>Updates!K297&amp;"$"</f>
        <v>#VALUE!</v>
      </c>
      <c r="AA297" s="11">
        <f t="shared" ca="1" si="45"/>
        <v>5</v>
      </c>
      <c r="AB297" s="6" t="str">
        <f ca="1">LOOKUP(AA297,AC2:AC21,AD2:AD21)</f>
        <v>DC1MDB05</v>
      </c>
    </row>
    <row r="298" spans="1:28" ht="12" customHeight="1">
      <c r="A298" s="6" t="e">
        <f>TRIM(CLEAN(MID(Updates!D298,FIND("Network User Id: ",Updates!D298)+17,(FIND("E-MAIL ACCOUNTS",Updates!D298)-(FIND("Network User Id:",Updates!D298)+17)))))</f>
        <v>#VALUE!</v>
      </c>
      <c r="B298" s="6" t="e">
        <f>TRIM(CLEAN(MID(Updates!D298,FIND("Logon ID: ",Updates!D298)+10,(FIND("Password:",Updates!D298)-(FIND("Logon ID:",Updates!D298)+10)))))</f>
        <v>#VALUE!</v>
      </c>
      <c r="C298" t="e">
        <f>TRIM(CLEAN(MID(Updates!D298,FIND("Primary Address: ",Updates!D298)+17,(FIND("Secondary Address:",Updates!D298)-(FIND("Primary Address: ",Updates!D298)+17)))))</f>
        <v>#VALUE!</v>
      </c>
      <c r="D298" t="e">
        <f>TRIM(CLEAN(MID(Updates!D298,FIND("Secondary Address: ",Updates!D298)+19,(FIND("** PLEASE DO NOT REPLY TO THIS E-MAIL. ",Updates!D298)-(FIND("Secondary Address: ",Updates!D298)+19)))))</f>
        <v>#VALUE!</v>
      </c>
      <c r="E298" t="b">
        <f>IF(COUNT(SEARCH({"transpo.ottawa.on.ca"},D298)),"@ottawa.ca")</f>
        <v>0</v>
      </c>
      <c r="F298" s="9" t="e">
        <f t="shared" si="37"/>
        <v>#VALUE!</v>
      </c>
      <c r="G298" t="e">
        <f>TRIM(CLEAN(MID(Updates!D298,FIND("E-mail Address: ",Updates!D298)+16,(FIND("The employee",Updates!D298)-(FIND("E-mail Address: ",Updates!D298)+16)))))</f>
        <v>#VALUE!</v>
      </c>
      <c r="H298" t="e">
        <f>TRIM(CLEAN(MID(Updates!D298,FIND("Account Password: ",Updates!D298)+18,(FIND("NETWORK ACCOUNTS",Updates!D298)-(FIND("Account Password:",Updates!D298)+18)))))</f>
        <v>#VALUE!</v>
      </c>
      <c r="I298" t="e">
        <f>TRIM(CLEAN(MID(Updates!D298,FIND("Password: ",Updates!D298)+10,(FIND("E-mail",Updates!D298)-(FIND("Password:",Updates!D298)+12)))))</f>
        <v>#VALUE!</v>
      </c>
      <c r="J298" t="e">
        <f>TRIM(CLEAN(MID(Updates!D298,FIND("Account to clone: ",Updates!D298)+18,(FIND("Position",Updates!D298)-(FIND("Account to clone: ",Updates!D298)+18)))))</f>
        <v>#VALUE!</v>
      </c>
      <c r="K298" t="e">
        <f>TRIM(CLEAN(MID(Updates!D298,FIND("Clone permissions of another account: ",Updates!D298)+38,(FIND("Email required:",Updates!D298)-(FIND("Clone permissions of another account: ",Updates!D298)+38)))))</f>
        <v>#VALUE!</v>
      </c>
      <c r="L298" t="e">
        <f t="shared" si="38"/>
        <v>#VALUE!</v>
      </c>
      <c r="M298" s="8" t="e">
        <f>TRIM(CLEAN(MID(Updates!D298,FIND("Branch: ",Updates!D298)+8,(FIND("Division",Updates!D298)-(FIND("Branch: ",Updates!D298)+8)))))</f>
        <v>#VALUE!</v>
      </c>
      <c r="N298" s="8" t="e">
        <f>TRIM(CLEAN(MID(Updates!D298,FIND("Pooled Position: ",Updates!D298)+17,(FIND("Are the",Updates!D298)-(FIND("Pooled Position: ",Updates!D298)+17)))))</f>
        <v>#VALUE!</v>
      </c>
      <c r="O298" t="e">
        <f>TRIM(CLEAN(MID(Updates!D298,FIND("Employee Name: ",Updates!D298)+15,(FIND("Job Title",Updates!D298)-(FIND("Employee Name: ",Updates!D298)+15)))))</f>
        <v>#VALUE!</v>
      </c>
      <c r="P298" t="e">
        <f t="shared" si="39"/>
        <v>#VALUE!</v>
      </c>
      <c r="Q298" t="e">
        <f t="shared" si="40"/>
        <v>#VALUE!</v>
      </c>
      <c r="R298" t="e">
        <f t="shared" si="41"/>
        <v>#VALUE!</v>
      </c>
      <c r="S298" t="e">
        <f>TRIM(CLEAN(MID(Updates!D298,FIND("Account to clone: ",Updates!D298)+18,(FIND("Position",Updates!D298)-(FIND("Account to clone: ",Updates!D298)+18)))))</f>
        <v>#VALUE!</v>
      </c>
      <c r="T298" t="str">
        <f t="shared" si="42"/>
        <v/>
      </c>
      <c r="U298" t="str">
        <f t="shared" si="43"/>
        <v>No</v>
      </c>
      <c r="V298" t="e">
        <f>TRIM(CLEAN(MID(Updates!D298,FIND("Home Share (H:\ drive) required: ",Updates!D298)+4,(FIND("Group Share (S:\ drive) required: ",Updates!D298)-(FIND("Home Share (H:\ drive) required: ",Updates!D298)+4)))))</f>
        <v>#VALUE!</v>
      </c>
      <c r="W298" t="str">
        <f t="shared" si="44"/>
        <v>No</v>
      </c>
      <c r="X298" t="e">
        <f>TRIM(CLEAN(MID(Updates!D298,FIND("S Drive Path: ",Updates!D298)+14,(FIND("Position",Updates!D298)-(FIND("S Drive Path: ",Updates!D298)+14)))))</f>
        <v>#VALUE!</v>
      </c>
      <c r="Y298" t="e">
        <f>("USR\"&amp;Updates!K298)</f>
        <v>#VALUE!</v>
      </c>
      <c r="Z298" t="e">
        <f>Updates!K298&amp;"$"</f>
        <v>#VALUE!</v>
      </c>
      <c r="AA298" s="11">
        <f t="shared" ca="1" si="45"/>
        <v>18</v>
      </c>
      <c r="AB298" s="6" t="str">
        <f ca="1">LOOKUP(AA298,AC2:AC21,AD2:AD21)</f>
        <v>DC4MDB08</v>
      </c>
    </row>
    <row r="299" spans="1:28" ht="12" customHeight="1">
      <c r="A299" s="6" t="e">
        <f>TRIM(CLEAN(MID(Updates!D299,FIND("Network User Id: ",Updates!D299)+17,(FIND("E-MAIL ACCOUNTS",Updates!D299)-(FIND("Network User Id:",Updates!D299)+17)))))</f>
        <v>#VALUE!</v>
      </c>
      <c r="B299" s="6" t="e">
        <f>TRIM(CLEAN(MID(Updates!D299,FIND("Logon ID: ",Updates!D299)+10,(FIND("Password:",Updates!D299)-(FIND("Logon ID:",Updates!D299)+10)))))</f>
        <v>#VALUE!</v>
      </c>
      <c r="C299" t="e">
        <f>TRIM(CLEAN(MID(Updates!D299,FIND("Primary Address: ",Updates!D299)+17,(FIND("Secondary Address:",Updates!D299)-(FIND("Primary Address: ",Updates!D299)+17)))))</f>
        <v>#VALUE!</v>
      </c>
      <c r="D299" t="e">
        <f>TRIM(CLEAN(MID(Updates!D299,FIND("Secondary Address: ",Updates!D299)+19,(FIND("** PLEASE DO NOT REPLY TO THIS E-MAIL. ",Updates!D299)-(FIND("Secondary Address: ",Updates!D299)+19)))))</f>
        <v>#VALUE!</v>
      </c>
      <c r="E299" t="b">
        <f>IF(COUNT(SEARCH({"transpo.ottawa.on.ca"},D299)),"@ottawa.ca")</f>
        <v>0</v>
      </c>
      <c r="F299" s="9" t="e">
        <f t="shared" si="37"/>
        <v>#VALUE!</v>
      </c>
      <c r="G299" t="e">
        <f>TRIM(CLEAN(MID(Updates!D299,FIND("E-mail Address: ",Updates!D299)+16,(FIND("The employee",Updates!D299)-(FIND("E-mail Address: ",Updates!D299)+16)))))</f>
        <v>#VALUE!</v>
      </c>
      <c r="H299" t="e">
        <f>TRIM(CLEAN(MID(Updates!D299,FIND("Account Password: ",Updates!D299)+18,(FIND("NETWORK ACCOUNTS",Updates!D299)-(FIND("Account Password:",Updates!D299)+18)))))</f>
        <v>#VALUE!</v>
      </c>
      <c r="I299" t="e">
        <f>TRIM(CLEAN(MID(Updates!D299,FIND("Password: ",Updates!D299)+10,(FIND("E-mail",Updates!D299)-(FIND("Password:",Updates!D299)+12)))))</f>
        <v>#VALUE!</v>
      </c>
      <c r="J299" t="e">
        <f>TRIM(CLEAN(MID(Updates!D299,FIND("Account to clone: ",Updates!D299)+18,(FIND("Position",Updates!D299)-(FIND("Account to clone: ",Updates!D299)+18)))))</f>
        <v>#VALUE!</v>
      </c>
      <c r="K299" t="e">
        <f>TRIM(CLEAN(MID(Updates!D299,FIND("Clone permissions of another account: ",Updates!D299)+38,(FIND("Email required:",Updates!D299)-(FIND("Clone permissions of another account: ",Updates!D299)+38)))))</f>
        <v>#VALUE!</v>
      </c>
      <c r="L299" t="e">
        <f t="shared" si="38"/>
        <v>#VALUE!</v>
      </c>
      <c r="M299" s="8" t="e">
        <f>TRIM(CLEAN(MID(Updates!D299,FIND("Branch: ",Updates!D299)+8,(FIND("Division",Updates!D299)-(FIND("Branch: ",Updates!D299)+8)))))</f>
        <v>#VALUE!</v>
      </c>
      <c r="N299" s="8" t="e">
        <f>TRIM(CLEAN(MID(Updates!D299,FIND("Pooled Position: ",Updates!D299)+17,(FIND("Are the",Updates!D299)-(FIND("Pooled Position: ",Updates!D299)+17)))))</f>
        <v>#VALUE!</v>
      </c>
      <c r="O299" t="e">
        <f>TRIM(CLEAN(MID(Updates!D299,FIND("Employee Name: ",Updates!D299)+15,(FIND("Job Title",Updates!D299)-(FIND("Employee Name: ",Updates!D299)+15)))))</f>
        <v>#VALUE!</v>
      </c>
      <c r="P299" t="e">
        <f t="shared" si="39"/>
        <v>#VALUE!</v>
      </c>
      <c r="Q299" t="e">
        <f t="shared" si="40"/>
        <v>#VALUE!</v>
      </c>
      <c r="R299" t="e">
        <f t="shared" si="41"/>
        <v>#VALUE!</v>
      </c>
      <c r="S299" t="e">
        <f>TRIM(CLEAN(MID(Updates!D299,FIND("Account to clone: ",Updates!D299)+18,(FIND("Position",Updates!D299)-(FIND("Account to clone: ",Updates!D299)+18)))))</f>
        <v>#VALUE!</v>
      </c>
      <c r="T299" t="str">
        <f t="shared" si="42"/>
        <v/>
      </c>
      <c r="U299" t="str">
        <f t="shared" si="43"/>
        <v>No</v>
      </c>
      <c r="V299" t="e">
        <f>TRIM(CLEAN(MID(Updates!D299,FIND("Home Share (H:\ drive) required: ",Updates!D299)+4,(FIND("Group Share (S:\ drive) required: ",Updates!D299)-(FIND("Home Share (H:\ drive) required: ",Updates!D299)+4)))))</f>
        <v>#VALUE!</v>
      </c>
      <c r="W299" t="str">
        <f t="shared" si="44"/>
        <v>No</v>
      </c>
      <c r="X299" t="e">
        <f>TRIM(CLEAN(MID(Updates!D299,FIND("S Drive Path: ",Updates!D299)+14,(FIND("Position",Updates!D299)-(FIND("S Drive Path: ",Updates!D299)+14)))))</f>
        <v>#VALUE!</v>
      </c>
      <c r="Y299" t="e">
        <f>("USR\"&amp;Updates!K299)</f>
        <v>#VALUE!</v>
      </c>
      <c r="Z299" t="e">
        <f>Updates!K299&amp;"$"</f>
        <v>#VALUE!</v>
      </c>
      <c r="AA299" s="11">
        <f t="shared" ca="1" si="45"/>
        <v>16</v>
      </c>
      <c r="AB299" s="6" t="str">
        <f ca="1">LOOKUP(AA299,AC2:AC21,AD2:AD21)</f>
        <v>DC4MDB06</v>
      </c>
    </row>
    <row r="300" spans="1:28" ht="12" customHeight="1">
      <c r="A300" s="6" t="e">
        <f>TRIM(CLEAN(MID(Updates!D300,FIND("Network User Id: ",Updates!D300)+17,(FIND("E-MAIL ACCOUNTS",Updates!D300)-(FIND("Network User Id:",Updates!D300)+17)))))</f>
        <v>#VALUE!</v>
      </c>
      <c r="B300" s="6" t="e">
        <f>TRIM(CLEAN(MID(Updates!D300,FIND("Logon ID: ",Updates!D300)+10,(FIND("Password:",Updates!D300)-(FIND("Logon ID:",Updates!D300)+10)))))</f>
        <v>#VALUE!</v>
      </c>
      <c r="C300" t="e">
        <f>TRIM(CLEAN(MID(Updates!D300,FIND("Primary Address: ",Updates!D300)+17,(FIND("Secondary Address:",Updates!D300)-(FIND("Primary Address: ",Updates!D300)+17)))))</f>
        <v>#VALUE!</v>
      </c>
      <c r="D300" t="e">
        <f>TRIM(CLEAN(MID(Updates!D300,FIND("Secondary Address: ",Updates!D300)+19,(FIND("** PLEASE DO NOT REPLY TO THIS E-MAIL. ",Updates!D300)-(FIND("Secondary Address: ",Updates!D300)+19)))))</f>
        <v>#VALUE!</v>
      </c>
      <c r="E300" t="b">
        <f>IF(COUNT(SEARCH({"transpo.ottawa.on.ca"},D300)),"@ottawa.ca")</f>
        <v>0</v>
      </c>
      <c r="F300" s="9" t="e">
        <f t="shared" si="37"/>
        <v>#VALUE!</v>
      </c>
      <c r="G300" t="e">
        <f>TRIM(CLEAN(MID(Updates!D300,FIND("E-mail Address: ",Updates!D300)+16,(FIND("The employee",Updates!D300)-(FIND("E-mail Address: ",Updates!D300)+16)))))</f>
        <v>#VALUE!</v>
      </c>
      <c r="H300" t="e">
        <f>TRIM(CLEAN(MID(Updates!D300,FIND("Account Password: ",Updates!D300)+18,(FIND("NETWORK ACCOUNTS",Updates!D300)-(FIND("Account Password:",Updates!D300)+18)))))</f>
        <v>#VALUE!</v>
      </c>
      <c r="I300" t="e">
        <f>TRIM(CLEAN(MID(Updates!D300,FIND("Password: ",Updates!D300)+10,(FIND("E-mail",Updates!D300)-(FIND("Password:",Updates!D300)+12)))))</f>
        <v>#VALUE!</v>
      </c>
      <c r="J300" t="e">
        <f>TRIM(CLEAN(MID(Updates!D300,FIND("Account to clone: ",Updates!D300)+18,(FIND("Position",Updates!D300)-(FIND("Account to clone: ",Updates!D300)+18)))))</f>
        <v>#VALUE!</v>
      </c>
      <c r="K300" t="e">
        <f>TRIM(CLEAN(MID(Updates!D300,FIND("Clone permissions of another account: ",Updates!D300)+38,(FIND("Email required:",Updates!D300)-(FIND("Clone permissions of another account: ",Updates!D300)+38)))))</f>
        <v>#VALUE!</v>
      </c>
      <c r="L300" t="e">
        <f t="shared" si="38"/>
        <v>#VALUE!</v>
      </c>
      <c r="M300" s="8" t="e">
        <f>TRIM(CLEAN(MID(Updates!D300,FIND("Branch: ",Updates!D300)+8,(FIND("Division",Updates!D300)-(FIND("Branch: ",Updates!D300)+8)))))</f>
        <v>#VALUE!</v>
      </c>
      <c r="N300" s="8" t="e">
        <f>TRIM(CLEAN(MID(Updates!D300,FIND("Pooled Position: ",Updates!D300)+17,(FIND("Are the",Updates!D300)-(FIND("Pooled Position: ",Updates!D300)+17)))))</f>
        <v>#VALUE!</v>
      </c>
      <c r="O300" t="e">
        <f>TRIM(CLEAN(MID(Updates!D300,FIND("Employee Name: ",Updates!D300)+15,(FIND("Job Title",Updates!D300)-(FIND("Employee Name: ",Updates!D300)+15)))))</f>
        <v>#VALUE!</v>
      </c>
      <c r="P300" t="e">
        <f t="shared" si="39"/>
        <v>#VALUE!</v>
      </c>
      <c r="Q300" t="e">
        <f t="shared" si="40"/>
        <v>#VALUE!</v>
      </c>
      <c r="R300" t="e">
        <f t="shared" si="41"/>
        <v>#VALUE!</v>
      </c>
      <c r="S300" t="e">
        <f>TRIM(CLEAN(MID(Updates!D300,FIND("Account to clone: ",Updates!D300)+18,(FIND("Position",Updates!D300)-(FIND("Account to clone: ",Updates!D300)+18)))))</f>
        <v>#VALUE!</v>
      </c>
      <c r="T300" t="str">
        <f t="shared" si="42"/>
        <v/>
      </c>
      <c r="U300" t="str">
        <f t="shared" si="43"/>
        <v>No</v>
      </c>
      <c r="V300" t="e">
        <f>TRIM(CLEAN(MID(Updates!D300,FIND("Home Share (H:\ drive) required: ",Updates!D300)+4,(FIND("Group Share (S:\ drive) required: ",Updates!D300)-(FIND("Home Share (H:\ drive) required: ",Updates!D300)+4)))))</f>
        <v>#VALUE!</v>
      </c>
      <c r="W300" t="str">
        <f t="shared" si="44"/>
        <v>No</v>
      </c>
      <c r="X300" t="e">
        <f>TRIM(CLEAN(MID(Updates!D300,FIND("S Drive Path: ",Updates!D300)+14,(FIND("Position",Updates!D300)-(FIND("S Drive Path: ",Updates!D300)+14)))))</f>
        <v>#VALUE!</v>
      </c>
      <c r="Y300" t="e">
        <f>("USR\"&amp;Updates!K300)</f>
        <v>#VALUE!</v>
      </c>
      <c r="Z300" t="e">
        <f>Updates!K300&amp;"$"</f>
        <v>#VALUE!</v>
      </c>
      <c r="AA300" s="11">
        <f t="shared" ca="1" si="45"/>
        <v>4</v>
      </c>
      <c r="AB300" s="6" t="str">
        <f ca="1">LOOKUP(AA300,AC2:AC21,AD2:AD21)</f>
        <v>DC1MDB04</v>
      </c>
    </row>
    <row r="301" spans="1:28" ht="12" customHeight="1">
      <c r="A301" s="6" t="e">
        <f>TRIM(CLEAN(MID(Updates!D301,FIND("Network User Id: ",Updates!D301)+17,(FIND("E-MAIL ACCOUNTS",Updates!D301)-(FIND("Network User Id:",Updates!D301)+17)))))</f>
        <v>#VALUE!</v>
      </c>
      <c r="B301" s="6" t="e">
        <f>TRIM(CLEAN(MID(Updates!D301,FIND("Logon ID: ",Updates!D301)+10,(FIND("Password:",Updates!D301)-(FIND("Logon ID:",Updates!D301)+10)))))</f>
        <v>#VALUE!</v>
      </c>
      <c r="C301" t="e">
        <f>TRIM(CLEAN(MID(Updates!D301,FIND("Primary Address: ",Updates!D301)+17,(FIND("Secondary Address:",Updates!D301)-(FIND("Primary Address: ",Updates!D301)+17)))))</f>
        <v>#VALUE!</v>
      </c>
      <c r="D301" t="e">
        <f>TRIM(CLEAN(MID(Updates!D301,FIND("Secondary Address: ",Updates!D301)+19,(FIND("** PLEASE DO NOT REPLY TO THIS E-MAIL. ",Updates!D301)-(FIND("Secondary Address: ",Updates!D301)+19)))))</f>
        <v>#VALUE!</v>
      </c>
      <c r="E301" t="b">
        <f>IF(COUNT(SEARCH({"transpo.ottawa.on.ca"},D301)),"@ottawa.ca")</f>
        <v>0</v>
      </c>
      <c r="F301" s="9" t="e">
        <f t="shared" si="37"/>
        <v>#VALUE!</v>
      </c>
      <c r="G301" t="e">
        <f>TRIM(CLEAN(MID(Updates!D301,FIND("E-mail Address: ",Updates!D301)+16,(FIND("The employee",Updates!D301)-(FIND("E-mail Address: ",Updates!D301)+16)))))</f>
        <v>#VALUE!</v>
      </c>
      <c r="H301" t="e">
        <f>TRIM(CLEAN(MID(Updates!D301,FIND("Account Password: ",Updates!D301)+18,(FIND("NETWORK ACCOUNTS",Updates!D301)-(FIND("Account Password:",Updates!D301)+18)))))</f>
        <v>#VALUE!</v>
      </c>
      <c r="I301" t="e">
        <f>TRIM(CLEAN(MID(Updates!D301,FIND("Password: ",Updates!D301)+10,(FIND("E-mail",Updates!D301)-(FIND("Password:",Updates!D301)+12)))))</f>
        <v>#VALUE!</v>
      </c>
      <c r="J301" t="e">
        <f>TRIM(CLEAN(MID(Updates!D301,FIND("Account to clone: ",Updates!D301)+18,(FIND("Position",Updates!D301)-(FIND("Account to clone: ",Updates!D301)+18)))))</f>
        <v>#VALUE!</v>
      </c>
      <c r="K301" t="e">
        <f>TRIM(CLEAN(MID(Updates!D301,FIND("Clone permissions of another account: ",Updates!D301)+38,(FIND("Email required:",Updates!D301)-(FIND("Clone permissions of another account: ",Updates!D301)+38)))))</f>
        <v>#VALUE!</v>
      </c>
      <c r="L301" t="e">
        <f t="shared" si="38"/>
        <v>#VALUE!</v>
      </c>
      <c r="M301" s="8" t="e">
        <f>TRIM(CLEAN(MID(Updates!D301,FIND("Branch: ",Updates!D301)+8,(FIND("Division",Updates!D301)-(FIND("Branch: ",Updates!D301)+8)))))</f>
        <v>#VALUE!</v>
      </c>
      <c r="N301" s="8" t="e">
        <f>TRIM(CLEAN(MID(Updates!D301,FIND("Pooled Position: ",Updates!D301)+17,(FIND("Are the",Updates!D301)-(FIND("Pooled Position: ",Updates!D301)+17)))))</f>
        <v>#VALUE!</v>
      </c>
      <c r="O301" t="e">
        <f>TRIM(CLEAN(MID(Updates!D301,FIND("Employee Name: ",Updates!D301)+15,(FIND("Job Title",Updates!D301)-(FIND("Employee Name: ",Updates!D301)+15)))))</f>
        <v>#VALUE!</v>
      </c>
      <c r="P301" t="e">
        <f t="shared" si="39"/>
        <v>#VALUE!</v>
      </c>
      <c r="Q301" t="e">
        <f t="shared" si="40"/>
        <v>#VALUE!</v>
      </c>
      <c r="R301" t="e">
        <f t="shared" si="41"/>
        <v>#VALUE!</v>
      </c>
      <c r="S301" t="e">
        <f>TRIM(CLEAN(MID(Updates!D301,FIND("Account to clone: ",Updates!D301)+18,(FIND("Position",Updates!D301)-(FIND("Account to clone: ",Updates!D301)+18)))))</f>
        <v>#VALUE!</v>
      </c>
      <c r="T301" t="str">
        <f t="shared" si="42"/>
        <v/>
      </c>
      <c r="U301" t="str">
        <f t="shared" si="43"/>
        <v>No</v>
      </c>
      <c r="V301" t="e">
        <f>TRIM(CLEAN(MID(Updates!D301,FIND("Home Share (H:\ drive) required: ",Updates!D301)+4,(FIND("Group Share (S:\ drive) required: ",Updates!D301)-(FIND("Home Share (H:\ drive) required: ",Updates!D301)+4)))))</f>
        <v>#VALUE!</v>
      </c>
      <c r="W301" t="str">
        <f t="shared" si="44"/>
        <v>No</v>
      </c>
      <c r="X301" t="e">
        <f>TRIM(CLEAN(MID(Updates!D301,FIND("S Drive Path: ",Updates!D301)+14,(FIND("Position",Updates!D301)-(FIND("S Drive Path: ",Updates!D301)+14)))))</f>
        <v>#VALUE!</v>
      </c>
      <c r="Y301" t="e">
        <f>("USR\"&amp;Updates!K301)</f>
        <v>#VALUE!</v>
      </c>
      <c r="Z301" t="e">
        <f>Updates!K301&amp;"$"</f>
        <v>#VALUE!</v>
      </c>
      <c r="AA301" s="11">
        <f t="shared" ca="1" si="45"/>
        <v>18</v>
      </c>
      <c r="AB301" s="6" t="str">
        <f ca="1">LOOKUP(AA301,AC2:AC21,AD2:AD21)</f>
        <v>DC4MDB08</v>
      </c>
    </row>
    <row r="302" spans="1:28" ht="12" customHeight="1">
      <c r="A302" s="6" t="e">
        <f>TRIM(CLEAN(MID(Updates!D302,FIND("Network User Id: ",Updates!D302)+17,(FIND("E-MAIL ACCOUNTS",Updates!D302)-(FIND("Network User Id:",Updates!D302)+17)))))</f>
        <v>#VALUE!</v>
      </c>
      <c r="B302" s="6" t="e">
        <f>TRIM(CLEAN(MID(Updates!D302,FIND("Logon ID: ",Updates!D302)+10,(FIND("Password:",Updates!D302)-(FIND("Logon ID:",Updates!D302)+10)))))</f>
        <v>#VALUE!</v>
      </c>
      <c r="C302" t="e">
        <f>TRIM(CLEAN(MID(Updates!D302,FIND("Primary Address: ",Updates!D302)+17,(FIND("Secondary Address:",Updates!D302)-(FIND("Primary Address: ",Updates!D302)+17)))))</f>
        <v>#VALUE!</v>
      </c>
      <c r="D302" t="e">
        <f>TRIM(CLEAN(MID(Updates!D302,FIND("Secondary Address: ",Updates!D302)+19,(FIND("** PLEASE DO NOT REPLY TO THIS E-MAIL. ",Updates!D302)-(FIND("Secondary Address: ",Updates!D302)+19)))))</f>
        <v>#VALUE!</v>
      </c>
      <c r="E302" t="b">
        <f>IF(COUNT(SEARCH({"transpo.ottawa.on.ca"},D302)),"@ottawa.ca")</f>
        <v>0</v>
      </c>
      <c r="F302" s="9" t="e">
        <f t="shared" si="37"/>
        <v>#VALUE!</v>
      </c>
      <c r="G302" t="e">
        <f>TRIM(CLEAN(MID(Updates!D302,FIND("E-mail Address: ",Updates!D302)+16,(FIND("The employee",Updates!D302)-(FIND("E-mail Address: ",Updates!D302)+16)))))</f>
        <v>#VALUE!</v>
      </c>
      <c r="H302" t="e">
        <f>TRIM(CLEAN(MID(Updates!D302,FIND("Account Password: ",Updates!D302)+18,(FIND("NETWORK ACCOUNTS",Updates!D302)-(FIND("Account Password:",Updates!D302)+18)))))</f>
        <v>#VALUE!</v>
      </c>
      <c r="I302" t="e">
        <f>TRIM(CLEAN(MID(Updates!D302,FIND("Password: ",Updates!D302)+10,(FIND("E-mail",Updates!D302)-(FIND("Password:",Updates!D302)+12)))))</f>
        <v>#VALUE!</v>
      </c>
      <c r="J302" t="e">
        <f>TRIM(CLEAN(MID(Updates!D302,FIND("Account to clone: ",Updates!D302)+18,(FIND("Position",Updates!D302)-(FIND("Account to clone: ",Updates!D302)+18)))))</f>
        <v>#VALUE!</v>
      </c>
      <c r="K302" t="e">
        <f>TRIM(CLEAN(MID(Updates!D302,FIND("Clone permissions of another account: ",Updates!D302)+38,(FIND("Email required:",Updates!D302)-(FIND("Clone permissions of another account: ",Updates!D302)+38)))))</f>
        <v>#VALUE!</v>
      </c>
      <c r="L302" t="e">
        <f t="shared" si="38"/>
        <v>#VALUE!</v>
      </c>
      <c r="M302" s="8" t="e">
        <f>TRIM(CLEAN(MID(Updates!D302,FIND("Branch: ",Updates!D302)+8,(FIND("Division",Updates!D302)-(FIND("Branch: ",Updates!D302)+8)))))</f>
        <v>#VALUE!</v>
      </c>
      <c r="N302" s="8" t="e">
        <f>TRIM(CLEAN(MID(Updates!D302,FIND("Pooled Position: ",Updates!D302)+17,(FIND("Are the",Updates!D302)-(FIND("Pooled Position: ",Updates!D302)+17)))))</f>
        <v>#VALUE!</v>
      </c>
      <c r="O302" t="e">
        <f>TRIM(CLEAN(MID(Updates!D302,FIND("Employee Name: ",Updates!D302)+15,(FIND("Job Title",Updates!D302)-(FIND("Employee Name: ",Updates!D302)+15)))))</f>
        <v>#VALUE!</v>
      </c>
      <c r="P302" t="e">
        <f t="shared" si="39"/>
        <v>#VALUE!</v>
      </c>
      <c r="Q302" t="e">
        <f t="shared" si="40"/>
        <v>#VALUE!</v>
      </c>
      <c r="R302" t="e">
        <f t="shared" si="41"/>
        <v>#VALUE!</v>
      </c>
      <c r="S302" t="e">
        <f>TRIM(CLEAN(MID(Updates!D302,FIND("Account to clone: ",Updates!D302)+18,(FIND("Position",Updates!D302)-(FIND("Account to clone: ",Updates!D302)+18)))))</f>
        <v>#VALUE!</v>
      </c>
      <c r="T302" t="str">
        <f t="shared" si="42"/>
        <v/>
      </c>
      <c r="U302" t="str">
        <f t="shared" si="43"/>
        <v>No</v>
      </c>
      <c r="V302" t="e">
        <f>TRIM(CLEAN(MID(Updates!D302,FIND("Home Share (H:\ drive) required: ",Updates!D302)+4,(FIND("Group Share (S:\ drive) required: ",Updates!D302)-(FIND("Home Share (H:\ drive) required: ",Updates!D302)+4)))))</f>
        <v>#VALUE!</v>
      </c>
      <c r="W302" t="str">
        <f t="shared" si="44"/>
        <v>No</v>
      </c>
      <c r="X302" t="e">
        <f>TRIM(CLEAN(MID(Updates!D302,FIND("S Drive Path: ",Updates!D302)+14,(FIND("Position",Updates!D302)-(FIND("S Drive Path: ",Updates!D302)+14)))))</f>
        <v>#VALUE!</v>
      </c>
      <c r="Y302" t="e">
        <f>("USR\"&amp;Updates!K302)</f>
        <v>#VALUE!</v>
      </c>
      <c r="Z302" t="e">
        <f>Updates!K302&amp;"$"</f>
        <v>#VALUE!</v>
      </c>
      <c r="AA302" s="11">
        <f t="shared" ca="1" si="45"/>
        <v>17</v>
      </c>
      <c r="AB302" s="6" t="str">
        <f ca="1">LOOKUP(AA302,AC2:AC21,AD2:AD21)</f>
        <v>DC4MDB07</v>
      </c>
    </row>
    <row r="303" spans="1:28" ht="12" customHeight="1">
      <c r="A303" s="6" t="e">
        <f>TRIM(CLEAN(MID(Updates!D303,FIND("Network User Id: ",Updates!D303)+17,(FIND("E-MAIL ACCOUNTS",Updates!D303)-(FIND("Network User Id:",Updates!D303)+17)))))</f>
        <v>#VALUE!</v>
      </c>
      <c r="B303" s="6" t="e">
        <f>TRIM(CLEAN(MID(Updates!D303,FIND("Logon ID: ",Updates!D303)+10,(FIND("Password:",Updates!D303)-(FIND("Logon ID:",Updates!D303)+10)))))</f>
        <v>#VALUE!</v>
      </c>
      <c r="C303" t="e">
        <f>TRIM(CLEAN(MID(Updates!D303,FIND("Primary Address: ",Updates!D303)+17,(FIND("Secondary Address:",Updates!D303)-(FIND("Primary Address: ",Updates!D303)+17)))))</f>
        <v>#VALUE!</v>
      </c>
      <c r="D303" t="e">
        <f>TRIM(CLEAN(MID(Updates!D303,FIND("Secondary Address: ",Updates!D303)+19,(FIND("** PLEASE DO NOT REPLY TO THIS E-MAIL. ",Updates!D303)-(FIND("Secondary Address: ",Updates!D303)+19)))))</f>
        <v>#VALUE!</v>
      </c>
      <c r="E303" t="b">
        <f>IF(COUNT(SEARCH({"transpo.ottawa.on.ca"},D303)),"@ottawa.ca")</f>
        <v>0</v>
      </c>
      <c r="F303" s="9" t="e">
        <f t="shared" si="37"/>
        <v>#VALUE!</v>
      </c>
      <c r="G303" t="e">
        <f>TRIM(CLEAN(MID(Updates!D303,FIND("E-mail Address: ",Updates!D303)+16,(FIND("The employee",Updates!D303)-(FIND("E-mail Address: ",Updates!D303)+16)))))</f>
        <v>#VALUE!</v>
      </c>
      <c r="H303" t="e">
        <f>TRIM(CLEAN(MID(Updates!D303,FIND("Account Password: ",Updates!D303)+18,(FIND("NETWORK ACCOUNTS",Updates!D303)-(FIND("Account Password:",Updates!D303)+18)))))</f>
        <v>#VALUE!</v>
      </c>
      <c r="I303" t="e">
        <f>TRIM(CLEAN(MID(Updates!D303,FIND("Password: ",Updates!D303)+10,(FIND("E-mail",Updates!D303)-(FIND("Password:",Updates!D303)+12)))))</f>
        <v>#VALUE!</v>
      </c>
      <c r="J303" t="e">
        <f>TRIM(CLEAN(MID(Updates!D303,FIND("Account to clone: ",Updates!D303)+18,(FIND("Position",Updates!D303)-(FIND("Account to clone: ",Updates!D303)+18)))))</f>
        <v>#VALUE!</v>
      </c>
      <c r="K303" t="e">
        <f>TRIM(CLEAN(MID(Updates!D303,FIND("Clone permissions of another account: ",Updates!D303)+38,(FIND("Email required:",Updates!D303)-(FIND("Clone permissions of another account: ",Updates!D303)+38)))))</f>
        <v>#VALUE!</v>
      </c>
      <c r="L303" t="e">
        <f t="shared" si="38"/>
        <v>#VALUE!</v>
      </c>
      <c r="M303" s="8" t="e">
        <f>TRIM(CLEAN(MID(Updates!D303,FIND("Branch: ",Updates!D303)+8,(FIND("Division",Updates!D303)-(FIND("Branch: ",Updates!D303)+8)))))</f>
        <v>#VALUE!</v>
      </c>
      <c r="N303" s="8" t="e">
        <f>TRIM(CLEAN(MID(Updates!D303,FIND("Pooled Position: ",Updates!D303)+17,(FIND("Are the",Updates!D303)-(FIND("Pooled Position: ",Updates!D303)+17)))))</f>
        <v>#VALUE!</v>
      </c>
      <c r="O303" t="e">
        <f>TRIM(CLEAN(MID(Updates!D303,FIND("Employee Name: ",Updates!D303)+15,(FIND("Job Title",Updates!D303)-(FIND("Employee Name: ",Updates!D303)+15)))))</f>
        <v>#VALUE!</v>
      </c>
      <c r="P303" t="e">
        <f t="shared" si="39"/>
        <v>#VALUE!</v>
      </c>
      <c r="Q303" t="e">
        <f t="shared" si="40"/>
        <v>#VALUE!</v>
      </c>
      <c r="R303" t="e">
        <f t="shared" si="41"/>
        <v>#VALUE!</v>
      </c>
      <c r="S303" t="e">
        <f>TRIM(CLEAN(MID(Updates!D303,FIND("Account to clone: ",Updates!D303)+18,(FIND("Position",Updates!D303)-(FIND("Account to clone: ",Updates!D303)+18)))))</f>
        <v>#VALUE!</v>
      </c>
      <c r="T303" t="str">
        <f t="shared" si="42"/>
        <v/>
      </c>
      <c r="U303" t="str">
        <f t="shared" si="43"/>
        <v>No</v>
      </c>
      <c r="V303" t="e">
        <f>TRIM(CLEAN(MID(Updates!D303,FIND("Home Share (H:\ drive) required: ",Updates!D303)+4,(FIND("Group Share (S:\ drive) required: ",Updates!D303)-(FIND("Home Share (H:\ drive) required: ",Updates!D303)+4)))))</f>
        <v>#VALUE!</v>
      </c>
      <c r="W303" t="str">
        <f t="shared" si="44"/>
        <v>No</v>
      </c>
      <c r="X303" t="e">
        <f>TRIM(CLEAN(MID(Updates!D303,FIND("S Drive Path: ",Updates!D303)+14,(FIND("Position",Updates!D303)-(FIND("S Drive Path: ",Updates!D303)+14)))))</f>
        <v>#VALUE!</v>
      </c>
      <c r="Y303" t="e">
        <f>("USR\"&amp;Updates!K303)</f>
        <v>#VALUE!</v>
      </c>
      <c r="Z303" t="e">
        <f>Updates!K303&amp;"$"</f>
        <v>#VALUE!</v>
      </c>
      <c r="AA303" s="11">
        <f t="shared" ca="1" si="45"/>
        <v>9</v>
      </c>
      <c r="AB303" s="6" t="str">
        <f ca="1">LOOKUP(AA303,AC2:AC21,AD2:AD21)</f>
        <v>DC1MDB09</v>
      </c>
    </row>
    <row r="304" spans="1:28" ht="12" customHeight="1">
      <c r="A304" s="6" t="e">
        <f>TRIM(CLEAN(MID(Updates!D304,FIND("Network User Id: ",Updates!D304)+17,(FIND("E-MAIL ACCOUNTS",Updates!D304)-(FIND("Network User Id:",Updates!D304)+17)))))</f>
        <v>#VALUE!</v>
      </c>
      <c r="B304" s="6" t="e">
        <f>TRIM(CLEAN(MID(Updates!D304,FIND("Logon ID: ",Updates!D304)+10,(FIND("Password:",Updates!D304)-(FIND("Logon ID:",Updates!D304)+10)))))</f>
        <v>#VALUE!</v>
      </c>
      <c r="C304" t="e">
        <f>TRIM(CLEAN(MID(Updates!D304,FIND("Primary Address: ",Updates!D304)+17,(FIND("Secondary Address:",Updates!D304)-(FIND("Primary Address: ",Updates!D304)+17)))))</f>
        <v>#VALUE!</v>
      </c>
      <c r="D304" t="e">
        <f>TRIM(CLEAN(MID(Updates!D304,FIND("Secondary Address: ",Updates!D304)+19,(FIND("** PLEASE DO NOT REPLY TO THIS E-MAIL. ",Updates!D304)-(FIND("Secondary Address: ",Updates!D304)+19)))))</f>
        <v>#VALUE!</v>
      </c>
      <c r="E304" t="b">
        <f>IF(COUNT(SEARCH({"transpo.ottawa.on.ca"},D304)),"@ottawa.ca")</f>
        <v>0</v>
      </c>
      <c r="F304" s="9" t="e">
        <f t="shared" si="37"/>
        <v>#VALUE!</v>
      </c>
      <c r="G304" t="e">
        <f>TRIM(CLEAN(MID(Updates!D304,FIND("E-mail Address: ",Updates!D304)+16,(FIND("The employee",Updates!D304)-(FIND("E-mail Address: ",Updates!D304)+16)))))</f>
        <v>#VALUE!</v>
      </c>
      <c r="H304" t="e">
        <f>TRIM(CLEAN(MID(Updates!D304,FIND("Account Password: ",Updates!D304)+18,(FIND("NETWORK ACCOUNTS",Updates!D304)-(FIND("Account Password:",Updates!D304)+18)))))</f>
        <v>#VALUE!</v>
      </c>
      <c r="I304" t="e">
        <f>TRIM(CLEAN(MID(Updates!D304,FIND("Password: ",Updates!D304)+10,(FIND("E-mail",Updates!D304)-(FIND("Password:",Updates!D304)+12)))))</f>
        <v>#VALUE!</v>
      </c>
      <c r="J304" t="e">
        <f>TRIM(CLEAN(MID(Updates!D304,FIND("Account to clone: ",Updates!D304)+18,(FIND("Position",Updates!D304)-(FIND("Account to clone: ",Updates!D304)+18)))))</f>
        <v>#VALUE!</v>
      </c>
      <c r="K304" t="e">
        <f>TRIM(CLEAN(MID(Updates!D304,FIND("Clone permissions of another account: ",Updates!D304)+38,(FIND("Email required:",Updates!D304)-(FIND("Clone permissions of another account: ",Updates!D304)+38)))))</f>
        <v>#VALUE!</v>
      </c>
      <c r="L304" t="e">
        <f t="shared" si="38"/>
        <v>#VALUE!</v>
      </c>
      <c r="M304" s="8" t="e">
        <f>TRIM(CLEAN(MID(Updates!D304,FIND("Branch: ",Updates!D304)+8,(FIND("Division",Updates!D304)-(FIND("Branch: ",Updates!D304)+8)))))</f>
        <v>#VALUE!</v>
      </c>
      <c r="N304" s="8" t="e">
        <f>TRIM(CLEAN(MID(Updates!D304,FIND("Pooled Position: ",Updates!D304)+17,(FIND("Are the",Updates!D304)-(FIND("Pooled Position: ",Updates!D304)+17)))))</f>
        <v>#VALUE!</v>
      </c>
      <c r="O304" t="e">
        <f>TRIM(CLEAN(MID(Updates!D304,FIND("Employee Name: ",Updates!D304)+15,(FIND("Job Title",Updates!D304)-(FIND("Employee Name: ",Updates!D304)+15)))))</f>
        <v>#VALUE!</v>
      </c>
      <c r="P304" t="e">
        <f t="shared" si="39"/>
        <v>#VALUE!</v>
      </c>
      <c r="Q304" t="e">
        <f t="shared" si="40"/>
        <v>#VALUE!</v>
      </c>
      <c r="R304" t="e">
        <f t="shared" si="41"/>
        <v>#VALUE!</v>
      </c>
      <c r="S304" t="e">
        <f>TRIM(CLEAN(MID(Updates!D304,FIND("Account to clone: ",Updates!D304)+18,(FIND("Position",Updates!D304)-(FIND("Account to clone: ",Updates!D304)+18)))))</f>
        <v>#VALUE!</v>
      </c>
      <c r="T304" t="str">
        <f t="shared" si="42"/>
        <v/>
      </c>
      <c r="U304" t="str">
        <f t="shared" si="43"/>
        <v>No</v>
      </c>
      <c r="V304" t="e">
        <f>TRIM(CLEAN(MID(Updates!D304,FIND("Home Share (H:\ drive) required: ",Updates!D304)+4,(FIND("Group Share (S:\ drive) required: ",Updates!D304)-(FIND("Home Share (H:\ drive) required: ",Updates!D304)+4)))))</f>
        <v>#VALUE!</v>
      </c>
      <c r="W304" t="str">
        <f t="shared" si="44"/>
        <v>No</v>
      </c>
      <c r="X304" t="e">
        <f>TRIM(CLEAN(MID(Updates!D304,FIND("S Drive Path: ",Updates!D304)+14,(FIND("Position",Updates!D304)-(FIND("S Drive Path: ",Updates!D304)+14)))))</f>
        <v>#VALUE!</v>
      </c>
      <c r="Y304" t="e">
        <f>("USR\"&amp;Updates!K304)</f>
        <v>#VALUE!</v>
      </c>
      <c r="Z304" t="e">
        <f>Updates!K304&amp;"$"</f>
        <v>#VALUE!</v>
      </c>
      <c r="AA304" s="11">
        <f t="shared" ca="1" si="45"/>
        <v>7</v>
      </c>
      <c r="AB304" s="6" t="str">
        <f ca="1">LOOKUP(AA304,AC2:AC21,AD2:AD21)</f>
        <v>DC1MDB07</v>
      </c>
    </row>
    <row r="305" spans="1:28" ht="12" customHeight="1">
      <c r="A305" s="6" t="e">
        <f>TRIM(CLEAN(MID(Updates!D305,FIND("Network User Id: ",Updates!D305)+17,(FIND("E-MAIL ACCOUNTS",Updates!D305)-(FIND("Network User Id:",Updates!D305)+17)))))</f>
        <v>#VALUE!</v>
      </c>
      <c r="B305" s="6" t="e">
        <f>TRIM(CLEAN(MID(Updates!D305,FIND("Logon ID: ",Updates!D305)+10,(FIND("Password:",Updates!D305)-(FIND("Logon ID:",Updates!D305)+10)))))</f>
        <v>#VALUE!</v>
      </c>
      <c r="C305" t="e">
        <f>TRIM(CLEAN(MID(Updates!D305,FIND("Primary Address: ",Updates!D305)+17,(FIND("Secondary Address:",Updates!D305)-(FIND("Primary Address: ",Updates!D305)+17)))))</f>
        <v>#VALUE!</v>
      </c>
      <c r="D305" t="e">
        <f>TRIM(CLEAN(MID(Updates!D305,FIND("Secondary Address: ",Updates!D305)+19,(FIND("** PLEASE DO NOT REPLY TO THIS E-MAIL. ",Updates!D305)-(FIND("Secondary Address: ",Updates!D305)+19)))))</f>
        <v>#VALUE!</v>
      </c>
      <c r="E305" t="b">
        <f>IF(COUNT(SEARCH({"transpo.ottawa.on.ca"},D305)),"@ottawa.ca")</f>
        <v>0</v>
      </c>
      <c r="F305" s="9" t="e">
        <f t="shared" si="37"/>
        <v>#VALUE!</v>
      </c>
      <c r="G305" t="e">
        <f>TRIM(CLEAN(MID(Updates!D305,FIND("E-mail Address: ",Updates!D305)+16,(FIND("The employee",Updates!D305)-(FIND("E-mail Address: ",Updates!D305)+16)))))</f>
        <v>#VALUE!</v>
      </c>
      <c r="H305" t="e">
        <f>TRIM(CLEAN(MID(Updates!D305,FIND("Account Password: ",Updates!D305)+18,(FIND("NETWORK ACCOUNTS",Updates!D305)-(FIND("Account Password:",Updates!D305)+18)))))</f>
        <v>#VALUE!</v>
      </c>
      <c r="I305" t="e">
        <f>TRIM(CLEAN(MID(Updates!D305,FIND("Password: ",Updates!D305)+10,(FIND("E-mail",Updates!D305)-(FIND("Password:",Updates!D305)+12)))))</f>
        <v>#VALUE!</v>
      </c>
      <c r="J305" t="e">
        <f>TRIM(CLEAN(MID(Updates!D305,FIND("Account to clone: ",Updates!D305)+18,(FIND("Position",Updates!D305)-(FIND("Account to clone: ",Updates!D305)+18)))))</f>
        <v>#VALUE!</v>
      </c>
      <c r="K305" t="e">
        <f>TRIM(CLEAN(MID(Updates!D305,FIND("Clone permissions of another account: ",Updates!D305)+38,(FIND("Email required:",Updates!D305)-(FIND("Clone permissions of another account: ",Updates!D305)+38)))))</f>
        <v>#VALUE!</v>
      </c>
      <c r="L305" t="e">
        <f t="shared" si="38"/>
        <v>#VALUE!</v>
      </c>
      <c r="M305" s="8" t="e">
        <f>TRIM(CLEAN(MID(Updates!D305,FIND("Branch: ",Updates!D305)+8,(FIND("Division",Updates!D305)-(FIND("Branch: ",Updates!D305)+8)))))</f>
        <v>#VALUE!</v>
      </c>
      <c r="N305" s="8" t="e">
        <f>TRIM(CLEAN(MID(Updates!D305,FIND("Pooled Position: ",Updates!D305)+17,(FIND("Are the",Updates!D305)-(FIND("Pooled Position: ",Updates!D305)+17)))))</f>
        <v>#VALUE!</v>
      </c>
      <c r="O305" t="e">
        <f>TRIM(CLEAN(MID(Updates!D305,FIND("Employee Name: ",Updates!D305)+15,(FIND("Job Title",Updates!D305)-(FIND("Employee Name: ",Updates!D305)+15)))))</f>
        <v>#VALUE!</v>
      </c>
      <c r="P305" t="e">
        <f t="shared" si="39"/>
        <v>#VALUE!</v>
      </c>
      <c r="Q305" t="e">
        <f t="shared" si="40"/>
        <v>#VALUE!</v>
      </c>
      <c r="R305" t="e">
        <f t="shared" si="41"/>
        <v>#VALUE!</v>
      </c>
      <c r="S305" t="e">
        <f>TRIM(CLEAN(MID(Updates!D305,FIND("Account to clone: ",Updates!D305)+18,(FIND("Position",Updates!D305)-(FIND("Account to clone: ",Updates!D305)+18)))))</f>
        <v>#VALUE!</v>
      </c>
      <c r="T305" t="str">
        <f t="shared" si="42"/>
        <v/>
      </c>
      <c r="U305" t="str">
        <f t="shared" si="43"/>
        <v>No</v>
      </c>
      <c r="V305" t="e">
        <f>TRIM(CLEAN(MID(Updates!D305,FIND("Home Share (H:\ drive) required: ",Updates!D305)+4,(FIND("Group Share (S:\ drive) required: ",Updates!D305)-(FIND("Home Share (H:\ drive) required: ",Updates!D305)+4)))))</f>
        <v>#VALUE!</v>
      </c>
      <c r="W305" t="str">
        <f t="shared" si="44"/>
        <v>No</v>
      </c>
      <c r="X305" t="e">
        <f>TRIM(CLEAN(MID(Updates!D305,FIND("S Drive Path: ",Updates!D305)+14,(FIND("Position",Updates!D305)-(FIND("S Drive Path: ",Updates!D305)+14)))))</f>
        <v>#VALUE!</v>
      </c>
      <c r="Y305" t="e">
        <f>("USR\"&amp;Updates!K305)</f>
        <v>#VALUE!</v>
      </c>
      <c r="Z305" t="e">
        <f>Updates!K305&amp;"$"</f>
        <v>#VALUE!</v>
      </c>
      <c r="AA305" s="11">
        <f t="shared" ca="1" si="45"/>
        <v>9</v>
      </c>
      <c r="AB305" s="6" t="str">
        <f ca="1">LOOKUP(AA305,AC2:AC21,AD2:AD21)</f>
        <v>DC1MDB09</v>
      </c>
    </row>
    <row r="306" spans="1:28" ht="12" customHeight="1">
      <c r="A306" s="6" t="e">
        <f>TRIM(CLEAN(MID(Updates!D306,FIND("Network User Id: ",Updates!D306)+17,(FIND("E-MAIL ACCOUNTS",Updates!D306)-(FIND("Network User Id:",Updates!D306)+17)))))</f>
        <v>#VALUE!</v>
      </c>
      <c r="B306" s="6" t="e">
        <f>TRIM(CLEAN(MID(Updates!D306,FIND("Logon ID: ",Updates!D306)+10,(FIND("Password:",Updates!D306)-(FIND("Logon ID:",Updates!D306)+10)))))</f>
        <v>#VALUE!</v>
      </c>
      <c r="C306" t="e">
        <f>TRIM(CLEAN(MID(Updates!D306,FIND("Primary Address: ",Updates!D306)+17,(FIND("Secondary Address:",Updates!D306)-(FIND("Primary Address: ",Updates!D306)+17)))))</f>
        <v>#VALUE!</v>
      </c>
      <c r="D306" t="e">
        <f>TRIM(CLEAN(MID(Updates!D306,FIND("Secondary Address: ",Updates!D306)+19,(FIND("** PLEASE DO NOT REPLY TO THIS E-MAIL. ",Updates!D306)-(FIND("Secondary Address: ",Updates!D306)+19)))))</f>
        <v>#VALUE!</v>
      </c>
      <c r="E306" t="b">
        <f>IF(COUNT(SEARCH({"transpo.ottawa.on.ca"},D306)),"@ottawa.ca")</f>
        <v>0</v>
      </c>
      <c r="F306" s="9" t="e">
        <f t="shared" si="37"/>
        <v>#VALUE!</v>
      </c>
      <c r="G306" t="e">
        <f>TRIM(CLEAN(MID(Updates!D306,FIND("E-mail Address: ",Updates!D306)+16,(FIND("The employee",Updates!D306)-(FIND("E-mail Address: ",Updates!D306)+16)))))</f>
        <v>#VALUE!</v>
      </c>
      <c r="H306" t="e">
        <f>TRIM(CLEAN(MID(Updates!D306,FIND("Account Password: ",Updates!D306)+18,(FIND("NETWORK ACCOUNTS",Updates!D306)-(FIND("Account Password:",Updates!D306)+18)))))</f>
        <v>#VALUE!</v>
      </c>
      <c r="I306" t="e">
        <f>TRIM(CLEAN(MID(Updates!D306,FIND("Password: ",Updates!D306)+10,(FIND("E-mail",Updates!D306)-(FIND("Password:",Updates!D306)+12)))))</f>
        <v>#VALUE!</v>
      </c>
      <c r="J306" t="e">
        <f>TRIM(CLEAN(MID(Updates!D306,FIND("Account to clone: ",Updates!D306)+18,(FIND("Position",Updates!D306)-(FIND("Account to clone: ",Updates!D306)+18)))))</f>
        <v>#VALUE!</v>
      </c>
      <c r="K306" t="e">
        <f>TRIM(CLEAN(MID(Updates!D306,FIND("Clone permissions of another account: ",Updates!D306)+38,(FIND("Email required:",Updates!D306)-(FIND("Clone permissions of another account: ",Updates!D306)+38)))))</f>
        <v>#VALUE!</v>
      </c>
      <c r="L306" t="e">
        <f t="shared" si="38"/>
        <v>#VALUE!</v>
      </c>
      <c r="M306" s="8" t="e">
        <f>TRIM(CLEAN(MID(Updates!D306,FIND("Branch: ",Updates!D306)+8,(FIND("Division",Updates!D306)-(FIND("Branch: ",Updates!D306)+8)))))</f>
        <v>#VALUE!</v>
      </c>
      <c r="N306" s="8" t="e">
        <f>TRIM(CLEAN(MID(Updates!D306,FIND("Pooled Position: ",Updates!D306)+17,(FIND("Are the",Updates!D306)-(FIND("Pooled Position: ",Updates!D306)+17)))))</f>
        <v>#VALUE!</v>
      </c>
      <c r="O306" t="e">
        <f>TRIM(CLEAN(MID(Updates!D306,FIND("Employee Name: ",Updates!D306)+15,(FIND("Job Title",Updates!D306)-(FIND("Employee Name: ",Updates!D306)+15)))))</f>
        <v>#VALUE!</v>
      </c>
      <c r="P306" t="e">
        <f t="shared" si="39"/>
        <v>#VALUE!</v>
      </c>
      <c r="Q306" t="e">
        <f t="shared" si="40"/>
        <v>#VALUE!</v>
      </c>
      <c r="R306" t="e">
        <f t="shared" si="41"/>
        <v>#VALUE!</v>
      </c>
      <c r="S306" t="e">
        <f>TRIM(CLEAN(MID(Updates!D306,FIND("Account to clone: ",Updates!D306)+18,(FIND("Position",Updates!D306)-(FIND("Account to clone: ",Updates!D306)+18)))))</f>
        <v>#VALUE!</v>
      </c>
      <c r="T306" t="str">
        <f t="shared" si="42"/>
        <v/>
      </c>
      <c r="U306" t="str">
        <f t="shared" si="43"/>
        <v>No</v>
      </c>
      <c r="V306" t="e">
        <f>TRIM(CLEAN(MID(Updates!D306,FIND("Home Share (H:\ drive) required: ",Updates!D306)+4,(FIND("Group Share (S:\ drive) required: ",Updates!D306)-(FIND("Home Share (H:\ drive) required: ",Updates!D306)+4)))))</f>
        <v>#VALUE!</v>
      </c>
      <c r="W306" t="str">
        <f t="shared" si="44"/>
        <v>No</v>
      </c>
      <c r="X306" t="e">
        <f>TRIM(CLEAN(MID(Updates!D306,FIND("S Drive Path: ",Updates!D306)+14,(FIND("Position",Updates!D306)-(FIND("S Drive Path: ",Updates!D306)+14)))))</f>
        <v>#VALUE!</v>
      </c>
      <c r="Y306" t="e">
        <f>("USR\"&amp;Updates!K306)</f>
        <v>#VALUE!</v>
      </c>
      <c r="Z306" t="e">
        <f>Updates!K306&amp;"$"</f>
        <v>#VALUE!</v>
      </c>
      <c r="AA306" s="11">
        <f t="shared" ca="1" si="45"/>
        <v>17</v>
      </c>
      <c r="AB306" s="6" t="str">
        <f ca="1">LOOKUP(AA306,AC2:AC21,AD2:AD21)</f>
        <v>DC4MDB07</v>
      </c>
    </row>
    <row r="307" spans="1:28" ht="12" customHeight="1">
      <c r="A307" s="6" t="e">
        <f>TRIM(CLEAN(MID(Updates!D307,FIND("Network User Id: ",Updates!D307)+17,(FIND("E-MAIL ACCOUNTS",Updates!D307)-(FIND("Network User Id:",Updates!D307)+17)))))</f>
        <v>#VALUE!</v>
      </c>
      <c r="B307" s="6" t="e">
        <f>TRIM(CLEAN(MID(Updates!D307,FIND("Logon ID: ",Updates!D307)+10,(FIND("Password:",Updates!D307)-(FIND("Logon ID:",Updates!D307)+10)))))</f>
        <v>#VALUE!</v>
      </c>
      <c r="C307" t="e">
        <f>TRIM(CLEAN(MID(Updates!D307,FIND("Primary Address: ",Updates!D307)+17,(FIND("Secondary Address:",Updates!D307)-(FIND("Primary Address: ",Updates!D307)+17)))))</f>
        <v>#VALUE!</v>
      </c>
      <c r="D307" t="e">
        <f>TRIM(CLEAN(MID(Updates!D307,FIND("Secondary Address: ",Updates!D307)+19,(FIND("** PLEASE DO NOT REPLY TO THIS E-MAIL. ",Updates!D307)-(FIND("Secondary Address: ",Updates!D307)+19)))))</f>
        <v>#VALUE!</v>
      </c>
      <c r="E307" t="b">
        <f>IF(COUNT(SEARCH({"transpo.ottawa.on.ca"},D307)),"@ottawa.ca")</f>
        <v>0</v>
      </c>
      <c r="F307" s="9" t="e">
        <f t="shared" si="37"/>
        <v>#VALUE!</v>
      </c>
      <c r="G307" t="e">
        <f>TRIM(CLEAN(MID(Updates!D307,FIND("E-mail Address: ",Updates!D307)+16,(FIND("The employee",Updates!D307)-(FIND("E-mail Address: ",Updates!D307)+16)))))</f>
        <v>#VALUE!</v>
      </c>
      <c r="H307" t="e">
        <f>TRIM(CLEAN(MID(Updates!D307,FIND("Account Password: ",Updates!D307)+18,(FIND("NETWORK ACCOUNTS",Updates!D307)-(FIND("Account Password:",Updates!D307)+18)))))</f>
        <v>#VALUE!</v>
      </c>
      <c r="I307" t="e">
        <f>TRIM(CLEAN(MID(Updates!D307,FIND("Password: ",Updates!D307)+10,(FIND("E-mail",Updates!D307)-(FIND("Password:",Updates!D307)+12)))))</f>
        <v>#VALUE!</v>
      </c>
      <c r="J307" t="e">
        <f>TRIM(CLEAN(MID(Updates!D307,FIND("Account to clone: ",Updates!D307)+18,(FIND("Position",Updates!D307)-(FIND("Account to clone: ",Updates!D307)+18)))))</f>
        <v>#VALUE!</v>
      </c>
      <c r="K307" t="e">
        <f>TRIM(CLEAN(MID(Updates!D307,FIND("Clone permissions of another account: ",Updates!D307)+38,(FIND("Email required:",Updates!D307)-(FIND("Clone permissions of another account: ",Updates!D307)+38)))))</f>
        <v>#VALUE!</v>
      </c>
      <c r="L307" t="e">
        <f t="shared" si="38"/>
        <v>#VALUE!</v>
      </c>
      <c r="M307" s="8" t="e">
        <f>TRIM(CLEAN(MID(Updates!D307,FIND("Branch: ",Updates!D307)+8,(FIND("Division",Updates!D307)-(FIND("Branch: ",Updates!D307)+8)))))</f>
        <v>#VALUE!</v>
      </c>
      <c r="N307" s="8" t="e">
        <f>TRIM(CLEAN(MID(Updates!D307,FIND("Pooled Position: ",Updates!D307)+17,(FIND("Are the",Updates!D307)-(FIND("Pooled Position: ",Updates!D307)+17)))))</f>
        <v>#VALUE!</v>
      </c>
      <c r="O307" t="e">
        <f>TRIM(CLEAN(MID(Updates!D307,FIND("Employee Name: ",Updates!D307)+15,(FIND("Job Title",Updates!D307)-(FIND("Employee Name: ",Updates!D307)+15)))))</f>
        <v>#VALUE!</v>
      </c>
      <c r="P307" t="e">
        <f t="shared" si="39"/>
        <v>#VALUE!</v>
      </c>
      <c r="Q307" t="e">
        <f t="shared" si="40"/>
        <v>#VALUE!</v>
      </c>
      <c r="R307" t="e">
        <f t="shared" si="41"/>
        <v>#VALUE!</v>
      </c>
      <c r="S307" t="e">
        <f>TRIM(CLEAN(MID(Updates!D307,FIND("Account to clone: ",Updates!D307)+18,(FIND("Position",Updates!D307)-(FIND("Account to clone: ",Updates!D307)+18)))))</f>
        <v>#VALUE!</v>
      </c>
      <c r="T307" t="str">
        <f t="shared" si="42"/>
        <v/>
      </c>
      <c r="U307" t="str">
        <f t="shared" si="43"/>
        <v>No</v>
      </c>
      <c r="V307" t="e">
        <f>TRIM(CLEAN(MID(Updates!D307,FIND("Home Share (H:\ drive) required: ",Updates!D307)+4,(FIND("Group Share (S:\ drive) required: ",Updates!D307)-(FIND("Home Share (H:\ drive) required: ",Updates!D307)+4)))))</f>
        <v>#VALUE!</v>
      </c>
      <c r="W307" t="str">
        <f t="shared" si="44"/>
        <v>No</v>
      </c>
      <c r="X307" t="e">
        <f>TRIM(CLEAN(MID(Updates!D307,FIND("S Drive Path: ",Updates!D307)+14,(FIND("Position",Updates!D307)-(FIND("S Drive Path: ",Updates!D307)+14)))))</f>
        <v>#VALUE!</v>
      </c>
      <c r="Y307" t="e">
        <f>("USR\"&amp;Updates!K307)</f>
        <v>#VALUE!</v>
      </c>
      <c r="Z307" t="e">
        <f>Updates!K307&amp;"$"</f>
        <v>#VALUE!</v>
      </c>
      <c r="AA307" s="11">
        <f t="shared" ca="1" si="45"/>
        <v>7</v>
      </c>
      <c r="AB307" s="6" t="str">
        <f ca="1">LOOKUP(AA307,AC2:AC21,AD2:AD21)</f>
        <v>DC1MDB07</v>
      </c>
    </row>
    <row r="308" spans="1:28" ht="12" customHeight="1">
      <c r="A308" s="6" t="e">
        <f>TRIM(CLEAN(MID(Updates!D308,FIND("Network User Id: ",Updates!D308)+17,(FIND("E-MAIL ACCOUNTS",Updates!D308)-(FIND("Network User Id:",Updates!D308)+17)))))</f>
        <v>#VALUE!</v>
      </c>
      <c r="B308" s="6" t="e">
        <f>TRIM(CLEAN(MID(Updates!D308,FIND("Logon ID: ",Updates!D308)+10,(FIND("Password:",Updates!D308)-(FIND("Logon ID:",Updates!D308)+10)))))</f>
        <v>#VALUE!</v>
      </c>
      <c r="C308" t="e">
        <f>TRIM(CLEAN(MID(Updates!D308,FIND("Primary Address: ",Updates!D308)+17,(FIND("Secondary Address:",Updates!D308)-(FIND("Primary Address: ",Updates!D308)+17)))))</f>
        <v>#VALUE!</v>
      </c>
      <c r="D308" t="e">
        <f>TRIM(CLEAN(MID(Updates!D308,FIND("Secondary Address: ",Updates!D308)+19,(FIND("** PLEASE DO NOT REPLY TO THIS E-MAIL. ",Updates!D308)-(FIND("Secondary Address: ",Updates!D308)+19)))))</f>
        <v>#VALUE!</v>
      </c>
      <c r="E308" t="b">
        <f>IF(COUNT(SEARCH({"transpo.ottawa.on.ca"},D308)),"@ottawa.ca")</f>
        <v>0</v>
      </c>
      <c r="F308" s="9" t="e">
        <f t="shared" si="37"/>
        <v>#VALUE!</v>
      </c>
      <c r="G308" t="e">
        <f>TRIM(CLEAN(MID(Updates!D308,FIND("E-mail Address: ",Updates!D308)+16,(FIND("The employee",Updates!D308)-(FIND("E-mail Address: ",Updates!D308)+16)))))</f>
        <v>#VALUE!</v>
      </c>
      <c r="H308" t="e">
        <f>TRIM(CLEAN(MID(Updates!D308,FIND("Account Password: ",Updates!D308)+18,(FIND("NETWORK ACCOUNTS",Updates!D308)-(FIND("Account Password:",Updates!D308)+18)))))</f>
        <v>#VALUE!</v>
      </c>
      <c r="I308" t="e">
        <f>TRIM(CLEAN(MID(Updates!D308,FIND("Password: ",Updates!D308)+10,(FIND("E-mail",Updates!D308)-(FIND("Password:",Updates!D308)+12)))))</f>
        <v>#VALUE!</v>
      </c>
      <c r="J308" t="e">
        <f>TRIM(CLEAN(MID(Updates!D308,FIND("Account to clone: ",Updates!D308)+18,(FIND("Position",Updates!D308)-(FIND("Account to clone: ",Updates!D308)+18)))))</f>
        <v>#VALUE!</v>
      </c>
      <c r="K308" t="e">
        <f>TRIM(CLEAN(MID(Updates!D308,FIND("Clone permissions of another account: ",Updates!D308)+38,(FIND("Email required:",Updates!D308)-(FIND("Clone permissions of another account: ",Updates!D308)+38)))))</f>
        <v>#VALUE!</v>
      </c>
      <c r="L308" t="e">
        <f t="shared" si="38"/>
        <v>#VALUE!</v>
      </c>
      <c r="M308" s="8" t="e">
        <f>TRIM(CLEAN(MID(Updates!D308,FIND("Branch: ",Updates!D308)+8,(FIND("Division",Updates!D308)-(FIND("Branch: ",Updates!D308)+8)))))</f>
        <v>#VALUE!</v>
      </c>
      <c r="N308" s="8" t="e">
        <f>TRIM(CLEAN(MID(Updates!D308,FIND("Pooled Position: ",Updates!D308)+17,(FIND("Are the",Updates!D308)-(FIND("Pooled Position: ",Updates!D308)+17)))))</f>
        <v>#VALUE!</v>
      </c>
      <c r="O308" t="e">
        <f>TRIM(CLEAN(MID(Updates!D308,FIND("Employee Name: ",Updates!D308)+15,(FIND("Job Title",Updates!D308)-(FIND("Employee Name: ",Updates!D308)+15)))))</f>
        <v>#VALUE!</v>
      </c>
      <c r="P308" t="e">
        <f t="shared" si="39"/>
        <v>#VALUE!</v>
      </c>
      <c r="Q308" t="e">
        <f t="shared" si="40"/>
        <v>#VALUE!</v>
      </c>
      <c r="R308" t="e">
        <f t="shared" si="41"/>
        <v>#VALUE!</v>
      </c>
      <c r="S308" t="e">
        <f>TRIM(CLEAN(MID(Updates!D308,FIND("Account to clone: ",Updates!D308)+18,(FIND("Position",Updates!D308)-(FIND("Account to clone: ",Updates!D308)+18)))))</f>
        <v>#VALUE!</v>
      </c>
      <c r="T308" t="str">
        <f t="shared" si="42"/>
        <v/>
      </c>
      <c r="U308" t="str">
        <f t="shared" si="43"/>
        <v>No</v>
      </c>
      <c r="V308" t="e">
        <f>TRIM(CLEAN(MID(Updates!D308,FIND("Home Share (H:\ drive) required: ",Updates!D308)+4,(FIND("Group Share (S:\ drive) required: ",Updates!D308)-(FIND("Home Share (H:\ drive) required: ",Updates!D308)+4)))))</f>
        <v>#VALUE!</v>
      </c>
      <c r="W308" t="str">
        <f t="shared" si="44"/>
        <v>No</v>
      </c>
      <c r="X308" t="e">
        <f>TRIM(CLEAN(MID(Updates!D308,FIND("S Drive Path: ",Updates!D308)+14,(FIND("Position",Updates!D308)-(FIND("S Drive Path: ",Updates!D308)+14)))))</f>
        <v>#VALUE!</v>
      </c>
      <c r="Y308" t="e">
        <f>("USR\"&amp;Updates!K308)</f>
        <v>#VALUE!</v>
      </c>
      <c r="Z308" t="e">
        <f>Updates!K308&amp;"$"</f>
        <v>#VALUE!</v>
      </c>
      <c r="AA308" s="11">
        <f t="shared" ca="1" si="45"/>
        <v>19</v>
      </c>
      <c r="AB308" s="6" t="str">
        <f ca="1">LOOKUP(AA308,AC2:AC21,AD2:AD21)</f>
        <v>DC4MDB09</v>
      </c>
    </row>
    <row r="309" spans="1:28" ht="12" customHeight="1">
      <c r="A309" s="6" t="e">
        <f>TRIM(CLEAN(MID(Updates!D309,FIND("Network User Id: ",Updates!D309)+17,(FIND("E-MAIL ACCOUNTS",Updates!D309)-(FIND("Network User Id:",Updates!D309)+17)))))</f>
        <v>#VALUE!</v>
      </c>
      <c r="B309" s="6" t="e">
        <f>TRIM(CLEAN(MID(Updates!D309,FIND("Logon ID: ",Updates!D309)+10,(FIND("Password:",Updates!D309)-(FIND("Logon ID:",Updates!D309)+10)))))</f>
        <v>#VALUE!</v>
      </c>
      <c r="C309" t="e">
        <f>TRIM(CLEAN(MID(Updates!D309,FIND("Primary Address: ",Updates!D309)+17,(FIND("Secondary Address:",Updates!D309)-(FIND("Primary Address: ",Updates!D309)+17)))))</f>
        <v>#VALUE!</v>
      </c>
      <c r="D309" t="e">
        <f>TRIM(CLEAN(MID(Updates!D309,FIND("Secondary Address: ",Updates!D309)+19,(FIND("** PLEASE DO NOT REPLY TO THIS E-MAIL. ",Updates!D309)-(FIND("Secondary Address: ",Updates!D309)+19)))))</f>
        <v>#VALUE!</v>
      </c>
      <c r="E309" t="b">
        <f>IF(COUNT(SEARCH({"transpo.ottawa.on.ca"},D309)),"@ottawa.ca")</f>
        <v>0</v>
      </c>
      <c r="F309" s="9" t="e">
        <f t="shared" si="37"/>
        <v>#VALUE!</v>
      </c>
      <c r="G309" t="e">
        <f>TRIM(CLEAN(MID(Updates!D309,FIND("E-mail Address: ",Updates!D309)+16,(FIND("The employee",Updates!D309)-(FIND("E-mail Address: ",Updates!D309)+16)))))</f>
        <v>#VALUE!</v>
      </c>
      <c r="H309" t="e">
        <f>TRIM(CLEAN(MID(Updates!D309,FIND("Account Password: ",Updates!D309)+18,(FIND("NETWORK ACCOUNTS",Updates!D309)-(FIND("Account Password:",Updates!D309)+18)))))</f>
        <v>#VALUE!</v>
      </c>
      <c r="I309" t="e">
        <f>TRIM(CLEAN(MID(Updates!D309,FIND("Password: ",Updates!D309)+10,(FIND("E-mail",Updates!D309)-(FIND("Password:",Updates!D309)+12)))))</f>
        <v>#VALUE!</v>
      </c>
      <c r="J309" t="e">
        <f>TRIM(CLEAN(MID(Updates!D309,FIND("Account to clone: ",Updates!D309)+18,(FIND("Position",Updates!D309)-(FIND("Account to clone: ",Updates!D309)+18)))))</f>
        <v>#VALUE!</v>
      </c>
      <c r="K309" t="e">
        <f>TRIM(CLEAN(MID(Updates!D309,FIND("Clone permissions of another account: ",Updates!D309)+38,(FIND("Email required:",Updates!D309)-(FIND("Clone permissions of another account: ",Updates!D309)+38)))))</f>
        <v>#VALUE!</v>
      </c>
      <c r="L309" t="e">
        <f t="shared" si="38"/>
        <v>#VALUE!</v>
      </c>
      <c r="M309" s="8" t="e">
        <f>TRIM(CLEAN(MID(Updates!D309,FIND("Branch: ",Updates!D309)+8,(FIND("Division",Updates!D309)-(FIND("Branch: ",Updates!D309)+8)))))</f>
        <v>#VALUE!</v>
      </c>
      <c r="N309" s="8" t="e">
        <f>TRIM(CLEAN(MID(Updates!D309,FIND("Pooled Position: ",Updates!D309)+17,(FIND("Are the",Updates!D309)-(FIND("Pooled Position: ",Updates!D309)+17)))))</f>
        <v>#VALUE!</v>
      </c>
      <c r="O309" t="e">
        <f>TRIM(CLEAN(MID(Updates!D309,FIND("Employee Name: ",Updates!D309)+15,(FIND("Job Title",Updates!D309)-(FIND("Employee Name: ",Updates!D309)+15)))))</f>
        <v>#VALUE!</v>
      </c>
      <c r="P309" t="e">
        <f t="shared" si="39"/>
        <v>#VALUE!</v>
      </c>
      <c r="Q309" t="e">
        <f t="shared" si="40"/>
        <v>#VALUE!</v>
      </c>
      <c r="R309" t="e">
        <f t="shared" si="41"/>
        <v>#VALUE!</v>
      </c>
      <c r="S309" t="e">
        <f>TRIM(CLEAN(MID(Updates!D309,FIND("Account to clone: ",Updates!D309)+18,(FIND("Position",Updates!D309)-(FIND("Account to clone: ",Updates!D309)+18)))))</f>
        <v>#VALUE!</v>
      </c>
      <c r="T309" t="str">
        <f t="shared" si="42"/>
        <v/>
      </c>
      <c r="U309" t="str">
        <f t="shared" si="43"/>
        <v>No</v>
      </c>
      <c r="V309" t="e">
        <f>TRIM(CLEAN(MID(Updates!D309,FIND("Home Share (H:\ drive) required: ",Updates!D309)+4,(FIND("Group Share (S:\ drive) required: ",Updates!D309)-(FIND("Home Share (H:\ drive) required: ",Updates!D309)+4)))))</f>
        <v>#VALUE!</v>
      </c>
      <c r="W309" t="str">
        <f t="shared" si="44"/>
        <v>No</v>
      </c>
      <c r="X309" t="e">
        <f>TRIM(CLEAN(MID(Updates!D309,FIND("S Drive Path: ",Updates!D309)+14,(FIND("Position",Updates!D309)-(FIND("S Drive Path: ",Updates!D309)+14)))))</f>
        <v>#VALUE!</v>
      </c>
      <c r="Y309" t="e">
        <f>("USR\"&amp;Updates!K309)</f>
        <v>#VALUE!</v>
      </c>
      <c r="Z309" t="e">
        <f>Updates!K309&amp;"$"</f>
        <v>#VALUE!</v>
      </c>
      <c r="AA309" s="11">
        <f t="shared" ca="1" si="45"/>
        <v>5</v>
      </c>
      <c r="AB309" s="6" t="str">
        <f ca="1">LOOKUP(AA309,AC2:AC21,AD2:AD21)</f>
        <v>DC1MDB05</v>
      </c>
    </row>
    <row r="310" spans="1:28" ht="12" customHeight="1">
      <c r="A310" s="6" t="e">
        <f>TRIM(CLEAN(MID(Updates!D310,FIND("Network User Id: ",Updates!D310)+17,(FIND("E-MAIL ACCOUNTS",Updates!D310)-(FIND("Network User Id:",Updates!D310)+17)))))</f>
        <v>#VALUE!</v>
      </c>
      <c r="B310" s="6" t="e">
        <f>TRIM(CLEAN(MID(Updates!D310,FIND("Logon ID: ",Updates!D310)+10,(FIND("Password:",Updates!D310)-(FIND("Logon ID:",Updates!D310)+10)))))</f>
        <v>#VALUE!</v>
      </c>
      <c r="C310" t="e">
        <f>TRIM(CLEAN(MID(Updates!D310,FIND("Primary Address: ",Updates!D310)+17,(FIND("Secondary Address:",Updates!D310)-(FIND("Primary Address: ",Updates!D310)+17)))))</f>
        <v>#VALUE!</v>
      </c>
      <c r="D310" t="e">
        <f>TRIM(CLEAN(MID(Updates!D310,FIND("Secondary Address: ",Updates!D310)+19,(FIND("** PLEASE DO NOT REPLY TO THIS E-MAIL. ",Updates!D310)-(FIND("Secondary Address: ",Updates!D310)+19)))))</f>
        <v>#VALUE!</v>
      </c>
      <c r="E310" t="b">
        <f>IF(COUNT(SEARCH({"transpo.ottawa.on.ca"},D310)),"@ottawa.ca")</f>
        <v>0</v>
      </c>
      <c r="F310" s="9" t="e">
        <f t="shared" si="37"/>
        <v>#VALUE!</v>
      </c>
      <c r="G310" t="e">
        <f>TRIM(CLEAN(MID(Updates!D310,FIND("E-mail Address: ",Updates!D310)+16,(FIND("The employee",Updates!D310)-(FIND("E-mail Address: ",Updates!D310)+16)))))</f>
        <v>#VALUE!</v>
      </c>
      <c r="H310" t="e">
        <f>TRIM(CLEAN(MID(Updates!D310,FIND("Account Password: ",Updates!D310)+18,(FIND("NETWORK ACCOUNTS",Updates!D310)-(FIND("Account Password:",Updates!D310)+18)))))</f>
        <v>#VALUE!</v>
      </c>
      <c r="I310" t="e">
        <f>TRIM(CLEAN(MID(Updates!D310,FIND("Password: ",Updates!D310)+10,(FIND("E-mail",Updates!D310)-(FIND("Password:",Updates!D310)+12)))))</f>
        <v>#VALUE!</v>
      </c>
      <c r="J310" t="e">
        <f>TRIM(CLEAN(MID(Updates!D310,FIND("Account to clone: ",Updates!D310)+18,(FIND("Position",Updates!D310)-(FIND("Account to clone: ",Updates!D310)+18)))))</f>
        <v>#VALUE!</v>
      </c>
      <c r="K310" t="e">
        <f>TRIM(CLEAN(MID(Updates!D310,FIND("Clone permissions of another account: ",Updates!D310)+38,(FIND("Email required:",Updates!D310)-(FIND("Clone permissions of another account: ",Updates!D310)+38)))))</f>
        <v>#VALUE!</v>
      </c>
      <c r="L310" t="e">
        <f t="shared" si="38"/>
        <v>#VALUE!</v>
      </c>
      <c r="M310" s="8" t="e">
        <f>TRIM(CLEAN(MID(Updates!D310,FIND("Branch: ",Updates!D310)+8,(FIND("Division",Updates!D310)-(FIND("Branch: ",Updates!D310)+8)))))</f>
        <v>#VALUE!</v>
      </c>
      <c r="N310" s="8" t="e">
        <f>TRIM(CLEAN(MID(Updates!D310,FIND("Pooled Position: ",Updates!D310)+17,(FIND("Are the",Updates!D310)-(FIND("Pooled Position: ",Updates!D310)+17)))))</f>
        <v>#VALUE!</v>
      </c>
      <c r="O310" t="e">
        <f>TRIM(CLEAN(MID(Updates!D310,FIND("Employee Name: ",Updates!D310)+15,(FIND("Job Title",Updates!D310)-(FIND("Employee Name: ",Updates!D310)+15)))))</f>
        <v>#VALUE!</v>
      </c>
      <c r="P310" t="e">
        <f t="shared" si="39"/>
        <v>#VALUE!</v>
      </c>
      <c r="Q310" t="e">
        <f t="shared" si="40"/>
        <v>#VALUE!</v>
      </c>
      <c r="R310" t="e">
        <f t="shared" si="41"/>
        <v>#VALUE!</v>
      </c>
      <c r="S310" t="e">
        <f>TRIM(CLEAN(MID(Updates!D310,FIND("Account to clone: ",Updates!D310)+18,(FIND("Position",Updates!D310)-(FIND("Account to clone: ",Updates!D310)+18)))))</f>
        <v>#VALUE!</v>
      </c>
      <c r="T310" t="str">
        <f t="shared" si="42"/>
        <v/>
      </c>
      <c r="U310" t="str">
        <f t="shared" si="43"/>
        <v>No</v>
      </c>
      <c r="V310" t="e">
        <f>TRIM(CLEAN(MID(Updates!D310,FIND("Home Share (H:\ drive) required: ",Updates!D310)+4,(FIND("Group Share (S:\ drive) required: ",Updates!D310)-(FIND("Home Share (H:\ drive) required: ",Updates!D310)+4)))))</f>
        <v>#VALUE!</v>
      </c>
      <c r="W310" t="str">
        <f t="shared" si="44"/>
        <v>No</v>
      </c>
      <c r="X310" t="e">
        <f>TRIM(CLEAN(MID(Updates!D310,FIND("S Drive Path: ",Updates!D310)+14,(FIND("Position",Updates!D310)-(FIND("S Drive Path: ",Updates!D310)+14)))))</f>
        <v>#VALUE!</v>
      </c>
      <c r="Y310" t="e">
        <f>("USR\"&amp;Updates!K310)</f>
        <v>#VALUE!</v>
      </c>
      <c r="Z310" t="e">
        <f>Updates!K310&amp;"$"</f>
        <v>#VALUE!</v>
      </c>
      <c r="AA310" s="11">
        <f t="shared" ca="1" si="45"/>
        <v>10</v>
      </c>
      <c r="AB310" s="6" t="str">
        <f ca="1">LOOKUP(AA310,AC2:AC21,AD2:AD21)</f>
        <v>DC1MDB10</v>
      </c>
    </row>
    <row r="311" spans="1:28" ht="12" customHeight="1">
      <c r="A311" s="6" t="e">
        <f>TRIM(CLEAN(MID(Updates!D311,FIND("Network User Id: ",Updates!D311)+17,(FIND("E-MAIL ACCOUNTS",Updates!D311)-(FIND("Network User Id:",Updates!D311)+17)))))</f>
        <v>#VALUE!</v>
      </c>
      <c r="B311" s="6" t="e">
        <f>TRIM(CLEAN(MID(Updates!D311,FIND("Logon ID: ",Updates!D311)+10,(FIND("Password:",Updates!D311)-(FIND("Logon ID:",Updates!D311)+10)))))</f>
        <v>#VALUE!</v>
      </c>
      <c r="C311" t="e">
        <f>TRIM(CLEAN(MID(Updates!D311,FIND("Primary Address: ",Updates!D311)+17,(FIND("Secondary Address:",Updates!D311)-(FIND("Primary Address: ",Updates!D311)+17)))))</f>
        <v>#VALUE!</v>
      </c>
      <c r="D311" t="e">
        <f>TRIM(CLEAN(MID(Updates!D311,FIND("Secondary Address: ",Updates!D311)+19,(FIND("** PLEASE DO NOT REPLY TO THIS E-MAIL. ",Updates!D311)-(FIND("Secondary Address: ",Updates!D311)+19)))))</f>
        <v>#VALUE!</v>
      </c>
      <c r="E311" t="b">
        <f>IF(COUNT(SEARCH({"transpo.ottawa.on.ca"},D311)),"@ottawa.ca")</f>
        <v>0</v>
      </c>
      <c r="F311" s="9" t="e">
        <f t="shared" si="37"/>
        <v>#VALUE!</v>
      </c>
      <c r="G311" t="e">
        <f>TRIM(CLEAN(MID(Updates!D311,FIND("E-mail Address: ",Updates!D311)+16,(FIND("The employee",Updates!D311)-(FIND("E-mail Address: ",Updates!D311)+16)))))</f>
        <v>#VALUE!</v>
      </c>
      <c r="H311" t="e">
        <f>TRIM(CLEAN(MID(Updates!D311,FIND("Account Password: ",Updates!D311)+18,(FIND("NETWORK ACCOUNTS",Updates!D311)-(FIND("Account Password:",Updates!D311)+18)))))</f>
        <v>#VALUE!</v>
      </c>
      <c r="I311" t="e">
        <f>TRIM(CLEAN(MID(Updates!D311,FIND("Password: ",Updates!D311)+10,(FIND("E-mail",Updates!D311)-(FIND("Password:",Updates!D311)+12)))))</f>
        <v>#VALUE!</v>
      </c>
      <c r="J311" t="e">
        <f>TRIM(CLEAN(MID(Updates!D311,FIND("Account to clone: ",Updates!D311)+18,(FIND("Position",Updates!D311)-(FIND("Account to clone: ",Updates!D311)+18)))))</f>
        <v>#VALUE!</v>
      </c>
      <c r="K311" t="e">
        <f>TRIM(CLEAN(MID(Updates!D311,FIND("Clone permissions of another account: ",Updates!D311)+38,(FIND("Email required:",Updates!D311)-(FIND("Clone permissions of another account: ",Updates!D311)+38)))))</f>
        <v>#VALUE!</v>
      </c>
      <c r="L311" t="e">
        <f t="shared" si="38"/>
        <v>#VALUE!</v>
      </c>
      <c r="M311" s="8" t="e">
        <f>TRIM(CLEAN(MID(Updates!D311,FIND("Branch: ",Updates!D311)+8,(FIND("Division",Updates!D311)-(FIND("Branch: ",Updates!D311)+8)))))</f>
        <v>#VALUE!</v>
      </c>
      <c r="N311" s="8" t="e">
        <f>TRIM(CLEAN(MID(Updates!D311,FIND("Pooled Position: ",Updates!D311)+17,(FIND("Are the",Updates!D311)-(FIND("Pooled Position: ",Updates!D311)+17)))))</f>
        <v>#VALUE!</v>
      </c>
      <c r="O311" t="e">
        <f>TRIM(CLEAN(MID(Updates!D311,FIND("Employee Name: ",Updates!D311)+15,(FIND("Job Title",Updates!D311)-(FIND("Employee Name: ",Updates!D311)+15)))))</f>
        <v>#VALUE!</v>
      </c>
      <c r="P311" t="e">
        <f t="shared" si="39"/>
        <v>#VALUE!</v>
      </c>
      <c r="Q311" t="e">
        <f t="shared" si="40"/>
        <v>#VALUE!</v>
      </c>
      <c r="R311" t="e">
        <f t="shared" si="41"/>
        <v>#VALUE!</v>
      </c>
      <c r="S311" t="e">
        <f>TRIM(CLEAN(MID(Updates!D311,FIND("Account to clone: ",Updates!D311)+18,(FIND("Position",Updates!D311)-(FIND("Account to clone: ",Updates!D311)+18)))))</f>
        <v>#VALUE!</v>
      </c>
      <c r="T311" t="str">
        <f t="shared" si="42"/>
        <v/>
      </c>
      <c r="U311" t="str">
        <f t="shared" si="43"/>
        <v>No</v>
      </c>
      <c r="V311" t="e">
        <f>TRIM(CLEAN(MID(Updates!D311,FIND("Home Share (H:\ drive) required: ",Updates!D311)+4,(FIND("Group Share (S:\ drive) required: ",Updates!D311)-(FIND("Home Share (H:\ drive) required: ",Updates!D311)+4)))))</f>
        <v>#VALUE!</v>
      </c>
      <c r="W311" t="str">
        <f t="shared" si="44"/>
        <v>No</v>
      </c>
      <c r="X311" t="e">
        <f>TRIM(CLEAN(MID(Updates!D311,FIND("S Drive Path: ",Updates!D311)+14,(FIND("Position",Updates!D311)-(FIND("S Drive Path: ",Updates!D311)+14)))))</f>
        <v>#VALUE!</v>
      </c>
      <c r="Y311" t="e">
        <f>("USR\"&amp;Updates!K311)</f>
        <v>#VALUE!</v>
      </c>
      <c r="Z311" t="e">
        <f>Updates!K311&amp;"$"</f>
        <v>#VALUE!</v>
      </c>
      <c r="AA311" s="11">
        <f t="shared" ca="1" si="45"/>
        <v>14</v>
      </c>
      <c r="AB311" s="6" t="str">
        <f ca="1">LOOKUP(AA311,AC2:AC21,AD2:AD21)</f>
        <v>DC4MDB04</v>
      </c>
    </row>
    <row r="312" spans="1:28" ht="12" customHeight="1">
      <c r="A312" s="6" t="e">
        <f>TRIM(CLEAN(MID(Updates!D312,FIND("Network User Id: ",Updates!D312)+17,(FIND("E-MAIL ACCOUNTS",Updates!D312)-(FIND("Network User Id:",Updates!D312)+17)))))</f>
        <v>#VALUE!</v>
      </c>
      <c r="B312" s="6" t="e">
        <f>TRIM(CLEAN(MID(Updates!D312,FIND("Logon ID: ",Updates!D312)+10,(FIND("Password:",Updates!D312)-(FIND("Logon ID:",Updates!D312)+10)))))</f>
        <v>#VALUE!</v>
      </c>
      <c r="C312" t="e">
        <f>TRIM(CLEAN(MID(Updates!D312,FIND("Primary Address: ",Updates!D312)+17,(FIND("Secondary Address:",Updates!D312)-(FIND("Primary Address: ",Updates!D312)+17)))))</f>
        <v>#VALUE!</v>
      </c>
      <c r="D312" t="e">
        <f>TRIM(CLEAN(MID(Updates!D312,FIND("Secondary Address: ",Updates!D312)+19,(FIND("** PLEASE DO NOT REPLY TO THIS E-MAIL. ",Updates!D312)-(FIND("Secondary Address: ",Updates!D312)+19)))))</f>
        <v>#VALUE!</v>
      </c>
      <c r="E312" t="b">
        <f>IF(COUNT(SEARCH({"transpo.ottawa.on.ca"},D312)),"@ottawa.ca")</f>
        <v>0</v>
      </c>
      <c r="F312" s="9" t="e">
        <f t="shared" si="37"/>
        <v>#VALUE!</v>
      </c>
      <c r="G312" t="e">
        <f>TRIM(CLEAN(MID(Updates!D312,FIND("E-mail Address: ",Updates!D312)+16,(FIND("The employee",Updates!D312)-(FIND("E-mail Address: ",Updates!D312)+16)))))</f>
        <v>#VALUE!</v>
      </c>
      <c r="H312" t="e">
        <f>TRIM(CLEAN(MID(Updates!D312,FIND("Account Password: ",Updates!D312)+18,(FIND("NETWORK ACCOUNTS",Updates!D312)-(FIND("Account Password:",Updates!D312)+18)))))</f>
        <v>#VALUE!</v>
      </c>
      <c r="I312" t="e">
        <f>TRIM(CLEAN(MID(Updates!D312,FIND("Password: ",Updates!D312)+10,(FIND("E-mail",Updates!D312)-(FIND("Password:",Updates!D312)+12)))))</f>
        <v>#VALUE!</v>
      </c>
      <c r="J312" t="e">
        <f>TRIM(CLEAN(MID(Updates!D312,FIND("Account to clone: ",Updates!D312)+18,(FIND("Position",Updates!D312)-(FIND("Account to clone: ",Updates!D312)+18)))))</f>
        <v>#VALUE!</v>
      </c>
      <c r="K312" t="e">
        <f>TRIM(CLEAN(MID(Updates!D312,FIND("Clone permissions of another account: ",Updates!D312)+38,(FIND("Email required:",Updates!D312)-(FIND("Clone permissions of another account: ",Updates!D312)+38)))))</f>
        <v>#VALUE!</v>
      </c>
      <c r="L312" t="e">
        <f t="shared" si="38"/>
        <v>#VALUE!</v>
      </c>
      <c r="M312" s="8" t="e">
        <f>TRIM(CLEAN(MID(Updates!D312,FIND("Branch: ",Updates!D312)+8,(FIND("Division",Updates!D312)-(FIND("Branch: ",Updates!D312)+8)))))</f>
        <v>#VALUE!</v>
      </c>
      <c r="N312" s="8" t="e">
        <f>TRIM(CLEAN(MID(Updates!D312,FIND("Pooled Position: ",Updates!D312)+17,(FIND("Are the",Updates!D312)-(FIND("Pooled Position: ",Updates!D312)+17)))))</f>
        <v>#VALUE!</v>
      </c>
      <c r="O312" t="e">
        <f>TRIM(CLEAN(MID(Updates!D312,FIND("Employee Name: ",Updates!D312)+15,(FIND("Job Title",Updates!D312)-(FIND("Employee Name: ",Updates!D312)+15)))))</f>
        <v>#VALUE!</v>
      </c>
      <c r="P312" t="e">
        <f t="shared" si="39"/>
        <v>#VALUE!</v>
      </c>
      <c r="Q312" t="e">
        <f t="shared" si="40"/>
        <v>#VALUE!</v>
      </c>
      <c r="R312" t="e">
        <f t="shared" si="41"/>
        <v>#VALUE!</v>
      </c>
      <c r="S312" t="e">
        <f>TRIM(CLEAN(MID(Updates!D312,FIND("Account to clone: ",Updates!D312)+18,(FIND("Position",Updates!D312)-(FIND("Account to clone: ",Updates!D312)+18)))))</f>
        <v>#VALUE!</v>
      </c>
      <c r="T312" t="str">
        <f t="shared" si="42"/>
        <v/>
      </c>
      <c r="U312" t="str">
        <f t="shared" si="43"/>
        <v>No</v>
      </c>
      <c r="V312" t="e">
        <f>TRIM(CLEAN(MID(Updates!D312,FIND("Home Share (H:\ drive) required: ",Updates!D312)+4,(FIND("Group Share (S:\ drive) required: ",Updates!D312)-(FIND("Home Share (H:\ drive) required: ",Updates!D312)+4)))))</f>
        <v>#VALUE!</v>
      </c>
      <c r="W312" t="str">
        <f t="shared" si="44"/>
        <v>No</v>
      </c>
      <c r="X312" t="e">
        <f>TRIM(CLEAN(MID(Updates!D312,FIND("S Drive Path: ",Updates!D312)+14,(FIND("Position",Updates!D312)-(FIND("S Drive Path: ",Updates!D312)+14)))))</f>
        <v>#VALUE!</v>
      </c>
      <c r="Y312" t="e">
        <f>("USR\"&amp;Updates!K312)</f>
        <v>#VALUE!</v>
      </c>
      <c r="Z312" t="e">
        <f>Updates!K312&amp;"$"</f>
        <v>#VALUE!</v>
      </c>
      <c r="AA312" s="11">
        <f t="shared" ca="1" si="45"/>
        <v>12</v>
      </c>
      <c r="AB312" s="6" t="str">
        <f ca="1">LOOKUP(AA312,AC2:AC21,AD2:AD21)</f>
        <v>DC4MDB02</v>
      </c>
    </row>
    <row r="313" spans="1:28" ht="12" customHeight="1">
      <c r="A313" s="6" t="e">
        <f>TRIM(CLEAN(MID(Updates!D313,FIND("Network User Id: ",Updates!D313)+17,(FIND("E-MAIL ACCOUNTS",Updates!D313)-(FIND("Network User Id:",Updates!D313)+17)))))</f>
        <v>#VALUE!</v>
      </c>
      <c r="B313" s="6" t="e">
        <f>TRIM(CLEAN(MID(Updates!D313,FIND("Logon ID: ",Updates!D313)+10,(FIND("Password:",Updates!D313)-(FIND("Logon ID:",Updates!D313)+10)))))</f>
        <v>#VALUE!</v>
      </c>
      <c r="C313" t="e">
        <f>TRIM(CLEAN(MID(Updates!D313,FIND("Primary Address: ",Updates!D313)+17,(FIND("Secondary Address:",Updates!D313)-(FIND("Primary Address: ",Updates!D313)+17)))))</f>
        <v>#VALUE!</v>
      </c>
      <c r="D313" t="e">
        <f>TRIM(CLEAN(MID(Updates!D313,FIND("Secondary Address: ",Updates!D313)+19,(FIND("** PLEASE DO NOT REPLY TO THIS E-MAIL. ",Updates!D313)-(FIND("Secondary Address: ",Updates!D313)+19)))))</f>
        <v>#VALUE!</v>
      </c>
      <c r="E313" t="b">
        <f>IF(COUNT(SEARCH({"transpo.ottawa.on.ca"},D313)),"@ottawa.ca")</f>
        <v>0</v>
      </c>
      <c r="F313" s="9" t="e">
        <f t="shared" si="37"/>
        <v>#VALUE!</v>
      </c>
      <c r="G313" t="e">
        <f>TRIM(CLEAN(MID(Updates!D313,FIND("E-mail Address: ",Updates!D313)+16,(FIND("The employee",Updates!D313)-(FIND("E-mail Address: ",Updates!D313)+16)))))</f>
        <v>#VALUE!</v>
      </c>
      <c r="H313" t="e">
        <f>TRIM(CLEAN(MID(Updates!D313,FIND("Account Password: ",Updates!D313)+18,(FIND("NETWORK ACCOUNTS",Updates!D313)-(FIND("Account Password:",Updates!D313)+18)))))</f>
        <v>#VALUE!</v>
      </c>
      <c r="I313" t="e">
        <f>TRIM(CLEAN(MID(Updates!D313,FIND("Password: ",Updates!D313)+10,(FIND("E-mail",Updates!D313)-(FIND("Password:",Updates!D313)+12)))))</f>
        <v>#VALUE!</v>
      </c>
      <c r="J313" t="e">
        <f>TRIM(CLEAN(MID(Updates!D313,FIND("Account to clone: ",Updates!D313)+18,(FIND("Position",Updates!D313)-(FIND("Account to clone: ",Updates!D313)+18)))))</f>
        <v>#VALUE!</v>
      </c>
      <c r="K313" t="e">
        <f>TRIM(CLEAN(MID(Updates!D313,FIND("Clone permissions of another account: ",Updates!D313)+38,(FIND("Email required:",Updates!D313)-(FIND("Clone permissions of another account: ",Updates!D313)+38)))))</f>
        <v>#VALUE!</v>
      </c>
      <c r="L313" t="e">
        <f t="shared" si="38"/>
        <v>#VALUE!</v>
      </c>
      <c r="M313" s="8" t="e">
        <f>TRIM(CLEAN(MID(Updates!D313,FIND("Branch: ",Updates!D313)+8,(FIND("Division",Updates!D313)-(FIND("Branch: ",Updates!D313)+8)))))</f>
        <v>#VALUE!</v>
      </c>
      <c r="N313" s="8" t="e">
        <f>TRIM(CLEAN(MID(Updates!D313,FIND("Pooled Position: ",Updates!D313)+17,(FIND("Are the",Updates!D313)-(FIND("Pooled Position: ",Updates!D313)+17)))))</f>
        <v>#VALUE!</v>
      </c>
      <c r="O313" t="e">
        <f>TRIM(CLEAN(MID(Updates!D313,FIND("Employee Name: ",Updates!D313)+15,(FIND("Job Title",Updates!D313)-(FIND("Employee Name: ",Updates!D313)+15)))))</f>
        <v>#VALUE!</v>
      </c>
      <c r="P313" t="e">
        <f t="shared" si="39"/>
        <v>#VALUE!</v>
      </c>
      <c r="Q313" t="e">
        <f t="shared" si="40"/>
        <v>#VALUE!</v>
      </c>
      <c r="R313" t="e">
        <f t="shared" si="41"/>
        <v>#VALUE!</v>
      </c>
      <c r="S313" t="e">
        <f>TRIM(CLEAN(MID(Updates!D313,FIND("Account to clone: ",Updates!D313)+18,(FIND("Position",Updates!D313)-(FIND("Account to clone: ",Updates!D313)+18)))))</f>
        <v>#VALUE!</v>
      </c>
      <c r="T313" t="str">
        <f t="shared" si="42"/>
        <v/>
      </c>
      <c r="U313" t="str">
        <f t="shared" si="43"/>
        <v>No</v>
      </c>
      <c r="V313" t="e">
        <f>TRIM(CLEAN(MID(Updates!D313,FIND("Home Share (H:\ drive) required: ",Updates!D313)+4,(FIND("Group Share (S:\ drive) required: ",Updates!D313)-(FIND("Home Share (H:\ drive) required: ",Updates!D313)+4)))))</f>
        <v>#VALUE!</v>
      </c>
      <c r="W313" t="str">
        <f t="shared" si="44"/>
        <v>No</v>
      </c>
      <c r="X313" t="e">
        <f>TRIM(CLEAN(MID(Updates!D313,FIND("S Drive Path: ",Updates!D313)+14,(FIND("Position",Updates!D313)-(FIND("S Drive Path: ",Updates!D313)+14)))))</f>
        <v>#VALUE!</v>
      </c>
      <c r="Y313" t="e">
        <f>("USR\"&amp;Updates!K313)</f>
        <v>#VALUE!</v>
      </c>
      <c r="Z313" t="e">
        <f>Updates!K313&amp;"$"</f>
        <v>#VALUE!</v>
      </c>
      <c r="AA313" s="11">
        <f t="shared" ca="1" si="45"/>
        <v>12</v>
      </c>
      <c r="AB313" s="6" t="str">
        <f ca="1">LOOKUP(AA313,AC2:AC21,AD2:AD21)</f>
        <v>DC4MDB02</v>
      </c>
    </row>
    <row r="314" spans="1:28" ht="12" customHeight="1">
      <c r="A314" s="6" t="e">
        <f>TRIM(CLEAN(MID(Updates!D314,FIND("Network User Id: ",Updates!D314)+17,(FIND("E-MAIL ACCOUNTS",Updates!D314)-(FIND("Network User Id:",Updates!D314)+17)))))</f>
        <v>#VALUE!</v>
      </c>
      <c r="B314" s="6" t="e">
        <f>TRIM(CLEAN(MID(Updates!D314,FIND("Logon ID: ",Updates!D314)+10,(FIND("Password:",Updates!D314)-(FIND("Logon ID:",Updates!D314)+10)))))</f>
        <v>#VALUE!</v>
      </c>
      <c r="C314" t="e">
        <f>TRIM(CLEAN(MID(Updates!D314,FIND("Primary Address: ",Updates!D314)+17,(FIND("Secondary Address:",Updates!D314)-(FIND("Primary Address: ",Updates!D314)+17)))))</f>
        <v>#VALUE!</v>
      </c>
      <c r="D314" t="e">
        <f>TRIM(CLEAN(MID(Updates!D314,FIND("Secondary Address: ",Updates!D314)+19,(FIND("** PLEASE DO NOT REPLY TO THIS E-MAIL. ",Updates!D314)-(FIND("Secondary Address: ",Updates!D314)+19)))))</f>
        <v>#VALUE!</v>
      </c>
      <c r="E314" t="b">
        <f>IF(COUNT(SEARCH({"transpo.ottawa.on.ca"},D314)),"@ottawa.ca")</f>
        <v>0</v>
      </c>
      <c r="F314" s="9" t="e">
        <f t="shared" si="37"/>
        <v>#VALUE!</v>
      </c>
      <c r="G314" t="e">
        <f>TRIM(CLEAN(MID(Updates!D314,FIND("E-mail Address: ",Updates!D314)+16,(FIND("The employee",Updates!D314)-(FIND("E-mail Address: ",Updates!D314)+16)))))</f>
        <v>#VALUE!</v>
      </c>
      <c r="H314" t="e">
        <f>TRIM(CLEAN(MID(Updates!D314,FIND("Account Password: ",Updates!D314)+18,(FIND("NETWORK ACCOUNTS",Updates!D314)-(FIND("Account Password:",Updates!D314)+18)))))</f>
        <v>#VALUE!</v>
      </c>
      <c r="I314" t="e">
        <f>TRIM(CLEAN(MID(Updates!D314,FIND("Password: ",Updates!D314)+10,(FIND("E-mail",Updates!D314)-(FIND("Password:",Updates!D314)+12)))))</f>
        <v>#VALUE!</v>
      </c>
      <c r="J314" t="e">
        <f>TRIM(CLEAN(MID(Updates!D314,FIND("Account to clone: ",Updates!D314)+18,(FIND("Position",Updates!D314)-(FIND("Account to clone: ",Updates!D314)+18)))))</f>
        <v>#VALUE!</v>
      </c>
      <c r="K314" t="e">
        <f>TRIM(CLEAN(MID(Updates!D314,FIND("Clone permissions of another account: ",Updates!D314)+38,(FIND("Email required:",Updates!D314)-(FIND("Clone permissions of another account: ",Updates!D314)+38)))))</f>
        <v>#VALUE!</v>
      </c>
      <c r="L314" t="e">
        <f t="shared" si="38"/>
        <v>#VALUE!</v>
      </c>
      <c r="M314" s="8" t="e">
        <f>TRIM(CLEAN(MID(Updates!D314,FIND("Branch: ",Updates!D314)+8,(FIND("Division",Updates!D314)-(FIND("Branch: ",Updates!D314)+8)))))</f>
        <v>#VALUE!</v>
      </c>
      <c r="N314" s="8" t="e">
        <f>TRIM(CLEAN(MID(Updates!D314,FIND("Pooled Position: ",Updates!D314)+17,(FIND("Are the",Updates!D314)-(FIND("Pooled Position: ",Updates!D314)+17)))))</f>
        <v>#VALUE!</v>
      </c>
      <c r="O314" t="e">
        <f>TRIM(CLEAN(MID(Updates!D314,FIND("Employee Name: ",Updates!D314)+15,(FIND("Job Title",Updates!D314)-(FIND("Employee Name: ",Updates!D314)+15)))))</f>
        <v>#VALUE!</v>
      </c>
      <c r="P314" t="e">
        <f t="shared" si="39"/>
        <v>#VALUE!</v>
      </c>
      <c r="Q314" t="e">
        <f t="shared" si="40"/>
        <v>#VALUE!</v>
      </c>
      <c r="R314" t="e">
        <f t="shared" si="41"/>
        <v>#VALUE!</v>
      </c>
      <c r="S314" t="e">
        <f>TRIM(CLEAN(MID(Updates!D314,FIND("Account to clone: ",Updates!D314)+18,(FIND("Position",Updates!D314)-(FIND("Account to clone: ",Updates!D314)+18)))))</f>
        <v>#VALUE!</v>
      </c>
      <c r="T314" t="str">
        <f t="shared" si="42"/>
        <v/>
      </c>
      <c r="U314" t="str">
        <f t="shared" si="43"/>
        <v>No</v>
      </c>
      <c r="V314" t="e">
        <f>TRIM(CLEAN(MID(Updates!D314,FIND("Home Share (H:\ drive) required: ",Updates!D314)+4,(FIND("Group Share (S:\ drive) required: ",Updates!D314)-(FIND("Home Share (H:\ drive) required: ",Updates!D314)+4)))))</f>
        <v>#VALUE!</v>
      </c>
      <c r="W314" t="str">
        <f t="shared" si="44"/>
        <v>No</v>
      </c>
      <c r="X314" t="e">
        <f>TRIM(CLEAN(MID(Updates!D314,FIND("S Drive Path: ",Updates!D314)+14,(FIND("Position",Updates!D314)-(FIND("S Drive Path: ",Updates!D314)+14)))))</f>
        <v>#VALUE!</v>
      </c>
      <c r="Y314" t="e">
        <f>("USR\"&amp;Updates!K314)</f>
        <v>#VALUE!</v>
      </c>
      <c r="Z314" t="e">
        <f>Updates!K314&amp;"$"</f>
        <v>#VALUE!</v>
      </c>
      <c r="AA314" s="11">
        <f t="shared" ca="1" si="45"/>
        <v>1</v>
      </c>
      <c r="AB314" s="6" t="str">
        <f ca="1">LOOKUP(AA314,AC2:AC21,AD2:AD21)</f>
        <v>DC1MDB01</v>
      </c>
    </row>
    <row r="315" spans="1:28" ht="12" customHeight="1">
      <c r="A315" s="6" t="e">
        <f>TRIM(CLEAN(MID(Updates!D315,FIND("Network User Id: ",Updates!D315)+17,(FIND("E-MAIL ACCOUNTS",Updates!D315)-(FIND("Network User Id:",Updates!D315)+17)))))</f>
        <v>#VALUE!</v>
      </c>
      <c r="B315" s="6" t="e">
        <f>TRIM(CLEAN(MID(Updates!D315,FIND("Logon ID: ",Updates!D315)+10,(FIND("Password:",Updates!D315)-(FIND("Logon ID:",Updates!D315)+10)))))</f>
        <v>#VALUE!</v>
      </c>
      <c r="C315" t="e">
        <f>TRIM(CLEAN(MID(Updates!D315,FIND("Primary Address: ",Updates!D315)+17,(FIND("Secondary Address:",Updates!D315)-(FIND("Primary Address: ",Updates!D315)+17)))))</f>
        <v>#VALUE!</v>
      </c>
      <c r="D315" t="e">
        <f>TRIM(CLEAN(MID(Updates!D315,FIND("Secondary Address: ",Updates!D315)+19,(FIND("** PLEASE DO NOT REPLY TO THIS E-MAIL. ",Updates!D315)-(FIND("Secondary Address: ",Updates!D315)+19)))))</f>
        <v>#VALUE!</v>
      </c>
      <c r="E315" t="b">
        <f>IF(COUNT(SEARCH({"transpo.ottawa.on.ca"},D315)),"@ottawa.ca")</f>
        <v>0</v>
      </c>
      <c r="F315" s="9" t="e">
        <f t="shared" si="37"/>
        <v>#VALUE!</v>
      </c>
      <c r="G315" t="e">
        <f>TRIM(CLEAN(MID(Updates!D315,FIND("E-mail Address: ",Updates!D315)+16,(FIND("The employee",Updates!D315)-(FIND("E-mail Address: ",Updates!D315)+16)))))</f>
        <v>#VALUE!</v>
      </c>
      <c r="H315" t="e">
        <f>TRIM(CLEAN(MID(Updates!D315,FIND("Account Password: ",Updates!D315)+18,(FIND("NETWORK ACCOUNTS",Updates!D315)-(FIND("Account Password:",Updates!D315)+18)))))</f>
        <v>#VALUE!</v>
      </c>
      <c r="I315" t="e">
        <f>TRIM(CLEAN(MID(Updates!D315,FIND("Password: ",Updates!D315)+10,(FIND("E-mail",Updates!D315)-(FIND("Password:",Updates!D315)+12)))))</f>
        <v>#VALUE!</v>
      </c>
      <c r="J315" t="e">
        <f>TRIM(CLEAN(MID(Updates!D315,FIND("Account to clone: ",Updates!D315)+18,(FIND("Position",Updates!D315)-(FIND("Account to clone: ",Updates!D315)+18)))))</f>
        <v>#VALUE!</v>
      </c>
      <c r="K315" t="e">
        <f>TRIM(CLEAN(MID(Updates!D315,FIND("Clone permissions of another account: ",Updates!D315)+38,(FIND("Email required:",Updates!D315)-(FIND("Clone permissions of another account: ",Updates!D315)+38)))))</f>
        <v>#VALUE!</v>
      </c>
      <c r="L315" t="e">
        <f t="shared" si="38"/>
        <v>#VALUE!</v>
      </c>
      <c r="M315" s="8" t="e">
        <f>TRIM(CLEAN(MID(Updates!D315,FIND("Branch: ",Updates!D315)+8,(FIND("Division",Updates!D315)-(FIND("Branch: ",Updates!D315)+8)))))</f>
        <v>#VALUE!</v>
      </c>
      <c r="N315" s="8" t="e">
        <f>TRIM(CLEAN(MID(Updates!D315,FIND("Pooled Position: ",Updates!D315)+17,(FIND("Are the",Updates!D315)-(FIND("Pooled Position: ",Updates!D315)+17)))))</f>
        <v>#VALUE!</v>
      </c>
      <c r="O315" t="e">
        <f>TRIM(CLEAN(MID(Updates!D315,FIND("Employee Name: ",Updates!D315)+15,(FIND("Job Title",Updates!D315)-(FIND("Employee Name: ",Updates!D315)+15)))))</f>
        <v>#VALUE!</v>
      </c>
      <c r="P315" t="e">
        <f t="shared" si="39"/>
        <v>#VALUE!</v>
      </c>
      <c r="Q315" t="e">
        <f t="shared" si="40"/>
        <v>#VALUE!</v>
      </c>
      <c r="R315" t="e">
        <f t="shared" si="41"/>
        <v>#VALUE!</v>
      </c>
      <c r="S315" t="e">
        <f>TRIM(CLEAN(MID(Updates!D315,FIND("Account to clone: ",Updates!D315)+18,(FIND("Position",Updates!D315)-(FIND("Account to clone: ",Updates!D315)+18)))))</f>
        <v>#VALUE!</v>
      </c>
      <c r="T315" t="str">
        <f t="shared" si="42"/>
        <v/>
      </c>
      <c r="U315" t="str">
        <f t="shared" si="43"/>
        <v>No</v>
      </c>
      <c r="V315" t="e">
        <f>TRIM(CLEAN(MID(Updates!D315,FIND("Home Share (H:\ drive) required: ",Updates!D315)+4,(FIND("Group Share (S:\ drive) required: ",Updates!D315)-(FIND("Home Share (H:\ drive) required: ",Updates!D315)+4)))))</f>
        <v>#VALUE!</v>
      </c>
      <c r="W315" t="str">
        <f t="shared" si="44"/>
        <v>No</v>
      </c>
      <c r="X315" t="e">
        <f>TRIM(CLEAN(MID(Updates!D315,FIND("S Drive Path: ",Updates!D315)+14,(FIND("Position",Updates!D315)-(FIND("S Drive Path: ",Updates!D315)+14)))))</f>
        <v>#VALUE!</v>
      </c>
      <c r="Y315" t="e">
        <f>("USR\"&amp;Updates!K315)</f>
        <v>#VALUE!</v>
      </c>
      <c r="Z315" t="e">
        <f>Updates!K315&amp;"$"</f>
        <v>#VALUE!</v>
      </c>
      <c r="AA315" s="11">
        <f t="shared" ca="1" si="45"/>
        <v>17</v>
      </c>
      <c r="AB315" s="6" t="str">
        <f ca="1">LOOKUP(AA315,AC2:AC21,AD2:AD21)</f>
        <v>DC4MDB07</v>
      </c>
    </row>
    <row r="316" spans="1:28" ht="12" customHeight="1">
      <c r="A316" s="6" t="e">
        <f>TRIM(CLEAN(MID(Updates!D316,FIND("Network User Id: ",Updates!D316)+17,(FIND("E-MAIL ACCOUNTS",Updates!D316)-(FIND("Network User Id:",Updates!D316)+17)))))</f>
        <v>#VALUE!</v>
      </c>
      <c r="B316" s="6" t="e">
        <f>TRIM(CLEAN(MID(Updates!D316,FIND("Logon ID: ",Updates!D316)+10,(FIND("Password:",Updates!D316)-(FIND("Logon ID:",Updates!D316)+10)))))</f>
        <v>#VALUE!</v>
      </c>
      <c r="C316" t="e">
        <f>TRIM(CLEAN(MID(Updates!D316,FIND("Primary Address: ",Updates!D316)+17,(FIND("Secondary Address:",Updates!D316)-(FIND("Primary Address: ",Updates!D316)+17)))))</f>
        <v>#VALUE!</v>
      </c>
      <c r="D316" t="e">
        <f>TRIM(CLEAN(MID(Updates!D316,FIND("Secondary Address: ",Updates!D316)+19,(FIND("** PLEASE DO NOT REPLY TO THIS E-MAIL. ",Updates!D316)-(FIND("Secondary Address: ",Updates!D316)+19)))))</f>
        <v>#VALUE!</v>
      </c>
      <c r="E316" t="b">
        <f>IF(COUNT(SEARCH({"transpo.ottawa.on.ca"},D316)),"@ottawa.ca")</f>
        <v>0</v>
      </c>
      <c r="F316" s="9" t="e">
        <f t="shared" si="37"/>
        <v>#VALUE!</v>
      </c>
      <c r="G316" t="e">
        <f>TRIM(CLEAN(MID(Updates!D316,FIND("E-mail Address: ",Updates!D316)+16,(FIND("The employee",Updates!D316)-(FIND("E-mail Address: ",Updates!D316)+16)))))</f>
        <v>#VALUE!</v>
      </c>
      <c r="H316" t="e">
        <f>TRIM(CLEAN(MID(Updates!D316,FIND("Account Password: ",Updates!D316)+18,(FIND("NETWORK ACCOUNTS",Updates!D316)-(FIND("Account Password:",Updates!D316)+18)))))</f>
        <v>#VALUE!</v>
      </c>
      <c r="I316" t="e">
        <f>TRIM(CLEAN(MID(Updates!D316,FIND("Password: ",Updates!D316)+10,(FIND("E-mail",Updates!D316)-(FIND("Password:",Updates!D316)+12)))))</f>
        <v>#VALUE!</v>
      </c>
      <c r="J316" t="e">
        <f>TRIM(CLEAN(MID(Updates!D316,FIND("Account to clone: ",Updates!D316)+18,(FIND("Position",Updates!D316)-(FIND("Account to clone: ",Updates!D316)+18)))))</f>
        <v>#VALUE!</v>
      </c>
      <c r="K316" t="e">
        <f>TRIM(CLEAN(MID(Updates!D316,FIND("Clone permissions of another account: ",Updates!D316)+38,(FIND("Email required:",Updates!D316)-(FIND("Clone permissions of another account: ",Updates!D316)+38)))))</f>
        <v>#VALUE!</v>
      </c>
      <c r="L316" t="e">
        <f t="shared" si="38"/>
        <v>#VALUE!</v>
      </c>
      <c r="M316" s="8" t="e">
        <f>TRIM(CLEAN(MID(Updates!D316,FIND("Branch: ",Updates!D316)+8,(FIND("Division",Updates!D316)-(FIND("Branch: ",Updates!D316)+8)))))</f>
        <v>#VALUE!</v>
      </c>
      <c r="N316" s="8" t="e">
        <f>TRIM(CLEAN(MID(Updates!D316,FIND("Pooled Position: ",Updates!D316)+17,(FIND("Are the",Updates!D316)-(FIND("Pooled Position: ",Updates!D316)+17)))))</f>
        <v>#VALUE!</v>
      </c>
      <c r="O316" t="e">
        <f>TRIM(CLEAN(MID(Updates!D316,FIND("Employee Name: ",Updates!D316)+15,(FIND("Job Title",Updates!D316)-(FIND("Employee Name: ",Updates!D316)+15)))))</f>
        <v>#VALUE!</v>
      </c>
      <c r="P316" t="e">
        <f t="shared" si="39"/>
        <v>#VALUE!</v>
      </c>
      <c r="Q316" t="e">
        <f t="shared" si="40"/>
        <v>#VALUE!</v>
      </c>
      <c r="R316" t="e">
        <f t="shared" si="41"/>
        <v>#VALUE!</v>
      </c>
      <c r="S316" t="e">
        <f>TRIM(CLEAN(MID(Updates!D316,FIND("Account to clone: ",Updates!D316)+18,(FIND("Position",Updates!D316)-(FIND("Account to clone: ",Updates!D316)+18)))))</f>
        <v>#VALUE!</v>
      </c>
      <c r="T316" t="str">
        <f t="shared" si="42"/>
        <v/>
      </c>
      <c r="U316" t="str">
        <f t="shared" si="43"/>
        <v>No</v>
      </c>
      <c r="V316" t="e">
        <f>TRIM(CLEAN(MID(Updates!D316,FIND("Home Share (H:\ drive) required: ",Updates!D316)+4,(FIND("Group Share (S:\ drive) required: ",Updates!D316)-(FIND("Home Share (H:\ drive) required: ",Updates!D316)+4)))))</f>
        <v>#VALUE!</v>
      </c>
      <c r="W316" t="str">
        <f t="shared" si="44"/>
        <v>No</v>
      </c>
      <c r="X316" t="e">
        <f>TRIM(CLEAN(MID(Updates!D316,FIND("S Drive Path: ",Updates!D316)+14,(FIND("Position",Updates!D316)-(FIND("S Drive Path: ",Updates!D316)+14)))))</f>
        <v>#VALUE!</v>
      </c>
      <c r="Y316" t="e">
        <f>("USR\"&amp;Updates!K316)</f>
        <v>#VALUE!</v>
      </c>
      <c r="Z316" t="e">
        <f>Updates!K316&amp;"$"</f>
        <v>#VALUE!</v>
      </c>
      <c r="AA316" s="11">
        <f t="shared" ca="1" si="45"/>
        <v>1</v>
      </c>
      <c r="AB316" s="6" t="str">
        <f ca="1">LOOKUP(AA316,AC2:AC21,AD2:AD21)</f>
        <v>DC1MDB01</v>
      </c>
    </row>
    <row r="317" spans="1:28" ht="12" customHeight="1">
      <c r="A317" s="6" t="e">
        <f>TRIM(CLEAN(MID(Updates!D317,FIND("Network User Id: ",Updates!D317)+17,(FIND("E-MAIL ACCOUNTS",Updates!D317)-(FIND("Network User Id:",Updates!D317)+17)))))</f>
        <v>#VALUE!</v>
      </c>
      <c r="B317" s="6" t="e">
        <f>TRIM(CLEAN(MID(Updates!D317,FIND("Logon ID: ",Updates!D317)+10,(FIND("Password:",Updates!D317)-(FIND("Logon ID:",Updates!D317)+10)))))</f>
        <v>#VALUE!</v>
      </c>
      <c r="C317" t="e">
        <f>TRIM(CLEAN(MID(Updates!D317,FIND("Primary Address: ",Updates!D317)+17,(FIND("Secondary Address:",Updates!D317)-(FIND("Primary Address: ",Updates!D317)+17)))))</f>
        <v>#VALUE!</v>
      </c>
      <c r="D317" t="e">
        <f>TRIM(CLEAN(MID(Updates!D317,FIND("Secondary Address: ",Updates!D317)+19,(FIND("** PLEASE DO NOT REPLY TO THIS E-MAIL. ",Updates!D317)-(FIND("Secondary Address: ",Updates!D317)+19)))))</f>
        <v>#VALUE!</v>
      </c>
      <c r="E317" t="b">
        <f>IF(COUNT(SEARCH({"transpo.ottawa.on.ca"},D317)),"@ottawa.ca")</f>
        <v>0</v>
      </c>
      <c r="F317" s="9" t="e">
        <f t="shared" si="37"/>
        <v>#VALUE!</v>
      </c>
      <c r="G317" t="e">
        <f>TRIM(CLEAN(MID(Updates!D317,FIND("E-mail Address: ",Updates!D317)+16,(FIND("The employee",Updates!D317)-(FIND("E-mail Address: ",Updates!D317)+16)))))</f>
        <v>#VALUE!</v>
      </c>
      <c r="H317" t="e">
        <f>TRIM(CLEAN(MID(Updates!D317,FIND("Account Password: ",Updates!D317)+18,(FIND("NETWORK ACCOUNTS",Updates!D317)-(FIND("Account Password:",Updates!D317)+18)))))</f>
        <v>#VALUE!</v>
      </c>
      <c r="I317" t="e">
        <f>TRIM(CLEAN(MID(Updates!D317,FIND("Password: ",Updates!D317)+10,(FIND("E-mail",Updates!D317)-(FIND("Password:",Updates!D317)+12)))))</f>
        <v>#VALUE!</v>
      </c>
      <c r="J317" t="e">
        <f>TRIM(CLEAN(MID(Updates!D317,FIND("Account to clone: ",Updates!D317)+18,(FIND("Position",Updates!D317)-(FIND("Account to clone: ",Updates!D317)+18)))))</f>
        <v>#VALUE!</v>
      </c>
      <c r="K317" t="e">
        <f>TRIM(CLEAN(MID(Updates!D317,FIND("Clone permissions of another account: ",Updates!D317)+38,(FIND("Email required:",Updates!D317)-(FIND("Clone permissions of another account: ",Updates!D317)+38)))))</f>
        <v>#VALUE!</v>
      </c>
      <c r="L317" t="e">
        <f t="shared" si="38"/>
        <v>#VALUE!</v>
      </c>
      <c r="M317" s="8" t="e">
        <f>TRIM(CLEAN(MID(Updates!D317,FIND("Branch: ",Updates!D317)+8,(FIND("Division",Updates!D317)-(FIND("Branch: ",Updates!D317)+8)))))</f>
        <v>#VALUE!</v>
      </c>
      <c r="N317" s="8" t="e">
        <f>TRIM(CLEAN(MID(Updates!D317,FIND("Pooled Position: ",Updates!D317)+17,(FIND("Are the",Updates!D317)-(FIND("Pooled Position: ",Updates!D317)+17)))))</f>
        <v>#VALUE!</v>
      </c>
      <c r="O317" t="e">
        <f>TRIM(CLEAN(MID(Updates!D317,FIND("Employee Name: ",Updates!D317)+15,(FIND("Job Title",Updates!D317)-(FIND("Employee Name: ",Updates!D317)+15)))))</f>
        <v>#VALUE!</v>
      </c>
      <c r="P317" t="e">
        <f t="shared" si="39"/>
        <v>#VALUE!</v>
      </c>
      <c r="Q317" t="e">
        <f t="shared" si="40"/>
        <v>#VALUE!</v>
      </c>
      <c r="R317" t="e">
        <f t="shared" si="41"/>
        <v>#VALUE!</v>
      </c>
      <c r="S317" t="e">
        <f>TRIM(CLEAN(MID(Updates!D317,FIND("Account to clone: ",Updates!D317)+18,(FIND("Position",Updates!D317)-(FIND("Account to clone: ",Updates!D317)+18)))))</f>
        <v>#VALUE!</v>
      </c>
      <c r="T317" t="str">
        <f t="shared" si="42"/>
        <v/>
      </c>
      <c r="U317" t="str">
        <f t="shared" si="43"/>
        <v>No</v>
      </c>
      <c r="V317" t="e">
        <f>TRIM(CLEAN(MID(Updates!D317,FIND("Home Share (H:\ drive) required: ",Updates!D317)+4,(FIND("Group Share (S:\ drive) required: ",Updates!D317)-(FIND("Home Share (H:\ drive) required: ",Updates!D317)+4)))))</f>
        <v>#VALUE!</v>
      </c>
      <c r="W317" t="str">
        <f t="shared" si="44"/>
        <v>No</v>
      </c>
      <c r="X317" t="e">
        <f>TRIM(CLEAN(MID(Updates!D317,FIND("S Drive Path: ",Updates!D317)+14,(FIND("Position",Updates!D317)-(FIND("S Drive Path: ",Updates!D317)+14)))))</f>
        <v>#VALUE!</v>
      </c>
      <c r="Y317" t="e">
        <f>("USR\"&amp;Updates!K317)</f>
        <v>#VALUE!</v>
      </c>
      <c r="Z317" t="e">
        <f>Updates!K317&amp;"$"</f>
        <v>#VALUE!</v>
      </c>
      <c r="AA317" s="11">
        <f t="shared" ca="1" si="45"/>
        <v>10</v>
      </c>
      <c r="AB317" s="6" t="str">
        <f ca="1">LOOKUP(AA317,AC2:AC21,AD2:AD21)</f>
        <v>DC1MDB10</v>
      </c>
    </row>
    <row r="318" spans="1:28" ht="12" customHeight="1">
      <c r="A318" s="6" t="e">
        <f>TRIM(CLEAN(MID(Updates!D318,FIND("Network User Id: ",Updates!D318)+17,(FIND("E-MAIL ACCOUNTS",Updates!D318)-(FIND("Network User Id:",Updates!D318)+17)))))</f>
        <v>#VALUE!</v>
      </c>
      <c r="B318" s="6" t="e">
        <f>TRIM(CLEAN(MID(Updates!D318,FIND("Logon ID: ",Updates!D318)+10,(FIND("Password:",Updates!D318)-(FIND("Logon ID:",Updates!D318)+10)))))</f>
        <v>#VALUE!</v>
      </c>
      <c r="C318" t="e">
        <f>TRIM(CLEAN(MID(Updates!D318,FIND("Primary Address: ",Updates!D318)+17,(FIND("Secondary Address:",Updates!D318)-(FIND("Primary Address: ",Updates!D318)+17)))))</f>
        <v>#VALUE!</v>
      </c>
      <c r="D318" t="e">
        <f>TRIM(CLEAN(MID(Updates!D318,FIND("Secondary Address: ",Updates!D318)+19,(FIND("** PLEASE DO NOT REPLY TO THIS E-MAIL. ",Updates!D318)-(FIND("Secondary Address: ",Updates!D318)+19)))))</f>
        <v>#VALUE!</v>
      </c>
      <c r="E318" t="b">
        <f>IF(COUNT(SEARCH({"transpo.ottawa.on.ca"},D318)),"@ottawa.ca")</f>
        <v>0</v>
      </c>
      <c r="F318" s="9" t="e">
        <f t="shared" si="37"/>
        <v>#VALUE!</v>
      </c>
      <c r="G318" t="e">
        <f>TRIM(CLEAN(MID(Updates!D318,FIND("E-mail Address: ",Updates!D318)+16,(FIND("The employee",Updates!D318)-(FIND("E-mail Address: ",Updates!D318)+16)))))</f>
        <v>#VALUE!</v>
      </c>
      <c r="H318" t="e">
        <f>TRIM(CLEAN(MID(Updates!D318,FIND("Account Password: ",Updates!D318)+18,(FIND("NETWORK ACCOUNTS",Updates!D318)-(FIND("Account Password:",Updates!D318)+18)))))</f>
        <v>#VALUE!</v>
      </c>
      <c r="I318" t="e">
        <f>TRIM(CLEAN(MID(Updates!D318,FIND("Password: ",Updates!D318)+10,(FIND("E-mail",Updates!D318)-(FIND("Password:",Updates!D318)+12)))))</f>
        <v>#VALUE!</v>
      </c>
      <c r="J318" t="e">
        <f>TRIM(CLEAN(MID(Updates!D318,FIND("Account to clone: ",Updates!D318)+18,(FIND("Position",Updates!D318)-(FIND("Account to clone: ",Updates!D318)+18)))))</f>
        <v>#VALUE!</v>
      </c>
      <c r="K318" t="e">
        <f>TRIM(CLEAN(MID(Updates!D318,FIND("Clone permissions of another account: ",Updates!D318)+38,(FIND("Email required:",Updates!D318)-(FIND("Clone permissions of another account: ",Updates!D318)+38)))))</f>
        <v>#VALUE!</v>
      </c>
      <c r="L318" t="e">
        <f t="shared" si="38"/>
        <v>#VALUE!</v>
      </c>
      <c r="M318" s="8" t="e">
        <f>TRIM(CLEAN(MID(Updates!D318,FIND("Branch: ",Updates!D318)+8,(FIND("Division",Updates!D318)-(FIND("Branch: ",Updates!D318)+8)))))</f>
        <v>#VALUE!</v>
      </c>
      <c r="N318" s="8" t="e">
        <f>TRIM(CLEAN(MID(Updates!D318,FIND("Pooled Position: ",Updates!D318)+17,(FIND("Are the",Updates!D318)-(FIND("Pooled Position: ",Updates!D318)+17)))))</f>
        <v>#VALUE!</v>
      </c>
      <c r="O318" t="e">
        <f>TRIM(CLEAN(MID(Updates!D318,FIND("Employee Name: ",Updates!D318)+15,(FIND("Job Title",Updates!D318)-(FIND("Employee Name: ",Updates!D318)+15)))))</f>
        <v>#VALUE!</v>
      </c>
      <c r="P318" t="e">
        <f t="shared" si="39"/>
        <v>#VALUE!</v>
      </c>
      <c r="Q318" t="e">
        <f t="shared" si="40"/>
        <v>#VALUE!</v>
      </c>
      <c r="R318" t="e">
        <f t="shared" si="41"/>
        <v>#VALUE!</v>
      </c>
      <c r="S318" t="e">
        <f>TRIM(CLEAN(MID(Updates!D318,FIND("Account to clone: ",Updates!D318)+18,(FIND("Position",Updates!D318)-(FIND("Account to clone: ",Updates!D318)+18)))))</f>
        <v>#VALUE!</v>
      </c>
      <c r="T318" t="str">
        <f t="shared" si="42"/>
        <v/>
      </c>
      <c r="U318" t="str">
        <f t="shared" si="43"/>
        <v>No</v>
      </c>
      <c r="V318" t="e">
        <f>TRIM(CLEAN(MID(Updates!D318,FIND("Home Share (H:\ drive) required: ",Updates!D318)+4,(FIND("Group Share (S:\ drive) required: ",Updates!D318)-(FIND("Home Share (H:\ drive) required: ",Updates!D318)+4)))))</f>
        <v>#VALUE!</v>
      </c>
      <c r="W318" t="str">
        <f t="shared" si="44"/>
        <v>No</v>
      </c>
      <c r="X318" t="e">
        <f>TRIM(CLEAN(MID(Updates!D318,FIND("S Drive Path: ",Updates!D318)+14,(FIND("Position",Updates!D318)-(FIND("S Drive Path: ",Updates!D318)+14)))))</f>
        <v>#VALUE!</v>
      </c>
      <c r="Y318" t="e">
        <f>("USR\"&amp;Updates!K318)</f>
        <v>#VALUE!</v>
      </c>
      <c r="Z318" t="e">
        <f>Updates!K318&amp;"$"</f>
        <v>#VALUE!</v>
      </c>
      <c r="AA318" s="11">
        <f t="shared" ca="1" si="45"/>
        <v>8</v>
      </c>
      <c r="AB318" s="6" t="str">
        <f ca="1">LOOKUP(AA318,AC2:AC21,AD2:AD21)</f>
        <v>DC1MDB08</v>
      </c>
    </row>
    <row r="319" spans="1:28" ht="12" customHeight="1">
      <c r="A319" s="6" t="e">
        <f>TRIM(CLEAN(MID(Updates!D319,FIND("Network User Id: ",Updates!D319)+17,(FIND("E-MAIL ACCOUNTS",Updates!D319)-(FIND("Network User Id:",Updates!D319)+17)))))</f>
        <v>#VALUE!</v>
      </c>
      <c r="B319" s="6" t="e">
        <f>TRIM(CLEAN(MID(Updates!D319,FIND("Logon ID: ",Updates!D319)+10,(FIND("Password:",Updates!D319)-(FIND("Logon ID:",Updates!D319)+10)))))</f>
        <v>#VALUE!</v>
      </c>
      <c r="C319" t="e">
        <f>TRIM(CLEAN(MID(Updates!D319,FIND("Primary Address: ",Updates!D319)+17,(FIND("Secondary Address:",Updates!D319)-(FIND("Primary Address: ",Updates!D319)+17)))))</f>
        <v>#VALUE!</v>
      </c>
      <c r="D319" t="e">
        <f>TRIM(CLEAN(MID(Updates!D319,FIND("Secondary Address: ",Updates!D319)+19,(FIND("** PLEASE DO NOT REPLY TO THIS E-MAIL. ",Updates!D319)-(FIND("Secondary Address: ",Updates!D319)+19)))))</f>
        <v>#VALUE!</v>
      </c>
      <c r="E319" t="b">
        <f>IF(COUNT(SEARCH({"transpo.ottawa.on.ca"},D319)),"@ottawa.ca")</f>
        <v>0</v>
      </c>
      <c r="F319" s="9" t="e">
        <f t="shared" si="37"/>
        <v>#VALUE!</v>
      </c>
      <c r="G319" t="e">
        <f>TRIM(CLEAN(MID(Updates!D319,FIND("E-mail Address: ",Updates!D319)+16,(FIND("The employee",Updates!D319)-(FIND("E-mail Address: ",Updates!D319)+16)))))</f>
        <v>#VALUE!</v>
      </c>
      <c r="H319" t="e">
        <f>TRIM(CLEAN(MID(Updates!D319,FIND("Account Password: ",Updates!D319)+18,(FIND("NETWORK ACCOUNTS",Updates!D319)-(FIND("Account Password:",Updates!D319)+18)))))</f>
        <v>#VALUE!</v>
      </c>
      <c r="I319" t="e">
        <f>TRIM(CLEAN(MID(Updates!D319,FIND("Password: ",Updates!D319)+10,(FIND("E-mail",Updates!D319)-(FIND("Password:",Updates!D319)+12)))))</f>
        <v>#VALUE!</v>
      </c>
      <c r="J319" t="e">
        <f>TRIM(CLEAN(MID(Updates!D319,FIND("Account to clone: ",Updates!D319)+18,(FIND("Position",Updates!D319)-(FIND("Account to clone: ",Updates!D319)+18)))))</f>
        <v>#VALUE!</v>
      </c>
      <c r="K319" t="e">
        <f>TRIM(CLEAN(MID(Updates!D319,FIND("Clone permissions of another account: ",Updates!D319)+38,(FIND("Email required:",Updates!D319)-(FIND("Clone permissions of another account: ",Updates!D319)+38)))))</f>
        <v>#VALUE!</v>
      </c>
      <c r="L319" t="e">
        <f t="shared" si="38"/>
        <v>#VALUE!</v>
      </c>
      <c r="M319" s="8" t="e">
        <f>TRIM(CLEAN(MID(Updates!D319,FIND("Branch: ",Updates!D319)+8,(FIND("Division",Updates!D319)-(FIND("Branch: ",Updates!D319)+8)))))</f>
        <v>#VALUE!</v>
      </c>
      <c r="N319" s="8" t="e">
        <f>TRIM(CLEAN(MID(Updates!D319,FIND("Pooled Position: ",Updates!D319)+17,(FIND("Are the",Updates!D319)-(FIND("Pooled Position: ",Updates!D319)+17)))))</f>
        <v>#VALUE!</v>
      </c>
      <c r="O319" t="e">
        <f>TRIM(CLEAN(MID(Updates!D319,FIND("Employee Name: ",Updates!D319)+15,(FIND("Job Title",Updates!D319)-(FIND("Employee Name: ",Updates!D319)+15)))))</f>
        <v>#VALUE!</v>
      </c>
      <c r="P319" t="e">
        <f t="shared" si="39"/>
        <v>#VALUE!</v>
      </c>
      <c r="Q319" t="e">
        <f t="shared" si="40"/>
        <v>#VALUE!</v>
      </c>
      <c r="R319" t="e">
        <f t="shared" si="41"/>
        <v>#VALUE!</v>
      </c>
      <c r="S319" t="e">
        <f>TRIM(CLEAN(MID(Updates!D319,FIND("Account to clone: ",Updates!D319)+18,(FIND("Position",Updates!D319)-(FIND("Account to clone: ",Updates!D319)+18)))))</f>
        <v>#VALUE!</v>
      </c>
      <c r="T319" t="str">
        <f t="shared" si="42"/>
        <v/>
      </c>
      <c r="U319" t="str">
        <f t="shared" si="43"/>
        <v>No</v>
      </c>
      <c r="V319" t="e">
        <f>TRIM(CLEAN(MID(Updates!D319,FIND("Home Share (H:\ drive) required: ",Updates!D319)+4,(FIND("Group Share (S:\ drive) required: ",Updates!D319)-(FIND("Home Share (H:\ drive) required: ",Updates!D319)+4)))))</f>
        <v>#VALUE!</v>
      </c>
      <c r="W319" t="str">
        <f t="shared" si="44"/>
        <v>No</v>
      </c>
      <c r="X319" t="e">
        <f>TRIM(CLEAN(MID(Updates!D319,FIND("S Drive Path: ",Updates!D319)+14,(FIND("Position",Updates!D319)-(FIND("S Drive Path: ",Updates!D319)+14)))))</f>
        <v>#VALUE!</v>
      </c>
      <c r="Y319" t="e">
        <f>("USR\"&amp;Updates!K319)</f>
        <v>#VALUE!</v>
      </c>
      <c r="Z319" t="e">
        <f>Updates!K319&amp;"$"</f>
        <v>#VALUE!</v>
      </c>
      <c r="AA319" s="11">
        <f t="shared" ca="1" si="45"/>
        <v>15</v>
      </c>
      <c r="AB319" s="6" t="str">
        <f ca="1">LOOKUP(AA319,AC2:AC21,AD2:AD21)</f>
        <v>DC4MDB05</v>
      </c>
    </row>
    <row r="320" spans="1:28" ht="12" customHeight="1">
      <c r="A320" s="6" t="e">
        <f>TRIM(CLEAN(MID(Updates!D320,FIND("Network User Id: ",Updates!D320)+17,(FIND("E-MAIL ACCOUNTS",Updates!D320)-(FIND("Network User Id:",Updates!D320)+17)))))</f>
        <v>#VALUE!</v>
      </c>
      <c r="B320" s="6" t="e">
        <f>TRIM(CLEAN(MID(Updates!D320,FIND("Logon ID: ",Updates!D320)+10,(FIND("Password:",Updates!D320)-(FIND("Logon ID:",Updates!D320)+10)))))</f>
        <v>#VALUE!</v>
      </c>
      <c r="C320" t="e">
        <f>TRIM(CLEAN(MID(Updates!D320,FIND("Primary Address: ",Updates!D320)+17,(FIND("Secondary Address:",Updates!D320)-(FIND("Primary Address: ",Updates!D320)+17)))))</f>
        <v>#VALUE!</v>
      </c>
      <c r="D320" t="e">
        <f>TRIM(CLEAN(MID(Updates!D320,FIND("Secondary Address: ",Updates!D320)+19,(FIND("** PLEASE DO NOT REPLY TO THIS E-MAIL. ",Updates!D320)-(FIND("Secondary Address: ",Updates!D320)+19)))))</f>
        <v>#VALUE!</v>
      </c>
      <c r="E320" t="b">
        <f>IF(COUNT(SEARCH({"transpo.ottawa.on.ca"},D320)),"@ottawa.ca")</f>
        <v>0</v>
      </c>
      <c r="F320" s="9" t="e">
        <f t="shared" si="37"/>
        <v>#VALUE!</v>
      </c>
      <c r="G320" t="e">
        <f>TRIM(CLEAN(MID(Updates!D320,FIND("E-mail Address: ",Updates!D320)+16,(FIND("The employee",Updates!D320)-(FIND("E-mail Address: ",Updates!D320)+16)))))</f>
        <v>#VALUE!</v>
      </c>
      <c r="H320" t="e">
        <f>TRIM(CLEAN(MID(Updates!D320,FIND("Account Password: ",Updates!D320)+18,(FIND("NETWORK ACCOUNTS",Updates!D320)-(FIND("Account Password:",Updates!D320)+18)))))</f>
        <v>#VALUE!</v>
      </c>
      <c r="I320" t="e">
        <f>TRIM(CLEAN(MID(Updates!D320,FIND("Password: ",Updates!D320)+10,(FIND("E-mail",Updates!D320)-(FIND("Password:",Updates!D320)+12)))))</f>
        <v>#VALUE!</v>
      </c>
      <c r="J320" t="e">
        <f>TRIM(CLEAN(MID(Updates!D320,FIND("Account to clone: ",Updates!D320)+18,(FIND("Position",Updates!D320)-(FIND("Account to clone: ",Updates!D320)+18)))))</f>
        <v>#VALUE!</v>
      </c>
      <c r="K320" t="e">
        <f>TRIM(CLEAN(MID(Updates!D320,FIND("Clone permissions of another account: ",Updates!D320)+38,(FIND("Email required:",Updates!D320)-(FIND("Clone permissions of another account: ",Updates!D320)+38)))))</f>
        <v>#VALUE!</v>
      </c>
      <c r="L320" t="e">
        <f t="shared" si="38"/>
        <v>#VALUE!</v>
      </c>
      <c r="M320" s="8" t="e">
        <f>TRIM(CLEAN(MID(Updates!D320,FIND("Branch: ",Updates!D320)+8,(FIND("Division",Updates!D320)-(FIND("Branch: ",Updates!D320)+8)))))</f>
        <v>#VALUE!</v>
      </c>
      <c r="N320" s="8" t="e">
        <f>TRIM(CLEAN(MID(Updates!D320,FIND("Pooled Position: ",Updates!D320)+17,(FIND("Are the",Updates!D320)-(FIND("Pooled Position: ",Updates!D320)+17)))))</f>
        <v>#VALUE!</v>
      </c>
      <c r="O320" t="e">
        <f>TRIM(CLEAN(MID(Updates!D320,FIND("Employee Name: ",Updates!D320)+15,(FIND("Job Title",Updates!D320)-(FIND("Employee Name: ",Updates!D320)+15)))))</f>
        <v>#VALUE!</v>
      </c>
      <c r="P320" t="e">
        <f t="shared" si="39"/>
        <v>#VALUE!</v>
      </c>
      <c r="Q320" t="e">
        <f t="shared" si="40"/>
        <v>#VALUE!</v>
      </c>
      <c r="R320" t="e">
        <f t="shared" si="41"/>
        <v>#VALUE!</v>
      </c>
      <c r="S320" t="e">
        <f>TRIM(CLEAN(MID(Updates!D320,FIND("Account to clone: ",Updates!D320)+18,(FIND("Position",Updates!D320)-(FIND("Account to clone: ",Updates!D320)+18)))))</f>
        <v>#VALUE!</v>
      </c>
      <c r="T320" t="str">
        <f t="shared" si="42"/>
        <v/>
      </c>
      <c r="U320" t="str">
        <f t="shared" si="43"/>
        <v>No</v>
      </c>
      <c r="V320" t="e">
        <f>TRIM(CLEAN(MID(Updates!D320,FIND("Home Share (H:\ drive) required: ",Updates!D320)+4,(FIND("Group Share (S:\ drive) required: ",Updates!D320)-(FIND("Home Share (H:\ drive) required: ",Updates!D320)+4)))))</f>
        <v>#VALUE!</v>
      </c>
      <c r="W320" t="str">
        <f t="shared" si="44"/>
        <v>No</v>
      </c>
      <c r="X320" t="e">
        <f>TRIM(CLEAN(MID(Updates!D320,FIND("S Drive Path: ",Updates!D320)+14,(FIND("Position",Updates!D320)-(FIND("S Drive Path: ",Updates!D320)+14)))))</f>
        <v>#VALUE!</v>
      </c>
      <c r="Y320" t="e">
        <f>("USR\"&amp;Updates!K320)</f>
        <v>#VALUE!</v>
      </c>
      <c r="Z320" t="e">
        <f>Updates!K320&amp;"$"</f>
        <v>#VALUE!</v>
      </c>
      <c r="AA320" s="11">
        <f t="shared" ca="1" si="45"/>
        <v>18</v>
      </c>
      <c r="AB320" s="6" t="str">
        <f ca="1">LOOKUP(AA320,AC2:AC21,AD2:AD21)</f>
        <v>DC4MDB08</v>
      </c>
    </row>
    <row r="321" spans="1:28" ht="12" customHeight="1">
      <c r="A321" s="6" t="e">
        <f>TRIM(CLEAN(MID(Updates!D321,FIND("Network User Id: ",Updates!D321)+17,(FIND("E-MAIL ACCOUNTS",Updates!D321)-(FIND("Network User Id:",Updates!D321)+17)))))</f>
        <v>#VALUE!</v>
      </c>
      <c r="B321" s="6" t="e">
        <f>TRIM(CLEAN(MID(Updates!D321,FIND("Logon ID: ",Updates!D321)+10,(FIND("Password:",Updates!D321)-(FIND("Logon ID:",Updates!D321)+10)))))</f>
        <v>#VALUE!</v>
      </c>
      <c r="C321" t="e">
        <f>TRIM(CLEAN(MID(Updates!D321,FIND("Primary Address: ",Updates!D321)+17,(FIND("Secondary Address:",Updates!D321)-(FIND("Primary Address: ",Updates!D321)+17)))))</f>
        <v>#VALUE!</v>
      </c>
      <c r="D321" t="e">
        <f>TRIM(CLEAN(MID(Updates!D321,FIND("Secondary Address: ",Updates!D321)+19,(FIND("** PLEASE DO NOT REPLY TO THIS E-MAIL. ",Updates!D321)-(FIND("Secondary Address: ",Updates!D321)+19)))))</f>
        <v>#VALUE!</v>
      </c>
      <c r="E321" t="b">
        <f>IF(COUNT(SEARCH({"transpo.ottawa.on.ca"},D321)),"@ottawa.ca")</f>
        <v>0</v>
      </c>
      <c r="F321" s="9" t="e">
        <f t="shared" si="37"/>
        <v>#VALUE!</v>
      </c>
      <c r="G321" t="e">
        <f>TRIM(CLEAN(MID(Updates!D321,FIND("E-mail Address: ",Updates!D321)+16,(FIND("The employee",Updates!D321)-(FIND("E-mail Address: ",Updates!D321)+16)))))</f>
        <v>#VALUE!</v>
      </c>
      <c r="H321" t="e">
        <f>TRIM(CLEAN(MID(Updates!D321,FIND("Account Password: ",Updates!D321)+18,(FIND("NETWORK ACCOUNTS",Updates!D321)-(FIND("Account Password:",Updates!D321)+18)))))</f>
        <v>#VALUE!</v>
      </c>
      <c r="I321" t="e">
        <f>TRIM(CLEAN(MID(Updates!D321,FIND("Password: ",Updates!D321)+10,(FIND("E-mail",Updates!D321)-(FIND("Password:",Updates!D321)+12)))))</f>
        <v>#VALUE!</v>
      </c>
      <c r="J321" t="e">
        <f>TRIM(CLEAN(MID(Updates!D321,FIND("Account to clone: ",Updates!D321)+18,(FIND("Position",Updates!D321)-(FIND("Account to clone: ",Updates!D321)+18)))))</f>
        <v>#VALUE!</v>
      </c>
      <c r="K321" t="e">
        <f>TRIM(CLEAN(MID(Updates!D321,FIND("Clone permissions of another account: ",Updates!D321)+38,(FIND("Email required:",Updates!D321)-(FIND("Clone permissions of another account: ",Updates!D321)+38)))))</f>
        <v>#VALUE!</v>
      </c>
      <c r="L321" t="e">
        <f t="shared" si="38"/>
        <v>#VALUE!</v>
      </c>
      <c r="M321" s="8" t="e">
        <f>TRIM(CLEAN(MID(Updates!D321,FIND("Branch: ",Updates!D321)+8,(FIND("Division",Updates!D321)-(FIND("Branch: ",Updates!D321)+8)))))</f>
        <v>#VALUE!</v>
      </c>
      <c r="N321" s="8" t="e">
        <f>TRIM(CLEAN(MID(Updates!D321,FIND("Pooled Position: ",Updates!D321)+17,(FIND("Are the",Updates!D321)-(FIND("Pooled Position: ",Updates!D321)+17)))))</f>
        <v>#VALUE!</v>
      </c>
      <c r="O321" t="e">
        <f>TRIM(CLEAN(MID(Updates!D321,FIND("Employee Name: ",Updates!D321)+15,(FIND("Job Title",Updates!D321)-(FIND("Employee Name: ",Updates!D321)+15)))))</f>
        <v>#VALUE!</v>
      </c>
      <c r="P321" t="e">
        <f t="shared" si="39"/>
        <v>#VALUE!</v>
      </c>
      <c r="Q321" t="e">
        <f t="shared" si="40"/>
        <v>#VALUE!</v>
      </c>
      <c r="R321" t="e">
        <f t="shared" si="41"/>
        <v>#VALUE!</v>
      </c>
      <c r="S321" t="e">
        <f>TRIM(CLEAN(MID(Updates!D321,FIND("Account to clone: ",Updates!D321)+18,(FIND("Position",Updates!D321)-(FIND("Account to clone: ",Updates!D321)+18)))))</f>
        <v>#VALUE!</v>
      </c>
      <c r="T321" t="str">
        <f t="shared" si="42"/>
        <v/>
      </c>
      <c r="U321" t="str">
        <f t="shared" si="43"/>
        <v>No</v>
      </c>
      <c r="V321" t="e">
        <f>TRIM(CLEAN(MID(Updates!D321,FIND("Home Share (H:\ drive) required: ",Updates!D321)+4,(FIND("Group Share (S:\ drive) required: ",Updates!D321)-(FIND("Home Share (H:\ drive) required: ",Updates!D321)+4)))))</f>
        <v>#VALUE!</v>
      </c>
      <c r="W321" t="str">
        <f t="shared" si="44"/>
        <v>No</v>
      </c>
      <c r="X321" t="e">
        <f>TRIM(CLEAN(MID(Updates!D321,FIND("S Drive Path: ",Updates!D321)+14,(FIND("Position",Updates!D321)-(FIND("S Drive Path: ",Updates!D321)+14)))))</f>
        <v>#VALUE!</v>
      </c>
      <c r="Y321" t="e">
        <f>("USR\"&amp;Updates!K321)</f>
        <v>#VALUE!</v>
      </c>
      <c r="Z321" t="e">
        <f>Updates!K321&amp;"$"</f>
        <v>#VALUE!</v>
      </c>
      <c r="AA321" s="11">
        <f t="shared" ca="1" si="45"/>
        <v>6</v>
      </c>
      <c r="AB321" s="6" t="str">
        <f ca="1">LOOKUP(AA321,AC2:AC21,AD2:AD21)</f>
        <v>DC1MDB06</v>
      </c>
    </row>
    <row r="322" spans="1:28" ht="12" customHeight="1">
      <c r="A322" s="6" t="e">
        <f>TRIM(CLEAN(MID(Updates!D322,FIND("Network User Id: ",Updates!D322)+17,(FIND("E-MAIL ACCOUNTS",Updates!D322)-(FIND("Network User Id:",Updates!D322)+17)))))</f>
        <v>#VALUE!</v>
      </c>
      <c r="B322" s="6" t="e">
        <f>TRIM(CLEAN(MID(Updates!D322,FIND("Logon ID: ",Updates!D322)+10,(FIND("Password:",Updates!D322)-(FIND("Logon ID:",Updates!D322)+10)))))</f>
        <v>#VALUE!</v>
      </c>
      <c r="C322" t="e">
        <f>TRIM(CLEAN(MID(Updates!D322,FIND("Primary Address: ",Updates!D322)+17,(FIND("Secondary Address:",Updates!D322)-(FIND("Primary Address: ",Updates!D322)+17)))))</f>
        <v>#VALUE!</v>
      </c>
      <c r="D322" t="e">
        <f>TRIM(CLEAN(MID(Updates!D322,FIND("Secondary Address: ",Updates!D322)+19,(FIND("** PLEASE DO NOT REPLY TO THIS E-MAIL. ",Updates!D322)-(FIND("Secondary Address: ",Updates!D322)+19)))))</f>
        <v>#VALUE!</v>
      </c>
      <c r="E322" t="b">
        <f>IF(COUNT(SEARCH({"transpo.ottawa.on.ca"},D322)),"@ottawa.ca")</f>
        <v>0</v>
      </c>
      <c r="F322" s="9" t="e">
        <f t="shared" si="37"/>
        <v>#VALUE!</v>
      </c>
      <c r="G322" t="e">
        <f>TRIM(CLEAN(MID(Updates!D322,FIND("E-mail Address: ",Updates!D322)+16,(FIND("The employee",Updates!D322)-(FIND("E-mail Address: ",Updates!D322)+16)))))</f>
        <v>#VALUE!</v>
      </c>
      <c r="H322" t="e">
        <f>TRIM(CLEAN(MID(Updates!D322,FIND("Account Password: ",Updates!D322)+18,(FIND("NETWORK ACCOUNTS",Updates!D322)-(FIND("Account Password:",Updates!D322)+18)))))</f>
        <v>#VALUE!</v>
      </c>
      <c r="I322" t="e">
        <f>TRIM(CLEAN(MID(Updates!D322,FIND("Password: ",Updates!D322)+10,(FIND("E-mail",Updates!D322)-(FIND("Password:",Updates!D322)+12)))))</f>
        <v>#VALUE!</v>
      </c>
      <c r="J322" t="e">
        <f>TRIM(CLEAN(MID(Updates!D322,FIND("Account to clone: ",Updates!D322)+18,(FIND("Position",Updates!D322)-(FIND("Account to clone: ",Updates!D322)+18)))))</f>
        <v>#VALUE!</v>
      </c>
      <c r="K322" t="e">
        <f>TRIM(CLEAN(MID(Updates!D322,FIND("Clone permissions of another account: ",Updates!D322)+38,(FIND("Email required:",Updates!D322)-(FIND("Clone permissions of another account: ",Updates!D322)+38)))))</f>
        <v>#VALUE!</v>
      </c>
      <c r="L322" t="e">
        <f t="shared" si="38"/>
        <v>#VALUE!</v>
      </c>
      <c r="M322" s="8" t="e">
        <f>TRIM(CLEAN(MID(Updates!D322,FIND("Branch: ",Updates!D322)+8,(FIND("Division",Updates!D322)-(FIND("Branch: ",Updates!D322)+8)))))</f>
        <v>#VALUE!</v>
      </c>
      <c r="N322" s="8" t="e">
        <f>TRIM(CLEAN(MID(Updates!D322,FIND("Pooled Position: ",Updates!D322)+17,(FIND("Are the",Updates!D322)-(FIND("Pooled Position: ",Updates!D322)+17)))))</f>
        <v>#VALUE!</v>
      </c>
      <c r="O322" t="e">
        <f>TRIM(CLEAN(MID(Updates!D322,FIND("Employee Name: ",Updates!D322)+15,(FIND("Job Title",Updates!D322)-(FIND("Employee Name: ",Updates!D322)+15)))))</f>
        <v>#VALUE!</v>
      </c>
      <c r="P322" t="e">
        <f t="shared" si="39"/>
        <v>#VALUE!</v>
      </c>
      <c r="Q322" t="e">
        <f t="shared" si="40"/>
        <v>#VALUE!</v>
      </c>
      <c r="R322" t="e">
        <f t="shared" si="41"/>
        <v>#VALUE!</v>
      </c>
      <c r="S322" t="e">
        <f>TRIM(CLEAN(MID(Updates!D322,FIND("Account to clone: ",Updates!D322)+18,(FIND("Position",Updates!D322)-(FIND("Account to clone: ",Updates!D322)+18)))))</f>
        <v>#VALUE!</v>
      </c>
      <c r="T322" t="str">
        <f t="shared" si="42"/>
        <v/>
      </c>
      <c r="U322" t="str">
        <f t="shared" si="43"/>
        <v>No</v>
      </c>
      <c r="V322" t="e">
        <f>TRIM(CLEAN(MID(Updates!D322,FIND("Home Share (H:\ drive) required: ",Updates!D322)+4,(FIND("Group Share (S:\ drive) required: ",Updates!D322)-(FIND("Home Share (H:\ drive) required: ",Updates!D322)+4)))))</f>
        <v>#VALUE!</v>
      </c>
      <c r="W322" t="str">
        <f t="shared" si="44"/>
        <v>No</v>
      </c>
      <c r="X322" t="e">
        <f>TRIM(CLEAN(MID(Updates!D322,FIND("S Drive Path: ",Updates!D322)+14,(FIND("Position",Updates!D322)-(FIND("S Drive Path: ",Updates!D322)+14)))))</f>
        <v>#VALUE!</v>
      </c>
      <c r="Y322" t="e">
        <f>("USR\"&amp;Updates!K322)</f>
        <v>#VALUE!</v>
      </c>
      <c r="Z322" t="e">
        <f>Updates!K322&amp;"$"</f>
        <v>#VALUE!</v>
      </c>
      <c r="AA322" s="11">
        <f t="shared" ca="1" si="45"/>
        <v>4</v>
      </c>
      <c r="AB322" s="6" t="str">
        <f ca="1">LOOKUP(AA322,AC2:AC21,AD2:AD21)</f>
        <v>DC1MDB04</v>
      </c>
    </row>
    <row r="323" spans="1:28" ht="12" customHeight="1">
      <c r="A323" s="6" t="e">
        <f>TRIM(CLEAN(MID(Updates!D323,FIND("Network User Id: ",Updates!D323)+17,(FIND("E-MAIL ACCOUNTS",Updates!D323)-(FIND("Network User Id:",Updates!D323)+17)))))</f>
        <v>#VALUE!</v>
      </c>
      <c r="B323" s="6" t="e">
        <f>TRIM(CLEAN(MID(Updates!D323,FIND("Logon ID: ",Updates!D323)+10,(FIND("Password:",Updates!D323)-(FIND("Logon ID:",Updates!D323)+10)))))</f>
        <v>#VALUE!</v>
      </c>
      <c r="C323" t="e">
        <f>TRIM(CLEAN(MID(Updates!D323,FIND("Primary Address: ",Updates!D323)+17,(FIND("Secondary Address:",Updates!D323)-(FIND("Primary Address: ",Updates!D323)+17)))))</f>
        <v>#VALUE!</v>
      </c>
      <c r="D323" t="e">
        <f>TRIM(CLEAN(MID(Updates!D323,FIND("Secondary Address: ",Updates!D323)+19,(FIND("** PLEASE DO NOT REPLY TO THIS E-MAIL. ",Updates!D323)-(FIND("Secondary Address: ",Updates!D323)+19)))))</f>
        <v>#VALUE!</v>
      </c>
      <c r="E323" t="b">
        <f>IF(COUNT(SEARCH({"transpo.ottawa.on.ca"},D323)),"@ottawa.ca")</f>
        <v>0</v>
      </c>
      <c r="F323" s="9" t="e">
        <f t="shared" ref="F323:F386" si="46">TRIM(LEFT(SUBSTITUTE(D323,"@",REPT(" ",LEN(D323))),LEN(D323)))</f>
        <v>#VALUE!</v>
      </c>
      <c r="G323" t="e">
        <f>TRIM(CLEAN(MID(Updates!D323,FIND("E-mail Address: ",Updates!D323)+16,(FIND("The employee",Updates!D323)-(FIND("E-mail Address: ",Updates!D323)+16)))))</f>
        <v>#VALUE!</v>
      </c>
      <c r="H323" t="e">
        <f>TRIM(CLEAN(MID(Updates!D323,FIND("Account Password: ",Updates!D323)+18,(FIND("NETWORK ACCOUNTS",Updates!D323)-(FIND("Account Password:",Updates!D323)+18)))))</f>
        <v>#VALUE!</v>
      </c>
      <c r="I323" t="e">
        <f>TRIM(CLEAN(MID(Updates!D323,FIND("Password: ",Updates!D323)+10,(FIND("E-mail",Updates!D323)-(FIND("Password:",Updates!D323)+12)))))</f>
        <v>#VALUE!</v>
      </c>
      <c r="J323" t="e">
        <f>TRIM(CLEAN(MID(Updates!D323,FIND("Account to clone: ",Updates!D323)+18,(FIND("Position",Updates!D323)-(FIND("Account to clone: ",Updates!D323)+18)))))</f>
        <v>#VALUE!</v>
      </c>
      <c r="K323" t="e">
        <f>TRIM(CLEAN(MID(Updates!D323,FIND("Clone permissions of another account: ",Updates!D323)+38,(FIND("Email required:",Updates!D323)-(FIND("Clone permissions of another account: ",Updates!D323)+38)))))</f>
        <v>#VALUE!</v>
      </c>
      <c r="L323" t="e">
        <f t="shared" ref="L323:L386" si="47">IF(K323="No","",K323)</f>
        <v>#VALUE!</v>
      </c>
      <c r="M323" s="8" t="e">
        <f>TRIM(CLEAN(MID(Updates!D323,FIND("Branch: ",Updates!D323)+8,(FIND("Division",Updates!D323)-(FIND("Branch: ",Updates!D323)+8)))))</f>
        <v>#VALUE!</v>
      </c>
      <c r="N323" s="8" t="e">
        <f>TRIM(CLEAN(MID(Updates!D323,FIND("Pooled Position: ",Updates!D323)+17,(FIND("Are the",Updates!D323)-(FIND("Pooled Position: ",Updates!D323)+17)))))</f>
        <v>#VALUE!</v>
      </c>
      <c r="O323" t="e">
        <f>TRIM(CLEAN(MID(Updates!D323,FIND("Employee Name: ",Updates!D323)+15,(FIND("Job Title",Updates!D323)-(FIND("Employee Name: ",Updates!D323)+15)))))</f>
        <v>#VALUE!</v>
      </c>
      <c r="P323" t="e">
        <f t="shared" ref="P323:P386" si="48">TRIM(CLEAN(IF(ISTEXT(B323)=FALSE,A323,IF(ISTEXT(B323)=TRUE,B323))))</f>
        <v>#VALUE!</v>
      </c>
      <c r="Q323" t="e">
        <f t="shared" ref="Q323:Q386" si="49">TRIM(CLEAN(IF(ISTEXT(G323)=FALSE,D323,IF(ISTEXT(G323)=TRUE,G323))))</f>
        <v>#VALUE!</v>
      </c>
      <c r="R323" t="e">
        <f t="shared" ref="R323:R386" si="50">TRIM(CLEAN(IF(ISTEXT(I323)=FALSE,H323,IF(ISTEXT(I323)=TRUE,I323))))</f>
        <v>#VALUE!</v>
      </c>
      <c r="S323" t="e">
        <f>TRIM(CLEAN(MID(Updates!D323,FIND("Account to clone: ",Updates!D323)+18,(FIND("Position",Updates!D323)-(FIND("Account to clone: ",Updates!D323)+18)))))</f>
        <v>#VALUE!</v>
      </c>
      <c r="T323" t="str">
        <f t="shared" ref="T323:T386" si="51">TRIM(CLEAN(IF(ISERROR(S323),"",S323)))</f>
        <v/>
      </c>
      <c r="U323" t="str">
        <f t="shared" ref="U323:U386" si="52">IF(T323="","No","Yes")</f>
        <v>No</v>
      </c>
      <c r="V323" t="e">
        <f>TRIM(CLEAN(MID(Updates!D323,FIND("Home Share (H:\ drive) required: ",Updates!D323)+4,(FIND("Group Share (S:\ drive) required: ",Updates!D323)-(FIND("Home Share (H:\ drive) required: ",Updates!D323)+4)))))</f>
        <v>#VALUE!</v>
      </c>
      <c r="W323" t="str">
        <f t="shared" ref="W323:W386" si="53">IF(ISERROR(V323),"No",V323)</f>
        <v>No</v>
      </c>
      <c r="X323" t="e">
        <f>TRIM(CLEAN(MID(Updates!D323,FIND("S Drive Path: ",Updates!D323)+14,(FIND("Position",Updates!D323)-(FIND("S Drive Path: ",Updates!D323)+14)))))</f>
        <v>#VALUE!</v>
      </c>
      <c r="Y323" t="e">
        <f>("USR\"&amp;Updates!K323)</f>
        <v>#VALUE!</v>
      </c>
      <c r="Z323" t="e">
        <f>Updates!K323&amp;"$"</f>
        <v>#VALUE!</v>
      </c>
      <c r="AA323" s="11">
        <f t="shared" ref="AA323:AA386" ca="1" si="54">RANDBETWEEN(1,20)</f>
        <v>10</v>
      </c>
      <c r="AB323" s="6" t="str">
        <f ca="1">LOOKUP(AA323,AC2:AC21,AD2:AD21)</f>
        <v>DC1MDB10</v>
      </c>
    </row>
    <row r="324" spans="1:28" ht="12" customHeight="1">
      <c r="A324" s="6" t="e">
        <f>TRIM(CLEAN(MID(Updates!D324,FIND("Network User Id: ",Updates!D324)+17,(FIND("E-MAIL ACCOUNTS",Updates!D324)-(FIND("Network User Id:",Updates!D324)+17)))))</f>
        <v>#VALUE!</v>
      </c>
      <c r="B324" s="6" t="e">
        <f>TRIM(CLEAN(MID(Updates!D324,FIND("Logon ID: ",Updates!D324)+10,(FIND("Password:",Updates!D324)-(FIND("Logon ID:",Updates!D324)+10)))))</f>
        <v>#VALUE!</v>
      </c>
      <c r="C324" t="e">
        <f>TRIM(CLEAN(MID(Updates!D324,FIND("Primary Address: ",Updates!D324)+17,(FIND("Secondary Address:",Updates!D324)-(FIND("Primary Address: ",Updates!D324)+17)))))</f>
        <v>#VALUE!</v>
      </c>
      <c r="D324" t="e">
        <f>TRIM(CLEAN(MID(Updates!D324,FIND("Secondary Address: ",Updates!D324)+19,(FIND("** PLEASE DO NOT REPLY TO THIS E-MAIL. ",Updates!D324)-(FIND("Secondary Address: ",Updates!D324)+19)))))</f>
        <v>#VALUE!</v>
      </c>
      <c r="E324" t="b">
        <f>IF(COUNT(SEARCH({"transpo.ottawa.on.ca"},D324)),"@ottawa.ca")</f>
        <v>0</v>
      </c>
      <c r="F324" s="9" t="e">
        <f t="shared" si="46"/>
        <v>#VALUE!</v>
      </c>
      <c r="G324" t="e">
        <f>TRIM(CLEAN(MID(Updates!D324,FIND("E-mail Address: ",Updates!D324)+16,(FIND("The employee",Updates!D324)-(FIND("E-mail Address: ",Updates!D324)+16)))))</f>
        <v>#VALUE!</v>
      </c>
      <c r="H324" t="e">
        <f>TRIM(CLEAN(MID(Updates!D324,FIND("Account Password: ",Updates!D324)+18,(FIND("NETWORK ACCOUNTS",Updates!D324)-(FIND("Account Password:",Updates!D324)+18)))))</f>
        <v>#VALUE!</v>
      </c>
      <c r="I324" t="e">
        <f>TRIM(CLEAN(MID(Updates!D324,FIND("Password: ",Updates!D324)+10,(FIND("E-mail",Updates!D324)-(FIND("Password:",Updates!D324)+12)))))</f>
        <v>#VALUE!</v>
      </c>
      <c r="J324" t="e">
        <f>TRIM(CLEAN(MID(Updates!D324,FIND("Account to clone: ",Updates!D324)+18,(FIND("Position",Updates!D324)-(FIND("Account to clone: ",Updates!D324)+18)))))</f>
        <v>#VALUE!</v>
      </c>
      <c r="K324" t="e">
        <f>TRIM(CLEAN(MID(Updates!D324,FIND("Clone permissions of another account: ",Updates!D324)+38,(FIND("Email required:",Updates!D324)-(FIND("Clone permissions of another account: ",Updates!D324)+38)))))</f>
        <v>#VALUE!</v>
      </c>
      <c r="L324" t="e">
        <f t="shared" si="47"/>
        <v>#VALUE!</v>
      </c>
      <c r="M324" s="8" t="e">
        <f>TRIM(CLEAN(MID(Updates!D324,FIND("Branch: ",Updates!D324)+8,(FIND("Division",Updates!D324)-(FIND("Branch: ",Updates!D324)+8)))))</f>
        <v>#VALUE!</v>
      </c>
      <c r="N324" s="8" t="e">
        <f>TRIM(CLEAN(MID(Updates!D324,FIND("Pooled Position: ",Updates!D324)+17,(FIND("Are the",Updates!D324)-(FIND("Pooled Position: ",Updates!D324)+17)))))</f>
        <v>#VALUE!</v>
      </c>
      <c r="O324" t="e">
        <f>TRIM(CLEAN(MID(Updates!D324,FIND("Employee Name: ",Updates!D324)+15,(FIND("Job Title",Updates!D324)-(FIND("Employee Name: ",Updates!D324)+15)))))</f>
        <v>#VALUE!</v>
      </c>
      <c r="P324" t="e">
        <f t="shared" si="48"/>
        <v>#VALUE!</v>
      </c>
      <c r="Q324" t="e">
        <f t="shared" si="49"/>
        <v>#VALUE!</v>
      </c>
      <c r="R324" t="e">
        <f t="shared" si="50"/>
        <v>#VALUE!</v>
      </c>
      <c r="S324" t="e">
        <f>TRIM(CLEAN(MID(Updates!D324,FIND("Account to clone: ",Updates!D324)+18,(FIND("Position",Updates!D324)-(FIND("Account to clone: ",Updates!D324)+18)))))</f>
        <v>#VALUE!</v>
      </c>
      <c r="T324" t="str">
        <f t="shared" si="51"/>
        <v/>
      </c>
      <c r="U324" t="str">
        <f t="shared" si="52"/>
        <v>No</v>
      </c>
      <c r="V324" t="e">
        <f>TRIM(CLEAN(MID(Updates!D324,FIND("Home Share (H:\ drive) required: ",Updates!D324)+4,(FIND("Group Share (S:\ drive) required: ",Updates!D324)-(FIND("Home Share (H:\ drive) required: ",Updates!D324)+4)))))</f>
        <v>#VALUE!</v>
      </c>
      <c r="W324" t="str">
        <f t="shared" si="53"/>
        <v>No</v>
      </c>
      <c r="X324" t="e">
        <f>TRIM(CLEAN(MID(Updates!D324,FIND("S Drive Path: ",Updates!D324)+14,(FIND("Position",Updates!D324)-(FIND("S Drive Path: ",Updates!D324)+14)))))</f>
        <v>#VALUE!</v>
      </c>
      <c r="Y324" t="e">
        <f>("USR\"&amp;Updates!K324)</f>
        <v>#VALUE!</v>
      </c>
      <c r="Z324" t="e">
        <f>Updates!K324&amp;"$"</f>
        <v>#VALUE!</v>
      </c>
      <c r="AA324" s="11">
        <f t="shared" ca="1" si="54"/>
        <v>12</v>
      </c>
      <c r="AB324" s="6" t="str">
        <f ca="1">LOOKUP(AA324,AC2:AC21,AD2:AD21)</f>
        <v>DC4MDB02</v>
      </c>
    </row>
    <row r="325" spans="1:28" ht="12" customHeight="1">
      <c r="A325" s="6" t="e">
        <f>TRIM(CLEAN(MID(Updates!D325,FIND("Network User Id: ",Updates!D325)+17,(FIND("E-MAIL ACCOUNTS",Updates!D325)-(FIND("Network User Id:",Updates!D325)+17)))))</f>
        <v>#VALUE!</v>
      </c>
      <c r="B325" s="6" t="e">
        <f>TRIM(CLEAN(MID(Updates!D325,FIND("Logon ID: ",Updates!D325)+10,(FIND("Password:",Updates!D325)-(FIND("Logon ID:",Updates!D325)+10)))))</f>
        <v>#VALUE!</v>
      </c>
      <c r="C325" t="e">
        <f>TRIM(CLEAN(MID(Updates!D325,FIND("Primary Address: ",Updates!D325)+17,(FIND("Secondary Address:",Updates!D325)-(FIND("Primary Address: ",Updates!D325)+17)))))</f>
        <v>#VALUE!</v>
      </c>
      <c r="D325" t="e">
        <f>TRIM(CLEAN(MID(Updates!D325,FIND("Secondary Address: ",Updates!D325)+19,(FIND("** PLEASE DO NOT REPLY TO THIS E-MAIL. ",Updates!D325)-(FIND("Secondary Address: ",Updates!D325)+19)))))</f>
        <v>#VALUE!</v>
      </c>
      <c r="E325" t="b">
        <f>IF(COUNT(SEARCH({"transpo.ottawa.on.ca"},D325)),"@ottawa.ca")</f>
        <v>0</v>
      </c>
      <c r="F325" s="9" t="e">
        <f t="shared" si="46"/>
        <v>#VALUE!</v>
      </c>
      <c r="G325" t="e">
        <f>TRIM(CLEAN(MID(Updates!D325,FIND("E-mail Address: ",Updates!D325)+16,(FIND("The employee",Updates!D325)-(FIND("E-mail Address: ",Updates!D325)+16)))))</f>
        <v>#VALUE!</v>
      </c>
      <c r="H325" t="e">
        <f>TRIM(CLEAN(MID(Updates!D325,FIND("Account Password: ",Updates!D325)+18,(FIND("NETWORK ACCOUNTS",Updates!D325)-(FIND("Account Password:",Updates!D325)+18)))))</f>
        <v>#VALUE!</v>
      </c>
      <c r="I325" t="e">
        <f>TRIM(CLEAN(MID(Updates!D325,FIND("Password: ",Updates!D325)+10,(FIND("E-mail",Updates!D325)-(FIND("Password:",Updates!D325)+12)))))</f>
        <v>#VALUE!</v>
      </c>
      <c r="J325" t="e">
        <f>TRIM(CLEAN(MID(Updates!D325,FIND("Account to clone: ",Updates!D325)+18,(FIND("Position",Updates!D325)-(FIND("Account to clone: ",Updates!D325)+18)))))</f>
        <v>#VALUE!</v>
      </c>
      <c r="K325" t="e">
        <f>TRIM(CLEAN(MID(Updates!D325,FIND("Clone permissions of another account: ",Updates!D325)+38,(FIND("Email required:",Updates!D325)-(FIND("Clone permissions of another account: ",Updates!D325)+38)))))</f>
        <v>#VALUE!</v>
      </c>
      <c r="L325" t="e">
        <f t="shared" si="47"/>
        <v>#VALUE!</v>
      </c>
      <c r="M325" s="8" t="e">
        <f>TRIM(CLEAN(MID(Updates!D325,FIND("Branch: ",Updates!D325)+8,(FIND("Division",Updates!D325)-(FIND("Branch: ",Updates!D325)+8)))))</f>
        <v>#VALUE!</v>
      </c>
      <c r="N325" s="8" t="e">
        <f>TRIM(CLEAN(MID(Updates!D325,FIND("Pooled Position: ",Updates!D325)+17,(FIND("Are the",Updates!D325)-(FIND("Pooled Position: ",Updates!D325)+17)))))</f>
        <v>#VALUE!</v>
      </c>
      <c r="O325" t="e">
        <f>TRIM(CLEAN(MID(Updates!D325,FIND("Employee Name: ",Updates!D325)+15,(FIND("Job Title",Updates!D325)-(FIND("Employee Name: ",Updates!D325)+15)))))</f>
        <v>#VALUE!</v>
      </c>
      <c r="P325" t="e">
        <f t="shared" si="48"/>
        <v>#VALUE!</v>
      </c>
      <c r="Q325" t="e">
        <f t="shared" si="49"/>
        <v>#VALUE!</v>
      </c>
      <c r="R325" t="e">
        <f t="shared" si="50"/>
        <v>#VALUE!</v>
      </c>
      <c r="S325" t="e">
        <f>TRIM(CLEAN(MID(Updates!D325,FIND("Account to clone: ",Updates!D325)+18,(FIND("Position",Updates!D325)-(FIND("Account to clone: ",Updates!D325)+18)))))</f>
        <v>#VALUE!</v>
      </c>
      <c r="T325" t="str">
        <f t="shared" si="51"/>
        <v/>
      </c>
      <c r="U325" t="str">
        <f t="shared" si="52"/>
        <v>No</v>
      </c>
      <c r="V325" t="e">
        <f>TRIM(CLEAN(MID(Updates!D325,FIND("Home Share (H:\ drive) required: ",Updates!D325)+4,(FIND("Group Share (S:\ drive) required: ",Updates!D325)-(FIND("Home Share (H:\ drive) required: ",Updates!D325)+4)))))</f>
        <v>#VALUE!</v>
      </c>
      <c r="W325" t="str">
        <f t="shared" si="53"/>
        <v>No</v>
      </c>
      <c r="X325" t="e">
        <f>TRIM(CLEAN(MID(Updates!D325,FIND("S Drive Path: ",Updates!D325)+14,(FIND("Position",Updates!D325)-(FIND("S Drive Path: ",Updates!D325)+14)))))</f>
        <v>#VALUE!</v>
      </c>
      <c r="Y325" t="e">
        <f>("USR\"&amp;Updates!K325)</f>
        <v>#VALUE!</v>
      </c>
      <c r="Z325" t="e">
        <f>Updates!K325&amp;"$"</f>
        <v>#VALUE!</v>
      </c>
      <c r="AA325" s="11">
        <f t="shared" ca="1" si="54"/>
        <v>14</v>
      </c>
      <c r="AB325" s="6" t="str">
        <f ca="1">LOOKUP(AA325,AC2:AC21,AD2:AD21)</f>
        <v>DC4MDB04</v>
      </c>
    </row>
    <row r="326" spans="1:28" ht="12" customHeight="1">
      <c r="A326" s="6" t="e">
        <f>TRIM(CLEAN(MID(Updates!D326,FIND("Network User Id: ",Updates!D326)+17,(FIND("E-MAIL ACCOUNTS",Updates!D326)-(FIND("Network User Id:",Updates!D326)+17)))))</f>
        <v>#VALUE!</v>
      </c>
      <c r="B326" s="6" t="e">
        <f>TRIM(CLEAN(MID(Updates!D326,FIND("Logon ID: ",Updates!D326)+10,(FIND("Password:",Updates!D326)-(FIND("Logon ID:",Updates!D326)+10)))))</f>
        <v>#VALUE!</v>
      </c>
      <c r="C326" t="e">
        <f>TRIM(CLEAN(MID(Updates!D326,FIND("Primary Address: ",Updates!D326)+17,(FIND("Secondary Address:",Updates!D326)-(FIND("Primary Address: ",Updates!D326)+17)))))</f>
        <v>#VALUE!</v>
      </c>
      <c r="D326" t="e">
        <f>TRIM(CLEAN(MID(Updates!D326,FIND("Secondary Address: ",Updates!D326)+19,(FIND("** PLEASE DO NOT REPLY TO THIS E-MAIL. ",Updates!D326)-(FIND("Secondary Address: ",Updates!D326)+19)))))</f>
        <v>#VALUE!</v>
      </c>
      <c r="E326" t="b">
        <f>IF(COUNT(SEARCH({"transpo.ottawa.on.ca"},D326)),"@ottawa.ca")</f>
        <v>0</v>
      </c>
      <c r="F326" s="9" t="e">
        <f t="shared" si="46"/>
        <v>#VALUE!</v>
      </c>
      <c r="G326" t="e">
        <f>TRIM(CLEAN(MID(Updates!D326,FIND("E-mail Address: ",Updates!D326)+16,(FIND("The employee",Updates!D326)-(FIND("E-mail Address: ",Updates!D326)+16)))))</f>
        <v>#VALUE!</v>
      </c>
      <c r="H326" t="e">
        <f>TRIM(CLEAN(MID(Updates!D326,FIND("Account Password: ",Updates!D326)+18,(FIND("NETWORK ACCOUNTS",Updates!D326)-(FIND("Account Password:",Updates!D326)+18)))))</f>
        <v>#VALUE!</v>
      </c>
      <c r="I326" t="e">
        <f>TRIM(CLEAN(MID(Updates!D326,FIND("Password: ",Updates!D326)+10,(FIND("E-mail",Updates!D326)-(FIND("Password:",Updates!D326)+12)))))</f>
        <v>#VALUE!</v>
      </c>
      <c r="J326" t="e">
        <f>TRIM(CLEAN(MID(Updates!D326,FIND("Account to clone: ",Updates!D326)+18,(FIND("Position",Updates!D326)-(FIND("Account to clone: ",Updates!D326)+18)))))</f>
        <v>#VALUE!</v>
      </c>
      <c r="K326" t="e">
        <f>TRIM(CLEAN(MID(Updates!D326,FIND("Clone permissions of another account: ",Updates!D326)+38,(FIND("Email required:",Updates!D326)-(FIND("Clone permissions of another account: ",Updates!D326)+38)))))</f>
        <v>#VALUE!</v>
      </c>
      <c r="L326" t="e">
        <f t="shared" si="47"/>
        <v>#VALUE!</v>
      </c>
      <c r="M326" s="8" t="e">
        <f>TRIM(CLEAN(MID(Updates!D326,FIND("Branch: ",Updates!D326)+8,(FIND("Division",Updates!D326)-(FIND("Branch: ",Updates!D326)+8)))))</f>
        <v>#VALUE!</v>
      </c>
      <c r="N326" s="8" t="e">
        <f>TRIM(CLEAN(MID(Updates!D326,FIND("Pooled Position: ",Updates!D326)+17,(FIND("Are the",Updates!D326)-(FIND("Pooled Position: ",Updates!D326)+17)))))</f>
        <v>#VALUE!</v>
      </c>
      <c r="O326" t="e">
        <f>TRIM(CLEAN(MID(Updates!D326,FIND("Employee Name: ",Updates!D326)+15,(FIND("Job Title",Updates!D326)-(FIND("Employee Name: ",Updates!D326)+15)))))</f>
        <v>#VALUE!</v>
      </c>
      <c r="P326" t="e">
        <f t="shared" si="48"/>
        <v>#VALUE!</v>
      </c>
      <c r="Q326" t="e">
        <f t="shared" si="49"/>
        <v>#VALUE!</v>
      </c>
      <c r="R326" t="e">
        <f t="shared" si="50"/>
        <v>#VALUE!</v>
      </c>
      <c r="S326" t="e">
        <f>TRIM(CLEAN(MID(Updates!D326,FIND("Account to clone: ",Updates!D326)+18,(FIND("Position",Updates!D326)-(FIND("Account to clone: ",Updates!D326)+18)))))</f>
        <v>#VALUE!</v>
      </c>
      <c r="T326" t="str">
        <f t="shared" si="51"/>
        <v/>
      </c>
      <c r="U326" t="str">
        <f t="shared" si="52"/>
        <v>No</v>
      </c>
      <c r="V326" t="e">
        <f>TRIM(CLEAN(MID(Updates!D326,FIND("Home Share (H:\ drive) required: ",Updates!D326)+4,(FIND("Group Share (S:\ drive) required: ",Updates!D326)-(FIND("Home Share (H:\ drive) required: ",Updates!D326)+4)))))</f>
        <v>#VALUE!</v>
      </c>
      <c r="W326" t="str">
        <f t="shared" si="53"/>
        <v>No</v>
      </c>
      <c r="X326" t="e">
        <f>TRIM(CLEAN(MID(Updates!D326,FIND("S Drive Path: ",Updates!D326)+14,(FIND("Position",Updates!D326)-(FIND("S Drive Path: ",Updates!D326)+14)))))</f>
        <v>#VALUE!</v>
      </c>
      <c r="Y326" t="e">
        <f>("USR\"&amp;Updates!K326)</f>
        <v>#VALUE!</v>
      </c>
      <c r="Z326" t="e">
        <f>Updates!K326&amp;"$"</f>
        <v>#VALUE!</v>
      </c>
      <c r="AA326" s="11">
        <f t="shared" ca="1" si="54"/>
        <v>12</v>
      </c>
      <c r="AB326" s="6" t="str">
        <f ca="1">LOOKUP(AA326,AC2:AC21,AD2:AD21)</f>
        <v>DC4MDB02</v>
      </c>
    </row>
    <row r="327" spans="1:28" ht="12" customHeight="1">
      <c r="A327" s="6" t="e">
        <f>TRIM(CLEAN(MID(Updates!D327,FIND("Network User Id: ",Updates!D327)+17,(FIND("E-MAIL ACCOUNTS",Updates!D327)-(FIND("Network User Id:",Updates!D327)+17)))))</f>
        <v>#VALUE!</v>
      </c>
      <c r="B327" s="6" t="e">
        <f>TRIM(CLEAN(MID(Updates!D327,FIND("Logon ID: ",Updates!D327)+10,(FIND("Password:",Updates!D327)-(FIND("Logon ID:",Updates!D327)+10)))))</f>
        <v>#VALUE!</v>
      </c>
      <c r="C327" t="e">
        <f>TRIM(CLEAN(MID(Updates!D327,FIND("Primary Address: ",Updates!D327)+17,(FIND("Secondary Address:",Updates!D327)-(FIND("Primary Address: ",Updates!D327)+17)))))</f>
        <v>#VALUE!</v>
      </c>
      <c r="D327" t="e">
        <f>TRIM(CLEAN(MID(Updates!D327,FIND("Secondary Address: ",Updates!D327)+19,(FIND("** PLEASE DO NOT REPLY TO THIS E-MAIL. ",Updates!D327)-(FIND("Secondary Address: ",Updates!D327)+19)))))</f>
        <v>#VALUE!</v>
      </c>
      <c r="E327" t="b">
        <f>IF(COUNT(SEARCH({"transpo.ottawa.on.ca"},D327)),"@ottawa.ca")</f>
        <v>0</v>
      </c>
      <c r="F327" s="9" t="e">
        <f t="shared" si="46"/>
        <v>#VALUE!</v>
      </c>
      <c r="G327" t="e">
        <f>TRIM(CLEAN(MID(Updates!D327,FIND("E-mail Address: ",Updates!D327)+16,(FIND("The employee",Updates!D327)-(FIND("E-mail Address: ",Updates!D327)+16)))))</f>
        <v>#VALUE!</v>
      </c>
      <c r="H327" t="e">
        <f>TRIM(CLEAN(MID(Updates!D327,FIND("Account Password: ",Updates!D327)+18,(FIND("NETWORK ACCOUNTS",Updates!D327)-(FIND("Account Password:",Updates!D327)+18)))))</f>
        <v>#VALUE!</v>
      </c>
      <c r="I327" t="e">
        <f>TRIM(CLEAN(MID(Updates!D327,FIND("Password: ",Updates!D327)+10,(FIND("E-mail",Updates!D327)-(FIND("Password:",Updates!D327)+12)))))</f>
        <v>#VALUE!</v>
      </c>
      <c r="J327" t="e">
        <f>TRIM(CLEAN(MID(Updates!D327,FIND("Account to clone: ",Updates!D327)+18,(FIND("Position",Updates!D327)-(FIND("Account to clone: ",Updates!D327)+18)))))</f>
        <v>#VALUE!</v>
      </c>
      <c r="K327" t="e">
        <f>TRIM(CLEAN(MID(Updates!D327,FIND("Clone permissions of another account: ",Updates!D327)+38,(FIND("Email required:",Updates!D327)-(FIND("Clone permissions of another account: ",Updates!D327)+38)))))</f>
        <v>#VALUE!</v>
      </c>
      <c r="L327" t="e">
        <f t="shared" si="47"/>
        <v>#VALUE!</v>
      </c>
      <c r="M327" s="8" t="e">
        <f>TRIM(CLEAN(MID(Updates!D327,FIND("Branch: ",Updates!D327)+8,(FIND("Division",Updates!D327)-(FIND("Branch: ",Updates!D327)+8)))))</f>
        <v>#VALUE!</v>
      </c>
      <c r="N327" s="8" t="e">
        <f>TRIM(CLEAN(MID(Updates!D327,FIND("Pooled Position: ",Updates!D327)+17,(FIND("Are the",Updates!D327)-(FIND("Pooled Position: ",Updates!D327)+17)))))</f>
        <v>#VALUE!</v>
      </c>
      <c r="O327" t="e">
        <f>TRIM(CLEAN(MID(Updates!D327,FIND("Employee Name: ",Updates!D327)+15,(FIND("Job Title",Updates!D327)-(FIND("Employee Name: ",Updates!D327)+15)))))</f>
        <v>#VALUE!</v>
      </c>
      <c r="P327" t="e">
        <f t="shared" si="48"/>
        <v>#VALUE!</v>
      </c>
      <c r="Q327" t="e">
        <f t="shared" si="49"/>
        <v>#VALUE!</v>
      </c>
      <c r="R327" t="e">
        <f t="shared" si="50"/>
        <v>#VALUE!</v>
      </c>
      <c r="S327" t="e">
        <f>TRIM(CLEAN(MID(Updates!D327,FIND("Account to clone: ",Updates!D327)+18,(FIND("Position",Updates!D327)-(FIND("Account to clone: ",Updates!D327)+18)))))</f>
        <v>#VALUE!</v>
      </c>
      <c r="T327" t="str">
        <f t="shared" si="51"/>
        <v/>
      </c>
      <c r="U327" t="str">
        <f t="shared" si="52"/>
        <v>No</v>
      </c>
      <c r="V327" t="e">
        <f>TRIM(CLEAN(MID(Updates!D327,FIND("Home Share (H:\ drive) required: ",Updates!D327)+4,(FIND("Group Share (S:\ drive) required: ",Updates!D327)-(FIND("Home Share (H:\ drive) required: ",Updates!D327)+4)))))</f>
        <v>#VALUE!</v>
      </c>
      <c r="W327" t="str">
        <f t="shared" si="53"/>
        <v>No</v>
      </c>
      <c r="X327" t="e">
        <f>TRIM(CLEAN(MID(Updates!D327,FIND("S Drive Path: ",Updates!D327)+14,(FIND("Position",Updates!D327)-(FIND("S Drive Path: ",Updates!D327)+14)))))</f>
        <v>#VALUE!</v>
      </c>
      <c r="Y327" t="e">
        <f>("USR\"&amp;Updates!K327)</f>
        <v>#VALUE!</v>
      </c>
      <c r="Z327" t="e">
        <f>Updates!K327&amp;"$"</f>
        <v>#VALUE!</v>
      </c>
      <c r="AA327" s="11">
        <f t="shared" ca="1" si="54"/>
        <v>9</v>
      </c>
      <c r="AB327" s="6" t="str">
        <f ca="1">LOOKUP(AA327,AC2:AC21,AD2:AD21)</f>
        <v>DC1MDB09</v>
      </c>
    </row>
    <row r="328" spans="1:28" ht="12" customHeight="1">
      <c r="A328" s="6" t="e">
        <f>TRIM(CLEAN(MID(Updates!D328,FIND("Network User Id: ",Updates!D328)+17,(FIND("E-MAIL ACCOUNTS",Updates!D328)-(FIND("Network User Id:",Updates!D328)+17)))))</f>
        <v>#VALUE!</v>
      </c>
      <c r="B328" s="6" t="e">
        <f>TRIM(CLEAN(MID(Updates!D328,FIND("Logon ID: ",Updates!D328)+10,(FIND("Password:",Updates!D328)-(FIND("Logon ID:",Updates!D328)+10)))))</f>
        <v>#VALUE!</v>
      </c>
      <c r="C328" t="e">
        <f>TRIM(CLEAN(MID(Updates!D328,FIND("Primary Address: ",Updates!D328)+17,(FIND("Secondary Address:",Updates!D328)-(FIND("Primary Address: ",Updates!D328)+17)))))</f>
        <v>#VALUE!</v>
      </c>
      <c r="D328" t="e">
        <f>TRIM(CLEAN(MID(Updates!D328,FIND("Secondary Address: ",Updates!D328)+19,(FIND("** PLEASE DO NOT REPLY TO THIS E-MAIL. ",Updates!D328)-(FIND("Secondary Address: ",Updates!D328)+19)))))</f>
        <v>#VALUE!</v>
      </c>
      <c r="E328" t="b">
        <f>IF(COUNT(SEARCH({"transpo.ottawa.on.ca"},D328)),"@ottawa.ca")</f>
        <v>0</v>
      </c>
      <c r="F328" s="9" t="e">
        <f t="shared" si="46"/>
        <v>#VALUE!</v>
      </c>
      <c r="G328" t="e">
        <f>TRIM(CLEAN(MID(Updates!D328,FIND("E-mail Address: ",Updates!D328)+16,(FIND("The employee",Updates!D328)-(FIND("E-mail Address: ",Updates!D328)+16)))))</f>
        <v>#VALUE!</v>
      </c>
      <c r="H328" t="e">
        <f>TRIM(CLEAN(MID(Updates!D328,FIND("Account Password: ",Updates!D328)+18,(FIND("NETWORK ACCOUNTS",Updates!D328)-(FIND("Account Password:",Updates!D328)+18)))))</f>
        <v>#VALUE!</v>
      </c>
      <c r="I328" t="e">
        <f>TRIM(CLEAN(MID(Updates!D328,FIND("Password: ",Updates!D328)+10,(FIND("E-mail",Updates!D328)-(FIND("Password:",Updates!D328)+12)))))</f>
        <v>#VALUE!</v>
      </c>
      <c r="J328" t="e">
        <f>TRIM(CLEAN(MID(Updates!D328,FIND("Account to clone: ",Updates!D328)+18,(FIND("Position",Updates!D328)-(FIND("Account to clone: ",Updates!D328)+18)))))</f>
        <v>#VALUE!</v>
      </c>
      <c r="K328" t="e">
        <f>TRIM(CLEAN(MID(Updates!D328,FIND("Clone permissions of another account: ",Updates!D328)+38,(FIND("Email required:",Updates!D328)-(FIND("Clone permissions of another account: ",Updates!D328)+38)))))</f>
        <v>#VALUE!</v>
      </c>
      <c r="L328" t="e">
        <f t="shared" si="47"/>
        <v>#VALUE!</v>
      </c>
      <c r="M328" s="8" t="e">
        <f>TRIM(CLEAN(MID(Updates!D328,FIND("Branch: ",Updates!D328)+8,(FIND("Division",Updates!D328)-(FIND("Branch: ",Updates!D328)+8)))))</f>
        <v>#VALUE!</v>
      </c>
      <c r="N328" s="8" t="e">
        <f>TRIM(CLEAN(MID(Updates!D328,FIND("Pooled Position: ",Updates!D328)+17,(FIND("Are the",Updates!D328)-(FIND("Pooled Position: ",Updates!D328)+17)))))</f>
        <v>#VALUE!</v>
      </c>
      <c r="O328" t="e">
        <f>TRIM(CLEAN(MID(Updates!D328,FIND("Employee Name: ",Updates!D328)+15,(FIND("Job Title",Updates!D328)-(FIND("Employee Name: ",Updates!D328)+15)))))</f>
        <v>#VALUE!</v>
      </c>
      <c r="P328" t="e">
        <f t="shared" si="48"/>
        <v>#VALUE!</v>
      </c>
      <c r="Q328" t="e">
        <f t="shared" si="49"/>
        <v>#VALUE!</v>
      </c>
      <c r="R328" t="e">
        <f t="shared" si="50"/>
        <v>#VALUE!</v>
      </c>
      <c r="S328" t="e">
        <f>TRIM(CLEAN(MID(Updates!D328,FIND("Account to clone: ",Updates!D328)+18,(FIND("Position",Updates!D328)-(FIND("Account to clone: ",Updates!D328)+18)))))</f>
        <v>#VALUE!</v>
      </c>
      <c r="T328" t="str">
        <f t="shared" si="51"/>
        <v/>
      </c>
      <c r="U328" t="str">
        <f t="shared" si="52"/>
        <v>No</v>
      </c>
      <c r="V328" t="e">
        <f>TRIM(CLEAN(MID(Updates!D328,FIND("Home Share (H:\ drive) required: ",Updates!D328)+4,(FIND("Group Share (S:\ drive) required: ",Updates!D328)-(FIND("Home Share (H:\ drive) required: ",Updates!D328)+4)))))</f>
        <v>#VALUE!</v>
      </c>
      <c r="W328" t="str">
        <f t="shared" si="53"/>
        <v>No</v>
      </c>
      <c r="X328" t="e">
        <f>TRIM(CLEAN(MID(Updates!D328,FIND("S Drive Path: ",Updates!D328)+14,(FIND("Position",Updates!D328)-(FIND("S Drive Path: ",Updates!D328)+14)))))</f>
        <v>#VALUE!</v>
      </c>
      <c r="Y328" t="e">
        <f>("USR\"&amp;Updates!K328)</f>
        <v>#VALUE!</v>
      </c>
      <c r="Z328" t="e">
        <f>Updates!K328&amp;"$"</f>
        <v>#VALUE!</v>
      </c>
      <c r="AA328" s="11">
        <f t="shared" ca="1" si="54"/>
        <v>15</v>
      </c>
      <c r="AB328" s="6" t="str">
        <f ca="1">LOOKUP(AA328,AC2:AC21,AD2:AD21)</f>
        <v>DC4MDB05</v>
      </c>
    </row>
    <row r="329" spans="1:28" ht="12" customHeight="1">
      <c r="A329" s="6" t="e">
        <f>TRIM(CLEAN(MID(Updates!D329,FIND("Network User Id: ",Updates!D329)+17,(FIND("E-MAIL ACCOUNTS",Updates!D329)-(FIND("Network User Id:",Updates!D329)+17)))))</f>
        <v>#VALUE!</v>
      </c>
      <c r="B329" s="6" t="e">
        <f>TRIM(CLEAN(MID(Updates!D329,FIND("Logon ID: ",Updates!D329)+10,(FIND("Password:",Updates!D329)-(FIND("Logon ID:",Updates!D329)+10)))))</f>
        <v>#VALUE!</v>
      </c>
      <c r="C329" t="e">
        <f>TRIM(CLEAN(MID(Updates!D329,FIND("Primary Address: ",Updates!D329)+17,(FIND("Secondary Address:",Updates!D329)-(FIND("Primary Address: ",Updates!D329)+17)))))</f>
        <v>#VALUE!</v>
      </c>
      <c r="D329" t="e">
        <f>TRIM(CLEAN(MID(Updates!D329,FIND("Secondary Address: ",Updates!D329)+19,(FIND("** PLEASE DO NOT REPLY TO THIS E-MAIL. ",Updates!D329)-(FIND("Secondary Address: ",Updates!D329)+19)))))</f>
        <v>#VALUE!</v>
      </c>
      <c r="E329" t="b">
        <f>IF(COUNT(SEARCH({"transpo.ottawa.on.ca"},D329)),"@ottawa.ca")</f>
        <v>0</v>
      </c>
      <c r="F329" s="9" t="e">
        <f t="shared" si="46"/>
        <v>#VALUE!</v>
      </c>
      <c r="G329" t="e">
        <f>TRIM(CLEAN(MID(Updates!D329,FIND("E-mail Address: ",Updates!D329)+16,(FIND("The employee",Updates!D329)-(FIND("E-mail Address: ",Updates!D329)+16)))))</f>
        <v>#VALUE!</v>
      </c>
      <c r="H329" t="e">
        <f>TRIM(CLEAN(MID(Updates!D329,FIND("Account Password: ",Updates!D329)+18,(FIND("NETWORK ACCOUNTS",Updates!D329)-(FIND("Account Password:",Updates!D329)+18)))))</f>
        <v>#VALUE!</v>
      </c>
      <c r="I329" t="e">
        <f>TRIM(CLEAN(MID(Updates!D329,FIND("Password: ",Updates!D329)+10,(FIND("E-mail",Updates!D329)-(FIND("Password:",Updates!D329)+12)))))</f>
        <v>#VALUE!</v>
      </c>
      <c r="J329" t="e">
        <f>TRIM(CLEAN(MID(Updates!D329,FIND("Account to clone: ",Updates!D329)+18,(FIND("Position",Updates!D329)-(FIND("Account to clone: ",Updates!D329)+18)))))</f>
        <v>#VALUE!</v>
      </c>
      <c r="K329" t="e">
        <f>TRIM(CLEAN(MID(Updates!D329,FIND("Clone permissions of another account: ",Updates!D329)+38,(FIND("Email required:",Updates!D329)-(FIND("Clone permissions of another account: ",Updates!D329)+38)))))</f>
        <v>#VALUE!</v>
      </c>
      <c r="L329" t="e">
        <f t="shared" si="47"/>
        <v>#VALUE!</v>
      </c>
      <c r="M329" s="8" t="e">
        <f>TRIM(CLEAN(MID(Updates!D329,FIND("Branch: ",Updates!D329)+8,(FIND("Division",Updates!D329)-(FIND("Branch: ",Updates!D329)+8)))))</f>
        <v>#VALUE!</v>
      </c>
      <c r="N329" s="8" t="e">
        <f>TRIM(CLEAN(MID(Updates!D329,FIND("Pooled Position: ",Updates!D329)+17,(FIND("Are the",Updates!D329)-(FIND("Pooled Position: ",Updates!D329)+17)))))</f>
        <v>#VALUE!</v>
      </c>
      <c r="O329" t="e">
        <f>TRIM(CLEAN(MID(Updates!D329,FIND("Employee Name: ",Updates!D329)+15,(FIND("Job Title",Updates!D329)-(FIND("Employee Name: ",Updates!D329)+15)))))</f>
        <v>#VALUE!</v>
      </c>
      <c r="P329" t="e">
        <f t="shared" si="48"/>
        <v>#VALUE!</v>
      </c>
      <c r="Q329" t="e">
        <f t="shared" si="49"/>
        <v>#VALUE!</v>
      </c>
      <c r="R329" t="e">
        <f t="shared" si="50"/>
        <v>#VALUE!</v>
      </c>
      <c r="S329" t="e">
        <f>TRIM(CLEAN(MID(Updates!D329,FIND("Account to clone: ",Updates!D329)+18,(FIND("Position",Updates!D329)-(FIND("Account to clone: ",Updates!D329)+18)))))</f>
        <v>#VALUE!</v>
      </c>
      <c r="T329" t="str">
        <f t="shared" si="51"/>
        <v/>
      </c>
      <c r="U329" t="str">
        <f t="shared" si="52"/>
        <v>No</v>
      </c>
      <c r="V329" t="e">
        <f>TRIM(CLEAN(MID(Updates!D329,FIND("Home Share (H:\ drive) required: ",Updates!D329)+4,(FIND("Group Share (S:\ drive) required: ",Updates!D329)-(FIND("Home Share (H:\ drive) required: ",Updates!D329)+4)))))</f>
        <v>#VALUE!</v>
      </c>
      <c r="W329" t="str">
        <f t="shared" si="53"/>
        <v>No</v>
      </c>
      <c r="X329" t="e">
        <f>TRIM(CLEAN(MID(Updates!D329,FIND("S Drive Path: ",Updates!D329)+14,(FIND("Position",Updates!D329)-(FIND("S Drive Path: ",Updates!D329)+14)))))</f>
        <v>#VALUE!</v>
      </c>
      <c r="Y329" t="e">
        <f>("USR\"&amp;Updates!K329)</f>
        <v>#VALUE!</v>
      </c>
      <c r="Z329" t="e">
        <f>Updates!K329&amp;"$"</f>
        <v>#VALUE!</v>
      </c>
      <c r="AA329" s="11">
        <f t="shared" ca="1" si="54"/>
        <v>7</v>
      </c>
      <c r="AB329" s="6" t="str">
        <f ca="1">LOOKUP(AA329,AC2:AC21,AD2:AD21)</f>
        <v>DC1MDB07</v>
      </c>
    </row>
    <row r="330" spans="1:28" ht="12" customHeight="1">
      <c r="A330" s="6" t="e">
        <f>TRIM(CLEAN(MID(Updates!D330,FIND("Network User Id: ",Updates!D330)+17,(FIND("E-MAIL ACCOUNTS",Updates!D330)-(FIND("Network User Id:",Updates!D330)+17)))))</f>
        <v>#VALUE!</v>
      </c>
      <c r="B330" s="6" t="e">
        <f>TRIM(CLEAN(MID(Updates!D330,FIND("Logon ID: ",Updates!D330)+10,(FIND("Password:",Updates!D330)-(FIND("Logon ID:",Updates!D330)+10)))))</f>
        <v>#VALUE!</v>
      </c>
      <c r="C330" t="e">
        <f>TRIM(CLEAN(MID(Updates!D330,FIND("Primary Address: ",Updates!D330)+17,(FIND("Secondary Address:",Updates!D330)-(FIND("Primary Address: ",Updates!D330)+17)))))</f>
        <v>#VALUE!</v>
      </c>
      <c r="D330" t="e">
        <f>TRIM(CLEAN(MID(Updates!D330,FIND("Secondary Address: ",Updates!D330)+19,(FIND("** PLEASE DO NOT REPLY TO THIS E-MAIL. ",Updates!D330)-(FIND("Secondary Address: ",Updates!D330)+19)))))</f>
        <v>#VALUE!</v>
      </c>
      <c r="E330" t="b">
        <f>IF(COUNT(SEARCH({"transpo.ottawa.on.ca"},D330)),"@ottawa.ca")</f>
        <v>0</v>
      </c>
      <c r="F330" s="9" t="e">
        <f t="shared" si="46"/>
        <v>#VALUE!</v>
      </c>
      <c r="G330" t="e">
        <f>TRIM(CLEAN(MID(Updates!D330,FIND("E-mail Address: ",Updates!D330)+16,(FIND("The employee",Updates!D330)-(FIND("E-mail Address: ",Updates!D330)+16)))))</f>
        <v>#VALUE!</v>
      </c>
      <c r="H330" t="e">
        <f>TRIM(CLEAN(MID(Updates!D330,FIND("Account Password: ",Updates!D330)+18,(FIND("NETWORK ACCOUNTS",Updates!D330)-(FIND("Account Password:",Updates!D330)+18)))))</f>
        <v>#VALUE!</v>
      </c>
      <c r="I330" t="e">
        <f>TRIM(CLEAN(MID(Updates!D330,FIND("Password: ",Updates!D330)+10,(FIND("E-mail",Updates!D330)-(FIND("Password:",Updates!D330)+12)))))</f>
        <v>#VALUE!</v>
      </c>
      <c r="J330" t="e">
        <f>TRIM(CLEAN(MID(Updates!D330,FIND("Account to clone: ",Updates!D330)+18,(FIND("Position",Updates!D330)-(FIND("Account to clone: ",Updates!D330)+18)))))</f>
        <v>#VALUE!</v>
      </c>
      <c r="K330" t="e">
        <f>TRIM(CLEAN(MID(Updates!D330,FIND("Clone permissions of another account: ",Updates!D330)+38,(FIND("Email required:",Updates!D330)-(FIND("Clone permissions of another account: ",Updates!D330)+38)))))</f>
        <v>#VALUE!</v>
      </c>
      <c r="L330" t="e">
        <f t="shared" si="47"/>
        <v>#VALUE!</v>
      </c>
      <c r="M330" s="8" t="e">
        <f>TRIM(CLEAN(MID(Updates!D330,FIND("Branch: ",Updates!D330)+8,(FIND("Division",Updates!D330)-(FIND("Branch: ",Updates!D330)+8)))))</f>
        <v>#VALUE!</v>
      </c>
      <c r="N330" s="8" t="e">
        <f>TRIM(CLEAN(MID(Updates!D330,FIND("Pooled Position: ",Updates!D330)+17,(FIND("Are the",Updates!D330)-(FIND("Pooled Position: ",Updates!D330)+17)))))</f>
        <v>#VALUE!</v>
      </c>
      <c r="O330" t="e">
        <f>TRIM(CLEAN(MID(Updates!D330,FIND("Employee Name: ",Updates!D330)+15,(FIND("Job Title",Updates!D330)-(FIND("Employee Name: ",Updates!D330)+15)))))</f>
        <v>#VALUE!</v>
      </c>
      <c r="P330" t="e">
        <f t="shared" si="48"/>
        <v>#VALUE!</v>
      </c>
      <c r="Q330" t="e">
        <f t="shared" si="49"/>
        <v>#VALUE!</v>
      </c>
      <c r="R330" t="e">
        <f t="shared" si="50"/>
        <v>#VALUE!</v>
      </c>
      <c r="S330" t="e">
        <f>TRIM(CLEAN(MID(Updates!D330,FIND("Account to clone: ",Updates!D330)+18,(FIND("Position",Updates!D330)-(FIND("Account to clone: ",Updates!D330)+18)))))</f>
        <v>#VALUE!</v>
      </c>
      <c r="T330" t="str">
        <f t="shared" si="51"/>
        <v/>
      </c>
      <c r="U330" t="str">
        <f t="shared" si="52"/>
        <v>No</v>
      </c>
      <c r="V330" t="e">
        <f>TRIM(CLEAN(MID(Updates!D330,FIND("Home Share (H:\ drive) required: ",Updates!D330)+4,(FIND("Group Share (S:\ drive) required: ",Updates!D330)-(FIND("Home Share (H:\ drive) required: ",Updates!D330)+4)))))</f>
        <v>#VALUE!</v>
      </c>
      <c r="W330" t="str">
        <f t="shared" si="53"/>
        <v>No</v>
      </c>
      <c r="X330" t="e">
        <f>TRIM(CLEAN(MID(Updates!D330,FIND("S Drive Path: ",Updates!D330)+14,(FIND("Position",Updates!D330)-(FIND("S Drive Path: ",Updates!D330)+14)))))</f>
        <v>#VALUE!</v>
      </c>
      <c r="Y330" t="e">
        <f>("USR\"&amp;Updates!K330)</f>
        <v>#VALUE!</v>
      </c>
      <c r="Z330" t="e">
        <f>Updates!K330&amp;"$"</f>
        <v>#VALUE!</v>
      </c>
      <c r="AA330" s="11">
        <f t="shared" ca="1" si="54"/>
        <v>6</v>
      </c>
      <c r="AB330" s="6" t="str">
        <f ca="1">LOOKUP(AA330,AC2:AC21,AD2:AD21)</f>
        <v>DC1MDB06</v>
      </c>
    </row>
    <row r="331" spans="1:28" ht="12" customHeight="1">
      <c r="A331" s="6" t="e">
        <f>TRIM(CLEAN(MID(Updates!D331,FIND("Network User Id: ",Updates!D331)+17,(FIND("E-MAIL ACCOUNTS",Updates!D331)-(FIND("Network User Id:",Updates!D331)+17)))))</f>
        <v>#VALUE!</v>
      </c>
      <c r="B331" s="6" t="e">
        <f>TRIM(CLEAN(MID(Updates!D331,FIND("Logon ID: ",Updates!D331)+10,(FIND("Password:",Updates!D331)-(FIND("Logon ID:",Updates!D331)+10)))))</f>
        <v>#VALUE!</v>
      </c>
      <c r="C331" t="e">
        <f>TRIM(CLEAN(MID(Updates!D331,FIND("Primary Address: ",Updates!D331)+17,(FIND("Secondary Address:",Updates!D331)-(FIND("Primary Address: ",Updates!D331)+17)))))</f>
        <v>#VALUE!</v>
      </c>
      <c r="D331" t="e">
        <f>TRIM(CLEAN(MID(Updates!D331,FIND("Secondary Address: ",Updates!D331)+19,(FIND("** PLEASE DO NOT REPLY TO THIS E-MAIL. ",Updates!D331)-(FIND("Secondary Address: ",Updates!D331)+19)))))</f>
        <v>#VALUE!</v>
      </c>
      <c r="E331" t="b">
        <f>IF(COUNT(SEARCH({"transpo.ottawa.on.ca"},D331)),"@ottawa.ca")</f>
        <v>0</v>
      </c>
      <c r="F331" s="9" t="e">
        <f t="shared" si="46"/>
        <v>#VALUE!</v>
      </c>
      <c r="G331" t="e">
        <f>TRIM(CLEAN(MID(Updates!D331,FIND("E-mail Address: ",Updates!D331)+16,(FIND("The employee",Updates!D331)-(FIND("E-mail Address: ",Updates!D331)+16)))))</f>
        <v>#VALUE!</v>
      </c>
      <c r="H331" t="e">
        <f>TRIM(CLEAN(MID(Updates!D331,FIND("Account Password: ",Updates!D331)+18,(FIND("NETWORK ACCOUNTS",Updates!D331)-(FIND("Account Password:",Updates!D331)+18)))))</f>
        <v>#VALUE!</v>
      </c>
      <c r="I331" t="e">
        <f>TRIM(CLEAN(MID(Updates!D331,FIND("Password: ",Updates!D331)+10,(FIND("E-mail",Updates!D331)-(FIND("Password:",Updates!D331)+12)))))</f>
        <v>#VALUE!</v>
      </c>
      <c r="J331" t="e">
        <f>TRIM(CLEAN(MID(Updates!D331,FIND("Account to clone: ",Updates!D331)+18,(FIND("Position",Updates!D331)-(FIND("Account to clone: ",Updates!D331)+18)))))</f>
        <v>#VALUE!</v>
      </c>
      <c r="K331" t="e">
        <f>TRIM(CLEAN(MID(Updates!D331,FIND("Clone permissions of another account: ",Updates!D331)+38,(FIND("Email required:",Updates!D331)-(FIND("Clone permissions of another account: ",Updates!D331)+38)))))</f>
        <v>#VALUE!</v>
      </c>
      <c r="L331" t="e">
        <f t="shared" si="47"/>
        <v>#VALUE!</v>
      </c>
      <c r="M331" s="8" t="e">
        <f>TRIM(CLEAN(MID(Updates!D331,FIND("Branch: ",Updates!D331)+8,(FIND("Division",Updates!D331)-(FIND("Branch: ",Updates!D331)+8)))))</f>
        <v>#VALUE!</v>
      </c>
      <c r="N331" s="8" t="e">
        <f>TRIM(CLEAN(MID(Updates!D331,FIND("Pooled Position: ",Updates!D331)+17,(FIND("Are the",Updates!D331)-(FIND("Pooled Position: ",Updates!D331)+17)))))</f>
        <v>#VALUE!</v>
      </c>
      <c r="O331" t="e">
        <f>TRIM(CLEAN(MID(Updates!D331,FIND("Employee Name: ",Updates!D331)+15,(FIND("Job Title",Updates!D331)-(FIND("Employee Name: ",Updates!D331)+15)))))</f>
        <v>#VALUE!</v>
      </c>
      <c r="P331" t="e">
        <f t="shared" si="48"/>
        <v>#VALUE!</v>
      </c>
      <c r="Q331" t="e">
        <f t="shared" si="49"/>
        <v>#VALUE!</v>
      </c>
      <c r="R331" t="e">
        <f t="shared" si="50"/>
        <v>#VALUE!</v>
      </c>
      <c r="S331" t="e">
        <f>TRIM(CLEAN(MID(Updates!D331,FIND("Account to clone: ",Updates!D331)+18,(FIND("Position",Updates!D331)-(FIND("Account to clone: ",Updates!D331)+18)))))</f>
        <v>#VALUE!</v>
      </c>
      <c r="T331" t="str">
        <f t="shared" si="51"/>
        <v/>
      </c>
      <c r="U331" t="str">
        <f t="shared" si="52"/>
        <v>No</v>
      </c>
      <c r="V331" t="e">
        <f>TRIM(CLEAN(MID(Updates!D331,FIND("Home Share (H:\ drive) required: ",Updates!D331)+4,(FIND("Group Share (S:\ drive) required: ",Updates!D331)-(FIND("Home Share (H:\ drive) required: ",Updates!D331)+4)))))</f>
        <v>#VALUE!</v>
      </c>
      <c r="W331" t="str">
        <f t="shared" si="53"/>
        <v>No</v>
      </c>
      <c r="X331" t="e">
        <f>TRIM(CLEAN(MID(Updates!D331,FIND("S Drive Path: ",Updates!D331)+14,(FIND("Position",Updates!D331)-(FIND("S Drive Path: ",Updates!D331)+14)))))</f>
        <v>#VALUE!</v>
      </c>
      <c r="Y331" t="e">
        <f>("USR\"&amp;Updates!K331)</f>
        <v>#VALUE!</v>
      </c>
      <c r="Z331" t="e">
        <f>Updates!K331&amp;"$"</f>
        <v>#VALUE!</v>
      </c>
      <c r="AA331" s="11">
        <f t="shared" ca="1" si="54"/>
        <v>13</v>
      </c>
      <c r="AB331" s="6" t="str">
        <f ca="1">LOOKUP(AA331,AC2:AC21,AD2:AD21)</f>
        <v>DC4MDB03</v>
      </c>
    </row>
    <row r="332" spans="1:28" ht="12" customHeight="1">
      <c r="A332" s="6" t="e">
        <f>TRIM(CLEAN(MID(Updates!D332,FIND("Network User Id: ",Updates!D332)+17,(FIND("E-MAIL ACCOUNTS",Updates!D332)-(FIND("Network User Id:",Updates!D332)+17)))))</f>
        <v>#VALUE!</v>
      </c>
      <c r="B332" s="6" t="e">
        <f>TRIM(CLEAN(MID(Updates!D332,FIND("Logon ID: ",Updates!D332)+10,(FIND("Password:",Updates!D332)-(FIND("Logon ID:",Updates!D332)+10)))))</f>
        <v>#VALUE!</v>
      </c>
      <c r="C332" t="e">
        <f>TRIM(CLEAN(MID(Updates!D332,FIND("Primary Address: ",Updates!D332)+17,(FIND("Secondary Address:",Updates!D332)-(FIND("Primary Address: ",Updates!D332)+17)))))</f>
        <v>#VALUE!</v>
      </c>
      <c r="D332" t="e">
        <f>TRIM(CLEAN(MID(Updates!D332,FIND("Secondary Address: ",Updates!D332)+19,(FIND("** PLEASE DO NOT REPLY TO THIS E-MAIL. ",Updates!D332)-(FIND("Secondary Address: ",Updates!D332)+19)))))</f>
        <v>#VALUE!</v>
      </c>
      <c r="E332" t="b">
        <f>IF(COUNT(SEARCH({"transpo.ottawa.on.ca"},D332)),"@ottawa.ca")</f>
        <v>0</v>
      </c>
      <c r="F332" s="9" t="e">
        <f t="shared" si="46"/>
        <v>#VALUE!</v>
      </c>
      <c r="G332" t="e">
        <f>TRIM(CLEAN(MID(Updates!D332,FIND("E-mail Address: ",Updates!D332)+16,(FIND("The employee",Updates!D332)-(FIND("E-mail Address: ",Updates!D332)+16)))))</f>
        <v>#VALUE!</v>
      </c>
      <c r="H332" t="e">
        <f>TRIM(CLEAN(MID(Updates!D332,FIND("Account Password: ",Updates!D332)+18,(FIND("NETWORK ACCOUNTS",Updates!D332)-(FIND("Account Password:",Updates!D332)+18)))))</f>
        <v>#VALUE!</v>
      </c>
      <c r="I332" t="e">
        <f>TRIM(CLEAN(MID(Updates!D332,FIND("Password: ",Updates!D332)+10,(FIND("E-mail",Updates!D332)-(FIND("Password:",Updates!D332)+12)))))</f>
        <v>#VALUE!</v>
      </c>
      <c r="J332" t="e">
        <f>TRIM(CLEAN(MID(Updates!D332,FIND("Account to clone: ",Updates!D332)+18,(FIND("Position",Updates!D332)-(FIND("Account to clone: ",Updates!D332)+18)))))</f>
        <v>#VALUE!</v>
      </c>
      <c r="K332" t="e">
        <f>TRIM(CLEAN(MID(Updates!D332,FIND("Clone permissions of another account: ",Updates!D332)+38,(FIND("Email required:",Updates!D332)-(FIND("Clone permissions of another account: ",Updates!D332)+38)))))</f>
        <v>#VALUE!</v>
      </c>
      <c r="L332" t="e">
        <f t="shared" si="47"/>
        <v>#VALUE!</v>
      </c>
      <c r="M332" s="8" t="e">
        <f>TRIM(CLEAN(MID(Updates!D332,FIND("Branch: ",Updates!D332)+8,(FIND("Division",Updates!D332)-(FIND("Branch: ",Updates!D332)+8)))))</f>
        <v>#VALUE!</v>
      </c>
      <c r="N332" s="8" t="e">
        <f>TRIM(CLEAN(MID(Updates!D332,FIND("Pooled Position: ",Updates!D332)+17,(FIND("Are the",Updates!D332)-(FIND("Pooled Position: ",Updates!D332)+17)))))</f>
        <v>#VALUE!</v>
      </c>
      <c r="O332" t="e">
        <f>TRIM(CLEAN(MID(Updates!D332,FIND("Employee Name: ",Updates!D332)+15,(FIND("Job Title",Updates!D332)-(FIND("Employee Name: ",Updates!D332)+15)))))</f>
        <v>#VALUE!</v>
      </c>
      <c r="P332" t="e">
        <f t="shared" si="48"/>
        <v>#VALUE!</v>
      </c>
      <c r="Q332" t="e">
        <f t="shared" si="49"/>
        <v>#VALUE!</v>
      </c>
      <c r="R332" t="e">
        <f t="shared" si="50"/>
        <v>#VALUE!</v>
      </c>
      <c r="S332" t="e">
        <f>TRIM(CLEAN(MID(Updates!D332,FIND("Account to clone: ",Updates!D332)+18,(FIND("Position",Updates!D332)-(FIND("Account to clone: ",Updates!D332)+18)))))</f>
        <v>#VALUE!</v>
      </c>
      <c r="T332" t="str">
        <f t="shared" si="51"/>
        <v/>
      </c>
      <c r="U332" t="str">
        <f t="shared" si="52"/>
        <v>No</v>
      </c>
      <c r="V332" t="e">
        <f>TRIM(CLEAN(MID(Updates!D332,FIND("Home Share (H:\ drive) required: ",Updates!D332)+4,(FIND("Group Share (S:\ drive) required: ",Updates!D332)-(FIND("Home Share (H:\ drive) required: ",Updates!D332)+4)))))</f>
        <v>#VALUE!</v>
      </c>
      <c r="W332" t="str">
        <f t="shared" si="53"/>
        <v>No</v>
      </c>
      <c r="X332" t="e">
        <f>TRIM(CLEAN(MID(Updates!D332,FIND("S Drive Path: ",Updates!D332)+14,(FIND("Position",Updates!D332)-(FIND("S Drive Path: ",Updates!D332)+14)))))</f>
        <v>#VALUE!</v>
      </c>
      <c r="Y332" t="e">
        <f>("USR\"&amp;Updates!K332)</f>
        <v>#VALUE!</v>
      </c>
      <c r="Z332" t="e">
        <f>Updates!K332&amp;"$"</f>
        <v>#VALUE!</v>
      </c>
      <c r="AA332" s="11">
        <f t="shared" ca="1" si="54"/>
        <v>6</v>
      </c>
      <c r="AB332" s="6" t="str">
        <f ca="1">LOOKUP(AA332,AC2:AC21,AD2:AD21)</f>
        <v>DC1MDB06</v>
      </c>
    </row>
    <row r="333" spans="1:28" ht="12" customHeight="1">
      <c r="A333" s="6" t="e">
        <f>TRIM(CLEAN(MID(Updates!D333,FIND("Network User Id: ",Updates!D333)+17,(FIND("E-MAIL ACCOUNTS",Updates!D333)-(FIND("Network User Id:",Updates!D333)+17)))))</f>
        <v>#VALUE!</v>
      </c>
      <c r="B333" s="6" t="e">
        <f>TRIM(CLEAN(MID(Updates!D333,FIND("Logon ID: ",Updates!D333)+10,(FIND("Password:",Updates!D333)-(FIND("Logon ID:",Updates!D333)+10)))))</f>
        <v>#VALUE!</v>
      </c>
      <c r="C333" t="e">
        <f>TRIM(CLEAN(MID(Updates!D333,FIND("Primary Address: ",Updates!D333)+17,(FIND("Secondary Address:",Updates!D333)-(FIND("Primary Address: ",Updates!D333)+17)))))</f>
        <v>#VALUE!</v>
      </c>
      <c r="D333" t="e">
        <f>TRIM(CLEAN(MID(Updates!D333,FIND("Secondary Address: ",Updates!D333)+19,(FIND("** PLEASE DO NOT REPLY TO THIS E-MAIL. ",Updates!D333)-(FIND("Secondary Address: ",Updates!D333)+19)))))</f>
        <v>#VALUE!</v>
      </c>
      <c r="E333" t="b">
        <f>IF(COUNT(SEARCH({"transpo.ottawa.on.ca"},D333)),"@ottawa.ca")</f>
        <v>0</v>
      </c>
      <c r="F333" s="9" t="e">
        <f t="shared" si="46"/>
        <v>#VALUE!</v>
      </c>
      <c r="G333" t="e">
        <f>TRIM(CLEAN(MID(Updates!D333,FIND("E-mail Address: ",Updates!D333)+16,(FIND("The employee",Updates!D333)-(FIND("E-mail Address: ",Updates!D333)+16)))))</f>
        <v>#VALUE!</v>
      </c>
      <c r="H333" t="e">
        <f>TRIM(CLEAN(MID(Updates!D333,FIND("Account Password: ",Updates!D333)+18,(FIND("NETWORK ACCOUNTS",Updates!D333)-(FIND("Account Password:",Updates!D333)+18)))))</f>
        <v>#VALUE!</v>
      </c>
      <c r="I333" t="e">
        <f>TRIM(CLEAN(MID(Updates!D333,FIND("Password: ",Updates!D333)+10,(FIND("E-mail",Updates!D333)-(FIND("Password:",Updates!D333)+12)))))</f>
        <v>#VALUE!</v>
      </c>
      <c r="J333" t="e">
        <f>TRIM(CLEAN(MID(Updates!D333,FIND("Account to clone: ",Updates!D333)+18,(FIND("Position",Updates!D333)-(FIND("Account to clone: ",Updates!D333)+18)))))</f>
        <v>#VALUE!</v>
      </c>
      <c r="K333" t="e">
        <f>TRIM(CLEAN(MID(Updates!D333,FIND("Clone permissions of another account: ",Updates!D333)+38,(FIND("Email required:",Updates!D333)-(FIND("Clone permissions of another account: ",Updates!D333)+38)))))</f>
        <v>#VALUE!</v>
      </c>
      <c r="L333" t="e">
        <f t="shared" si="47"/>
        <v>#VALUE!</v>
      </c>
      <c r="M333" s="8" t="e">
        <f>TRIM(CLEAN(MID(Updates!D333,FIND("Branch: ",Updates!D333)+8,(FIND("Division",Updates!D333)-(FIND("Branch: ",Updates!D333)+8)))))</f>
        <v>#VALUE!</v>
      </c>
      <c r="N333" s="8" t="e">
        <f>TRIM(CLEAN(MID(Updates!D333,FIND("Pooled Position: ",Updates!D333)+17,(FIND("Are the",Updates!D333)-(FIND("Pooled Position: ",Updates!D333)+17)))))</f>
        <v>#VALUE!</v>
      </c>
      <c r="O333" t="e">
        <f>TRIM(CLEAN(MID(Updates!D333,FIND("Employee Name: ",Updates!D333)+15,(FIND("Job Title",Updates!D333)-(FIND("Employee Name: ",Updates!D333)+15)))))</f>
        <v>#VALUE!</v>
      </c>
      <c r="P333" t="e">
        <f t="shared" si="48"/>
        <v>#VALUE!</v>
      </c>
      <c r="Q333" t="e">
        <f t="shared" si="49"/>
        <v>#VALUE!</v>
      </c>
      <c r="R333" t="e">
        <f t="shared" si="50"/>
        <v>#VALUE!</v>
      </c>
      <c r="S333" t="e">
        <f>TRIM(CLEAN(MID(Updates!D333,FIND("Account to clone: ",Updates!D333)+18,(FIND("Position",Updates!D333)-(FIND("Account to clone: ",Updates!D333)+18)))))</f>
        <v>#VALUE!</v>
      </c>
      <c r="T333" t="str">
        <f t="shared" si="51"/>
        <v/>
      </c>
      <c r="U333" t="str">
        <f t="shared" si="52"/>
        <v>No</v>
      </c>
      <c r="V333" t="e">
        <f>TRIM(CLEAN(MID(Updates!D333,FIND("Home Share (H:\ drive) required: ",Updates!D333)+4,(FIND("Group Share (S:\ drive) required: ",Updates!D333)-(FIND("Home Share (H:\ drive) required: ",Updates!D333)+4)))))</f>
        <v>#VALUE!</v>
      </c>
      <c r="W333" t="str">
        <f t="shared" si="53"/>
        <v>No</v>
      </c>
      <c r="X333" t="e">
        <f>TRIM(CLEAN(MID(Updates!D333,FIND("S Drive Path: ",Updates!D333)+14,(FIND("Position",Updates!D333)-(FIND("S Drive Path: ",Updates!D333)+14)))))</f>
        <v>#VALUE!</v>
      </c>
      <c r="Y333" t="e">
        <f>("USR\"&amp;Updates!K333)</f>
        <v>#VALUE!</v>
      </c>
      <c r="Z333" t="e">
        <f>Updates!K333&amp;"$"</f>
        <v>#VALUE!</v>
      </c>
      <c r="AA333" s="11">
        <f t="shared" ca="1" si="54"/>
        <v>4</v>
      </c>
      <c r="AB333" s="6" t="str">
        <f ca="1">LOOKUP(AA333,AC2:AC21,AD2:AD21)</f>
        <v>DC1MDB04</v>
      </c>
    </row>
    <row r="334" spans="1:28" ht="12" customHeight="1">
      <c r="A334" s="6" t="e">
        <f>TRIM(CLEAN(MID(Updates!D334,FIND("Network User Id: ",Updates!D334)+17,(FIND("E-MAIL ACCOUNTS",Updates!D334)-(FIND("Network User Id:",Updates!D334)+17)))))</f>
        <v>#VALUE!</v>
      </c>
      <c r="B334" s="6" t="e">
        <f>TRIM(CLEAN(MID(Updates!D334,FIND("Logon ID: ",Updates!D334)+10,(FIND("Password:",Updates!D334)-(FIND("Logon ID:",Updates!D334)+10)))))</f>
        <v>#VALUE!</v>
      </c>
      <c r="C334" t="e">
        <f>TRIM(CLEAN(MID(Updates!D334,FIND("Primary Address: ",Updates!D334)+17,(FIND("Secondary Address:",Updates!D334)-(FIND("Primary Address: ",Updates!D334)+17)))))</f>
        <v>#VALUE!</v>
      </c>
      <c r="D334" t="e">
        <f>TRIM(CLEAN(MID(Updates!D334,FIND("Secondary Address: ",Updates!D334)+19,(FIND("** PLEASE DO NOT REPLY TO THIS E-MAIL. ",Updates!D334)-(FIND("Secondary Address: ",Updates!D334)+19)))))</f>
        <v>#VALUE!</v>
      </c>
      <c r="E334" t="b">
        <f>IF(COUNT(SEARCH({"transpo.ottawa.on.ca"},D334)),"@ottawa.ca")</f>
        <v>0</v>
      </c>
      <c r="F334" s="9" t="e">
        <f t="shared" si="46"/>
        <v>#VALUE!</v>
      </c>
      <c r="G334" t="e">
        <f>TRIM(CLEAN(MID(Updates!D334,FIND("E-mail Address: ",Updates!D334)+16,(FIND("The employee",Updates!D334)-(FIND("E-mail Address: ",Updates!D334)+16)))))</f>
        <v>#VALUE!</v>
      </c>
      <c r="H334" t="e">
        <f>TRIM(CLEAN(MID(Updates!D334,FIND("Account Password: ",Updates!D334)+18,(FIND("NETWORK ACCOUNTS",Updates!D334)-(FIND("Account Password:",Updates!D334)+18)))))</f>
        <v>#VALUE!</v>
      </c>
      <c r="I334" t="e">
        <f>TRIM(CLEAN(MID(Updates!D334,FIND("Password: ",Updates!D334)+10,(FIND("E-mail",Updates!D334)-(FIND("Password:",Updates!D334)+12)))))</f>
        <v>#VALUE!</v>
      </c>
      <c r="J334" t="e">
        <f>TRIM(CLEAN(MID(Updates!D334,FIND("Account to clone: ",Updates!D334)+18,(FIND("Position",Updates!D334)-(FIND("Account to clone: ",Updates!D334)+18)))))</f>
        <v>#VALUE!</v>
      </c>
      <c r="K334" t="e">
        <f>TRIM(CLEAN(MID(Updates!D334,FIND("Clone permissions of another account: ",Updates!D334)+38,(FIND("Email required:",Updates!D334)-(FIND("Clone permissions of another account: ",Updates!D334)+38)))))</f>
        <v>#VALUE!</v>
      </c>
      <c r="L334" t="e">
        <f t="shared" si="47"/>
        <v>#VALUE!</v>
      </c>
      <c r="M334" s="8" t="e">
        <f>TRIM(CLEAN(MID(Updates!D334,FIND("Branch: ",Updates!D334)+8,(FIND("Division",Updates!D334)-(FIND("Branch: ",Updates!D334)+8)))))</f>
        <v>#VALUE!</v>
      </c>
      <c r="N334" s="8" t="e">
        <f>TRIM(CLEAN(MID(Updates!D334,FIND("Pooled Position: ",Updates!D334)+17,(FIND("Are the",Updates!D334)-(FIND("Pooled Position: ",Updates!D334)+17)))))</f>
        <v>#VALUE!</v>
      </c>
      <c r="O334" t="e">
        <f>TRIM(CLEAN(MID(Updates!D334,FIND("Employee Name: ",Updates!D334)+15,(FIND("Job Title",Updates!D334)-(FIND("Employee Name: ",Updates!D334)+15)))))</f>
        <v>#VALUE!</v>
      </c>
      <c r="P334" t="e">
        <f t="shared" si="48"/>
        <v>#VALUE!</v>
      </c>
      <c r="Q334" t="e">
        <f t="shared" si="49"/>
        <v>#VALUE!</v>
      </c>
      <c r="R334" t="e">
        <f t="shared" si="50"/>
        <v>#VALUE!</v>
      </c>
      <c r="S334" t="e">
        <f>TRIM(CLEAN(MID(Updates!D334,FIND("Account to clone: ",Updates!D334)+18,(FIND("Position",Updates!D334)-(FIND("Account to clone: ",Updates!D334)+18)))))</f>
        <v>#VALUE!</v>
      </c>
      <c r="T334" t="str">
        <f t="shared" si="51"/>
        <v/>
      </c>
      <c r="U334" t="str">
        <f t="shared" si="52"/>
        <v>No</v>
      </c>
      <c r="V334" t="e">
        <f>TRIM(CLEAN(MID(Updates!D334,FIND("Home Share (H:\ drive) required: ",Updates!D334)+4,(FIND("Group Share (S:\ drive) required: ",Updates!D334)-(FIND("Home Share (H:\ drive) required: ",Updates!D334)+4)))))</f>
        <v>#VALUE!</v>
      </c>
      <c r="W334" t="str">
        <f t="shared" si="53"/>
        <v>No</v>
      </c>
      <c r="X334" t="e">
        <f>TRIM(CLEAN(MID(Updates!D334,FIND("S Drive Path: ",Updates!D334)+14,(FIND("Position",Updates!D334)-(FIND("S Drive Path: ",Updates!D334)+14)))))</f>
        <v>#VALUE!</v>
      </c>
      <c r="Y334" t="e">
        <f>("USR\"&amp;Updates!K334)</f>
        <v>#VALUE!</v>
      </c>
      <c r="Z334" t="e">
        <f>Updates!K334&amp;"$"</f>
        <v>#VALUE!</v>
      </c>
      <c r="AA334" s="11">
        <f t="shared" ca="1" si="54"/>
        <v>2</v>
      </c>
      <c r="AB334" s="6" t="str">
        <f ca="1">LOOKUP(AA334,AC2:AC21,AD2:AD21)</f>
        <v>DC1MDB02</v>
      </c>
    </row>
    <row r="335" spans="1:28" ht="12" customHeight="1">
      <c r="A335" s="6" t="e">
        <f>TRIM(CLEAN(MID(Updates!D335,FIND("Network User Id: ",Updates!D335)+17,(FIND("E-MAIL ACCOUNTS",Updates!D335)-(FIND("Network User Id:",Updates!D335)+17)))))</f>
        <v>#VALUE!</v>
      </c>
      <c r="B335" s="6" t="e">
        <f>TRIM(CLEAN(MID(Updates!D335,FIND("Logon ID: ",Updates!D335)+10,(FIND("Password:",Updates!D335)-(FIND("Logon ID:",Updates!D335)+10)))))</f>
        <v>#VALUE!</v>
      </c>
      <c r="C335" t="e">
        <f>TRIM(CLEAN(MID(Updates!D335,FIND("Primary Address: ",Updates!D335)+17,(FIND("Secondary Address:",Updates!D335)-(FIND("Primary Address: ",Updates!D335)+17)))))</f>
        <v>#VALUE!</v>
      </c>
      <c r="D335" t="e">
        <f>TRIM(CLEAN(MID(Updates!D335,FIND("Secondary Address: ",Updates!D335)+19,(FIND("** PLEASE DO NOT REPLY TO THIS E-MAIL. ",Updates!D335)-(FIND("Secondary Address: ",Updates!D335)+19)))))</f>
        <v>#VALUE!</v>
      </c>
      <c r="E335" t="b">
        <f>IF(COUNT(SEARCH({"transpo.ottawa.on.ca"},D335)),"@ottawa.ca")</f>
        <v>0</v>
      </c>
      <c r="F335" s="9" t="e">
        <f t="shared" si="46"/>
        <v>#VALUE!</v>
      </c>
      <c r="G335" t="e">
        <f>TRIM(CLEAN(MID(Updates!D335,FIND("E-mail Address: ",Updates!D335)+16,(FIND("The employee",Updates!D335)-(FIND("E-mail Address: ",Updates!D335)+16)))))</f>
        <v>#VALUE!</v>
      </c>
      <c r="H335" t="e">
        <f>TRIM(CLEAN(MID(Updates!D335,FIND("Account Password: ",Updates!D335)+18,(FIND("NETWORK ACCOUNTS",Updates!D335)-(FIND("Account Password:",Updates!D335)+18)))))</f>
        <v>#VALUE!</v>
      </c>
      <c r="I335" t="e">
        <f>TRIM(CLEAN(MID(Updates!D335,FIND("Password: ",Updates!D335)+10,(FIND("E-mail",Updates!D335)-(FIND("Password:",Updates!D335)+12)))))</f>
        <v>#VALUE!</v>
      </c>
      <c r="J335" t="e">
        <f>TRIM(CLEAN(MID(Updates!D335,FIND("Account to clone: ",Updates!D335)+18,(FIND("Position",Updates!D335)-(FIND("Account to clone: ",Updates!D335)+18)))))</f>
        <v>#VALUE!</v>
      </c>
      <c r="K335" t="e">
        <f>TRIM(CLEAN(MID(Updates!D335,FIND("Clone permissions of another account: ",Updates!D335)+38,(FIND("Email required:",Updates!D335)-(FIND("Clone permissions of another account: ",Updates!D335)+38)))))</f>
        <v>#VALUE!</v>
      </c>
      <c r="L335" t="e">
        <f t="shared" si="47"/>
        <v>#VALUE!</v>
      </c>
      <c r="M335" s="8" t="e">
        <f>TRIM(CLEAN(MID(Updates!D335,FIND("Branch: ",Updates!D335)+8,(FIND("Division",Updates!D335)-(FIND("Branch: ",Updates!D335)+8)))))</f>
        <v>#VALUE!</v>
      </c>
      <c r="N335" s="8" t="e">
        <f>TRIM(CLEAN(MID(Updates!D335,FIND("Pooled Position: ",Updates!D335)+17,(FIND("Are the",Updates!D335)-(FIND("Pooled Position: ",Updates!D335)+17)))))</f>
        <v>#VALUE!</v>
      </c>
      <c r="O335" t="e">
        <f>TRIM(CLEAN(MID(Updates!D335,FIND("Employee Name: ",Updates!D335)+15,(FIND("Job Title",Updates!D335)-(FIND("Employee Name: ",Updates!D335)+15)))))</f>
        <v>#VALUE!</v>
      </c>
      <c r="P335" t="e">
        <f t="shared" si="48"/>
        <v>#VALUE!</v>
      </c>
      <c r="Q335" t="e">
        <f t="shared" si="49"/>
        <v>#VALUE!</v>
      </c>
      <c r="R335" t="e">
        <f t="shared" si="50"/>
        <v>#VALUE!</v>
      </c>
      <c r="S335" t="e">
        <f>TRIM(CLEAN(MID(Updates!D335,FIND("Account to clone: ",Updates!D335)+18,(FIND("Position",Updates!D335)-(FIND("Account to clone: ",Updates!D335)+18)))))</f>
        <v>#VALUE!</v>
      </c>
      <c r="T335" t="str">
        <f t="shared" si="51"/>
        <v/>
      </c>
      <c r="U335" t="str">
        <f t="shared" si="52"/>
        <v>No</v>
      </c>
      <c r="V335" t="e">
        <f>TRIM(CLEAN(MID(Updates!D335,FIND("Home Share (H:\ drive) required: ",Updates!D335)+4,(FIND("Group Share (S:\ drive) required: ",Updates!D335)-(FIND("Home Share (H:\ drive) required: ",Updates!D335)+4)))))</f>
        <v>#VALUE!</v>
      </c>
      <c r="W335" t="str">
        <f t="shared" si="53"/>
        <v>No</v>
      </c>
      <c r="X335" t="e">
        <f>TRIM(CLEAN(MID(Updates!D335,FIND("S Drive Path: ",Updates!D335)+14,(FIND("Position",Updates!D335)-(FIND("S Drive Path: ",Updates!D335)+14)))))</f>
        <v>#VALUE!</v>
      </c>
      <c r="Y335" t="e">
        <f>("USR\"&amp;Updates!K335)</f>
        <v>#VALUE!</v>
      </c>
      <c r="Z335" t="e">
        <f>Updates!K335&amp;"$"</f>
        <v>#VALUE!</v>
      </c>
      <c r="AA335" s="11">
        <f t="shared" ca="1" si="54"/>
        <v>15</v>
      </c>
      <c r="AB335" s="6" t="str">
        <f ca="1">LOOKUP(AA335,AC2:AC21,AD2:AD21)</f>
        <v>DC4MDB05</v>
      </c>
    </row>
    <row r="336" spans="1:28" ht="12" customHeight="1">
      <c r="A336" s="6" t="e">
        <f>TRIM(CLEAN(MID(Updates!D336,FIND("Network User Id: ",Updates!D336)+17,(FIND("E-MAIL ACCOUNTS",Updates!D336)-(FIND("Network User Id:",Updates!D336)+17)))))</f>
        <v>#VALUE!</v>
      </c>
      <c r="B336" s="6" t="e">
        <f>TRIM(CLEAN(MID(Updates!D336,FIND("Logon ID: ",Updates!D336)+10,(FIND("Password:",Updates!D336)-(FIND("Logon ID:",Updates!D336)+10)))))</f>
        <v>#VALUE!</v>
      </c>
      <c r="C336" t="e">
        <f>TRIM(CLEAN(MID(Updates!D336,FIND("Primary Address: ",Updates!D336)+17,(FIND("Secondary Address:",Updates!D336)-(FIND("Primary Address: ",Updates!D336)+17)))))</f>
        <v>#VALUE!</v>
      </c>
      <c r="D336" t="e">
        <f>TRIM(CLEAN(MID(Updates!D336,FIND("Secondary Address: ",Updates!D336)+19,(FIND("** PLEASE DO NOT REPLY TO THIS E-MAIL. ",Updates!D336)-(FIND("Secondary Address: ",Updates!D336)+19)))))</f>
        <v>#VALUE!</v>
      </c>
      <c r="E336" t="b">
        <f>IF(COUNT(SEARCH({"transpo.ottawa.on.ca"},D336)),"@ottawa.ca")</f>
        <v>0</v>
      </c>
      <c r="F336" s="9" t="e">
        <f t="shared" si="46"/>
        <v>#VALUE!</v>
      </c>
      <c r="G336" t="e">
        <f>TRIM(CLEAN(MID(Updates!D336,FIND("E-mail Address: ",Updates!D336)+16,(FIND("The employee",Updates!D336)-(FIND("E-mail Address: ",Updates!D336)+16)))))</f>
        <v>#VALUE!</v>
      </c>
      <c r="H336" t="e">
        <f>TRIM(CLEAN(MID(Updates!D336,FIND("Account Password: ",Updates!D336)+18,(FIND("NETWORK ACCOUNTS",Updates!D336)-(FIND("Account Password:",Updates!D336)+18)))))</f>
        <v>#VALUE!</v>
      </c>
      <c r="I336" t="e">
        <f>TRIM(CLEAN(MID(Updates!D336,FIND("Password: ",Updates!D336)+10,(FIND("E-mail",Updates!D336)-(FIND("Password:",Updates!D336)+12)))))</f>
        <v>#VALUE!</v>
      </c>
      <c r="J336" t="e">
        <f>TRIM(CLEAN(MID(Updates!D336,FIND("Account to clone: ",Updates!D336)+18,(FIND("Position",Updates!D336)-(FIND("Account to clone: ",Updates!D336)+18)))))</f>
        <v>#VALUE!</v>
      </c>
      <c r="K336" t="e">
        <f>TRIM(CLEAN(MID(Updates!D336,FIND("Clone permissions of another account: ",Updates!D336)+38,(FIND("Email required:",Updates!D336)-(FIND("Clone permissions of another account: ",Updates!D336)+38)))))</f>
        <v>#VALUE!</v>
      </c>
      <c r="L336" t="e">
        <f t="shared" si="47"/>
        <v>#VALUE!</v>
      </c>
      <c r="M336" s="8" t="e">
        <f>TRIM(CLEAN(MID(Updates!D336,FIND("Branch: ",Updates!D336)+8,(FIND("Division",Updates!D336)-(FIND("Branch: ",Updates!D336)+8)))))</f>
        <v>#VALUE!</v>
      </c>
      <c r="N336" s="8" t="e">
        <f>TRIM(CLEAN(MID(Updates!D336,FIND("Pooled Position: ",Updates!D336)+17,(FIND("Are the",Updates!D336)-(FIND("Pooled Position: ",Updates!D336)+17)))))</f>
        <v>#VALUE!</v>
      </c>
      <c r="O336" t="e">
        <f>TRIM(CLEAN(MID(Updates!D336,FIND("Employee Name: ",Updates!D336)+15,(FIND("Job Title",Updates!D336)-(FIND("Employee Name: ",Updates!D336)+15)))))</f>
        <v>#VALUE!</v>
      </c>
      <c r="P336" t="e">
        <f t="shared" si="48"/>
        <v>#VALUE!</v>
      </c>
      <c r="Q336" t="e">
        <f t="shared" si="49"/>
        <v>#VALUE!</v>
      </c>
      <c r="R336" t="e">
        <f t="shared" si="50"/>
        <v>#VALUE!</v>
      </c>
      <c r="S336" t="e">
        <f>TRIM(CLEAN(MID(Updates!D336,FIND("Account to clone: ",Updates!D336)+18,(FIND("Position",Updates!D336)-(FIND("Account to clone: ",Updates!D336)+18)))))</f>
        <v>#VALUE!</v>
      </c>
      <c r="T336" t="str">
        <f t="shared" si="51"/>
        <v/>
      </c>
      <c r="U336" t="str">
        <f t="shared" si="52"/>
        <v>No</v>
      </c>
      <c r="V336" t="e">
        <f>TRIM(CLEAN(MID(Updates!D336,FIND("Home Share (H:\ drive) required: ",Updates!D336)+4,(FIND("Group Share (S:\ drive) required: ",Updates!D336)-(FIND("Home Share (H:\ drive) required: ",Updates!D336)+4)))))</f>
        <v>#VALUE!</v>
      </c>
      <c r="W336" t="str">
        <f t="shared" si="53"/>
        <v>No</v>
      </c>
      <c r="X336" t="e">
        <f>TRIM(CLEAN(MID(Updates!D336,FIND("S Drive Path: ",Updates!D336)+14,(FIND("Position",Updates!D336)-(FIND("S Drive Path: ",Updates!D336)+14)))))</f>
        <v>#VALUE!</v>
      </c>
      <c r="Y336" t="e">
        <f>("USR\"&amp;Updates!K336)</f>
        <v>#VALUE!</v>
      </c>
      <c r="Z336" t="e">
        <f>Updates!K336&amp;"$"</f>
        <v>#VALUE!</v>
      </c>
      <c r="AA336" s="11">
        <f t="shared" ca="1" si="54"/>
        <v>14</v>
      </c>
      <c r="AB336" s="6" t="str">
        <f ca="1">LOOKUP(AA336,AC2:AC21,AD2:AD21)</f>
        <v>DC4MDB04</v>
      </c>
    </row>
    <row r="337" spans="1:28" ht="12" customHeight="1">
      <c r="A337" s="6" t="e">
        <f>TRIM(CLEAN(MID(Updates!D337,FIND("Network User Id: ",Updates!D337)+17,(FIND("E-MAIL ACCOUNTS",Updates!D337)-(FIND("Network User Id:",Updates!D337)+17)))))</f>
        <v>#VALUE!</v>
      </c>
      <c r="B337" s="6" t="e">
        <f>TRIM(CLEAN(MID(Updates!D337,FIND("Logon ID: ",Updates!D337)+10,(FIND("Password:",Updates!D337)-(FIND("Logon ID:",Updates!D337)+10)))))</f>
        <v>#VALUE!</v>
      </c>
      <c r="C337" t="e">
        <f>TRIM(CLEAN(MID(Updates!D337,FIND("Primary Address: ",Updates!D337)+17,(FIND("Secondary Address:",Updates!D337)-(FIND("Primary Address: ",Updates!D337)+17)))))</f>
        <v>#VALUE!</v>
      </c>
      <c r="D337" t="e">
        <f>TRIM(CLEAN(MID(Updates!D337,FIND("Secondary Address: ",Updates!D337)+19,(FIND("** PLEASE DO NOT REPLY TO THIS E-MAIL. ",Updates!D337)-(FIND("Secondary Address: ",Updates!D337)+19)))))</f>
        <v>#VALUE!</v>
      </c>
      <c r="E337" t="b">
        <f>IF(COUNT(SEARCH({"transpo.ottawa.on.ca"},D337)),"@ottawa.ca")</f>
        <v>0</v>
      </c>
      <c r="F337" s="9" t="e">
        <f t="shared" si="46"/>
        <v>#VALUE!</v>
      </c>
      <c r="G337" t="e">
        <f>TRIM(CLEAN(MID(Updates!D337,FIND("E-mail Address: ",Updates!D337)+16,(FIND("The employee",Updates!D337)-(FIND("E-mail Address: ",Updates!D337)+16)))))</f>
        <v>#VALUE!</v>
      </c>
      <c r="H337" t="e">
        <f>TRIM(CLEAN(MID(Updates!D337,FIND("Account Password: ",Updates!D337)+18,(FIND("NETWORK ACCOUNTS",Updates!D337)-(FIND("Account Password:",Updates!D337)+18)))))</f>
        <v>#VALUE!</v>
      </c>
      <c r="I337" t="e">
        <f>TRIM(CLEAN(MID(Updates!D337,FIND("Password: ",Updates!D337)+10,(FIND("E-mail",Updates!D337)-(FIND("Password:",Updates!D337)+12)))))</f>
        <v>#VALUE!</v>
      </c>
      <c r="J337" t="e">
        <f>TRIM(CLEAN(MID(Updates!D337,FIND("Account to clone: ",Updates!D337)+18,(FIND("Position",Updates!D337)-(FIND("Account to clone: ",Updates!D337)+18)))))</f>
        <v>#VALUE!</v>
      </c>
      <c r="K337" t="e">
        <f>TRIM(CLEAN(MID(Updates!D337,FIND("Clone permissions of another account: ",Updates!D337)+38,(FIND("Email required:",Updates!D337)-(FIND("Clone permissions of another account: ",Updates!D337)+38)))))</f>
        <v>#VALUE!</v>
      </c>
      <c r="L337" t="e">
        <f t="shared" si="47"/>
        <v>#VALUE!</v>
      </c>
      <c r="M337" s="8" t="e">
        <f>TRIM(CLEAN(MID(Updates!D337,FIND("Branch: ",Updates!D337)+8,(FIND("Division",Updates!D337)-(FIND("Branch: ",Updates!D337)+8)))))</f>
        <v>#VALUE!</v>
      </c>
      <c r="N337" s="8" t="e">
        <f>TRIM(CLEAN(MID(Updates!D337,FIND("Pooled Position: ",Updates!D337)+17,(FIND("Are the",Updates!D337)-(FIND("Pooled Position: ",Updates!D337)+17)))))</f>
        <v>#VALUE!</v>
      </c>
      <c r="O337" t="e">
        <f>TRIM(CLEAN(MID(Updates!D337,FIND("Employee Name: ",Updates!D337)+15,(FIND("Job Title",Updates!D337)-(FIND("Employee Name: ",Updates!D337)+15)))))</f>
        <v>#VALUE!</v>
      </c>
      <c r="P337" t="e">
        <f t="shared" si="48"/>
        <v>#VALUE!</v>
      </c>
      <c r="Q337" t="e">
        <f t="shared" si="49"/>
        <v>#VALUE!</v>
      </c>
      <c r="R337" t="e">
        <f t="shared" si="50"/>
        <v>#VALUE!</v>
      </c>
      <c r="S337" t="e">
        <f>TRIM(CLEAN(MID(Updates!D337,FIND("Account to clone: ",Updates!D337)+18,(FIND("Position",Updates!D337)-(FIND("Account to clone: ",Updates!D337)+18)))))</f>
        <v>#VALUE!</v>
      </c>
      <c r="T337" t="str">
        <f t="shared" si="51"/>
        <v/>
      </c>
      <c r="U337" t="str">
        <f t="shared" si="52"/>
        <v>No</v>
      </c>
      <c r="V337" t="e">
        <f>TRIM(CLEAN(MID(Updates!D337,FIND("Home Share (H:\ drive) required: ",Updates!D337)+4,(FIND("Group Share (S:\ drive) required: ",Updates!D337)-(FIND("Home Share (H:\ drive) required: ",Updates!D337)+4)))))</f>
        <v>#VALUE!</v>
      </c>
      <c r="W337" t="str">
        <f t="shared" si="53"/>
        <v>No</v>
      </c>
      <c r="X337" t="e">
        <f>TRIM(CLEAN(MID(Updates!D337,FIND("S Drive Path: ",Updates!D337)+14,(FIND("Position",Updates!D337)-(FIND("S Drive Path: ",Updates!D337)+14)))))</f>
        <v>#VALUE!</v>
      </c>
      <c r="Y337" t="e">
        <f>("USR\"&amp;Updates!K337)</f>
        <v>#VALUE!</v>
      </c>
      <c r="Z337" t="e">
        <f>Updates!K337&amp;"$"</f>
        <v>#VALUE!</v>
      </c>
      <c r="AA337" s="11">
        <f t="shared" ca="1" si="54"/>
        <v>20</v>
      </c>
      <c r="AB337" s="6" t="str">
        <f ca="1">LOOKUP(AA337,AC2:AC21,AD2:AD21)</f>
        <v>DC4MDB10</v>
      </c>
    </row>
    <row r="338" spans="1:28" ht="12" customHeight="1">
      <c r="A338" s="6" t="e">
        <f>TRIM(CLEAN(MID(Updates!D338,FIND("Network User Id: ",Updates!D338)+17,(FIND("E-MAIL ACCOUNTS",Updates!D338)-(FIND("Network User Id:",Updates!D338)+17)))))</f>
        <v>#VALUE!</v>
      </c>
      <c r="B338" s="6" t="e">
        <f>TRIM(CLEAN(MID(Updates!D338,FIND("Logon ID: ",Updates!D338)+10,(FIND("Password:",Updates!D338)-(FIND("Logon ID:",Updates!D338)+10)))))</f>
        <v>#VALUE!</v>
      </c>
      <c r="C338" t="e">
        <f>TRIM(CLEAN(MID(Updates!D338,FIND("Primary Address: ",Updates!D338)+17,(FIND("Secondary Address:",Updates!D338)-(FIND("Primary Address: ",Updates!D338)+17)))))</f>
        <v>#VALUE!</v>
      </c>
      <c r="D338" t="e">
        <f>TRIM(CLEAN(MID(Updates!D338,FIND("Secondary Address: ",Updates!D338)+19,(FIND("** PLEASE DO NOT REPLY TO THIS E-MAIL. ",Updates!D338)-(FIND("Secondary Address: ",Updates!D338)+19)))))</f>
        <v>#VALUE!</v>
      </c>
      <c r="E338" t="b">
        <f>IF(COUNT(SEARCH({"transpo.ottawa.on.ca"},D338)),"@ottawa.ca")</f>
        <v>0</v>
      </c>
      <c r="F338" s="9" t="e">
        <f t="shared" si="46"/>
        <v>#VALUE!</v>
      </c>
      <c r="G338" t="e">
        <f>TRIM(CLEAN(MID(Updates!D338,FIND("E-mail Address: ",Updates!D338)+16,(FIND("The employee",Updates!D338)-(FIND("E-mail Address: ",Updates!D338)+16)))))</f>
        <v>#VALUE!</v>
      </c>
      <c r="H338" t="e">
        <f>TRIM(CLEAN(MID(Updates!D338,FIND("Account Password: ",Updates!D338)+18,(FIND("NETWORK ACCOUNTS",Updates!D338)-(FIND("Account Password:",Updates!D338)+18)))))</f>
        <v>#VALUE!</v>
      </c>
      <c r="I338" t="e">
        <f>TRIM(CLEAN(MID(Updates!D338,FIND("Password: ",Updates!D338)+10,(FIND("E-mail",Updates!D338)-(FIND("Password:",Updates!D338)+12)))))</f>
        <v>#VALUE!</v>
      </c>
      <c r="J338" t="e">
        <f>TRIM(CLEAN(MID(Updates!D338,FIND("Account to clone: ",Updates!D338)+18,(FIND("Position",Updates!D338)-(FIND("Account to clone: ",Updates!D338)+18)))))</f>
        <v>#VALUE!</v>
      </c>
      <c r="K338" t="e">
        <f>TRIM(CLEAN(MID(Updates!D338,FIND("Clone permissions of another account: ",Updates!D338)+38,(FIND("Email required:",Updates!D338)-(FIND("Clone permissions of another account: ",Updates!D338)+38)))))</f>
        <v>#VALUE!</v>
      </c>
      <c r="L338" t="e">
        <f t="shared" si="47"/>
        <v>#VALUE!</v>
      </c>
      <c r="M338" s="8" t="e">
        <f>TRIM(CLEAN(MID(Updates!D338,FIND("Branch: ",Updates!D338)+8,(FIND("Division",Updates!D338)-(FIND("Branch: ",Updates!D338)+8)))))</f>
        <v>#VALUE!</v>
      </c>
      <c r="N338" s="8" t="e">
        <f>TRIM(CLEAN(MID(Updates!D338,FIND("Pooled Position: ",Updates!D338)+17,(FIND("Are the",Updates!D338)-(FIND("Pooled Position: ",Updates!D338)+17)))))</f>
        <v>#VALUE!</v>
      </c>
      <c r="O338" t="e">
        <f>TRIM(CLEAN(MID(Updates!D338,FIND("Employee Name: ",Updates!D338)+15,(FIND("Job Title",Updates!D338)-(FIND("Employee Name: ",Updates!D338)+15)))))</f>
        <v>#VALUE!</v>
      </c>
      <c r="P338" t="e">
        <f t="shared" si="48"/>
        <v>#VALUE!</v>
      </c>
      <c r="Q338" t="e">
        <f t="shared" si="49"/>
        <v>#VALUE!</v>
      </c>
      <c r="R338" t="e">
        <f t="shared" si="50"/>
        <v>#VALUE!</v>
      </c>
      <c r="S338" t="e">
        <f>TRIM(CLEAN(MID(Updates!D338,FIND("Account to clone: ",Updates!D338)+18,(FIND("Position",Updates!D338)-(FIND("Account to clone: ",Updates!D338)+18)))))</f>
        <v>#VALUE!</v>
      </c>
      <c r="T338" t="str">
        <f t="shared" si="51"/>
        <v/>
      </c>
      <c r="U338" t="str">
        <f t="shared" si="52"/>
        <v>No</v>
      </c>
      <c r="V338" t="e">
        <f>TRIM(CLEAN(MID(Updates!D338,FIND("Home Share (H:\ drive) required: ",Updates!D338)+4,(FIND("Group Share (S:\ drive) required: ",Updates!D338)-(FIND("Home Share (H:\ drive) required: ",Updates!D338)+4)))))</f>
        <v>#VALUE!</v>
      </c>
      <c r="W338" t="str">
        <f t="shared" si="53"/>
        <v>No</v>
      </c>
      <c r="X338" t="e">
        <f>TRIM(CLEAN(MID(Updates!D338,FIND("S Drive Path: ",Updates!D338)+14,(FIND("Position",Updates!D338)-(FIND("S Drive Path: ",Updates!D338)+14)))))</f>
        <v>#VALUE!</v>
      </c>
      <c r="Y338" t="e">
        <f>("USR\"&amp;Updates!K338)</f>
        <v>#VALUE!</v>
      </c>
      <c r="Z338" t="e">
        <f>Updates!K338&amp;"$"</f>
        <v>#VALUE!</v>
      </c>
      <c r="AA338" s="11">
        <f t="shared" ca="1" si="54"/>
        <v>4</v>
      </c>
      <c r="AB338" s="6" t="str">
        <f ca="1">LOOKUP(AA338,AC2:AC21,AD2:AD21)</f>
        <v>DC1MDB04</v>
      </c>
    </row>
    <row r="339" spans="1:28" ht="12" customHeight="1">
      <c r="A339" s="6" t="e">
        <f>TRIM(CLEAN(MID(Updates!D339,FIND("Network User Id: ",Updates!D339)+17,(FIND("E-MAIL ACCOUNTS",Updates!D339)-(FIND("Network User Id:",Updates!D339)+17)))))</f>
        <v>#VALUE!</v>
      </c>
      <c r="B339" s="6" t="e">
        <f>TRIM(CLEAN(MID(Updates!D339,FIND("Logon ID: ",Updates!D339)+10,(FIND("Password:",Updates!D339)-(FIND("Logon ID:",Updates!D339)+10)))))</f>
        <v>#VALUE!</v>
      </c>
      <c r="C339" t="e">
        <f>TRIM(CLEAN(MID(Updates!D339,FIND("Primary Address: ",Updates!D339)+17,(FIND("Secondary Address:",Updates!D339)-(FIND("Primary Address: ",Updates!D339)+17)))))</f>
        <v>#VALUE!</v>
      </c>
      <c r="D339" t="e">
        <f>TRIM(CLEAN(MID(Updates!D339,FIND("Secondary Address: ",Updates!D339)+19,(FIND("** PLEASE DO NOT REPLY TO THIS E-MAIL. ",Updates!D339)-(FIND("Secondary Address: ",Updates!D339)+19)))))</f>
        <v>#VALUE!</v>
      </c>
      <c r="E339" t="b">
        <f>IF(COUNT(SEARCH({"transpo.ottawa.on.ca"},D339)),"@ottawa.ca")</f>
        <v>0</v>
      </c>
      <c r="F339" s="9" t="e">
        <f t="shared" si="46"/>
        <v>#VALUE!</v>
      </c>
      <c r="G339" t="e">
        <f>TRIM(CLEAN(MID(Updates!D339,FIND("E-mail Address: ",Updates!D339)+16,(FIND("The employee",Updates!D339)-(FIND("E-mail Address: ",Updates!D339)+16)))))</f>
        <v>#VALUE!</v>
      </c>
      <c r="H339" t="e">
        <f>TRIM(CLEAN(MID(Updates!D339,FIND("Account Password: ",Updates!D339)+18,(FIND("NETWORK ACCOUNTS",Updates!D339)-(FIND("Account Password:",Updates!D339)+18)))))</f>
        <v>#VALUE!</v>
      </c>
      <c r="I339" t="e">
        <f>TRIM(CLEAN(MID(Updates!D339,FIND("Password: ",Updates!D339)+10,(FIND("E-mail",Updates!D339)-(FIND("Password:",Updates!D339)+12)))))</f>
        <v>#VALUE!</v>
      </c>
      <c r="J339" t="e">
        <f>TRIM(CLEAN(MID(Updates!D339,FIND("Account to clone: ",Updates!D339)+18,(FIND("Position",Updates!D339)-(FIND("Account to clone: ",Updates!D339)+18)))))</f>
        <v>#VALUE!</v>
      </c>
      <c r="K339" t="e">
        <f>TRIM(CLEAN(MID(Updates!D339,FIND("Clone permissions of another account: ",Updates!D339)+38,(FIND("Email required:",Updates!D339)-(FIND("Clone permissions of another account: ",Updates!D339)+38)))))</f>
        <v>#VALUE!</v>
      </c>
      <c r="L339" t="e">
        <f t="shared" si="47"/>
        <v>#VALUE!</v>
      </c>
      <c r="M339" s="8" t="e">
        <f>TRIM(CLEAN(MID(Updates!D339,FIND("Branch: ",Updates!D339)+8,(FIND("Division",Updates!D339)-(FIND("Branch: ",Updates!D339)+8)))))</f>
        <v>#VALUE!</v>
      </c>
      <c r="N339" s="8" t="e">
        <f>TRIM(CLEAN(MID(Updates!D339,FIND("Pooled Position: ",Updates!D339)+17,(FIND("Are the",Updates!D339)-(FIND("Pooled Position: ",Updates!D339)+17)))))</f>
        <v>#VALUE!</v>
      </c>
      <c r="O339" t="e">
        <f>TRIM(CLEAN(MID(Updates!D339,FIND("Employee Name: ",Updates!D339)+15,(FIND("Job Title",Updates!D339)-(FIND("Employee Name: ",Updates!D339)+15)))))</f>
        <v>#VALUE!</v>
      </c>
      <c r="P339" t="e">
        <f t="shared" si="48"/>
        <v>#VALUE!</v>
      </c>
      <c r="Q339" t="e">
        <f t="shared" si="49"/>
        <v>#VALUE!</v>
      </c>
      <c r="R339" t="e">
        <f t="shared" si="50"/>
        <v>#VALUE!</v>
      </c>
      <c r="S339" t="e">
        <f>TRIM(CLEAN(MID(Updates!D339,FIND("Account to clone: ",Updates!D339)+18,(FIND("Position",Updates!D339)-(FIND("Account to clone: ",Updates!D339)+18)))))</f>
        <v>#VALUE!</v>
      </c>
      <c r="T339" t="str">
        <f t="shared" si="51"/>
        <v/>
      </c>
      <c r="U339" t="str">
        <f t="shared" si="52"/>
        <v>No</v>
      </c>
      <c r="V339" t="e">
        <f>TRIM(CLEAN(MID(Updates!D339,FIND("Home Share (H:\ drive) required: ",Updates!D339)+4,(FIND("Group Share (S:\ drive) required: ",Updates!D339)-(FIND("Home Share (H:\ drive) required: ",Updates!D339)+4)))))</f>
        <v>#VALUE!</v>
      </c>
      <c r="W339" t="str">
        <f t="shared" si="53"/>
        <v>No</v>
      </c>
      <c r="X339" t="e">
        <f>TRIM(CLEAN(MID(Updates!D339,FIND("S Drive Path: ",Updates!D339)+14,(FIND("Position",Updates!D339)-(FIND("S Drive Path: ",Updates!D339)+14)))))</f>
        <v>#VALUE!</v>
      </c>
      <c r="Y339" t="e">
        <f>("USR\"&amp;Updates!K339)</f>
        <v>#VALUE!</v>
      </c>
      <c r="Z339" t="e">
        <f>Updates!K339&amp;"$"</f>
        <v>#VALUE!</v>
      </c>
      <c r="AA339" s="11">
        <f t="shared" ca="1" si="54"/>
        <v>12</v>
      </c>
      <c r="AB339" s="6" t="str">
        <f ca="1">LOOKUP(AA339,AC2:AC21,AD2:AD21)</f>
        <v>DC4MDB02</v>
      </c>
    </row>
    <row r="340" spans="1:28" ht="12" customHeight="1">
      <c r="A340" s="6" t="e">
        <f>TRIM(CLEAN(MID(Updates!D340,FIND("Network User Id: ",Updates!D340)+17,(FIND("E-MAIL ACCOUNTS",Updates!D340)-(FIND("Network User Id:",Updates!D340)+17)))))</f>
        <v>#VALUE!</v>
      </c>
      <c r="B340" s="6" t="e">
        <f>TRIM(CLEAN(MID(Updates!D340,FIND("Logon ID: ",Updates!D340)+10,(FIND("Password:",Updates!D340)-(FIND("Logon ID:",Updates!D340)+10)))))</f>
        <v>#VALUE!</v>
      </c>
      <c r="C340" t="e">
        <f>TRIM(CLEAN(MID(Updates!D340,FIND("Primary Address: ",Updates!D340)+17,(FIND("Secondary Address:",Updates!D340)-(FIND("Primary Address: ",Updates!D340)+17)))))</f>
        <v>#VALUE!</v>
      </c>
      <c r="D340" t="e">
        <f>TRIM(CLEAN(MID(Updates!D340,FIND("Secondary Address: ",Updates!D340)+19,(FIND("** PLEASE DO NOT REPLY TO THIS E-MAIL. ",Updates!D340)-(FIND("Secondary Address: ",Updates!D340)+19)))))</f>
        <v>#VALUE!</v>
      </c>
      <c r="E340" t="b">
        <f>IF(COUNT(SEARCH({"transpo.ottawa.on.ca"},D340)),"@ottawa.ca")</f>
        <v>0</v>
      </c>
      <c r="F340" s="9" t="e">
        <f t="shared" si="46"/>
        <v>#VALUE!</v>
      </c>
      <c r="G340" t="e">
        <f>TRIM(CLEAN(MID(Updates!D340,FIND("E-mail Address: ",Updates!D340)+16,(FIND("The employee",Updates!D340)-(FIND("E-mail Address: ",Updates!D340)+16)))))</f>
        <v>#VALUE!</v>
      </c>
      <c r="H340" t="e">
        <f>TRIM(CLEAN(MID(Updates!D340,FIND("Account Password: ",Updates!D340)+18,(FIND("NETWORK ACCOUNTS",Updates!D340)-(FIND("Account Password:",Updates!D340)+18)))))</f>
        <v>#VALUE!</v>
      </c>
      <c r="I340" t="e">
        <f>TRIM(CLEAN(MID(Updates!D340,FIND("Password: ",Updates!D340)+10,(FIND("E-mail",Updates!D340)-(FIND("Password:",Updates!D340)+12)))))</f>
        <v>#VALUE!</v>
      </c>
      <c r="J340" t="e">
        <f>TRIM(CLEAN(MID(Updates!D340,FIND("Account to clone: ",Updates!D340)+18,(FIND("Position",Updates!D340)-(FIND("Account to clone: ",Updates!D340)+18)))))</f>
        <v>#VALUE!</v>
      </c>
      <c r="K340" t="e">
        <f>TRIM(CLEAN(MID(Updates!D340,FIND("Clone permissions of another account: ",Updates!D340)+38,(FIND("Email required:",Updates!D340)-(FIND("Clone permissions of another account: ",Updates!D340)+38)))))</f>
        <v>#VALUE!</v>
      </c>
      <c r="L340" t="e">
        <f t="shared" si="47"/>
        <v>#VALUE!</v>
      </c>
      <c r="M340" s="8" t="e">
        <f>TRIM(CLEAN(MID(Updates!D340,FIND("Branch: ",Updates!D340)+8,(FIND("Division",Updates!D340)-(FIND("Branch: ",Updates!D340)+8)))))</f>
        <v>#VALUE!</v>
      </c>
      <c r="N340" s="8" t="e">
        <f>TRIM(CLEAN(MID(Updates!D340,FIND("Pooled Position: ",Updates!D340)+17,(FIND("Are the",Updates!D340)-(FIND("Pooled Position: ",Updates!D340)+17)))))</f>
        <v>#VALUE!</v>
      </c>
      <c r="O340" t="e">
        <f>TRIM(CLEAN(MID(Updates!D340,FIND("Employee Name: ",Updates!D340)+15,(FIND("Job Title",Updates!D340)-(FIND("Employee Name: ",Updates!D340)+15)))))</f>
        <v>#VALUE!</v>
      </c>
      <c r="P340" t="e">
        <f t="shared" si="48"/>
        <v>#VALUE!</v>
      </c>
      <c r="Q340" t="e">
        <f t="shared" si="49"/>
        <v>#VALUE!</v>
      </c>
      <c r="R340" t="e">
        <f t="shared" si="50"/>
        <v>#VALUE!</v>
      </c>
      <c r="S340" t="e">
        <f>TRIM(CLEAN(MID(Updates!D340,FIND("Account to clone: ",Updates!D340)+18,(FIND("Position",Updates!D340)-(FIND("Account to clone: ",Updates!D340)+18)))))</f>
        <v>#VALUE!</v>
      </c>
      <c r="T340" t="str">
        <f t="shared" si="51"/>
        <v/>
      </c>
      <c r="U340" t="str">
        <f t="shared" si="52"/>
        <v>No</v>
      </c>
      <c r="V340" t="e">
        <f>TRIM(CLEAN(MID(Updates!D340,FIND("Home Share (H:\ drive) required: ",Updates!D340)+4,(FIND("Group Share (S:\ drive) required: ",Updates!D340)-(FIND("Home Share (H:\ drive) required: ",Updates!D340)+4)))))</f>
        <v>#VALUE!</v>
      </c>
      <c r="W340" t="str">
        <f t="shared" si="53"/>
        <v>No</v>
      </c>
      <c r="X340" t="e">
        <f>TRIM(CLEAN(MID(Updates!D340,FIND("S Drive Path: ",Updates!D340)+14,(FIND("Position",Updates!D340)-(FIND("S Drive Path: ",Updates!D340)+14)))))</f>
        <v>#VALUE!</v>
      </c>
      <c r="Y340" t="e">
        <f>("USR\"&amp;Updates!K340)</f>
        <v>#VALUE!</v>
      </c>
      <c r="Z340" t="e">
        <f>Updates!K340&amp;"$"</f>
        <v>#VALUE!</v>
      </c>
      <c r="AA340" s="11">
        <f t="shared" ca="1" si="54"/>
        <v>2</v>
      </c>
      <c r="AB340" s="6" t="str">
        <f ca="1">LOOKUP(AA340,AC2:AC21,AD2:AD21)</f>
        <v>DC1MDB02</v>
      </c>
    </row>
    <row r="341" spans="1:28" ht="12" customHeight="1">
      <c r="A341" s="6" t="e">
        <f>TRIM(CLEAN(MID(Updates!D341,FIND("Network User Id: ",Updates!D341)+17,(FIND("E-MAIL ACCOUNTS",Updates!D341)-(FIND("Network User Id:",Updates!D341)+17)))))</f>
        <v>#VALUE!</v>
      </c>
      <c r="B341" s="6" t="e">
        <f>TRIM(CLEAN(MID(Updates!D341,FIND("Logon ID: ",Updates!D341)+10,(FIND("Password:",Updates!D341)-(FIND("Logon ID:",Updates!D341)+10)))))</f>
        <v>#VALUE!</v>
      </c>
      <c r="C341" t="e">
        <f>TRIM(CLEAN(MID(Updates!D341,FIND("Primary Address: ",Updates!D341)+17,(FIND("Secondary Address:",Updates!D341)-(FIND("Primary Address: ",Updates!D341)+17)))))</f>
        <v>#VALUE!</v>
      </c>
      <c r="D341" t="e">
        <f>TRIM(CLEAN(MID(Updates!D341,FIND("Secondary Address: ",Updates!D341)+19,(FIND("** PLEASE DO NOT REPLY TO THIS E-MAIL. ",Updates!D341)-(FIND("Secondary Address: ",Updates!D341)+19)))))</f>
        <v>#VALUE!</v>
      </c>
      <c r="E341" t="b">
        <f>IF(COUNT(SEARCH({"transpo.ottawa.on.ca"},D341)),"@ottawa.ca")</f>
        <v>0</v>
      </c>
      <c r="F341" s="9" t="e">
        <f t="shared" si="46"/>
        <v>#VALUE!</v>
      </c>
      <c r="G341" t="e">
        <f>TRIM(CLEAN(MID(Updates!D341,FIND("E-mail Address: ",Updates!D341)+16,(FIND("The employee",Updates!D341)-(FIND("E-mail Address: ",Updates!D341)+16)))))</f>
        <v>#VALUE!</v>
      </c>
      <c r="H341" t="e">
        <f>TRIM(CLEAN(MID(Updates!D341,FIND("Account Password: ",Updates!D341)+18,(FIND("NETWORK ACCOUNTS",Updates!D341)-(FIND("Account Password:",Updates!D341)+18)))))</f>
        <v>#VALUE!</v>
      </c>
      <c r="I341" t="e">
        <f>TRIM(CLEAN(MID(Updates!D341,FIND("Password: ",Updates!D341)+10,(FIND("E-mail",Updates!D341)-(FIND("Password:",Updates!D341)+12)))))</f>
        <v>#VALUE!</v>
      </c>
      <c r="J341" t="e">
        <f>TRIM(CLEAN(MID(Updates!D341,FIND("Account to clone: ",Updates!D341)+18,(FIND("Position",Updates!D341)-(FIND("Account to clone: ",Updates!D341)+18)))))</f>
        <v>#VALUE!</v>
      </c>
      <c r="K341" t="e">
        <f>TRIM(CLEAN(MID(Updates!D341,FIND("Clone permissions of another account: ",Updates!D341)+38,(FIND("Email required:",Updates!D341)-(FIND("Clone permissions of another account: ",Updates!D341)+38)))))</f>
        <v>#VALUE!</v>
      </c>
      <c r="L341" t="e">
        <f t="shared" si="47"/>
        <v>#VALUE!</v>
      </c>
      <c r="M341" s="8" t="e">
        <f>TRIM(CLEAN(MID(Updates!D341,FIND("Branch: ",Updates!D341)+8,(FIND("Division",Updates!D341)-(FIND("Branch: ",Updates!D341)+8)))))</f>
        <v>#VALUE!</v>
      </c>
      <c r="N341" s="8" t="e">
        <f>TRIM(CLEAN(MID(Updates!D341,FIND("Pooled Position: ",Updates!D341)+17,(FIND("Are the",Updates!D341)-(FIND("Pooled Position: ",Updates!D341)+17)))))</f>
        <v>#VALUE!</v>
      </c>
      <c r="O341" t="e">
        <f>TRIM(CLEAN(MID(Updates!D341,FIND("Employee Name: ",Updates!D341)+15,(FIND("Job Title",Updates!D341)-(FIND("Employee Name: ",Updates!D341)+15)))))</f>
        <v>#VALUE!</v>
      </c>
      <c r="P341" t="e">
        <f t="shared" si="48"/>
        <v>#VALUE!</v>
      </c>
      <c r="Q341" t="e">
        <f t="shared" si="49"/>
        <v>#VALUE!</v>
      </c>
      <c r="R341" t="e">
        <f t="shared" si="50"/>
        <v>#VALUE!</v>
      </c>
      <c r="S341" t="e">
        <f>TRIM(CLEAN(MID(Updates!D341,FIND("Account to clone: ",Updates!D341)+18,(FIND("Position",Updates!D341)-(FIND("Account to clone: ",Updates!D341)+18)))))</f>
        <v>#VALUE!</v>
      </c>
      <c r="T341" t="str">
        <f t="shared" si="51"/>
        <v/>
      </c>
      <c r="U341" t="str">
        <f t="shared" si="52"/>
        <v>No</v>
      </c>
      <c r="V341" t="e">
        <f>TRIM(CLEAN(MID(Updates!D341,FIND("Home Share (H:\ drive) required: ",Updates!D341)+4,(FIND("Group Share (S:\ drive) required: ",Updates!D341)-(FIND("Home Share (H:\ drive) required: ",Updates!D341)+4)))))</f>
        <v>#VALUE!</v>
      </c>
      <c r="W341" t="str">
        <f t="shared" si="53"/>
        <v>No</v>
      </c>
      <c r="X341" t="e">
        <f>TRIM(CLEAN(MID(Updates!D341,FIND("S Drive Path: ",Updates!D341)+14,(FIND("Position",Updates!D341)-(FIND("S Drive Path: ",Updates!D341)+14)))))</f>
        <v>#VALUE!</v>
      </c>
      <c r="Y341" t="e">
        <f>("USR\"&amp;Updates!K341)</f>
        <v>#VALUE!</v>
      </c>
      <c r="Z341" t="e">
        <f>Updates!K341&amp;"$"</f>
        <v>#VALUE!</v>
      </c>
      <c r="AA341" s="11">
        <f t="shared" ca="1" si="54"/>
        <v>18</v>
      </c>
      <c r="AB341" s="6" t="str">
        <f ca="1">LOOKUP(AA341,AC2:AC21,AD2:AD21)</f>
        <v>DC4MDB08</v>
      </c>
    </row>
    <row r="342" spans="1:28" ht="12" customHeight="1">
      <c r="A342" s="6" t="e">
        <f>TRIM(CLEAN(MID(Updates!D342,FIND("Network User Id: ",Updates!D342)+17,(FIND("E-MAIL ACCOUNTS",Updates!D342)-(FIND("Network User Id:",Updates!D342)+17)))))</f>
        <v>#VALUE!</v>
      </c>
      <c r="B342" s="6" t="e">
        <f>TRIM(CLEAN(MID(Updates!D342,FIND("Logon ID: ",Updates!D342)+10,(FIND("Password:",Updates!D342)-(FIND("Logon ID:",Updates!D342)+10)))))</f>
        <v>#VALUE!</v>
      </c>
      <c r="C342" t="e">
        <f>TRIM(CLEAN(MID(Updates!D342,FIND("Primary Address: ",Updates!D342)+17,(FIND("Secondary Address:",Updates!D342)-(FIND("Primary Address: ",Updates!D342)+17)))))</f>
        <v>#VALUE!</v>
      </c>
      <c r="D342" t="e">
        <f>TRIM(CLEAN(MID(Updates!D342,FIND("Secondary Address: ",Updates!D342)+19,(FIND("** PLEASE DO NOT REPLY TO THIS E-MAIL. ",Updates!D342)-(FIND("Secondary Address: ",Updates!D342)+19)))))</f>
        <v>#VALUE!</v>
      </c>
      <c r="E342" t="b">
        <f>IF(COUNT(SEARCH({"transpo.ottawa.on.ca"},D342)),"@ottawa.ca")</f>
        <v>0</v>
      </c>
      <c r="F342" s="9" t="e">
        <f t="shared" si="46"/>
        <v>#VALUE!</v>
      </c>
      <c r="G342" t="e">
        <f>TRIM(CLEAN(MID(Updates!D342,FIND("E-mail Address: ",Updates!D342)+16,(FIND("The employee",Updates!D342)-(FIND("E-mail Address: ",Updates!D342)+16)))))</f>
        <v>#VALUE!</v>
      </c>
      <c r="H342" t="e">
        <f>TRIM(CLEAN(MID(Updates!D342,FIND("Account Password: ",Updates!D342)+18,(FIND("NETWORK ACCOUNTS",Updates!D342)-(FIND("Account Password:",Updates!D342)+18)))))</f>
        <v>#VALUE!</v>
      </c>
      <c r="I342" t="e">
        <f>TRIM(CLEAN(MID(Updates!D342,FIND("Password: ",Updates!D342)+10,(FIND("E-mail",Updates!D342)-(FIND("Password:",Updates!D342)+12)))))</f>
        <v>#VALUE!</v>
      </c>
      <c r="J342" t="e">
        <f>TRIM(CLEAN(MID(Updates!D342,FIND("Account to clone: ",Updates!D342)+18,(FIND("Position",Updates!D342)-(FIND("Account to clone: ",Updates!D342)+18)))))</f>
        <v>#VALUE!</v>
      </c>
      <c r="K342" t="e">
        <f>TRIM(CLEAN(MID(Updates!D342,FIND("Clone permissions of another account: ",Updates!D342)+38,(FIND("Email required:",Updates!D342)-(FIND("Clone permissions of another account: ",Updates!D342)+38)))))</f>
        <v>#VALUE!</v>
      </c>
      <c r="L342" t="e">
        <f t="shared" si="47"/>
        <v>#VALUE!</v>
      </c>
      <c r="M342" s="8" t="e">
        <f>TRIM(CLEAN(MID(Updates!D342,FIND("Branch: ",Updates!D342)+8,(FIND("Division",Updates!D342)-(FIND("Branch: ",Updates!D342)+8)))))</f>
        <v>#VALUE!</v>
      </c>
      <c r="N342" s="8" t="e">
        <f>TRIM(CLEAN(MID(Updates!D342,FIND("Pooled Position: ",Updates!D342)+17,(FIND("Are the",Updates!D342)-(FIND("Pooled Position: ",Updates!D342)+17)))))</f>
        <v>#VALUE!</v>
      </c>
      <c r="O342" t="e">
        <f>TRIM(CLEAN(MID(Updates!D342,FIND("Employee Name: ",Updates!D342)+15,(FIND("Job Title",Updates!D342)-(FIND("Employee Name: ",Updates!D342)+15)))))</f>
        <v>#VALUE!</v>
      </c>
      <c r="P342" t="e">
        <f t="shared" si="48"/>
        <v>#VALUE!</v>
      </c>
      <c r="Q342" t="e">
        <f t="shared" si="49"/>
        <v>#VALUE!</v>
      </c>
      <c r="R342" t="e">
        <f t="shared" si="50"/>
        <v>#VALUE!</v>
      </c>
      <c r="S342" t="e">
        <f>TRIM(CLEAN(MID(Updates!D342,FIND("Account to clone: ",Updates!D342)+18,(FIND("Position",Updates!D342)-(FIND("Account to clone: ",Updates!D342)+18)))))</f>
        <v>#VALUE!</v>
      </c>
      <c r="T342" t="str">
        <f t="shared" si="51"/>
        <v/>
      </c>
      <c r="U342" t="str">
        <f t="shared" si="52"/>
        <v>No</v>
      </c>
      <c r="V342" t="e">
        <f>TRIM(CLEAN(MID(Updates!D342,FIND("Home Share (H:\ drive) required: ",Updates!D342)+4,(FIND("Group Share (S:\ drive) required: ",Updates!D342)-(FIND("Home Share (H:\ drive) required: ",Updates!D342)+4)))))</f>
        <v>#VALUE!</v>
      </c>
      <c r="W342" t="str">
        <f t="shared" si="53"/>
        <v>No</v>
      </c>
      <c r="X342" t="e">
        <f>TRIM(CLEAN(MID(Updates!D342,FIND("S Drive Path: ",Updates!D342)+14,(FIND("Position",Updates!D342)-(FIND("S Drive Path: ",Updates!D342)+14)))))</f>
        <v>#VALUE!</v>
      </c>
      <c r="Y342" t="e">
        <f>("USR\"&amp;Updates!K342)</f>
        <v>#VALUE!</v>
      </c>
      <c r="Z342" t="e">
        <f>Updates!K342&amp;"$"</f>
        <v>#VALUE!</v>
      </c>
      <c r="AA342" s="11">
        <f t="shared" ca="1" si="54"/>
        <v>10</v>
      </c>
      <c r="AB342" s="6" t="str">
        <f ca="1">LOOKUP(AA342,AC2:AC21,AD2:AD21)</f>
        <v>DC1MDB10</v>
      </c>
    </row>
    <row r="343" spans="1:28" ht="12" customHeight="1">
      <c r="A343" s="6" t="e">
        <f>TRIM(CLEAN(MID(Updates!D343,FIND("Network User Id: ",Updates!D343)+17,(FIND("E-MAIL ACCOUNTS",Updates!D343)-(FIND("Network User Id:",Updates!D343)+17)))))</f>
        <v>#VALUE!</v>
      </c>
      <c r="B343" s="6" t="e">
        <f>TRIM(CLEAN(MID(Updates!D343,FIND("Logon ID: ",Updates!D343)+10,(FIND("Password:",Updates!D343)-(FIND("Logon ID:",Updates!D343)+10)))))</f>
        <v>#VALUE!</v>
      </c>
      <c r="C343" t="e">
        <f>TRIM(CLEAN(MID(Updates!D343,FIND("Primary Address: ",Updates!D343)+17,(FIND("Secondary Address:",Updates!D343)-(FIND("Primary Address: ",Updates!D343)+17)))))</f>
        <v>#VALUE!</v>
      </c>
      <c r="D343" t="e">
        <f>TRIM(CLEAN(MID(Updates!D343,FIND("Secondary Address: ",Updates!D343)+19,(FIND("** PLEASE DO NOT REPLY TO THIS E-MAIL. ",Updates!D343)-(FIND("Secondary Address: ",Updates!D343)+19)))))</f>
        <v>#VALUE!</v>
      </c>
      <c r="E343" t="b">
        <f>IF(COUNT(SEARCH({"transpo.ottawa.on.ca"},D343)),"@ottawa.ca")</f>
        <v>0</v>
      </c>
      <c r="F343" s="9" t="e">
        <f t="shared" si="46"/>
        <v>#VALUE!</v>
      </c>
      <c r="G343" t="e">
        <f>TRIM(CLEAN(MID(Updates!D343,FIND("E-mail Address: ",Updates!D343)+16,(FIND("The employee",Updates!D343)-(FIND("E-mail Address: ",Updates!D343)+16)))))</f>
        <v>#VALUE!</v>
      </c>
      <c r="H343" t="e">
        <f>TRIM(CLEAN(MID(Updates!D343,FIND("Account Password: ",Updates!D343)+18,(FIND("NETWORK ACCOUNTS",Updates!D343)-(FIND("Account Password:",Updates!D343)+18)))))</f>
        <v>#VALUE!</v>
      </c>
      <c r="I343" t="e">
        <f>TRIM(CLEAN(MID(Updates!D343,FIND("Password: ",Updates!D343)+10,(FIND("E-mail",Updates!D343)-(FIND("Password:",Updates!D343)+12)))))</f>
        <v>#VALUE!</v>
      </c>
      <c r="J343" t="e">
        <f>TRIM(CLEAN(MID(Updates!D343,FIND("Account to clone: ",Updates!D343)+18,(FIND("Position",Updates!D343)-(FIND("Account to clone: ",Updates!D343)+18)))))</f>
        <v>#VALUE!</v>
      </c>
      <c r="K343" t="e">
        <f>TRIM(CLEAN(MID(Updates!D343,FIND("Clone permissions of another account: ",Updates!D343)+38,(FIND("Email required:",Updates!D343)-(FIND("Clone permissions of another account: ",Updates!D343)+38)))))</f>
        <v>#VALUE!</v>
      </c>
      <c r="L343" t="e">
        <f t="shared" si="47"/>
        <v>#VALUE!</v>
      </c>
      <c r="M343" s="8" t="e">
        <f>TRIM(CLEAN(MID(Updates!D343,FIND("Branch: ",Updates!D343)+8,(FIND("Division",Updates!D343)-(FIND("Branch: ",Updates!D343)+8)))))</f>
        <v>#VALUE!</v>
      </c>
      <c r="N343" s="8" t="e">
        <f>TRIM(CLEAN(MID(Updates!D343,FIND("Pooled Position: ",Updates!D343)+17,(FIND("Are the",Updates!D343)-(FIND("Pooled Position: ",Updates!D343)+17)))))</f>
        <v>#VALUE!</v>
      </c>
      <c r="O343" t="e">
        <f>TRIM(CLEAN(MID(Updates!D343,FIND("Employee Name: ",Updates!D343)+15,(FIND("Job Title",Updates!D343)-(FIND("Employee Name: ",Updates!D343)+15)))))</f>
        <v>#VALUE!</v>
      </c>
      <c r="P343" t="e">
        <f t="shared" si="48"/>
        <v>#VALUE!</v>
      </c>
      <c r="Q343" t="e">
        <f t="shared" si="49"/>
        <v>#VALUE!</v>
      </c>
      <c r="R343" t="e">
        <f t="shared" si="50"/>
        <v>#VALUE!</v>
      </c>
      <c r="S343" t="e">
        <f>TRIM(CLEAN(MID(Updates!D343,FIND("Account to clone: ",Updates!D343)+18,(FIND("Position",Updates!D343)-(FIND("Account to clone: ",Updates!D343)+18)))))</f>
        <v>#VALUE!</v>
      </c>
      <c r="T343" t="str">
        <f t="shared" si="51"/>
        <v/>
      </c>
      <c r="U343" t="str">
        <f t="shared" si="52"/>
        <v>No</v>
      </c>
      <c r="V343" t="e">
        <f>TRIM(CLEAN(MID(Updates!D343,FIND("Home Share (H:\ drive) required: ",Updates!D343)+4,(FIND("Group Share (S:\ drive) required: ",Updates!D343)-(FIND("Home Share (H:\ drive) required: ",Updates!D343)+4)))))</f>
        <v>#VALUE!</v>
      </c>
      <c r="W343" t="str">
        <f t="shared" si="53"/>
        <v>No</v>
      </c>
      <c r="X343" t="e">
        <f>TRIM(CLEAN(MID(Updates!D343,FIND("S Drive Path: ",Updates!D343)+14,(FIND("Position",Updates!D343)-(FIND("S Drive Path: ",Updates!D343)+14)))))</f>
        <v>#VALUE!</v>
      </c>
      <c r="Y343" t="e">
        <f>("USR\"&amp;Updates!K343)</f>
        <v>#VALUE!</v>
      </c>
      <c r="Z343" t="e">
        <f>Updates!K343&amp;"$"</f>
        <v>#VALUE!</v>
      </c>
      <c r="AA343" s="11">
        <f t="shared" ca="1" si="54"/>
        <v>16</v>
      </c>
      <c r="AB343" s="6" t="str">
        <f ca="1">LOOKUP(AA343,AC2:AC21,AD2:AD21)</f>
        <v>DC4MDB06</v>
      </c>
    </row>
    <row r="344" spans="1:28" ht="12" customHeight="1">
      <c r="A344" s="6" t="e">
        <f>TRIM(CLEAN(MID(Updates!D344,FIND("Network User Id: ",Updates!D344)+17,(FIND("E-MAIL ACCOUNTS",Updates!D344)-(FIND("Network User Id:",Updates!D344)+17)))))</f>
        <v>#VALUE!</v>
      </c>
      <c r="B344" s="6" t="e">
        <f>TRIM(CLEAN(MID(Updates!D344,FIND("Logon ID: ",Updates!D344)+10,(FIND("Password:",Updates!D344)-(FIND("Logon ID:",Updates!D344)+10)))))</f>
        <v>#VALUE!</v>
      </c>
      <c r="C344" t="e">
        <f>TRIM(CLEAN(MID(Updates!D344,FIND("Primary Address: ",Updates!D344)+17,(FIND("Secondary Address:",Updates!D344)-(FIND("Primary Address: ",Updates!D344)+17)))))</f>
        <v>#VALUE!</v>
      </c>
      <c r="D344" t="e">
        <f>TRIM(CLEAN(MID(Updates!D344,FIND("Secondary Address: ",Updates!D344)+19,(FIND("** PLEASE DO NOT REPLY TO THIS E-MAIL. ",Updates!D344)-(FIND("Secondary Address: ",Updates!D344)+19)))))</f>
        <v>#VALUE!</v>
      </c>
      <c r="E344" t="b">
        <f>IF(COUNT(SEARCH({"transpo.ottawa.on.ca"},D344)),"@ottawa.ca")</f>
        <v>0</v>
      </c>
      <c r="F344" s="9" t="e">
        <f t="shared" si="46"/>
        <v>#VALUE!</v>
      </c>
      <c r="G344" t="e">
        <f>TRIM(CLEAN(MID(Updates!D344,FIND("E-mail Address: ",Updates!D344)+16,(FIND("The employee",Updates!D344)-(FIND("E-mail Address: ",Updates!D344)+16)))))</f>
        <v>#VALUE!</v>
      </c>
      <c r="H344" t="e">
        <f>TRIM(CLEAN(MID(Updates!D344,FIND("Account Password: ",Updates!D344)+18,(FIND("NETWORK ACCOUNTS",Updates!D344)-(FIND("Account Password:",Updates!D344)+18)))))</f>
        <v>#VALUE!</v>
      </c>
      <c r="I344" t="e">
        <f>TRIM(CLEAN(MID(Updates!D344,FIND("Password: ",Updates!D344)+10,(FIND("E-mail",Updates!D344)-(FIND("Password:",Updates!D344)+12)))))</f>
        <v>#VALUE!</v>
      </c>
      <c r="J344" t="e">
        <f>TRIM(CLEAN(MID(Updates!D344,FIND("Account to clone: ",Updates!D344)+18,(FIND("Position",Updates!D344)-(FIND("Account to clone: ",Updates!D344)+18)))))</f>
        <v>#VALUE!</v>
      </c>
      <c r="K344" t="e">
        <f>TRIM(CLEAN(MID(Updates!D344,FIND("Clone permissions of another account: ",Updates!D344)+38,(FIND("Email required:",Updates!D344)-(FIND("Clone permissions of another account: ",Updates!D344)+38)))))</f>
        <v>#VALUE!</v>
      </c>
      <c r="L344" t="e">
        <f t="shared" si="47"/>
        <v>#VALUE!</v>
      </c>
      <c r="M344" s="8" t="e">
        <f>TRIM(CLEAN(MID(Updates!D344,FIND("Branch: ",Updates!D344)+8,(FIND("Division",Updates!D344)-(FIND("Branch: ",Updates!D344)+8)))))</f>
        <v>#VALUE!</v>
      </c>
      <c r="N344" s="8" t="e">
        <f>TRIM(CLEAN(MID(Updates!D344,FIND("Pooled Position: ",Updates!D344)+17,(FIND("Are the",Updates!D344)-(FIND("Pooled Position: ",Updates!D344)+17)))))</f>
        <v>#VALUE!</v>
      </c>
      <c r="O344" t="e">
        <f>TRIM(CLEAN(MID(Updates!D344,FIND("Employee Name: ",Updates!D344)+15,(FIND("Job Title",Updates!D344)-(FIND("Employee Name: ",Updates!D344)+15)))))</f>
        <v>#VALUE!</v>
      </c>
      <c r="P344" t="e">
        <f t="shared" si="48"/>
        <v>#VALUE!</v>
      </c>
      <c r="Q344" t="e">
        <f t="shared" si="49"/>
        <v>#VALUE!</v>
      </c>
      <c r="R344" t="e">
        <f t="shared" si="50"/>
        <v>#VALUE!</v>
      </c>
      <c r="S344" t="e">
        <f>TRIM(CLEAN(MID(Updates!D344,FIND("Account to clone: ",Updates!D344)+18,(FIND("Position",Updates!D344)-(FIND("Account to clone: ",Updates!D344)+18)))))</f>
        <v>#VALUE!</v>
      </c>
      <c r="T344" t="str">
        <f t="shared" si="51"/>
        <v/>
      </c>
      <c r="U344" t="str">
        <f t="shared" si="52"/>
        <v>No</v>
      </c>
      <c r="V344" t="e">
        <f>TRIM(CLEAN(MID(Updates!D344,FIND("Home Share (H:\ drive) required: ",Updates!D344)+4,(FIND("Group Share (S:\ drive) required: ",Updates!D344)-(FIND("Home Share (H:\ drive) required: ",Updates!D344)+4)))))</f>
        <v>#VALUE!</v>
      </c>
      <c r="W344" t="str">
        <f t="shared" si="53"/>
        <v>No</v>
      </c>
      <c r="X344" t="e">
        <f>TRIM(CLEAN(MID(Updates!D344,FIND("S Drive Path: ",Updates!D344)+14,(FIND("Position",Updates!D344)-(FIND("S Drive Path: ",Updates!D344)+14)))))</f>
        <v>#VALUE!</v>
      </c>
      <c r="Y344" t="e">
        <f>("USR\"&amp;Updates!K344)</f>
        <v>#VALUE!</v>
      </c>
      <c r="Z344" t="e">
        <f>Updates!K344&amp;"$"</f>
        <v>#VALUE!</v>
      </c>
      <c r="AA344" s="11">
        <f t="shared" ca="1" si="54"/>
        <v>13</v>
      </c>
      <c r="AB344" s="6" t="str">
        <f ca="1">LOOKUP(AA344,AC2:AC21,AD2:AD21)</f>
        <v>DC4MDB03</v>
      </c>
    </row>
    <row r="345" spans="1:28" ht="12" customHeight="1">
      <c r="A345" s="6" t="e">
        <f>TRIM(CLEAN(MID(Updates!D345,FIND("Network User Id: ",Updates!D345)+17,(FIND("E-MAIL ACCOUNTS",Updates!D345)-(FIND("Network User Id:",Updates!D345)+17)))))</f>
        <v>#VALUE!</v>
      </c>
      <c r="B345" s="6" t="e">
        <f>TRIM(CLEAN(MID(Updates!D345,FIND("Logon ID: ",Updates!D345)+10,(FIND("Password:",Updates!D345)-(FIND("Logon ID:",Updates!D345)+10)))))</f>
        <v>#VALUE!</v>
      </c>
      <c r="C345" t="e">
        <f>TRIM(CLEAN(MID(Updates!D345,FIND("Primary Address: ",Updates!D345)+17,(FIND("Secondary Address:",Updates!D345)-(FIND("Primary Address: ",Updates!D345)+17)))))</f>
        <v>#VALUE!</v>
      </c>
      <c r="D345" t="e">
        <f>TRIM(CLEAN(MID(Updates!D345,FIND("Secondary Address: ",Updates!D345)+19,(FIND("** PLEASE DO NOT REPLY TO THIS E-MAIL. ",Updates!D345)-(FIND("Secondary Address: ",Updates!D345)+19)))))</f>
        <v>#VALUE!</v>
      </c>
      <c r="E345" t="b">
        <f>IF(COUNT(SEARCH({"transpo.ottawa.on.ca"},D345)),"@ottawa.ca")</f>
        <v>0</v>
      </c>
      <c r="F345" s="9" t="e">
        <f t="shared" si="46"/>
        <v>#VALUE!</v>
      </c>
      <c r="G345" t="e">
        <f>TRIM(CLEAN(MID(Updates!D345,FIND("E-mail Address: ",Updates!D345)+16,(FIND("The employee",Updates!D345)-(FIND("E-mail Address: ",Updates!D345)+16)))))</f>
        <v>#VALUE!</v>
      </c>
      <c r="H345" t="e">
        <f>TRIM(CLEAN(MID(Updates!D345,FIND("Account Password: ",Updates!D345)+18,(FIND("NETWORK ACCOUNTS",Updates!D345)-(FIND("Account Password:",Updates!D345)+18)))))</f>
        <v>#VALUE!</v>
      </c>
      <c r="I345" t="e">
        <f>TRIM(CLEAN(MID(Updates!D345,FIND("Password: ",Updates!D345)+10,(FIND("E-mail",Updates!D345)-(FIND("Password:",Updates!D345)+12)))))</f>
        <v>#VALUE!</v>
      </c>
      <c r="J345" t="e">
        <f>TRIM(CLEAN(MID(Updates!D345,FIND("Account to clone: ",Updates!D345)+18,(FIND("Position",Updates!D345)-(FIND("Account to clone: ",Updates!D345)+18)))))</f>
        <v>#VALUE!</v>
      </c>
      <c r="K345" t="e">
        <f>TRIM(CLEAN(MID(Updates!D345,FIND("Clone permissions of another account: ",Updates!D345)+38,(FIND("Email required:",Updates!D345)-(FIND("Clone permissions of another account: ",Updates!D345)+38)))))</f>
        <v>#VALUE!</v>
      </c>
      <c r="L345" t="e">
        <f t="shared" si="47"/>
        <v>#VALUE!</v>
      </c>
      <c r="M345" s="8" t="e">
        <f>TRIM(CLEAN(MID(Updates!D345,FIND("Branch: ",Updates!D345)+8,(FIND("Division",Updates!D345)-(FIND("Branch: ",Updates!D345)+8)))))</f>
        <v>#VALUE!</v>
      </c>
      <c r="N345" s="8" t="e">
        <f>TRIM(CLEAN(MID(Updates!D345,FIND("Pooled Position: ",Updates!D345)+17,(FIND("Are the",Updates!D345)-(FIND("Pooled Position: ",Updates!D345)+17)))))</f>
        <v>#VALUE!</v>
      </c>
      <c r="O345" t="e">
        <f>TRIM(CLEAN(MID(Updates!D345,FIND("Employee Name: ",Updates!D345)+15,(FIND("Job Title",Updates!D345)-(FIND("Employee Name: ",Updates!D345)+15)))))</f>
        <v>#VALUE!</v>
      </c>
      <c r="P345" t="e">
        <f t="shared" si="48"/>
        <v>#VALUE!</v>
      </c>
      <c r="Q345" t="e">
        <f t="shared" si="49"/>
        <v>#VALUE!</v>
      </c>
      <c r="R345" t="e">
        <f t="shared" si="50"/>
        <v>#VALUE!</v>
      </c>
      <c r="S345" t="e">
        <f>TRIM(CLEAN(MID(Updates!D345,FIND("Account to clone: ",Updates!D345)+18,(FIND("Position",Updates!D345)-(FIND("Account to clone: ",Updates!D345)+18)))))</f>
        <v>#VALUE!</v>
      </c>
      <c r="T345" t="str">
        <f t="shared" si="51"/>
        <v/>
      </c>
      <c r="U345" t="str">
        <f t="shared" si="52"/>
        <v>No</v>
      </c>
      <c r="V345" t="e">
        <f>TRIM(CLEAN(MID(Updates!D345,FIND("Home Share (H:\ drive) required: ",Updates!D345)+4,(FIND("Group Share (S:\ drive) required: ",Updates!D345)-(FIND("Home Share (H:\ drive) required: ",Updates!D345)+4)))))</f>
        <v>#VALUE!</v>
      </c>
      <c r="W345" t="str">
        <f t="shared" si="53"/>
        <v>No</v>
      </c>
      <c r="X345" t="e">
        <f>TRIM(CLEAN(MID(Updates!D345,FIND("S Drive Path: ",Updates!D345)+14,(FIND("Position",Updates!D345)-(FIND("S Drive Path: ",Updates!D345)+14)))))</f>
        <v>#VALUE!</v>
      </c>
      <c r="Y345" t="e">
        <f>("USR\"&amp;Updates!K345)</f>
        <v>#VALUE!</v>
      </c>
      <c r="Z345" t="e">
        <f>Updates!K345&amp;"$"</f>
        <v>#VALUE!</v>
      </c>
      <c r="AA345" s="11">
        <f t="shared" ca="1" si="54"/>
        <v>10</v>
      </c>
      <c r="AB345" s="6" t="str">
        <f ca="1">LOOKUP(AA345,AC2:AC21,AD2:AD21)</f>
        <v>DC1MDB10</v>
      </c>
    </row>
    <row r="346" spans="1:28" ht="12" customHeight="1">
      <c r="A346" s="6" t="e">
        <f>TRIM(CLEAN(MID(Updates!D346,FIND("Network User Id: ",Updates!D346)+17,(FIND("E-MAIL ACCOUNTS",Updates!D346)-(FIND("Network User Id:",Updates!D346)+17)))))</f>
        <v>#VALUE!</v>
      </c>
      <c r="B346" s="6" t="e">
        <f>TRIM(CLEAN(MID(Updates!D346,FIND("Logon ID: ",Updates!D346)+10,(FIND("Password:",Updates!D346)-(FIND("Logon ID:",Updates!D346)+10)))))</f>
        <v>#VALUE!</v>
      </c>
      <c r="C346" t="e">
        <f>TRIM(CLEAN(MID(Updates!D346,FIND("Primary Address: ",Updates!D346)+17,(FIND("Secondary Address:",Updates!D346)-(FIND("Primary Address: ",Updates!D346)+17)))))</f>
        <v>#VALUE!</v>
      </c>
      <c r="D346" t="e">
        <f>TRIM(CLEAN(MID(Updates!D346,FIND("Secondary Address: ",Updates!D346)+19,(FIND("** PLEASE DO NOT REPLY TO THIS E-MAIL. ",Updates!D346)-(FIND("Secondary Address: ",Updates!D346)+19)))))</f>
        <v>#VALUE!</v>
      </c>
      <c r="E346" t="b">
        <f>IF(COUNT(SEARCH({"transpo.ottawa.on.ca"},D346)),"@ottawa.ca")</f>
        <v>0</v>
      </c>
      <c r="F346" s="9" t="e">
        <f t="shared" si="46"/>
        <v>#VALUE!</v>
      </c>
      <c r="G346" t="e">
        <f>TRIM(CLEAN(MID(Updates!D346,FIND("E-mail Address: ",Updates!D346)+16,(FIND("The employee",Updates!D346)-(FIND("E-mail Address: ",Updates!D346)+16)))))</f>
        <v>#VALUE!</v>
      </c>
      <c r="H346" t="e">
        <f>TRIM(CLEAN(MID(Updates!D346,FIND("Account Password: ",Updates!D346)+18,(FIND("NETWORK ACCOUNTS",Updates!D346)-(FIND("Account Password:",Updates!D346)+18)))))</f>
        <v>#VALUE!</v>
      </c>
      <c r="I346" t="e">
        <f>TRIM(CLEAN(MID(Updates!D346,FIND("Password: ",Updates!D346)+10,(FIND("E-mail",Updates!D346)-(FIND("Password:",Updates!D346)+12)))))</f>
        <v>#VALUE!</v>
      </c>
      <c r="J346" t="e">
        <f>TRIM(CLEAN(MID(Updates!D346,FIND("Account to clone: ",Updates!D346)+18,(FIND("Position",Updates!D346)-(FIND("Account to clone: ",Updates!D346)+18)))))</f>
        <v>#VALUE!</v>
      </c>
      <c r="K346" t="e">
        <f>TRIM(CLEAN(MID(Updates!D346,FIND("Clone permissions of another account: ",Updates!D346)+38,(FIND("Email required:",Updates!D346)-(FIND("Clone permissions of another account: ",Updates!D346)+38)))))</f>
        <v>#VALUE!</v>
      </c>
      <c r="L346" t="e">
        <f t="shared" si="47"/>
        <v>#VALUE!</v>
      </c>
      <c r="M346" s="8" t="e">
        <f>TRIM(CLEAN(MID(Updates!D346,FIND("Branch: ",Updates!D346)+8,(FIND("Division",Updates!D346)-(FIND("Branch: ",Updates!D346)+8)))))</f>
        <v>#VALUE!</v>
      </c>
      <c r="N346" s="8" t="e">
        <f>TRIM(CLEAN(MID(Updates!D346,FIND("Pooled Position: ",Updates!D346)+17,(FIND("Are the",Updates!D346)-(FIND("Pooled Position: ",Updates!D346)+17)))))</f>
        <v>#VALUE!</v>
      </c>
      <c r="O346" t="e">
        <f>TRIM(CLEAN(MID(Updates!D346,FIND("Employee Name: ",Updates!D346)+15,(FIND("Job Title",Updates!D346)-(FIND("Employee Name: ",Updates!D346)+15)))))</f>
        <v>#VALUE!</v>
      </c>
      <c r="P346" t="e">
        <f t="shared" si="48"/>
        <v>#VALUE!</v>
      </c>
      <c r="Q346" t="e">
        <f t="shared" si="49"/>
        <v>#VALUE!</v>
      </c>
      <c r="R346" t="e">
        <f t="shared" si="50"/>
        <v>#VALUE!</v>
      </c>
      <c r="S346" t="e">
        <f>TRIM(CLEAN(MID(Updates!D346,FIND("Account to clone: ",Updates!D346)+18,(FIND("Position",Updates!D346)-(FIND("Account to clone: ",Updates!D346)+18)))))</f>
        <v>#VALUE!</v>
      </c>
      <c r="T346" t="str">
        <f t="shared" si="51"/>
        <v/>
      </c>
      <c r="U346" t="str">
        <f t="shared" si="52"/>
        <v>No</v>
      </c>
      <c r="V346" t="e">
        <f>TRIM(CLEAN(MID(Updates!D346,FIND("Home Share (H:\ drive) required: ",Updates!D346)+4,(FIND("Group Share (S:\ drive) required: ",Updates!D346)-(FIND("Home Share (H:\ drive) required: ",Updates!D346)+4)))))</f>
        <v>#VALUE!</v>
      </c>
      <c r="W346" t="str">
        <f t="shared" si="53"/>
        <v>No</v>
      </c>
      <c r="X346" t="e">
        <f>TRIM(CLEAN(MID(Updates!D346,FIND("S Drive Path: ",Updates!D346)+14,(FIND("Position",Updates!D346)-(FIND("S Drive Path: ",Updates!D346)+14)))))</f>
        <v>#VALUE!</v>
      </c>
      <c r="Y346" t="e">
        <f>("USR\"&amp;Updates!K346)</f>
        <v>#VALUE!</v>
      </c>
      <c r="Z346" t="e">
        <f>Updates!K346&amp;"$"</f>
        <v>#VALUE!</v>
      </c>
      <c r="AA346" s="11">
        <f t="shared" ca="1" si="54"/>
        <v>15</v>
      </c>
      <c r="AB346" s="6" t="str">
        <f ca="1">LOOKUP(AA346,AC2:AC21,AD2:AD21)</f>
        <v>DC4MDB05</v>
      </c>
    </row>
    <row r="347" spans="1:28" ht="12" customHeight="1">
      <c r="A347" s="6" t="e">
        <f>TRIM(CLEAN(MID(Updates!D347,FIND("Network User Id: ",Updates!D347)+17,(FIND("E-MAIL ACCOUNTS",Updates!D347)-(FIND("Network User Id:",Updates!D347)+17)))))</f>
        <v>#VALUE!</v>
      </c>
      <c r="B347" s="6" t="e">
        <f>TRIM(CLEAN(MID(Updates!D347,FIND("Logon ID: ",Updates!D347)+10,(FIND("Password:",Updates!D347)-(FIND("Logon ID:",Updates!D347)+10)))))</f>
        <v>#VALUE!</v>
      </c>
      <c r="C347" t="e">
        <f>TRIM(CLEAN(MID(Updates!D347,FIND("Primary Address: ",Updates!D347)+17,(FIND("Secondary Address:",Updates!D347)-(FIND("Primary Address: ",Updates!D347)+17)))))</f>
        <v>#VALUE!</v>
      </c>
      <c r="D347" t="e">
        <f>TRIM(CLEAN(MID(Updates!D347,FIND("Secondary Address: ",Updates!D347)+19,(FIND("** PLEASE DO NOT REPLY TO THIS E-MAIL. ",Updates!D347)-(FIND("Secondary Address: ",Updates!D347)+19)))))</f>
        <v>#VALUE!</v>
      </c>
      <c r="E347" t="b">
        <f>IF(COUNT(SEARCH({"transpo.ottawa.on.ca"},D347)),"@ottawa.ca")</f>
        <v>0</v>
      </c>
      <c r="F347" s="9" t="e">
        <f t="shared" si="46"/>
        <v>#VALUE!</v>
      </c>
      <c r="G347" t="e">
        <f>TRIM(CLEAN(MID(Updates!D347,FIND("E-mail Address: ",Updates!D347)+16,(FIND("The employee",Updates!D347)-(FIND("E-mail Address: ",Updates!D347)+16)))))</f>
        <v>#VALUE!</v>
      </c>
      <c r="H347" t="e">
        <f>TRIM(CLEAN(MID(Updates!D347,FIND("Account Password: ",Updates!D347)+18,(FIND("NETWORK ACCOUNTS",Updates!D347)-(FIND("Account Password:",Updates!D347)+18)))))</f>
        <v>#VALUE!</v>
      </c>
      <c r="I347" t="e">
        <f>TRIM(CLEAN(MID(Updates!D347,FIND("Password: ",Updates!D347)+10,(FIND("E-mail",Updates!D347)-(FIND("Password:",Updates!D347)+12)))))</f>
        <v>#VALUE!</v>
      </c>
      <c r="J347" t="e">
        <f>TRIM(CLEAN(MID(Updates!D347,FIND("Account to clone: ",Updates!D347)+18,(FIND("Position",Updates!D347)-(FIND("Account to clone: ",Updates!D347)+18)))))</f>
        <v>#VALUE!</v>
      </c>
      <c r="K347" t="e">
        <f>TRIM(CLEAN(MID(Updates!D347,FIND("Clone permissions of another account: ",Updates!D347)+38,(FIND("Email required:",Updates!D347)-(FIND("Clone permissions of another account: ",Updates!D347)+38)))))</f>
        <v>#VALUE!</v>
      </c>
      <c r="L347" t="e">
        <f t="shared" si="47"/>
        <v>#VALUE!</v>
      </c>
      <c r="M347" s="8" t="e">
        <f>TRIM(CLEAN(MID(Updates!D347,FIND("Branch: ",Updates!D347)+8,(FIND("Division",Updates!D347)-(FIND("Branch: ",Updates!D347)+8)))))</f>
        <v>#VALUE!</v>
      </c>
      <c r="N347" s="8" t="e">
        <f>TRIM(CLEAN(MID(Updates!D347,FIND("Pooled Position: ",Updates!D347)+17,(FIND("Are the",Updates!D347)-(FIND("Pooled Position: ",Updates!D347)+17)))))</f>
        <v>#VALUE!</v>
      </c>
      <c r="O347" t="e">
        <f>TRIM(CLEAN(MID(Updates!D347,FIND("Employee Name: ",Updates!D347)+15,(FIND("Job Title",Updates!D347)-(FIND("Employee Name: ",Updates!D347)+15)))))</f>
        <v>#VALUE!</v>
      </c>
      <c r="P347" t="e">
        <f t="shared" si="48"/>
        <v>#VALUE!</v>
      </c>
      <c r="Q347" t="e">
        <f t="shared" si="49"/>
        <v>#VALUE!</v>
      </c>
      <c r="R347" t="e">
        <f t="shared" si="50"/>
        <v>#VALUE!</v>
      </c>
      <c r="S347" t="e">
        <f>TRIM(CLEAN(MID(Updates!D347,FIND("Account to clone: ",Updates!D347)+18,(FIND("Position",Updates!D347)-(FIND("Account to clone: ",Updates!D347)+18)))))</f>
        <v>#VALUE!</v>
      </c>
      <c r="T347" t="str">
        <f t="shared" si="51"/>
        <v/>
      </c>
      <c r="U347" t="str">
        <f t="shared" si="52"/>
        <v>No</v>
      </c>
      <c r="V347" t="e">
        <f>TRIM(CLEAN(MID(Updates!D347,FIND("Home Share (H:\ drive) required: ",Updates!D347)+4,(FIND("Group Share (S:\ drive) required: ",Updates!D347)-(FIND("Home Share (H:\ drive) required: ",Updates!D347)+4)))))</f>
        <v>#VALUE!</v>
      </c>
      <c r="W347" t="str">
        <f t="shared" si="53"/>
        <v>No</v>
      </c>
      <c r="X347" t="e">
        <f>TRIM(CLEAN(MID(Updates!D347,FIND("S Drive Path: ",Updates!D347)+14,(FIND("Position",Updates!D347)-(FIND("S Drive Path: ",Updates!D347)+14)))))</f>
        <v>#VALUE!</v>
      </c>
      <c r="Y347" t="e">
        <f>("USR\"&amp;Updates!K347)</f>
        <v>#VALUE!</v>
      </c>
      <c r="Z347" t="e">
        <f>Updates!K347&amp;"$"</f>
        <v>#VALUE!</v>
      </c>
      <c r="AA347" s="11">
        <f t="shared" ca="1" si="54"/>
        <v>15</v>
      </c>
      <c r="AB347" s="6" t="str">
        <f ca="1">LOOKUP(AA347,AC2:AC21,AD2:AD21)</f>
        <v>DC4MDB05</v>
      </c>
    </row>
    <row r="348" spans="1:28" ht="12" customHeight="1">
      <c r="A348" s="6" t="e">
        <f>TRIM(CLEAN(MID(Updates!D348,FIND("Network User Id: ",Updates!D348)+17,(FIND("E-MAIL ACCOUNTS",Updates!D348)-(FIND("Network User Id:",Updates!D348)+17)))))</f>
        <v>#VALUE!</v>
      </c>
      <c r="B348" s="6" t="e">
        <f>TRIM(CLEAN(MID(Updates!D348,FIND("Logon ID: ",Updates!D348)+10,(FIND("Password:",Updates!D348)-(FIND("Logon ID:",Updates!D348)+10)))))</f>
        <v>#VALUE!</v>
      </c>
      <c r="C348" t="e">
        <f>TRIM(CLEAN(MID(Updates!D348,FIND("Primary Address: ",Updates!D348)+17,(FIND("Secondary Address:",Updates!D348)-(FIND("Primary Address: ",Updates!D348)+17)))))</f>
        <v>#VALUE!</v>
      </c>
      <c r="D348" t="e">
        <f>TRIM(CLEAN(MID(Updates!D348,FIND("Secondary Address: ",Updates!D348)+19,(FIND("** PLEASE DO NOT REPLY TO THIS E-MAIL. ",Updates!D348)-(FIND("Secondary Address: ",Updates!D348)+19)))))</f>
        <v>#VALUE!</v>
      </c>
      <c r="E348" t="b">
        <f>IF(COUNT(SEARCH({"transpo.ottawa.on.ca"},D348)),"@ottawa.ca")</f>
        <v>0</v>
      </c>
      <c r="F348" s="9" t="e">
        <f t="shared" si="46"/>
        <v>#VALUE!</v>
      </c>
      <c r="G348" t="e">
        <f>TRIM(CLEAN(MID(Updates!D348,FIND("E-mail Address: ",Updates!D348)+16,(FIND("The employee",Updates!D348)-(FIND("E-mail Address: ",Updates!D348)+16)))))</f>
        <v>#VALUE!</v>
      </c>
      <c r="H348" t="e">
        <f>TRIM(CLEAN(MID(Updates!D348,FIND("Account Password: ",Updates!D348)+18,(FIND("NETWORK ACCOUNTS",Updates!D348)-(FIND("Account Password:",Updates!D348)+18)))))</f>
        <v>#VALUE!</v>
      </c>
      <c r="I348" t="e">
        <f>TRIM(CLEAN(MID(Updates!D348,FIND("Password: ",Updates!D348)+10,(FIND("E-mail",Updates!D348)-(FIND("Password:",Updates!D348)+12)))))</f>
        <v>#VALUE!</v>
      </c>
      <c r="J348" t="e">
        <f>TRIM(CLEAN(MID(Updates!D348,FIND("Account to clone: ",Updates!D348)+18,(FIND("Position",Updates!D348)-(FIND("Account to clone: ",Updates!D348)+18)))))</f>
        <v>#VALUE!</v>
      </c>
      <c r="K348" t="e">
        <f>TRIM(CLEAN(MID(Updates!D348,FIND("Clone permissions of another account: ",Updates!D348)+38,(FIND("Email required:",Updates!D348)-(FIND("Clone permissions of another account: ",Updates!D348)+38)))))</f>
        <v>#VALUE!</v>
      </c>
      <c r="L348" t="e">
        <f t="shared" si="47"/>
        <v>#VALUE!</v>
      </c>
      <c r="M348" s="8" t="e">
        <f>TRIM(CLEAN(MID(Updates!D348,FIND("Branch: ",Updates!D348)+8,(FIND("Division",Updates!D348)-(FIND("Branch: ",Updates!D348)+8)))))</f>
        <v>#VALUE!</v>
      </c>
      <c r="N348" s="8" t="e">
        <f>TRIM(CLEAN(MID(Updates!D348,FIND("Pooled Position: ",Updates!D348)+17,(FIND("Are the",Updates!D348)-(FIND("Pooled Position: ",Updates!D348)+17)))))</f>
        <v>#VALUE!</v>
      </c>
      <c r="O348" t="e">
        <f>TRIM(CLEAN(MID(Updates!D348,FIND("Employee Name: ",Updates!D348)+15,(FIND("Job Title",Updates!D348)-(FIND("Employee Name: ",Updates!D348)+15)))))</f>
        <v>#VALUE!</v>
      </c>
      <c r="P348" t="e">
        <f t="shared" si="48"/>
        <v>#VALUE!</v>
      </c>
      <c r="Q348" t="e">
        <f t="shared" si="49"/>
        <v>#VALUE!</v>
      </c>
      <c r="R348" t="e">
        <f t="shared" si="50"/>
        <v>#VALUE!</v>
      </c>
      <c r="S348" t="e">
        <f>TRIM(CLEAN(MID(Updates!D348,FIND("Account to clone: ",Updates!D348)+18,(FIND("Position",Updates!D348)-(FIND("Account to clone: ",Updates!D348)+18)))))</f>
        <v>#VALUE!</v>
      </c>
      <c r="T348" t="str">
        <f t="shared" si="51"/>
        <v/>
      </c>
      <c r="U348" t="str">
        <f t="shared" si="52"/>
        <v>No</v>
      </c>
      <c r="V348" t="e">
        <f>TRIM(CLEAN(MID(Updates!D348,FIND("Home Share (H:\ drive) required: ",Updates!D348)+4,(FIND("Group Share (S:\ drive) required: ",Updates!D348)-(FIND("Home Share (H:\ drive) required: ",Updates!D348)+4)))))</f>
        <v>#VALUE!</v>
      </c>
      <c r="W348" t="str">
        <f t="shared" si="53"/>
        <v>No</v>
      </c>
      <c r="X348" t="e">
        <f>TRIM(CLEAN(MID(Updates!D348,FIND("S Drive Path: ",Updates!D348)+14,(FIND("Position",Updates!D348)-(FIND("S Drive Path: ",Updates!D348)+14)))))</f>
        <v>#VALUE!</v>
      </c>
      <c r="Y348" t="e">
        <f>("USR\"&amp;Updates!K348)</f>
        <v>#VALUE!</v>
      </c>
      <c r="Z348" t="e">
        <f>Updates!K348&amp;"$"</f>
        <v>#VALUE!</v>
      </c>
      <c r="AA348" s="11">
        <f t="shared" ca="1" si="54"/>
        <v>4</v>
      </c>
      <c r="AB348" s="6" t="str">
        <f ca="1">LOOKUP(AA348,AC2:AC21,AD2:AD21)</f>
        <v>DC1MDB04</v>
      </c>
    </row>
    <row r="349" spans="1:28" ht="12" customHeight="1">
      <c r="A349" s="6" t="e">
        <f>TRIM(CLEAN(MID(Updates!D349,FIND("Network User Id: ",Updates!D349)+17,(FIND("E-MAIL ACCOUNTS",Updates!D349)-(FIND("Network User Id:",Updates!D349)+17)))))</f>
        <v>#VALUE!</v>
      </c>
      <c r="B349" s="6" t="e">
        <f>TRIM(CLEAN(MID(Updates!D349,FIND("Logon ID: ",Updates!D349)+10,(FIND("Password:",Updates!D349)-(FIND("Logon ID:",Updates!D349)+10)))))</f>
        <v>#VALUE!</v>
      </c>
      <c r="C349" t="e">
        <f>TRIM(CLEAN(MID(Updates!D349,FIND("Primary Address: ",Updates!D349)+17,(FIND("Secondary Address:",Updates!D349)-(FIND("Primary Address: ",Updates!D349)+17)))))</f>
        <v>#VALUE!</v>
      </c>
      <c r="D349" t="e">
        <f>TRIM(CLEAN(MID(Updates!D349,FIND("Secondary Address: ",Updates!D349)+19,(FIND("** PLEASE DO NOT REPLY TO THIS E-MAIL. ",Updates!D349)-(FIND("Secondary Address: ",Updates!D349)+19)))))</f>
        <v>#VALUE!</v>
      </c>
      <c r="E349" t="b">
        <f>IF(COUNT(SEARCH({"transpo.ottawa.on.ca"},D349)),"@ottawa.ca")</f>
        <v>0</v>
      </c>
      <c r="F349" s="9" t="e">
        <f t="shared" si="46"/>
        <v>#VALUE!</v>
      </c>
      <c r="G349" t="e">
        <f>TRIM(CLEAN(MID(Updates!D349,FIND("E-mail Address: ",Updates!D349)+16,(FIND("The employee",Updates!D349)-(FIND("E-mail Address: ",Updates!D349)+16)))))</f>
        <v>#VALUE!</v>
      </c>
      <c r="H349" t="e">
        <f>TRIM(CLEAN(MID(Updates!D349,FIND("Account Password: ",Updates!D349)+18,(FIND("NETWORK ACCOUNTS",Updates!D349)-(FIND("Account Password:",Updates!D349)+18)))))</f>
        <v>#VALUE!</v>
      </c>
      <c r="I349" t="e">
        <f>TRIM(CLEAN(MID(Updates!D349,FIND("Password: ",Updates!D349)+10,(FIND("E-mail",Updates!D349)-(FIND("Password:",Updates!D349)+12)))))</f>
        <v>#VALUE!</v>
      </c>
      <c r="J349" t="e">
        <f>TRIM(CLEAN(MID(Updates!D349,FIND("Account to clone: ",Updates!D349)+18,(FIND("Position",Updates!D349)-(FIND("Account to clone: ",Updates!D349)+18)))))</f>
        <v>#VALUE!</v>
      </c>
      <c r="K349" t="e">
        <f>TRIM(CLEAN(MID(Updates!D349,FIND("Clone permissions of another account: ",Updates!D349)+38,(FIND("Email required:",Updates!D349)-(FIND("Clone permissions of another account: ",Updates!D349)+38)))))</f>
        <v>#VALUE!</v>
      </c>
      <c r="L349" t="e">
        <f t="shared" si="47"/>
        <v>#VALUE!</v>
      </c>
      <c r="M349" s="8" t="e">
        <f>TRIM(CLEAN(MID(Updates!D349,FIND("Branch: ",Updates!D349)+8,(FIND("Division",Updates!D349)-(FIND("Branch: ",Updates!D349)+8)))))</f>
        <v>#VALUE!</v>
      </c>
      <c r="N349" s="8" t="e">
        <f>TRIM(CLEAN(MID(Updates!D349,FIND("Pooled Position: ",Updates!D349)+17,(FIND("Are the",Updates!D349)-(FIND("Pooled Position: ",Updates!D349)+17)))))</f>
        <v>#VALUE!</v>
      </c>
      <c r="O349" t="e">
        <f>TRIM(CLEAN(MID(Updates!D349,FIND("Employee Name: ",Updates!D349)+15,(FIND("Job Title",Updates!D349)-(FIND("Employee Name: ",Updates!D349)+15)))))</f>
        <v>#VALUE!</v>
      </c>
      <c r="P349" t="e">
        <f t="shared" si="48"/>
        <v>#VALUE!</v>
      </c>
      <c r="Q349" t="e">
        <f t="shared" si="49"/>
        <v>#VALUE!</v>
      </c>
      <c r="R349" t="e">
        <f t="shared" si="50"/>
        <v>#VALUE!</v>
      </c>
      <c r="S349" t="e">
        <f>TRIM(CLEAN(MID(Updates!D349,FIND("Account to clone: ",Updates!D349)+18,(FIND("Position",Updates!D349)-(FIND("Account to clone: ",Updates!D349)+18)))))</f>
        <v>#VALUE!</v>
      </c>
      <c r="T349" t="str">
        <f t="shared" si="51"/>
        <v/>
      </c>
      <c r="U349" t="str">
        <f t="shared" si="52"/>
        <v>No</v>
      </c>
      <c r="V349" t="e">
        <f>TRIM(CLEAN(MID(Updates!D349,FIND("Home Share (H:\ drive) required: ",Updates!D349)+4,(FIND("Group Share (S:\ drive) required: ",Updates!D349)-(FIND("Home Share (H:\ drive) required: ",Updates!D349)+4)))))</f>
        <v>#VALUE!</v>
      </c>
      <c r="W349" t="str">
        <f t="shared" si="53"/>
        <v>No</v>
      </c>
      <c r="X349" t="e">
        <f>TRIM(CLEAN(MID(Updates!D349,FIND("S Drive Path: ",Updates!D349)+14,(FIND("Position",Updates!D349)-(FIND("S Drive Path: ",Updates!D349)+14)))))</f>
        <v>#VALUE!</v>
      </c>
      <c r="Y349" t="e">
        <f>("USR\"&amp;Updates!K349)</f>
        <v>#VALUE!</v>
      </c>
      <c r="Z349" t="e">
        <f>Updates!K349&amp;"$"</f>
        <v>#VALUE!</v>
      </c>
      <c r="AA349" s="11">
        <f t="shared" ca="1" si="54"/>
        <v>9</v>
      </c>
      <c r="AB349" s="6" t="str">
        <f ca="1">LOOKUP(AA349,AC2:AC21,AD2:AD21)</f>
        <v>DC1MDB09</v>
      </c>
    </row>
    <row r="350" spans="1:28" ht="12" customHeight="1">
      <c r="A350" s="6" t="e">
        <f>TRIM(CLEAN(MID(Updates!D350,FIND("Network User Id: ",Updates!D350)+17,(FIND("E-MAIL ACCOUNTS",Updates!D350)-(FIND("Network User Id:",Updates!D350)+17)))))</f>
        <v>#VALUE!</v>
      </c>
      <c r="B350" s="6" t="e">
        <f>TRIM(CLEAN(MID(Updates!D350,FIND("Logon ID: ",Updates!D350)+10,(FIND("Password:",Updates!D350)-(FIND("Logon ID:",Updates!D350)+10)))))</f>
        <v>#VALUE!</v>
      </c>
      <c r="C350" t="e">
        <f>TRIM(CLEAN(MID(Updates!D350,FIND("Primary Address: ",Updates!D350)+17,(FIND("Secondary Address:",Updates!D350)-(FIND("Primary Address: ",Updates!D350)+17)))))</f>
        <v>#VALUE!</v>
      </c>
      <c r="D350" t="e">
        <f>TRIM(CLEAN(MID(Updates!D350,FIND("Secondary Address: ",Updates!D350)+19,(FIND("** PLEASE DO NOT REPLY TO THIS E-MAIL. ",Updates!D350)-(FIND("Secondary Address: ",Updates!D350)+19)))))</f>
        <v>#VALUE!</v>
      </c>
      <c r="E350" t="b">
        <f>IF(COUNT(SEARCH({"transpo.ottawa.on.ca"},D350)),"@ottawa.ca")</f>
        <v>0</v>
      </c>
      <c r="F350" s="9" t="e">
        <f t="shared" si="46"/>
        <v>#VALUE!</v>
      </c>
      <c r="G350" t="e">
        <f>TRIM(CLEAN(MID(Updates!D350,FIND("E-mail Address: ",Updates!D350)+16,(FIND("The employee",Updates!D350)-(FIND("E-mail Address: ",Updates!D350)+16)))))</f>
        <v>#VALUE!</v>
      </c>
      <c r="H350" t="e">
        <f>TRIM(CLEAN(MID(Updates!D350,FIND("Account Password: ",Updates!D350)+18,(FIND("NETWORK ACCOUNTS",Updates!D350)-(FIND("Account Password:",Updates!D350)+18)))))</f>
        <v>#VALUE!</v>
      </c>
      <c r="I350" t="e">
        <f>TRIM(CLEAN(MID(Updates!D350,FIND("Password: ",Updates!D350)+10,(FIND("E-mail",Updates!D350)-(FIND("Password:",Updates!D350)+12)))))</f>
        <v>#VALUE!</v>
      </c>
      <c r="J350" t="e">
        <f>TRIM(CLEAN(MID(Updates!D350,FIND("Account to clone: ",Updates!D350)+18,(FIND("Position",Updates!D350)-(FIND("Account to clone: ",Updates!D350)+18)))))</f>
        <v>#VALUE!</v>
      </c>
      <c r="K350" t="e">
        <f>TRIM(CLEAN(MID(Updates!D350,FIND("Clone permissions of another account: ",Updates!D350)+38,(FIND("Email required:",Updates!D350)-(FIND("Clone permissions of another account: ",Updates!D350)+38)))))</f>
        <v>#VALUE!</v>
      </c>
      <c r="L350" t="e">
        <f t="shared" si="47"/>
        <v>#VALUE!</v>
      </c>
      <c r="M350" s="8" t="e">
        <f>TRIM(CLEAN(MID(Updates!D350,FIND("Branch: ",Updates!D350)+8,(FIND("Division",Updates!D350)-(FIND("Branch: ",Updates!D350)+8)))))</f>
        <v>#VALUE!</v>
      </c>
      <c r="N350" s="8" t="e">
        <f>TRIM(CLEAN(MID(Updates!D350,FIND("Pooled Position: ",Updates!D350)+17,(FIND("Are the",Updates!D350)-(FIND("Pooled Position: ",Updates!D350)+17)))))</f>
        <v>#VALUE!</v>
      </c>
      <c r="O350" t="e">
        <f>TRIM(CLEAN(MID(Updates!D350,FIND("Employee Name: ",Updates!D350)+15,(FIND("Job Title",Updates!D350)-(FIND("Employee Name: ",Updates!D350)+15)))))</f>
        <v>#VALUE!</v>
      </c>
      <c r="P350" t="e">
        <f t="shared" si="48"/>
        <v>#VALUE!</v>
      </c>
      <c r="Q350" t="e">
        <f t="shared" si="49"/>
        <v>#VALUE!</v>
      </c>
      <c r="R350" t="e">
        <f t="shared" si="50"/>
        <v>#VALUE!</v>
      </c>
      <c r="S350" t="e">
        <f>TRIM(CLEAN(MID(Updates!D350,FIND("Account to clone: ",Updates!D350)+18,(FIND("Position",Updates!D350)-(FIND("Account to clone: ",Updates!D350)+18)))))</f>
        <v>#VALUE!</v>
      </c>
      <c r="T350" t="str">
        <f t="shared" si="51"/>
        <v/>
      </c>
      <c r="U350" t="str">
        <f t="shared" si="52"/>
        <v>No</v>
      </c>
      <c r="V350" t="e">
        <f>TRIM(CLEAN(MID(Updates!D350,FIND("Home Share (H:\ drive) required: ",Updates!D350)+4,(FIND("Group Share (S:\ drive) required: ",Updates!D350)-(FIND("Home Share (H:\ drive) required: ",Updates!D350)+4)))))</f>
        <v>#VALUE!</v>
      </c>
      <c r="W350" t="str">
        <f t="shared" si="53"/>
        <v>No</v>
      </c>
      <c r="X350" t="e">
        <f>TRIM(CLEAN(MID(Updates!D350,FIND("S Drive Path: ",Updates!D350)+14,(FIND("Position",Updates!D350)-(FIND("S Drive Path: ",Updates!D350)+14)))))</f>
        <v>#VALUE!</v>
      </c>
      <c r="Y350" t="e">
        <f>("USR\"&amp;Updates!K350)</f>
        <v>#VALUE!</v>
      </c>
      <c r="Z350" t="e">
        <f>Updates!K350&amp;"$"</f>
        <v>#VALUE!</v>
      </c>
      <c r="AA350" s="11">
        <f t="shared" ca="1" si="54"/>
        <v>19</v>
      </c>
      <c r="AB350" s="6" t="str">
        <f ca="1">LOOKUP(AA350,AC2:AC21,AD2:AD21)</f>
        <v>DC4MDB09</v>
      </c>
    </row>
    <row r="351" spans="1:28" ht="12" customHeight="1">
      <c r="A351" s="6" t="e">
        <f>TRIM(CLEAN(MID(Updates!D351,FIND("Network User Id: ",Updates!D351)+17,(FIND("E-MAIL ACCOUNTS",Updates!D351)-(FIND("Network User Id:",Updates!D351)+17)))))</f>
        <v>#VALUE!</v>
      </c>
      <c r="B351" s="6" t="e">
        <f>TRIM(CLEAN(MID(Updates!D351,FIND("Logon ID: ",Updates!D351)+10,(FIND("Password:",Updates!D351)-(FIND("Logon ID:",Updates!D351)+10)))))</f>
        <v>#VALUE!</v>
      </c>
      <c r="C351" t="e">
        <f>TRIM(CLEAN(MID(Updates!D351,FIND("Primary Address: ",Updates!D351)+17,(FIND("Secondary Address:",Updates!D351)-(FIND("Primary Address: ",Updates!D351)+17)))))</f>
        <v>#VALUE!</v>
      </c>
      <c r="D351" t="e">
        <f>TRIM(CLEAN(MID(Updates!D351,FIND("Secondary Address: ",Updates!D351)+19,(FIND("** PLEASE DO NOT REPLY TO THIS E-MAIL. ",Updates!D351)-(FIND("Secondary Address: ",Updates!D351)+19)))))</f>
        <v>#VALUE!</v>
      </c>
      <c r="E351" t="b">
        <f>IF(COUNT(SEARCH({"transpo.ottawa.on.ca"},D351)),"@ottawa.ca")</f>
        <v>0</v>
      </c>
      <c r="F351" s="9" t="e">
        <f t="shared" si="46"/>
        <v>#VALUE!</v>
      </c>
      <c r="G351" t="e">
        <f>TRIM(CLEAN(MID(Updates!D351,FIND("E-mail Address: ",Updates!D351)+16,(FIND("The employee",Updates!D351)-(FIND("E-mail Address: ",Updates!D351)+16)))))</f>
        <v>#VALUE!</v>
      </c>
      <c r="H351" t="e">
        <f>TRIM(CLEAN(MID(Updates!D351,FIND("Account Password: ",Updates!D351)+18,(FIND("NETWORK ACCOUNTS",Updates!D351)-(FIND("Account Password:",Updates!D351)+18)))))</f>
        <v>#VALUE!</v>
      </c>
      <c r="I351" t="e">
        <f>TRIM(CLEAN(MID(Updates!D351,FIND("Password: ",Updates!D351)+10,(FIND("E-mail",Updates!D351)-(FIND("Password:",Updates!D351)+12)))))</f>
        <v>#VALUE!</v>
      </c>
      <c r="J351" t="e">
        <f>TRIM(CLEAN(MID(Updates!D351,FIND("Account to clone: ",Updates!D351)+18,(FIND("Position",Updates!D351)-(FIND("Account to clone: ",Updates!D351)+18)))))</f>
        <v>#VALUE!</v>
      </c>
      <c r="K351" t="e">
        <f>TRIM(CLEAN(MID(Updates!D351,FIND("Clone permissions of another account: ",Updates!D351)+38,(FIND("Email required:",Updates!D351)-(FIND("Clone permissions of another account: ",Updates!D351)+38)))))</f>
        <v>#VALUE!</v>
      </c>
      <c r="L351" t="e">
        <f t="shared" si="47"/>
        <v>#VALUE!</v>
      </c>
      <c r="M351" s="8" t="e">
        <f>TRIM(CLEAN(MID(Updates!D351,FIND("Branch: ",Updates!D351)+8,(FIND("Division",Updates!D351)-(FIND("Branch: ",Updates!D351)+8)))))</f>
        <v>#VALUE!</v>
      </c>
      <c r="N351" s="8" t="e">
        <f>TRIM(CLEAN(MID(Updates!D351,FIND("Pooled Position: ",Updates!D351)+17,(FIND("Are the",Updates!D351)-(FIND("Pooled Position: ",Updates!D351)+17)))))</f>
        <v>#VALUE!</v>
      </c>
      <c r="O351" t="e">
        <f>TRIM(CLEAN(MID(Updates!D351,FIND("Employee Name: ",Updates!D351)+15,(FIND("Job Title",Updates!D351)-(FIND("Employee Name: ",Updates!D351)+15)))))</f>
        <v>#VALUE!</v>
      </c>
      <c r="P351" t="e">
        <f t="shared" si="48"/>
        <v>#VALUE!</v>
      </c>
      <c r="Q351" t="e">
        <f t="shared" si="49"/>
        <v>#VALUE!</v>
      </c>
      <c r="R351" t="e">
        <f t="shared" si="50"/>
        <v>#VALUE!</v>
      </c>
      <c r="S351" t="e">
        <f>TRIM(CLEAN(MID(Updates!D351,FIND("Account to clone: ",Updates!D351)+18,(FIND("Position",Updates!D351)-(FIND("Account to clone: ",Updates!D351)+18)))))</f>
        <v>#VALUE!</v>
      </c>
      <c r="T351" t="str">
        <f t="shared" si="51"/>
        <v/>
      </c>
      <c r="U351" t="str">
        <f t="shared" si="52"/>
        <v>No</v>
      </c>
      <c r="V351" t="e">
        <f>TRIM(CLEAN(MID(Updates!D351,FIND("Home Share (H:\ drive) required: ",Updates!D351)+4,(FIND("Group Share (S:\ drive) required: ",Updates!D351)-(FIND("Home Share (H:\ drive) required: ",Updates!D351)+4)))))</f>
        <v>#VALUE!</v>
      </c>
      <c r="W351" t="str">
        <f t="shared" si="53"/>
        <v>No</v>
      </c>
      <c r="X351" t="e">
        <f>TRIM(CLEAN(MID(Updates!D351,FIND("S Drive Path: ",Updates!D351)+14,(FIND("Position",Updates!D351)-(FIND("S Drive Path: ",Updates!D351)+14)))))</f>
        <v>#VALUE!</v>
      </c>
      <c r="Y351" t="e">
        <f>("USR\"&amp;Updates!K351)</f>
        <v>#VALUE!</v>
      </c>
      <c r="Z351" t="e">
        <f>Updates!K351&amp;"$"</f>
        <v>#VALUE!</v>
      </c>
      <c r="AA351" s="11">
        <f t="shared" ca="1" si="54"/>
        <v>7</v>
      </c>
      <c r="AB351" s="6" t="str">
        <f ca="1">LOOKUP(AA351,AC2:AC21,AD2:AD21)</f>
        <v>DC1MDB07</v>
      </c>
    </row>
    <row r="352" spans="1:28" ht="12" customHeight="1">
      <c r="A352" s="6" t="e">
        <f>TRIM(CLEAN(MID(Updates!D352,FIND("Network User Id: ",Updates!D352)+17,(FIND("E-MAIL ACCOUNTS",Updates!D352)-(FIND("Network User Id:",Updates!D352)+17)))))</f>
        <v>#VALUE!</v>
      </c>
      <c r="B352" s="6" t="e">
        <f>TRIM(CLEAN(MID(Updates!D352,FIND("Logon ID: ",Updates!D352)+10,(FIND("Password:",Updates!D352)-(FIND("Logon ID:",Updates!D352)+10)))))</f>
        <v>#VALUE!</v>
      </c>
      <c r="C352" t="e">
        <f>TRIM(CLEAN(MID(Updates!D352,FIND("Primary Address: ",Updates!D352)+17,(FIND("Secondary Address:",Updates!D352)-(FIND("Primary Address: ",Updates!D352)+17)))))</f>
        <v>#VALUE!</v>
      </c>
      <c r="D352" t="e">
        <f>TRIM(CLEAN(MID(Updates!D352,FIND("Secondary Address: ",Updates!D352)+19,(FIND("** PLEASE DO NOT REPLY TO THIS E-MAIL. ",Updates!D352)-(FIND("Secondary Address: ",Updates!D352)+19)))))</f>
        <v>#VALUE!</v>
      </c>
      <c r="E352" t="b">
        <f>IF(COUNT(SEARCH({"transpo.ottawa.on.ca"},D352)),"@ottawa.ca")</f>
        <v>0</v>
      </c>
      <c r="F352" s="9" t="e">
        <f t="shared" si="46"/>
        <v>#VALUE!</v>
      </c>
      <c r="G352" t="e">
        <f>TRIM(CLEAN(MID(Updates!D352,FIND("E-mail Address: ",Updates!D352)+16,(FIND("The employee",Updates!D352)-(FIND("E-mail Address: ",Updates!D352)+16)))))</f>
        <v>#VALUE!</v>
      </c>
      <c r="H352" t="e">
        <f>TRIM(CLEAN(MID(Updates!D352,FIND("Account Password: ",Updates!D352)+18,(FIND("NETWORK ACCOUNTS",Updates!D352)-(FIND("Account Password:",Updates!D352)+18)))))</f>
        <v>#VALUE!</v>
      </c>
      <c r="I352" t="e">
        <f>TRIM(CLEAN(MID(Updates!D352,FIND("Password: ",Updates!D352)+10,(FIND("E-mail",Updates!D352)-(FIND("Password:",Updates!D352)+12)))))</f>
        <v>#VALUE!</v>
      </c>
      <c r="J352" t="e">
        <f>TRIM(CLEAN(MID(Updates!D352,FIND("Account to clone: ",Updates!D352)+18,(FIND("Position",Updates!D352)-(FIND("Account to clone: ",Updates!D352)+18)))))</f>
        <v>#VALUE!</v>
      </c>
      <c r="K352" t="e">
        <f>TRIM(CLEAN(MID(Updates!D352,FIND("Clone permissions of another account: ",Updates!D352)+38,(FIND("Email required:",Updates!D352)-(FIND("Clone permissions of another account: ",Updates!D352)+38)))))</f>
        <v>#VALUE!</v>
      </c>
      <c r="L352" t="e">
        <f t="shared" si="47"/>
        <v>#VALUE!</v>
      </c>
      <c r="M352" s="8" t="e">
        <f>TRIM(CLEAN(MID(Updates!D352,FIND("Branch: ",Updates!D352)+8,(FIND("Division",Updates!D352)-(FIND("Branch: ",Updates!D352)+8)))))</f>
        <v>#VALUE!</v>
      </c>
      <c r="N352" s="8" t="e">
        <f>TRIM(CLEAN(MID(Updates!D352,FIND("Pooled Position: ",Updates!D352)+17,(FIND("Are the",Updates!D352)-(FIND("Pooled Position: ",Updates!D352)+17)))))</f>
        <v>#VALUE!</v>
      </c>
      <c r="O352" t="e">
        <f>TRIM(CLEAN(MID(Updates!D352,FIND("Employee Name: ",Updates!D352)+15,(FIND("Job Title",Updates!D352)-(FIND("Employee Name: ",Updates!D352)+15)))))</f>
        <v>#VALUE!</v>
      </c>
      <c r="P352" t="e">
        <f t="shared" si="48"/>
        <v>#VALUE!</v>
      </c>
      <c r="Q352" t="e">
        <f t="shared" si="49"/>
        <v>#VALUE!</v>
      </c>
      <c r="R352" t="e">
        <f t="shared" si="50"/>
        <v>#VALUE!</v>
      </c>
      <c r="S352" t="e">
        <f>TRIM(CLEAN(MID(Updates!D352,FIND("Account to clone: ",Updates!D352)+18,(FIND("Position",Updates!D352)-(FIND("Account to clone: ",Updates!D352)+18)))))</f>
        <v>#VALUE!</v>
      </c>
      <c r="T352" t="str">
        <f t="shared" si="51"/>
        <v/>
      </c>
      <c r="U352" t="str">
        <f t="shared" si="52"/>
        <v>No</v>
      </c>
      <c r="V352" t="e">
        <f>TRIM(CLEAN(MID(Updates!D352,FIND("Home Share (H:\ drive) required: ",Updates!D352)+4,(FIND("Group Share (S:\ drive) required: ",Updates!D352)-(FIND("Home Share (H:\ drive) required: ",Updates!D352)+4)))))</f>
        <v>#VALUE!</v>
      </c>
      <c r="W352" t="str">
        <f t="shared" si="53"/>
        <v>No</v>
      </c>
      <c r="X352" t="e">
        <f>TRIM(CLEAN(MID(Updates!D352,FIND("S Drive Path: ",Updates!D352)+14,(FIND("Position",Updates!D352)-(FIND("S Drive Path: ",Updates!D352)+14)))))</f>
        <v>#VALUE!</v>
      </c>
      <c r="Y352" t="e">
        <f>("USR\"&amp;Updates!K352)</f>
        <v>#VALUE!</v>
      </c>
      <c r="Z352" t="e">
        <f>Updates!K352&amp;"$"</f>
        <v>#VALUE!</v>
      </c>
      <c r="AA352" s="11">
        <f t="shared" ca="1" si="54"/>
        <v>18</v>
      </c>
      <c r="AB352" s="6" t="str">
        <f ca="1">LOOKUP(AA352,AC2:AC21,AD2:AD21)</f>
        <v>DC4MDB08</v>
      </c>
    </row>
    <row r="353" spans="1:28" ht="12" customHeight="1">
      <c r="A353" s="6" t="e">
        <f>TRIM(CLEAN(MID(Updates!D353,FIND("Network User Id: ",Updates!D353)+17,(FIND("E-MAIL ACCOUNTS",Updates!D353)-(FIND("Network User Id:",Updates!D353)+17)))))</f>
        <v>#VALUE!</v>
      </c>
      <c r="B353" s="6" t="e">
        <f>TRIM(CLEAN(MID(Updates!D353,FIND("Logon ID: ",Updates!D353)+10,(FIND("Password:",Updates!D353)-(FIND("Logon ID:",Updates!D353)+10)))))</f>
        <v>#VALUE!</v>
      </c>
      <c r="C353" t="e">
        <f>TRIM(CLEAN(MID(Updates!D353,FIND("Primary Address: ",Updates!D353)+17,(FIND("Secondary Address:",Updates!D353)-(FIND("Primary Address: ",Updates!D353)+17)))))</f>
        <v>#VALUE!</v>
      </c>
      <c r="D353" t="e">
        <f>TRIM(CLEAN(MID(Updates!D353,FIND("Secondary Address: ",Updates!D353)+19,(FIND("** PLEASE DO NOT REPLY TO THIS E-MAIL. ",Updates!D353)-(FIND("Secondary Address: ",Updates!D353)+19)))))</f>
        <v>#VALUE!</v>
      </c>
      <c r="E353" t="b">
        <f>IF(COUNT(SEARCH({"transpo.ottawa.on.ca"},D353)),"@ottawa.ca")</f>
        <v>0</v>
      </c>
      <c r="F353" s="9" t="e">
        <f t="shared" si="46"/>
        <v>#VALUE!</v>
      </c>
      <c r="G353" t="e">
        <f>TRIM(CLEAN(MID(Updates!D353,FIND("E-mail Address: ",Updates!D353)+16,(FIND("The employee",Updates!D353)-(FIND("E-mail Address: ",Updates!D353)+16)))))</f>
        <v>#VALUE!</v>
      </c>
      <c r="H353" t="e">
        <f>TRIM(CLEAN(MID(Updates!D353,FIND("Account Password: ",Updates!D353)+18,(FIND("NETWORK ACCOUNTS",Updates!D353)-(FIND("Account Password:",Updates!D353)+18)))))</f>
        <v>#VALUE!</v>
      </c>
      <c r="I353" t="e">
        <f>TRIM(CLEAN(MID(Updates!D353,FIND("Password: ",Updates!D353)+10,(FIND("E-mail",Updates!D353)-(FIND("Password:",Updates!D353)+12)))))</f>
        <v>#VALUE!</v>
      </c>
      <c r="J353" t="e">
        <f>TRIM(CLEAN(MID(Updates!D353,FIND("Account to clone: ",Updates!D353)+18,(FIND("Position",Updates!D353)-(FIND("Account to clone: ",Updates!D353)+18)))))</f>
        <v>#VALUE!</v>
      </c>
      <c r="K353" t="e">
        <f>TRIM(CLEAN(MID(Updates!D353,FIND("Clone permissions of another account: ",Updates!D353)+38,(FIND("Email required:",Updates!D353)-(FIND("Clone permissions of another account: ",Updates!D353)+38)))))</f>
        <v>#VALUE!</v>
      </c>
      <c r="L353" t="e">
        <f t="shared" si="47"/>
        <v>#VALUE!</v>
      </c>
      <c r="M353" s="8" t="e">
        <f>TRIM(CLEAN(MID(Updates!D353,FIND("Branch: ",Updates!D353)+8,(FIND("Division",Updates!D353)-(FIND("Branch: ",Updates!D353)+8)))))</f>
        <v>#VALUE!</v>
      </c>
      <c r="N353" s="8" t="e">
        <f>TRIM(CLEAN(MID(Updates!D353,FIND("Pooled Position: ",Updates!D353)+17,(FIND("Are the",Updates!D353)-(FIND("Pooled Position: ",Updates!D353)+17)))))</f>
        <v>#VALUE!</v>
      </c>
      <c r="O353" t="e">
        <f>TRIM(CLEAN(MID(Updates!D353,FIND("Employee Name: ",Updates!D353)+15,(FIND("Job Title",Updates!D353)-(FIND("Employee Name: ",Updates!D353)+15)))))</f>
        <v>#VALUE!</v>
      </c>
      <c r="P353" t="e">
        <f t="shared" si="48"/>
        <v>#VALUE!</v>
      </c>
      <c r="Q353" t="e">
        <f t="shared" si="49"/>
        <v>#VALUE!</v>
      </c>
      <c r="R353" t="e">
        <f t="shared" si="50"/>
        <v>#VALUE!</v>
      </c>
      <c r="S353" t="e">
        <f>TRIM(CLEAN(MID(Updates!D353,FIND("Account to clone: ",Updates!D353)+18,(FIND("Position",Updates!D353)-(FIND("Account to clone: ",Updates!D353)+18)))))</f>
        <v>#VALUE!</v>
      </c>
      <c r="T353" t="str">
        <f t="shared" si="51"/>
        <v/>
      </c>
      <c r="U353" t="str">
        <f t="shared" si="52"/>
        <v>No</v>
      </c>
      <c r="V353" t="e">
        <f>TRIM(CLEAN(MID(Updates!D353,FIND("Home Share (H:\ drive) required: ",Updates!D353)+4,(FIND("Group Share (S:\ drive) required: ",Updates!D353)-(FIND("Home Share (H:\ drive) required: ",Updates!D353)+4)))))</f>
        <v>#VALUE!</v>
      </c>
      <c r="W353" t="str">
        <f t="shared" si="53"/>
        <v>No</v>
      </c>
      <c r="X353" t="e">
        <f>TRIM(CLEAN(MID(Updates!D353,FIND("S Drive Path: ",Updates!D353)+14,(FIND("Position",Updates!D353)-(FIND("S Drive Path: ",Updates!D353)+14)))))</f>
        <v>#VALUE!</v>
      </c>
      <c r="Y353" t="e">
        <f>("USR\"&amp;Updates!K353)</f>
        <v>#VALUE!</v>
      </c>
      <c r="Z353" t="e">
        <f>Updates!K353&amp;"$"</f>
        <v>#VALUE!</v>
      </c>
      <c r="AA353" s="11">
        <f t="shared" ca="1" si="54"/>
        <v>15</v>
      </c>
      <c r="AB353" s="6" t="str">
        <f ca="1">LOOKUP(AA353,AC2:AC21,AD2:AD21)</f>
        <v>DC4MDB05</v>
      </c>
    </row>
    <row r="354" spans="1:28" ht="12" customHeight="1">
      <c r="A354" s="6" t="e">
        <f>TRIM(CLEAN(MID(Updates!D354,FIND("Network User Id: ",Updates!D354)+17,(FIND("E-MAIL ACCOUNTS",Updates!D354)-(FIND("Network User Id:",Updates!D354)+17)))))</f>
        <v>#VALUE!</v>
      </c>
      <c r="B354" s="6" t="e">
        <f>TRIM(CLEAN(MID(Updates!D354,FIND("Logon ID: ",Updates!D354)+10,(FIND("Password:",Updates!D354)-(FIND("Logon ID:",Updates!D354)+10)))))</f>
        <v>#VALUE!</v>
      </c>
      <c r="C354" t="e">
        <f>TRIM(CLEAN(MID(Updates!D354,FIND("Primary Address: ",Updates!D354)+17,(FIND("Secondary Address:",Updates!D354)-(FIND("Primary Address: ",Updates!D354)+17)))))</f>
        <v>#VALUE!</v>
      </c>
      <c r="D354" t="e">
        <f>TRIM(CLEAN(MID(Updates!D354,FIND("Secondary Address: ",Updates!D354)+19,(FIND("** PLEASE DO NOT REPLY TO THIS E-MAIL. ",Updates!D354)-(FIND("Secondary Address: ",Updates!D354)+19)))))</f>
        <v>#VALUE!</v>
      </c>
      <c r="E354" t="b">
        <f>IF(COUNT(SEARCH({"transpo.ottawa.on.ca"},D354)),"@ottawa.ca")</f>
        <v>0</v>
      </c>
      <c r="F354" s="9" t="e">
        <f t="shared" si="46"/>
        <v>#VALUE!</v>
      </c>
      <c r="G354" t="e">
        <f>TRIM(CLEAN(MID(Updates!D354,FIND("E-mail Address: ",Updates!D354)+16,(FIND("The employee",Updates!D354)-(FIND("E-mail Address: ",Updates!D354)+16)))))</f>
        <v>#VALUE!</v>
      </c>
      <c r="H354" t="e">
        <f>TRIM(CLEAN(MID(Updates!D354,FIND("Account Password: ",Updates!D354)+18,(FIND("NETWORK ACCOUNTS",Updates!D354)-(FIND("Account Password:",Updates!D354)+18)))))</f>
        <v>#VALUE!</v>
      </c>
      <c r="I354" t="e">
        <f>TRIM(CLEAN(MID(Updates!D354,FIND("Password: ",Updates!D354)+10,(FIND("E-mail",Updates!D354)-(FIND("Password:",Updates!D354)+12)))))</f>
        <v>#VALUE!</v>
      </c>
      <c r="J354" t="e">
        <f>TRIM(CLEAN(MID(Updates!D354,FIND("Account to clone: ",Updates!D354)+18,(FIND("Position",Updates!D354)-(FIND("Account to clone: ",Updates!D354)+18)))))</f>
        <v>#VALUE!</v>
      </c>
      <c r="K354" t="e">
        <f>TRIM(CLEAN(MID(Updates!D354,FIND("Clone permissions of another account: ",Updates!D354)+38,(FIND("Email required:",Updates!D354)-(FIND("Clone permissions of another account: ",Updates!D354)+38)))))</f>
        <v>#VALUE!</v>
      </c>
      <c r="L354" t="e">
        <f t="shared" si="47"/>
        <v>#VALUE!</v>
      </c>
      <c r="M354" s="8" t="e">
        <f>TRIM(CLEAN(MID(Updates!D354,FIND("Branch: ",Updates!D354)+8,(FIND("Division",Updates!D354)-(FIND("Branch: ",Updates!D354)+8)))))</f>
        <v>#VALUE!</v>
      </c>
      <c r="N354" s="8" t="e">
        <f>TRIM(CLEAN(MID(Updates!D354,FIND("Pooled Position: ",Updates!D354)+17,(FIND("Are the",Updates!D354)-(FIND("Pooled Position: ",Updates!D354)+17)))))</f>
        <v>#VALUE!</v>
      </c>
      <c r="O354" t="e">
        <f>TRIM(CLEAN(MID(Updates!D354,FIND("Employee Name: ",Updates!D354)+15,(FIND("Job Title",Updates!D354)-(FIND("Employee Name: ",Updates!D354)+15)))))</f>
        <v>#VALUE!</v>
      </c>
      <c r="P354" t="e">
        <f t="shared" si="48"/>
        <v>#VALUE!</v>
      </c>
      <c r="Q354" t="e">
        <f t="shared" si="49"/>
        <v>#VALUE!</v>
      </c>
      <c r="R354" t="e">
        <f t="shared" si="50"/>
        <v>#VALUE!</v>
      </c>
      <c r="S354" t="e">
        <f>TRIM(CLEAN(MID(Updates!D354,FIND("Account to clone: ",Updates!D354)+18,(FIND("Position",Updates!D354)-(FIND("Account to clone: ",Updates!D354)+18)))))</f>
        <v>#VALUE!</v>
      </c>
      <c r="T354" t="str">
        <f t="shared" si="51"/>
        <v/>
      </c>
      <c r="U354" t="str">
        <f t="shared" si="52"/>
        <v>No</v>
      </c>
      <c r="V354" t="e">
        <f>TRIM(CLEAN(MID(Updates!D354,FIND("Home Share (H:\ drive) required: ",Updates!D354)+4,(FIND("Group Share (S:\ drive) required: ",Updates!D354)-(FIND("Home Share (H:\ drive) required: ",Updates!D354)+4)))))</f>
        <v>#VALUE!</v>
      </c>
      <c r="W354" t="str">
        <f t="shared" si="53"/>
        <v>No</v>
      </c>
      <c r="X354" t="e">
        <f>TRIM(CLEAN(MID(Updates!D354,FIND("S Drive Path: ",Updates!D354)+14,(FIND("Position",Updates!D354)-(FIND("S Drive Path: ",Updates!D354)+14)))))</f>
        <v>#VALUE!</v>
      </c>
      <c r="Y354" t="e">
        <f>("USR\"&amp;Updates!K354)</f>
        <v>#VALUE!</v>
      </c>
      <c r="Z354" t="e">
        <f>Updates!K354&amp;"$"</f>
        <v>#VALUE!</v>
      </c>
      <c r="AA354" s="11">
        <f t="shared" ca="1" si="54"/>
        <v>15</v>
      </c>
      <c r="AB354" s="6" t="str">
        <f ca="1">LOOKUP(AA354,AC2:AC21,AD2:AD21)</f>
        <v>DC4MDB05</v>
      </c>
    </row>
    <row r="355" spans="1:28" ht="12" customHeight="1">
      <c r="A355" s="6" t="e">
        <f>TRIM(CLEAN(MID(Updates!D355,FIND("Network User Id: ",Updates!D355)+17,(FIND("E-MAIL ACCOUNTS",Updates!D355)-(FIND("Network User Id:",Updates!D355)+17)))))</f>
        <v>#VALUE!</v>
      </c>
      <c r="B355" s="6" t="e">
        <f>TRIM(CLEAN(MID(Updates!D355,FIND("Logon ID: ",Updates!D355)+10,(FIND("Password:",Updates!D355)-(FIND("Logon ID:",Updates!D355)+10)))))</f>
        <v>#VALUE!</v>
      </c>
      <c r="C355" t="e">
        <f>TRIM(CLEAN(MID(Updates!D355,FIND("Primary Address: ",Updates!D355)+17,(FIND("Secondary Address:",Updates!D355)-(FIND("Primary Address: ",Updates!D355)+17)))))</f>
        <v>#VALUE!</v>
      </c>
      <c r="D355" t="e">
        <f>TRIM(CLEAN(MID(Updates!D355,FIND("Secondary Address: ",Updates!D355)+19,(FIND("** PLEASE DO NOT REPLY TO THIS E-MAIL. ",Updates!D355)-(FIND("Secondary Address: ",Updates!D355)+19)))))</f>
        <v>#VALUE!</v>
      </c>
      <c r="E355" t="b">
        <f>IF(COUNT(SEARCH({"transpo.ottawa.on.ca"},D355)),"@ottawa.ca")</f>
        <v>0</v>
      </c>
      <c r="F355" s="9" t="e">
        <f t="shared" si="46"/>
        <v>#VALUE!</v>
      </c>
      <c r="G355" t="e">
        <f>TRIM(CLEAN(MID(Updates!D355,FIND("E-mail Address: ",Updates!D355)+16,(FIND("The employee",Updates!D355)-(FIND("E-mail Address: ",Updates!D355)+16)))))</f>
        <v>#VALUE!</v>
      </c>
      <c r="H355" t="e">
        <f>TRIM(CLEAN(MID(Updates!D355,FIND("Account Password: ",Updates!D355)+18,(FIND("NETWORK ACCOUNTS",Updates!D355)-(FIND("Account Password:",Updates!D355)+18)))))</f>
        <v>#VALUE!</v>
      </c>
      <c r="I355" t="e">
        <f>TRIM(CLEAN(MID(Updates!D355,FIND("Password: ",Updates!D355)+10,(FIND("E-mail",Updates!D355)-(FIND("Password:",Updates!D355)+12)))))</f>
        <v>#VALUE!</v>
      </c>
      <c r="J355" t="e">
        <f>TRIM(CLEAN(MID(Updates!D355,FIND("Account to clone: ",Updates!D355)+18,(FIND("Position",Updates!D355)-(FIND("Account to clone: ",Updates!D355)+18)))))</f>
        <v>#VALUE!</v>
      </c>
      <c r="K355" t="e">
        <f>TRIM(CLEAN(MID(Updates!D355,FIND("Clone permissions of another account: ",Updates!D355)+38,(FIND("Email required:",Updates!D355)-(FIND("Clone permissions of another account: ",Updates!D355)+38)))))</f>
        <v>#VALUE!</v>
      </c>
      <c r="L355" t="e">
        <f t="shared" si="47"/>
        <v>#VALUE!</v>
      </c>
      <c r="M355" s="8" t="e">
        <f>TRIM(CLEAN(MID(Updates!D355,FIND("Branch: ",Updates!D355)+8,(FIND("Division",Updates!D355)-(FIND("Branch: ",Updates!D355)+8)))))</f>
        <v>#VALUE!</v>
      </c>
      <c r="N355" s="8" t="e">
        <f>TRIM(CLEAN(MID(Updates!D355,FIND("Pooled Position: ",Updates!D355)+17,(FIND("Are the",Updates!D355)-(FIND("Pooled Position: ",Updates!D355)+17)))))</f>
        <v>#VALUE!</v>
      </c>
      <c r="O355" t="e">
        <f>TRIM(CLEAN(MID(Updates!D355,FIND("Employee Name: ",Updates!D355)+15,(FIND("Job Title",Updates!D355)-(FIND("Employee Name: ",Updates!D355)+15)))))</f>
        <v>#VALUE!</v>
      </c>
      <c r="P355" t="e">
        <f t="shared" si="48"/>
        <v>#VALUE!</v>
      </c>
      <c r="Q355" t="e">
        <f t="shared" si="49"/>
        <v>#VALUE!</v>
      </c>
      <c r="R355" t="e">
        <f t="shared" si="50"/>
        <v>#VALUE!</v>
      </c>
      <c r="S355" t="e">
        <f>TRIM(CLEAN(MID(Updates!D355,FIND("Account to clone: ",Updates!D355)+18,(FIND("Position",Updates!D355)-(FIND("Account to clone: ",Updates!D355)+18)))))</f>
        <v>#VALUE!</v>
      </c>
      <c r="T355" t="str">
        <f t="shared" si="51"/>
        <v/>
      </c>
      <c r="U355" t="str">
        <f t="shared" si="52"/>
        <v>No</v>
      </c>
      <c r="V355" t="e">
        <f>TRIM(CLEAN(MID(Updates!D355,FIND("Home Share (H:\ drive) required: ",Updates!D355)+4,(FIND("Group Share (S:\ drive) required: ",Updates!D355)-(FIND("Home Share (H:\ drive) required: ",Updates!D355)+4)))))</f>
        <v>#VALUE!</v>
      </c>
      <c r="W355" t="str">
        <f t="shared" si="53"/>
        <v>No</v>
      </c>
      <c r="X355" t="e">
        <f>TRIM(CLEAN(MID(Updates!D355,FIND("S Drive Path: ",Updates!D355)+14,(FIND("Position",Updates!D355)-(FIND("S Drive Path: ",Updates!D355)+14)))))</f>
        <v>#VALUE!</v>
      </c>
      <c r="Y355" t="e">
        <f>("USR\"&amp;Updates!K355)</f>
        <v>#VALUE!</v>
      </c>
      <c r="Z355" t="e">
        <f>Updates!K355&amp;"$"</f>
        <v>#VALUE!</v>
      </c>
      <c r="AA355" s="11">
        <f t="shared" ca="1" si="54"/>
        <v>18</v>
      </c>
      <c r="AB355" s="6" t="str">
        <f ca="1">LOOKUP(AA355,AC2:AC21,AD2:AD21)</f>
        <v>DC4MDB08</v>
      </c>
    </row>
    <row r="356" spans="1:28" ht="12" customHeight="1">
      <c r="A356" s="6" t="e">
        <f>TRIM(CLEAN(MID(Updates!D356,FIND("Network User Id: ",Updates!D356)+17,(FIND("E-MAIL ACCOUNTS",Updates!D356)-(FIND("Network User Id:",Updates!D356)+17)))))</f>
        <v>#VALUE!</v>
      </c>
      <c r="B356" s="6" t="e">
        <f>TRIM(CLEAN(MID(Updates!D356,FIND("Logon ID: ",Updates!D356)+10,(FIND("Password:",Updates!D356)-(FIND("Logon ID:",Updates!D356)+10)))))</f>
        <v>#VALUE!</v>
      </c>
      <c r="C356" t="e">
        <f>TRIM(CLEAN(MID(Updates!D356,FIND("Primary Address: ",Updates!D356)+17,(FIND("Secondary Address:",Updates!D356)-(FIND("Primary Address: ",Updates!D356)+17)))))</f>
        <v>#VALUE!</v>
      </c>
      <c r="D356" t="e">
        <f>TRIM(CLEAN(MID(Updates!D356,FIND("Secondary Address: ",Updates!D356)+19,(FIND("** PLEASE DO NOT REPLY TO THIS E-MAIL. ",Updates!D356)-(FIND("Secondary Address: ",Updates!D356)+19)))))</f>
        <v>#VALUE!</v>
      </c>
      <c r="E356" t="b">
        <f>IF(COUNT(SEARCH({"transpo.ottawa.on.ca"},D356)),"@ottawa.ca")</f>
        <v>0</v>
      </c>
      <c r="F356" s="9" t="e">
        <f t="shared" si="46"/>
        <v>#VALUE!</v>
      </c>
      <c r="G356" t="e">
        <f>TRIM(CLEAN(MID(Updates!D356,FIND("E-mail Address: ",Updates!D356)+16,(FIND("The employee",Updates!D356)-(FIND("E-mail Address: ",Updates!D356)+16)))))</f>
        <v>#VALUE!</v>
      </c>
      <c r="H356" t="e">
        <f>TRIM(CLEAN(MID(Updates!D356,FIND("Account Password: ",Updates!D356)+18,(FIND("NETWORK ACCOUNTS",Updates!D356)-(FIND("Account Password:",Updates!D356)+18)))))</f>
        <v>#VALUE!</v>
      </c>
      <c r="I356" t="e">
        <f>TRIM(CLEAN(MID(Updates!D356,FIND("Password: ",Updates!D356)+10,(FIND("E-mail",Updates!D356)-(FIND("Password:",Updates!D356)+12)))))</f>
        <v>#VALUE!</v>
      </c>
      <c r="J356" t="e">
        <f>TRIM(CLEAN(MID(Updates!D356,FIND("Account to clone: ",Updates!D356)+18,(FIND("Position",Updates!D356)-(FIND("Account to clone: ",Updates!D356)+18)))))</f>
        <v>#VALUE!</v>
      </c>
      <c r="K356" t="e">
        <f>TRIM(CLEAN(MID(Updates!D356,FIND("Clone permissions of another account: ",Updates!D356)+38,(FIND("Email required:",Updates!D356)-(FIND("Clone permissions of another account: ",Updates!D356)+38)))))</f>
        <v>#VALUE!</v>
      </c>
      <c r="L356" t="e">
        <f t="shared" si="47"/>
        <v>#VALUE!</v>
      </c>
      <c r="M356" s="8" t="e">
        <f>TRIM(CLEAN(MID(Updates!D356,FIND("Branch: ",Updates!D356)+8,(FIND("Division",Updates!D356)-(FIND("Branch: ",Updates!D356)+8)))))</f>
        <v>#VALUE!</v>
      </c>
      <c r="N356" s="8" t="e">
        <f>TRIM(CLEAN(MID(Updates!D356,FIND("Pooled Position: ",Updates!D356)+17,(FIND("Are the",Updates!D356)-(FIND("Pooled Position: ",Updates!D356)+17)))))</f>
        <v>#VALUE!</v>
      </c>
      <c r="O356" t="e">
        <f>TRIM(CLEAN(MID(Updates!D356,FIND("Employee Name: ",Updates!D356)+15,(FIND("Job Title",Updates!D356)-(FIND("Employee Name: ",Updates!D356)+15)))))</f>
        <v>#VALUE!</v>
      </c>
      <c r="P356" t="e">
        <f t="shared" si="48"/>
        <v>#VALUE!</v>
      </c>
      <c r="Q356" t="e">
        <f t="shared" si="49"/>
        <v>#VALUE!</v>
      </c>
      <c r="R356" t="e">
        <f t="shared" si="50"/>
        <v>#VALUE!</v>
      </c>
      <c r="S356" t="e">
        <f>TRIM(CLEAN(MID(Updates!D356,FIND("Account to clone: ",Updates!D356)+18,(FIND("Position",Updates!D356)-(FIND("Account to clone: ",Updates!D356)+18)))))</f>
        <v>#VALUE!</v>
      </c>
      <c r="T356" t="str">
        <f t="shared" si="51"/>
        <v/>
      </c>
      <c r="U356" t="str">
        <f t="shared" si="52"/>
        <v>No</v>
      </c>
      <c r="V356" t="e">
        <f>TRIM(CLEAN(MID(Updates!D356,FIND("Home Share (H:\ drive) required: ",Updates!D356)+4,(FIND("Group Share (S:\ drive) required: ",Updates!D356)-(FIND("Home Share (H:\ drive) required: ",Updates!D356)+4)))))</f>
        <v>#VALUE!</v>
      </c>
      <c r="W356" t="str">
        <f t="shared" si="53"/>
        <v>No</v>
      </c>
      <c r="X356" t="e">
        <f>TRIM(CLEAN(MID(Updates!D356,FIND("S Drive Path: ",Updates!D356)+14,(FIND("Position",Updates!D356)-(FIND("S Drive Path: ",Updates!D356)+14)))))</f>
        <v>#VALUE!</v>
      </c>
      <c r="Y356" t="e">
        <f>("USR\"&amp;Updates!K356)</f>
        <v>#VALUE!</v>
      </c>
      <c r="Z356" t="e">
        <f>Updates!K356&amp;"$"</f>
        <v>#VALUE!</v>
      </c>
      <c r="AA356" s="11">
        <f t="shared" ca="1" si="54"/>
        <v>13</v>
      </c>
      <c r="AB356" s="6" t="str">
        <f ca="1">LOOKUP(AA356,AC2:AC21,AD2:AD21)</f>
        <v>DC4MDB03</v>
      </c>
    </row>
    <row r="357" spans="1:28" ht="12" customHeight="1">
      <c r="A357" s="6" t="e">
        <f>TRIM(CLEAN(MID(Updates!D357,FIND("Network User Id: ",Updates!D357)+17,(FIND("E-MAIL ACCOUNTS",Updates!D357)-(FIND("Network User Id:",Updates!D357)+17)))))</f>
        <v>#VALUE!</v>
      </c>
      <c r="B357" s="6" t="e">
        <f>TRIM(CLEAN(MID(Updates!D357,FIND("Logon ID: ",Updates!D357)+10,(FIND("Password:",Updates!D357)-(FIND("Logon ID:",Updates!D357)+10)))))</f>
        <v>#VALUE!</v>
      </c>
      <c r="C357" t="e">
        <f>TRIM(CLEAN(MID(Updates!D357,FIND("Primary Address: ",Updates!D357)+17,(FIND("Secondary Address:",Updates!D357)-(FIND("Primary Address: ",Updates!D357)+17)))))</f>
        <v>#VALUE!</v>
      </c>
      <c r="D357" t="e">
        <f>TRIM(CLEAN(MID(Updates!D357,FIND("Secondary Address: ",Updates!D357)+19,(FIND("** PLEASE DO NOT REPLY TO THIS E-MAIL. ",Updates!D357)-(FIND("Secondary Address: ",Updates!D357)+19)))))</f>
        <v>#VALUE!</v>
      </c>
      <c r="E357" t="b">
        <f>IF(COUNT(SEARCH({"transpo.ottawa.on.ca"},D357)),"@ottawa.ca")</f>
        <v>0</v>
      </c>
      <c r="F357" s="9" t="e">
        <f t="shared" si="46"/>
        <v>#VALUE!</v>
      </c>
      <c r="G357" t="e">
        <f>TRIM(CLEAN(MID(Updates!D357,FIND("E-mail Address: ",Updates!D357)+16,(FIND("The employee",Updates!D357)-(FIND("E-mail Address: ",Updates!D357)+16)))))</f>
        <v>#VALUE!</v>
      </c>
      <c r="H357" t="e">
        <f>TRIM(CLEAN(MID(Updates!D357,FIND("Account Password: ",Updates!D357)+18,(FIND("NETWORK ACCOUNTS",Updates!D357)-(FIND("Account Password:",Updates!D357)+18)))))</f>
        <v>#VALUE!</v>
      </c>
      <c r="I357" t="e">
        <f>TRIM(CLEAN(MID(Updates!D357,FIND("Password: ",Updates!D357)+10,(FIND("E-mail",Updates!D357)-(FIND("Password:",Updates!D357)+12)))))</f>
        <v>#VALUE!</v>
      </c>
      <c r="J357" t="e">
        <f>TRIM(CLEAN(MID(Updates!D357,FIND("Account to clone: ",Updates!D357)+18,(FIND("Position",Updates!D357)-(FIND("Account to clone: ",Updates!D357)+18)))))</f>
        <v>#VALUE!</v>
      </c>
      <c r="K357" t="e">
        <f>TRIM(CLEAN(MID(Updates!D357,FIND("Clone permissions of another account: ",Updates!D357)+38,(FIND("Email required:",Updates!D357)-(FIND("Clone permissions of another account: ",Updates!D357)+38)))))</f>
        <v>#VALUE!</v>
      </c>
      <c r="L357" t="e">
        <f t="shared" si="47"/>
        <v>#VALUE!</v>
      </c>
      <c r="M357" s="8" t="e">
        <f>TRIM(CLEAN(MID(Updates!D357,FIND("Branch: ",Updates!D357)+8,(FIND("Division",Updates!D357)-(FIND("Branch: ",Updates!D357)+8)))))</f>
        <v>#VALUE!</v>
      </c>
      <c r="N357" s="8" t="e">
        <f>TRIM(CLEAN(MID(Updates!D357,FIND("Pooled Position: ",Updates!D357)+17,(FIND("Are the",Updates!D357)-(FIND("Pooled Position: ",Updates!D357)+17)))))</f>
        <v>#VALUE!</v>
      </c>
      <c r="O357" t="e">
        <f>TRIM(CLEAN(MID(Updates!D357,FIND("Employee Name: ",Updates!D357)+15,(FIND("Job Title",Updates!D357)-(FIND("Employee Name: ",Updates!D357)+15)))))</f>
        <v>#VALUE!</v>
      </c>
      <c r="P357" t="e">
        <f t="shared" si="48"/>
        <v>#VALUE!</v>
      </c>
      <c r="Q357" t="e">
        <f t="shared" si="49"/>
        <v>#VALUE!</v>
      </c>
      <c r="R357" t="e">
        <f t="shared" si="50"/>
        <v>#VALUE!</v>
      </c>
      <c r="S357" t="e">
        <f>TRIM(CLEAN(MID(Updates!D357,FIND("Account to clone: ",Updates!D357)+18,(FIND("Position",Updates!D357)-(FIND("Account to clone: ",Updates!D357)+18)))))</f>
        <v>#VALUE!</v>
      </c>
      <c r="T357" t="str">
        <f t="shared" si="51"/>
        <v/>
      </c>
      <c r="U357" t="str">
        <f t="shared" si="52"/>
        <v>No</v>
      </c>
      <c r="V357" t="e">
        <f>TRIM(CLEAN(MID(Updates!D357,FIND("Home Share (H:\ drive) required: ",Updates!D357)+4,(FIND("Group Share (S:\ drive) required: ",Updates!D357)-(FIND("Home Share (H:\ drive) required: ",Updates!D357)+4)))))</f>
        <v>#VALUE!</v>
      </c>
      <c r="W357" t="str">
        <f t="shared" si="53"/>
        <v>No</v>
      </c>
      <c r="X357" t="e">
        <f>TRIM(CLEAN(MID(Updates!D357,FIND("S Drive Path: ",Updates!D357)+14,(FIND("Position",Updates!D357)-(FIND("S Drive Path: ",Updates!D357)+14)))))</f>
        <v>#VALUE!</v>
      </c>
      <c r="Y357" t="e">
        <f>("USR\"&amp;Updates!K357)</f>
        <v>#VALUE!</v>
      </c>
      <c r="Z357" t="e">
        <f>Updates!K357&amp;"$"</f>
        <v>#VALUE!</v>
      </c>
      <c r="AA357" s="11">
        <f t="shared" ca="1" si="54"/>
        <v>15</v>
      </c>
      <c r="AB357" s="6" t="str">
        <f ca="1">LOOKUP(AA357,AC2:AC21,AD2:AD21)</f>
        <v>DC4MDB05</v>
      </c>
    </row>
    <row r="358" spans="1:28" ht="12" customHeight="1">
      <c r="A358" s="6" t="e">
        <f>TRIM(CLEAN(MID(Updates!D358,FIND("Network User Id: ",Updates!D358)+17,(FIND("E-MAIL ACCOUNTS",Updates!D358)-(FIND("Network User Id:",Updates!D358)+17)))))</f>
        <v>#VALUE!</v>
      </c>
      <c r="B358" s="6" t="e">
        <f>TRIM(CLEAN(MID(Updates!D358,FIND("Logon ID: ",Updates!D358)+10,(FIND("Password:",Updates!D358)-(FIND("Logon ID:",Updates!D358)+10)))))</f>
        <v>#VALUE!</v>
      </c>
      <c r="C358" t="e">
        <f>TRIM(CLEAN(MID(Updates!D358,FIND("Primary Address: ",Updates!D358)+17,(FIND("Secondary Address:",Updates!D358)-(FIND("Primary Address: ",Updates!D358)+17)))))</f>
        <v>#VALUE!</v>
      </c>
      <c r="D358" t="e">
        <f>TRIM(CLEAN(MID(Updates!D358,FIND("Secondary Address: ",Updates!D358)+19,(FIND("** PLEASE DO NOT REPLY TO THIS E-MAIL. ",Updates!D358)-(FIND("Secondary Address: ",Updates!D358)+19)))))</f>
        <v>#VALUE!</v>
      </c>
      <c r="E358" t="b">
        <f>IF(COUNT(SEARCH({"transpo.ottawa.on.ca"},D358)),"@ottawa.ca")</f>
        <v>0</v>
      </c>
      <c r="F358" s="9" t="e">
        <f t="shared" si="46"/>
        <v>#VALUE!</v>
      </c>
      <c r="G358" t="e">
        <f>TRIM(CLEAN(MID(Updates!D358,FIND("E-mail Address: ",Updates!D358)+16,(FIND("The employee",Updates!D358)-(FIND("E-mail Address: ",Updates!D358)+16)))))</f>
        <v>#VALUE!</v>
      </c>
      <c r="H358" t="e">
        <f>TRIM(CLEAN(MID(Updates!D358,FIND("Account Password: ",Updates!D358)+18,(FIND("NETWORK ACCOUNTS",Updates!D358)-(FIND("Account Password:",Updates!D358)+18)))))</f>
        <v>#VALUE!</v>
      </c>
      <c r="I358" t="e">
        <f>TRIM(CLEAN(MID(Updates!D358,FIND("Password: ",Updates!D358)+10,(FIND("E-mail",Updates!D358)-(FIND("Password:",Updates!D358)+12)))))</f>
        <v>#VALUE!</v>
      </c>
      <c r="J358" t="e">
        <f>TRIM(CLEAN(MID(Updates!D358,FIND("Account to clone: ",Updates!D358)+18,(FIND("Position",Updates!D358)-(FIND("Account to clone: ",Updates!D358)+18)))))</f>
        <v>#VALUE!</v>
      </c>
      <c r="K358" t="e">
        <f>TRIM(CLEAN(MID(Updates!D358,FIND("Clone permissions of another account: ",Updates!D358)+38,(FIND("Email required:",Updates!D358)-(FIND("Clone permissions of another account: ",Updates!D358)+38)))))</f>
        <v>#VALUE!</v>
      </c>
      <c r="L358" t="e">
        <f t="shared" si="47"/>
        <v>#VALUE!</v>
      </c>
      <c r="M358" s="8" t="e">
        <f>TRIM(CLEAN(MID(Updates!D358,FIND("Branch: ",Updates!D358)+8,(FIND("Division",Updates!D358)-(FIND("Branch: ",Updates!D358)+8)))))</f>
        <v>#VALUE!</v>
      </c>
      <c r="N358" s="8" t="e">
        <f>TRIM(CLEAN(MID(Updates!D358,FIND("Pooled Position: ",Updates!D358)+17,(FIND("Are the",Updates!D358)-(FIND("Pooled Position: ",Updates!D358)+17)))))</f>
        <v>#VALUE!</v>
      </c>
      <c r="O358" t="e">
        <f>TRIM(CLEAN(MID(Updates!D358,FIND("Employee Name: ",Updates!D358)+15,(FIND("Job Title",Updates!D358)-(FIND("Employee Name: ",Updates!D358)+15)))))</f>
        <v>#VALUE!</v>
      </c>
      <c r="P358" t="e">
        <f t="shared" si="48"/>
        <v>#VALUE!</v>
      </c>
      <c r="Q358" t="e">
        <f t="shared" si="49"/>
        <v>#VALUE!</v>
      </c>
      <c r="R358" t="e">
        <f t="shared" si="50"/>
        <v>#VALUE!</v>
      </c>
      <c r="S358" t="e">
        <f>TRIM(CLEAN(MID(Updates!D358,FIND("Account to clone: ",Updates!D358)+18,(FIND("Position",Updates!D358)-(FIND("Account to clone: ",Updates!D358)+18)))))</f>
        <v>#VALUE!</v>
      </c>
      <c r="T358" t="str">
        <f t="shared" si="51"/>
        <v/>
      </c>
      <c r="U358" t="str">
        <f t="shared" si="52"/>
        <v>No</v>
      </c>
      <c r="V358" t="e">
        <f>TRIM(CLEAN(MID(Updates!D358,FIND("Home Share (H:\ drive) required: ",Updates!D358)+4,(FIND("Group Share (S:\ drive) required: ",Updates!D358)-(FIND("Home Share (H:\ drive) required: ",Updates!D358)+4)))))</f>
        <v>#VALUE!</v>
      </c>
      <c r="W358" t="str">
        <f t="shared" si="53"/>
        <v>No</v>
      </c>
      <c r="X358" t="e">
        <f>TRIM(CLEAN(MID(Updates!D358,FIND("S Drive Path: ",Updates!D358)+14,(FIND("Position",Updates!D358)-(FIND("S Drive Path: ",Updates!D358)+14)))))</f>
        <v>#VALUE!</v>
      </c>
      <c r="Y358" t="e">
        <f>("USR\"&amp;Updates!K358)</f>
        <v>#VALUE!</v>
      </c>
      <c r="Z358" t="e">
        <f>Updates!K358&amp;"$"</f>
        <v>#VALUE!</v>
      </c>
      <c r="AA358" s="11">
        <f t="shared" ca="1" si="54"/>
        <v>9</v>
      </c>
      <c r="AB358" s="6" t="str">
        <f ca="1">LOOKUP(AA358,AC2:AC21,AD2:AD21)</f>
        <v>DC1MDB09</v>
      </c>
    </row>
    <row r="359" spans="1:28" ht="12" customHeight="1">
      <c r="A359" s="6" t="e">
        <f>TRIM(CLEAN(MID(Updates!D359,FIND("Network User Id: ",Updates!D359)+17,(FIND("E-MAIL ACCOUNTS",Updates!D359)-(FIND("Network User Id:",Updates!D359)+17)))))</f>
        <v>#VALUE!</v>
      </c>
      <c r="B359" s="6" t="e">
        <f>TRIM(CLEAN(MID(Updates!D359,FIND("Logon ID: ",Updates!D359)+10,(FIND("Password:",Updates!D359)-(FIND("Logon ID:",Updates!D359)+10)))))</f>
        <v>#VALUE!</v>
      </c>
      <c r="C359" t="e">
        <f>TRIM(CLEAN(MID(Updates!D359,FIND("Primary Address: ",Updates!D359)+17,(FIND("Secondary Address:",Updates!D359)-(FIND("Primary Address: ",Updates!D359)+17)))))</f>
        <v>#VALUE!</v>
      </c>
      <c r="D359" t="e">
        <f>TRIM(CLEAN(MID(Updates!D359,FIND("Secondary Address: ",Updates!D359)+19,(FIND("** PLEASE DO NOT REPLY TO THIS E-MAIL. ",Updates!D359)-(FIND("Secondary Address: ",Updates!D359)+19)))))</f>
        <v>#VALUE!</v>
      </c>
      <c r="E359" t="b">
        <f>IF(COUNT(SEARCH({"transpo.ottawa.on.ca"},D359)),"@ottawa.ca")</f>
        <v>0</v>
      </c>
      <c r="F359" s="9" t="e">
        <f t="shared" si="46"/>
        <v>#VALUE!</v>
      </c>
      <c r="G359" t="e">
        <f>TRIM(CLEAN(MID(Updates!D359,FIND("E-mail Address: ",Updates!D359)+16,(FIND("The employee",Updates!D359)-(FIND("E-mail Address: ",Updates!D359)+16)))))</f>
        <v>#VALUE!</v>
      </c>
      <c r="H359" t="e">
        <f>TRIM(CLEAN(MID(Updates!D359,FIND("Account Password: ",Updates!D359)+18,(FIND("NETWORK ACCOUNTS",Updates!D359)-(FIND("Account Password:",Updates!D359)+18)))))</f>
        <v>#VALUE!</v>
      </c>
      <c r="I359" t="e">
        <f>TRIM(CLEAN(MID(Updates!D359,FIND("Password: ",Updates!D359)+10,(FIND("E-mail",Updates!D359)-(FIND("Password:",Updates!D359)+12)))))</f>
        <v>#VALUE!</v>
      </c>
      <c r="J359" t="e">
        <f>TRIM(CLEAN(MID(Updates!D359,FIND("Account to clone: ",Updates!D359)+18,(FIND("Position",Updates!D359)-(FIND("Account to clone: ",Updates!D359)+18)))))</f>
        <v>#VALUE!</v>
      </c>
      <c r="K359" t="e">
        <f>TRIM(CLEAN(MID(Updates!D359,FIND("Clone permissions of another account: ",Updates!D359)+38,(FIND("Email required:",Updates!D359)-(FIND("Clone permissions of another account: ",Updates!D359)+38)))))</f>
        <v>#VALUE!</v>
      </c>
      <c r="L359" t="e">
        <f t="shared" si="47"/>
        <v>#VALUE!</v>
      </c>
      <c r="M359" s="8" t="e">
        <f>TRIM(CLEAN(MID(Updates!D359,FIND("Branch: ",Updates!D359)+8,(FIND("Division",Updates!D359)-(FIND("Branch: ",Updates!D359)+8)))))</f>
        <v>#VALUE!</v>
      </c>
      <c r="N359" s="8" t="e">
        <f>TRIM(CLEAN(MID(Updates!D359,FIND("Pooled Position: ",Updates!D359)+17,(FIND("Are the",Updates!D359)-(FIND("Pooled Position: ",Updates!D359)+17)))))</f>
        <v>#VALUE!</v>
      </c>
      <c r="O359" t="e">
        <f>TRIM(CLEAN(MID(Updates!D359,FIND("Employee Name: ",Updates!D359)+15,(FIND("Job Title",Updates!D359)-(FIND("Employee Name: ",Updates!D359)+15)))))</f>
        <v>#VALUE!</v>
      </c>
      <c r="P359" t="e">
        <f t="shared" si="48"/>
        <v>#VALUE!</v>
      </c>
      <c r="Q359" t="e">
        <f t="shared" si="49"/>
        <v>#VALUE!</v>
      </c>
      <c r="R359" t="e">
        <f t="shared" si="50"/>
        <v>#VALUE!</v>
      </c>
      <c r="S359" t="e">
        <f>TRIM(CLEAN(MID(Updates!D359,FIND("Account to clone: ",Updates!D359)+18,(FIND("Position",Updates!D359)-(FIND("Account to clone: ",Updates!D359)+18)))))</f>
        <v>#VALUE!</v>
      </c>
      <c r="T359" t="str">
        <f t="shared" si="51"/>
        <v/>
      </c>
      <c r="U359" t="str">
        <f t="shared" si="52"/>
        <v>No</v>
      </c>
      <c r="V359" t="e">
        <f>TRIM(CLEAN(MID(Updates!D359,FIND("Home Share (H:\ drive) required: ",Updates!D359)+4,(FIND("Group Share (S:\ drive) required: ",Updates!D359)-(FIND("Home Share (H:\ drive) required: ",Updates!D359)+4)))))</f>
        <v>#VALUE!</v>
      </c>
      <c r="W359" t="str">
        <f t="shared" si="53"/>
        <v>No</v>
      </c>
      <c r="X359" t="e">
        <f>TRIM(CLEAN(MID(Updates!D359,FIND("S Drive Path: ",Updates!D359)+14,(FIND("Position",Updates!D359)-(FIND("S Drive Path: ",Updates!D359)+14)))))</f>
        <v>#VALUE!</v>
      </c>
      <c r="Y359" t="e">
        <f>("USR\"&amp;Updates!K359)</f>
        <v>#VALUE!</v>
      </c>
      <c r="Z359" t="e">
        <f>Updates!K359&amp;"$"</f>
        <v>#VALUE!</v>
      </c>
      <c r="AA359" s="11">
        <f t="shared" ca="1" si="54"/>
        <v>14</v>
      </c>
      <c r="AB359" s="6" t="str">
        <f ca="1">LOOKUP(AA359,AC2:AC21,AD2:AD21)</f>
        <v>DC4MDB04</v>
      </c>
    </row>
    <row r="360" spans="1:28" ht="12" customHeight="1">
      <c r="A360" s="6" t="e">
        <f>TRIM(CLEAN(MID(Updates!D360,FIND("Network User Id: ",Updates!D360)+17,(FIND("E-MAIL ACCOUNTS",Updates!D360)-(FIND("Network User Id:",Updates!D360)+17)))))</f>
        <v>#VALUE!</v>
      </c>
      <c r="B360" s="6" t="e">
        <f>TRIM(CLEAN(MID(Updates!D360,FIND("Logon ID: ",Updates!D360)+10,(FIND("Password:",Updates!D360)-(FIND("Logon ID:",Updates!D360)+10)))))</f>
        <v>#VALUE!</v>
      </c>
      <c r="C360" t="e">
        <f>TRIM(CLEAN(MID(Updates!D360,FIND("Primary Address: ",Updates!D360)+17,(FIND("Secondary Address:",Updates!D360)-(FIND("Primary Address: ",Updates!D360)+17)))))</f>
        <v>#VALUE!</v>
      </c>
      <c r="D360" t="e">
        <f>TRIM(CLEAN(MID(Updates!D360,FIND("Secondary Address: ",Updates!D360)+19,(FIND("** PLEASE DO NOT REPLY TO THIS E-MAIL. ",Updates!D360)-(FIND("Secondary Address: ",Updates!D360)+19)))))</f>
        <v>#VALUE!</v>
      </c>
      <c r="E360" t="b">
        <f>IF(COUNT(SEARCH({"transpo.ottawa.on.ca"},D360)),"@ottawa.ca")</f>
        <v>0</v>
      </c>
      <c r="F360" s="9" t="e">
        <f t="shared" si="46"/>
        <v>#VALUE!</v>
      </c>
      <c r="G360" t="e">
        <f>TRIM(CLEAN(MID(Updates!D360,FIND("E-mail Address: ",Updates!D360)+16,(FIND("The employee",Updates!D360)-(FIND("E-mail Address: ",Updates!D360)+16)))))</f>
        <v>#VALUE!</v>
      </c>
      <c r="H360" t="e">
        <f>TRIM(CLEAN(MID(Updates!D360,FIND("Account Password: ",Updates!D360)+18,(FIND("NETWORK ACCOUNTS",Updates!D360)-(FIND("Account Password:",Updates!D360)+18)))))</f>
        <v>#VALUE!</v>
      </c>
      <c r="I360" t="e">
        <f>TRIM(CLEAN(MID(Updates!D360,FIND("Password: ",Updates!D360)+10,(FIND("E-mail",Updates!D360)-(FIND("Password:",Updates!D360)+12)))))</f>
        <v>#VALUE!</v>
      </c>
      <c r="J360" t="e">
        <f>TRIM(CLEAN(MID(Updates!D360,FIND("Account to clone: ",Updates!D360)+18,(FIND("Position",Updates!D360)-(FIND("Account to clone: ",Updates!D360)+18)))))</f>
        <v>#VALUE!</v>
      </c>
      <c r="K360" t="e">
        <f>TRIM(CLEAN(MID(Updates!D360,FIND("Clone permissions of another account: ",Updates!D360)+38,(FIND("Email required:",Updates!D360)-(FIND("Clone permissions of another account: ",Updates!D360)+38)))))</f>
        <v>#VALUE!</v>
      </c>
      <c r="L360" t="e">
        <f t="shared" si="47"/>
        <v>#VALUE!</v>
      </c>
      <c r="M360" s="8" t="e">
        <f>TRIM(CLEAN(MID(Updates!D360,FIND("Branch: ",Updates!D360)+8,(FIND("Division",Updates!D360)-(FIND("Branch: ",Updates!D360)+8)))))</f>
        <v>#VALUE!</v>
      </c>
      <c r="N360" s="8" t="e">
        <f>TRIM(CLEAN(MID(Updates!D360,FIND("Pooled Position: ",Updates!D360)+17,(FIND("Are the",Updates!D360)-(FIND("Pooled Position: ",Updates!D360)+17)))))</f>
        <v>#VALUE!</v>
      </c>
      <c r="O360" t="e">
        <f>TRIM(CLEAN(MID(Updates!D360,FIND("Employee Name: ",Updates!D360)+15,(FIND("Job Title",Updates!D360)-(FIND("Employee Name: ",Updates!D360)+15)))))</f>
        <v>#VALUE!</v>
      </c>
      <c r="P360" t="e">
        <f t="shared" si="48"/>
        <v>#VALUE!</v>
      </c>
      <c r="Q360" t="e">
        <f t="shared" si="49"/>
        <v>#VALUE!</v>
      </c>
      <c r="R360" t="e">
        <f t="shared" si="50"/>
        <v>#VALUE!</v>
      </c>
      <c r="S360" t="e">
        <f>TRIM(CLEAN(MID(Updates!D360,FIND("Account to clone: ",Updates!D360)+18,(FIND("Position",Updates!D360)-(FIND("Account to clone: ",Updates!D360)+18)))))</f>
        <v>#VALUE!</v>
      </c>
      <c r="T360" t="str">
        <f t="shared" si="51"/>
        <v/>
      </c>
      <c r="U360" t="str">
        <f t="shared" si="52"/>
        <v>No</v>
      </c>
      <c r="V360" t="e">
        <f>TRIM(CLEAN(MID(Updates!D360,FIND("Home Share (H:\ drive) required: ",Updates!D360)+4,(FIND("Group Share (S:\ drive) required: ",Updates!D360)-(FIND("Home Share (H:\ drive) required: ",Updates!D360)+4)))))</f>
        <v>#VALUE!</v>
      </c>
      <c r="W360" t="str">
        <f t="shared" si="53"/>
        <v>No</v>
      </c>
      <c r="X360" t="e">
        <f>TRIM(CLEAN(MID(Updates!D360,FIND("S Drive Path: ",Updates!D360)+14,(FIND("Position",Updates!D360)-(FIND("S Drive Path: ",Updates!D360)+14)))))</f>
        <v>#VALUE!</v>
      </c>
      <c r="Y360" t="e">
        <f>("USR\"&amp;Updates!K360)</f>
        <v>#VALUE!</v>
      </c>
      <c r="Z360" t="e">
        <f>Updates!K360&amp;"$"</f>
        <v>#VALUE!</v>
      </c>
      <c r="AA360" s="11">
        <f t="shared" ca="1" si="54"/>
        <v>18</v>
      </c>
      <c r="AB360" s="6" t="str">
        <f ca="1">LOOKUP(AA360,AC2:AC21,AD2:AD21)</f>
        <v>DC4MDB08</v>
      </c>
    </row>
    <row r="361" spans="1:28" ht="12" customHeight="1">
      <c r="A361" s="6" t="e">
        <f>TRIM(CLEAN(MID(Updates!D361,FIND("Network User Id: ",Updates!D361)+17,(FIND("E-MAIL ACCOUNTS",Updates!D361)-(FIND("Network User Id:",Updates!D361)+17)))))</f>
        <v>#VALUE!</v>
      </c>
      <c r="B361" s="6" t="e">
        <f>TRIM(CLEAN(MID(Updates!D361,FIND("Logon ID: ",Updates!D361)+10,(FIND("Password:",Updates!D361)-(FIND("Logon ID:",Updates!D361)+10)))))</f>
        <v>#VALUE!</v>
      </c>
      <c r="C361" t="e">
        <f>TRIM(CLEAN(MID(Updates!D361,FIND("Primary Address: ",Updates!D361)+17,(FIND("Secondary Address:",Updates!D361)-(FIND("Primary Address: ",Updates!D361)+17)))))</f>
        <v>#VALUE!</v>
      </c>
      <c r="D361" t="e">
        <f>TRIM(CLEAN(MID(Updates!D361,FIND("Secondary Address: ",Updates!D361)+19,(FIND("** PLEASE DO NOT REPLY TO THIS E-MAIL. ",Updates!D361)-(FIND("Secondary Address: ",Updates!D361)+19)))))</f>
        <v>#VALUE!</v>
      </c>
      <c r="E361" t="b">
        <f>IF(COUNT(SEARCH({"transpo.ottawa.on.ca"},D361)),"@ottawa.ca")</f>
        <v>0</v>
      </c>
      <c r="F361" s="9" t="e">
        <f t="shared" si="46"/>
        <v>#VALUE!</v>
      </c>
      <c r="G361" t="e">
        <f>TRIM(CLEAN(MID(Updates!D361,FIND("E-mail Address: ",Updates!D361)+16,(FIND("The employee",Updates!D361)-(FIND("E-mail Address: ",Updates!D361)+16)))))</f>
        <v>#VALUE!</v>
      </c>
      <c r="H361" t="e">
        <f>TRIM(CLEAN(MID(Updates!D361,FIND("Account Password: ",Updates!D361)+18,(FIND("NETWORK ACCOUNTS",Updates!D361)-(FIND("Account Password:",Updates!D361)+18)))))</f>
        <v>#VALUE!</v>
      </c>
      <c r="I361" t="e">
        <f>TRIM(CLEAN(MID(Updates!D361,FIND("Password: ",Updates!D361)+10,(FIND("E-mail",Updates!D361)-(FIND("Password:",Updates!D361)+12)))))</f>
        <v>#VALUE!</v>
      </c>
      <c r="J361" t="e">
        <f>TRIM(CLEAN(MID(Updates!D361,FIND("Account to clone: ",Updates!D361)+18,(FIND("Position",Updates!D361)-(FIND("Account to clone: ",Updates!D361)+18)))))</f>
        <v>#VALUE!</v>
      </c>
      <c r="K361" t="e">
        <f>TRIM(CLEAN(MID(Updates!D361,FIND("Clone permissions of another account: ",Updates!D361)+38,(FIND("Email required:",Updates!D361)-(FIND("Clone permissions of another account: ",Updates!D361)+38)))))</f>
        <v>#VALUE!</v>
      </c>
      <c r="L361" t="e">
        <f t="shared" si="47"/>
        <v>#VALUE!</v>
      </c>
      <c r="M361" s="8" t="e">
        <f>TRIM(CLEAN(MID(Updates!D361,FIND("Branch: ",Updates!D361)+8,(FIND("Division",Updates!D361)-(FIND("Branch: ",Updates!D361)+8)))))</f>
        <v>#VALUE!</v>
      </c>
      <c r="N361" s="8" t="e">
        <f>TRIM(CLEAN(MID(Updates!D361,FIND("Pooled Position: ",Updates!D361)+17,(FIND("Are the",Updates!D361)-(FIND("Pooled Position: ",Updates!D361)+17)))))</f>
        <v>#VALUE!</v>
      </c>
      <c r="O361" t="e">
        <f>TRIM(CLEAN(MID(Updates!D361,FIND("Employee Name: ",Updates!D361)+15,(FIND("Job Title",Updates!D361)-(FIND("Employee Name: ",Updates!D361)+15)))))</f>
        <v>#VALUE!</v>
      </c>
      <c r="P361" t="e">
        <f t="shared" si="48"/>
        <v>#VALUE!</v>
      </c>
      <c r="Q361" t="e">
        <f t="shared" si="49"/>
        <v>#VALUE!</v>
      </c>
      <c r="R361" t="e">
        <f t="shared" si="50"/>
        <v>#VALUE!</v>
      </c>
      <c r="S361" t="e">
        <f>TRIM(CLEAN(MID(Updates!D361,FIND("Account to clone: ",Updates!D361)+18,(FIND("Position",Updates!D361)-(FIND("Account to clone: ",Updates!D361)+18)))))</f>
        <v>#VALUE!</v>
      </c>
      <c r="T361" t="str">
        <f t="shared" si="51"/>
        <v/>
      </c>
      <c r="U361" t="str">
        <f t="shared" si="52"/>
        <v>No</v>
      </c>
      <c r="V361" t="e">
        <f>TRIM(CLEAN(MID(Updates!D361,FIND("Home Share (H:\ drive) required: ",Updates!D361)+4,(FIND("Group Share (S:\ drive) required: ",Updates!D361)-(FIND("Home Share (H:\ drive) required: ",Updates!D361)+4)))))</f>
        <v>#VALUE!</v>
      </c>
      <c r="W361" t="str">
        <f t="shared" si="53"/>
        <v>No</v>
      </c>
      <c r="X361" t="e">
        <f>TRIM(CLEAN(MID(Updates!D361,FIND("S Drive Path: ",Updates!D361)+14,(FIND("Position",Updates!D361)-(FIND("S Drive Path: ",Updates!D361)+14)))))</f>
        <v>#VALUE!</v>
      </c>
      <c r="Y361" t="e">
        <f>("USR\"&amp;Updates!K361)</f>
        <v>#VALUE!</v>
      </c>
      <c r="Z361" t="e">
        <f>Updates!K361&amp;"$"</f>
        <v>#VALUE!</v>
      </c>
      <c r="AA361" s="11">
        <f t="shared" ca="1" si="54"/>
        <v>16</v>
      </c>
      <c r="AB361" s="6" t="str">
        <f ca="1">LOOKUP(AA361,AC2:AC21,AD2:AD21)</f>
        <v>DC4MDB06</v>
      </c>
    </row>
    <row r="362" spans="1:28" ht="12" customHeight="1">
      <c r="A362" s="6" t="e">
        <f>TRIM(CLEAN(MID(Updates!D362,FIND("Network User Id: ",Updates!D362)+17,(FIND("E-MAIL ACCOUNTS",Updates!D362)-(FIND("Network User Id:",Updates!D362)+17)))))</f>
        <v>#VALUE!</v>
      </c>
      <c r="B362" s="6" t="e">
        <f>TRIM(CLEAN(MID(Updates!D362,FIND("Logon ID: ",Updates!D362)+10,(FIND("Password:",Updates!D362)-(FIND("Logon ID:",Updates!D362)+10)))))</f>
        <v>#VALUE!</v>
      </c>
      <c r="C362" t="e">
        <f>TRIM(CLEAN(MID(Updates!D362,FIND("Primary Address: ",Updates!D362)+17,(FIND("Secondary Address:",Updates!D362)-(FIND("Primary Address: ",Updates!D362)+17)))))</f>
        <v>#VALUE!</v>
      </c>
      <c r="D362" t="e">
        <f>TRIM(CLEAN(MID(Updates!D362,FIND("Secondary Address: ",Updates!D362)+19,(FIND("** PLEASE DO NOT REPLY TO THIS E-MAIL. ",Updates!D362)-(FIND("Secondary Address: ",Updates!D362)+19)))))</f>
        <v>#VALUE!</v>
      </c>
      <c r="E362" t="b">
        <f>IF(COUNT(SEARCH({"transpo.ottawa.on.ca"},D362)),"@ottawa.ca")</f>
        <v>0</v>
      </c>
      <c r="F362" s="9" t="e">
        <f t="shared" si="46"/>
        <v>#VALUE!</v>
      </c>
      <c r="G362" t="e">
        <f>TRIM(CLEAN(MID(Updates!D362,FIND("E-mail Address: ",Updates!D362)+16,(FIND("The employee",Updates!D362)-(FIND("E-mail Address: ",Updates!D362)+16)))))</f>
        <v>#VALUE!</v>
      </c>
      <c r="H362" t="e">
        <f>TRIM(CLEAN(MID(Updates!D362,FIND("Account Password: ",Updates!D362)+18,(FIND("NETWORK ACCOUNTS",Updates!D362)-(FIND("Account Password:",Updates!D362)+18)))))</f>
        <v>#VALUE!</v>
      </c>
      <c r="I362" t="e">
        <f>TRIM(CLEAN(MID(Updates!D362,FIND("Password: ",Updates!D362)+10,(FIND("E-mail",Updates!D362)-(FIND("Password:",Updates!D362)+12)))))</f>
        <v>#VALUE!</v>
      </c>
      <c r="J362" t="e">
        <f>TRIM(CLEAN(MID(Updates!D362,FIND("Account to clone: ",Updates!D362)+18,(FIND("Position",Updates!D362)-(FIND("Account to clone: ",Updates!D362)+18)))))</f>
        <v>#VALUE!</v>
      </c>
      <c r="K362" t="e">
        <f>TRIM(CLEAN(MID(Updates!D362,FIND("Clone permissions of another account: ",Updates!D362)+38,(FIND("Email required:",Updates!D362)-(FIND("Clone permissions of another account: ",Updates!D362)+38)))))</f>
        <v>#VALUE!</v>
      </c>
      <c r="L362" t="e">
        <f t="shared" si="47"/>
        <v>#VALUE!</v>
      </c>
      <c r="M362" s="8" t="e">
        <f>TRIM(CLEAN(MID(Updates!D362,FIND("Branch: ",Updates!D362)+8,(FIND("Division",Updates!D362)-(FIND("Branch: ",Updates!D362)+8)))))</f>
        <v>#VALUE!</v>
      </c>
      <c r="N362" s="8" t="e">
        <f>TRIM(CLEAN(MID(Updates!D362,FIND("Pooled Position: ",Updates!D362)+17,(FIND("Are the",Updates!D362)-(FIND("Pooled Position: ",Updates!D362)+17)))))</f>
        <v>#VALUE!</v>
      </c>
      <c r="O362" t="e">
        <f>TRIM(CLEAN(MID(Updates!D362,FIND("Employee Name: ",Updates!D362)+15,(FIND("Job Title",Updates!D362)-(FIND("Employee Name: ",Updates!D362)+15)))))</f>
        <v>#VALUE!</v>
      </c>
      <c r="P362" t="e">
        <f t="shared" si="48"/>
        <v>#VALUE!</v>
      </c>
      <c r="Q362" t="e">
        <f t="shared" si="49"/>
        <v>#VALUE!</v>
      </c>
      <c r="R362" t="e">
        <f t="shared" si="50"/>
        <v>#VALUE!</v>
      </c>
      <c r="S362" t="e">
        <f>TRIM(CLEAN(MID(Updates!D362,FIND("Account to clone: ",Updates!D362)+18,(FIND("Position",Updates!D362)-(FIND("Account to clone: ",Updates!D362)+18)))))</f>
        <v>#VALUE!</v>
      </c>
      <c r="T362" t="str">
        <f t="shared" si="51"/>
        <v/>
      </c>
      <c r="U362" t="str">
        <f t="shared" si="52"/>
        <v>No</v>
      </c>
      <c r="V362" t="e">
        <f>TRIM(CLEAN(MID(Updates!D362,FIND("Home Share (H:\ drive) required: ",Updates!D362)+4,(FIND("Group Share (S:\ drive) required: ",Updates!D362)-(FIND("Home Share (H:\ drive) required: ",Updates!D362)+4)))))</f>
        <v>#VALUE!</v>
      </c>
      <c r="W362" t="str">
        <f t="shared" si="53"/>
        <v>No</v>
      </c>
      <c r="X362" t="e">
        <f>TRIM(CLEAN(MID(Updates!D362,FIND("S Drive Path: ",Updates!D362)+14,(FIND("Position",Updates!D362)-(FIND("S Drive Path: ",Updates!D362)+14)))))</f>
        <v>#VALUE!</v>
      </c>
      <c r="Y362" t="e">
        <f>("USR\"&amp;Updates!K362)</f>
        <v>#VALUE!</v>
      </c>
      <c r="Z362" t="e">
        <f>Updates!K362&amp;"$"</f>
        <v>#VALUE!</v>
      </c>
      <c r="AA362" s="11">
        <f t="shared" ca="1" si="54"/>
        <v>18</v>
      </c>
      <c r="AB362" s="6" t="str">
        <f ca="1">LOOKUP(AA362,AC2:AC21,AD2:AD21)</f>
        <v>DC4MDB08</v>
      </c>
    </row>
    <row r="363" spans="1:28" ht="12" customHeight="1">
      <c r="A363" s="6" t="e">
        <f>TRIM(CLEAN(MID(Updates!D363,FIND("Network User Id: ",Updates!D363)+17,(FIND("E-MAIL ACCOUNTS",Updates!D363)-(FIND("Network User Id:",Updates!D363)+17)))))</f>
        <v>#VALUE!</v>
      </c>
      <c r="B363" s="6" t="e">
        <f>TRIM(CLEAN(MID(Updates!D363,FIND("Logon ID: ",Updates!D363)+10,(FIND("Password:",Updates!D363)-(FIND("Logon ID:",Updates!D363)+10)))))</f>
        <v>#VALUE!</v>
      </c>
      <c r="C363" t="e">
        <f>TRIM(CLEAN(MID(Updates!D363,FIND("Primary Address: ",Updates!D363)+17,(FIND("Secondary Address:",Updates!D363)-(FIND("Primary Address: ",Updates!D363)+17)))))</f>
        <v>#VALUE!</v>
      </c>
      <c r="D363" t="e">
        <f>TRIM(CLEAN(MID(Updates!D363,FIND("Secondary Address: ",Updates!D363)+19,(FIND("** PLEASE DO NOT REPLY TO THIS E-MAIL. ",Updates!D363)-(FIND("Secondary Address: ",Updates!D363)+19)))))</f>
        <v>#VALUE!</v>
      </c>
      <c r="E363" t="b">
        <f>IF(COUNT(SEARCH({"transpo.ottawa.on.ca"},D363)),"@ottawa.ca")</f>
        <v>0</v>
      </c>
      <c r="F363" s="9" t="e">
        <f t="shared" si="46"/>
        <v>#VALUE!</v>
      </c>
      <c r="G363" t="e">
        <f>TRIM(CLEAN(MID(Updates!D363,FIND("E-mail Address: ",Updates!D363)+16,(FIND("The employee",Updates!D363)-(FIND("E-mail Address: ",Updates!D363)+16)))))</f>
        <v>#VALUE!</v>
      </c>
      <c r="H363" t="e">
        <f>TRIM(CLEAN(MID(Updates!D363,FIND("Account Password: ",Updates!D363)+18,(FIND("NETWORK ACCOUNTS",Updates!D363)-(FIND("Account Password:",Updates!D363)+18)))))</f>
        <v>#VALUE!</v>
      </c>
      <c r="I363" t="e">
        <f>TRIM(CLEAN(MID(Updates!D363,FIND("Password: ",Updates!D363)+10,(FIND("E-mail",Updates!D363)-(FIND("Password:",Updates!D363)+12)))))</f>
        <v>#VALUE!</v>
      </c>
      <c r="J363" t="e">
        <f>TRIM(CLEAN(MID(Updates!D363,FIND("Account to clone: ",Updates!D363)+18,(FIND("Position",Updates!D363)-(FIND("Account to clone: ",Updates!D363)+18)))))</f>
        <v>#VALUE!</v>
      </c>
      <c r="K363" t="e">
        <f>TRIM(CLEAN(MID(Updates!D363,FIND("Clone permissions of another account: ",Updates!D363)+38,(FIND("Email required:",Updates!D363)-(FIND("Clone permissions of another account: ",Updates!D363)+38)))))</f>
        <v>#VALUE!</v>
      </c>
      <c r="L363" t="e">
        <f t="shared" si="47"/>
        <v>#VALUE!</v>
      </c>
      <c r="M363" s="8" t="e">
        <f>TRIM(CLEAN(MID(Updates!D363,FIND("Branch: ",Updates!D363)+8,(FIND("Division",Updates!D363)-(FIND("Branch: ",Updates!D363)+8)))))</f>
        <v>#VALUE!</v>
      </c>
      <c r="N363" s="8" t="e">
        <f>TRIM(CLEAN(MID(Updates!D363,FIND("Pooled Position: ",Updates!D363)+17,(FIND("Are the",Updates!D363)-(FIND("Pooled Position: ",Updates!D363)+17)))))</f>
        <v>#VALUE!</v>
      </c>
      <c r="O363" t="e">
        <f>TRIM(CLEAN(MID(Updates!D363,FIND("Employee Name: ",Updates!D363)+15,(FIND("Job Title",Updates!D363)-(FIND("Employee Name: ",Updates!D363)+15)))))</f>
        <v>#VALUE!</v>
      </c>
      <c r="P363" t="e">
        <f t="shared" si="48"/>
        <v>#VALUE!</v>
      </c>
      <c r="Q363" t="e">
        <f t="shared" si="49"/>
        <v>#VALUE!</v>
      </c>
      <c r="R363" t="e">
        <f t="shared" si="50"/>
        <v>#VALUE!</v>
      </c>
      <c r="S363" t="e">
        <f>TRIM(CLEAN(MID(Updates!D363,FIND("Account to clone: ",Updates!D363)+18,(FIND("Position",Updates!D363)-(FIND("Account to clone: ",Updates!D363)+18)))))</f>
        <v>#VALUE!</v>
      </c>
      <c r="T363" t="str">
        <f t="shared" si="51"/>
        <v/>
      </c>
      <c r="U363" t="str">
        <f t="shared" si="52"/>
        <v>No</v>
      </c>
      <c r="V363" t="e">
        <f>TRIM(CLEAN(MID(Updates!D363,FIND("Home Share (H:\ drive) required: ",Updates!D363)+4,(FIND("Group Share (S:\ drive) required: ",Updates!D363)-(FIND("Home Share (H:\ drive) required: ",Updates!D363)+4)))))</f>
        <v>#VALUE!</v>
      </c>
      <c r="W363" t="str">
        <f t="shared" si="53"/>
        <v>No</v>
      </c>
      <c r="X363" t="e">
        <f>TRIM(CLEAN(MID(Updates!D363,FIND("S Drive Path: ",Updates!D363)+14,(FIND("Position",Updates!D363)-(FIND("S Drive Path: ",Updates!D363)+14)))))</f>
        <v>#VALUE!</v>
      </c>
      <c r="Y363" t="e">
        <f>("USR\"&amp;Updates!K363)</f>
        <v>#VALUE!</v>
      </c>
      <c r="Z363" t="e">
        <f>Updates!K363&amp;"$"</f>
        <v>#VALUE!</v>
      </c>
      <c r="AA363" s="11">
        <f t="shared" ca="1" si="54"/>
        <v>3</v>
      </c>
      <c r="AB363" s="6" t="str">
        <f ca="1">LOOKUP(AA363,AC2:AC21,AD2:AD21)</f>
        <v>DC1MDB03</v>
      </c>
    </row>
    <row r="364" spans="1:28" ht="12" customHeight="1">
      <c r="A364" s="6" t="e">
        <f>TRIM(CLEAN(MID(Updates!D364,FIND("Network User Id: ",Updates!D364)+17,(FIND("E-MAIL ACCOUNTS",Updates!D364)-(FIND("Network User Id:",Updates!D364)+17)))))</f>
        <v>#VALUE!</v>
      </c>
      <c r="B364" s="6" t="e">
        <f>TRIM(CLEAN(MID(Updates!D364,FIND("Logon ID: ",Updates!D364)+10,(FIND("Password:",Updates!D364)-(FIND("Logon ID:",Updates!D364)+10)))))</f>
        <v>#VALUE!</v>
      </c>
      <c r="C364" t="e">
        <f>TRIM(CLEAN(MID(Updates!D364,FIND("Primary Address: ",Updates!D364)+17,(FIND("Secondary Address:",Updates!D364)-(FIND("Primary Address: ",Updates!D364)+17)))))</f>
        <v>#VALUE!</v>
      </c>
      <c r="D364" t="e">
        <f>TRIM(CLEAN(MID(Updates!D364,FIND("Secondary Address: ",Updates!D364)+19,(FIND("** PLEASE DO NOT REPLY TO THIS E-MAIL. ",Updates!D364)-(FIND("Secondary Address: ",Updates!D364)+19)))))</f>
        <v>#VALUE!</v>
      </c>
      <c r="E364" t="b">
        <f>IF(COUNT(SEARCH({"transpo.ottawa.on.ca"},D364)),"@ottawa.ca")</f>
        <v>0</v>
      </c>
      <c r="F364" s="9" t="e">
        <f t="shared" si="46"/>
        <v>#VALUE!</v>
      </c>
      <c r="G364" t="e">
        <f>TRIM(CLEAN(MID(Updates!D364,FIND("E-mail Address: ",Updates!D364)+16,(FIND("The employee",Updates!D364)-(FIND("E-mail Address: ",Updates!D364)+16)))))</f>
        <v>#VALUE!</v>
      </c>
      <c r="H364" t="e">
        <f>TRIM(CLEAN(MID(Updates!D364,FIND("Account Password: ",Updates!D364)+18,(FIND("NETWORK ACCOUNTS",Updates!D364)-(FIND("Account Password:",Updates!D364)+18)))))</f>
        <v>#VALUE!</v>
      </c>
      <c r="I364" t="e">
        <f>TRIM(CLEAN(MID(Updates!D364,FIND("Password: ",Updates!D364)+10,(FIND("E-mail",Updates!D364)-(FIND("Password:",Updates!D364)+12)))))</f>
        <v>#VALUE!</v>
      </c>
      <c r="J364" t="e">
        <f>TRIM(CLEAN(MID(Updates!D364,FIND("Account to clone: ",Updates!D364)+18,(FIND("Position",Updates!D364)-(FIND("Account to clone: ",Updates!D364)+18)))))</f>
        <v>#VALUE!</v>
      </c>
      <c r="K364" t="e">
        <f>TRIM(CLEAN(MID(Updates!D364,FIND("Clone permissions of another account: ",Updates!D364)+38,(FIND("Email required:",Updates!D364)-(FIND("Clone permissions of another account: ",Updates!D364)+38)))))</f>
        <v>#VALUE!</v>
      </c>
      <c r="L364" t="e">
        <f t="shared" si="47"/>
        <v>#VALUE!</v>
      </c>
      <c r="M364" s="8" t="e">
        <f>TRIM(CLEAN(MID(Updates!D364,FIND("Branch: ",Updates!D364)+8,(FIND("Division",Updates!D364)-(FIND("Branch: ",Updates!D364)+8)))))</f>
        <v>#VALUE!</v>
      </c>
      <c r="N364" s="8" t="e">
        <f>TRIM(CLEAN(MID(Updates!D364,FIND("Pooled Position: ",Updates!D364)+17,(FIND("Are the",Updates!D364)-(FIND("Pooled Position: ",Updates!D364)+17)))))</f>
        <v>#VALUE!</v>
      </c>
      <c r="O364" t="e">
        <f>TRIM(CLEAN(MID(Updates!D364,FIND("Employee Name: ",Updates!D364)+15,(FIND("Job Title",Updates!D364)-(FIND("Employee Name: ",Updates!D364)+15)))))</f>
        <v>#VALUE!</v>
      </c>
      <c r="P364" t="e">
        <f t="shared" si="48"/>
        <v>#VALUE!</v>
      </c>
      <c r="Q364" t="e">
        <f t="shared" si="49"/>
        <v>#VALUE!</v>
      </c>
      <c r="R364" t="e">
        <f t="shared" si="50"/>
        <v>#VALUE!</v>
      </c>
      <c r="S364" t="e">
        <f>TRIM(CLEAN(MID(Updates!D364,FIND("Account to clone: ",Updates!D364)+18,(FIND("Position",Updates!D364)-(FIND("Account to clone: ",Updates!D364)+18)))))</f>
        <v>#VALUE!</v>
      </c>
      <c r="T364" t="str">
        <f t="shared" si="51"/>
        <v/>
      </c>
      <c r="U364" t="str">
        <f t="shared" si="52"/>
        <v>No</v>
      </c>
      <c r="V364" t="e">
        <f>TRIM(CLEAN(MID(Updates!D364,FIND("Home Share (H:\ drive) required: ",Updates!D364)+4,(FIND("Group Share (S:\ drive) required: ",Updates!D364)-(FIND("Home Share (H:\ drive) required: ",Updates!D364)+4)))))</f>
        <v>#VALUE!</v>
      </c>
      <c r="W364" t="str">
        <f t="shared" si="53"/>
        <v>No</v>
      </c>
      <c r="X364" t="e">
        <f>TRIM(CLEAN(MID(Updates!D364,FIND("S Drive Path: ",Updates!D364)+14,(FIND("Position",Updates!D364)-(FIND("S Drive Path: ",Updates!D364)+14)))))</f>
        <v>#VALUE!</v>
      </c>
      <c r="Y364" t="e">
        <f>("USR\"&amp;Updates!K364)</f>
        <v>#VALUE!</v>
      </c>
      <c r="Z364" t="e">
        <f>Updates!K364&amp;"$"</f>
        <v>#VALUE!</v>
      </c>
      <c r="AA364" s="11">
        <f t="shared" ca="1" si="54"/>
        <v>7</v>
      </c>
      <c r="AB364" s="6" t="str">
        <f ca="1">LOOKUP(AA364,AC2:AC21,AD2:AD21)</f>
        <v>DC1MDB07</v>
      </c>
    </row>
    <row r="365" spans="1:28" ht="12" customHeight="1">
      <c r="A365" s="6" t="e">
        <f>TRIM(CLEAN(MID(Updates!D365,FIND("Network User Id: ",Updates!D365)+17,(FIND("E-MAIL ACCOUNTS",Updates!D365)-(FIND("Network User Id:",Updates!D365)+17)))))</f>
        <v>#VALUE!</v>
      </c>
      <c r="B365" s="6" t="e">
        <f>TRIM(CLEAN(MID(Updates!D365,FIND("Logon ID: ",Updates!D365)+10,(FIND("Password:",Updates!D365)-(FIND("Logon ID:",Updates!D365)+10)))))</f>
        <v>#VALUE!</v>
      </c>
      <c r="C365" t="e">
        <f>TRIM(CLEAN(MID(Updates!D365,FIND("Primary Address: ",Updates!D365)+17,(FIND("Secondary Address:",Updates!D365)-(FIND("Primary Address: ",Updates!D365)+17)))))</f>
        <v>#VALUE!</v>
      </c>
      <c r="D365" t="e">
        <f>TRIM(CLEAN(MID(Updates!D365,FIND("Secondary Address: ",Updates!D365)+19,(FIND("** PLEASE DO NOT REPLY TO THIS E-MAIL. ",Updates!D365)-(FIND("Secondary Address: ",Updates!D365)+19)))))</f>
        <v>#VALUE!</v>
      </c>
      <c r="E365" t="b">
        <f>IF(COUNT(SEARCH({"transpo.ottawa.on.ca"},D365)),"@ottawa.ca")</f>
        <v>0</v>
      </c>
      <c r="F365" s="9" t="e">
        <f t="shared" si="46"/>
        <v>#VALUE!</v>
      </c>
      <c r="G365" t="e">
        <f>TRIM(CLEAN(MID(Updates!D365,FIND("E-mail Address: ",Updates!D365)+16,(FIND("The employee",Updates!D365)-(FIND("E-mail Address: ",Updates!D365)+16)))))</f>
        <v>#VALUE!</v>
      </c>
      <c r="H365" t="e">
        <f>TRIM(CLEAN(MID(Updates!D365,FIND("Account Password: ",Updates!D365)+18,(FIND("NETWORK ACCOUNTS",Updates!D365)-(FIND("Account Password:",Updates!D365)+18)))))</f>
        <v>#VALUE!</v>
      </c>
      <c r="I365" t="e">
        <f>TRIM(CLEAN(MID(Updates!D365,FIND("Password: ",Updates!D365)+10,(FIND("E-mail",Updates!D365)-(FIND("Password:",Updates!D365)+12)))))</f>
        <v>#VALUE!</v>
      </c>
      <c r="J365" t="e">
        <f>TRIM(CLEAN(MID(Updates!D365,FIND("Account to clone: ",Updates!D365)+18,(FIND("Position",Updates!D365)-(FIND("Account to clone: ",Updates!D365)+18)))))</f>
        <v>#VALUE!</v>
      </c>
      <c r="K365" t="e">
        <f>TRIM(CLEAN(MID(Updates!D365,FIND("Clone permissions of another account: ",Updates!D365)+38,(FIND("Email required:",Updates!D365)-(FIND("Clone permissions of another account: ",Updates!D365)+38)))))</f>
        <v>#VALUE!</v>
      </c>
      <c r="L365" t="e">
        <f t="shared" si="47"/>
        <v>#VALUE!</v>
      </c>
      <c r="M365" s="8" t="e">
        <f>TRIM(CLEAN(MID(Updates!D365,FIND("Branch: ",Updates!D365)+8,(FIND("Division",Updates!D365)-(FIND("Branch: ",Updates!D365)+8)))))</f>
        <v>#VALUE!</v>
      </c>
      <c r="N365" s="8" t="e">
        <f>TRIM(CLEAN(MID(Updates!D365,FIND("Pooled Position: ",Updates!D365)+17,(FIND("Are the",Updates!D365)-(FIND("Pooled Position: ",Updates!D365)+17)))))</f>
        <v>#VALUE!</v>
      </c>
      <c r="O365" t="e">
        <f>TRIM(CLEAN(MID(Updates!D365,FIND("Employee Name: ",Updates!D365)+15,(FIND("Job Title",Updates!D365)-(FIND("Employee Name: ",Updates!D365)+15)))))</f>
        <v>#VALUE!</v>
      </c>
      <c r="P365" t="e">
        <f t="shared" si="48"/>
        <v>#VALUE!</v>
      </c>
      <c r="Q365" t="e">
        <f t="shared" si="49"/>
        <v>#VALUE!</v>
      </c>
      <c r="R365" t="e">
        <f t="shared" si="50"/>
        <v>#VALUE!</v>
      </c>
      <c r="S365" t="e">
        <f>TRIM(CLEAN(MID(Updates!D365,FIND("Account to clone: ",Updates!D365)+18,(FIND("Position",Updates!D365)-(FIND("Account to clone: ",Updates!D365)+18)))))</f>
        <v>#VALUE!</v>
      </c>
      <c r="T365" t="str">
        <f t="shared" si="51"/>
        <v/>
      </c>
      <c r="U365" t="str">
        <f t="shared" si="52"/>
        <v>No</v>
      </c>
      <c r="V365" t="e">
        <f>TRIM(CLEAN(MID(Updates!D365,FIND("Home Share (H:\ drive) required: ",Updates!D365)+4,(FIND("Group Share (S:\ drive) required: ",Updates!D365)-(FIND("Home Share (H:\ drive) required: ",Updates!D365)+4)))))</f>
        <v>#VALUE!</v>
      </c>
      <c r="W365" t="str">
        <f t="shared" si="53"/>
        <v>No</v>
      </c>
      <c r="X365" t="e">
        <f>TRIM(CLEAN(MID(Updates!D365,FIND("S Drive Path: ",Updates!D365)+14,(FIND("Position",Updates!D365)-(FIND("S Drive Path: ",Updates!D365)+14)))))</f>
        <v>#VALUE!</v>
      </c>
      <c r="Y365" t="e">
        <f>("USR\"&amp;Updates!K365)</f>
        <v>#VALUE!</v>
      </c>
      <c r="Z365" t="e">
        <f>Updates!K365&amp;"$"</f>
        <v>#VALUE!</v>
      </c>
      <c r="AA365" s="11">
        <f t="shared" ca="1" si="54"/>
        <v>17</v>
      </c>
      <c r="AB365" s="6" t="str">
        <f ca="1">LOOKUP(AA365,AC2:AC21,AD2:AD21)</f>
        <v>DC4MDB07</v>
      </c>
    </row>
    <row r="366" spans="1:28" ht="12" customHeight="1">
      <c r="A366" s="6" t="e">
        <f>TRIM(CLEAN(MID(Updates!D366,FIND("Network User Id: ",Updates!D366)+17,(FIND("E-MAIL ACCOUNTS",Updates!D366)-(FIND("Network User Id:",Updates!D366)+17)))))</f>
        <v>#VALUE!</v>
      </c>
      <c r="B366" s="6" t="e">
        <f>TRIM(CLEAN(MID(Updates!D366,FIND("Logon ID: ",Updates!D366)+10,(FIND("Password:",Updates!D366)-(FIND("Logon ID:",Updates!D366)+10)))))</f>
        <v>#VALUE!</v>
      </c>
      <c r="C366" t="e">
        <f>TRIM(CLEAN(MID(Updates!D366,FIND("Primary Address: ",Updates!D366)+17,(FIND("Secondary Address:",Updates!D366)-(FIND("Primary Address: ",Updates!D366)+17)))))</f>
        <v>#VALUE!</v>
      </c>
      <c r="D366" t="e">
        <f>TRIM(CLEAN(MID(Updates!D366,FIND("Secondary Address: ",Updates!D366)+19,(FIND("** PLEASE DO NOT REPLY TO THIS E-MAIL. ",Updates!D366)-(FIND("Secondary Address: ",Updates!D366)+19)))))</f>
        <v>#VALUE!</v>
      </c>
      <c r="E366" t="b">
        <f>IF(COUNT(SEARCH({"transpo.ottawa.on.ca"},D366)),"@ottawa.ca")</f>
        <v>0</v>
      </c>
      <c r="F366" s="9" t="e">
        <f t="shared" si="46"/>
        <v>#VALUE!</v>
      </c>
      <c r="G366" t="e">
        <f>TRIM(CLEAN(MID(Updates!D366,FIND("E-mail Address: ",Updates!D366)+16,(FIND("The employee",Updates!D366)-(FIND("E-mail Address: ",Updates!D366)+16)))))</f>
        <v>#VALUE!</v>
      </c>
      <c r="H366" t="e">
        <f>TRIM(CLEAN(MID(Updates!D366,FIND("Account Password: ",Updates!D366)+18,(FIND("NETWORK ACCOUNTS",Updates!D366)-(FIND("Account Password:",Updates!D366)+18)))))</f>
        <v>#VALUE!</v>
      </c>
      <c r="I366" t="e">
        <f>TRIM(CLEAN(MID(Updates!D366,FIND("Password: ",Updates!D366)+10,(FIND("E-mail",Updates!D366)-(FIND("Password:",Updates!D366)+12)))))</f>
        <v>#VALUE!</v>
      </c>
      <c r="J366" t="e">
        <f>TRIM(CLEAN(MID(Updates!D366,FIND("Account to clone: ",Updates!D366)+18,(FIND("Position",Updates!D366)-(FIND("Account to clone: ",Updates!D366)+18)))))</f>
        <v>#VALUE!</v>
      </c>
      <c r="K366" t="e">
        <f>TRIM(CLEAN(MID(Updates!D366,FIND("Clone permissions of another account: ",Updates!D366)+38,(FIND("Email required:",Updates!D366)-(FIND("Clone permissions of another account: ",Updates!D366)+38)))))</f>
        <v>#VALUE!</v>
      </c>
      <c r="L366" t="e">
        <f t="shared" si="47"/>
        <v>#VALUE!</v>
      </c>
      <c r="M366" s="8" t="e">
        <f>TRIM(CLEAN(MID(Updates!D366,FIND("Branch: ",Updates!D366)+8,(FIND("Division",Updates!D366)-(FIND("Branch: ",Updates!D366)+8)))))</f>
        <v>#VALUE!</v>
      </c>
      <c r="N366" s="8" t="e">
        <f>TRIM(CLEAN(MID(Updates!D366,FIND("Pooled Position: ",Updates!D366)+17,(FIND("Are the",Updates!D366)-(FIND("Pooled Position: ",Updates!D366)+17)))))</f>
        <v>#VALUE!</v>
      </c>
      <c r="O366" t="e">
        <f>TRIM(CLEAN(MID(Updates!D366,FIND("Employee Name: ",Updates!D366)+15,(FIND("Job Title",Updates!D366)-(FIND("Employee Name: ",Updates!D366)+15)))))</f>
        <v>#VALUE!</v>
      </c>
      <c r="P366" t="e">
        <f t="shared" si="48"/>
        <v>#VALUE!</v>
      </c>
      <c r="Q366" t="e">
        <f t="shared" si="49"/>
        <v>#VALUE!</v>
      </c>
      <c r="R366" t="e">
        <f t="shared" si="50"/>
        <v>#VALUE!</v>
      </c>
      <c r="S366" t="e">
        <f>TRIM(CLEAN(MID(Updates!D366,FIND("Account to clone: ",Updates!D366)+18,(FIND("Position",Updates!D366)-(FIND("Account to clone: ",Updates!D366)+18)))))</f>
        <v>#VALUE!</v>
      </c>
      <c r="T366" t="str">
        <f t="shared" si="51"/>
        <v/>
      </c>
      <c r="U366" t="str">
        <f t="shared" si="52"/>
        <v>No</v>
      </c>
      <c r="V366" t="e">
        <f>TRIM(CLEAN(MID(Updates!D366,FIND("Home Share (H:\ drive) required: ",Updates!D366)+4,(FIND("Group Share (S:\ drive) required: ",Updates!D366)-(FIND("Home Share (H:\ drive) required: ",Updates!D366)+4)))))</f>
        <v>#VALUE!</v>
      </c>
      <c r="W366" t="str">
        <f t="shared" si="53"/>
        <v>No</v>
      </c>
      <c r="X366" t="e">
        <f>TRIM(CLEAN(MID(Updates!D366,FIND("S Drive Path: ",Updates!D366)+14,(FIND("Position",Updates!D366)-(FIND("S Drive Path: ",Updates!D366)+14)))))</f>
        <v>#VALUE!</v>
      </c>
      <c r="Y366" t="e">
        <f>("USR\"&amp;Updates!K366)</f>
        <v>#VALUE!</v>
      </c>
      <c r="Z366" t="e">
        <f>Updates!K366&amp;"$"</f>
        <v>#VALUE!</v>
      </c>
      <c r="AA366" s="11">
        <f t="shared" ca="1" si="54"/>
        <v>8</v>
      </c>
      <c r="AB366" s="6" t="str">
        <f ca="1">LOOKUP(AA366,AC2:AC21,AD2:AD21)</f>
        <v>DC1MDB08</v>
      </c>
    </row>
    <row r="367" spans="1:28" ht="12" customHeight="1">
      <c r="A367" s="6" t="e">
        <f>TRIM(CLEAN(MID(Updates!D367,FIND("Network User Id: ",Updates!D367)+17,(FIND("E-MAIL ACCOUNTS",Updates!D367)-(FIND("Network User Id:",Updates!D367)+17)))))</f>
        <v>#VALUE!</v>
      </c>
      <c r="B367" s="6" t="e">
        <f>TRIM(CLEAN(MID(Updates!D367,FIND("Logon ID: ",Updates!D367)+10,(FIND("Password:",Updates!D367)-(FIND("Logon ID:",Updates!D367)+10)))))</f>
        <v>#VALUE!</v>
      </c>
      <c r="C367" t="e">
        <f>TRIM(CLEAN(MID(Updates!D367,FIND("Primary Address: ",Updates!D367)+17,(FIND("Secondary Address:",Updates!D367)-(FIND("Primary Address: ",Updates!D367)+17)))))</f>
        <v>#VALUE!</v>
      </c>
      <c r="D367" t="e">
        <f>TRIM(CLEAN(MID(Updates!D367,FIND("Secondary Address: ",Updates!D367)+19,(FIND("** PLEASE DO NOT REPLY TO THIS E-MAIL. ",Updates!D367)-(FIND("Secondary Address: ",Updates!D367)+19)))))</f>
        <v>#VALUE!</v>
      </c>
      <c r="E367" t="b">
        <f>IF(COUNT(SEARCH({"transpo.ottawa.on.ca"},D367)),"@ottawa.ca")</f>
        <v>0</v>
      </c>
      <c r="F367" s="9" t="e">
        <f t="shared" si="46"/>
        <v>#VALUE!</v>
      </c>
      <c r="G367" t="e">
        <f>TRIM(CLEAN(MID(Updates!D367,FIND("E-mail Address: ",Updates!D367)+16,(FIND("The employee",Updates!D367)-(FIND("E-mail Address: ",Updates!D367)+16)))))</f>
        <v>#VALUE!</v>
      </c>
      <c r="H367" t="e">
        <f>TRIM(CLEAN(MID(Updates!D367,FIND("Account Password: ",Updates!D367)+18,(FIND("NETWORK ACCOUNTS",Updates!D367)-(FIND("Account Password:",Updates!D367)+18)))))</f>
        <v>#VALUE!</v>
      </c>
      <c r="I367" t="e">
        <f>TRIM(CLEAN(MID(Updates!D367,FIND("Password: ",Updates!D367)+10,(FIND("E-mail",Updates!D367)-(FIND("Password:",Updates!D367)+12)))))</f>
        <v>#VALUE!</v>
      </c>
      <c r="J367" t="e">
        <f>TRIM(CLEAN(MID(Updates!D367,FIND("Account to clone: ",Updates!D367)+18,(FIND("Position",Updates!D367)-(FIND("Account to clone: ",Updates!D367)+18)))))</f>
        <v>#VALUE!</v>
      </c>
      <c r="K367" t="e">
        <f>TRIM(CLEAN(MID(Updates!D367,FIND("Clone permissions of another account: ",Updates!D367)+38,(FIND("Email required:",Updates!D367)-(FIND("Clone permissions of another account: ",Updates!D367)+38)))))</f>
        <v>#VALUE!</v>
      </c>
      <c r="L367" t="e">
        <f t="shared" si="47"/>
        <v>#VALUE!</v>
      </c>
      <c r="M367" s="8" t="e">
        <f>TRIM(CLEAN(MID(Updates!D367,FIND("Branch: ",Updates!D367)+8,(FIND("Division",Updates!D367)-(FIND("Branch: ",Updates!D367)+8)))))</f>
        <v>#VALUE!</v>
      </c>
      <c r="N367" s="8" t="e">
        <f>TRIM(CLEAN(MID(Updates!D367,FIND("Pooled Position: ",Updates!D367)+17,(FIND("Are the",Updates!D367)-(FIND("Pooled Position: ",Updates!D367)+17)))))</f>
        <v>#VALUE!</v>
      </c>
      <c r="O367" t="e">
        <f>TRIM(CLEAN(MID(Updates!D367,FIND("Employee Name: ",Updates!D367)+15,(FIND("Job Title",Updates!D367)-(FIND("Employee Name: ",Updates!D367)+15)))))</f>
        <v>#VALUE!</v>
      </c>
      <c r="P367" t="e">
        <f t="shared" si="48"/>
        <v>#VALUE!</v>
      </c>
      <c r="Q367" t="e">
        <f t="shared" si="49"/>
        <v>#VALUE!</v>
      </c>
      <c r="R367" t="e">
        <f t="shared" si="50"/>
        <v>#VALUE!</v>
      </c>
      <c r="S367" t="e">
        <f>TRIM(CLEAN(MID(Updates!D367,FIND("Account to clone: ",Updates!D367)+18,(FIND("Position",Updates!D367)-(FIND("Account to clone: ",Updates!D367)+18)))))</f>
        <v>#VALUE!</v>
      </c>
      <c r="T367" t="str">
        <f t="shared" si="51"/>
        <v/>
      </c>
      <c r="U367" t="str">
        <f t="shared" si="52"/>
        <v>No</v>
      </c>
      <c r="V367" t="e">
        <f>TRIM(CLEAN(MID(Updates!D367,FIND("Home Share (H:\ drive) required: ",Updates!D367)+4,(FIND("Group Share (S:\ drive) required: ",Updates!D367)-(FIND("Home Share (H:\ drive) required: ",Updates!D367)+4)))))</f>
        <v>#VALUE!</v>
      </c>
      <c r="W367" t="str">
        <f t="shared" si="53"/>
        <v>No</v>
      </c>
      <c r="X367" t="e">
        <f>TRIM(CLEAN(MID(Updates!D367,FIND("S Drive Path: ",Updates!D367)+14,(FIND("Position",Updates!D367)-(FIND("S Drive Path: ",Updates!D367)+14)))))</f>
        <v>#VALUE!</v>
      </c>
      <c r="Y367" t="e">
        <f>("USR\"&amp;Updates!K367)</f>
        <v>#VALUE!</v>
      </c>
      <c r="Z367" t="e">
        <f>Updates!K367&amp;"$"</f>
        <v>#VALUE!</v>
      </c>
      <c r="AA367" s="11">
        <f t="shared" ca="1" si="54"/>
        <v>7</v>
      </c>
      <c r="AB367" s="6" t="str">
        <f ca="1">LOOKUP(AA367,AC2:AC21,AD2:AD21)</f>
        <v>DC1MDB07</v>
      </c>
    </row>
    <row r="368" spans="1:28" ht="12" customHeight="1">
      <c r="A368" s="6" t="e">
        <f>TRIM(CLEAN(MID(Updates!D368,FIND("Network User Id: ",Updates!D368)+17,(FIND("E-MAIL ACCOUNTS",Updates!D368)-(FIND("Network User Id:",Updates!D368)+17)))))</f>
        <v>#VALUE!</v>
      </c>
      <c r="B368" s="6" t="e">
        <f>TRIM(CLEAN(MID(Updates!D368,FIND("Logon ID: ",Updates!D368)+10,(FIND("Password:",Updates!D368)-(FIND("Logon ID:",Updates!D368)+10)))))</f>
        <v>#VALUE!</v>
      </c>
      <c r="C368" t="e">
        <f>TRIM(CLEAN(MID(Updates!D368,FIND("Primary Address: ",Updates!D368)+17,(FIND("Secondary Address:",Updates!D368)-(FIND("Primary Address: ",Updates!D368)+17)))))</f>
        <v>#VALUE!</v>
      </c>
      <c r="D368" t="e">
        <f>TRIM(CLEAN(MID(Updates!D368,FIND("Secondary Address: ",Updates!D368)+19,(FIND("** PLEASE DO NOT REPLY TO THIS E-MAIL. ",Updates!D368)-(FIND("Secondary Address: ",Updates!D368)+19)))))</f>
        <v>#VALUE!</v>
      </c>
      <c r="E368" t="b">
        <f>IF(COUNT(SEARCH({"transpo.ottawa.on.ca"},D368)),"@ottawa.ca")</f>
        <v>0</v>
      </c>
      <c r="F368" s="9" t="e">
        <f t="shared" si="46"/>
        <v>#VALUE!</v>
      </c>
      <c r="G368" t="e">
        <f>TRIM(CLEAN(MID(Updates!D368,FIND("E-mail Address: ",Updates!D368)+16,(FIND("The employee",Updates!D368)-(FIND("E-mail Address: ",Updates!D368)+16)))))</f>
        <v>#VALUE!</v>
      </c>
      <c r="H368" t="e">
        <f>TRIM(CLEAN(MID(Updates!D368,FIND("Account Password: ",Updates!D368)+18,(FIND("NETWORK ACCOUNTS",Updates!D368)-(FIND("Account Password:",Updates!D368)+18)))))</f>
        <v>#VALUE!</v>
      </c>
      <c r="I368" t="e">
        <f>TRIM(CLEAN(MID(Updates!D368,FIND("Password: ",Updates!D368)+10,(FIND("E-mail",Updates!D368)-(FIND("Password:",Updates!D368)+12)))))</f>
        <v>#VALUE!</v>
      </c>
      <c r="J368" t="e">
        <f>TRIM(CLEAN(MID(Updates!D368,FIND("Account to clone: ",Updates!D368)+18,(FIND("Position",Updates!D368)-(FIND("Account to clone: ",Updates!D368)+18)))))</f>
        <v>#VALUE!</v>
      </c>
      <c r="K368" t="e">
        <f>TRIM(CLEAN(MID(Updates!D368,FIND("Clone permissions of another account: ",Updates!D368)+38,(FIND("Email required:",Updates!D368)-(FIND("Clone permissions of another account: ",Updates!D368)+38)))))</f>
        <v>#VALUE!</v>
      </c>
      <c r="L368" t="e">
        <f t="shared" si="47"/>
        <v>#VALUE!</v>
      </c>
      <c r="M368" s="8" t="e">
        <f>TRIM(CLEAN(MID(Updates!D368,FIND("Branch: ",Updates!D368)+8,(FIND("Division",Updates!D368)-(FIND("Branch: ",Updates!D368)+8)))))</f>
        <v>#VALUE!</v>
      </c>
      <c r="N368" s="8" t="e">
        <f>TRIM(CLEAN(MID(Updates!D368,FIND("Pooled Position: ",Updates!D368)+17,(FIND("Are the",Updates!D368)-(FIND("Pooled Position: ",Updates!D368)+17)))))</f>
        <v>#VALUE!</v>
      </c>
      <c r="O368" t="e">
        <f>TRIM(CLEAN(MID(Updates!D368,FIND("Employee Name: ",Updates!D368)+15,(FIND("Job Title",Updates!D368)-(FIND("Employee Name: ",Updates!D368)+15)))))</f>
        <v>#VALUE!</v>
      </c>
      <c r="P368" t="e">
        <f t="shared" si="48"/>
        <v>#VALUE!</v>
      </c>
      <c r="Q368" t="e">
        <f t="shared" si="49"/>
        <v>#VALUE!</v>
      </c>
      <c r="R368" t="e">
        <f t="shared" si="50"/>
        <v>#VALUE!</v>
      </c>
      <c r="S368" t="e">
        <f>TRIM(CLEAN(MID(Updates!D368,FIND("Account to clone: ",Updates!D368)+18,(FIND("Position",Updates!D368)-(FIND("Account to clone: ",Updates!D368)+18)))))</f>
        <v>#VALUE!</v>
      </c>
      <c r="T368" t="str">
        <f t="shared" si="51"/>
        <v/>
      </c>
      <c r="U368" t="str">
        <f t="shared" si="52"/>
        <v>No</v>
      </c>
      <c r="V368" t="e">
        <f>TRIM(CLEAN(MID(Updates!D368,FIND("Home Share (H:\ drive) required: ",Updates!D368)+4,(FIND("Group Share (S:\ drive) required: ",Updates!D368)-(FIND("Home Share (H:\ drive) required: ",Updates!D368)+4)))))</f>
        <v>#VALUE!</v>
      </c>
      <c r="W368" t="str">
        <f t="shared" si="53"/>
        <v>No</v>
      </c>
      <c r="X368" t="e">
        <f>TRIM(CLEAN(MID(Updates!D368,FIND("S Drive Path: ",Updates!D368)+14,(FIND("Position",Updates!D368)-(FIND("S Drive Path: ",Updates!D368)+14)))))</f>
        <v>#VALUE!</v>
      </c>
      <c r="Y368" t="e">
        <f>("USR\"&amp;Updates!K368)</f>
        <v>#VALUE!</v>
      </c>
      <c r="Z368" t="e">
        <f>Updates!K368&amp;"$"</f>
        <v>#VALUE!</v>
      </c>
      <c r="AA368" s="11">
        <f t="shared" ca="1" si="54"/>
        <v>3</v>
      </c>
      <c r="AB368" s="6" t="str">
        <f ca="1">LOOKUP(AA368,AC2:AC21,AD2:AD21)</f>
        <v>DC1MDB03</v>
      </c>
    </row>
    <row r="369" spans="1:28" ht="12" customHeight="1">
      <c r="A369" s="6" t="e">
        <f>TRIM(CLEAN(MID(Updates!D369,FIND("Network User Id: ",Updates!D369)+17,(FIND("E-MAIL ACCOUNTS",Updates!D369)-(FIND("Network User Id:",Updates!D369)+17)))))</f>
        <v>#VALUE!</v>
      </c>
      <c r="B369" s="6" t="e">
        <f>TRIM(CLEAN(MID(Updates!D369,FIND("Logon ID: ",Updates!D369)+10,(FIND("Password:",Updates!D369)-(FIND("Logon ID:",Updates!D369)+10)))))</f>
        <v>#VALUE!</v>
      </c>
      <c r="C369" t="e">
        <f>TRIM(CLEAN(MID(Updates!D369,FIND("Primary Address: ",Updates!D369)+17,(FIND("Secondary Address:",Updates!D369)-(FIND("Primary Address: ",Updates!D369)+17)))))</f>
        <v>#VALUE!</v>
      </c>
      <c r="D369" t="e">
        <f>TRIM(CLEAN(MID(Updates!D369,FIND("Secondary Address: ",Updates!D369)+19,(FIND("** PLEASE DO NOT REPLY TO THIS E-MAIL. ",Updates!D369)-(FIND("Secondary Address: ",Updates!D369)+19)))))</f>
        <v>#VALUE!</v>
      </c>
      <c r="E369" t="b">
        <f>IF(COUNT(SEARCH({"transpo.ottawa.on.ca"},D369)),"@ottawa.ca")</f>
        <v>0</v>
      </c>
      <c r="F369" s="9" t="e">
        <f t="shared" si="46"/>
        <v>#VALUE!</v>
      </c>
      <c r="G369" t="e">
        <f>TRIM(CLEAN(MID(Updates!D369,FIND("E-mail Address: ",Updates!D369)+16,(FIND("The employee",Updates!D369)-(FIND("E-mail Address: ",Updates!D369)+16)))))</f>
        <v>#VALUE!</v>
      </c>
      <c r="H369" t="e">
        <f>TRIM(CLEAN(MID(Updates!D369,FIND("Account Password: ",Updates!D369)+18,(FIND("NETWORK ACCOUNTS",Updates!D369)-(FIND("Account Password:",Updates!D369)+18)))))</f>
        <v>#VALUE!</v>
      </c>
      <c r="I369" t="e">
        <f>TRIM(CLEAN(MID(Updates!D369,FIND("Password: ",Updates!D369)+10,(FIND("E-mail",Updates!D369)-(FIND("Password:",Updates!D369)+12)))))</f>
        <v>#VALUE!</v>
      </c>
      <c r="J369" t="e">
        <f>TRIM(CLEAN(MID(Updates!D369,FIND("Account to clone: ",Updates!D369)+18,(FIND("Position",Updates!D369)-(FIND("Account to clone: ",Updates!D369)+18)))))</f>
        <v>#VALUE!</v>
      </c>
      <c r="K369" t="e">
        <f>TRIM(CLEAN(MID(Updates!D369,FIND("Clone permissions of another account: ",Updates!D369)+38,(FIND("Email required:",Updates!D369)-(FIND("Clone permissions of another account: ",Updates!D369)+38)))))</f>
        <v>#VALUE!</v>
      </c>
      <c r="L369" t="e">
        <f t="shared" si="47"/>
        <v>#VALUE!</v>
      </c>
      <c r="M369" s="8" t="e">
        <f>TRIM(CLEAN(MID(Updates!D369,FIND("Branch: ",Updates!D369)+8,(FIND("Division",Updates!D369)-(FIND("Branch: ",Updates!D369)+8)))))</f>
        <v>#VALUE!</v>
      </c>
      <c r="N369" s="8" t="e">
        <f>TRIM(CLEAN(MID(Updates!D369,FIND("Pooled Position: ",Updates!D369)+17,(FIND("Are the",Updates!D369)-(FIND("Pooled Position: ",Updates!D369)+17)))))</f>
        <v>#VALUE!</v>
      </c>
      <c r="O369" t="e">
        <f>TRIM(CLEAN(MID(Updates!D369,FIND("Employee Name: ",Updates!D369)+15,(FIND("Job Title",Updates!D369)-(FIND("Employee Name: ",Updates!D369)+15)))))</f>
        <v>#VALUE!</v>
      </c>
      <c r="P369" t="e">
        <f t="shared" si="48"/>
        <v>#VALUE!</v>
      </c>
      <c r="Q369" t="e">
        <f t="shared" si="49"/>
        <v>#VALUE!</v>
      </c>
      <c r="R369" t="e">
        <f t="shared" si="50"/>
        <v>#VALUE!</v>
      </c>
      <c r="S369" t="e">
        <f>TRIM(CLEAN(MID(Updates!D369,FIND("Account to clone: ",Updates!D369)+18,(FIND("Position",Updates!D369)-(FIND("Account to clone: ",Updates!D369)+18)))))</f>
        <v>#VALUE!</v>
      </c>
      <c r="T369" t="str">
        <f t="shared" si="51"/>
        <v/>
      </c>
      <c r="U369" t="str">
        <f t="shared" si="52"/>
        <v>No</v>
      </c>
      <c r="V369" t="e">
        <f>TRIM(CLEAN(MID(Updates!D369,FIND("Home Share (H:\ drive) required: ",Updates!D369)+4,(FIND("Group Share (S:\ drive) required: ",Updates!D369)-(FIND("Home Share (H:\ drive) required: ",Updates!D369)+4)))))</f>
        <v>#VALUE!</v>
      </c>
      <c r="W369" t="str">
        <f t="shared" si="53"/>
        <v>No</v>
      </c>
      <c r="X369" t="e">
        <f>TRIM(CLEAN(MID(Updates!D369,FIND("S Drive Path: ",Updates!D369)+14,(FIND("Position",Updates!D369)-(FIND("S Drive Path: ",Updates!D369)+14)))))</f>
        <v>#VALUE!</v>
      </c>
      <c r="Y369" t="e">
        <f>("USR\"&amp;Updates!K369)</f>
        <v>#VALUE!</v>
      </c>
      <c r="Z369" t="e">
        <f>Updates!K369&amp;"$"</f>
        <v>#VALUE!</v>
      </c>
      <c r="AA369" s="11">
        <f t="shared" ca="1" si="54"/>
        <v>19</v>
      </c>
      <c r="AB369" s="6" t="str">
        <f ca="1">LOOKUP(AA369,AC2:AC21,AD2:AD21)</f>
        <v>DC4MDB09</v>
      </c>
    </row>
    <row r="370" spans="1:28" ht="12" customHeight="1">
      <c r="A370" s="6" t="e">
        <f>TRIM(CLEAN(MID(Updates!D370,FIND("Network User Id: ",Updates!D370)+17,(FIND("E-MAIL ACCOUNTS",Updates!D370)-(FIND("Network User Id:",Updates!D370)+17)))))</f>
        <v>#VALUE!</v>
      </c>
      <c r="B370" s="6" t="e">
        <f>TRIM(CLEAN(MID(Updates!D370,FIND("Logon ID: ",Updates!D370)+10,(FIND("Password:",Updates!D370)-(FIND("Logon ID:",Updates!D370)+10)))))</f>
        <v>#VALUE!</v>
      </c>
      <c r="C370" t="e">
        <f>TRIM(CLEAN(MID(Updates!D370,FIND("Primary Address: ",Updates!D370)+17,(FIND("Secondary Address:",Updates!D370)-(FIND("Primary Address: ",Updates!D370)+17)))))</f>
        <v>#VALUE!</v>
      </c>
      <c r="D370" t="e">
        <f>TRIM(CLEAN(MID(Updates!D370,FIND("Secondary Address: ",Updates!D370)+19,(FIND("** PLEASE DO NOT REPLY TO THIS E-MAIL. ",Updates!D370)-(FIND("Secondary Address: ",Updates!D370)+19)))))</f>
        <v>#VALUE!</v>
      </c>
      <c r="E370" t="b">
        <f>IF(COUNT(SEARCH({"transpo.ottawa.on.ca"},D370)),"@ottawa.ca")</f>
        <v>0</v>
      </c>
      <c r="F370" s="9" t="e">
        <f t="shared" si="46"/>
        <v>#VALUE!</v>
      </c>
      <c r="G370" t="e">
        <f>TRIM(CLEAN(MID(Updates!D370,FIND("E-mail Address: ",Updates!D370)+16,(FIND("The employee",Updates!D370)-(FIND("E-mail Address: ",Updates!D370)+16)))))</f>
        <v>#VALUE!</v>
      </c>
      <c r="H370" t="e">
        <f>TRIM(CLEAN(MID(Updates!D370,FIND("Account Password: ",Updates!D370)+18,(FIND("NETWORK ACCOUNTS",Updates!D370)-(FIND("Account Password:",Updates!D370)+18)))))</f>
        <v>#VALUE!</v>
      </c>
      <c r="I370" t="e">
        <f>TRIM(CLEAN(MID(Updates!D370,FIND("Password: ",Updates!D370)+10,(FIND("E-mail",Updates!D370)-(FIND("Password:",Updates!D370)+12)))))</f>
        <v>#VALUE!</v>
      </c>
      <c r="J370" t="e">
        <f>TRIM(CLEAN(MID(Updates!D370,FIND("Account to clone: ",Updates!D370)+18,(FIND("Position",Updates!D370)-(FIND("Account to clone: ",Updates!D370)+18)))))</f>
        <v>#VALUE!</v>
      </c>
      <c r="K370" t="e">
        <f>TRIM(CLEAN(MID(Updates!D370,FIND("Clone permissions of another account: ",Updates!D370)+38,(FIND("Email required:",Updates!D370)-(FIND("Clone permissions of another account: ",Updates!D370)+38)))))</f>
        <v>#VALUE!</v>
      </c>
      <c r="L370" t="e">
        <f t="shared" si="47"/>
        <v>#VALUE!</v>
      </c>
      <c r="M370" s="8" t="e">
        <f>TRIM(CLEAN(MID(Updates!D370,FIND("Branch: ",Updates!D370)+8,(FIND("Division",Updates!D370)-(FIND("Branch: ",Updates!D370)+8)))))</f>
        <v>#VALUE!</v>
      </c>
      <c r="N370" s="8" t="e">
        <f>TRIM(CLEAN(MID(Updates!D370,FIND("Pooled Position: ",Updates!D370)+17,(FIND("Are the",Updates!D370)-(FIND("Pooled Position: ",Updates!D370)+17)))))</f>
        <v>#VALUE!</v>
      </c>
      <c r="O370" t="e">
        <f>TRIM(CLEAN(MID(Updates!D370,FIND("Employee Name: ",Updates!D370)+15,(FIND("Job Title",Updates!D370)-(FIND("Employee Name: ",Updates!D370)+15)))))</f>
        <v>#VALUE!</v>
      </c>
      <c r="P370" t="e">
        <f t="shared" si="48"/>
        <v>#VALUE!</v>
      </c>
      <c r="Q370" t="e">
        <f t="shared" si="49"/>
        <v>#VALUE!</v>
      </c>
      <c r="R370" t="e">
        <f t="shared" si="50"/>
        <v>#VALUE!</v>
      </c>
      <c r="S370" t="e">
        <f>TRIM(CLEAN(MID(Updates!D370,FIND("Account to clone: ",Updates!D370)+18,(FIND("Position",Updates!D370)-(FIND("Account to clone: ",Updates!D370)+18)))))</f>
        <v>#VALUE!</v>
      </c>
      <c r="T370" t="str">
        <f t="shared" si="51"/>
        <v/>
      </c>
      <c r="U370" t="str">
        <f t="shared" si="52"/>
        <v>No</v>
      </c>
      <c r="V370" t="e">
        <f>TRIM(CLEAN(MID(Updates!D370,FIND("Home Share (H:\ drive) required: ",Updates!D370)+4,(FIND("Group Share (S:\ drive) required: ",Updates!D370)-(FIND("Home Share (H:\ drive) required: ",Updates!D370)+4)))))</f>
        <v>#VALUE!</v>
      </c>
      <c r="W370" t="str">
        <f t="shared" si="53"/>
        <v>No</v>
      </c>
      <c r="X370" t="e">
        <f>TRIM(CLEAN(MID(Updates!D370,FIND("S Drive Path: ",Updates!D370)+14,(FIND("Position",Updates!D370)-(FIND("S Drive Path: ",Updates!D370)+14)))))</f>
        <v>#VALUE!</v>
      </c>
      <c r="Y370" t="e">
        <f>("USR\"&amp;Updates!K370)</f>
        <v>#VALUE!</v>
      </c>
      <c r="Z370" t="e">
        <f>Updates!K370&amp;"$"</f>
        <v>#VALUE!</v>
      </c>
      <c r="AA370" s="11">
        <f t="shared" ca="1" si="54"/>
        <v>2</v>
      </c>
      <c r="AB370" s="6" t="str">
        <f ca="1">LOOKUP(AA370,AC2:AC21,AD2:AD21)</f>
        <v>DC1MDB02</v>
      </c>
    </row>
    <row r="371" spans="1:28" ht="12" customHeight="1">
      <c r="A371" s="6" t="e">
        <f>TRIM(CLEAN(MID(Updates!D371,FIND("Network User Id: ",Updates!D371)+17,(FIND("E-MAIL ACCOUNTS",Updates!D371)-(FIND("Network User Id:",Updates!D371)+17)))))</f>
        <v>#VALUE!</v>
      </c>
      <c r="B371" s="6" t="e">
        <f>TRIM(CLEAN(MID(Updates!D371,FIND("Logon ID: ",Updates!D371)+10,(FIND("Password:",Updates!D371)-(FIND("Logon ID:",Updates!D371)+10)))))</f>
        <v>#VALUE!</v>
      </c>
      <c r="C371" t="e">
        <f>TRIM(CLEAN(MID(Updates!D371,FIND("Primary Address: ",Updates!D371)+17,(FIND("Secondary Address:",Updates!D371)-(FIND("Primary Address: ",Updates!D371)+17)))))</f>
        <v>#VALUE!</v>
      </c>
      <c r="D371" t="e">
        <f>TRIM(CLEAN(MID(Updates!D371,FIND("Secondary Address: ",Updates!D371)+19,(FIND("** PLEASE DO NOT REPLY TO THIS E-MAIL. ",Updates!D371)-(FIND("Secondary Address: ",Updates!D371)+19)))))</f>
        <v>#VALUE!</v>
      </c>
      <c r="E371" t="b">
        <f>IF(COUNT(SEARCH({"transpo.ottawa.on.ca"},D371)),"@ottawa.ca")</f>
        <v>0</v>
      </c>
      <c r="F371" s="9" t="e">
        <f t="shared" si="46"/>
        <v>#VALUE!</v>
      </c>
      <c r="G371" t="e">
        <f>TRIM(CLEAN(MID(Updates!D371,FIND("E-mail Address: ",Updates!D371)+16,(FIND("The employee",Updates!D371)-(FIND("E-mail Address: ",Updates!D371)+16)))))</f>
        <v>#VALUE!</v>
      </c>
      <c r="H371" t="e">
        <f>TRIM(CLEAN(MID(Updates!D371,FIND("Account Password: ",Updates!D371)+18,(FIND("NETWORK ACCOUNTS",Updates!D371)-(FIND("Account Password:",Updates!D371)+18)))))</f>
        <v>#VALUE!</v>
      </c>
      <c r="I371" t="e">
        <f>TRIM(CLEAN(MID(Updates!D371,FIND("Password: ",Updates!D371)+10,(FIND("E-mail",Updates!D371)-(FIND("Password:",Updates!D371)+12)))))</f>
        <v>#VALUE!</v>
      </c>
      <c r="J371" t="e">
        <f>TRIM(CLEAN(MID(Updates!D371,FIND("Account to clone: ",Updates!D371)+18,(FIND("Position",Updates!D371)-(FIND("Account to clone: ",Updates!D371)+18)))))</f>
        <v>#VALUE!</v>
      </c>
      <c r="K371" t="e">
        <f>TRIM(CLEAN(MID(Updates!D371,FIND("Clone permissions of another account: ",Updates!D371)+38,(FIND("Email required:",Updates!D371)-(FIND("Clone permissions of another account: ",Updates!D371)+38)))))</f>
        <v>#VALUE!</v>
      </c>
      <c r="L371" t="e">
        <f t="shared" si="47"/>
        <v>#VALUE!</v>
      </c>
      <c r="M371" s="8" t="e">
        <f>TRIM(CLEAN(MID(Updates!D371,FIND("Branch: ",Updates!D371)+8,(FIND("Division",Updates!D371)-(FIND("Branch: ",Updates!D371)+8)))))</f>
        <v>#VALUE!</v>
      </c>
      <c r="N371" s="8" t="e">
        <f>TRIM(CLEAN(MID(Updates!D371,FIND("Pooled Position: ",Updates!D371)+17,(FIND("Are the",Updates!D371)-(FIND("Pooled Position: ",Updates!D371)+17)))))</f>
        <v>#VALUE!</v>
      </c>
      <c r="O371" t="e">
        <f>TRIM(CLEAN(MID(Updates!D371,FIND("Employee Name: ",Updates!D371)+15,(FIND("Job Title",Updates!D371)-(FIND("Employee Name: ",Updates!D371)+15)))))</f>
        <v>#VALUE!</v>
      </c>
      <c r="P371" t="e">
        <f t="shared" si="48"/>
        <v>#VALUE!</v>
      </c>
      <c r="Q371" t="e">
        <f t="shared" si="49"/>
        <v>#VALUE!</v>
      </c>
      <c r="R371" t="e">
        <f t="shared" si="50"/>
        <v>#VALUE!</v>
      </c>
      <c r="S371" t="e">
        <f>TRIM(CLEAN(MID(Updates!D371,FIND("Account to clone: ",Updates!D371)+18,(FIND("Position",Updates!D371)-(FIND("Account to clone: ",Updates!D371)+18)))))</f>
        <v>#VALUE!</v>
      </c>
      <c r="T371" t="str">
        <f t="shared" si="51"/>
        <v/>
      </c>
      <c r="U371" t="str">
        <f t="shared" si="52"/>
        <v>No</v>
      </c>
      <c r="V371" t="e">
        <f>TRIM(CLEAN(MID(Updates!D371,FIND("Home Share (H:\ drive) required: ",Updates!D371)+4,(FIND("Group Share (S:\ drive) required: ",Updates!D371)-(FIND("Home Share (H:\ drive) required: ",Updates!D371)+4)))))</f>
        <v>#VALUE!</v>
      </c>
      <c r="W371" t="str">
        <f t="shared" si="53"/>
        <v>No</v>
      </c>
      <c r="X371" t="e">
        <f>TRIM(CLEAN(MID(Updates!D371,FIND("S Drive Path: ",Updates!D371)+14,(FIND("Position",Updates!D371)-(FIND("S Drive Path: ",Updates!D371)+14)))))</f>
        <v>#VALUE!</v>
      </c>
      <c r="Y371" t="e">
        <f>("USR\"&amp;Updates!K371)</f>
        <v>#VALUE!</v>
      </c>
      <c r="Z371" t="e">
        <f>Updates!K371&amp;"$"</f>
        <v>#VALUE!</v>
      </c>
      <c r="AA371" s="11">
        <f t="shared" ca="1" si="54"/>
        <v>5</v>
      </c>
      <c r="AB371" s="6" t="str">
        <f ca="1">LOOKUP(AA371,AC2:AC21,AD2:AD21)</f>
        <v>DC1MDB05</v>
      </c>
    </row>
    <row r="372" spans="1:28" ht="12" customHeight="1">
      <c r="A372" s="6" t="e">
        <f>TRIM(CLEAN(MID(Updates!D372,FIND("Network User Id: ",Updates!D372)+17,(FIND("E-MAIL ACCOUNTS",Updates!D372)-(FIND("Network User Id:",Updates!D372)+17)))))</f>
        <v>#VALUE!</v>
      </c>
      <c r="B372" s="6" t="e">
        <f>TRIM(CLEAN(MID(Updates!D372,FIND("Logon ID: ",Updates!D372)+10,(FIND("Password:",Updates!D372)-(FIND("Logon ID:",Updates!D372)+10)))))</f>
        <v>#VALUE!</v>
      </c>
      <c r="C372" t="e">
        <f>TRIM(CLEAN(MID(Updates!D372,FIND("Primary Address: ",Updates!D372)+17,(FIND("Secondary Address:",Updates!D372)-(FIND("Primary Address: ",Updates!D372)+17)))))</f>
        <v>#VALUE!</v>
      </c>
      <c r="D372" t="e">
        <f>TRIM(CLEAN(MID(Updates!D372,FIND("Secondary Address: ",Updates!D372)+19,(FIND("** PLEASE DO NOT REPLY TO THIS E-MAIL. ",Updates!D372)-(FIND("Secondary Address: ",Updates!D372)+19)))))</f>
        <v>#VALUE!</v>
      </c>
      <c r="E372" t="b">
        <f>IF(COUNT(SEARCH({"transpo.ottawa.on.ca"},D372)),"@ottawa.ca")</f>
        <v>0</v>
      </c>
      <c r="F372" s="9" t="e">
        <f t="shared" si="46"/>
        <v>#VALUE!</v>
      </c>
      <c r="G372" t="e">
        <f>TRIM(CLEAN(MID(Updates!D372,FIND("E-mail Address: ",Updates!D372)+16,(FIND("The employee",Updates!D372)-(FIND("E-mail Address: ",Updates!D372)+16)))))</f>
        <v>#VALUE!</v>
      </c>
      <c r="H372" t="e">
        <f>TRIM(CLEAN(MID(Updates!D372,FIND("Account Password: ",Updates!D372)+18,(FIND("NETWORK ACCOUNTS",Updates!D372)-(FIND("Account Password:",Updates!D372)+18)))))</f>
        <v>#VALUE!</v>
      </c>
      <c r="I372" t="e">
        <f>TRIM(CLEAN(MID(Updates!D372,FIND("Password: ",Updates!D372)+10,(FIND("E-mail",Updates!D372)-(FIND("Password:",Updates!D372)+12)))))</f>
        <v>#VALUE!</v>
      </c>
      <c r="J372" t="e">
        <f>TRIM(CLEAN(MID(Updates!D372,FIND("Account to clone: ",Updates!D372)+18,(FIND("Position",Updates!D372)-(FIND("Account to clone: ",Updates!D372)+18)))))</f>
        <v>#VALUE!</v>
      </c>
      <c r="K372" t="e">
        <f>TRIM(CLEAN(MID(Updates!D372,FIND("Clone permissions of another account: ",Updates!D372)+38,(FIND("Email required:",Updates!D372)-(FIND("Clone permissions of another account: ",Updates!D372)+38)))))</f>
        <v>#VALUE!</v>
      </c>
      <c r="L372" t="e">
        <f t="shared" si="47"/>
        <v>#VALUE!</v>
      </c>
      <c r="M372" s="8" t="e">
        <f>TRIM(CLEAN(MID(Updates!D372,FIND("Branch: ",Updates!D372)+8,(FIND("Division",Updates!D372)-(FIND("Branch: ",Updates!D372)+8)))))</f>
        <v>#VALUE!</v>
      </c>
      <c r="N372" s="8" t="e">
        <f>TRIM(CLEAN(MID(Updates!D372,FIND("Pooled Position: ",Updates!D372)+17,(FIND("Are the",Updates!D372)-(FIND("Pooled Position: ",Updates!D372)+17)))))</f>
        <v>#VALUE!</v>
      </c>
      <c r="O372" t="e">
        <f>TRIM(CLEAN(MID(Updates!D372,FIND("Employee Name: ",Updates!D372)+15,(FIND("Job Title",Updates!D372)-(FIND("Employee Name: ",Updates!D372)+15)))))</f>
        <v>#VALUE!</v>
      </c>
      <c r="P372" t="e">
        <f t="shared" si="48"/>
        <v>#VALUE!</v>
      </c>
      <c r="Q372" t="e">
        <f t="shared" si="49"/>
        <v>#VALUE!</v>
      </c>
      <c r="R372" t="e">
        <f t="shared" si="50"/>
        <v>#VALUE!</v>
      </c>
      <c r="S372" t="e">
        <f>TRIM(CLEAN(MID(Updates!D372,FIND("Account to clone: ",Updates!D372)+18,(FIND("Position",Updates!D372)-(FIND("Account to clone: ",Updates!D372)+18)))))</f>
        <v>#VALUE!</v>
      </c>
      <c r="T372" t="str">
        <f t="shared" si="51"/>
        <v/>
      </c>
      <c r="U372" t="str">
        <f t="shared" si="52"/>
        <v>No</v>
      </c>
      <c r="V372" t="e">
        <f>TRIM(CLEAN(MID(Updates!D372,FIND("Home Share (H:\ drive) required: ",Updates!D372)+4,(FIND("Group Share (S:\ drive) required: ",Updates!D372)-(FIND("Home Share (H:\ drive) required: ",Updates!D372)+4)))))</f>
        <v>#VALUE!</v>
      </c>
      <c r="W372" t="str">
        <f t="shared" si="53"/>
        <v>No</v>
      </c>
      <c r="X372" t="e">
        <f>TRIM(CLEAN(MID(Updates!D372,FIND("S Drive Path: ",Updates!D372)+14,(FIND("Position",Updates!D372)-(FIND("S Drive Path: ",Updates!D372)+14)))))</f>
        <v>#VALUE!</v>
      </c>
      <c r="Y372" t="e">
        <f>("USR\"&amp;Updates!K372)</f>
        <v>#VALUE!</v>
      </c>
      <c r="Z372" t="e">
        <f>Updates!K372&amp;"$"</f>
        <v>#VALUE!</v>
      </c>
      <c r="AA372" s="11">
        <f t="shared" ca="1" si="54"/>
        <v>3</v>
      </c>
      <c r="AB372" s="6" t="str">
        <f ca="1">LOOKUP(AA372,AC2:AC21,AD2:AD21)</f>
        <v>DC1MDB03</v>
      </c>
    </row>
    <row r="373" spans="1:28" ht="12" customHeight="1">
      <c r="A373" s="6" t="e">
        <f>TRIM(CLEAN(MID(Updates!D373,FIND("Network User Id: ",Updates!D373)+17,(FIND("E-MAIL ACCOUNTS",Updates!D373)-(FIND("Network User Id:",Updates!D373)+17)))))</f>
        <v>#VALUE!</v>
      </c>
      <c r="B373" s="6" t="e">
        <f>TRIM(CLEAN(MID(Updates!D373,FIND("Logon ID: ",Updates!D373)+10,(FIND("Password:",Updates!D373)-(FIND("Logon ID:",Updates!D373)+10)))))</f>
        <v>#VALUE!</v>
      </c>
      <c r="C373" t="e">
        <f>TRIM(CLEAN(MID(Updates!D373,FIND("Primary Address: ",Updates!D373)+17,(FIND("Secondary Address:",Updates!D373)-(FIND("Primary Address: ",Updates!D373)+17)))))</f>
        <v>#VALUE!</v>
      </c>
      <c r="D373" t="e">
        <f>TRIM(CLEAN(MID(Updates!D373,FIND("Secondary Address: ",Updates!D373)+19,(FIND("** PLEASE DO NOT REPLY TO THIS E-MAIL. ",Updates!D373)-(FIND("Secondary Address: ",Updates!D373)+19)))))</f>
        <v>#VALUE!</v>
      </c>
      <c r="E373" t="b">
        <f>IF(COUNT(SEARCH({"transpo.ottawa.on.ca"},D373)),"@ottawa.ca")</f>
        <v>0</v>
      </c>
      <c r="F373" s="9" t="e">
        <f t="shared" si="46"/>
        <v>#VALUE!</v>
      </c>
      <c r="G373" t="e">
        <f>TRIM(CLEAN(MID(Updates!D373,FIND("E-mail Address: ",Updates!D373)+16,(FIND("The employee",Updates!D373)-(FIND("E-mail Address: ",Updates!D373)+16)))))</f>
        <v>#VALUE!</v>
      </c>
      <c r="H373" t="e">
        <f>TRIM(CLEAN(MID(Updates!D373,FIND("Account Password: ",Updates!D373)+18,(FIND("NETWORK ACCOUNTS",Updates!D373)-(FIND("Account Password:",Updates!D373)+18)))))</f>
        <v>#VALUE!</v>
      </c>
      <c r="I373" t="e">
        <f>TRIM(CLEAN(MID(Updates!D373,FIND("Password: ",Updates!D373)+10,(FIND("E-mail",Updates!D373)-(FIND("Password:",Updates!D373)+12)))))</f>
        <v>#VALUE!</v>
      </c>
      <c r="J373" t="e">
        <f>TRIM(CLEAN(MID(Updates!D373,FIND("Account to clone: ",Updates!D373)+18,(FIND("Position",Updates!D373)-(FIND("Account to clone: ",Updates!D373)+18)))))</f>
        <v>#VALUE!</v>
      </c>
      <c r="K373" t="e">
        <f>TRIM(CLEAN(MID(Updates!D373,FIND("Clone permissions of another account: ",Updates!D373)+38,(FIND("Email required:",Updates!D373)-(FIND("Clone permissions of another account: ",Updates!D373)+38)))))</f>
        <v>#VALUE!</v>
      </c>
      <c r="L373" t="e">
        <f t="shared" si="47"/>
        <v>#VALUE!</v>
      </c>
      <c r="M373" s="8" t="e">
        <f>TRIM(CLEAN(MID(Updates!D373,FIND("Branch: ",Updates!D373)+8,(FIND("Division",Updates!D373)-(FIND("Branch: ",Updates!D373)+8)))))</f>
        <v>#VALUE!</v>
      </c>
      <c r="N373" s="8" t="e">
        <f>TRIM(CLEAN(MID(Updates!D373,FIND("Pooled Position: ",Updates!D373)+17,(FIND("Are the",Updates!D373)-(FIND("Pooled Position: ",Updates!D373)+17)))))</f>
        <v>#VALUE!</v>
      </c>
      <c r="O373" t="e">
        <f>TRIM(CLEAN(MID(Updates!D373,FIND("Employee Name: ",Updates!D373)+15,(FIND("Job Title",Updates!D373)-(FIND("Employee Name: ",Updates!D373)+15)))))</f>
        <v>#VALUE!</v>
      </c>
      <c r="P373" t="e">
        <f t="shared" si="48"/>
        <v>#VALUE!</v>
      </c>
      <c r="Q373" t="e">
        <f t="shared" si="49"/>
        <v>#VALUE!</v>
      </c>
      <c r="R373" t="e">
        <f t="shared" si="50"/>
        <v>#VALUE!</v>
      </c>
      <c r="S373" t="e">
        <f>TRIM(CLEAN(MID(Updates!D373,FIND("Account to clone: ",Updates!D373)+18,(FIND("Position",Updates!D373)-(FIND("Account to clone: ",Updates!D373)+18)))))</f>
        <v>#VALUE!</v>
      </c>
      <c r="T373" t="str">
        <f t="shared" si="51"/>
        <v/>
      </c>
      <c r="U373" t="str">
        <f t="shared" si="52"/>
        <v>No</v>
      </c>
      <c r="V373" t="e">
        <f>TRIM(CLEAN(MID(Updates!D373,FIND("Home Share (H:\ drive) required: ",Updates!D373)+4,(FIND("Group Share (S:\ drive) required: ",Updates!D373)-(FIND("Home Share (H:\ drive) required: ",Updates!D373)+4)))))</f>
        <v>#VALUE!</v>
      </c>
      <c r="W373" t="str">
        <f t="shared" si="53"/>
        <v>No</v>
      </c>
      <c r="X373" t="e">
        <f>TRIM(CLEAN(MID(Updates!D373,FIND("S Drive Path: ",Updates!D373)+14,(FIND("Position",Updates!D373)-(FIND("S Drive Path: ",Updates!D373)+14)))))</f>
        <v>#VALUE!</v>
      </c>
      <c r="Y373" t="e">
        <f>("USR\"&amp;Updates!K373)</f>
        <v>#VALUE!</v>
      </c>
      <c r="Z373" t="e">
        <f>Updates!K373&amp;"$"</f>
        <v>#VALUE!</v>
      </c>
      <c r="AA373" s="11">
        <f t="shared" ca="1" si="54"/>
        <v>11</v>
      </c>
      <c r="AB373" s="6" t="str">
        <f ca="1">LOOKUP(AA373,AC2:AC21,AD2:AD21)</f>
        <v>DC4MDB01</v>
      </c>
    </row>
    <row r="374" spans="1:28" ht="12" customHeight="1">
      <c r="A374" s="6" t="e">
        <f>TRIM(CLEAN(MID(Updates!D374,FIND("Network User Id: ",Updates!D374)+17,(FIND("E-MAIL ACCOUNTS",Updates!D374)-(FIND("Network User Id:",Updates!D374)+17)))))</f>
        <v>#VALUE!</v>
      </c>
      <c r="B374" s="6" t="e">
        <f>TRIM(CLEAN(MID(Updates!D374,FIND("Logon ID: ",Updates!D374)+10,(FIND("Password:",Updates!D374)-(FIND("Logon ID:",Updates!D374)+10)))))</f>
        <v>#VALUE!</v>
      </c>
      <c r="C374" t="e">
        <f>TRIM(CLEAN(MID(Updates!D374,FIND("Primary Address: ",Updates!D374)+17,(FIND("Secondary Address:",Updates!D374)-(FIND("Primary Address: ",Updates!D374)+17)))))</f>
        <v>#VALUE!</v>
      </c>
      <c r="D374" t="e">
        <f>TRIM(CLEAN(MID(Updates!D374,FIND("Secondary Address: ",Updates!D374)+19,(FIND("** PLEASE DO NOT REPLY TO THIS E-MAIL. ",Updates!D374)-(FIND("Secondary Address: ",Updates!D374)+19)))))</f>
        <v>#VALUE!</v>
      </c>
      <c r="E374" t="b">
        <f>IF(COUNT(SEARCH({"transpo.ottawa.on.ca"},D374)),"@ottawa.ca")</f>
        <v>0</v>
      </c>
      <c r="F374" s="9" t="e">
        <f t="shared" si="46"/>
        <v>#VALUE!</v>
      </c>
      <c r="G374" t="e">
        <f>TRIM(CLEAN(MID(Updates!D374,FIND("E-mail Address: ",Updates!D374)+16,(FIND("The employee",Updates!D374)-(FIND("E-mail Address: ",Updates!D374)+16)))))</f>
        <v>#VALUE!</v>
      </c>
      <c r="H374" t="e">
        <f>TRIM(CLEAN(MID(Updates!D374,FIND("Account Password: ",Updates!D374)+18,(FIND("NETWORK ACCOUNTS",Updates!D374)-(FIND("Account Password:",Updates!D374)+18)))))</f>
        <v>#VALUE!</v>
      </c>
      <c r="I374" t="e">
        <f>TRIM(CLEAN(MID(Updates!D374,FIND("Password: ",Updates!D374)+10,(FIND("E-mail",Updates!D374)-(FIND("Password:",Updates!D374)+12)))))</f>
        <v>#VALUE!</v>
      </c>
      <c r="J374" t="e">
        <f>TRIM(CLEAN(MID(Updates!D374,FIND("Account to clone: ",Updates!D374)+18,(FIND("Position",Updates!D374)-(FIND("Account to clone: ",Updates!D374)+18)))))</f>
        <v>#VALUE!</v>
      </c>
      <c r="K374" t="e">
        <f>TRIM(CLEAN(MID(Updates!D374,FIND("Clone permissions of another account: ",Updates!D374)+38,(FIND("Email required:",Updates!D374)-(FIND("Clone permissions of another account: ",Updates!D374)+38)))))</f>
        <v>#VALUE!</v>
      </c>
      <c r="L374" t="e">
        <f t="shared" si="47"/>
        <v>#VALUE!</v>
      </c>
      <c r="M374" s="8" t="e">
        <f>TRIM(CLEAN(MID(Updates!D374,FIND("Branch: ",Updates!D374)+8,(FIND("Division",Updates!D374)-(FIND("Branch: ",Updates!D374)+8)))))</f>
        <v>#VALUE!</v>
      </c>
      <c r="N374" s="8" t="e">
        <f>TRIM(CLEAN(MID(Updates!D374,FIND("Pooled Position: ",Updates!D374)+17,(FIND("Are the",Updates!D374)-(FIND("Pooled Position: ",Updates!D374)+17)))))</f>
        <v>#VALUE!</v>
      </c>
      <c r="O374" t="e">
        <f>TRIM(CLEAN(MID(Updates!D374,FIND("Employee Name: ",Updates!D374)+15,(FIND("Job Title",Updates!D374)-(FIND("Employee Name: ",Updates!D374)+15)))))</f>
        <v>#VALUE!</v>
      </c>
      <c r="P374" t="e">
        <f t="shared" si="48"/>
        <v>#VALUE!</v>
      </c>
      <c r="Q374" t="e">
        <f t="shared" si="49"/>
        <v>#VALUE!</v>
      </c>
      <c r="R374" t="e">
        <f t="shared" si="50"/>
        <v>#VALUE!</v>
      </c>
      <c r="S374" t="e">
        <f>TRIM(CLEAN(MID(Updates!D374,FIND("Account to clone: ",Updates!D374)+18,(FIND("Position",Updates!D374)-(FIND("Account to clone: ",Updates!D374)+18)))))</f>
        <v>#VALUE!</v>
      </c>
      <c r="T374" t="str">
        <f t="shared" si="51"/>
        <v/>
      </c>
      <c r="U374" t="str">
        <f t="shared" si="52"/>
        <v>No</v>
      </c>
      <c r="V374" t="e">
        <f>TRIM(CLEAN(MID(Updates!D374,FIND("Home Share (H:\ drive) required: ",Updates!D374)+4,(FIND("Group Share (S:\ drive) required: ",Updates!D374)-(FIND("Home Share (H:\ drive) required: ",Updates!D374)+4)))))</f>
        <v>#VALUE!</v>
      </c>
      <c r="W374" t="str">
        <f t="shared" si="53"/>
        <v>No</v>
      </c>
      <c r="X374" t="e">
        <f>TRIM(CLEAN(MID(Updates!D374,FIND("S Drive Path: ",Updates!D374)+14,(FIND("Position",Updates!D374)-(FIND("S Drive Path: ",Updates!D374)+14)))))</f>
        <v>#VALUE!</v>
      </c>
      <c r="Y374" t="e">
        <f>("USR\"&amp;Updates!K374)</f>
        <v>#VALUE!</v>
      </c>
      <c r="Z374" t="e">
        <f>Updates!K374&amp;"$"</f>
        <v>#VALUE!</v>
      </c>
      <c r="AA374" s="11">
        <f t="shared" ca="1" si="54"/>
        <v>19</v>
      </c>
      <c r="AB374" s="6" t="str">
        <f ca="1">LOOKUP(AA374,AC2:AC21,AD2:AD21)</f>
        <v>DC4MDB09</v>
      </c>
    </row>
    <row r="375" spans="1:28" ht="12" customHeight="1">
      <c r="A375" s="6" t="e">
        <f>TRIM(CLEAN(MID(Updates!D375,FIND("Network User Id: ",Updates!D375)+17,(FIND("E-MAIL ACCOUNTS",Updates!D375)-(FIND("Network User Id:",Updates!D375)+17)))))</f>
        <v>#VALUE!</v>
      </c>
      <c r="B375" s="6" t="e">
        <f>TRIM(CLEAN(MID(Updates!D375,FIND("Logon ID: ",Updates!D375)+10,(FIND("Password:",Updates!D375)-(FIND("Logon ID:",Updates!D375)+10)))))</f>
        <v>#VALUE!</v>
      </c>
      <c r="C375" t="e">
        <f>TRIM(CLEAN(MID(Updates!D375,FIND("Primary Address: ",Updates!D375)+17,(FIND("Secondary Address:",Updates!D375)-(FIND("Primary Address: ",Updates!D375)+17)))))</f>
        <v>#VALUE!</v>
      </c>
      <c r="D375" t="e">
        <f>TRIM(CLEAN(MID(Updates!D375,FIND("Secondary Address: ",Updates!D375)+19,(FIND("** PLEASE DO NOT REPLY TO THIS E-MAIL. ",Updates!D375)-(FIND("Secondary Address: ",Updates!D375)+19)))))</f>
        <v>#VALUE!</v>
      </c>
      <c r="E375" t="b">
        <f>IF(COUNT(SEARCH({"transpo.ottawa.on.ca"},D375)),"@ottawa.ca")</f>
        <v>0</v>
      </c>
      <c r="F375" s="9" t="e">
        <f t="shared" si="46"/>
        <v>#VALUE!</v>
      </c>
      <c r="G375" t="e">
        <f>TRIM(CLEAN(MID(Updates!D375,FIND("E-mail Address: ",Updates!D375)+16,(FIND("The employee",Updates!D375)-(FIND("E-mail Address: ",Updates!D375)+16)))))</f>
        <v>#VALUE!</v>
      </c>
      <c r="H375" t="e">
        <f>TRIM(CLEAN(MID(Updates!D375,FIND("Account Password: ",Updates!D375)+18,(FIND("NETWORK ACCOUNTS",Updates!D375)-(FIND("Account Password:",Updates!D375)+18)))))</f>
        <v>#VALUE!</v>
      </c>
      <c r="I375" t="e">
        <f>TRIM(CLEAN(MID(Updates!D375,FIND("Password: ",Updates!D375)+10,(FIND("E-mail",Updates!D375)-(FIND("Password:",Updates!D375)+12)))))</f>
        <v>#VALUE!</v>
      </c>
      <c r="J375" t="e">
        <f>TRIM(CLEAN(MID(Updates!D375,FIND("Account to clone: ",Updates!D375)+18,(FIND("Position",Updates!D375)-(FIND("Account to clone: ",Updates!D375)+18)))))</f>
        <v>#VALUE!</v>
      </c>
      <c r="K375" t="e">
        <f>TRIM(CLEAN(MID(Updates!D375,FIND("Clone permissions of another account: ",Updates!D375)+38,(FIND("Email required:",Updates!D375)-(FIND("Clone permissions of another account: ",Updates!D375)+38)))))</f>
        <v>#VALUE!</v>
      </c>
      <c r="L375" t="e">
        <f t="shared" si="47"/>
        <v>#VALUE!</v>
      </c>
      <c r="M375" s="8" t="e">
        <f>TRIM(CLEAN(MID(Updates!D375,FIND("Branch: ",Updates!D375)+8,(FIND("Division",Updates!D375)-(FIND("Branch: ",Updates!D375)+8)))))</f>
        <v>#VALUE!</v>
      </c>
      <c r="N375" s="8" t="e">
        <f>TRIM(CLEAN(MID(Updates!D375,FIND("Pooled Position: ",Updates!D375)+17,(FIND("Are the",Updates!D375)-(FIND("Pooled Position: ",Updates!D375)+17)))))</f>
        <v>#VALUE!</v>
      </c>
      <c r="O375" t="e">
        <f>TRIM(CLEAN(MID(Updates!D375,FIND("Employee Name: ",Updates!D375)+15,(FIND("Job Title",Updates!D375)-(FIND("Employee Name: ",Updates!D375)+15)))))</f>
        <v>#VALUE!</v>
      </c>
      <c r="P375" t="e">
        <f t="shared" si="48"/>
        <v>#VALUE!</v>
      </c>
      <c r="Q375" t="e">
        <f t="shared" si="49"/>
        <v>#VALUE!</v>
      </c>
      <c r="R375" t="e">
        <f t="shared" si="50"/>
        <v>#VALUE!</v>
      </c>
      <c r="S375" t="e">
        <f>TRIM(CLEAN(MID(Updates!D375,FIND("Account to clone: ",Updates!D375)+18,(FIND("Position",Updates!D375)-(FIND("Account to clone: ",Updates!D375)+18)))))</f>
        <v>#VALUE!</v>
      </c>
      <c r="T375" t="str">
        <f t="shared" si="51"/>
        <v/>
      </c>
      <c r="U375" t="str">
        <f t="shared" si="52"/>
        <v>No</v>
      </c>
      <c r="V375" t="e">
        <f>TRIM(CLEAN(MID(Updates!D375,FIND("Home Share (H:\ drive) required: ",Updates!D375)+4,(FIND("Group Share (S:\ drive) required: ",Updates!D375)-(FIND("Home Share (H:\ drive) required: ",Updates!D375)+4)))))</f>
        <v>#VALUE!</v>
      </c>
      <c r="W375" t="str">
        <f t="shared" si="53"/>
        <v>No</v>
      </c>
      <c r="X375" t="e">
        <f>TRIM(CLEAN(MID(Updates!D375,FIND("S Drive Path: ",Updates!D375)+14,(FIND("Position",Updates!D375)-(FIND("S Drive Path: ",Updates!D375)+14)))))</f>
        <v>#VALUE!</v>
      </c>
      <c r="Y375" t="e">
        <f>("USR\"&amp;Updates!K375)</f>
        <v>#VALUE!</v>
      </c>
      <c r="Z375" t="e">
        <f>Updates!K375&amp;"$"</f>
        <v>#VALUE!</v>
      </c>
      <c r="AA375" s="11">
        <f t="shared" ca="1" si="54"/>
        <v>1</v>
      </c>
      <c r="AB375" s="6" t="str">
        <f ca="1">LOOKUP(AA375,AC2:AC21,AD2:AD21)</f>
        <v>DC1MDB01</v>
      </c>
    </row>
    <row r="376" spans="1:28" ht="12" customHeight="1">
      <c r="A376" s="6" t="e">
        <f>TRIM(CLEAN(MID(Updates!D376,FIND("Network User Id: ",Updates!D376)+17,(FIND("E-MAIL ACCOUNTS",Updates!D376)-(FIND("Network User Id:",Updates!D376)+17)))))</f>
        <v>#VALUE!</v>
      </c>
      <c r="B376" s="6" t="e">
        <f>TRIM(CLEAN(MID(Updates!D376,FIND("Logon ID: ",Updates!D376)+10,(FIND("Password:",Updates!D376)-(FIND("Logon ID:",Updates!D376)+10)))))</f>
        <v>#VALUE!</v>
      </c>
      <c r="C376" t="e">
        <f>TRIM(CLEAN(MID(Updates!D376,FIND("Primary Address: ",Updates!D376)+17,(FIND("Secondary Address:",Updates!D376)-(FIND("Primary Address: ",Updates!D376)+17)))))</f>
        <v>#VALUE!</v>
      </c>
      <c r="D376" t="e">
        <f>TRIM(CLEAN(MID(Updates!D376,FIND("Secondary Address: ",Updates!D376)+19,(FIND("** PLEASE DO NOT REPLY TO THIS E-MAIL. ",Updates!D376)-(FIND("Secondary Address: ",Updates!D376)+19)))))</f>
        <v>#VALUE!</v>
      </c>
      <c r="E376" t="b">
        <f>IF(COUNT(SEARCH({"transpo.ottawa.on.ca"},D376)),"@ottawa.ca")</f>
        <v>0</v>
      </c>
      <c r="F376" s="9" t="e">
        <f t="shared" si="46"/>
        <v>#VALUE!</v>
      </c>
      <c r="G376" t="e">
        <f>TRIM(CLEAN(MID(Updates!D376,FIND("E-mail Address: ",Updates!D376)+16,(FIND("The employee",Updates!D376)-(FIND("E-mail Address: ",Updates!D376)+16)))))</f>
        <v>#VALUE!</v>
      </c>
      <c r="H376" t="e">
        <f>TRIM(CLEAN(MID(Updates!D376,FIND("Account Password: ",Updates!D376)+18,(FIND("NETWORK ACCOUNTS",Updates!D376)-(FIND("Account Password:",Updates!D376)+18)))))</f>
        <v>#VALUE!</v>
      </c>
      <c r="I376" t="e">
        <f>TRIM(CLEAN(MID(Updates!D376,FIND("Password: ",Updates!D376)+10,(FIND("E-mail",Updates!D376)-(FIND("Password:",Updates!D376)+12)))))</f>
        <v>#VALUE!</v>
      </c>
      <c r="J376" t="e">
        <f>TRIM(CLEAN(MID(Updates!D376,FIND("Account to clone: ",Updates!D376)+18,(FIND("Position",Updates!D376)-(FIND("Account to clone: ",Updates!D376)+18)))))</f>
        <v>#VALUE!</v>
      </c>
      <c r="K376" t="e">
        <f>TRIM(CLEAN(MID(Updates!D376,FIND("Clone permissions of another account: ",Updates!D376)+38,(FIND("Email required:",Updates!D376)-(FIND("Clone permissions of another account: ",Updates!D376)+38)))))</f>
        <v>#VALUE!</v>
      </c>
      <c r="L376" t="e">
        <f t="shared" si="47"/>
        <v>#VALUE!</v>
      </c>
      <c r="M376" s="8" t="e">
        <f>TRIM(CLEAN(MID(Updates!D376,FIND("Branch: ",Updates!D376)+8,(FIND("Division",Updates!D376)-(FIND("Branch: ",Updates!D376)+8)))))</f>
        <v>#VALUE!</v>
      </c>
      <c r="N376" s="8" t="e">
        <f>TRIM(CLEAN(MID(Updates!D376,FIND("Pooled Position: ",Updates!D376)+17,(FIND("Are the",Updates!D376)-(FIND("Pooled Position: ",Updates!D376)+17)))))</f>
        <v>#VALUE!</v>
      </c>
      <c r="O376" t="e">
        <f>TRIM(CLEAN(MID(Updates!D376,FIND("Employee Name: ",Updates!D376)+15,(FIND("Job Title",Updates!D376)-(FIND("Employee Name: ",Updates!D376)+15)))))</f>
        <v>#VALUE!</v>
      </c>
      <c r="P376" t="e">
        <f t="shared" si="48"/>
        <v>#VALUE!</v>
      </c>
      <c r="Q376" t="e">
        <f t="shared" si="49"/>
        <v>#VALUE!</v>
      </c>
      <c r="R376" t="e">
        <f t="shared" si="50"/>
        <v>#VALUE!</v>
      </c>
      <c r="S376" t="e">
        <f>TRIM(CLEAN(MID(Updates!D376,FIND("Account to clone: ",Updates!D376)+18,(FIND("Position",Updates!D376)-(FIND("Account to clone: ",Updates!D376)+18)))))</f>
        <v>#VALUE!</v>
      </c>
      <c r="T376" t="str">
        <f t="shared" si="51"/>
        <v/>
      </c>
      <c r="U376" t="str">
        <f t="shared" si="52"/>
        <v>No</v>
      </c>
      <c r="V376" t="e">
        <f>TRIM(CLEAN(MID(Updates!D376,FIND("Home Share (H:\ drive) required: ",Updates!D376)+4,(FIND("Group Share (S:\ drive) required: ",Updates!D376)-(FIND("Home Share (H:\ drive) required: ",Updates!D376)+4)))))</f>
        <v>#VALUE!</v>
      </c>
      <c r="W376" t="str">
        <f t="shared" si="53"/>
        <v>No</v>
      </c>
      <c r="X376" t="e">
        <f>TRIM(CLEAN(MID(Updates!D376,FIND("S Drive Path: ",Updates!D376)+14,(FIND("Position",Updates!D376)-(FIND("S Drive Path: ",Updates!D376)+14)))))</f>
        <v>#VALUE!</v>
      </c>
      <c r="Y376" t="e">
        <f>("USR\"&amp;Updates!K376)</f>
        <v>#VALUE!</v>
      </c>
      <c r="Z376" t="e">
        <f>Updates!K376&amp;"$"</f>
        <v>#VALUE!</v>
      </c>
      <c r="AA376" s="11">
        <f t="shared" ca="1" si="54"/>
        <v>17</v>
      </c>
      <c r="AB376" s="6" t="str">
        <f ca="1">LOOKUP(AA376,AC2:AC21,AD2:AD21)</f>
        <v>DC4MDB07</v>
      </c>
    </row>
    <row r="377" spans="1:28" ht="12" customHeight="1">
      <c r="A377" s="6" t="e">
        <f>TRIM(CLEAN(MID(Updates!D377,FIND("Network User Id: ",Updates!D377)+17,(FIND("E-MAIL ACCOUNTS",Updates!D377)-(FIND("Network User Id:",Updates!D377)+17)))))</f>
        <v>#VALUE!</v>
      </c>
      <c r="B377" s="6" t="e">
        <f>TRIM(CLEAN(MID(Updates!D377,FIND("Logon ID: ",Updates!D377)+10,(FIND("Password:",Updates!D377)-(FIND("Logon ID:",Updates!D377)+10)))))</f>
        <v>#VALUE!</v>
      </c>
      <c r="C377" t="e">
        <f>TRIM(CLEAN(MID(Updates!D377,FIND("Primary Address: ",Updates!D377)+17,(FIND("Secondary Address:",Updates!D377)-(FIND("Primary Address: ",Updates!D377)+17)))))</f>
        <v>#VALUE!</v>
      </c>
      <c r="D377" t="e">
        <f>TRIM(CLEAN(MID(Updates!D377,FIND("Secondary Address: ",Updates!D377)+19,(FIND("** PLEASE DO NOT REPLY TO THIS E-MAIL. ",Updates!D377)-(FIND("Secondary Address: ",Updates!D377)+19)))))</f>
        <v>#VALUE!</v>
      </c>
      <c r="E377" t="b">
        <f>IF(COUNT(SEARCH({"transpo.ottawa.on.ca"},D377)),"@ottawa.ca")</f>
        <v>0</v>
      </c>
      <c r="F377" s="9" t="e">
        <f t="shared" si="46"/>
        <v>#VALUE!</v>
      </c>
      <c r="G377" t="e">
        <f>TRIM(CLEAN(MID(Updates!D377,FIND("E-mail Address: ",Updates!D377)+16,(FIND("The employee",Updates!D377)-(FIND("E-mail Address: ",Updates!D377)+16)))))</f>
        <v>#VALUE!</v>
      </c>
      <c r="H377" t="e">
        <f>TRIM(CLEAN(MID(Updates!D377,FIND("Account Password: ",Updates!D377)+18,(FIND("NETWORK ACCOUNTS",Updates!D377)-(FIND("Account Password:",Updates!D377)+18)))))</f>
        <v>#VALUE!</v>
      </c>
      <c r="I377" t="e">
        <f>TRIM(CLEAN(MID(Updates!D377,FIND("Password: ",Updates!D377)+10,(FIND("E-mail",Updates!D377)-(FIND("Password:",Updates!D377)+12)))))</f>
        <v>#VALUE!</v>
      </c>
      <c r="J377" t="e">
        <f>TRIM(CLEAN(MID(Updates!D377,FIND("Account to clone: ",Updates!D377)+18,(FIND("Position",Updates!D377)-(FIND("Account to clone: ",Updates!D377)+18)))))</f>
        <v>#VALUE!</v>
      </c>
      <c r="K377" t="e">
        <f>TRIM(CLEAN(MID(Updates!D377,FIND("Clone permissions of another account: ",Updates!D377)+38,(FIND("Email required:",Updates!D377)-(FIND("Clone permissions of another account: ",Updates!D377)+38)))))</f>
        <v>#VALUE!</v>
      </c>
      <c r="L377" t="e">
        <f t="shared" si="47"/>
        <v>#VALUE!</v>
      </c>
      <c r="M377" s="8" t="e">
        <f>TRIM(CLEAN(MID(Updates!D377,FIND("Branch: ",Updates!D377)+8,(FIND("Division",Updates!D377)-(FIND("Branch: ",Updates!D377)+8)))))</f>
        <v>#VALUE!</v>
      </c>
      <c r="N377" s="8" t="e">
        <f>TRIM(CLEAN(MID(Updates!D377,FIND("Pooled Position: ",Updates!D377)+17,(FIND("Are the",Updates!D377)-(FIND("Pooled Position: ",Updates!D377)+17)))))</f>
        <v>#VALUE!</v>
      </c>
      <c r="O377" t="e">
        <f>TRIM(CLEAN(MID(Updates!D377,FIND("Employee Name: ",Updates!D377)+15,(FIND("Job Title",Updates!D377)-(FIND("Employee Name: ",Updates!D377)+15)))))</f>
        <v>#VALUE!</v>
      </c>
      <c r="P377" t="e">
        <f t="shared" si="48"/>
        <v>#VALUE!</v>
      </c>
      <c r="Q377" t="e">
        <f t="shared" si="49"/>
        <v>#VALUE!</v>
      </c>
      <c r="R377" t="e">
        <f t="shared" si="50"/>
        <v>#VALUE!</v>
      </c>
      <c r="S377" t="e">
        <f>TRIM(CLEAN(MID(Updates!D377,FIND("Account to clone: ",Updates!D377)+18,(FIND("Position",Updates!D377)-(FIND("Account to clone: ",Updates!D377)+18)))))</f>
        <v>#VALUE!</v>
      </c>
      <c r="T377" t="str">
        <f t="shared" si="51"/>
        <v/>
      </c>
      <c r="U377" t="str">
        <f t="shared" si="52"/>
        <v>No</v>
      </c>
      <c r="V377" t="e">
        <f>TRIM(CLEAN(MID(Updates!D377,FIND("Home Share (H:\ drive) required: ",Updates!D377)+4,(FIND("Group Share (S:\ drive) required: ",Updates!D377)-(FIND("Home Share (H:\ drive) required: ",Updates!D377)+4)))))</f>
        <v>#VALUE!</v>
      </c>
      <c r="W377" t="str">
        <f t="shared" si="53"/>
        <v>No</v>
      </c>
      <c r="X377" t="e">
        <f>TRIM(CLEAN(MID(Updates!D377,FIND("S Drive Path: ",Updates!D377)+14,(FIND("Position",Updates!D377)-(FIND("S Drive Path: ",Updates!D377)+14)))))</f>
        <v>#VALUE!</v>
      </c>
      <c r="Y377" t="e">
        <f>("USR\"&amp;Updates!K377)</f>
        <v>#VALUE!</v>
      </c>
      <c r="Z377" t="e">
        <f>Updates!K377&amp;"$"</f>
        <v>#VALUE!</v>
      </c>
      <c r="AA377" s="11">
        <f t="shared" ca="1" si="54"/>
        <v>9</v>
      </c>
      <c r="AB377" s="6" t="str">
        <f ca="1">LOOKUP(AA377,AC2:AC21,AD2:AD21)</f>
        <v>DC1MDB09</v>
      </c>
    </row>
    <row r="378" spans="1:28" ht="12" customHeight="1">
      <c r="A378" s="6" t="e">
        <f>TRIM(CLEAN(MID(Updates!D378,FIND("Network User Id: ",Updates!D378)+17,(FIND("E-MAIL ACCOUNTS",Updates!D378)-(FIND("Network User Id:",Updates!D378)+17)))))</f>
        <v>#VALUE!</v>
      </c>
      <c r="B378" s="6" t="e">
        <f>TRIM(CLEAN(MID(Updates!D378,FIND("Logon ID: ",Updates!D378)+10,(FIND("Password:",Updates!D378)-(FIND("Logon ID:",Updates!D378)+10)))))</f>
        <v>#VALUE!</v>
      </c>
      <c r="C378" t="e">
        <f>TRIM(CLEAN(MID(Updates!D378,FIND("Primary Address: ",Updates!D378)+17,(FIND("Secondary Address:",Updates!D378)-(FIND("Primary Address: ",Updates!D378)+17)))))</f>
        <v>#VALUE!</v>
      </c>
      <c r="D378" t="e">
        <f>TRIM(CLEAN(MID(Updates!D378,FIND("Secondary Address: ",Updates!D378)+19,(FIND("** PLEASE DO NOT REPLY TO THIS E-MAIL. ",Updates!D378)-(FIND("Secondary Address: ",Updates!D378)+19)))))</f>
        <v>#VALUE!</v>
      </c>
      <c r="E378" t="b">
        <f>IF(COUNT(SEARCH({"transpo.ottawa.on.ca"},D378)),"@ottawa.ca")</f>
        <v>0</v>
      </c>
      <c r="F378" s="9" t="e">
        <f t="shared" si="46"/>
        <v>#VALUE!</v>
      </c>
      <c r="G378" t="e">
        <f>TRIM(CLEAN(MID(Updates!D378,FIND("E-mail Address: ",Updates!D378)+16,(FIND("The employee",Updates!D378)-(FIND("E-mail Address: ",Updates!D378)+16)))))</f>
        <v>#VALUE!</v>
      </c>
      <c r="H378" t="e">
        <f>TRIM(CLEAN(MID(Updates!D378,FIND("Account Password: ",Updates!D378)+18,(FIND("NETWORK ACCOUNTS",Updates!D378)-(FIND("Account Password:",Updates!D378)+18)))))</f>
        <v>#VALUE!</v>
      </c>
      <c r="I378" t="e">
        <f>TRIM(CLEAN(MID(Updates!D378,FIND("Password: ",Updates!D378)+10,(FIND("E-mail",Updates!D378)-(FIND("Password:",Updates!D378)+12)))))</f>
        <v>#VALUE!</v>
      </c>
      <c r="J378" t="e">
        <f>TRIM(CLEAN(MID(Updates!D378,FIND("Account to clone: ",Updates!D378)+18,(FIND("Position",Updates!D378)-(FIND("Account to clone: ",Updates!D378)+18)))))</f>
        <v>#VALUE!</v>
      </c>
      <c r="K378" t="e">
        <f>TRIM(CLEAN(MID(Updates!D378,FIND("Clone permissions of another account: ",Updates!D378)+38,(FIND("Email required:",Updates!D378)-(FIND("Clone permissions of another account: ",Updates!D378)+38)))))</f>
        <v>#VALUE!</v>
      </c>
      <c r="L378" t="e">
        <f t="shared" si="47"/>
        <v>#VALUE!</v>
      </c>
      <c r="M378" s="8" t="e">
        <f>TRIM(CLEAN(MID(Updates!D378,FIND("Branch: ",Updates!D378)+8,(FIND("Division",Updates!D378)-(FIND("Branch: ",Updates!D378)+8)))))</f>
        <v>#VALUE!</v>
      </c>
      <c r="N378" s="8" t="e">
        <f>TRIM(CLEAN(MID(Updates!D378,FIND("Pooled Position: ",Updates!D378)+17,(FIND("Are the",Updates!D378)-(FIND("Pooled Position: ",Updates!D378)+17)))))</f>
        <v>#VALUE!</v>
      </c>
      <c r="O378" t="e">
        <f>TRIM(CLEAN(MID(Updates!D378,FIND("Employee Name: ",Updates!D378)+15,(FIND("Job Title",Updates!D378)-(FIND("Employee Name: ",Updates!D378)+15)))))</f>
        <v>#VALUE!</v>
      </c>
      <c r="P378" t="e">
        <f t="shared" si="48"/>
        <v>#VALUE!</v>
      </c>
      <c r="Q378" t="e">
        <f t="shared" si="49"/>
        <v>#VALUE!</v>
      </c>
      <c r="R378" t="e">
        <f t="shared" si="50"/>
        <v>#VALUE!</v>
      </c>
      <c r="S378" t="e">
        <f>TRIM(CLEAN(MID(Updates!D378,FIND("Account to clone: ",Updates!D378)+18,(FIND("Position",Updates!D378)-(FIND("Account to clone: ",Updates!D378)+18)))))</f>
        <v>#VALUE!</v>
      </c>
      <c r="T378" t="str">
        <f t="shared" si="51"/>
        <v/>
      </c>
      <c r="U378" t="str">
        <f t="shared" si="52"/>
        <v>No</v>
      </c>
      <c r="V378" t="e">
        <f>TRIM(CLEAN(MID(Updates!D378,FIND("Home Share (H:\ drive) required: ",Updates!D378)+4,(FIND("Group Share (S:\ drive) required: ",Updates!D378)-(FIND("Home Share (H:\ drive) required: ",Updates!D378)+4)))))</f>
        <v>#VALUE!</v>
      </c>
      <c r="W378" t="str">
        <f t="shared" si="53"/>
        <v>No</v>
      </c>
      <c r="X378" t="e">
        <f>TRIM(CLEAN(MID(Updates!D378,FIND("S Drive Path: ",Updates!D378)+14,(FIND("Position",Updates!D378)-(FIND("S Drive Path: ",Updates!D378)+14)))))</f>
        <v>#VALUE!</v>
      </c>
      <c r="Y378" t="e">
        <f>("USR\"&amp;Updates!K378)</f>
        <v>#VALUE!</v>
      </c>
      <c r="Z378" t="e">
        <f>Updates!K378&amp;"$"</f>
        <v>#VALUE!</v>
      </c>
      <c r="AA378" s="11">
        <f t="shared" ca="1" si="54"/>
        <v>20</v>
      </c>
      <c r="AB378" s="6" t="str">
        <f ca="1">LOOKUP(AA378,AC2:AC21,AD2:AD21)</f>
        <v>DC4MDB10</v>
      </c>
    </row>
    <row r="379" spans="1:28" ht="12" customHeight="1">
      <c r="A379" s="6" t="e">
        <f>TRIM(CLEAN(MID(Updates!D379,FIND("Network User Id: ",Updates!D379)+17,(FIND("E-MAIL ACCOUNTS",Updates!D379)-(FIND("Network User Id:",Updates!D379)+17)))))</f>
        <v>#VALUE!</v>
      </c>
      <c r="B379" s="6" t="e">
        <f>TRIM(CLEAN(MID(Updates!D379,FIND("Logon ID: ",Updates!D379)+10,(FIND("Password:",Updates!D379)-(FIND("Logon ID:",Updates!D379)+10)))))</f>
        <v>#VALUE!</v>
      </c>
      <c r="C379" t="e">
        <f>TRIM(CLEAN(MID(Updates!D379,FIND("Primary Address: ",Updates!D379)+17,(FIND("Secondary Address:",Updates!D379)-(FIND("Primary Address: ",Updates!D379)+17)))))</f>
        <v>#VALUE!</v>
      </c>
      <c r="D379" t="e">
        <f>TRIM(CLEAN(MID(Updates!D379,FIND("Secondary Address: ",Updates!D379)+19,(FIND("** PLEASE DO NOT REPLY TO THIS E-MAIL. ",Updates!D379)-(FIND("Secondary Address: ",Updates!D379)+19)))))</f>
        <v>#VALUE!</v>
      </c>
      <c r="E379" t="b">
        <f>IF(COUNT(SEARCH({"transpo.ottawa.on.ca"},D379)),"@ottawa.ca")</f>
        <v>0</v>
      </c>
      <c r="F379" s="9" t="e">
        <f t="shared" si="46"/>
        <v>#VALUE!</v>
      </c>
      <c r="G379" t="e">
        <f>TRIM(CLEAN(MID(Updates!D379,FIND("E-mail Address: ",Updates!D379)+16,(FIND("The employee",Updates!D379)-(FIND("E-mail Address: ",Updates!D379)+16)))))</f>
        <v>#VALUE!</v>
      </c>
      <c r="H379" t="e">
        <f>TRIM(CLEAN(MID(Updates!D379,FIND("Account Password: ",Updates!D379)+18,(FIND("NETWORK ACCOUNTS",Updates!D379)-(FIND("Account Password:",Updates!D379)+18)))))</f>
        <v>#VALUE!</v>
      </c>
      <c r="I379" t="e">
        <f>TRIM(CLEAN(MID(Updates!D379,FIND("Password: ",Updates!D379)+10,(FIND("E-mail",Updates!D379)-(FIND("Password:",Updates!D379)+12)))))</f>
        <v>#VALUE!</v>
      </c>
      <c r="J379" t="e">
        <f>TRIM(CLEAN(MID(Updates!D379,FIND("Account to clone: ",Updates!D379)+18,(FIND("Position",Updates!D379)-(FIND("Account to clone: ",Updates!D379)+18)))))</f>
        <v>#VALUE!</v>
      </c>
      <c r="K379" t="e">
        <f>TRIM(CLEAN(MID(Updates!D379,FIND("Clone permissions of another account: ",Updates!D379)+38,(FIND("Email required:",Updates!D379)-(FIND("Clone permissions of another account: ",Updates!D379)+38)))))</f>
        <v>#VALUE!</v>
      </c>
      <c r="L379" t="e">
        <f t="shared" si="47"/>
        <v>#VALUE!</v>
      </c>
      <c r="M379" s="8" t="e">
        <f>TRIM(CLEAN(MID(Updates!D379,FIND("Branch: ",Updates!D379)+8,(FIND("Division",Updates!D379)-(FIND("Branch: ",Updates!D379)+8)))))</f>
        <v>#VALUE!</v>
      </c>
      <c r="N379" s="8" t="e">
        <f>TRIM(CLEAN(MID(Updates!D379,FIND("Pooled Position: ",Updates!D379)+17,(FIND("Are the",Updates!D379)-(FIND("Pooled Position: ",Updates!D379)+17)))))</f>
        <v>#VALUE!</v>
      </c>
      <c r="O379" t="e">
        <f>TRIM(CLEAN(MID(Updates!D379,FIND("Employee Name: ",Updates!D379)+15,(FIND("Job Title",Updates!D379)-(FIND("Employee Name: ",Updates!D379)+15)))))</f>
        <v>#VALUE!</v>
      </c>
      <c r="P379" t="e">
        <f t="shared" si="48"/>
        <v>#VALUE!</v>
      </c>
      <c r="Q379" t="e">
        <f t="shared" si="49"/>
        <v>#VALUE!</v>
      </c>
      <c r="R379" t="e">
        <f t="shared" si="50"/>
        <v>#VALUE!</v>
      </c>
      <c r="S379" t="e">
        <f>TRIM(CLEAN(MID(Updates!D379,FIND("Account to clone: ",Updates!D379)+18,(FIND("Position",Updates!D379)-(FIND("Account to clone: ",Updates!D379)+18)))))</f>
        <v>#VALUE!</v>
      </c>
      <c r="T379" t="str">
        <f t="shared" si="51"/>
        <v/>
      </c>
      <c r="U379" t="str">
        <f t="shared" si="52"/>
        <v>No</v>
      </c>
      <c r="V379" t="e">
        <f>TRIM(CLEAN(MID(Updates!D379,FIND("Home Share (H:\ drive) required: ",Updates!D379)+4,(FIND("Group Share (S:\ drive) required: ",Updates!D379)-(FIND("Home Share (H:\ drive) required: ",Updates!D379)+4)))))</f>
        <v>#VALUE!</v>
      </c>
      <c r="W379" t="str">
        <f t="shared" si="53"/>
        <v>No</v>
      </c>
      <c r="X379" t="e">
        <f>TRIM(CLEAN(MID(Updates!D379,FIND("S Drive Path: ",Updates!D379)+14,(FIND("Position",Updates!D379)-(FIND("S Drive Path: ",Updates!D379)+14)))))</f>
        <v>#VALUE!</v>
      </c>
      <c r="Y379" t="e">
        <f>("USR\"&amp;Updates!K379)</f>
        <v>#VALUE!</v>
      </c>
      <c r="Z379" t="e">
        <f>Updates!K379&amp;"$"</f>
        <v>#VALUE!</v>
      </c>
      <c r="AA379" s="11">
        <f t="shared" ca="1" si="54"/>
        <v>4</v>
      </c>
      <c r="AB379" s="6" t="str">
        <f ca="1">LOOKUP(AA379,AC2:AC21,AD2:AD21)</f>
        <v>DC1MDB04</v>
      </c>
    </row>
    <row r="380" spans="1:28" ht="12" customHeight="1">
      <c r="A380" s="6" t="e">
        <f>TRIM(CLEAN(MID(Updates!D380,FIND("Network User Id: ",Updates!D380)+17,(FIND("E-MAIL ACCOUNTS",Updates!D380)-(FIND("Network User Id:",Updates!D380)+17)))))</f>
        <v>#VALUE!</v>
      </c>
      <c r="B380" s="6" t="e">
        <f>TRIM(CLEAN(MID(Updates!D380,FIND("Logon ID: ",Updates!D380)+10,(FIND("Password:",Updates!D380)-(FIND("Logon ID:",Updates!D380)+10)))))</f>
        <v>#VALUE!</v>
      </c>
      <c r="C380" t="e">
        <f>TRIM(CLEAN(MID(Updates!D380,FIND("Primary Address: ",Updates!D380)+17,(FIND("Secondary Address:",Updates!D380)-(FIND("Primary Address: ",Updates!D380)+17)))))</f>
        <v>#VALUE!</v>
      </c>
      <c r="D380" t="e">
        <f>TRIM(CLEAN(MID(Updates!D380,FIND("Secondary Address: ",Updates!D380)+19,(FIND("** PLEASE DO NOT REPLY TO THIS E-MAIL. ",Updates!D380)-(FIND("Secondary Address: ",Updates!D380)+19)))))</f>
        <v>#VALUE!</v>
      </c>
      <c r="E380" t="b">
        <f>IF(COUNT(SEARCH({"transpo.ottawa.on.ca"},D380)),"@ottawa.ca")</f>
        <v>0</v>
      </c>
      <c r="F380" s="9" t="e">
        <f t="shared" si="46"/>
        <v>#VALUE!</v>
      </c>
      <c r="G380" t="e">
        <f>TRIM(CLEAN(MID(Updates!D380,FIND("E-mail Address: ",Updates!D380)+16,(FIND("The employee",Updates!D380)-(FIND("E-mail Address: ",Updates!D380)+16)))))</f>
        <v>#VALUE!</v>
      </c>
      <c r="H380" t="e">
        <f>TRIM(CLEAN(MID(Updates!D380,FIND("Account Password: ",Updates!D380)+18,(FIND("NETWORK ACCOUNTS",Updates!D380)-(FIND("Account Password:",Updates!D380)+18)))))</f>
        <v>#VALUE!</v>
      </c>
      <c r="I380" t="e">
        <f>TRIM(CLEAN(MID(Updates!D380,FIND("Password: ",Updates!D380)+10,(FIND("E-mail",Updates!D380)-(FIND("Password:",Updates!D380)+12)))))</f>
        <v>#VALUE!</v>
      </c>
      <c r="J380" t="e">
        <f>TRIM(CLEAN(MID(Updates!D380,FIND("Account to clone: ",Updates!D380)+18,(FIND("Position",Updates!D380)-(FIND("Account to clone: ",Updates!D380)+18)))))</f>
        <v>#VALUE!</v>
      </c>
      <c r="K380" t="e">
        <f>TRIM(CLEAN(MID(Updates!D380,FIND("Clone permissions of another account: ",Updates!D380)+38,(FIND("Email required:",Updates!D380)-(FIND("Clone permissions of another account: ",Updates!D380)+38)))))</f>
        <v>#VALUE!</v>
      </c>
      <c r="L380" t="e">
        <f t="shared" si="47"/>
        <v>#VALUE!</v>
      </c>
      <c r="M380" s="8" t="e">
        <f>TRIM(CLEAN(MID(Updates!D380,FIND("Branch: ",Updates!D380)+8,(FIND("Division",Updates!D380)-(FIND("Branch: ",Updates!D380)+8)))))</f>
        <v>#VALUE!</v>
      </c>
      <c r="N380" s="8" t="e">
        <f>TRIM(CLEAN(MID(Updates!D380,FIND("Pooled Position: ",Updates!D380)+17,(FIND("Are the",Updates!D380)-(FIND("Pooled Position: ",Updates!D380)+17)))))</f>
        <v>#VALUE!</v>
      </c>
      <c r="O380" t="e">
        <f>TRIM(CLEAN(MID(Updates!D380,FIND("Employee Name: ",Updates!D380)+15,(FIND("Job Title",Updates!D380)-(FIND("Employee Name: ",Updates!D380)+15)))))</f>
        <v>#VALUE!</v>
      </c>
      <c r="P380" t="e">
        <f t="shared" si="48"/>
        <v>#VALUE!</v>
      </c>
      <c r="Q380" t="e">
        <f t="shared" si="49"/>
        <v>#VALUE!</v>
      </c>
      <c r="R380" t="e">
        <f t="shared" si="50"/>
        <v>#VALUE!</v>
      </c>
      <c r="S380" t="e">
        <f>TRIM(CLEAN(MID(Updates!D380,FIND("Account to clone: ",Updates!D380)+18,(FIND("Position",Updates!D380)-(FIND("Account to clone: ",Updates!D380)+18)))))</f>
        <v>#VALUE!</v>
      </c>
      <c r="T380" t="str">
        <f t="shared" si="51"/>
        <v/>
      </c>
      <c r="U380" t="str">
        <f t="shared" si="52"/>
        <v>No</v>
      </c>
      <c r="V380" t="e">
        <f>TRIM(CLEAN(MID(Updates!D380,FIND("Home Share (H:\ drive) required: ",Updates!D380)+4,(FIND("Group Share (S:\ drive) required: ",Updates!D380)-(FIND("Home Share (H:\ drive) required: ",Updates!D380)+4)))))</f>
        <v>#VALUE!</v>
      </c>
      <c r="W380" t="str">
        <f t="shared" si="53"/>
        <v>No</v>
      </c>
      <c r="X380" t="e">
        <f>TRIM(CLEAN(MID(Updates!D380,FIND("S Drive Path: ",Updates!D380)+14,(FIND("Position",Updates!D380)-(FIND("S Drive Path: ",Updates!D380)+14)))))</f>
        <v>#VALUE!</v>
      </c>
      <c r="Y380" t="e">
        <f>("USR\"&amp;Updates!K380)</f>
        <v>#VALUE!</v>
      </c>
      <c r="Z380" t="e">
        <f>Updates!K380&amp;"$"</f>
        <v>#VALUE!</v>
      </c>
      <c r="AA380" s="11">
        <f t="shared" ca="1" si="54"/>
        <v>20</v>
      </c>
      <c r="AB380" s="6" t="str">
        <f ca="1">LOOKUP(AA380,AC2:AC21,AD2:AD21)</f>
        <v>DC4MDB10</v>
      </c>
    </row>
    <row r="381" spans="1:28" ht="12" customHeight="1">
      <c r="A381" s="6" t="e">
        <f>TRIM(CLEAN(MID(Updates!D381,FIND("Network User Id: ",Updates!D381)+17,(FIND("E-MAIL ACCOUNTS",Updates!D381)-(FIND("Network User Id:",Updates!D381)+17)))))</f>
        <v>#VALUE!</v>
      </c>
      <c r="B381" s="6" t="e">
        <f>TRIM(CLEAN(MID(Updates!D381,FIND("Logon ID: ",Updates!D381)+10,(FIND("Password:",Updates!D381)-(FIND("Logon ID:",Updates!D381)+10)))))</f>
        <v>#VALUE!</v>
      </c>
      <c r="C381" t="e">
        <f>TRIM(CLEAN(MID(Updates!D381,FIND("Primary Address: ",Updates!D381)+17,(FIND("Secondary Address:",Updates!D381)-(FIND("Primary Address: ",Updates!D381)+17)))))</f>
        <v>#VALUE!</v>
      </c>
      <c r="D381" t="e">
        <f>TRIM(CLEAN(MID(Updates!D381,FIND("Secondary Address: ",Updates!D381)+19,(FIND("** PLEASE DO NOT REPLY TO THIS E-MAIL. ",Updates!D381)-(FIND("Secondary Address: ",Updates!D381)+19)))))</f>
        <v>#VALUE!</v>
      </c>
      <c r="E381" t="b">
        <f>IF(COUNT(SEARCH({"transpo.ottawa.on.ca"},D381)),"@ottawa.ca")</f>
        <v>0</v>
      </c>
      <c r="F381" s="9" t="e">
        <f t="shared" si="46"/>
        <v>#VALUE!</v>
      </c>
      <c r="G381" t="e">
        <f>TRIM(CLEAN(MID(Updates!D381,FIND("E-mail Address: ",Updates!D381)+16,(FIND("The employee",Updates!D381)-(FIND("E-mail Address: ",Updates!D381)+16)))))</f>
        <v>#VALUE!</v>
      </c>
      <c r="H381" t="e">
        <f>TRIM(CLEAN(MID(Updates!D381,FIND("Account Password: ",Updates!D381)+18,(FIND("NETWORK ACCOUNTS",Updates!D381)-(FIND("Account Password:",Updates!D381)+18)))))</f>
        <v>#VALUE!</v>
      </c>
      <c r="I381" t="e">
        <f>TRIM(CLEAN(MID(Updates!D381,FIND("Password: ",Updates!D381)+10,(FIND("E-mail",Updates!D381)-(FIND("Password:",Updates!D381)+12)))))</f>
        <v>#VALUE!</v>
      </c>
      <c r="J381" t="e">
        <f>TRIM(CLEAN(MID(Updates!D381,FIND("Account to clone: ",Updates!D381)+18,(FIND("Position",Updates!D381)-(FIND("Account to clone: ",Updates!D381)+18)))))</f>
        <v>#VALUE!</v>
      </c>
      <c r="K381" t="e">
        <f>TRIM(CLEAN(MID(Updates!D381,FIND("Clone permissions of another account: ",Updates!D381)+38,(FIND("Email required:",Updates!D381)-(FIND("Clone permissions of another account: ",Updates!D381)+38)))))</f>
        <v>#VALUE!</v>
      </c>
      <c r="L381" t="e">
        <f t="shared" si="47"/>
        <v>#VALUE!</v>
      </c>
      <c r="M381" s="8" t="e">
        <f>TRIM(CLEAN(MID(Updates!D381,FIND("Branch: ",Updates!D381)+8,(FIND("Division",Updates!D381)-(FIND("Branch: ",Updates!D381)+8)))))</f>
        <v>#VALUE!</v>
      </c>
      <c r="N381" s="8" t="e">
        <f>TRIM(CLEAN(MID(Updates!D381,FIND("Pooled Position: ",Updates!D381)+17,(FIND("Are the",Updates!D381)-(FIND("Pooled Position: ",Updates!D381)+17)))))</f>
        <v>#VALUE!</v>
      </c>
      <c r="O381" t="e">
        <f>TRIM(CLEAN(MID(Updates!D381,FIND("Employee Name: ",Updates!D381)+15,(FIND("Job Title",Updates!D381)-(FIND("Employee Name: ",Updates!D381)+15)))))</f>
        <v>#VALUE!</v>
      </c>
      <c r="P381" t="e">
        <f t="shared" si="48"/>
        <v>#VALUE!</v>
      </c>
      <c r="Q381" t="e">
        <f t="shared" si="49"/>
        <v>#VALUE!</v>
      </c>
      <c r="R381" t="e">
        <f t="shared" si="50"/>
        <v>#VALUE!</v>
      </c>
      <c r="S381" t="e">
        <f>TRIM(CLEAN(MID(Updates!D381,FIND("Account to clone: ",Updates!D381)+18,(FIND("Position",Updates!D381)-(FIND("Account to clone: ",Updates!D381)+18)))))</f>
        <v>#VALUE!</v>
      </c>
      <c r="T381" t="str">
        <f t="shared" si="51"/>
        <v/>
      </c>
      <c r="U381" t="str">
        <f t="shared" si="52"/>
        <v>No</v>
      </c>
      <c r="V381" t="e">
        <f>TRIM(CLEAN(MID(Updates!D381,FIND("Home Share (H:\ drive) required: ",Updates!D381)+4,(FIND("Group Share (S:\ drive) required: ",Updates!D381)-(FIND("Home Share (H:\ drive) required: ",Updates!D381)+4)))))</f>
        <v>#VALUE!</v>
      </c>
      <c r="W381" t="str">
        <f t="shared" si="53"/>
        <v>No</v>
      </c>
      <c r="X381" t="e">
        <f>TRIM(CLEAN(MID(Updates!D381,FIND("S Drive Path: ",Updates!D381)+14,(FIND("Position",Updates!D381)-(FIND("S Drive Path: ",Updates!D381)+14)))))</f>
        <v>#VALUE!</v>
      </c>
      <c r="Y381" t="e">
        <f>("USR\"&amp;Updates!K381)</f>
        <v>#VALUE!</v>
      </c>
      <c r="Z381" t="e">
        <f>Updates!K381&amp;"$"</f>
        <v>#VALUE!</v>
      </c>
      <c r="AA381" s="11">
        <f t="shared" ca="1" si="54"/>
        <v>20</v>
      </c>
      <c r="AB381" s="6" t="str">
        <f ca="1">LOOKUP(AA381,AC2:AC21,AD2:AD21)</f>
        <v>DC4MDB10</v>
      </c>
    </row>
    <row r="382" spans="1:28" ht="12" customHeight="1">
      <c r="A382" s="6" t="e">
        <f>TRIM(CLEAN(MID(Updates!D382,FIND("Network User Id: ",Updates!D382)+17,(FIND("E-MAIL ACCOUNTS",Updates!D382)-(FIND("Network User Id:",Updates!D382)+17)))))</f>
        <v>#VALUE!</v>
      </c>
      <c r="B382" s="6" t="e">
        <f>TRIM(CLEAN(MID(Updates!D382,FIND("Logon ID: ",Updates!D382)+10,(FIND("Password:",Updates!D382)-(FIND("Logon ID:",Updates!D382)+10)))))</f>
        <v>#VALUE!</v>
      </c>
      <c r="C382" t="e">
        <f>TRIM(CLEAN(MID(Updates!D382,FIND("Primary Address: ",Updates!D382)+17,(FIND("Secondary Address:",Updates!D382)-(FIND("Primary Address: ",Updates!D382)+17)))))</f>
        <v>#VALUE!</v>
      </c>
      <c r="D382" t="e">
        <f>TRIM(CLEAN(MID(Updates!D382,FIND("Secondary Address: ",Updates!D382)+19,(FIND("** PLEASE DO NOT REPLY TO THIS E-MAIL. ",Updates!D382)-(FIND("Secondary Address: ",Updates!D382)+19)))))</f>
        <v>#VALUE!</v>
      </c>
      <c r="E382" t="b">
        <f>IF(COUNT(SEARCH({"transpo.ottawa.on.ca"},D382)),"@ottawa.ca")</f>
        <v>0</v>
      </c>
      <c r="F382" s="9" t="e">
        <f t="shared" si="46"/>
        <v>#VALUE!</v>
      </c>
      <c r="G382" t="e">
        <f>TRIM(CLEAN(MID(Updates!D382,FIND("E-mail Address: ",Updates!D382)+16,(FIND("The employee",Updates!D382)-(FIND("E-mail Address: ",Updates!D382)+16)))))</f>
        <v>#VALUE!</v>
      </c>
      <c r="H382" t="e">
        <f>TRIM(CLEAN(MID(Updates!D382,FIND("Account Password: ",Updates!D382)+18,(FIND("NETWORK ACCOUNTS",Updates!D382)-(FIND("Account Password:",Updates!D382)+18)))))</f>
        <v>#VALUE!</v>
      </c>
      <c r="I382" t="e">
        <f>TRIM(CLEAN(MID(Updates!D382,FIND("Password: ",Updates!D382)+10,(FIND("E-mail",Updates!D382)-(FIND("Password:",Updates!D382)+12)))))</f>
        <v>#VALUE!</v>
      </c>
      <c r="J382" t="e">
        <f>TRIM(CLEAN(MID(Updates!D382,FIND("Account to clone: ",Updates!D382)+18,(FIND("Position",Updates!D382)-(FIND("Account to clone: ",Updates!D382)+18)))))</f>
        <v>#VALUE!</v>
      </c>
      <c r="K382" t="e">
        <f>TRIM(CLEAN(MID(Updates!D382,FIND("Clone permissions of another account: ",Updates!D382)+38,(FIND("Email required:",Updates!D382)-(FIND("Clone permissions of another account: ",Updates!D382)+38)))))</f>
        <v>#VALUE!</v>
      </c>
      <c r="L382" t="e">
        <f t="shared" si="47"/>
        <v>#VALUE!</v>
      </c>
      <c r="M382" s="8" t="e">
        <f>TRIM(CLEAN(MID(Updates!D382,FIND("Branch: ",Updates!D382)+8,(FIND("Division",Updates!D382)-(FIND("Branch: ",Updates!D382)+8)))))</f>
        <v>#VALUE!</v>
      </c>
      <c r="N382" s="8" t="e">
        <f>TRIM(CLEAN(MID(Updates!D382,FIND("Pooled Position: ",Updates!D382)+17,(FIND("Are the",Updates!D382)-(FIND("Pooled Position: ",Updates!D382)+17)))))</f>
        <v>#VALUE!</v>
      </c>
      <c r="O382" t="e">
        <f>TRIM(CLEAN(MID(Updates!D382,FIND("Employee Name: ",Updates!D382)+15,(FIND("Job Title",Updates!D382)-(FIND("Employee Name: ",Updates!D382)+15)))))</f>
        <v>#VALUE!</v>
      </c>
      <c r="P382" t="e">
        <f t="shared" si="48"/>
        <v>#VALUE!</v>
      </c>
      <c r="Q382" t="e">
        <f t="shared" si="49"/>
        <v>#VALUE!</v>
      </c>
      <c r="R382" t="e">
        <f t="shared" si="50"/>
        <v>#VALUE!</v>
      </c>
      <c r="S382" t="e">
        <f>TRIM(CLEAN(MID(Updates!D382,FIND("Account to clone: ",Updates!D382)+18,(FIND("Position",Updates!D382)-(FIND("Account to clone: ",Updates!D382)+18)))))</f>
        <v>#VALUE!</v>
      </c>
      <c r="T382" t="str">
        <f t="shared" si="51"/>
        <v/>
      </c>
      <c r="U382" t="str">
        <f t="shared" si="52"/>
        <v>No</v>
      </c>
      <c r="V382" t="e">
        <f>TRIM(CLEAN(MID(Updates!D382,FIND("Home Share (H:\ drive) required: ",Updates!D382)+4,(FIND("Group Share (S:\ drive) required: ",Updates!D382)-(FIND("Home Share (H:\ drive) required: ",Updates!D382)+4)))))</f>
        <v>#VALUE!</v>
      </c>
      <c r="W382" t="str">
        <f t="shared" si="53"/>
        <v>No</v>
      </c>
      <c r="X382" t="e">
        <f>TRIM(CLEAN(MID(Updates!D382,FIND("S Drive Path: ",Updates!D382)+14,(FIND("Position",Updates!D382)-(FIND("S Drive Path: ",Updates!D382)+14)))))</f>
        <v>#VALUE!</v>
      </c>
      <c r="Y382" t="e">
        <f>("USR\"&amp;Updates!K382)</f>
        <v>#VALUE!</v>
      </c>
      <c r="Z382" t="e">
        <f>Updates!K382&amp;"$"</f>
        <v>#VALUE!</v>
      </c>
      <c r="AA382" s="11">
        <f t="shared" ca="1" si="54"/>
        <v>1</v>
      </c>
      <c r="AB382" s="6" t="str">
        <f ca="1">LOOKUP(AA382,AC2:AC21,AD2:AD21)</f>
        <v>DC1MDB01</v>
      </c>
    </row>
    <row r="383" spans="1:28" ht="12" customHeight="1">
      <c r="A383" s="6" t="e">
        <f>TRIM(CLEAN(MID(Updates!D383,FIND("Network User Id: ",Updates!D383)+17,(FIND("E-MAIL ACCOUNTS",Updates!D383)-(FIND("Network User Id:",Updates!D383)+17)))))</f>
        <v>#VALUE!</v>
      </c>
      <c r="B383" s="6" t="e">
        <f>TRIM(CLEAN(MID(Updates!D383,FIND("Logon ID: ",Updates!D383)+10,(FIND("Password:",Updates!D383)-(FIND("Logon ID:",Updates!D383)+10)))))</f>
        <v>#VALUE!</v>
      </c>
      <c r="C383" t="e">
        <f>TRIM(CLEAN(MID(Updates!D383,FIND("Primary Address: ",Updates!D383)+17,(FIND("Secondary Address:",Updates!D383)-(FIND("Primary Address: ",Updates!D383)+17)))))</f>
        <v>#VALUE!</v>
      </c>
      <c r="D383" t="e">
        <f>TRIM(CLEAN(MID(Updates!D383,FIND("Secondary Address: ",Updates!D383)+19,(FIND("** PLEASE DO NOT REPLY TO THIS E-MAIL. ",Updates!D383)-(FIND("Secondary Address: ",Updates!D383)+19)))))</f>
        <v>#VALUE!</v>
      </c>
      <c r="E383" t="b">
        <f>IF(COUNT(SEARCH({"transpo.ottawa.on.ca"},D383)),"@ottawa.ca")</f>
        <v>0</v>
      </c>
      <c r="F383" s="9" t="e">
        <f t="shared" si="46"/>
        <v>#VALUE!</v>
      </c>
      <c r="G383" t="e">
        <f>TRIM(CLEAN(MID(Updates!D383,FIND("E-mail Address: ",Updates!D383)+16,(FIND("The employee",Updates!D383)-(FIND("E-mail Address: ",Updates!D383)+16)))))</f>
        <v>#VALUE!</v>
      </c>
      <c r="H383" t="e">
        <f>TRIM(CLEAN(MID(Updates!D383,FIND("Account Password: ",Updates!D383)+18,(FIND("NETWORK ACCOUNTS",Updates!D383)-(FIND("Account Password:",Updates!D383)+18)))))</f>
        <v>#VALUE!</v>
      </c>
      <c r="I383" t="e">
        <f>TRIM(CLEAN(MID(Updates!D383,FIND("Password: ",Updates!D383)+10,(FIND("E-mail",Updates!D383)-(FIND("Password:",Updates!D383)+12)))))</f>
        <v>#VALUE!</v>
      </c>
      <c r="J383" t="e">
        <f>TRIM(CLEAN(MID(Updates!D383,FIND("Account to clone: ",Updates!D383)+18,(FIND("Position",Updates!D383)-(FIND("Account to clone: ",Updates!D383)+18)))))</f>
        <v>#VALUE!</v>
      </c>
      <c r="K383" t="e">
        <f>TRIM(CLEAN(MID(Updates!D383,FIND("Clone permissions of another account: ",Updates!D383)+38,(FIND("Email required:",Updates!D383)-(FIND("Clone permissions of another account: ",Updates!D383)+38)))))</f>
        <v>#VALUE!</v>
      </c>
      <c r="L383" t="e">
        <f t="shared" si="47"/>
        <v>#VALUE!</v>
      </c>
      <c r="M383" s="8" t="e">
        <f>TRIM(CLEAN(MID(Updates!D383,FIND("Branch: ",Updates!D383)+8,(FIND("Division",Updates!D383)-(FIND("Branch: ",Updates!D383)+8)))))</f>
        <v>#VALUE!</v>
      </c>
      <c r="N383" s="8" t="e">
        <f>TRIM(CLEAN(MID(Updates!D383,FIND("Pooled Position: ",Updates!D383)+17,(FIND("Are the",Updates!D383)-(FIND("Pooled Position: ",Updates!D383)+17)))))</f>
        <v>#VALUE!</v>
      </c>
      <c r="O383" t="e">
        <f>TRIM(CLEAN(MID(Updates!D383,FIND("Employee Name: ",Updates!D383)+15,(FIND("Job Title",Updates!D383)-(FIND("Employee Name: ",Updates!D383)+15)))))</f>
        <v>#VALUE!</v>
      </c>
      <c r="P383" t="e">
        <f t="shared" si="48"/>
        <v>#VALUE!</v>
      </c>
      <c r="Q383" t="e">
        <f t="shared" si="49"/>
        <v>#VALUE!</v>
      </c>
      <c r="R383" t="e">
        <f t="shared" si="50"/>
        <v>#VALUE!</v>
      </c>
      <c r="S383" t="e">
        <f>TRIM(CLEAN(MID(Updates!D383,FIND("Account to clone: ",Updates!D383)+18,(FIND("Position",Updates!D383)-(FIND("Account to clone: ",Updates!D383)+18)))))</f>
        <v>#VALUE!</v>
      </c>
      <c r="T383" t="str">
        <f t="shared" si="51"/>
        <v/>
      </c>
      <c r="U383" t="str">
        <f t="shared" si="52"/>
        <v>No</v>
      </c>
      <c r="V383" t="e">
        <f>TRIM(CLEAN(MID(Updates!D383,FIND("Home Share (H:\ drive) required: ",Updates!D383)+4,(FIND("Group Share (S:\ drive) required: ",Updates!D383)-(FIND("Home Share (H:\ drive) required: ",Updates!D383)+4)))))</f>
        <v>#VALUE!</v>
      </c>
      <c r="W383" t="str">
        <f t="shared" si="53"/>
        <v>No</v>
      </c>
      <c r="X383" t="e">
        <f>TRIM(CLEAN(MID(Updates!D383,FIND("S Drive Path: ",Updates!D383)+14,(FIND("Position",Updates!D383)-(FIND("S Drive Path: ",Updates!D383)+14)))))</f>
        <v>#VALUE!</v>
      </c>
      <c r="Y383" t="e">
        <f>("USR\"&amp;Updates!K383)</f>
        <v>#VALUE!</v>
      </c>
      <c r="Z383" t="e">
        <f>Updates!K383&amp;"$"</f>
        <v>#VALUE!</v>
      </c>
      <c r="AA383" s="11">
        <f t="shared" ca="1" si="54"/>
        <v>5</v>
      </c>
      <c r="AB383" s="6" t="str">
        <f ca="1">LOOKUP(AA383,AC2:AC21,AD2:AD21)</f>
        <v>DC1MDB05</v>
      </c>
    </row>
    <row r="384" spans="1:28" ht="12" customHeight="1">
      <c r="A384" s="6" t="e">
        <f>TRIM(CLEAN(MID(Updates!D384,FIND("Network User Id: ",Updates!D384)+17,(FIND("E-MAIL ACCOUNTS",Updates!D384)-(FIND("Network User Id:",Updates!D384)+17)))))</f>
        <v>#VALUE!</v>
      </c>
      <c r="B384" s="6" t="e">
        <f>TRIM(CLEAN(MID(Updates!D384,FIND("Logon ID: ",Updates!D384)+10,(FIND("Password:",Updates!D384)-(FIND("Logon ID:",Updates!D384)+10)))))</f>
        <v>#VALUE!</v>
      </c>
      <c r="C384" t="e">
        <f>TRIM(CLEAN(MID(Updates!D384,FIND("Primary Address: ",Updates!D384)+17,(FIND("Secondary Address:",Updates!D384)-(FIND("Primary Address: ",Updates!D384)+17)))))</f>
        <v>#VALUE!</v>
      </c>
      <c r="D384" t="e">
        <f>TRIM(CLEAN(MID(Updates!D384,FIND("Secondary Address: ",Updates!D384)+19,(FIND("** PLEASE DO NOT REPLY TO THIS E-MAIL. ",Updates!D384)-(FIND("Secondary Address: ",Updates!D384)+19)))))</f>
        <v>#VALUE!</v>
      </c>
      <c r="E384" t="b">
        <f>IF(COUNT(SEARCH({"transpo.ottawa.on.ca"},D384)),"@ottawa.ca")</f>
        <v>0</v>
      </c>
      <c r="F384" s="9" t="e">
        <f t="shared" si="46"/>
        <v>#VALUE!</v>
      </c>
      <c r="G384" t="e">
        <f>TRIM(CLEAN(MID(Updates!D384,FIND("E-mail Address: ",Updates!D384)+16,(FIND("The employee",Updates!D384)-(FIND("E-mail Address: ",Updates!D384)+16)))))</f>
        <v>#VALUE!</v>
      </c>
      <c r="H384" t="e">
        <f>TRIM(CLEAN(MID(Updates!D384,FIND("Account Password: ",Updates!D384)+18,(FIND("NETWORK ACCOUNTS",Updates!D384)-(FIND("Account Password:",Updates!D384)+18)))))</f>
        <v>#VALUE!</v>
      </c>
      <c r="I384" t="e">
        <f>TRIM(CLEAN(MID(Updates!D384,FIND("Password: ",Updates!D384)+10,(FIND("E-mail",Updates!D384)-(FIND("Password:",Updates!D384)+12)))))</f>
        <v>#VALUE!</v>
      </c>
      <c r="J384" t="e">
        <f>TRIM(CLEAN(MID(Updates!D384,FIND("Account to clone: ",Updates!D384)+18,(FIND("Position",Updates!D384)-(FIND("Account to clone: ",Updates!D384)+18)))))</f>
        <v>#VALUE!</v>
      </c>
      <c r="K384" t="e">
        <f>TRIM(CLEAN(MID(Updates!D384,FIND("Clone permissions of another account: ",Updates!D384)+38,(FIND("Email required:",Updates!D384)-(FIND("Clone permissions of another account: ",Updates!D384)+38)))))</f>
        <v>#VALUE!</v>
      </c>
      <c r="L384" t="e">
        <f t="shared" si="47"/>
        <v>#VALUE!</v>
      </c>
      <c r="M384" s="8" t="e">
        <f>TRIM(CLEAN(MID(Updates!D384,FIND("Branch: ",Updates!D384)+8,(FIND("Division",Updates!D384)-(FIND("Branch: ",Updates!D384)+8)))))</f>
        <v>#VALUE!</v>
      </c>
      <c r="N384" s="8" t="e">
        <f>TRIM(CLEAN(MID(Updates!D384,FIND("Pooled Position: ",Updates!D384)+17,(FIND("Are the",Updates!D384)-(FIND("Pooled Position: ",Updates!D384)+17)))))</f>
        <v>#VALUE!</v>
      </c>
      <c r="O384" t="e">
        <f>TRIM(CLEAN(MID(Updates!D384,FIND("Employee Name: ",Updates!D384)+15,(FIND("Job Title",Updates!D384)-(FIND("Employee Name: ",Updates!D384)+15)))))</f>
        <v>#VALUE!</v>
      </c>
      <c r="P384" t="e">
        <f t="shared" si="48"/>
        <v>#VALUE!</v>
      </c>
      <c r="Q384" t="e">
        <f t="shared" si="49"/>
        <v>#VALUE!</v>
      </c>
      <c r="R384" t="e">
        <f t="shared" si="50"/>
        <v>#VALUE!</v>
      </c>
      <c r="S384" t="e">
        <f>TRIM(CLEAN(MID(Updates!D384,FIND("Account to clone: ",Updates!D384)+18,(FIND("Position",Updates!D384)-(FIND("Account to clone: ",Updates!D384)+18)))))</f>
        <v>#VALUE!</v>
      </c>
      <c r="T384" t="str">
        <f t="shared" si="51"/>
        <v/>
      </c>
      <c r="U384" t="str">
        <f t="shared" si="52"/>
        <v>No</v>
      </c>
      <c r="V384" t="e">
        <f>TRIM(CLEAN(MID(Updates!D384,FIND("Home Share (H:\ drive) required: ",Updates!D384)+4,(FIND("Group Share (S:\ drive) required: ",Updates!D384)-(FIND("Home Share (H:\ drive) required: ",Updates!D384)+4)))))</f>
        <v>#VALUE!</v>
      </c>
      <c r="W384" t="str">
        <f t="shared" si="53"/>
        <v>No</v>
      </c>
      <c r="X384" t="e">
        <f>TRIM(CLEAN(MID(Updates!D384,FIND("S Drive Path: ",Updates!D384)+14,(FIND("Position",Updates!D384)-(FIND("S Drive Path: ",Updates!D384)+14)))))</f>
        <v>#VALUE!</v>
      </c>
      <c r="Y384" t="e">
        <f>("USR\"&amp;Updates!K384)</f>
        <v>#VALUE!</v>
      </c>
      <c r="Z384" t="e">
        <f>Updates!K384&amp;"$"</f>
        <v>#VALUE!</v>
      </c>
      <c r="AA384" s="11">
        <f t="shared" ca="1" si="54"/>
        <v>3</v>
      </c>
      <c r="AB384" s="6" t="str">
        <f ca="1">LOOKUP(AA384,AC2:AC21,AD2:AD21)</f>
        <v>DC1MDB03</v>
      </c>
    </row>
    <row r="385" spans="1:28" ht="12" customHeight="1">
      <c r="A385" s="6" t="e">
        <f>TRIM(CLEAN(MID(Updates!D385,FIND("Network User Id: ",Updates!D385)+17,(FIND("E-MAIL ACCOUNTS",Updates!D385)-(FIND("Network User Id:",Updates!D385)+17)))))</f>
        <v>#VALUE!</v>
      </c>
      <c r="B385" s="6" t="e">
        <f>TRIM(CLEAN(MID(Updates!D385,FIND("Logon ID: ",Updates!D385)+10,(FIND("Password:",Updates!D385)-(FIND("Logon ID:",Updates!D385)+10)))))</f>
        <v>#VALUE!</v>
      </c>
      <c r="C385" t="e">
        <f>TRIM(CLEAN(MID(Updates!D385,FIND("Primary Address: ",Updates!D385)+17,(FIND("Secondary Address:",Updates!D385)-(FIND("Primary Address: ",Updates!D385)+17)))))</f>
        <v>#VALUE!</v>
      </c>
      <c r="D385" t="e">
        <f>TRIM(CLEAN(MID(Updates!D385,FIND("Secondary Address: ",Updates!D385)+19,(FIND("** PLEASE DO NOT REPLY TO THIS E-MAIL. ",Updates!D385)-(FIND("Secondary Address: ",Updates!D385)+19)))))</f>
        <v>#VALUE!</v>
      </c>
      <c r="E385" t="b">
        <f>IF(COUNT(SEARCH({"transpo.ottawa.on.ca"},D385)),"@ottawa.ca")</f>
        <v>0</v>
      </c>
      <c r="F385" s="9" t="e">
        <f t="shared" si="46"/>
        <v>#VALUE!</v>
      </c>
      <c r="G385" t="e">
        <f>TRIM(CLEAN(MID(Updates!D385,FIND("E-mail Address: ",Updates!D385)+16,(FIND("The employee",Updates!D385)-(FIND("E-mail Address: ",Updates!D385)+16)))))</f>
        <v>#VALUE!</v>
      </c>
      <c r="H385" t="e">
        <f>TRIM(CLEAN(MID(Updates!D385,FIND("Account Password: ",Updates!D385)+18,(FIND("NETWORK ACCOUNTS",Updates!D385)-(FIND("Account Password:",Updates!D385)+18)))))</f>
        <v>#VALUE!</v>
      </c>
      <c r="I385" t="e">
        <f>TRIM(CLEAN(MID(Updates!D385,FIND("Password: ",Updates!D385)+10,(FIND("E-mail",Updates!D385)-(FIND("Password:",Updates!D385)+12)))))</f>
        <v>#VALUE!</v>
      </c>
      <c r="J385" t="e">
        <f>TRIM(CLEAN(MID(Updates!D385,FIND("Account to clone: ",Updates!D385)+18,(FIND("Position",Updates!D385)-(FIND("Account to clone: ",Updates!D385)+18)))))</f>
        <v>#VALUE!</v>
      </c>
      <c r="K385" t="e">
        <f>TRIM(CLEAN(MID(Updates!D385,FIND("Clone permissions of another account: ",Updates!D385)+38,(FIND("Email required:",Updates!D385)-(FIND("Clone permissions of another account: ",Updates!D385)+38)))))</f>
        <v>#VALUE!</v>
      </c>
      <c r="L385" t="e">
        <f t="shared" si="47"/>
        <v>#VALUE!</v>
      </c>
      <c r="M385" s="8" t="e">
        <f>TRIM(CLEAN(MID(Updates!D385,FIND("Branch: ",Updates!D385)+8,(FIND("Division",Updates!D385)-(FIND("Branch: ",Updates!D385)+8)))))</f>
        <v>#VALUE!</v>
      </c>
      <c r="N385" s="8" t="e">
        <f>TRIM(CLEAN(MID(Updates!D385,FIND("Pooled Position: ",Updates!D385)+17,(FIND("Are the",Updates!D385)-(FIND("Pooled Position: ",Updates!D385)+17)))))</f>
        <v>#VALUE!</v>
      </c>
      <c r="O385" t="e">
        <f>TRIM(CLEAN(MID(Updates!D385,FIND("Employee Name: ",Updates!D385)+15,(FIND("Job Title",Updates!D385)-(FIND("Employee Name: ",Updates!D385)+15)))))</f>
        <v>#VALUE!</v>
      </c>
      <c r="P385" t="e">
        <f t="shared" si="48"/>
        <v>#VALUE!</v>
      </c>
      <c r="Q385" t="e">
        <f t="shared" si="49"/>
        <v>#VALUE!</v>
      </c>
      <c r="R385" t="e">
        <f t="shared" si="50"/>
        <v>#VALUE!</v>
      </c>
      <c r="S385" t="e">
        <f>TRIM(CLEAN(MID(Updates!D385,FIND("Account to clone: ",Updates!D385)+18,(FIND("Position",Updates!D385)-(FIND("Account to clone: ",Updates!D385)+18)))))</f>
        <v>#VALUE!</v>
      </c>
      <c r="T385" t="str">
        <f t="shared" si="51"/>
        <v/>
      </c>
      <c r="U385" t="str">
        <f t="shared" si="52"/>
        <v>No</v>
      </c>
      <c r="V385" t="e">
        <f>TRIM(CLEAN(MID(Updates!D385,FIND("Home Share (H:\ drive) required: ",Updates!D385)+4,(FIND("Group Share (S:\ drive) required: ",Updates!D385)-(FIND("Home Share (H:\ drive) required: ",Updates!D385)+4)))))</f>
        <v>#VALUE!</v>
      </c>
      <c r="W385" t="str">
        <f t="shared" si="53"/>
        <v>No</v>
      </c>
      <c r="X385" t="e">
        <f>TRIM(CLEAN(MID(Updates!D385,FIND("S Drive Path: ",Updates!D385)+14,(FIND("Position",Updates!D385)-(FIND("S Drive Path: ",Updates!D385)+14)))))</f>
        <v>#VALUE!</v>
      </c>
      <c r="Y385" t="e">
        <f>("USR\"&amp;Updates!K385)</f>
        <v>#VALUE!</v>
      </c>
      <c r="Z385" t="e">
        <f>Updates!K385&amp;"$"</f>
        <v>#VALUE!</v>
      </c>
      <c r="AA385" s="11">
        <f t="shared" ca="1" si="54"/>
        <v>11</v>
      </c>
      <c r="AB385" s="6" t="str">
        <f ca="1">LOOKUP(AA385,AC2:AC21,AD2:AD21)</f>
        <v>DC4MDB01</v>
      </c>
    </row>
    <row r="386" spans="1:28" ht="12" customHeight="1">
      <c r="A386" s="6" t="e">
        <f>TRIM(CLEAN(MID(Updates!D386,FIND("Network User Id: ",Updates!D386)+17,(FIND("E-MAIL ACCOUNTS",Updates!D386)-(FIND("Network User Id:",Updates!D386)+17)))))</f>
        <v>#VALUE!</v>
      </c>
      <c r="B386" s="6" t="e">
        <f>TRIM(CLEAN(MID(Updates!D386,FIND("Logon ID: ",Updates!D386)+10,(FIND("Password:",Updates!D386)-(FIND("Logon ID:",Updates!D386)+10)))))</f>
        <v>#VALUE!</v>
      </c>
      <c r="C386" t="e">
        <f>TRIM(CLEAN(MID(Updates!D386,FIND("Primary Address: ",Updates!D386)+17,(FIND("Secondary Address:",Updates!D386)-(FIND("Primary Address: ",Updates!D386)+17)))))</f>
        <v>#VALUE!</v>
      </c>
      <c r="D386" t="e">
        <f>TRIM(CLEAN(MID(Updates!D386,FIND("Secondary Address: ",Updates!D386)+19,(FIND("** PLEASE DO NOT REPLY TO THIS E-MAIL. ",Updates!D386)-(FIND("Secondary Address: ",Updates!D386)+19)))))</f>
        <v>#VALUE!</v>
      </c>
      <c r="E386" t="b">
        <f>IF(COUNT(SEARCH({"transpo.ottawa.on.ca"},D386)),"@ottawa.ca")</f>
        <v>0</v>
      </c>
      <c r="F386" s="9" t="e">
        <f t="shared" si="46"/>
        <v>#VALUE!</v>
      </c>
      <c r="G386" t="e">
        <f>TRIM(CLEAN(MID(Updates!D386,FIND("E-mail Address: ",Updates!D386)+16,(FIND("The employee",Updates!D386)-(FIND("E-mail Address: ",Updates!D386)+16)))))</f>
        <v>#VALUE!</v>
      </c>
      <c r="H386" t="e">
        <f>TRIM(CLEAN(MID(Updates!D386,FIND("Account Password: ",Updates!D386)+18,(FIND("NETWORK ACCOUNTS",Updates!D386)-(FIND("Account Password:",Updates!D386)+18)))))</f>
        <v>#VALUE!</v>
      </c>
      <c r="I386" t="e">
        <f>TRIM(CLEAN(MID(Updates!D386,FIND("Password: ",Updates!D386)+10,(FIND("E-mail",Updates!D386)-(FIND("Password:",Updates!D386)+12)))))</f>
        <v>#VALUE!</v>
      </c>
      <c r="J386" t="e">
        <f>TRIM(CLEAN(MID(Updates!D386,FIND("Account to clone: ",Updates!D386)+18,(FIND("Position",Updates!D386)-(FIND("Account to clone: ",Updates!D386)+18)))))</f>
        <v>#VALUE!</v>
      </c>
      <c r="K386" t="e">
        <f>TRIM(CLEAN(MID(Updates!D386,FIND("Clone permissions of another account: ",Updates!D386)+38,(FIND("Email required:",Updates!D386)-(FIND("Clone permissions of another account: ",Updates!D386)+38)))))</f>
        <v>#VALUE!</v>
      </c>
      <c r="L386" t="e">
        <f t="shared" si="47"/>
        <v>#VALUE!</v>
      </c>
      <c r="M386" s="8" t="e">
        <f>TRIM(CLEAN(MID(Updates!D386,FIND("Branch: ",Updates!D386)+8,(FIND("Division",Updates!D386)-(FIND("Branch: ",Updates!D386)+8)))))</f>
        <v>#VALUE!</v>
      </c>
      <c r="N386" s="8" t="e">
        <f>TRIM(CLEAN(MID(Updates!D386,FIND("Pooled Position: ",Updates!D386)+17,(FIND("Are the",Updates!D386)-(FIND("Pooled Position: ",Updates!D386)+17)))))</f>
        <v>#VALUE!</v>
      </c>
      <c r="O386" t="e">
        <f>TRIM(CLEAN(MID(Updates!D386,FIND("Employee Name: ",Updates!D386)+15,(FIND("Job Title",Updates!D386)-(FIND("Employee Name: ",Updates!D386)+15)))))</f>
        <v>#VALUE!</v>
      </c>
      <c r="P386" t="e">
        <f t="shared" si="48"/>
        <v>#VALUE!</v>
      </c>
      <c r="Q386" t="e">
        <f t="shared" si="49"/>
        <v>#VALUE!</v>
      </c>
      <c r="R386" t="e">
        <f t="shared" si="50"/>
        <v>#VALUE!</v>
      </c>
      <c r="S386" t="e">
        <f>TRIM(CLEAN(MID(Updates!D386,FIND("Account to clone: ",Updates!D386)+18,(FIND("Position",Updates!D386)-(FIND("Account to clone: ",Updates!D386)+18)))))</f>
        <v>#VALUE!</v>
      </c>
      <c r="T386" t="str">
        <f t="shared" si="51"/>
        <v/>
      </c>
      <c r="U386" t="str">
        <f t="shared" si="52"/>
        <v>No</v>
      </c>
      <c r="V386" t="e">
        <f>TRIM(CLEAN(MID(Updates!D386,FIND("Home Share (H:\ drive) required: ",Updates!D386)+4,(FIND("Group Share (S:\ drive) required: ",Updates!D386)-(FIND("Home Share (H:\ drive) required: ",Updates!D386)+4)))))</f>
        <v>#VALUE!</v>
      </c>
      <c r="W386" t="str">
        <f t="shared" si="53"/>
        <v>No</v>
      </c>
      <c r="X386" t="e">
        <f>TRIM(CLEAN(MID(Updates!D386,FIND("S Drive Path: ",Updates!D386)+14,(FIND("Position",Updates!D386)-(FIND("S Drive Path: ",Updates!D386)+14)))))</f>
        <v>#VALUE!</v>
      </c>
      <c r="Y386" t="e">
        <f>("USR\"&amp;Updates!K386)</f>
        <v>#VALUE!</v>
      </c>
      <c r="Z386" t="e">
        <f>Updates!K386&amp;"$"</f>
        <v>#VALUE!</v>
      </c>
      <c r="AA386" s="11">
        <f t="shared" ca="1" si="54"/>
        <v>6</v>
      </c>
      <c r="AB386" s="6" t="str">
        <f ca="1">LOOKUP(AA386,AC2:AC21,AD2:AD21)</f>
        <v>DC1MDB06</v>
      </c>
    </row>
    <row r="387" spans="1:28" ht="12" customHeight="1">
      <c r="A387" s="6" t="e">
        <f>TRIM(CLEAN(MID(Updates!D387,FIND("Network User Id: ",Updates!D387)+17,(FIND("E-MAIL ACCOUNTS",Updates!D387)-(FIND("Network User Id:",Updates!D387)+17)))))</f>
        <v>#VALUE!</v>
      </c>
      <c r="B387" s="6" t="e">
        <f>TRIM(CLEAN(MID(Updates!D387,FIND("Logon ID: ",Updates!D387)+10,(FIND("Password:",Updates!D387)-(FIND("Logon ID:",Updates!D387)+10)))))</f>
        <v>#VALUE!</v>
      </c>
      <c r="C387" t="e">
        <f>TRIM(CLEAN(MID(Updates!D387,FIND("Primary Address: ",Updates!D387)+17,(FIND("Secondary Address:",Updates!D387)-(FIND("Primary Address: ",Updates!D387)+17)))))</f>
        <v>#VALUE!</v>
      </c>
      <c r="D387" t="e">
        <f>TRIM(CLEAN(MID(Updates!D387,FIND("Secondary Address: ",Updates!D387)+19,(FIND("** PLEASE DO NOT REPLY TO THIS E-MAIL. ",Updates!D387)-(FIND("Secondary Address: ",Updates!D387)+19)))))</f>
        <v>#VALUE!</v>
      </c>
      <c r="E387" t="b">
        <f>IF(COUNT(SEARCH({"transpo.ottawa.on.ca"},D387)),"@ottawa.ca")</f>
        <v>0</v>
      </c>
      <c r="F387" s="9" t="e">
        <f t="shared" ref="F387:F450" si="55">TRIM(LEFT(SUBSTITUTE(D387,"@",REPT(" ",LEN(D387))),LEN(D387)))</f>
        <v>#VALUE!</v>
      </c>
      <c r="G387" t="e">
        <f>TRIM(CLEAN(MID(Updates!D387,FIND("E-mail Address: ",Updates!D387)+16,(FIND("The employee",Updates!D387)-(FIND("E-mail Address: ",Updates!D387)+16)))))</f>
        <v>#VALUE!</v>
      </c>
      <c r="H387" t="e">
        <f>TRIM(CLEAN(MID(Updates!D387,FIND("Account Password: ",Updates!D387)+18,(FIND("NETWORK ACCOUNTS",Updates!D387)-(FIND("Account Password:",Updates!D387)+18)))))</f>
        <v>#VALUE!</v>
      </c>
      <c r="I387" t="e">
        <f>TRIM(CLEAN(MID(Updates!D387,FIND("Password: ",Updates!D387)+10,(FIND("E-mail",Updates!D387)-(FIND("Password:",Updates!D387)+12)))))</f>
        <v>#VALUE!</v>
      </c>
      <c r="J387" t="e">
        <f>TRIM(CLEAN(MID(Updates!D387,FIND("Account to clone: ",Updates!D387)+18,(FIND("Position",Updates!D387)-(FIND("Account to clone: ",Updates!D387)+18)))))</f>
        <v>#VALUE!</v>
      </c>
      <c r="K387" t="e">
        <f>TRIM(CLEAN(MID(Updates!D387,FIND("Clone permissions of another account: ",Updates!D387)+38,(FIND("Email required:",Updates!D387)-(FIND("Clone permissions of another account: ",Updates!D387)+38)))))</f>
        <v>#VALUE!</v>
      </c>
      <c r="L387" t="e">
        <f t="shared" ref="L387:L450" si="56">IF(K387="No","",K387)</f>
        <v>#VALUE!</v>
      </c>
      <c r="M387" s="8" t="e">
        <f>TRIM(CLEAN(MID(Updates!D387,FIND("Branch: ",Updates!D387)+8,(FIND("Division",Updates!D387)-(FIND("Branch: ",Updates!D387)+8)))))</f>
        <v>#VALUE!</v>
      </c>
      <c r="N387" s="8" t="e">
        <f>TRIM(CLEAN(MID(Updates!D387,FIND("Pooled Position: ",Updates!D387)+17,(FIND("Are the",Updates!D387)-(FIND("Pooled Position: ",Updates!D387)+17)))))</f>
        <v>#VALUE!</v>
      </c>
      <c r="O387" t="e">
        <f>TRIM(CLEAN(MID(Updates!D387,FIND("Employee Name: ",Updates!D387)+15,(FIND("Job Title",Updates!D387)-(FIND("Employee Name: ",Updates!D387)+15)))))</f>
        <v>#VALUE!</v>
      </c>
      <c r="P387" t="e">
        <f t="shared" ref="P387:P450" si="57">TRIM(CLEAN(IF(ISTEXT(B387)=FALSE,A387,IF(ISTEXT(B387)=TRUE,B387))))</f>
        <v>#VALUE!</v>
      </c>
      <c r="Q387" t="e">
        <f t="shared" ref="Q387:Q450" si="58">TRIM(CLEAN(IF(ISTEXT(G387)=FALSE,D387,IF(ISTEXT(G387)=TRUE,G387))))</f>
        <v>#VALUE!</v>
      </c>
      <c r="R387" t="e">
        <f t="shared" ref="R387:R450" si="59">TRIM(CLEAN(IF(ISTEXT(I387)=FALSE,H387,IF(ISTEXT(I387)=TRUE,I387))))</f>
        <v>#VALUE!</v>
      </c>
      <c r="S387" t="e">
        <f>TRIM(CLEAN(MID(Updates!D387,FIND("Account to clone: ",Updates!D387)+18,(FIND("Position",Updates!D387)-(FIND("Account to clone: ",Updates!D387)+18)))))</f>
        <v>#VALUE!</v>
      </c>
      <c r="T387" t="str">
        <f t="shared" ref="T387:T450" si="60">TRIM(CLEAN(IF(ISERROR(S387),"",S387)))</f>
        <v/>
      </c>
      <c r="U387" t="str">
        <f t="shared" ref="U387:U450" si="61">IF(T387="","No","Yes")</f>
        <v>No</v>
      </c>
      <c r="V387" t="e">
        <f>TRIM(CLEAN(MID(Updates!D387,FIND("Home Share (H:\ drive) required: ",Updates!D387)+4,(FIND("Group Share (S:\ drive) required: ",Updates!D387)-(FIND("Home Share (H:\ drive) required: ",Updates!D387)+4)))))</f>
        <v>#VALUE!</v>
      </c>
      <c r="W387" t="str">
        <f t="shared" ref="W387:W450" si="62">IF(ISERROR(V387),"No",V387)</f>
        <v>No</v>
      </c>
      <c r="X387" t="e">
        <f>TRIM(CLEAN(MID(Updates!D387,FIND("S Drive Path: ",Updates!D387)+14,(FIND("Position",Updates!D387)-(FIND("S Drive Path: ",Updates!D387)+14)))))</f>
        <v>#VALUE!</v>
      </c>
      <c r="Y387" t="e">
        <f>("USR\"&amp;Updates!K387)</f>
        <v>#VALUE!</v>
      </c>
      <c r="Z387" t="e">
        <f>Updates!K387&amp;"$"</f>
        <v>#VALUE!</v>
      </c>
      <c r="AA387" s="11">
        <f t="shared" ref="AA387:AA450" ca="1" si="63">RANDBETWEEN(1,20)</f>
        <v>20</v>
      </c>
      <c r="AB387" s="6" t="str">
        <f ca="1">LOOKUP(AA387,AC2:AC21,AD2:AD21)</f>
        <v>DC4MDB10</v>
      </c>
    </row>
    <row r="388" spans="1:28" ht="12" customHeight="1">
      <c r="A388" s="6" t="e">
        <f>TRIM(CLEAN(MID(Updates!D388,FIND("Network User Id: ",Updates!D388)+17,(FIND("E-MAIL ACCOUNTS",Updates!D388)-(FIND("Network User Id:",Updates!D388)+17)))))</f>
        <v>#VALUE!</v>
      </c>
      <c r="B388" s="6" t="e">
        <f>TRIM(CLEAN(MID(Updates!D388,FIND("Logon ID: ",Updates!D388)+10,(FIND("Password:",Updates!D388)-(FIND("Logon ID:",Updates!D388)+10)))))</f>
        <v>#VALUE!</v>
      </c>
      <c r="C388" t="e">
        <f>TRIM(CLEAN(MID(Updates!D388,FIND("Primary Address: ",Updates!D388)+17,(FIND("Secondary Address:",Updates!D388)-(FIND("Primary Address: ",Updates!D388)+17)))))</f>
        <v>#VALUE!</v>
      </c>
      <c r="D388" t="e">
        <f>TRIM(CLEAN(MID(Updates!D388,FIND("Secondary Address: ",Updates!D388)+19,(FIND("** PLEASE DO NOT REPLY TO THIS E-MAIL. ",Updates!D388)-(FIND("Secondary Address: ",Updates!D388)+19)))))</f>
        <v>#VALUE!</v>
      </c>
      <c r="E388" t="b">
        <f>IF(COUNT(SEARCH({"transpo.ottawa.on.ca"},D388)),"@ottawa.ca")</f>
        <v>0</v>
      </c>
      <c r="F388" s="9" t="e">
        <f t="shared" si="55"/>
        <v>#VALUE!</v>
      </c>
      <c r="G388" t="e">
        <f>TRIM(CLEAN(MID(Updates!D388,FIND("E-mail Address: ",Updates!D388)+16,(FIND("The employee",Updates!D388)-(FIND("E-mail Address: ",Updates!D388)+16)))))</f>
        <v>#VALUE!</v>
      </c>
      <c r="H388" t="e">
        <f>TRIM(CLEAN(MID(Updates!D388,FIND("Account Password: ",Updates!D388)+18,(FIND("NETWORK ACCOUNTS",Updates!D388)-(FIND("Account Password:",Updates!D388)+18)))))</f>
        <v>#VALUE!</v>
      </c>
      <c r="I388" t="e">
        <f>TRIM(CLEAN(MID(Updates!D388,FIND("Password: ",Updates!D388)+10,(FIND("E-mail",Updates!D388)-(FIND("Password:",Updates!D388)+12)))))</f>
        <v>#VALUE!</v>
      </c>
      <c r="J388" t="e">
        <f>TRIM(CLEAN(MID(Updates!D388,FIND("Account to clone: ",Updates!D388)+18,(FIND("Position",Updates!D388)-(FIND("Account to clone: ",Updates!D388)+18)))))</f>
        <v>#VALUE!</v>
      </c>
      <c r="K388" t="e">
        <f>TRIM(CLEAN(MID(Updates!D388,FIND("Clone permissions of another account: ",Updates!D388)+38,(FIND("Email required:",Updates!D388)-(FIND("Clone permissions of another account: ",Updates!D388)+38)))))</f>
        <v>#VALUE!</v>
      </c>
      <c r="L388" t="e">
        <f t="shared" si="56"/>
        <v>#VALUE!</v>
      </c>
      <c r="M388" s="8" t="e">
        <f>TRIM(CLEAN(MID(Updates!D388,FIND("Branch: ",Updates!D388)+8,(FIND("Division",Updates!D388)-(FIND("Branch: ",Updates!D388)+8)))))</f>
        <v>#VALUE!</v>
      </c>
      <c r="N388" s="8" t="e">
        <f>TRIM(CLEAN(MID(Updates!D388,FIND("Pooled Position: ",Updates!D388)+17,(FIND("Are the",Updates!D388)-(FIND("Pooled Position: ",Updates!D388)+17)))))</f>
        <v>#VALUE!</v>
      </c>
      <c r="O388" t="e">
        <f>TRIM(CLEAN(MID(Updates!D388,FIND("Employee Name: ",Updates!D388)+15,(FIND("Job Title",Updates!D388)-(FIND("Employee Name: ",Updates!D388)+15)))))</f>
        <v>#VALUE!</v>
      </c>
      <c r="P388" t="e">
        <f t="shared" si="57"/>
        <v>#VALUE!</v>
      </c>
      <c r="Q388" t="e">
        <f t="shared" si="58"/>
        <v>#VALUE!</v>
      </c>
      <c r="R388" t="e">
        <f t="shared" si="59"/>
        <v>#VALUE!</v>
      </c>
      <c r="S388" t="e">
        <f>TRIM(CLEAN(MID(Updates!D388,FIND("Account to clone: ",Updates!D388)+18,(FIND("Position",Updates!D388)-(FIND("Account to clone: ",Updates!D388)+18)))))</f>
        <v>#VALUE!</v>
      </c>
      <c r="T388" t="str">
        <f t="shared" si="60"/>
        <v/>
      </c>
      <c r="U388" t="str">
        <f t="shared" si="61"/>
        <v>No</v>
      </c>
      <c r="V388" t="e">
        <f>TRIM(CLEAN(MID(Updates!D388,FIND("Home Share (H:\ drive) required: ",Updates!D388)+4,(FIND("Group Share (S:\ drive) required: ",Updates!D388)-(FIND("Home Share (H:\ drive) required: ",Updates!D388)+4)))))</f>
        <v>#VALUE!</v>
      </c>
      <c r="W388" t="str">
        <f t="shared" si="62"/>
        <v>No</v>
      </c>
      <c r="X388" t="e">
        <f>TRIM(CLEAN(MID(Updates!D388,FIND("S Drive Path: ",Updates!D388)+14,(FIND("Position",Updates!D388)-(FIND("S Drive Path: ",Updates!D388)+14)))))</f>
        <v>#VALUE!</v>
      </c>
      <c r="Y388" t="e">
        <f>("USR\"&amp;Updates!K388)</f>
        <v>#VALUE!</v>
      </c>
      <c r="Z388" t="e">
        <f>Updates!K388&amp;"$"</f>
        <v>#VALUE!</v>
      </c>
      <c r="AA388" s="11">
        <f t="shared" ca="1" si="63"/>
        <v>20</v>
      </c>
      <c r="AB388" s="6" t="str">
        <f ca="1">LOOKUP(AA388,AC2:AC21,AD2:AD21)</f>
        <v>DC4MDB10</v>
      </c>
    </row>
    <row r="389" spans="1:28" ht="12" customHeight="1">
      <c r="A389" s="6" t="e">
        <f>TRIM(CLEAN(MID(Updates!D389,FIND("Network User Id: ",Updates!D389)+17,(FIND("E-MAIL ACCOUNTS",Updates!D389)-(FIND("Network User Id:",Updates!D389)+17)))))</f>
        <v>#VALUE!</v>
      </c>
      <c r="B389" s="6" t="e">
        <f>TRIM(CLEAN(MID(Updates!D389,FIND("Logon ID: ",Updates!D389)+10,(FIND("Password:",Updates!D389)-(FIND("Logon ID:",Updates!D389)+10)))))</f>
        <v>#VALUE!</v>
      </c>
      <c r="C389" t="e">
        <f>TRIM(CLEAN(MID(Updates!D389,FIND("Primary Address: ",Updates!D389)+17,(FIND("Secondary Address:",Updates!D389)-(FIND("Primary Address: ",Updates!D389)+17)))))</f>
        <v>#VALUE!</v>
      </c>
      <c r="D389" t="e">
        <f>TRIM(CLEAN(MID(Updates!D389,FIND("Secondary Address: ",Updates!D389)+19,(FIND("** PLEASE DO NOT REPLY TO THIS E-MAIL. ",Updates!D389)-(FIND("Secondary Address: ",Updates!D389)+19)))))</f>
        <v>#VALUE!</v>
      </c>
      <c r="E389" t="b">
        <f>IF(COUNT(SEARCH({"transpo.ottawa.on.ca"},D389)),"@ottawa.ca")</f>
        <v>0</v>
      </c>
      <c r="F389" s="9" t="e">
        <f t="shared" si="55"/>
        <v>#VALUE!</v>
      </c>
      <c r="G389" t="e">
        <f>TRIM(CLEAN(MID(Updates!D389,FIND("E-mail Address: ",Updates!D389)+16,(FIND("The employee",Updates!D389)-(FIND("E-mail Address: ",Updates!D389)+16)))))</f>
        <v>#VALUE!</v>
      </c>
      <c r="H389" t="e">
        <f>TRIM(CLEAN(MID(Updates!D389,FIND("Account Password: ",Updates!D389)+18,(FIND("NETWORK ACCOUNTS",Updates!D389)-(FIND("Account Password:",Updates!D389)+18)))))</f>
        <v>#VALUE!</v>
      </c>
      <c r="I389" t="e">
        <f>TRIM(CLEAN(MID(Updates!D389,FIND("Password: ",Updates!D389)+10,(FIND("E-mail",Updates!D389)-(FIND("Password:",Updates!D389)+12)))))</f>
        <v>#VALUE!</v>
      </c>
      <c r="J389" t="e">
        <f>TRIM(CLEAN(MID(Updates!D389,FIND("Account to clone: ",Updates!D389)+18,(FIND("Position",Updates!D389)-(FIND("Account to clone: ",Updates!D389)+18)))))</f>
        <v>#VALUE!</v>
      </c>
      <c r="K389" t="e">
        <f>TRIM(CLEAN(MID(Updates!D389,FIND("Clone permissions of another account: ",Updates!D389)+38,(FIND("Email required:",Updates!D389)-(FIND("Clone permissions of another account: ",Updates!D389)+38)))))</f>
        <v>#VALUE!</v>
      </c>
      <c r="L389" t="e">
        <f t="shared" si="56"/>
        <v>#VALUE!</v>
      </c>
      <c r="M389" s="8" t="e">
        <f>TRIM(CLEAN(MID(Updates!D389,FIND("Branch: ",Updates!D389)+8,(FIND("Division",Updates!D389)-(FIND("Branch: ",Updates!D389)+8)))))</f>
        <v>#VALUE!</v>
      </c>
      <c r="N389" s="8" t="e">
        <f>TRIM(CLEAN(MID(Updates!D389,FIND("Pooled Position: ",Updates!D389)+17,(FIND("Are the",Updates!D389)-(FIND("Pooled Position: ",Updates!D389)+17)))))</f>
        <v>#VALUE!</v>
      </c>
      <c r="O389" t="e">
        <f>TRIM(CLEAN(MID(Updates!D389,FIND("Employee Name: ",Updates!D389)+15,(FIND("Job Title",Updates!D389)-(FIND("Employee Name: ",Updates!D389)+15)))))</f>
        <v>#VALUE!</v>
      </c>
      <c r="P389" t="e">
        <f t="shared" si="57"/>
        <v>#VALUE!</v>
      </c>
      <c r="Q389" t="e">
        <f t="shared" si="58"/>
        <v>#VALUE!</v>
      </c>
      <c r="R389" t="e">
        <f t="shared" si="59"/>
        <v>#VALUE!</v>
      </c>
      <c r="S389" t="e">
        <f>TRIM(CLEAN(MID(Updates!D389,FIND("Account to clone: ",Updates!D389)+18,(FIND("Position",Updates!D389)-(FIND("Account to clone: ",Updates!D389)+18)))))</f>
        <v>#VALUE!</v>
      </c>
      <c r="T389" t="str">
        <f t="shared" si="60"/>
        <v/>
      </c>
      <c r="U389" t="str">
        <f t="shared" si="61"/>
        <v>No</v>
      </c>
      <c r="V389" t="e">
        <f>TRIM(CLEAN(MID(Updates!D389,FIND("Home Share (H:\ drive) required: ",Updates!D389)+4,(FIND("Group Share (S:\ drive) required: ",Updates!D389)-(FIND("Home Share (H:\ drive) required: ",Updates!D389)+4)))))</f>
        <v>#VALUE!</v>
      </c>
      <c r="W389" t="str">
        <f t="shared" si="62"/>
        <v>No</v>
      </c>
      <c r="X389" t="e">
        <f>TRIM(CLEAN(MID(Updates!D389,FIND("S Drive Path: ",Updates!D389)+14,(FIND("Position",Updates!D389)-(FIND("S Drive Path: ",Updates!D389)+14)))))</f>
        <v>#VALUE!</v>
      </c>
      <c r="Y389" t="e">
        <f>("USR\"&amp;Updates!K389)</f>
        <v>#VALUE!</v>
      </c>
      <c r="Z389" t="e">
        <f>Updates!K389&amp;"$"</f>
        <v>#VALUE!</v>
      </c>
      <c r="AA389" s="11">
        <f t="shared" ca="1" si="63"/>
        <v>13</v>
      </c>
      <c r="AB389" s="6" t="str">
        <f ca="1">LOOKUP(AA389,AC2:AC21,AD2:AD21)</f>
        <v>DC4MDB03</v>
      </c>
    </row>
    <row r="390" spans="1:28" ht="12" customHeight="1">
      <c r="A390" s="6" t="e">
        <f>TRIM(CLEAN(MID(Updates!D390,FIND("Network User Id: ",Updates!D390)+17,(FIND("E-MAIL ACCOUNTS",Updates!D390)-(FIND("Network User Id:",Updates!D390)+17)))))</f>
        <v>#VALUE!</v>
      </c>
      <c r="B390" s="6" t="e">
        <f>TRIM(CLEAN(MID(Updates!D390,FIND("Logon ID: ",Updates!D390)+10,(FIND("Password:",Updates!D390)-(FIND("Logon ID:",Updates!D390)+10)))))</f>
        <v>#VALUE!</v>
      </c>
      <c r="C390" t="e">
        <f>TRIM(CLEAN(MID(Updates!D390,FIND("Primary Address: ",Updates!D390)+17,(FIND("Secondary Address:",Updates!D390)-(FIND("Primary Address: ",Updates!D390)+17)))))</f>
        <v>#VALUE!</v>
      </c>
      <c r="D390" t="e">
        <f>TRIM(CLEAN(MID(Updates!D390,FIND("Secondary Address: ",Updates!D390)+19,(FIND("** PLEASE DO NOT REPLY TO THIS E-MAIL. ",Updates!D390)-(FIND("Secondary Address: ",Updates!D390)+19)))))</f>
        <v>#VALUE!</v>
      </c>
      <c r="E390" t="b">
        <f>IF(COUNT(SEARCH({"transpo.ottawa.on.ca"},D390)),"@ottawa.ca")</f>
        <v>0</v>
      </c>
      <c r="F390" s="9" t="e">
        <f t="shared" si="55"/>
        <v>#VALUE!</v>
      </c>
      <c r="G390" t="e">
        <f>TRIM(CLEAN(MID(Updates!D390,FIND("E-mail Address: ",Updates!D390)+16,(FIND("The employee",Updates!D390)-(FIND("E-mail Address: ",Updates!D390)+16)))))</f>
        <v>#VALUE!</v>
      </c>
      <c r="H390" t="e">
        <f>TRIM(CLEAN(MID(Updates!D390,FIND("Account Password: ",Updates!D390)+18,(FIND("NETWORK ACCOUNTS",Updates!D390)-(FIND("Account Password:",Updates!D390)+18)))))</f>
        <v>#VALUE!</v>
      </c>
      <c r="I390" t="e">
        <f>TRIM(CLEAN(MID(Updates!D390,FIND("Password: ",Updates!D390)+10,(FIND("E-mail",Updates!D390)-(FIND("Password:",Updates!D390)+12)))))</f>
        <v>#VALUE!</v>
      </c>
      <c r="J390" t="e">
        <f>TRIM(CLEAN(MID(Updates!D390,FIND("Account to clone: ",Updates!D390)+18,(FIND("Position",Updates!D390)-(FIND("Account to clone: ",Updates!D390)+18)))))</f>
        <v>#VALUE!</v>
      </c>
      <c r="K390" t="e">
        <f>TRIM(CLEAN(MID(Updates!D390,FIND("Clone permissions of another account: ",Updates!D390)+38,(FIND("Email required:",Updates!D390)-(FIND("Clone permissions of another account: ",Updates!D390)+38)))))</f>
        <v>#VALUE!</v>
      </c>
      <c r="L390" t="e">
        <f t="shared" si="56"/>
        <v>#VALUE!</v>
      </c>
      <c r="M390" s="8" t="e">
        <f>TRIM(CLEAN(MID(Updates!D390,FIND("Branch: ",Updates!D390)+8,(FIND("Division",Updates!D390)-(FIND("Branch: ",Updates!D390)+8)))))</f>
        <v>#VALUE!</v>
      </c>
      <c r="N390" s="8" t="e">
        <f>TRIM(CLEAN(MID(Updates!D390,FIND("Pooled Position: ",Updates!D390)+17,(FIND("Are the",Updates!D390)-(FIND("Pooled Position: ",Updates!D390)+17)))))</f>
        <v>#VALUE!</v>
      </c>
      <c r="O390" t="e">
        <f>TRIM(CLEAN(MID(Updates!D390,FIND("Employee Name: ",Updates!D390)+15,(FIND("Job Title",Updates!D390)-(FIND("Employee Name: ",Updates!D390)+15)))))</f>
        <v>#VALUE!</v>
      </c>
      <c r="P390" t="e">
        <f t="shared" si="57"/>
        <v>#VALUE!</v>
      </c>
      <c r="Q390" t="e">
        <f t="shared" si="58"/>
        <v>#VALUE!</v>
      </c>
      <c r="R390" t="e">
        <f t="shared" si="59"/>
        <v>#VALUE!</v>
      </c>
      <c r="S390" t="e">
        <f>TRIM(CLEAN(MID(Updates!D390,FIND("Account to clone: ",Updates!D390)+18,(FIND("Position",Updates!D390)-(FIND("Account to clone: ",Updates!D390)+18)))))</f>
        <v>#VALUE!</v>
      </c>
      <c r="T390" t="str">
        <f t="shared" si="60"/>
        <v/>
      </c>
      <c r="U390" t="str">
        <f t="shared" si="61"/>
        <v>No</v>
      </c>
      <c r="V390" t="e">
        <f>TRIM(CLEAN(MID(Updates!D390,FIND("Home Share (H:\ drive) required: ",Updates!D390)+4,(FIND("Group Share (S:\ drive) required: ",Updates!D390)-(FIND("Home Share (H:\ drive) required: ",Updates!D390)+4)))))</f>
        <v>#VALUE!</v>
      </c>
      <c r="W390" t="str">
        <f t="shared" si="62"/>
        <v>No</v>
      </c>
      <c r="X390" t="e">
        <f>TRIM(CLEAN(MID(Updates!D390,FIND("S Drive Path: ",Updates!D390)+14,(FIND("Position",Updates!D390)-(FIND("S Drive Path: ",Updates!D390)+14)))))</f>
        <v>#VALUE!</v>
      </c>
      <c r="Y390" t="e">
        <f>("USR\"&amp;Updates!K390)</f>
        <v>#VALUE!</v>
      </c>
      <c r="Z390" t="e">
        <f>Updates!K390&amp;"$"</f>
        <v>#VALUE!</v>
      </c>
      <c r="AA390" s="11">
        <f t="shared" ca="1" si="63"/>
        <v>14</v>
      </c>
      <c r="AB390" s="6" t="str">
        <f ca="1">LOOKUP(AA390,AC2:AC21,AD2:AD21)</f>
        <v>DC4MDB04</v>
      </c>
    </row>
    <row r="391" spans="1:28" ht="12" customHeight="1">
      <c r="A391" s="6" t="e">
        <f>TRIM(CLEAN(MID(Updates!D391,FIND("Network User Id: ",Updates!D391)+17,(FIND("E-MAIL ACCOUNTS",Updates!D391)-(FIND("Network User Id:",Updates!D391)+17)))))</f>
        <v>#VALUE!</v>
      </c>
      <c r="B391" s="6" t="e">
        <f>TRIM(CLEAN(MID(Updates!D391,FIND("Logon ID: ",Updates!D391)+10,(FIND("Password:",Updates!D391)-(FIND("Logon ID:",Updates!D391)+10)))))</f>
        <v>#VALUE!</v>
      </c>
      <c r="C391" t="e">
        <f>TRIM(CLEAN(MID(Updates!D391,FIND("Primary Address: ",Updates!D391)+17,(FIND("Secondary Address:",Updates!D391)-(FIND("Primary Address: ",Updates!D391)+17)))))</f>
        <v>#VALUE!</v>
      </c>
      <c r="D391" t="e">
        <f>TRIM(CLEAN(MID(Updates!D391,FIND("Secondary Address: ",Updates!D391)+19,(FIND("** PLEASE DO NOT REPLY TO THIS E-MAIL. ",Updates!D391)-(FIND("Secondary Address: ",Updates!D391)+19)))))</f>
        <v>#VALUE!</v>
      </c>
      <c r="E391" t="b">
        <f>IF(COUNT(SEARCH({"transpo.ottawa.on.ca"},D391)),"@ottawa.ca")</f>
        <v>0</v>
      </c>
      <c r="F391" s="9" t="e">
        <f t="shared" si="55"/>
        <v>#VALUE!</v>
      </c>
      <c r="G391" t="e">
        <f>TRIM(CLEAN(MID(Updates!D391,FIND("E-mail Address: ",Updates!D391)+16,(FIND("The employee",Updates!D391)-(FIND("E-mail Address: ",Updates!D391)+16)))))</f>
        <v>#VALUE!</v>
      </c>
      <c r="H391" t="e">
        <f>TRIM(CLEAN(MID(Updates!D391,FIND("Account Password: ",Updates!D391)+18,(FIND("NETWORK ACCOUNTS",Updates!D391)-(FIND("Account Password:",Updates!D391)+18)))))</f>
        <v>#VALUE!</v>
      </c>
      <c r="I391" t="e">
        <f>TRIM(CLEAN(MID(Updates!D391,FIND("Password: ",Updates!D391)+10,(FIND("E-mail",Updates!D391)-(FIND("Password:",Updates!D391)+12)))))</f>
        <v>#VALUE!</v>
      </c>
      <c r="J391" t="e">
        <f>TRIM(CLEAN(MID(Updates!D391,FIND("Account to clone: ",Updates!D391)+18,(FIND("Position",Updates!D391)-(FIND("Account to clone: ",Updates!D391)+18)))))</f>
        <v>#VALUE!</v>
      </c>
      <c r="K391" t="e">
        <f>TRIM(CLEAN(MID(Updates!D391,FIND("Clone permissions of another account: ",Updates!D391)+38,(FIND("Email required:",Updates!D391)-(FIND("Clone permissions of another account: ",Updates!D391)+38)))))</f>
        <v>#VALUE!</v>
      </c>
      <c r="L391" t="e">
        <f t="shared" si="56"/>
        <v>#VALUE!</v>
      </c>
      <c r="M391" s="8" t="e">
        <f>TRIM(CLEAN(MID(Updates!D391,FIND("Branch: ",Updates!D391)+8,(FIND("Division",Updates!D391)-(FIND("Branch: ",Updates!D391)+8)))))</f>
        <v>#VALUE!</v>
      </c>
      <c r="N391" s="8" t="e">
        <f>TRIM(CLEAN(MID(Updates!D391,FIND("Pooled Position: ",Updates!D391)+17,(FIND("Are the",Updates!D391)-(FIND("Pooled Position: ",Updates!D391)+17)))))</f>
        <v>#VALUE!</v>
      </c>
      <c r="O391" t="e">
        <f>TRIM(CLEAN(MID(Updates!D391,FIND("Employee Name: ",Updates!D391)+15,(FIND("Job Title",Updates!D391)-(FIND("Employee Name: ",Updates!D391)+15)))))</f>
        <v>#VALUE!</v>
      </c>
      <c r="P391" t="e">
        <f t="shared" si="57"/>
        <v>#VALUE!</v>
      </c>
      <c r="Q391" t="e">
        <f t="shared" si="58"/>
        <v>#VALUE!</v>
      </c>
      <c r="R391" t="e">
        <f t="shared" si="59"/>
        <v>#VALUE!</v>
      </c>
      <c r="S391" t="e">
        <f>TRIM(CLEAN(MID(Updates!D391,FIND("Account to clone: ",Updates!D391)+18,(FIND("Position",Updates!D391)-(FIND("Account to clone: ",Updates!D391)+18)))))</f>
        <v>#VALUE!</v>
      </c>
      <c r="T391" t="str">
        <f t="shared" si="60"/>
        <v/>
      </c>
      <c r="U391" t="str">
        <f t="shared" si="61"/>
        <v>No</v>
      </c>
      <c r="V391" t="e">
        <f>TRIM(CLEAN(MID(Updates!D391,FIND("Home Share (H:\ drive) required: ",Updates!D391)+4,(FIND("Group Share (S:\ drive) required: ",Updates!D391)-(FIND("Home Share (H:\ drive) required: ",Updates!D391)+4)))))</f>
        <v>#VALUE!</v>
      </c>
      <c r="W391" t="str">
        <f t="shared" si="62"/>
        <v>No</v>
      </c>
      <c r="X391" t="e">
        <f>TRIM(CLEAN(MID(Updates!D391,FIND("S Drive Path: ",Updates!D391)+14,(FIND("Position",Updates!D391)-(FIND("S Drive Path: ",Updates!D391)+14)))))</f>
        <v>#VALUE!</v>
      </c>
      <c r="Y391" t="e">
        <f>("USR\"&amp;Updates!K391)</f>
        <v>#VALUE!</v>
      </c>
      <c r="Z391" t="e">
        <f>Updates!K391&amp;"$"</f>
        <v>#VALUE!</v>
      </c>
      <c r="AA391" s="11">
        <f t="shared" ca="1" si="63"/>
        <v>19</v>
      </c>
      <c r="AB391" s="6" t="str">
        <f ca="1">LOOKUP(AA391,AC2:AC21,AD2:AD21)</f>
        <v>DC4MDB09</v>
      </c>
    </row>
    <row r="392" spans="1:28" ht="12" customHeight="1">
      <c r="A392" s="6" t="e">
        <f>TRIM(CLEAN(MID(Updates!D392,FIND("Network User Id: ",Updates!D392)+17,(FIND("E-MAIL ACCOUNTS",Updates!D392)-(FIND("Network User Id:",Updates!D392)+17)))))</f>
        <v>#VALUE!</v>
      </c>
      <c r="B392" s="6" t="e">
        <f>TRIM(CLEAN(MID(Updates!D392,FIND("Logon ID: ",Updates!D392)+10,(FIND("Password:",Updates!D392)-(FIND("Logon ID:",Updates!D392)+10)))))</f>
        <v>#VALUE!</v>
      </c>
      <c r="C392" t="e">
        <f>TRIM(CLEAN(MID(Updates!D392,FIND("Primary Address: ",Updates!D392)+17,(FIND("Secondary Address:",Updates!D392)-(FIND("Primary Address: ",Updates!D392)+17)))))</f>
        <v>#VALUE!</v>
      </c>
      <c r="D392" t="e">
        <f>TRIM(CLEAN(MID(Updates!D392,FIND("Secondary Address: ",Updates!D392)+19,(FIND("** PLEASE DO NOT REPLY TO THIS E-MAIL. ",Updates!D392)-(FIND("Secondary Address: ",Updates!D392)+19)))))</f>
        <v>#VALUE!</v>
      </c>
      <c r="E392" t="b">
        <f>IF(COUNT(SEARCH({"transpo.ottawa.on.ca"},D392)),"@ottawa.ca")</f>
        <v>0</v>
      </c>
      <c r="F392" s="9" t="e">
        <f t="shared" si="55"/>
        <v>#VALUE!</v>
      </c>
      <c r="G392" t="e">
        <f>TRIM(CLEAN(MID(Updates!D392,FIND("E-mail Address: ",Updates!D392)+16,(FIND("The employee",Updates!D392)-(FIND("E-mail Address: ",Updates!D392)+16)))))</f>
        <v>#VALUE!</v>
      </c>
      <c r="H392" t="e">
        <f>TRIM(CLEAN(MID(Updates!D392,FIND("Account Password: ",Updates!D392)+18,(FIND("NETWORK ACCOUNTS",Updates!D392)-(FIND("Account Password:",Updates!D392)+18)))))</f>
        <v>#VALUE!</v>
      </c>
      <c r="I392" t="e">
        <f>TRIM(CLEAN(MID(Updates!D392,FIND("Password: ",Updates!D392)+10,(FIND("E-mail",Updates!D392)-(FIND("Password:",Updates!D392)+12)))))</f>
        <v>#VALUE!</v>
      </c>
      <c r="J392" t="e">
        <f>TRIM(CLEAN(MID(Updates!D392,FIND("Account to clone: ",Updates!D392)+18,(FIND("Position",Updates!D392)-(FIND("Account to clone: ",Updates!D392)+18)))))</f>
        <v>#VALUE!</v>
      </c>
      <c r="K392" t="e">
        <f>TRIM(CLEAN(MID(Updates!D392,FIND("Clone permissions of another account: ",Updates!D392)+38,(FIND("Email required:",Updates!D392)-(FIND("Clone permissions of another account: ",Updates!D392)+38)))))</f>
        <v>#VALUE!</v>
      </c>
      <c r="L392" t="e">
        <f t="shared" si="56"/>
        <v>#VALUE!</v>
      </c>
      <c r="M392" s="8" t="e">
        <f>TRIM(CLEAN(MID(Updates!D392,FIND("Branch: ",Updates!D392)+8,(FIND("Division",Updates!D392)-(FIND("Branch: ",Updates!D392)+8)))))</f>
        <v>#VALUE!</v>
      </c>
      <c r="N392" s="8" t="e">
        <f>TRIM(CLEAN(MID(Updates!D392,FIND("Pooled Position: ",Updates!D392)+17,(FIND("Are the",Updates!D392)-(FIND("Pooled Position: ",Updates!D392)+17)))))</f>
        <v>#VALUE!</v>
      </c>
      <c r="O392" t="e">
        <f>TRIM(CLEAN(MID(Updates!D392,FIND("Employee Name: ",Updates!D392)+15,(FIND("Job Title",Updates!D392)-(FIND("Employee Name: ",Updates!D392)+15)))))</f>
        <v>#VALUE!</v>
      </c>
      <c r="P392" t="e">
        <f t="shared" si="57"/>
        <v>#VALUE!</v>
      </c>
      <c r="Q392" t="e">
        <f t="shared" si="58"/>
        <v>#VALUE!</v>
      </c>
      <c r="R392" t="e">
        <f t="shared" si="59"/>
        <v>#VALUE!</v>
      </c>
      <c r="S392" t="e">
        <f>TRIM(CLEAN(MID(Updates!D392,FIND("Account to clone: ",Updates!D392)+18,(FIND("Position",Updates!D392)-(FIND("Account to clone: ",Updates!D392)+18)))))</f>
        <v>#VALUE!</v>
      </c>
      <c r="T392" t="str">
        <f t="shared" si="60"/>
        <v/>
      </c>
      <c r="U392" t="str">
        <f t="shared" si="61"/>
        <v>No</v>
      </c>
      <c r="V392" t="e">
        <f>TRIM(CLEAN(MID(Updates!D392,FIND("Home Share (H:\ drive) required: ",Updates!D392)+4,(FIND("Group Share (S:\ drive) required: ",Updates!D392)-(FIND("Home Share (H:\ drive) required: ",Updates!D392)+4)))))</f>
        <v>#VALUE!</v>
      </c>
      <c r="W392" t="str">
        <f t="shared" si="62"/>
        <v>No</v>
      </c>
      <c r="X392" t="e">
        <f>TRIM(CLEAN(MID(Updates!D392,FIND("S Drive Path: ",Updates!D392)+14,(FIND("Position",Updates!D392)-(FIND("S Drive Path: ",Updates!D392)+14)))))</f>
        <v>#VALUE!</v>
      </c>
      <c r="Y392" t="e">
        <f>("USR\"&amp;Updates!K392)</f>
        <v>#VALUE!</v>
      </c>
      <c r="Z392" t="e">
        <f>Updates!K392&amp;"$"</f>
        <v>#VALUE!</v>
      </c>
      <c r="AA392" s="11">
        <f t="shared" ca="1" si="63"/>
        <v>6</v>
      </c>
      <c r="AB392" s="6" t="str">
        <f ca="1">LOOKUP(AA392,AC2:AC21,AD2:AD21)</f>
        <v>DC1MDB06</v>
      </c>
    </row>
    <row r="393" spans="1:28" ht="12" customHeight="1">
      <c r="A393" s="6" t="e">
        <f>TRIM(CLEAN(MID(Updates!D393,FIND("Network User Id: ",Updates!D393)+17,(FIND("E-MAIL ACCOUNTS",Updates!D393)-(FIND("Network User Id:",Updates!D393)+17)))))</f>
        <v>#VALUE!</v>
      </c>
      <c r="B393" s="6" t="e">
        <f>TRIM(CLEAN(MID(Updates!D393,FIND("Logon ID: ",Updates!D393)+10,(FIND("Password:",Updates!D393)-(FIND("Logon ID:",Updates!D393)+10)))))</f>
        <v>#VALUE!</v>
      </c>
      <c r="C393" t="e">
        <f>TRIM(CLEAN(MID(Updates!D393,FIND("Primary Address: ",Updates!D393)+17,(FIND("Secondary Address:",Updates!D393)-(FIND("Primary Address: ",Updates!D393)+17)))))</f>
        <v>#VALUE!</v>
      </c>
      <c r="D393" t="e">
        <f>TRIM(CLEAN(MID(Updates!D393,FIND("Secondary Address: ",Updates!D393)+19,(FIND("** PLEASE DO NOT REPLY TO THIS E-MAIL. ",Updates!D393)-(FIND("Secondary Address: ",Updates!D393)+19)))))</f>
        <v>#VALUE!</v>
      </c>
      <c r="E393" t="b">
        <f>IF(COUNT(SEARCH({"transpo.ottawa.on.ca"},D393)),"@ottawa.ca")</f>
        <v>0</v>
      </c>
      <c r="F393" s="9" t="e">
        <f t="shared" si="55"/>
        <v>#VALUE!</v>
      </c>
      <c r="G393" t="e">
        <f>TRIM(CLEAN(MID(Updates!D393,FIND("E-mail Address: ",Updates!D393)+16,(FIND("The employee",Updates!D393)-(FIND("E-mail Address: ",Updates!D393)+16)))))</f>
        <v>#VALUE!</v>
      </c>
      <c r="H393" t="e">
        <f>TRIM(CLEAN(MID(Updates!D393,FIND("Account Password: ",Updates!D393)+18,(FIND("NETWORK ACCOUNTS",Updates!D393)-(FIND("Account Password:",Updates!D393)+18)))))</f>
        <v>#VALUE!</v>
      </c>
      <c r="I393" t="e">
        <f>TRIM(CLEAN(MID(Updates!D393,FIND("Password: ",Updates!D393)+10,(FIND("E-mail",Updates!D393)-(FIND("Password:",Updates!D393)+12)))))</f>
        <v>#VALUE!</v>
      </c>
      <c r="J393" t="e">
        <f>TRIM(CLEAN(MID(Updates!D393,FIND("Account to clone: ",Updates!D393)+18,(FIND("Position",Updates!D393)-(FIND("Account to clone: ",Updates!D393)+18)))))</f>
        <v>#VALUE!</v>
      </c>
      <c r="K393" t="e">
        <f>TRIM(CLEAN(MID(Updates!D393,FIND("Clone permissions of another account: ",Updates!D393)+38,(FIND("Email required:",Updates!D393)-(FIND("Clone permissions of another account: ",Updates!D393)+38)))))</f>
        <v>#VALUE!</v>
      </c>
      <c r="L393" t="e">
        <f t="shared" si="56"/>
        <v>#VALUE!</v>
      </c>
      <c r="M393" s="8" t="e">
        <f>TRIM(CLEAN(MID(Updates!D393,FIND("Branch: ",Updates!D393)+8,(FIND("Division",Updates!D393)-(FIND("Branch: ",Updates!D393)+8)))))</f>
        <v>#VALUE!</v>
      </c>
      <c r="N393" s="8" t="e">
        <f>TRIM(CLEAN(MID(Updates!D393,FIND("Pooled Position: ",Updates!D393)+17,(FIND("Are the",Updates!D393)-(FIND("Pooled Position: ",Updates!D393)+17)))))</f>
        <v>#VALUE!</v>
      </c>
      <c r="O393" t="e">
        <f>TRIM(CLEAN(MID(Updates!D393,FIND("Employee Name: ",Updates!D393)+15,(FIND("Job Title",Updates!D393)-(FIND("Employee Name: ",Updates!D393)+15)))))</f>
        <v>#VALUE!</v>
      </c>
      <c r="P393" t="e">
        <f t="shared" si="57"/>
        <v>#VALUE!</v>
      </c>
      <c r="Q393" t="e">
        <f t="shared" si="58"/>
        <v>#VALUE!</v>
      </c>
      <c r="R393" t="e">
        <f t="shared" si="59"/>
        <v>#VALUE!</v>
      </c>
      <c r="S393" t="e">
        <f>TRIM(CLEAN(MID(Updates!D393,FIND("Account to clone: ",Updates!D393)+18,(FIND("Position",Updates!D393)-(FIND("Account to clone: ",Updates!D393)+18)))))</f>
        <v>#VALUE!</v>
      </c>
      <c r="T393" t="str">
        <f t="shared" si="60"/>
        <v/>
      </c>
      <c r="U393" t="str">
        <f t="shared" si="61"/>
        <v>No</v>
      </c>
      <c r="V393" t="e">
        <f>TRIM(CLEAN(MID(Updates!D393,FIND("Home Share (H:\ drive) required: ",Updates!D393)+4,(FIND("Group Share (S:\ drive) required: ",Updates!D393)-(FIND("Home Share (H:\ drive) required: ",Updates!D393)+4)))))</f>
        <v>#VALUE!</v>
      </c>
      <c r="W393" t="str">
        <f t="shared" si="62"/>
        <v>No</v>
      </c>
      <c r="X393" t="e">
        <f>TRIM(CLEAN(MID(Updates!D393,FIND("S Drive Path: ",Updates!D393)+14,(FIND("Position",Updates!D393)-(FIND("S Drive Path: ",Updates!D393)+14)))))</f>
        <v>#VALUE!</v>
      </c>
      <c r="Y393" t="e">
        <f>("USR\"&amp;Updates!K393)</f>
        <v>#VALUE!</v>
      </c>
      <c r="Z393" t="e">
        <f>Updates!K393&amp;"$"</f>
        <v>#VALUE!</v>
      </c>
      <c r="AA393" s="11">
        <f t="shared" ca="1" si="63"/>
        <v>15</v>
      </c>
      <c r="AB393" s="6" t="str">
        <f ca="1">LOOKUP(AA393,AC2:AC21,AD2:AD21)</f>
        <v>DC4MDB05</v>
      </c>
    </row>
    <row r="394" spans="1:28" ht="12" customHeight="1">
      <c r="A394" s="6" t="e">
        <f>TRIM(CLEAN(MID(Updates!D394,FIND("Network User Id: ",Updates!D394)+17,(FIND("E-MAIL ACCOUNTS",Updates!D394)-(FIND("Network User Id:",Updates!D394)+17)))))</f>
        <v>#VALUE!</v>
      </c>
      <c r="B394" s="6" t="e">
        <f>TRIM(CLEAN(MID(Updates!D394,FIND("Logon ID: ",Updates!D394)+10,(FIND("Password:",Updates!D394)-(FIND("Logon ID:",Updates!D394)+10)))))</f>
        <v>#VALUE!</v>
      </c>
      <c r="C394" t="e">
        <f>TRIM(CLEAN(MID(Updates!D394,FIND("Primary Address: ",Updates!D394)+17,(FIND("Secondary Address:",Updates!D394)-(FIND("Primary Address: ",Updates!D394)+17)))))</f>
        <v>#VALUE!</v>
      </c>
      <c r="D394" t="e">
        <f>TRIM(CLEAN(MID(Updates!D394,FIND("Secondary Address: ",Updates!D394)+19,(FIND("** PLEASE DO NOT REPLY TO THIS E-MAIL. ",Updates!D394)-(FIND("Secondary Address: ",Updates!D394)+19)))))</f>
        <v>#VALUE!</v>
      </c>
      <c r="E394" t="b">
        <f>IF(COUNT(SEARCH({"transpo.ottawa.on.ca"},D394)),"@ottawa.ca")</f>
        <v>0</v>
      </c>
      <c r="F394" s="9" t="e">
        <f t="shared" si="55"/>
        <v>#VALUE!</v>
      </c>
      <c r="G394" t="e">
        <f>TRIM(CLEAN(MID(Updates!D394,FIND("E-mail Address: ",Updates!D394)+16,(FIND("The employee",Updates!D394)-(FIND("E-mail Address: ",Updates!D394)+16)))))</f>
        <v>#VALUE!</v>
      </c>
      <c r="H394" t="e">
        <f>TRIM(CLEAN(MID(Updates!D394,FIND("Account Password: ",Updates!D394)+18,(FIND("NETWORK ACCOUNTS",Updates!D394)-(FIND("Account Password:",Updates!D394)+18)))))</f>
        <v>#VALUE!</v>
      </c>
      <c r="I394" t="e">
        <f>TRIM(CLEAN(MID(Updates!D394,FIND("Password: ",Updates!D394)+10,(FIND("E-mail",Updates!D394)-(FIND("Password:",Updates!D394)+12)))))</f>
        <v>#VALUE!</v>
      </c>
      <c r="J394" t="e">
        <f>TRIM(CLEAN(MID(Updates!D394,FIND("Account to clone: ",Updates!D394)+18,(FIND("Position",Updates!D394)-(FIND("Account to clone: ",Updates!D394)+18)))))</f>
        <v>#VALUE!</v>
      </c>
      <c r="K394" t="e">
        <f>TRIM(CLEAN(MID(Updates!D394,FIND("Clone permissions of another account: ",Updates!D394)+38,(FIND("Email required:",Updates!D394)-(FIND("Clone permissions of another account: ",Updates!D394)+38)))))</f>
        <v>#VALUE!</v>
      </c>
      <c r="L394" t="e">
        <f t="shared" si="56"/>
        <v>#VALUE!</v>
      </c>
      <c r="M394" s="8" t="e">
        <f>TRIM(CLEAN(MID(Updates!D394,FIND("Branch: ",Updates!D394)+8,(FIND("Division",Updates!D394)-(FIND("Branch: ",Updates!D394)+8)))))</f>
        <v>#VALUE!</v>
      </c>
      <c r="N394" s="8" t="e">
        <f>TRIM(CLEAN(MID(Updates!D394,FIND("Pooled Position: ",Updates!D394)+17,(FIND("Are the",Updates!D394)-(FIND("Pooled Position: ",Updates!D394)+17)))))</f>
        <v>#VALUE!</v>
      </c>
      <c r="O394" t="e">
        <f>TRIM(CLEAN(MID(Updates!D394,FIND("Employee Name: ",Updates!D394)+15,(FIND("Job Title",Updates!D394)-(FIND("Employee Name: ",Updates!D394)+15)))))</f>
        <v>#VALUE!</v>
      </c>
      <c r="P394" t="e">
        <f t="shared" si="57"/>
        <v>#VALUE!</v>
      </c>
      <c r="Q394" t="e">
        <f t="shared" si="58"/>
        <v>#VALUE!</v>
      </c>
      <c r="R394" t="e">
        <f t="shared" si="59"/>
        <v>#VALUE!</v>
      </c>
      <c r="S394" t="e">
        <f>TRIM(CLEAN(MID(Updates!D394,FIND("Account to clone: ",Updates!D394)+18,(FIND("Position",Updates!D394)-(FIND("Account to clone: ",Updates!D394)+18)))))</f>
        <v>#VALUE!</v>
      </c>
      <c r="T394" t="str">
        <f t="shared" si="60"/>
        <v/>
      </c>
      <c r="U394" t="str">
        <f t="shared" si="61"/>
        <v>No</v>
      </c>
      <c r="V394" t="e">
        <f>TRIM(CLEAN(MID(Updates!D394,FIND("Home Share (H:\ drive) required: ",Updates!D394)+4,(FIND("Group Share (S:\ drive) required: ",Updates!D394)-(FIND("Home Share (H:\ drive) required: ",Updates!D394)+4)))))</f>
        <v>#VALUE!</v>
      </c>
      <c r="W394" t="str">
        <f t="shared" si="62"/>
        <v>No</v>
      </c>
      <c r="X394" t="e">
        <f>TRIM(CLEAN(MID(Updates!D394,FIND("S Drive Path: ",Updates!D394)+14,(FIND("Position",Updates!D394)-(FIND("S Drive Path: ",Updates!D394)+14)))))</f>
        <v>#VALUE!</v>
      </c>
      <c r="Y394" t="e">
        <f>("USR\"&amp;Updates!K394)</f>
        <v>#VALUE!</v>
      </c>
      <c r="Z394" t="e">
        <f>Updates!K394&amp;"$"</f>
        <v>#VALUE!</v>
      </c>
      <c r="AA394" s="11">
        <f t="shared" ca="1" si="63"/>
        <v>8</v>
      </c>
      <c r="AB394" s="6" t="str">
        <f ca="1">LOOKUP(AA394,AC2:AC21,AD2:AD21)</f>
        <v>DC1MDB08</v>
      </c>
    </row>
    <row r="395" spans="1:28" ht="12" customHeight="1">
      <c r="A395" s="6" t="e">
        <f>TRIM(CLEAN(MID(Updates!D395,FIND("Network User Id: ",Updates!D395)+17,(FIND("E-MAIL ACCOUNTS",Updates!D395)-(FIND("Network User Id:",Updates!D395)+17)))))</f>
        <v>#VALUE!</v>
      </c>
      <c r="B395" s="6" t="e">
        <f>TRIM(CLEAN(MID(Updates!D395,FIND("Logon ID: ",Updates!D395)+10,(FIND("Password:",Updates!D395)-(FIND("Logon ID:",Updates!D395)+10)))))</f>
        <v>#VALUE!</v>
      </c>
      <c r="C395" t="e">
        <f>TRIM(CLEAN(MID(Updates!D395,FIND("Primary Address: ",Updates!D395)+17,(FIND("Secondary Address:",Updates!D395)-(FIND("Primary Address: ",Updates!D395)+17)))))</f>
        <v>#VALUE!</v>
      </c>
      <c r="D395" t="e">
        <f>TRIM(CLEAN(MID(Updates!D395,FIND("Secondary Address: ",Updates!D395)+19,(FIND("** PLEASE DO NOT REPLY TO THIS E-MAIL. ",Updates!D395)-(FIND("Secondary Address: ",Updates!D395)+19)))))</f>
        <v>#VALUE!</v>
      </c>
      <c r="E395" t="b">
        <f>IF(COUNT(SEARCH({"transpo.ottawa.on.ca"},D395)),"@ottawa.ca")</f>
        <v>0</v>
      </c>
      <c r="F395" s="9" t="e">
        <f t="shared" si="55"/>
        <v>#VALUE!</v>
      </c>
      <c r="G395" t="e">
        <f>TRIM(CLEAN(MID(Updates!D395,FIND("E-mail Address: ",Updates!D395)+16,(FIND("The employee",Updates!D395)-(FIND("E-mail Address: ",Updates!D395)+16)))))</f>
        <v>#VALUE!</v>
      </c>
      <c r="H395" t="e">
        <f>TRIM(CLEAN(MID(Updates!D395,FIND("Account Password: ",Updates!D395)+18,(FIND("NETWORK ACCOUNTS",Updates!D395)-(FIND("Account Password:",Updates!D395)+18)))))</f>
        <v>#VALUE!</v>
      </c>
      <c r="I395" t="e">
        <f>TRIM(CLEAN(MID(Updates!D395,FIND("Password: ",Updates!D395)+10,(FIND("E-mail",Updates!D395)-(FIND("Password:",Updates!D395)+12)))))</f>
        <v>#VALUE!</v>
      </c>
      <c r="J395" t="e">
        <f>TRIM(CLEAN(MID(Updates!D395,FIND("Account to clone: ",Updates!D395)+18,(FIND("Position",Updates!D395)-(FIND("Account to clone: ",Updates!D395)+18)))))</f>
        <v>#VALUE!</v>
      </c>
      <c r="K395" t="e">
        <f>TRIM(CLEAN(MID(Updates!D395,FIND("Clone permissions of another account: ",Updates!D395)+38,(FIND("Email required:",Updates!D395)-(FIND("Clone permissions of another account: ",Updates!D395)+38)))))</f>
        <v>#VALUE!</v>
      </c>
      <c r="L395" t="e">
        <f t="shared" si="56"/>
        <v>#VALUE!</v>
      </c>
      <c r="M395" s="8" t="e">
        <f>TRIM(CLEAN(MID(Updates!D395,FIND("Branch: ",Updates!D395)+8,(FIND("Division",Updates!D395)-(FIND("Branch: ",Updates!D395)+8)))))</f>
        <v>#VALUE!</v>
      </c>
      <c r="N395" s="8" t="e">
        <f>TRIM(CLEAN(MID(Updates!D395,FIND("Pooled Position: ",Updates!D395)+17,(FIND("Are the",Updates!D395)-(FIND("Pooled Position: ",Updates!D395)+17)))))</f>
        <v>#VALUE!</v>
      </c>
      <c r="O395" t="e">
        <f>TRIM(CLEAN(MID(Updates!D395,FIND("Employee Name: ",Updates!D395)+15,(FIND("Job Title",Updates!D395)-(FIND("Employee Name: ",Updates!D395)+15)))))</f>
        <v>#VALUE!</v>
      </c>
      <c r="P395" t="e">
        <f t="shared" si="57"/>
        <v>#VALUE!</v>
      </c>
      <c r="Q395" t="e">
        <f t="shared" si="58"/>
        <v>#VALUE!</v>
      </c>
      <c r="R395" t="e">
        <f t="shared" si="59"/>
        <v>#VALUE!</v>
      </c>
      <c r="S395" t="e">
        <f>TRIM(CLEAN(MID(Updates!D395,FIND("Account to clone: ",Updates!D395)+18,(FIND("Position",Updates!D395)-(FIND("Account to clone: ",Updates!D395)+18)))))</f>
        <v>#VALUE!</v>
      </c>
      <c r="T395" t="str">
        <f t="shared" si="60"/>
        <v/>
      </c>
      <c r="U395" t="str">
        <f t="shared" si="61"/>
        <v>No</v>
      </c>
      <c r="V395" t="e">
        <f>TRIM(CLEAN(MID(Updates!D395,FIND("Home Share (H:\ drive) required: ",Updates!D395)+4,(FIND("Group Share (S:\ drive) required: ",Updates!D395)-(FIND("Home Share (H:\ drive) required: ",Updates!D395)+4)))))</f>
        <v>#VALUE!</v>
      </c>
      <c r="W395" t="str">
        <f t="shared" si="62"/>
        <v>No</v>
      </c>
      <c r="X395" t="e">
        <f>TRIM(CLEAN(MID(Updates!D395,FIND("S Drive Path: ",Updates!D395)+14,(FIND("Position",Updates!D395)-(FIND("S Drive Path: ",Updates!D395)+14)))))</f>
        <v>#VALUE!</v>
      </c>
      <c r="Y395" t="e">
        <f>("USR\"&amp;Updates!K395)</f>
        <v>#VALUE!</v>
      </c>
      <c r="Z395" t="e">
        <f>Updates!K395&amp;"$"</f>
        <v>#VALUE!</v>
      </c>
      <c r="AA395" s="11">
        <f t="shared" ca="1" si="63"/>
        <v>14</v>
      </c>
      <c r="AB395" s="6" t="str">
        <f ca="1">LOOKUP(AA395,AC2:AC21,AD2:AD21)</f>
        <v>DC4MDB04</v>
      </c>
    </row>
    <row r="396" spans="1:28" ht="12" customHeight="1">
      <c r="A396" s="6" t="e">
        <f>TRIM(CLEAN(MID(Updates!D396,FIND("Network User Id: ",Updates!D396)+17,(FIND("E-MAIL ACCOUNTS",Updates!D396)-(FIND("Network User Id:",Updates!D396)+17)))))</f>
        <v>#VALUE!</v>
      </c>
      <c r="B396" s="6" t="e">
        <f>TRIM(CLEAN(MID(Updates!D396,FIND("Logon ID: ",Updates!D396)+10,(FIND("Password:",Updates!D396)-(FIND("Logon ID:",Updates!D396)+10)))))</f>
        <v>#VALUE!</v>
      </c>
      <c r="C396" t="e">
        <f>TRIM(CLEAN(MID(Updates!D396,FIND("Primary Address: ",Updates!D396)+17,(FIND("Secondary Address:",Updates!D396)-(FIND("Primary Address: ",Updates!D396)+17)))))</f>
        <v>#VALUE!</v>
      </c>
      <c r="D396" t="e">
        <f>TRIM(CLEAN(MID(Updates!D396,FIND("Secondary Address: ",Updates!D396)+19,(FIND("** PLEASE DO NOT REPLY TO THIS E-MAIL. ",Updates!D396)-(FIND("Secondary Address: ",Updates!D396)+19)))))</f>
        <v>#VALUE!</v>
      </c>
      <c r="E396" t="b">
        <f>IF(COUNT(SEARCH({"transpo.ottawa.on.ca"},D396)),"@ottawa.ca")</f>
        <v>0</v>
      </c>
      <c r="F396" s="9" t="e">
        <f t="shared" si="55"/>
        <v>#VALUE!</v>
      </c>
      <c r="G396" t="e">
        <f>TRIM(CLEAN(MID(Updates!D396,FIND("E-mail Address: ",Updates!D396)+16,(FIND("The employee",Updates!D396)-(FIND("E-mail Address: ",Updates!D396)+16)))))</f>
        <v>#VALUE!</v>
      </c>
      <c r="H396" t="e">
        <f>TRIM(CLEAN(MID(Updates!D396,FIND("Account Password: ",Updates!D396)+18,(FIND("NETWORK ACCOUNTS",Updates!D396)-(FIND("Account Password:",Updates!D396)+18)))))</f>
        <v>#VALUE!</v>
      </c>
      <c r="I396" t="e">
        <f>TRIM(CLEAN(MID(Updates!D396,FIND("Password: ",Updates!D396)+10,(FIND("E-mail",Updates!D396)-(FIND("Password:",Updates!D396)+12)))))</f>
        <v>#VALUE!</v>
      </c>
      <c r="J396" t="e">
        <f>TRIM(CLEAN(MID(Updates!D396,FIND("Account to clone: ",Updates!D396)+18,(FIND("Position",Updates!D396)-(FIND("Account to clone: ",Updates!D396)+18)))))</f>
        <v>#VALUE!</v>
      </c>
      <c r="K396" t="e">
        <f>TRIM(CLEAN(MID(Updates!D396,FIND("Clone permissions of another account: ",Updates!D396)+38,(FIND("Email required:",Updates!D396)-(FIND("Clone permissions of another account: ",Updates!D396)+38)))))</f>
        <v>#VALUE!</v>
      </c>
      <c r="L396" t="e">
        <f t="shared" si="56"/>
        <v>#VALUE!</v>
      </c>
      <c r="M396" s="8" t="e">
        <f>TRIM(CLEAN(MID(Updates!D396,FIND("Branch: ",Updates!D396)+8,(FIND("Division",Updates!D396)-(FIND("Branch: ",Updates!D396)+8)))))</f>
        <v>#VALUE!</v>
      </c>
      <c r="N396" s="8" t="e">
        <f>TRIM(CLEAN(MID(Updates!D396,FIND("Pooled Position: ",Updates!D396)+17,(FIND("Are the",Updates!D396)-(FIND("Pooled Position: ",Updates!D396)+17)))))</f>
        <v>#VALUE!</v>
      </c>
      <c r="O396" t="e">
        <f>TRIM(CLEAN(MID(Updates!D396,FIND("Employee Name: ",Updates!D396)+15,(FIND("Job Title",Updates!D396)-(FIND("Employee Name: ",Updates!D396)+15)))))</f>
        <v>#VALUE!</v>
      </c>
      <c r="P396" t="e">
        <f t="shared" si="57"/>
        <v>#VALUE!</v>
      </c>
      <c r="Q396" t="e">
        <f t="shared" si="58"/>
        <v>#VALUE!</v>
      </c>
      <c r="R396" t="e">
        <f t="shared" si="59"/>
        <v>#VALUE!</v>
      </c>
      <c r="S396" t="e">
        <f>TRIM(CLEAN(MID(Updates!D396,FIND("Account to clone: ",Updates!D396)+18,(FIND("Position",Updates!D396)-(FIND("Account to clone: ",Updates!D396)+18)))))</f>
        <v>#VALUE!</v>
      </c>
      <c r="T396" t="str">
        <f t="shared" si="60"/>
        <v/>
      </c>
      <c r="U396" t="str">
        <f t="shared" si="61"/>
        <v>No</v>
      </c>
      <c r="V396" t="e">
        <f>TRIM(CLEAN(MID(Updates!D396,FIND("Home Share (H:\ drive) required: ",Updates!D396)+4,(FIND("Group Share (S:\ drive) required: ",Updates!D396)-(FIND("Home Share (H:\ drive) required: ",Updates!D396)+4)))))</f>
        <v>#VALUE!</v>
      </c>
      <c r="W396" t="str">
        <f t="shared" si="62"/>
        <v>No</v>
      </c>
      <c r="X396" t="e">
        <f>TRIM(CLEAN(MID(Updates!D396,FIND("S Drive Path: ",Updates!D396)+14,(FIND("Position",Updates!D396)-(FIND("S Drive Path: ",Updates!D396)+14)))))</f>
        <v>#VALUE!</v>
      </c>
      <c r="Y396" t="e">
        <f>("USR\"&amp;Updates!K396)</f>
        <v>#VALUE!</v>
      </c>
      <c r="Z396" t="e">
        <f>Updates!K396&amp;"$"</f>
        <v>#VALUE!</v>
      </c>
      <c r="AA396" s="11">
        <f t="shared" ca="1" si="63"/>
        <v>10</v>
      </c>
      <c r="AB396" s="6" t="str">
        <f ca="1">LOOKUP(AA396,AC2:AC21,AD2:AD21)</f>
        <v>DC1MDB10</v>
      </c>
    </row>
    <row r="397" spans="1:28" ht="12" customHeight="1">
      <c r="A397" s="6" t="e">
        <f>TRIM(CLEAN(MID(Updates!D397,FIND("Network User Id: ",Updates!D397)+17,(FIND("E-MAIL ACCOUNTS",Updates!D397)-(FIND("Network User Id:",Updates!D397)+17)))))</f>
        <v>#VALUE!</v>
      </c>
      <c r="B397" s="6" t="e">
        <f>TRIM(CLEAN(MID(Updates!D397,FIND("Logon ID: ",Updates!D397)+10,(FIND("Password:",Updates!D397)-(FIND("Logon ID:",Updates!D397)+10)))))</f>
        <v>#VALUE!</v>
      </c>
      <c r="C397" t="e">
        <f>TRIM(CLEAN(MID(Updates!D397,FIND("Primary Address: ",Updates!D397)+17,(FIND("Secondary Address:",Updates!D397)-(FIND("Primary Address: ",Updates!D397)+17)))))</f>
        <v>#VALUE!</v>
      </c>
      <c r="D397" t="e">
        <f>TRIM(CLEAN(MID(Updates!D397,FIND("Secondary Address: ",Updates!D397)+19,(FIND("** PLEASE DO NOT REPLY TO THIS E-MAIL. ",Updates!D397)-(FIND("Secondary Address: ",Updates!D397)+19)))))</f>
        <v>#VALUE!</v>
      </c>
      <c r="E397" t="b">
        <f>IF(COUNT(SEARCH({"transpo.ottawa.on.ca"},D397)),"@ottawa.ca")</f>
        <v>0</v>
      </c>
      <c r="F397" s="9" t="e">
        <f t="shared" si="55"/>
        <v>#VALUE!</v>
      </c>
      <c r="G397" t="e">
        <f>TRIM(CLEAN(MID(Updates!D397,FIND("E-mail Address: ",Updates!D397)+16,(FIND("The employee",Updates!D397)-(FIND("E-mail Address: ",Updates!D397)+16)))))</f>
        <v>#VALUE!</v>
      </c>
      <c r="H397" t="e">
        <f>TRIM(CLEAN(MID(Updates!D397,FIND("Account Password: ",Updates!D397)+18,(FIND("NETWORK ACCOUNTS",Updates!D397)-(FIND("Account Password:",Updates!D397)+18)))))</f>
        <v>#VALUE!</v>
      </c>
      <c r="I397" t="e">
        <f>TRIM(CLEAN(MID(Updates!D397,FIND("Password: ",Updates!D397)+10,(FIND("E-mail",Updates!D397)-(FIND("Password:",Updates!D397)+12)))))</f>
        <v>#VALUE!</v>
      </c>
      <c r="J397" t="e">
        <f>TRIM(CLEAN(MID(Updates!D397,FIND("Account to clone: ",Updates!D397)+18,(FIND("Position",Updates!D397)-(FIND("Account to clone: ",Updates!D397)+18)))))</f>
        <v>#VALUE!</v>
      </c>
      <c r="K397" t="e">
        <f>TRIM(CLEAN(MID(Updates!D397,FIND("Clone permissions of another account: ",Updates!D397)+38,(FIND("Email required:",Updates!D397)-(FIND("Clone permissions of another account: ",Updates!D397)+38)))))</f>
        <v>#VALUE!</v>
      </c>
      <c r="L397" t="e">
        <f t="shared" si="56"/>
        <v>#VALUE!</v>
      </c>
      <c r="M397" s="8" t="e">
        <f>TRIM(CLEAN(MID(Updates!D397,FIND("Branch: ",Updates!D397)+8,(FIND("Division",Updates!D397)-(FIND("Branch: ",Updates!D397)+8)))))</f>
        <v>#VALUE!</v>
      </c>
      <c r="N397" s="8" t="e">
        <f>TRIM(CLEAN(MID(Updates!D397,FIND("Pooled Position: ",Updates!D397)+17,(FIND("Are the",Updates!D397)-(FIND("Pooled Position: ",Updates!D397)+17)))))</f>
        <v>#VALUE!</v>
      </c>
      <c r="O397" t="e">
        <f>TRIM(CLEAN(MID(Updates!D397,FIND("Employee Name: ",Updates!D397)+15,(FIND("Job Title",Updates!D397)-(FIND("Employee Name: ",Updates!D397)+15)))))</f>
        <v>#VALUE!</v>
      </c>
      <c r="P397" t="e">
        <f t="shared" si="57"/>
        <v>#VALUE!</v>
      </c>
      <c r="Q397" t="e">
        <f t="shared" si="58"/>
        <v>#VALUE!</v>
      </c>
      <c r="R397" t="e">
        <f t="shared" si="59"/>
        <v>#VALUE!</v>
      </c>
      <c r="S397" t="e">
        <f>TRIM(CLEAN(MID(Updates!D397,FIND("Account to clone: ",Updates!D397)+18,(FIND("Position",Updates!D397)-(FIND("Account to clone: ",Updates!D397)+18)))))</f>
        <v>#VALUE!</v>
      </c>
      <c r="T397" t="str">
        <f t="shared" si="60"/>
        <v/>
      </c>
      <c r="U397" t="str">
        <f t="shared" si="61"/>
        <v>No</v>
      </c>
      <c r="V397" t="e">
        <f>TRIM(CLEAN(MID(Updates!D397,FIND("Home Share (H:\ drive) required: ",Updates!D397)+4,(FIND("Group Share (S:\ drive) required: ",Updates!D397)-(FIND("Home Share (H:\ drive) required: ",Updates!D397)+4)))))</f>
        <v>#VALUE!</v>
      </c>
      <c r="W397" t="str">
        <f t="shared" si="62"/>
        <v>No</v>
      </c>
      <c r="X397" t="e">
        <f>TRIM(CLEAN(MID(Updates!D397,FIND("S Drive Path: ",Updates!D397)+14,(FIND("Position",Updates!D397)-(FIND("S Drive Path: ",Updates!D397)+14)))))</f>
        <v>#VALUE!</v>
      </c>
      <c r="Y397" t="e">
        <f>("USR\"&amp;Updates!K397)</f>
        <v>#VALUE!</v>
      </c>
      <c r="Z397" t="e">
        <f>Updates!K397&amp;"$"</f>
        <v>#VALUE!</v>
      </c>
      <c r="AA397" s="11">
        <f t="shared" ca="1" si="63"/>
        <v>8</v>
      </c>
      <c r="AB397" s="6" t="str">
        <f ca="1">LOOKUP(AA397,AC2:AC21,AD2:AD21)</f>
        <v>DC1MDB08</v>
      </c>
    </row>
    <row r="398" spans="1:28" ht="12" customHeight="1">
      <c r="A398" s="6" t="e">
        <f>TRIM(CLEAN(MID(Updates!D398,FIND("Network User Id: ",Updates!D398)+17,(FIND("E-MAIL ACCOUNTS",Updates!D398)-(FIND("Network User Id:",Updates!D398)+17)))))</f>
        <v>#VALUE!</v>
      </c>
      <c r="B398" s="6" t="e">
        <f>TRIM(CLEAN(MID(Updates!D398,FIND("Logon ID: ",Updates!D398)+10,(FIND("Password:",Updates!D398)-(FIND("Logon ID:",Updates!D398)+10)))))</f>
        <v>#VALUE!</v>
      </c>
      <c r="C398" t="e">
        <f>TRIM(CLEAN(MID(Updates!D398,FIND("Primary Address: ",Updates!D398)+17,(FIND("Secondary Address:",Updates!D398)-(FIND("Primary Address: ",Updates!D398)+17)))))</f>
        <v>#VALUE!</v>
      </c>
      <c r="D398" t="e">
        <f>TRIM(CLEAN(MID(Updates!D398,FIND("Secondary Address: ",Updates!D398)+19,(FIND("** PLEASE DO NOT REPLY TO THIS E-MAIL. ",Updates!D398)-(FIND("Secondary Address: ",Updates!D398)+19)))))</f>
        <v>#VALUE!</v>
      </c>
      <c r="E398" t="b">
        <f>IF(COUNT(SEARCH({"transpo.ottawa.on.ca"},D398)),"@ottawa.ca")</f>
        <v>0</v>
      </c>
      <c r="F398" s="9" t="e">
        <f t="shared" si="55"/>
        <v>#VALUE!</v>
      </c>
      <c r="G398" t="e">
        <f>TRIM(CLEAN(MID(Updates!D398,FIND("E-mail Address: ",Updates!D398)+16,(FIND("The employee",Updates!D398)-(FIND("E-mail Address: ",Updates!D398)+16)))))</f>
        <v>#VALUE!</v>
      </c>
      <c r="H398" t="e">
        <f>TRIM(CLEAN(MID(Updates!D398,FIND("Account Password: ",Updates!D398)+18,(FIND("NETWORK ACCOUNTS",Updates!D398)-(FIND("Account Password:",Updates!D398)+18)))))</f>
        <v>#VALUE!</v>
      </c>
      <c r="I398" t="e">
        <f>TRIM(CLEAN(MID(Updates!D398,FIND("Password: ",Updates!D398)+10,(FIND("E-mail",Updates!D398)-(FIND("Password:",Updates!D398)+12)))))</f>
        <v>#VALUE!</v>
      </c>
      <c r="J398" t="e">
        <f>TRIM(CLEAN(MID(Updates!D398,FIND("Account to clone: ",Updates!D398)+18,(FIND("Position",Updates!D398)-(FIND("Account to clone: ",Updates!D398)+18)))))</f>
        <v>#VALUE!</v>
      </c>
      <c r="K398" t="e">
        <f>TRIM(CLEAN(MID(Updates!D398,FIND("Clone permissions of another account: ",Updates!D398)+38,(FIND("Email required:",Updates!D398)-(FIND("Clone permissions of another account: ",Updates!D398)+38)))))</f>
        <v>#VALUE!</v>
      </c>
      <c r="L398" t="e">
        <f t="shared" si="56"/>
        <v>#VALUE!</v>
      </c>
      <c r="M398" s="8" t="e">
        <f>TRIM(CLEAN(MID(Updates!D398,FIND("Branch: ",Updates!D398)+8,(FIND("Division",Updates!D398)-(FIND("Branch: ",Updates!D398)+8)))))</f>
        <v>#VALUE!</v>
      </c>
      <c r="N398" s="8" t="e">
        <f>TRIM(CLEAN(MID(Updates!D398,FIND("Pooled Position: ",Updates!D398)+17,(FIND("Are the",Updates!D398)-(FIND("Pooled Position: ",Updates!D398)+17)))))</f>
        <v>#VALUE!</v>
      </c>
      <c r="O398" t="e">
        <f>TRIM(CLEAN(MID(Updates!D398,FIND("Employee Name: ",Updates!D398)+15,(FIND("Job Title",Updates!D398)-(FIND("Employee Name: ",Updates!D398)+15)))))</f>
        <v>#VALUE!</v>
      </c>
      <c r="P398" t="e">
        <f t="shared" si="57"/>
        <v>#VALUE!</v>
      </c>
      <c r="Q398" t="e">
        <f t="shared" si="58"/>
        <v>#VALUE!</v>
      </c>
      <c r="R398" t="e">
        <f t="shared" si="59"/>
        <v>#VALUE!</v>
      </c>
      <c r="S398" t="e">
        <f>TRIM(CLEAN(MID(Updates!D398,FIND("Account to clone: ",Updates!D398)+18,(FIND("Position",Updates!D398)-(FIND("Account to clone: ",Updates!D398)+18)))))</f>
        <v>#VALUE!</v>
      </c>
      <c r="T398" t="str">
        <f t="shared" si="60"/>
        <v/>
      </c>
      <c r="U398" t="str">
        <f t="shared" si="61"/>
        <v>No</v>
      </c>
      <c r="V398" t="e">
        <f>TRIM(CLEAN(MID(Updates!D398,FIND("Home Share (H:\ drive) required: ",Updates!D398)+4,(FIND("Group Share (S:\ drive) required: ",Updates!D398)-(FIND("Home Share (H:\ drive) required: ",Updates!D398)+4)))))</f>
        <v>#VALUE!</v>
      </c>
      <c r="W398" t="str">
        <f t="shared" si="62"/>
        <v>No</v>
      </c>
      <c r="X398" t="e">
        <f>TRIM(CLEAN(MID(Updates!D398,FIND("S Drive Path: ",Updates!D398)+14,(FIND("Position",Updates!D398)-(FIND("S Drive Path: ",Updates!D398)+14)))))</f>
        <v>#VALUE!</v>
      </c>
      <c r="Y398" t="e">
        <f>("USR\"&amp;Updates!K398)</f>
        <v>#VALUE!</v>
      </c>
      <c r="Z398" t="e">
        <f>Updates!K398&amp;"$"</f>
        <v>#VALUE!</v>
      </c>
      <c r="AA398" s="11">
        <f t="shared" ca="1" si="63"/>
        <v>9</v>
      </c>
      <c r="AB398" s="6" t="str">
        <f ca="1">LOOKUP(AA398,AC2:AC21,AD2:AD21)</f>
        <v>DC1MDB09</v>
      </c>
    </row>
    <row r="399" spans="1:28" ht="12" customHeight="1">
      <c r="A399" s="6" t="e">
        <f>TRIM(CLEAN(MID(Updates!D399,FIND("Network User Id: ",Updates!D399)+17,(FIND("E-MAIL ACCOUNTS",Updates!D399)-(FIND("Network User Id:",Updates!D399)+17)))))</f>
        <v>#VALUE!</v>
      </c>
      <c r="B399" s="6" t="e">
        <f>TRIM(CLEAN(MID(Updates!D399,FIND("Logon ID: ",Updates!D399)+10,(FIND("Password:",Updates!D399)-(FIND("Logon ID:",Updates!D399)+10)))))</f>
        <v>#VALUE!</v>
      </c>
      <c r="C399" t="e">
        <f>TRIM(CLEAN(MID(Updates!D399,FIND("Primary Address: ",Updates!D399)+17,(FIND("Secondary Address:",Updates!D399)-(FIND("Primary Address: ",Updates!D399)+17)))))</f>
        <v>#VALUE!</v>
      </c>
      <c r="D399" t="e">
        <f>TRIM(CLEAN(MID(Updates!D399,FIND("Secondary Address: ",Updates!D399)+19,(FIND("** PLEASE DO NOT REPLY TO THIS E-MAIL. ",Updates!D399)-(FIND("Secondary Address: ",Updates!D399)+19)))))</f>
        <v>#VALUE!</v>
      </c>
      <c r="E399" t="b">
        <f>IF(COUNT(SEARCH({"transpo.ottawa.on.ca"},D399)),"@ottawa.ca")</f>
        <v>0</v>
      </c>
      <c r="F399" s="9" t="e">
        <f t="shared" si="55"/>
        <v>#VALUE!</v>
      </c>
      <c r="G399" t="e">
        <f>TRIM(CLEAN(MID(Updates!D399,FIND("E-mail Address: ",Updates!D399)+16,(FIND("The employee",Updates!D399)-(FIND("E-mail Address: ",Updates!D399)+16)))))</f>
        <v>#VALUE!</v>
      </c>
      <c r="H399" t="e">
        <f>TRIM(CLEAN(MID(Updates!D399,FIND("Account Password: ",Updates!D399)+18,(FIND("NETWORK ACCOUNTS",Updates!D399)-(FIND("Account Password:",Updates!D399)+18)))))</f>
        <v>#VALUE!</v>
      </c>
      <c r="I399" t="e">
        <f>TRIM(CLEAN(MID(Updates!D399,FIND("Password: ",Updates!D399)+10,(FIND("E-mail",Updates!D399)-(FIND("Password:",Updates!D399)+12)))))</f>
        <v>#VALUE!</v>
      </c>
      <c r="J399" t="e">
        <f>TRIM(CLEAN(MID(Updates!D399,FIND("Account to clone: ",Updates!D399)+18,(FIND("Position",Updates!D399)-(FIND("Account to clone: ",Updates!D399)+18)))))</f>
        <v>#VALUE!</v>
      </c>
      <c r="K399" t="e">
        <f>TRIM(CLEAN(MID(Updates!D399,FIND("Clone permissions of another account: ",Updates!D399)+38,(FIND("Email required:",Updates!D399)-(FIND("Clone permissions of another account: ",Updates!D399)+38)))))</f>
        <v>#VALUE!</v>
      </c>
      <c r="L399" t="e">
        <f t="shared" si="56"/>
        <v>#VALUE!</v>
      </c>
      <c r="M399" s="8" t="e">
        <f>TRIM(CLEAN(MID(Updates!D399,FIND("Branch: ",Updates!D399)+8,(FIND("Division",Updates!D399)-(FIND("Branch: ",Updates!D399)+8)))))</f>
        <v>#VALUE!</v>
      </c>
      <c r="N399" s="8" t="e">
        <f>TRIM(CLEAN(MID(Updates!D399,FIND("Pooled Position: ",Updates!D399)+17,(FIND("Are the",Updates!D399)-(FIND("Pooled Position: ",Updates!D399)+17)))))</f>
        <v>#VALUE!</v>
      </c>
      <c r="O399" t="e">
        <f>TRIM(CLEAN(MID(Updates!D399,FIND("Employee Name: ",Updates!D399)+15,(FIND("Job Title",Updates!D399)-(FIND("Employee Name: ",Updates!D399)+15)))))</f>
        <v>#VALUE!</v>
      </c>
      <c r="P399" t="e">
        <f t="shared" si="57"/>
        <v>#VALUE!</v>
      </c>
      <c r="Q399" t="e">
        <f t="shared" si="58"/>
        <v>#VALUE!</v>
      </c>
      <c r="R399" t="e">
        <f t="shared" si="59"/>
        <v>#VALUE!</v>
      </c>
      <c r="S399" t="e">
        <f>TRIM(CLEAN(MID(Updates!D399,FIND("Account to clone: ",Updates!D399)+18,(FIND("Position",Updates!D399)-(FIND("Account to clone: ",Updates!D399)+18)))))</f>
        <v>#VALUE!</v>
      </c>
      <c r="T399" t="str">
        <f t="shared" si="60"/>
        <v/>
      </c>
      <c r="U399" t="str">
        <f t="shared" si="61"/>
        <v>No</v>
      </c>
      <c r="V399" t="e">
        <f>TRIM(CLEAN(MID(Updates!D399,FIND("Home Share (H:\ drive) required: ",Updates!D399)+4,(FIND("Group Share (S:\ drive) required: ",Updates!D399)-(FIND("Home Share (H:\ drive) required: ",Updates!D399)+4)))))</f>
        <v>#VALUE!</v>
      </c>
      <c r="W399" t="str">
        <f t="shared" si="62"/>
        <v>No</v>
      </c>
      <c r="X399" t="e">
        <f>TRIM(CLEAN(MID(Updates!D399,FIND("S Drive Path: ",Updates!D399)+14,(FIND("Position",Updates!D399)-(FIND("S Drive Path: ",Updates!D399)+14)))))</f>
        <v>#VALUE!</v>
      </c>
      <c r="Y399" t="e">
        <f>("USR\"&amp;Updates!K399)</f>
        <v>#VALUE!</v>
      </c>
      <c r="Z399" t="e">
        <f>Updates!K399&amp;"$"</f>
        <v>#VALUE!</v>
      </c>
      <c r="AA399" s="11">
        <f t="shared" ca="1" si="63"/>
        <v>19</v>
      </c>
      <c r="AB399" s="6" t="str">
        <f ca="1">LOOKUP(AA399,AC2:AC21,AD2:AD21)</f>
        <v>DC4MDB09</v>
      </c>
    </row>
    <row r="400" spans="1:28" ht="12" customHeight="1">
      <c r="A400" s="6" t="e">
        <f>TRIM(CLEAN(MID(Updates!D400,FIND("Network User Id: ",Updates!D400)+17,(FIND("E-MAIL ACCOUNTS",Updates!D400)-(FIND("Network User Id:",Updates!D400)+17)))))</f>
        <v>#VALUE!</v>
      </c>
      <c r="B400" s="6" t="e">
        <f>TRIM(CLEAN(MID(Updates!D400,FIND("Logon ID: ",Updates!D400)+10,(FIND("Password:",Updates!D400)-(FIND("Logon ID:",Updates!D400)+10)))))</f>
        <v>#VALUE!</v>
      </c>
      <c r="C400" t="e">
        <f>TRIM(CLEAN(MID(Updates!D400,FIND("Primary Address: ",Updates!D400)+17,(FIND("Secondary Address:",Updates!D400)-(FIND("Primary Address: ",Updates!D400)+17)))))</f>
        <v>#VALUE!</v>
      </c>
      <c r="D400" t="e">
        <f>TRIM(CLEAN(MID(Updates!D400,FIND("Secondary Address: ",Updates!D400)+19,(FIND("** PLEASE DO NOT REPLY TO THIS E-MAIL. ",Updates!D400)-(FIND("Secondary Address: ",Updates!D400)+19)))))</f>
        <v>#VALUE!</v>
      </c>
      <c r="E400" t="b">
        <f>IF(COUNT(SEARCH({"transpo.ottawa.on.ca"},D400)),"@ottawa.ca")</f>
        <v>0</v>
      </c>
      <c r="F400" s="9" t="e">
        <f t="shared" si="55"/>
        <v>#VALUE!</v>
      </c>
      <c r="G400" t="e">
        <f>TRIM(CLEAN(MID(Updates!D400,FIND("E-mail Address: ",Updates!D400)+16,(FIND("The employee",Updates!D400)-(FIND("E-mail Address: ",Updates!D400)+16)))))</f>
        <v>#VALUE!</v>
      </c>
      <c r="H400" t="e">
        <f>TRIM(CLEAN(MID(Updates!D400,FIND("Account Password: ",Updates!D400)+18,(FIND("NETWORK ACCOUNTS",Updates!D400)-(FIND("Account Password:",Updates!D400)+18)))))</f>
        <v>#VALUE!</v>
      </c>
      <c r="I400" t="e">
        <f>TRIM(CLEAN(MID(Updates!D400,FIND("Password: ",Updates!D400)+10,(FIND("E-mail",Updates!D400)-(FIND("Password:",Updates!D400)+12)))))</f>
        <v>#VALUE!</v>
      </c>
      <c r="J400" t="e">
        <f>TRIM(CLEAN(MID(Updates!D400,FIND("Account to clone: ",Updates!D400)+18,(FIND("Position",Updates!D400)-(FIND("Account to clone: ",Updates!D400)+18)))))</f>
        <v>#VALUE!</v>
      </c>
      <c r="K400" t="e">
        <f>TRIM(CLEAN(MID(Updates!D400,FIND("Clone permissions of another account: ",Updates!D400)+38,(FIND("Email required:",Updates!D400)-(FIND("Clone permissions of another account: ",Updates!D400)+38)))))</f>
        <v>#VALUE!</v>
      </c>
      <c r="L400" t="e">
        <f t="shared" si="56"/>
        <v>#VALUE!</v>
      </c>
      <c r="M400" s="8" t="e">
        <f>TRIM(CLEAN(MID(Updates!D400,FIND("Branch: ",Updates!D400)+8,(FIND("Division",Updates!D400)-(FIND("Branch: ",Updates!D400)+8)))))</f>
        <v>#VALUE!</v>
      </c>
      <c r="N400" s="8" t="e">
        <f>TRIM(CLEAN(MID(Updates!D400,FIND("Pooled Position: ",Updates!D400)+17,(FIND("Are the",Updates!D400)-(FIND("Pooled Position: ",Updates!D400)+17)))))</f>
        <v>#VALUE!</v>
      </c>
      <c r="O400" t="e">
        <f>TRIM(CLEAN(MID(Updates!D400,FIND("Employee Name: ",Updates!D400)+15,(FIND("Job Title",Updates!D400)-(FIND("Employee Name: ",Updates!D400)+15)))))</f>
        <v>#VALUE!</v>
      </c>
      <c r="P400" t="e">
        <f t="shared" si="57"/>
        <v>#VALUE!</v>
      </c>
      <c r="Q400" t="e">
        <f t="shared" si="58"/>
        <v>#VALUE!</v>
      </c>
      <c r="R400" t="e">
        <f t="shared" si="59"/>
        <v>#VALUE!</v>
      </c>
      <c r="S400" t="e">
        <f>TRIM(CLEAN(MID(Updates!D400,FIND("Account to clone: ",Updates!D400)+18,(FIND("Position",Updates!D400)-(FIND("Account to clone: ",Updates!D400)+18)))))</f>
        <v>#VALUE!</v>
      </c>
      <c r="T400" t="str">
        <f t="shared" si="60"/>
        <v/>
      </c>
      <c r="U400" t="str">
        <f t="shared" si="61"/>
        <v>No</v>
      </c>
      <c r="V400" t="e">
        <f>TRIM(CLEAN(MID(Updates!D400,FIND("Home Share (H:\ drive) required: ",Updates!D400)+4,(FIND("Group Share (S:\ drive) required: ",Updates!D400)-(FIND("Home Share (H:\ drive) required: ",Updates!D400)+4)))))</f>
        <v>#VALUE!</v>
      </c>
      <c r="W400" t="str">
        <f t="shared" si="62"/>
        <v>No</v>
      </c>
      <c r="X400" t="e">
        <f>TRIM(CLEAN(MID(Updates!D400,FIND("S Drive Path: ",Updates!D400)+14,(FIND("Position",Updates!D400)-(FIND("S Drive Path: ",Updates!D400)+14)))))</f>
        <v>#VALUE!</v>
      </c>
      <c r="Y400" t="e">
        <f>("USR\"&amp;Updates!K400)</f>
        <v>#VALUE!</v>
      </c>
      <c r="Z400" t="e">
        <f>Updates!K400&amp;"$"</f>
        <v>#VALUE!</v>
      </c>
      <c r="AA400" s="11">
        <f t="shared" ca="1" si="63"/>
        <v>15</v>
      </c>
      <c r="AB400" s="6" t="str">
        <f ca="1">LOOKUP(AA400,AC2:AC21,AD2:AD21)</f>
        <v>DC4MDB05</v>
      </c>
    </row>
    <row r="401" spans="1:28" ht="12" customHeight="1">
      <c r="A401" s="6" t="e">
        <f>TRIM(CLEAN(MID(Updates!D401,FIND("Network User Id: ",Updates!D401)+17,(FIND("E-MAIL ACCOUNTS",Updates!D401)-(FIND("Network User Id:",Updates!D401)+17)))))</f>
        <v>#VALUE!</v>
      </c>
      <c r="B401" s="6" t="e">
        <f>TRIM(CLEAN(MID(Updates!D401,FIND("Logon ID: ",Updates!D401)+10,(FIND("Password:",Updates!D401)-(FIND("Logon ID:",Updates!D401)+10)))))</f>
        <v>#VALUE!</v>
      </c>
      <c r="C401" t="e">
        <f>TRIM(CLEAN(MID(Updates!D401,FIND("Primary Address: ",Updates!D401)+17,(FIND("Secondary Address:",Updates!D401)-(FIND("Primary Address: ",Updates!D401)+17)))))</f>
        <v>#VALUE!</v>
      </c>
      <c r="D401" t="e">
        <f>TRIM(CLEAN(MID(Updates!D401,FIND("Secondary Address: ",Updates!D401)+19,(FIND("** PLEASE DO NOT REPLY TO THIS E-MAIL. ",Updates!D401)-(FIND("Secondary Address: ",Updates!D401)+19)))))</f>
        <v>#VALUE!</v>
      </c>
      <c r="E401" t="b">
        <f>IF(COUNT(SEARCH({"transpo.ottawa.on.ca"},D401)),"@ottawa.ca")</f>
        <v>0</v>
      </c>
      <c r="F401" s="9" t="e">
        <f t="shared" si="55"/>
        <v>#VALUE!</v>
      </c>
      <c r="G401" t="e">
        <f>TRIM(CLEAN(MID(Updates!D401,FIND("E-mail Address: ",Updates!D401)+16,(FIND("The employee",Updates!D401)-(FIND("E-mail Address: ",Updates!D401)+16)))))</f>
        <v>#VALUE!</v>
      </c>
      <c r="H401" t="e">
        <f>TRIM(CLEAN(MID(Updates!D401,FIND("Account Password: ",Updates!D401)+18,(FIND("NETWORK ACCOUNTS",Updates!D401)-(FIND("Account Password:",Updates!D401)+18)))))</f>
        <v>#VALUE!</v>
      </c>
      <c r="I401" t="e">
        <f>TRIM(CLEAN(MID(Updates!D401,FIND("Password: ",Updates!D401)+10,(FIND("E-mail",Updates!D401)-(FIND("Password:",Updates!D401)+12)))))</f>
        <v>#VALUE!</v>
      </c>
      <c r="J401" t="e">
        <f>TRIM(CLEAN(MID(Updates!D401,FIND("Account to clone: ",Updates!D401)+18,(FIND("Position",Updates!D401)-(FIND("Account to clone: ",Updates!D401)+18)))))</f>
        <v>#VALUE!</v>
      </c>
      <c r="K401" t="e">
        <f>TRIM(CLEAN(MID(Updates!D401,FIND("Clone permissions of another account: ",Updates!D401)+38,(FIND("Email required:",Updates!D401)-(FIND("Clone permissions of another account: ",Updates!D401)+38)))))</f>
        <v>#VALUE!</v>
      </c>
      <c r="L401" t="e">
        <f t="shared" si="56"/>
        <v>#VALUE!</v>
      </c>
      <c r="M401" s="8" t="e">
        <f>TRIM(CLEAN(MID(Updates!D401,FIND("Branch: ",Updates!D401)+8,(FIND("Division",Updates!D401)-(FIND("Branch: ",Updates!D401)+8)))))</f>
        <v>#VALUE!</v>
      </c>
      <c r="N401" s="8" t="e">
        <f>TRIM(CLEAN(MID(Updates!D401,FIND("Pooled Position: ",Updates!D401)+17,(FIND("Are the",Updates!D401)-(FIND("Pooled Position: ",Updates!D401)+17)))))</f>
        <v>#VALUE!</v>
      </c>
      <c r="O401" t="e">
        <f>TRIM(CLEAN(MID(Updates!D401,FIND("Employee Name: ",Updates!D401)+15,(FIND("Job Title",Updates!D401)-(FIND("Employee Name: ",Updates!D401)+15)))))</f>
        <v>#VALUE!</v>
      </c>
      <c r="P401" t="e">
        <f t="shared" si="57"/>
        <v>#VALUE!</v>
      </c>
      <c r="Q401" t="e">
        <f t="shared" si="58"/>
        <v>#VALUE!</v>
      </c>
      <c r="R401" t="e">
        <f t="shared" si="59"/>
        <v>#VALUE!</v>
      </c>
      <c r="S401" t="e">
        <f>TRIM(CLEAN(MID(Updates!D401,FIND("Account to clone: ",Updates!D401)+18,(FIND("Position",Updates!D401)-(FIND("Account to clone: ",Updates!D401)+18)))))</f>
        <v>#VALUE!</v>
      </c>
      <c r="T401" t="str">
        <f t="shared" si="60"/>
        <v/>
      </c>
      <c r="U401" t="str">
        <f t="shared" si="61"/>
        <v>No</v>
      </c>
      <c r="V401" t="e">
        <f>TRIM(CLEAN(MID(Updates!D401,FIND("Home Share (H:\ drive) required: ",Updates!D401)+4,(FIND("Group Share (S:\ drive) required: ",Updates!D401)-(FIND("Home Share (H:\ drive) required: ",Updates!D401)+4)))))</f>
        <v>#VALUE!</v>
      </c>
      <c r="W401" t="str">
        <f t="shared" si="62"/>
        <v>No</v>
      </c>
      <c r="X401" t="e">
        <f>TRIM(CLEAN(MID(Updates!D401,FIND("S Drive Path: ",Updates!D401)+14,(FIND("Position",Updates!D401)-(FIND("S Drive Path: ",Updates!D401)+14)))))</f>
        <v>#VALUE!</v>
      </c>
      <c r="Y401" t="e">
        <f>("USR\"&amp;Updates!K401)</f>
        <v>#VALUE!</v>
      </c>
      <c r="Z401" t="e">
        <f>Updates!K401&amp;"$"</f>
        <v>#VALUE!</v>
      </c>
      <c r="AA401" s="11">
        <f t="shared" ca="1" si="63"/>
        <v>18</v>
      </c>
      <c r="AB401" s="6" t="str">
        <f ca="1">LOOKUP(AA401,AC2:AC21,AD2:AD21)</f>
        <v>DC4MDB08</v>
      </c>
    </row>
    <row r="402" spans="1:28" ht="12" customHeight="1">
      <c r="A402" s="6" t="e">
        <f>TRIM(CLEAN(MID(Updates!D402,FIND("Network User Id: ",Updates!D402)+17,(FIND("E-MAIL ACCOUNTS",Updates!D402)-(FIND("Network User Id:",Updates!D402)+17)))))</f>
        <v>#VALUE!</v>
      </c>
      <c r="B402" s="6" t="e">
        <f>TRIM(CLEAN(MID(Updates!D402,FIND("Logon ID: ",Updates!D402)+10,(FIND("Password:",Updates!D402)-(FIND("Logon ID:",Updates!D402)+10)))))</f>
        <v>#VALUE!</v>
      </c>
      <c r="C402" t="e">
        <f>TRIM(CLEAN(MID(Updates!D402,FIND("Primary Address: ",Updates!D402)+17,(FIND("Secondary Address:",Updates!D402)-(FIND("Primary Address: ",Updates!D402)+17)))))</f>
        <v>#VALUE!</v>
      </c>
      <c r="D402" t="e">
        <f>TRIM(CLEAN(MID(Updates!D402,FIND("Secondary Address: ",Updates!D402)+19,(FIND("** PLEASE DO NOT REPLY TO THIS E-MAIL. ",Updates!D402)-(FIND("Secondary Address: ",Updates!D402)+19)))))</f>
        <v>#VALUE!</v>
      </c>
      <c r="E402" t="b">
        <f>IF(COUNT(SEARCH({"transpo.ottawa.on.ca"},D402)),"@ottawa.ca")</f>
        <v>0</v>
      </c>
      <c r="F402" s="9" t="e">
        <f t="shared" si="55"/>
        <v>#VALUE!</v>
      </c>
      <c r="G402" t="e">
        <f>TRIM(CLEAN(MID(Updates!D402,FIND("E-mail Address: ",Updates!D402)+16,(FIND("The employee",Updates!D402)-(FIND("E-mail Address: ",Updates!D402)+16)))))</f>
        <v>#VALUE!</v>
      </c>
      <c r="H402" t="e">
        <f>TRIM(CLEAN(MID(Updates!D402,FIND("Account Password: ",Updates!D402)+18,(FIND("NETWORK ACCOUNTS",Updates!D402)-(FIND("Account Password:",Updates!D402)+18)))))</f>
        <v>#VALUE!</v>
      </c>
      <c r="I402" t="e">
        <f>TRIM(CLEAN(MID(Updates!D402,FIND("Password: ",Updates!D402)+10,(FIND("E-mail",Updates!D402)-(FIND("Password:",Updates!D402)+12)))))</f>
        <v>#VALUE!</v>
      </c>
      <c r="J402" t="e">
        <f>TRIM(CLEAN(MID(Updates!D402,FIND("Account to clone: ",Updates!D402)+18,(FIND("Position",Updates!D402)-(FIND("Account to clone: ",Updates!D402)+18)))))</f>
        <v>#VALUE!</v>
      </c>
      <c r="K402" t="e">
        <f>TRIM(CLEAN(MID(Updates!D402,FIND("Clone permissions of another account: ",Updates!D402)+38,(FIND("Email required:",Updates!D402)-(FIND("Clone permissions of another account: ",Updates!D402)+38)))))</f>
        <v>#VALUE!</v>
      </c>
      <c r="L402" t="e">
        <f t="shared" si="56"/>
        <v>#VALUE!</v>
      </c>
      <c r="M402" s="8" t="e">
        <f>TRIM(CLEAN(MID(Updates!D402,FIND("Branch: ",Updates!D402)+8,(FIND("Division",Updates!D402)-(FIND("Branch: ",Updates!D402)+8)))))</f>
        <v>#VALUE!</v>
      </c>
      <c r="N402" s="8" t="e">
        <f>TRIM(CLEAN(MID(Updates!D402,FIND("Pooled Position: ",Updates!D402)+17,(FIND("Are the",Updates!D402)-(FIND("Pooled Position: ",Updates!D402)+17)))))</f>
        <v>#VALUE!</v>
      </c>
      <c r="O402" t="e">
        <f>TRIM(CLEAN(MID(Updates!D402,FIND("Employee Name: ",Updates!D402)+15,(FIND("Job Title",Updates!D402)-(FIND("Employee Name: ",Updates!D402)+15)))))</f>
        <v>#VALUE!</v>
      </c>
      <c r="P402" t="e">
        <f t="shared" si="57"/>
        <v>#VALUE!</v>
      </c>
      <c r="Q402" t="e">
        <f t="shared" si="58"/>
        <v>#VALUE!</v>
      </c>
      <c r="R402" t="e">
        <f t="shared" si="59"/>
        <v>#VALUE!</v>
      </c>
      <c r="S402" t="e">
        <f>TRIM(CLEAN(MID(Updates!D402,FIND("Account to clone: ",Updates!D402)+18,(FIND("Position",Updates!D402)-(FIND("Account to clone: ",Updates!D402)+18)))))</f>
        <v>#VALUE!</v>
      </c>
      <c r="T402" t="str">
        <f t="shared" si="60"/>
        <v/>
      </c>
      <c r="U402" t="str">
        <f t="shared" si="61"/>
        <v>No</v>
      </c>
      <c r="V402" t="e">
        <f>TRIM(CLEAN(MID(Updates!D402,FIND("Home Share (H:\ drive) required: ",Updates!D402)+4,(FIND("Group Share (S:\ drive) required: ",Updates!D402)-(FIND("Home Share (H:\ drive) required: ",Updates!D402)+4)))))</f>
        <v>#VALUE!</v>
      </c>
      <c r="W402" t="str">
        <f t="shared" si="62"/>
        <v>No</v>
      </c>
      <c r="X402" t="e">
        <f>TRIM(CLEAN(MID(Updates!D402,FIND("S Drive Path: ",Updates!D402)+14,(FIND("Position",Updates!D402)-(FIND("S Drive Path: ",Updates!D402)+14)))))</f>
        <v>#VALUE!</v>
      </c>
      <c r="Y402" t="e">
        <f>("USR\"&amp;Updates!K402)</f>
        <v>#VALUE!</v>
      </c>
      <c r="Z402" t="e">
        <f>Updates!K402&amp;"$"</f>
        <v>#VALUE!</v>
      </c>
      <c r="AA402" s="11">
        <f t="shared" ca="1" si="63"/>
        <v>5</v>
      </c>
      <c r="AB402" s="6" t="str">
        <f ca="1">LOOKUP(AA402,AC2:AC21,AD2:AD21)</f>
        <v>DC1MDB05</v>
      </c>
    </row>
    <row r="403" spans="1:28" ht="12" customHeight="1">
      <c r="A403" s="6" t="e">
        <f>TRIM(CLEAN(MID(Updates!D403,FIND("Network User Id: ",Updates!D403)+17,(FIND("E-MAIL ACCOUNTS",Updates!D403)-(FIND("Network User Id:",Updates!D403)+17)))))</f>
        <v>#VALUE!</v>
      </c>
      <c r="B403" s="6" t="e">
        <f>TRIM(CLEAN(MID(Updates!D403,FIND("Logon ID: ",Updates!D403)+10,(FIND("Password:",Updates!D403)-(FIND("Logon ID:",Updates!D403)+10)))))</f>
        <v>#VALUE!</v>
      </c>
      <c r="C403" t="e">
        <f>TRIM(CLEAN(MID(Updates!D403,FIND("Primary Address: ",Updates!D403)+17,(FIND("Secondary Address:",Updates!D403)-(FIND("Primary Address: ",Updates!D403)+17)))))</f>
        <v>#VALUE!</v>
      </c>
      <c r="D403" t="e">
        <f>TRIM(CLEAN(MID(Updates!D403,FIND("Secondary Address: ",Updates!D403)+19,(FIND("** PLEASE DO NOT REPLY TO THIS E-MAIL. ",Updates!D403)-(FIND("Secondary Address: ",Updates!D403)+19)))))</f>
        <v>#VALUE!</v>
      </c>
      <c r="E403" t="b">
        <f>IF(COUNT(SEARCH({"transpo.ottawa.on.ca"},D403)),"@ottawa.ca")</f>
        <v>0</v>
      </c>
      <c r="F403" s="9" t="e">
        <f t="shared" si="55"/>
        <v>#VALUE!</v>
      </c>
      <c r="G403" t="e">
        <f>TRIM(CLEAN(MID(Updates!D403,FIND("E-mail Address: ",Updates!D403)+16,(FIND("The employee",Updates!D403)-(FIND("E-mail Address: ",Updates!D403)+16)))))</f>
        <v>#VALUE!</v>
      </c>
      <c r="H403" t="e">
        <f>TRIM(CLEAN(MID(Updates!D403,FIND("Account Password: ",Updates!D403)+18,(FIND("NETWORK ACCOUNTS",Updates!D403)-(FIND("Account Password:",Updates!D403)+18)))))</f>
        <v>#VALUE!</v>
      </c>
      <c r="I403" t="e">
        <f>TRIM(CLEAN(MID(Updates!D403,FIND("Password: ",Updates!D403)+10,(FIND("E-mail",Updates!D403)-(FIND("Password:",Updates!D403)+12)))))</f>
        <v>#VALUE!</v>
      </c>
      <c r="J403" t="e">
        <f>TRIM(CLEAN(MID(Updates!D403,FIND("Account to clone: ",Updates!D403)+18,(FIND("Position",Updates!D403)-(FIND("Account to clone: ",Updates!D403)+18)))))</f>
        <v>#VALUE!</v>
      </c>
      <c r="K403" t="e">
        <f>TRIM(CLEAN(MID(Updates!D403,FIND("Clone permissions of another account: ",Updates!D403)+38,(FIND("Email required:",Updates!D403)-(FIND("Clone permissions of another account: ",Updates!D403)+38)))))</f>
        <v>#VALUE!</v>
      </c>
      <c r="L403" t="e">
        <f t="shared" si="56"/>
        <v>#VALUE!</v>
      </c>
      <c r="M403" s="8" t="e">
        <f>TRIM(CLEAN(MID(Updates!D403,FIND("Branch: ",Updates!D403)+8,(FIND("Division",Updates!D403)-(FIND("Branch: ",Updates!D403)+8)))))</f>
        <v>#VALUE!</v>
      </c>
      <c r="N403" s="8" t="e">
        <f>TRIM(CLEAN(MID(Updates!D403,FIND("Pooled Position: ",Updates!D403)+17,(FIND("Are the",Updates!D403)-(FIND("Pooled Position: ",Updates!D403)+17)))))</f>
        <v>#VALUE!</v>
      </c>
      <c r="O403" t="e">
        <f>TRIM(CLEAN(MID(Updates!D403,FIND("Employee Name: ",Updates!D403)+15,(FIND("Job Title",Updates!D403)-(FIND("Employee Name: ",Updates!D403)+15)))))</f>
        <v>#VALUE!</v>
      </c>
      <c r="P403" t="e">
        <f t="shared" si="57"/>
        <v>#VALUE!</v>
      </c>
      <c r="Q403" t="e">
        <f t="shared" si="58"/>
        <v>#VALUE!</v>
      </c>
      <c r="R403" t="e">
        <f t="shared" si="59"/>
        <v>#VALUE!</v>
      </c>
      <c r="S403" t="e">
        <f>TRIM(CLEAN(MID(Updates!D403,FIND("Account to clone: ",Updates!D403)+18,(FIND("Position",Updates!D403)-(FIND("Account to clone: ",Updates!D403)+18)))))</f>
        <v>#VALUE!</v>
      </c>
      <c r="T403" t="str">
        <f t="shared" si="60"/>
        <v/>
      </c>
      <c r="U403" t="str">
        <f t="shared" si="61"/>
        <v>No</v>
      </c>
      <c r="V403" t="e">
        <f>TRIM(CLEAN(MID(Updates!D403,FIND("Home Share (H:\ drive) required: ",Updates!D403)+4,(FIND("Group Share (S:\ drive) required: ",Updates!D403)-(FIND("Home Share (H:\ drive) required: ",Updates!D403)+4)))))</f>
        <v>#VALUE!</v>
      </c>
      <c r="W403" t="str">
        <f t="shared" si="62"/>
        <v>No</v>
      </c>
      <c r="X403" t="e">
        <f>TRIM(CLEAN(MID(Updates!D403,FIND("S Drive Path: ",Updates!D403)+14,(FIND("Position",Updates!D403)-(FIND("S Drive Path: ",Updates!D403)+14)))))</f>
        <v>#VALUE!</v>
      </c>
      <c r="Y403" t="e">
        <f>("USR\"&amp;Updates!K403)</f>
        <v>#VALUE!</v>
      </c>
      <c r="Z403" t="e">
        <f>Updates!K403&amp;"$"</f>
        <v>#VALUE!</v>
      </c>
      <c r="AA403" s="11">
        <f t="shared" ca="1" si="63"/>
        <v>17</v>
      </c>
      <c r="AB403" s="6" t="str">
        <f ca="1">LOOKUP(AA403,AC2:AC21,AD2:AD21)</f>
        <v>DC4MDB07</v>
      </c>
    </row>
    <row r="404" spans="1:28" ht="12" customHeight="1">
      <c r="A404" s="6" t="e">
        <f>TRIM(CLEAN(MID(Updates!D404,FIND("Network User Id: ",Updates!D404)+17,(FIND("E-MAIL ACCOUNTS",Updates!D404)-(FIND("Network User Id:",Updates!D404)+17)))))</f>
        <v>#VALUE!</v>
      </c>
      <c r="B404" s="6" t="e">
        <f>TRIM(CLEAN(MID(Updates!D404,FIND("Logon ID: ",Updates!D404)+10,(FIND("Password:",Updates!D404)-(FIND("Logon ID:",Updates!D404)+10)))))</f>
        <v>#VALUE!</v>
      </c>
      <c r="C404" t="e">
        <f>TRIM(CLEAN(MID(Updates!D404,FIND("Primary Address: ",Updates!D404)+17,(FIND("Secondary Address:",Updates!D404)-(FIND("Primary Address: ",Updates!D404)+17)))))</f>
        <v>#VALUE!</v>
      </c>
      <c r="D404" t="e">
        <f>TRIM(CLEAN(MID(Updates!D404,FIND("Secondary Address: ",Updates!D404)+19,(FIND("** PLEASE DO NOT REPLY TO THIS E-MAIL. ",Updates!D404)-(FIND("Secondary Address: ",Updates!D404)+19)))))</f>
        <v>#VALUE!</v>
      </c>
      <c r="E404" t="b">
        <f>IF(COUNT(SEARCH({"transpo.ottawa.on.ca"},D404)),"@ottawa.ca")</f>
        <v>0</v>
      </c>
      <c r="F404" s="9" t="e">
        <f t="shared" si="55"/>
        <v>#VALUE!</v>
      </c>
      <c r="G404" t="e">
        <f>TRIM(CLEAN(MID(Updates!D404,FIND("E-mail Address: ",Updates!D404)+16,(FIND("The employee",Updates!D404)-(FIND("E-mail Address: ",Updates!D404)+16)))))</f>
        <v>#VALUE!</v>
      </c>
      <c r="H404" t="e">
        <f>TRIM(CLEAN(MID(Updates!D404,FIND("Account Password: ",Updates!D404)+18,(FIND("NETWORK ACCOUNTS",Updates!D404)-(FIND("Account Password:",Updates!D404)+18)))))</f>
        <v>#VALUE!</v>
      </c>
      <c r="I404" t="e">
        <f>TRIM(CLEAN(MID(Updates!D404,FIND("Password: ",Updates!D404)+10,(FIND("E-mail",Updates!D404)-(FIND("Password:",Updates!D404)+12)))))</f>
        <v>#VALUE!</v>
      </c>
      <c r="J404" t="e">
        <f>TRIM(CLEAN(MID(Updates!D404,FIND("Account to clone: ",Updates!D404)+18,(FIND("Position",Updates!D404)-(FIND("Account to clone: ",Updates!D404)+18)))))</f>
        <v>#VALUE!</v>
      </c>
      <c r="K404" t="e">
        <f>TRIM(CLEAN(MID(Updates!D404,FIND("Clone permissions of another account: ",Updates!D404)+38,(FIND("Email required:",Updates!D404)-(FIND("Clone permissions of another account: ",Updates!D404)+38)))))</f>
        <v>#VALUE!</v>
      </c>
      <c r="L404" t="e">
        <f t="shared" si="56"/>
        <v>#VALUE!</v>
      </c>
      <c r="M404" s="8" t="e">
        <f>TRIM(CLEAN(MID(Updates!D404,FIND("Branch: ",Updates!D404)+8,(FIND("Division",Updates!D404)-(FIND("Branch: ",Updates!D404)+8)))))</f>
        <v>#VALUE!</v>
      </c>
      <c r="N404" s="8" t="e">
        <f>TRIM(CLEAN(MID(Updates!D404,FIND("Pooled Position: ",Updates!D404)+17,(FIND("Are the",Updates!D404)-(FIND("Pooled Position: ",Updates!D404)+17)))))</f>
        <v>#VALUE!</v>
      </c>
      <c r="O404" t="e">
        <f>TRIM(CLEAN(MID(Updates!D404,FIND("Employee Name: ",Updates!D404)+15,(FIND("Job Title",Updates!D404)-(FIND("Employee Name: ",Updates!D404)+15)))))</f>
        <v>#VALUE!</v>
      </c>
      <c r="P404" t="e">
        <f t="shared" si="57"/>
        <v>#VALUE!</v>
      </c>
      <c r="Q404" t="e">
        <f t="shared" si="58"/>
        <v>#VALUE!</v>
      </c>
      <c r="R404" t="e">
        <f t="shared" si="59"/>
        <v>#VALUE!</v>
      </c>
      <c r="S404" t="e">
        <f>TRIM(CLEAN(MID(Updates!D404,FIND("Account to clone: ",Updates!D404)+18,(FIND("Position",Updates!D404)-(FIND("Account to clone: ",Updates!D404)+18)))))</f>
        <v>#VALUE!</v>
      </c>
      <c r="T404" t="str">
        <f t="shared" si="60"/>
        <v/>
      </c>
      <c r="U404" t="str">
        <f t="shared" si="61"/>
        <v>No</v>
      </c>
      <c r="V404" t="e">
        <f>TRIM(CLEAN(MID(Updates!D404,FIND("Home Share (H:\ drive) required: ",Updates!D404)+4,(FIND("Group Share (S:\ drive) required: ",Updates!D404)-(FIND("Home Share (H:\ drive) required: ",Updates!D404)+4)))))</f>
        <v>#VALUE!</v>
      </c>
      <c r="W404" t="str">
        <f t="shared" si="62"/>
        <v>No</v>
      </c>
      <c r="X404" t="e">
        <f>TRIM(CLEAN(MID(Updates!D404,FIND("S Drive Path: ",Updates!D404)+14,(FIND("Position",Updates!D404)-(FIND("S Drive Path: ",Updates!D404)+14)))))</f>
        <v>#VALUE!</v>
      </c>
      <c r="Y404" t="e">
        <f>("USR\"&amp;Updates!K404)</f>
        <v>#VALUE!</v>
      </c>
      <c r="Z404" t="e">
        <f>Updates!K404&amp;"$"</f>
        <v>#VALUE!</v>
      </c>
      <c r="AA404" s="11">
        <f t="shared" ca="1" si="63"/>
        <v>15</v>
      </c>
      <c r="AB404" s="6" t="str">
        <f ca="1">LOOKUP(AA404,AC2:AC21,AD2:AD21)</f>
        <v>DC4MDB05</v>
      </c>
    </row>
    <row r="405" spans="1:28" ht="12" customHeight="1">
      <c r="A405" s="6" t="e">
        <f>TRIM(CLEAN(MID(Updates!D405,FIND("Network User Id: ",Updates!D405)+17,(FIND("E-MAIL ACCOUNTS",Updates!D405)-(FIND("Network User Id:",Updates!D405)+17)))))</f>
        <v>#VALUE!</v>
      </c>
      <c r="B405" s="6" t="e">
        <f>TRIM(CLEAN(MID(Updates!D405,FIND("Logon ID: ",Updates!D405)+10,(FIND("Password:",Updates!D405)-(FIND("Logon ID:",Updates!D405)+10)))))</f>
        <v>#VALUE!</v>
      </c>
      <c r="C405" t="e">
        <f>TRIM(CLEAN(MID(Updates!D405,FIND("Primary Address: ",Updates!D405)+17,(FIND("Secondary Address:",Updates!D405)-(FIND("Primary Address: ",Updates!D405)+17)))))</f>
        <v>#VALUE!</v>
      </c>
      <c r="D405" t="e">
        <f>TRIM(CLEAN(MID(Updates!D405,FIND("Secondary Address: ",Updates!D405)+19,(FIND("** PLEASE DO NOT REPLY TO THIS E-MAIL. ",Updates!D405)-(FIND("Secondary Address: ",Updates!D405)+19)))))</f>
        <v>#VALUE!</v>
      </c>
      <c r="E405" t="b">
        <f>IF(COUNT(SEARCH({"transpo.ottawa.on.ca"},D405)),"@ottawa.ca")</f>
        <v>0</v>
      </c>
      <c r="F405" s="9" t="e">
        <f t="shared" si="55"/>
        <v>#VALUE!</v>
      </c>
      <c r="G405" t="e">
        <f>TRIM(CLEAN(MID(Updates!D405,FIND("E-mail Address: ",Updates!D405)+16,(FIND("The employee",Updates!D405)-(FIND("E-mail Address: ",Updates!D405)+16)))))</f>
        <v>#VALUE!</v>
      </c>
      <c r="H405" t="e">
        <f>TRIM(CLEAN(MID(Updates!D405,FIND("Account Password: ",Updates!D405)+18,(FIND("NETWORK ACCOUNTS",Updates!D405)-(FIND("Account Password:",Updates!D405)+18)))))</f>
        <v>#VALUE!</v>
      </c>
      <c r="I405" t="e">
        <f>TRIM(CLEAN(MID(Updates!D405,FIND("Password: ",Updates!D405)+10,(FIND("E-mail",Updates!D405)-(FIND("Password:",Updates!D405)+12)))))</f>
        <v>#VALUE!</v>
      </c>
      <c r="J405" t="e">
        <f>TRIM(CLEAN(MID(Updates!D405,FIND("Account to clone: ",Updates!D405)+18,(FIND("Position",Updates!D405)-(FIND("Account to clone: ",Updates!D405)+18)))))</f>
        <v>#VALUE!</v>
      </c>
      <c r="K405" t="e">
        <f>TRIM(CLEAN(MID(Updates!D405,FIND("Clone permissions of another account: ",Updates!D405)+38,(FIND("Email required:",Updates!D405)-(FIND("Clone permissions of another account: ",Updates!D405)+38)))))</f>
        <v>#VALUE!</v>
      </c>
      <c r="L405" t="e">
        <f t="shared" si="56"/>
        <v>#VALUE!</v>
      </c>
      <c r="M405" s="8" t="e">
        <f>TRIM(CLEAN(MID(Updates!D405,FIND("Branch: ",Updates!D405)+8,(FIND("Division",Updates!D405)-(FIND("Branch: ",Updates!D405)+8)))))</f>
        <v>#VALUE!</v>
      </c>
      <c r="N405" s="8" t="e">
        <f>TRIM(CLEAN(MID(Updates!D405,FIND("Pooled Position: ",Updates!D405)+17,(FIND("Are the",Updates!D405)-(FIND("Pooled Position: ",Updates!D405)+17)))))</f>
        <v>#VALUE!</v>
      </c>
      <c r="O405" t="e">
        <f>TRIM(CLEAN(MID(Updates!D405,FIND("Employee Name: ",Updates!D405)+15,(FIND("Job Title",Updates!D405)-(FIND("Employee Name: ",Updates!D405)+15)))))</f>
        <v>#VALUE!</v>
      </c>
      <c r="P405" t="e">
        <f t="shared" si="57"/>
        <v>#VALUE!</v>
      </c>
      <c r="Q405" t="e">
        <f t="shared" si="58"/>
        <v>#VALUE!</v>
      </c>
      <c r="R405" t="e">
        <f t="shared" si="59"/>
        <v>#VALUE!</v>
      </c>
      <c r="S405" t="e">
        <f>TRIM(CLEAN(MID(Updates!D405,FIND("Account to clone: ",Updates!D405)+18,(FIND("Position",Updates!D405)-(FIND("Account to clone: ",Updates!D405)+18)))))</f>
        <v>#VALUE!</v>
      </c>
      <c r="T405" t="str">
        <f t="shared" si="60"/>
        <v/>
      </c>
      <c r="U405" t="str">
        <f t="shared" si="61"/>
        <v>No</v>
      </c>
      <c r="V405" t="e">
        <f>TRIM(CLEAN(MID(Updates!D405,FIND("Home Share (H:\ drive) required: ",Updates!D405)+4,(FIND("Group Share (S:\ drive) required: ",Updates!D405)-(FIND("Home Share (H:\ drive) required: ",Updates!D405)+4)))))</f>
        <v>#VALUE!</v>
      </c>
      <c r="W405" t="str">
        <f t="shared" si="62"/>
        <v>No</v>
      </c>
      <c r="X405" t="e">
        <f>TRIM(CLEAN(MID(Updates!D405,FIND("S Drive Path: ",Updates!D405)+14,(FIND("Position",Updates!D405)-(FIND("S Drive Path: ",Updates!D405)+14)))))</f>
        <v>#VALUE!</v>
      </c>
      <c r="Y405" t="e">
        <f>("USR\"&amp;Updates!K405)</f>
        <v>#VALUE!</v>
      </c>
      <c r="Z405" t="e">
        <f>Updates!K405&amp;"$"</f>
        <v>#VALUE!</v>
      </c>
      <c r="AA405" s="11">
        <f t="shared" ca="1" si="63"/>
        <v>4</v>
      </c>
      <c r="AB405" s="6" t="str">
        <f ca="1">LOOKUP(AA405,AC2:AC21,AD2:AD21)</f>
        <v>DC1MDB04</v>
      </c>
    </row>
    <row r="406" spans="1:28" ht="12" customHeight="1">
      <c r="A406" s="6" t="e">
        <f>TRIM(CLEAN(MID(Updates!D406,FIND("Network User Id: ",Updates!D406)+17,(FIND("E-MAIL ACCOUNTS",Updates!D406)-(FIND("Network User Id:",Updates!D406)+17)))))</f>
        <v>#VALUE!</v>
      </c>
      <c r="B406" s="6" t="e">
        <f>TRIM(CLEAN(MID(Updates!D406,FIND("Logon ID: ",Updates!D406)+10,(FIND("Password:",Updates!D406)-(FIND("Logon ID:",Updates!D406)+10)))))</f>
        <v>#VALUE!</v>
      </c>
      <c r="C406" t="e">
        <f>TRIM(CLEAN(MID(Updates!D406,FIND("Primary Address: ",Updates!D406)+17,(FIND("Secondary Address:",Updates!D406)-(FIND("Primary Address: ",Updates!D406)+17)))))</f>
        <v>#VALUE!</v>
      </c>
      <c r="D406" t="e">
        <f>TRIM(CLEAN(MID(Updates!D406,FIND("Secondary Address: ",Updates!D406)+19,(FIND("** PLEASE DO NOT REPLY TO THIS E-MAIL. ",Updates!D406)-(FIND("Secondary Address: ",Updates!D406)+19)))))</f>
        <v>#VALUE!</v>
      </c>
      <c r="E406" t="b">
        <f>IF(COUNT(SEARCH({"transpo.ottawa.on.ca"},D406)),"@ottawa.ca")</f>
        <v>0</v>
      </c>
      <c r="F406" s="9" t="e">
        <f t="shared" si="55"/>
        <v>#VALUE!</v>
      </c>
      <c r="G406" t="e">
        <f>TRIM(CLEAN(MID(Updates!D406,FIND("E-mail Address: ",Updates!D406)+16,(FIND("The employee",Updates!D406)-(FIND("E-mail Address: ",Updates!D406)+16)))))</f>
        <v>#VALUE!</v>
      </c>
      <c r="H406" t="e">
        <f>TRIM(CLEAN(MID(Updates!D406,FIND("Account Password: ",Updates!D406)+18,(FIND("NETWORK ACCOUNTS",Updates!D406)-(FIND("Account Password:",Updates!D406)+18)))))</f>
        <v>#VALUE!</v>
      </c>
      <c r="I406" t="e">
        <f>TRIM(CLEAN(MID(Updates!D406,FIND("Password: ",Updates!D406)+10,(FIND("E-mail",Updates!D406)-(FIND("Password:",Updates!D406)+12)))))</f>
        <v>#VALUE!</v>
      </c>
      <c r="J406" t="e">
        <f>TRIM(CLEAN(MID(Updates!D406,FIND("Account to clone: ",Updates!D406)+18,(FIND("Position",Updates!D406)-(FIND("Account to clone: ",Updates!D406)+18)))))</f>
        <v>#VALUE!</v>
      </c>
      <c r="K406" t="e">
        <f>TRIM(CLEAN(MID(Updates!D406,FIND("Clone permissions of another account: ",Updates!D406)+38,(FIND("Email required:",Updates!D406)-(FIND("Clone permissions of another account: ",Updates!D406)+38)))))</f>
        <v>#VALUE!</v>
      </c>
      <c r="L406" t="e">
        <f t="shared" si="56"/>
        <v>#VALUE!</v>
      </c>
      <c r="M406" s="8" t="e">
        <f>TRIM(CLEAN(MID(Updates!D406,FIND("Branch: ",Updates!D406)+8,(FIND("Division",Updates!D406)-(FIND("Branch: ",Updates!D406)+8)))))</f>
        <v>#VALUE!</v>
      </c>
      <c r="N406" s="8" t="e">
        <f>TRIM(CLEAN(MID(Updates!D406,FIND("Pooled Position: ",Updates!D406)+17,(FIND("Are the",Updates!D406)-(FIND("Pooled Position: ",Updates!D406)+17)))))</f>
        <v>#VALUE!</v>
      </c>
      <c r="O406" t="e">
        <f>TRIM(CLEAN(MID(Updates!D406,FIND("Employee Name: ",Updates!D406)+15,(FIND("Job Title",Updates!D406)-(FIND("Employee Name: ",Updates!D406)+15)))))</f>
        <v>#VALUE!</v>
      </c>
      <c r="P406" t="e">
        <f t="shared" si="57"/>
        <v>#VALUE!</v>
      </c>
      <c r="Q406" t="e">
        <f t="shared" si="58"/>
        <v>#VALUE!</v>
      </c>
      <c r="R406" t="e">
        <f t="shared" si="59"/>
        <v>#VALUE!</v>
      </c>
      <c r="S406" t="e">
        <f>TRIM(CLEAN(MID(Updates!D406,FIND("Account to clone: ",Updates!D406)+18,(FIND("Position",Updates!D406)-(FIND("Account to clone: ",Updates!D406)+18)))))</f>
        <v>#VALUE!</v>
      </c>
      <c r="T406" t="str">
        <f t="shared" si="60"/>
        <v/>
      </c>
      <c r="U406" t="str">
        <f t="shared" si="61"/>
        <v>No</v>
      </c>
      <c r="V406" t="e">
        <f>TRIM(CLEAN(MID(Updates!D406,FIND("Home Share (H:\ drive) required: ",Updates!D406)+4,(FIND("Group Share (S:\ drive) required: ",Updates!D406)-(FIND("Home Share (H:\ drive) required: ",Updates!D406)+4)))))</f>
        <v>#VALUE!</v>
      </c>
      <c r="W406" t="str">
        <f t="shared" si="62"/>
        <v>No</v>
      </c>
      <c r="X406" t="e">
        <f>TRIM(CLEAN(MID(Updates!D406,FIND("S Drive Path: ",Updates!D406)+14,(FIND("Position",Updates!D406)-(FIND("S Drive Path: ",Updates!D406)+14)))))</f>
        <v>#VALUE!</v>
      </c>
      <c r="Y406" t="e">
        <f>("USR\"&amp;Updates!K406)</f>
        <v>#VALUE!</v>
      </c>
      <c r="Z406" t="e">
        <f>Updates!K406&amp;"$"</f>
        <v>#VALUE!</v>
      </c>
      <c r="AA406" s="11">
        <f t="shared" ca="1" si="63"/>
        <v>12</v>
      </c>
      <c r="AB406" s="6" t="str">
        <f ca="1">LOOKUP(AA406,AC2:AC21,AD2:AD21)</f>
        <v>DC4MDB02</v>
      </c>
    </row>
    <row r="407" spans="1:28" ht="12" customHeight="1">
      <c r="A407" s="6" t="e">
        <f>TRIM(CLEAN(MID(Updates!D407,FIND("Network User Id: ",Updates!D407)+17,(FIND("E-MAIL ACCOUNTS",Updates!D407)-(FIND("Network User Id:",Updates!D407)+17)))))</f>
        <v>#VALUE!</v>
      </c>
      <c r="B407" s="6" t="e">
        <f>TRIM(CLEAN(MID(Updates!D407,FIND("Logon ID: ",Updates!D407)+10,(FIND("Password:",Updates!D407)-(FIND("Logon ID:",Updates!D407)+10)))))</f>
        <v>#VALUE!</v>
      </c>
      <c r="C407" t="e">
        <f>TRIM(CLEAN(MID(Updates!D407,FIND("Primary Address: ",Updates!D407)+17,(FIND("Secondary Address:",Updates!D407)-(FIND("Primary Address: ",Updates!D407)+17)))))</f>
        <v>#VALUE!</v>
      </c>
      <c r="D407" t="e">
        <f>TRIM(CLEAN(MID(Updates!D407,FIND("Secondary Address: ",Updates!D407)+19,(FIND("** PLEASE DO NOT REPLY TO THIS E-MAIL. ",Updates!D407)-(FIND("Secondary Address: ",Updates!D407)+19)))))</f>
        <v>#VALUE!</v>
      </c>
      <c r="E407" t="b">
        <f>IF(COUNT(SEARCH({"transpo.ottawa.on.ca"},D407)),"@ottawa.ca")</f>
        <v>0</v>
      </c>
      <c r="F407" s="9" t="e">
        <f t="shared" si="55"/>
        <v>#VALUE!</v>
      </c>
      <c r="G407" t="e">
        <f>TRIM(CLEAN(MID(Updates!D407,FIND("E-mail Address: ",Updates!D407)+16,(FIND("The employee",Updates!D407)-(FIND("E-mail Address: ",Updates!D407)+16)))))</f>
        <v>#VALUE!</v>
      </c>
      <c r="H407" t="e">
        <f>TRIM(CLEAN(MID(Updates!D407,FIND("Account Password: ",Updates!D407)+18,(FIND("NETWORK ACCOUNTS",Updates!D407)-(FIND("Account Password:",Updates!D407)+18)))))</f>
        <v>#VALUE!</v>
      </c>
      <c r="I407" t="e">
        <f>TRIM(CLEAN(MID(Updates!D407,FIND("Password: ",Updates!D407)+10,(FIND("E-mail",Updates!D407)-(FIND("Password:",Updates!D407)+12)))))</f>
        <v>#VALUE!</v>
      </c>
      <c r="J407" t="e">
        <f>TRIM(CLEAN(MID(Updates!D407,FIND("Account to clone: ",Updates!D407)+18,(FIND("Position",Updates!D407)-(FIND("Account to clone: ",Updates!D407)+18)))))</f>
        <v>#VALUE!</v>
      </c>
      <c r="K407" t="e">
        <f>TRIM(CLEAN(MID(Updates!D407,FIND("Clone permissions of another account: ",Updates!D407)+38,(FIND("Email required:",Updates!D407)-(FIND("Clone permissions of another account: ",Updates!D407)+38)))))</f>
        <v>#VALUE!</v>
      </c>
      <c r="L407" t="e">
        <f t="shared" si="56"/>
        <v>#VALUE!</v>
      </c>
      <c r="M407" s="8" t="e">
        <f>TRIM(CLEAN(MID(Updates!D407,FIND("Branch: ",Updates!D407)+8,(FIND("Division",Updates!D407)-(FIND("Branch: ",Updates!D407)+8)))))</f>
        <v>#VALUE!</v>
      </c>
      <c r="N407" s="8" t="e">
        <f>TRIM(CLEAN(MID(Updates!D407,FIND("Pooled Position: ",Updates!D407)+17,(FIND("Are the",Updates!D407)-(FIND("Pooled Position: ",Updates!D407)+17)))))</f>
        <v>#VALUE!</v>
      </c>
      <c r="O407" t="e">
        <f>TRIM(CLEAN(MID(Updates!D407,FIND("Employee Name: ",Updates!D407)+15,(FIND("Job Title",Updates!D407)-(FIND("Employee Name: ",Updates!D407)+15)))))</f>
        <v>#VALUE!</v>
      </c>
      <c r="P407" t="e">
        <f t="shared" si="57"/>
        <v>#VALUE!</v>
      </c>
      <c r="Q407" t="e">
        <f t="shared" si="58"/>
        <v>#VALUE!</v>
      </c>
      <c r="R407" t="e">
        <f t="shared" si="59"/>
        <v>#VALUE!</v>
      </c>
      <c r="S407" t="e">
        <f>TRIM(CLEAN(MID(Updates!D407,FIND("Account to clone: ",Updates!D407)+18,(FIND("Position",Updates!D407)-(FIND("Account to clone: ",Updates!D407)+18)))))</f>
        <v>#VALUE!</v>
      </c>
      <c r="T407" t="str">
        <f t="shared" si="60"/>
        <v/>
      </c>
      <c r="U407" t="str">
        <f t="shared" si="61"/>
        <v>No</v>
      </c>
      <c r="V407" t="e">
        <f>TRIM(CLEAN(MID(Updates!D407,FIND("Home Share (H:\ drive) required: ",Updates!D407)+4,(FIND("Group Share (S:\ drive) required: ",Updates!D407)-(FIND("Home Share (H:\ drive) required: ",Updates!D407)+4)))))</f>
        <v>#VALUE!</v>
      </c>
      <c r="W407" t="str">
        <f t="shared" si="62"/>
        <v>No</v>
      </c>
      <c r="X407" t="e">
        <f>TRIM(CLEAN(MID(Updates!D407,FIND("S Drive Path: ",Updates!D407)+14,(FIND("Position",Updates!D407)-(FIND("S Drive Path: ",Updates!D407)+14)))))</f>
        <v>#VALUE!</v>
      </c>
      <c r="Y407" t="e">
        <f>("USR\"&amp;Updates!K407)</f>
        <v>#VALUE!</v>
      </c>
      <c r="Z407" t="e">
        <f>Updates!K407&amp;"$"</f>
        <v>#VALUE!</v>
      </c>
      <c r="AA407" s="11">
        <f t="shared" ca="1" si="63"/>
        <v>4</v>
      </c>
      <c r="AB407" s="6" t="str">
        <f ca="1">LOOKUP(AA407,AC2:AC21,AD2:AD21)</f>
        <v>DC1MDB04</v>
      </c>
    </row>
    <row r="408" spans="1:28" ht="12" customHeight="1">
      <c r="A408" s="6" t="e">
        <f>TRIM(CLEAN(MID(Updates!D408,FIND("Network User Id: ",Updates!D408)+17,(FIND("E-MAIL ACCOUNTS",Updates!D408)-(FIND("Network User Id:",Updates!D408)+17)))))</f>
        <v>#VALUE!</v>
      </c>
      <c r="B408" s="6" t="e">
        <f>TRIM(CLEAN(MID(Updates!D408,FIND("Logon ID: ",Updates!D408)+10,(FIND("Password:",Updates!D408)-(FIND("Logon ID:",Updates!D408)+10)))))</f>
        <v>#VALUE!</v>
      </c>
      <c r="C408" t="e">
        <f>TRIM(CLEAN(MID(Updates!D408,FIND("Primary Address: ",Updates!D408)+17,(FIND("Secondary Address:",Updates!D408)-(FIND("Primary Address: ",Updates!D408)+17)))))</f>
        <v>#VALUE!</v>
      </c>
      <c r="D408" t="e">
        <f>TRIM(CLEAN(MID(Updates!D408,FIND("Secondary Address: ",Updates!D408)+19,(FIND("** PLEASE DO NOT REPLY TO THIS E-MAIL. ",Updates!D408)-(FIND("Secondary Address: ",Updates!D408)+19)))))</f>
        <v>#VALUE!</v>
      </c>
      <c r="E408" t="b">
        <f>IF(COUNT(SEARCH({"transpo.ottawa.on.ca"},D408)),"@ottawa.ca")</f>
        <v>0</v>
      </c>
      <c r="F408" s="9" t="e">
        <f t="shared" si="55"/>
        <v>#VALUE!</v>
      </c>
      <c r="G408" t="e">
        <f>TRIM(CLEAN(MID(Updates!D408,FIND("E-mail Address: ",Updates!D408)+16,(FIND("The employee",Updates!D408)-(FIND("E-mail Address: ",Updates!D408)+16)))))</f>
        <v>#VALUE!</v>
      </c>
      <c r="H408" t="e">
        <f>TRIM(CLEAN(MID(Updates!D408,FIND("Account Password: ",Updates!D408)+18,(FIND("NETWORK ACCOUNTS",Updates!D408)-(FIND("Account Password:",Updates!D408)+18)))))</f>
        <v>#VALUE!</v>
      </c>
      <c r="I408" t="e">
        <f>TRIM(CLEAN(MID(Updates!D408,FIND("Password: ",Updates!D408)+10,(FIND("E-mail",Updates!D408)-(FIND("Password:",Updates!D408)+12)))))</f>
        <v>#VALUE!</v>
      </c>
      <c r="J408" t="e">
        <f>TRIM(CLEAN(MID(Updates!D408,FIND("Account to clone: ",Updates!D408)+18,(FIND("Position",Updates!D408)-(FIND("Account to clone: ",Updates!D408)+18)))))</f>
        <v>#VALUE!</v>
      </c>
      <c r="K408" t="e">
        <f>TRIM(CLEAN(MID(Updates!D408,FIND("Clone permissions of another account: ",Updates!D408)+38,(FIND("Email required:",Updates!D408)-(FIND("Clone permissions of another account: ",Updates!D408)+38)))))</f>
        <v>#VALUE!</v>
      </c>
      <c r="L408" t="e">
        <f t="shared" si="56"/>
        <v>#VALUE!</v>
      </c>
      <c r="M408" s="8" t="e">
        <f>TRIM(CLEAN(MID(Updates!D408,FIND("Branch: ",Updates!D408)+8,(FIND("Division",Updates!D408)-(FIND("Branch: ",Updates!D408)+8)))))</f>
        <v>#VALUE!</v>
      </c>
      <c r="N408" s="8" t="e">
        <f>TRIM(CLEAN(MID(Updates!D408,FIND("Pooled Position: ",Updates!D408)+17,(FIND("Are the",Updates!D408)-(FIND("Pooled Position: ",Updates!D408)+17)))))</f>
        <v>#VALUE!</v>
      </c>
      <c r="O408" t="e">
        <f>TRIM(CLEAN(MID(Updates!D408,FIND("Employee Name: ",Updates!D408)+15,(FIND("Job Title",Updates!D408)-(FIND("Employee Name: ",Updates!D408)+15)))))</f>
        <v>#VALUE!</v>
      </c>
      <c r="P408" t="e">
        <f t="shared" si="57"/>
        <v>#VALUE!</v>
      </c>
      <c r="Q408" t="e">
        <f t="shared" si="58"/>
        <v>#VALUE!</v>
      </c>
      <c r="R408" t="e">
        <f t="shared" si="59"/>
        <v>#VALUE!</v>
      </c>
      <c r="S408" t="e">
        <f>TRIM(CLEAN(MID(Updates!D408,FIND("Account to clone: ",Updates!D408)+18,(FIND("Position",Updates!D408)-(FIND("Account to clone: ",Updates!D408)+18)))))</f>
        <v>#VALUE!</v>
      </c>
      <c r="T408" t="str">
        <f t="shared" si="60"/>
        <v/>
      </c>
      <c r="U408" t="str">
        <f t="shared" si="61"/>
        <v>No</v>
      </c>
      <c r="V408" t="e">
        <f>TRIM(CLEAN(MID(Updates!D408,FIND("Home Share (H:\ drive) required: ",Updates!D408)+4,(FIND("Group Share (S:\ drive) required: ",Updates!D408)-(FIND("Home Share (H:\ drive) required: ",Updates!D408)+4)))))</f>
        <v>#VALUE!</v>
      </c>
      <c r="W408" t="str">
        <f t="shared" si="62"/>
        <v>No</v>
      </c>
      <c r="X408" t="e">
        <f>TRIM(CLEAN(MID(Updates!D408,FIND("S Drive Path: ",Updates!D408)+14,(FIND("Position",Updates!D408)-(FIND("S Drive Path: ",Updates!D408)+14)))))</f>
        <v>#VALUE!</v>
      </c>
      <c r="Y408" t="e">
        <f>("USR\"&amp;Updates!K408)</f>
        <v>#VALUE!</v>
      </c>
      <c r="Z408" t="e">
        <f>Updates!K408&amp;"$"</f>
        <v>#VALUE!</v>
      </c>
      <c r="AA408" s="11">
        <f t="shared" ca="1" si="63"/>
        <v>14</v>
      </c>
      <c r="AB408" s="6" t="str">
        <f ca="1">LOOKUP(AA408,AC2:AC21,AD2:AD21)</f>
        <v>DC4MDB04</v>
      </c>
    </row>
    <row r="409" spans="1:28" ht="12" customHeight="1">
      <c r="A409" s="6" t="e">
        <f>TRIM(CLEAN(MID(Updates!D409,FIND("Network User Id: ",Updates!D409)+17,(FIND("E-MAIL ACCOUNTS",Updates!D409)-(FIND("Network User Id:",Updates!D409)+17)))))</f>
        <v>#VALUE!</v>
      </c>
      <c r="B409" s="6" t="e">
        <f>TRIM(CLEAN(MID(Updates!D409,FIND("Logon ID: ",Updates!D409)+10,(FIND("Password:",Updates!D409)-(FIND("Logon ID:",Updates!D409)+10)))))</f>
        <v>#VALUE!</v>
      </c>
      <c r="C409" t="e">
        <f>TRIM(CLEAN(MID(Updates!D409,FIND("Primary Address: ",Updates!D409)+17,(FIND("Secondary Address:",Updates!D409)-(FIND("Primary Address: ",Updates!D409)+17)))))</f>
        <v>#VALUE!</v>
      </c>
      <c r="D409" t="e">
        <f>TRIM(CLEAN(MID(Updates!D409,FIND("Secondary Address: ",Updates!D409)+19,(FIND("** PLEASE DO NOT REPLY TO THIS E-MAIL. ",Updates!D409)-(FIND("Secondary Address: ",Updates!D409)+19)))))</f>
        <v>#VALUE!</v>
      </c>
      <c r="E409" t="b">
        <f>IF(COUNT(SEARCH({"transpo.ottawa.on.ca"},D409)),"@ottawa.ca")</f>
        <v>0</v>
      </c>
      <c r="F409" s="9" t="e">
        <f t="shared" si="55"/>
        <v>#VALUE!</v>
      </c>
      <c r="G409" t="e">
        <f>TRIM(CLEAN(MID(Updates!D409,FIND("E-mail Address: ",Updates!D409)+16,(FIND("The employee",Updates!D409)-(FIND("E-mail Address: ",Updates!D409)+16)))))</f>
        <v>#VALUE!</v>
      </c>
      <c r="H409" t="e">
        <f>TRIM(CLEAN(MID(Updates!D409,FIND("Account Password: ",Updates!D409)+18,(FIND("NETWORK ACCOUNTS",Updates!D409)-(FIND("Account Password:",Updates!D409)+18)))))</f>
        <v>#VALUE!</v>
      </c>
      <c r="I409" t="e">
        <f>TRIM(CLEAN(MID(Updates!D409,FIND("Password: ",Updates!D409)+10,(FIND("E-mail",Updates!D409)-(FIND("Password:",Updates!D409)+12)))))</f>
        <v>#VALUE!</v>
      </c>
      <c r="J409" t="e">
        <f>TRIM(CLEAN(MID(Updates!D409,FIND("Account to clone: ",Updates!D409)+18,(FIND("Position",Updates!D409)-(FIND("Account to clone: ",Updates!D409)+18)))))</f>
        <v>#VALUE!</v>
      </c>
      <c r="K409" t="e">
        <f>TRIM(CLEAN(MID(Updates!D409,FIND("Clone permissions of another account: ",Updates!D409)+38,(FIND("Email required:",Updates!D409)-(FIND("Clone permissions of another account: ",Updates!D409)+38)))))</f>
        <v>#VALUE!</v>
      </c>
      <c r="L409" t="e">
        <f t="shared" si="56"/>
        <v>#VALUE!</v>
      </c>
      <c r="M409" s="8" t="e">
        <f>TRIM(CLEAN(MID(Updates!D409,FIND("Branch: ",Updates!D409)+8,(FIND("Division",Updates!D409)-(FIND("Branch: ",Updates!D409)+8)))))</f>
        <v>#VALUE!</v>
      </c>
      <c r="N409" s="8" t="e">
        <f>TRIM(CLEAN(MID(Updates!D409,FIND("Pooled Position: ",Updates!D409)+17,(FIND("Are the",Updates!D409)-(FIND("Pooled Position: ",Updates!D409)+17)))))</f>
        <v>#VALUE!</v>
      </c>
      <c r="O409" t="e">
        <f>TRIM(CLEAN(MID(Updates!D409,FIND("Employee Name: ",Updates!D409)+15,(FIND("Job Title",Updates!D409)-(FIND("Employee Name: ",Updates!D409)+15)))))</f>
        <v>#VALUE!</v>
      </c>
      <c r="P409" t="e">
        <f t="shared" si="57"/>
        <v>#VALUE!</v>
      </c>
      <c r="Q409" t="e">
        <f t="shared" si="58"/>
        <v>#VALUE!</v>
      </c>
      <c r="R409" t="e">
        <f t="shared" si="59"/>
        <v>#VALUE!</v>
      </c>
      <c r="S409" t="e">
        <f>TRIM(CLEAN(MID(Updates!D409,FIND("Account to clone: ",Updates!D409)+18,(FIND("Position",Updates!D409)-(FIND("Account to clone: ",Updates!D409)+18)))))</f>
        <v>#VALUE!</v>
      </c>
      <c r="T409" t="str">
        <f t="shared" si="60"/>
        <v/>
      </c>
      <c r="U409" t="str">
        <f t="shared" si="61"/>
        <v>No</v>
      </c>
      <c r="V409" t="e">
        <f>TRIM(CLEAN(MID(Updates!D409,FIND("Home Share (H:\ drive) required: ",Updates!D409)+4,(FIND("Group Share (S:\ drive) required: ",Updates!D409)-(FIND("Home Share (H:\ drive) required: ",Updates!D409)+4)))))</f>
        <v>#VALUE!</v>
      </c>
      <c r="W409" t="str">
        <f t="shared" si="62"/>
        <v>No</v>
      </c>
      <c r="X409" t="e">
        <f>TRIM(CLEAN(MID(Updates!D409,FIND("S Drive Path: ",Updates!D409)+14,(FIND("Position",Updates!D409)-(FIND("S Drive Path: ",Updates!D409)+14)))))</f>
        <v>#VALUE!</v>
      </c>
      <c r="Y409" t="e">
        <f>("USR\"&amp;Updates!K409)</f>
        <v>#VALUE!</v>
      </c>
      <c r="Z409" t="e">
        <f>Updates!K409&amp;"$"</f>
        <v>#VALUE!</v>
      </c>
      <c r="AA409" s="11">
        <f t="shared" ca="1" si="63"/>
        <v>15</v>
      </c>
      <c r="AB409" s="6" t="str">
        <f ca="1">LOOKUP(AA409,AC2:AC21,AD2:AD21)</f>
        <v>DC4MDB05</v>
      </c>
    </row>
    <row r="410" spans="1:28" ht="12" customHeight="1">
      <c r="A410" s="6" t="e">
        <f>TRIM(CLEAN(MID(Updates!D410,FIND("Network User Id: ",Updates!D410)+17,(FIND("E-MAIL ACCOUNTS",Updates!D410)-(FIND("Network User Id:",Updates!D410)+17)))))</f>
        <v>#VALUE!</v>
      </c>
      <c r="B410" s="6" t="e">
        <f>TRIM(CLEAN(MID(Updates!D410,FIND("Logon ID: ",Updates!D410)+10,(FIND("Password:",Updates!D410)-(FIND("Logon ID:",Updates!D410)+10)))))</f>
        <v>#VALUE!</v>
      </c>
      <c r="C410" t="e">
        <f>TRIM(CLEAN(MID(Updates!D410,FIND("Primary Address: ",Updates!D410)+17,(FIND("Secondary Address:",Updates!D410)-(FIND("Primary Address: ",Updates!D410)+17)))))</f>
        <v>#VALUE!</v>
      </c>
      <c r="D410" t="e">
        <f>TRIM(CLEAN(MID(Updates!D410,FIND("Secondary Address: ",Updates!D410)+19,(FIND("** PLEASE DO NOT REPLY TO THIS E-MAIL. ",Updates!D410)-(FIND("Secondary Address: ",Updates!D410)+19)))))</f>
        <v>#VALUE!</v>
      </c>
      <c r="E410" t="b">
        <f>IF(COUNT(SEARCH({"transpo.ottawa.on.ca"},D410)),"@ottawa.ca")</f>
        <v>0</v>
      </c>
      <c r="F410" s="9" t="e">
        <f t="shared" si="55"/>
        <v>#VALUE!</v>
      </c>
      <c r="G410" t="e">
        <f>TRIM(CLEAN(MID(Updates!D410,FIND("E-mail Address: ",Updates!D410)+16,(FIND("The employee",Updates!D410)-(FIND("E-mail Address: ",Updates!D410)+16)))))</f>
        <v>#VALUE!</v>
      </c>
      <c r="H410" t="e">
        <f>TRIM(CLEAN(MID(Updates!D410,FIND("Account Password: ",Updates!D410)+18,(FIND("NETWORK ACCOUNTS",Updates!D410)-(FIND("Account Password:",Updates!D410)+18)))))</f>
        <v>#VALUE!</v>
      </c>
      <c r="I410" t="e">
        <f>TRIM(CLEAN(MID(Updates!D410,FIND("Password: ",Updates!D410)+10,(FIND("E-mail",Updates!D410)-(FIND("Password:",Updates!D410)+12)))))</f>
        <v>#VALUE!</v>
      </c>
      <c r="J410" t="e">
        <f>TRIM(CLEAN(MID(Updates!D410,FIND("Account to clone: ",Updates!D410)+18,(FIND("Position",Updates!D410)-(FIND("Account to clone: ",Updates!D410)+18)))))</f>
        <v>#VALUE!</v>
      </c>
      <c r="K410" t="e">
        <f>TRIM(CLEAN(MID(Updates!D410,FIND("Clone permissions of another account: ",Updates!D410)+38,(FIND("Email required:",Updates!D410)-(FIND("Clone permissions of another account: ",Updates!D410)+38)))))</f>
        <v>#VALUE!</v>
      </c>
      <c r="L410" t="e">
        <f t="shared" si="56"/>
        <v>#VALUE!</v>
      </c>
      <c r="M410" s="8" t="e">
        <f>TRIM(CLEAN(MID(Updates!D410,FIND("Branch: ",Updates!D410)+8,(FIND("Division",Updates!D410)-(FIND("Branch: ",Updates!D410)+8)))))</f>
        <v>#VALUE!</v>
      </c>
      <c r="N410" s="8" t="e">
        <f>TRIM(CLEAN(MID(Updates!D410,FIND("Pooled Position: ",Updates!D410)+17,(FIND("Are the",Updates!D410)-(FIND("Pooled Position: ",Updates!D410)+17)))))</f>
        <v>#VALUE!</v>
      </c>
      <c r="O410" t="e">
        <f>TRIM(CLEAN(MID(Updates!D410,FIND("Employee Name: ",Updates!D410)+15,(FIND("Job Title",Updates!D410)-(FIND("Employee Name: ",Updates!D410)+15)))))</f>
        <v>#VALUE!</v>
      </c>
      <c r="P410" t="e">
        <f t="shared" si="57"/>
        <v>#VALUE!</v>
      </c>
      <c r="Q410" t="e">
        <f t="shared" si="58"/>
        <v>#VALUE!</v>
      </c>
      <c r="R410" t="e">
        <f t="shared" si="59"/>
        <v>#VALUE!</v>
      </c>
      <c r="S410" t="e">
        <f>TRIM(CLEAN(MID(Updates!D410,FIND("Account to clone: ",Updates!D410)+18,(FIND("Position",Updates!D410)-(FIND("Account to clone: ",Updates!D410)+18)))))</f>
        <v>#VALUE!</v>
      </c>
      <c r="T410" t="str">
        <f t="shared" si="60"/>
        <v/>
      </c>
      <c r="U410" t="str">
        <f t="shared" si="61"/>
        <v>No</v>
      </c>
      <c r="V410" t="e">
        <f>TRIM(CLEAN(MID(Updates!D410,FIND("Home Share (H:\ drive) required: ",Updates!D410)+4,(FIND("Group Share (S:\ drive) required: ",Updates!D410)-(FIND("Home Share (H:\ drive) required: ",Updates!D410)+4)))))</f>
        <v>#VALUE!</v>
      </c>
      <c r="W410" t="str">
        <f t="shared" si="62"/>
        <v>No</v>
      </c>
      <c r="X410" t="e">
        <f>TRIM(CLEAN(MID(Updates!D410,FIND("S Drive Path: ",Updates!D410)+14,(FIND("Position",Updates!D410)-(FIND("S Drive Path: ",Updates!D410)+14)))))</f>
        <v>#VALUE!</v>
      </c>
      <c r="Y410" t="e">
        <f>("USR\"&amp;Updates!K410)</f>
        <v>#VALUE!</v>
      </c>
      <c r="Z410" t="e">
        <f>Updates!K410&amp;"$"</f>
        <v>#VALUE!</v>
      </c>
      <c r="AA410" s="11">
        <f t="shared" ca="1" si="63"/>
        <v>7</v>
      </c>
      <c r="AB410" s="6" t="str">
        <f ca="1">LOOKUP(AA410,AC2:AC21,AD2:AD21)</f>
        <v>DC1MDB07</v>
      </c>
    </row>
    <row r="411" spans="1:28" ht="12" customHeight="1">
      <c r="A411" s="6" t="e">
        <f>TRIM(CLEAN(MID(Updates!D411,FIND("Network User Id: ",Updates!D411)+17,(FIND("E-MAIL ACCOUNTS",Updates!D411)-(FIND("Network User Id:",Updates!D411)+17)))))</f>
        <v>#VALUE!</v>
      </c>
      <c r="B411" s="6" t="e">
        <f>TRIM(CLEAN(MID(Updates!D411,FIND("Logon ID: ",Updates!D411)+10,(FIND("Password:",Updates!D411)-(FIND("Logon ID:",Updates!D411)+10)))))</f>
        <v>#VALUE!</v>
      </c>
      <c r="C411" t="e">
        <f>TRIM(CLEAN(MID(Updates!D411,FIND("Primary Address: ",Updates!D411)+17,(FIND("Secondary Address:",Updates!D411)-(FIND("Primary Address: ",Updates!D411)+17)))))</f>
        <v>#VALUE!</v>
      </c>
      <c r="D411" t="e">
        <f>TRIM(CLEAN(MID(Updates!D411,FIND("Secondary Address: ",Updates!D411)+19,(FIND("** PLEASE DO NOT REPLY TO THIS E-MAIL. ",Updates!D411)-(FIND("Secondary Address: ",Updates!D411)+19)))))</f>
        <v>#VALUE!</v>
      </c>
      <c r="E411" t="b">
        <f>IF(COUNT(SEARCH({"transpo.ottawa.on.ca"},D411)),"@ottawa.ca")</f>
        <v>0</v>
      </c>
      <c r="F411" s="9" t="e">
        <f t="shared" si="55"/>
        <v>#VALUE!</v>
      </c>
      <c r="G411" t="e">
        <f>TRIM(CLEAN(MID(Updates!D411,FIND("E-mail Address: ",Updates!D411)+16,(FIND("The employee",Updates!D411)-(FIND("E-mail Address: ",Updates!D411)+16)))))</f>
        <v>#VALUE!</v>
      </c>
      <c r="H411" t="e">
        <f>TRIM(CLEAN(MID(Updates!D411,FIND("Account Password: ",Updates!D411)+18,(FIND("NETWORK ACCOUNTS",Updates!D411)-(FIND("Account Password:",Updates!D411)+18)))))</f>
        <v>#VALUE!</v>
      </c>
      <c r="I411" t="e">
        <f>TRIM(CLEAN(MID(Updates!D411,FIND("Password: ",Updates!D411)+10,(FIND("E-mail",Updates!D411)-(FIND("Password:",Updates!D411)+12)))))</f>
        <v>#VALUE!</v>
      </c>
      <c r="J411" t="e">
        <f>TRIM(CLEAN(MID(Updates!D411,FIND("Account to clone: ",Updates!D411)+18,(FIND("Position",Updates!D411)-(FIND("Account to clone: ",Updates!D411)+18)))))</f>
        <v>#VALUE!</v>
      </c>
      <c r="K411" t="e">
        <f>TRIM(CLEAN(MID(Updates!D411,FIND("Clone permissions of another account: ",Updates!D411)+38,(FIND("Email required:",Updates!D411)-(FIND("Clone permissions of another account: ",Updates!D411)+38)))))</f>
        <v>#VALUE!</v>
      </c>
      <c r="L411" t="e">
        <f t="shared" si="56"/>
        <v>#VALUE!</v>
      </c>
      <c r="M411" s="8" t="e">
        <f>TRIM(CLEAN(MID(Updates!D411,FIND("Branch: ",Updates!D411)+8,(FIND("Division",Updates!D411)-(FIND("Branch: ",Updates!D411)+8)))))</f>
        <v>#VALUE!</v>
      </c>
      <c r="N411" s="8" t="e">
        <f>TRIM(CLEAN(MID(Updates!D411,FIND("Pooled Position: ",Updates!D411)+17,(FIND("Are the",Updates!D411)-(FIND("Pooled Position: ",Updates!D411)+17)))))</f>
        <v>#VALUE!</v>
      </c>
      <c r="O411" t="e">
        <f>TRIM(CLEAN(MID(Updates!D411,FIND("Employee Name: ",Updates!D411)+15,(FIND("Job Title",Updates!D411)-(FIND("Employee Name: ",Updates!D411)+15)))))</f>
        <v>#VALUE!</v>
      </c>
      <c r="P411" t="e">
        <f t="shared" si="57"/>
        <v>#VALUE!</v>
      </c>
      <c r="Q411" t="e">
        <f t="shared" si="58"/>
        <v>#VALUE!</v>
      </c>
      <c r="R411" t="e">
        <f t="shared" si="59"/>
        <v>#VALUE!</v>
      </c>
      <c r="S411" t="e">
        <f>TRIM(CLEAN(MID(Updates!D411,FIND("Account to clone: ",Updates!D411)+18,(FIND("Position",Updates!D411)-(FIND("Account to clone: ",Updates!D411)+18)))))</f>
        <v>#VALUE!</v>
      </c>
      <c r="T411" t="str">
        <f t="shared" si="60"/>
        <v/>
      </c>
      <c r="U411" t="str">
        <f t="shared" si="61"/>
        <v>No</v>
      </c>
      <c r="V411" t="e">
        <f>TRIM(CLEAN(MID(Updates!D411,FIND("Home Share (H:\ drive) required: ",Updates!D411)+4,(FIND("Group Share (S:\ drive) required: ",Updates!D411)-(FIND("Home Share (H:\ drive) required: ",Updates!D411)+4)))))</f>
        <v>#VALUE!</v>
      </c>
      <c r="W411" t="str">
        <f t="shared" si="62"/>
        <v>No</v>
      </c>
      <c r="X411" t="e">
        <f>TRIM(CLEAN(MID(Updates!D411,FIND("S Drive Path: ",Updates!D411)+14,(FIND("Position",Updates!D411)-(FIND("S Drive Path: ",Updates!D411)+14)))))</f>
        <v>#VALUE!</v>
      </c>
      <c r="Y411" t="e">
        <f>("USR\"&amp;Updates!K411)</f>
        <v>#VALUE!</v>
      </c>
      <c r="Z411" t="e">
        <f>Updates!K411&amp;"$"</f>
        <v>#VALUE!</v>
      </c>
      <c r="AA411" s="11">
        <f t="shared" ca="1" si="63"/>
        <v>7</v>
      </c>
      <c r="AB411" s="6" t="str">
        <f ca="1">LOOKUP(AA411,AC2:AC21,AD2:AD21)</f>
        <v>DC1MDB07</v>
      </c>
    </row>
    <row r="412" spans="1:28" ht="12" customHeight="1">
      <c r="A412" s="6" t="e">
        <f>TRIM(CLEAN(MID(Updates!D412,FIND("Network User Id: ",Updates!D412)+17,(FIND("E-MAIL ACCOUNTS",Updates!D412)-(FIND("Network User Id:",Updates!D412)+17)))))</f>
        <v>#VALUE!</v>
      </c>
      <c r="B412" s="6" t="e">
        <f>TRIM(CLEAN(MID(Updates!D412,FIND("Logon ID: ",Updates!D412)+10,(FIND("Password:",Updates!D412)-(FIND("Logon ID:",Updates!D412)+10)))))</f>
        <v>#VALUE!</v>
      </c>
      <c r="C412" t="e">
        <f>TRIM(CLEAN(MID(Updates!D412,FIND("Primary Address: ",Updates!D412)+17,(FIND("Secondary Address:",Updates!D412)-(FIND("Primary Address: ",Updates!D412)+17)))))</f>
        <v>#VALUE!</v>
      </c>
      <c r="D412" t="e">
        <f>TRIM(CLEAN(MID(Updates!D412,FIND("Secondary Address: ",Updates!D412)+19,(FIND("** PLEASE DO NOT REPLY TO THIS E-MAIL. ",Updates!D412)-(FIND("Secondary Address: ",Updates!D412)+19)))))</f>
        <v>#VALUE!</v>
      </c>
      <c r="E412" t="b">
        <f>IF(COUNT(SEARCH({"transpo.ottawa.on.ca"},D412)),"@ottawa.ca")</f>
        <v>0</v>
      </c>
      <c r="F412" s="9" t="e">
        <f t="shared" si="55"/>
        <v>#VALUE!</v>
      </c>
      <c r="G412" t="e">
        <f>TRIM(CLEAN(MID(Updates!D412,FIND("E-mail Address: ",Updates!D412)+16,(FIND("The employee",Updates!D412)-(FIND("E-mail Address: ",Updates!D412)+16)))))</f>
        <v>#VALUE!</v>
      </c>
      <c r="H412" t="e">
        <f>TRIM(CLEAN(MID(Updates!D412,FIND("Account Password: ",Updates!D412)+18,(FIND("NETWORK ACCOUNTS",Updates!D412)-(FIND("Account Password:",Updates!D412)+18)))))</f>
        <v>#VALUE!</v>
      </c>
      <c r="I412" t="e">
        <f>TRIM(CLEAN(MID(Updates!D412,FIND("Password: ",Updates!D412)+10,(FIND("E-mail",Updates!D412)-(FIND("Password:",Updates!D412)+12)))))</f>
        <v>#VALUE!</v>
      </c>
      <c r="J412" t="e">
        <f>TRIM(CLEAN(MID(Updates!D412,FIND("Account to clone: ",Updates!D412)+18,(FIND("Position",Updates!D412)-(FIND("Account to clone: ",Updates!D412)+18)))))</f>
        <v>#VALUE!</v>
      </c>
      <c r="K412" t="e">
        <f>TRIM(CLEAN(MID(Updates!D412,FIND("Clone permissions of another account: ",Updates!D412)+38,(FIND("Email required:",Updates!D412)-(FIND("Clone permissions of another account: ",Updates!D412)+38)))))</f>
        <v>#VALUE!</v>
      </c>
      <c r="L412" t="e">
        <f t="shared" si="56"/>
        <v>#VALUE!</v>
      </c>
      <c r="M412" s="8" t="e">
        <f>TRIM(CLEAN(MID(Updates!D412,FIND("Branch: ",Updates!D412)+8,(FIND("Division",Updates!D412)-(FIND("Branch: ",Updates!D412)+8)))))</f>
        <v>#VALUE!</v>
      </c>
      <c r="N412" s="8" t="e">
        <f>TRIM(CLEAN(MID(Updates!D412,FIND("Pooled Position: ",Updates!D412)+17,(FIND("Are the",Updates!D412)-(FIND("Pooled Position: ",Updates!D412)+17)))))</f>
        <v>#VALUE!</v>
      </c>
      <c r="O412" t="e">
        <f>TRIM(CLEAN(MID(Updates!D412,FIND("Employee Name: ",Updates!D412)+15,(FIND("Job Title",Updates!D412)-(FIND("Employee Name: ",Updates!D412)+15)))))</f>
        <v>#VALUE!</v>
      </c>
      <c r="P412" t="e">
        <f t="shared" si="57"/>
        <v>#VALUE!</v>
      </c>
      <c r="Q412" t="e">
        <f t="shared" si="58"/>
        <v>#VALUE!</v>
      </c>
      <c r="R412" t="e">
        <f t="shared" si="59"/>
        <v>#VALUE!</v>
      </c>
      <c r="S412" t="e">
        <f>TRIM(CLEAN(MID(Updates!D412,FIND("Account to clone: ",Updates!D412)+18,(FIND("Position",Updates!D412)-(FIND("Account to clone: ",Updates!D412)+18)))))</f>
        <v>#VALUE!</v>
      </c>
      <c r="T412" t="str">
        <f t="shared" si="60"/>
        <v/>
      </c>
      <c r="U412" t="str">
        <f t="shared" si="61"/>
        <v>No</v>
      </c>
      <c r="V412" t="e">
        <f>TRIM(CLEAN(MID(Updates!D412,FIND("Home Share (H:\ drive) required: ",Updates!D412)+4,(FIND("Group Share (S:\ drive) required: ",Updates!D412)-(FIND("Home Share (H:\ drive) required: ",Updates!D412)+4)))))</f>
        <v>#VALUE!</v>
      </c>
      <c r="W412" t="str">
        <f t="shared" si="62"/>
        <v>No</v>
      </c>
      <c r="X412" t="e">
        <f>TRIM(CLEAN(MID(Updates!D412,FIND("S Drive Path: ",Updates!D412)+14,(FIND("Position",Updates!D412)-(FIND("S Drive Path: ",Updates!D412)+14)))))</f>
        <v>#VALUE!</v>
      </c>
      <c r="Y412" t="e">
        <f>("USR\"&amp;Updates!K412)</f>
        <v>#VALUE!</v>
      </c>
      <c r="Z412" t="e">
        <f>Updates!K412&amp;"$"</f>
        <v>#VALUE!</v>
      </c>
      <c r="AA412" s="11">
        <f t="shared" ca="1" si="63"/>
        <v>4</v>
      </c>
      <c r="AB412" s="6" t="str">
        <f ca="1">LOOKUP(AA412,AC2:AC21,AD2:AD21)</f>
        <v>DC1MDB04</v>
      </c>
    </row>
    <row r="413" spans="1:28" ht="12" customHeight="1">
      <c r="A413" s="6" t="e">
        <f>TRIM(CLEAN(MID(Updates!D413,FIND("Network User Id: ",Updates!D413)+17,(FIND("E-MAIL ACCOUNTS",Updates!D413)-(FIND("Network User Id:",Updates!D413)+17)))))</f>
        <v>#VALUE!</v>
      </c>
      <c r="B413" s="6" t="e">
        <f>TRIM(CLEAN(MID(Updates!D413,FIND("Logon ID: ",Updates!D413)+10,(FIND("Password:",Updates!D413)-(FIND("Logon ID:",Updates!D413)+10)))))</f>
        <v>#VALUE!</v>
      </c>
      <c r="C413" t="e">
        <f>TRIM(CLEAN(MID(Updates!D413,FIND("Primary Address: ",Updates!D413)+17,(FIND("Secondary Address:",Updates!D413)-(FIND("Primary Address: ",Updates!D413)+17)))))</f>
        <v>#VALUE!</v>
      </c>
      <c r="D413" t="e">
        <f>TRIM(CLEAN(MID(Updates!D413,FIND("Secondary Address: ",Updates!D413)+19,(FIND("** PLEASE DO NOT REPLY TO THIS E-MAIL. ",Updates!D413)-(FIND("Secondary Address: ",Updates!D413)+19)))))</f>
        <v>#VALUE!</v>
      </c>
      <c r="E413" t="b">
        <f>IF(COUNT(SEARCH({"transpo.ottawa.on.ca"},D413)),"@ottawa.ca")</f>
        <v>0</v>
      </c>
      <c r="F413" s="9" t="e">
        <f t="shared" si="55"/>
        <v>#VALUE!</v>
      </c>
      <c r="G413" t="e">
        <f>TRIM(CLEAN(MID(Updates!D413,FIND("E-mail Address: ",Updates!D413)+16,(FIND("The employee",Updates!D413)-(FIND("E-mail Address: ",Updates!D413)+16)))))</f>
        <v>#VALUE!</v>
      </c>
      <c r="H413" t="e">
        <f>TRIM(CLEAN(MID(Updates!D413,FIND("Account Password: ",Updates!D413)+18,(FIND("NETWORK ACCOUNTS",Updates!D413)-(FIND("Account Password:",Updates!D413)+18)))))</f>
        <v>#VALUE!</v>
      </c>
      <c r="I413" t="e">
        <f>TRIM(CLEAN(MID(Updates!D413,FIND("Password: ",Updates!D413)+10,(FIND("E-mail",Updates!D413)-(FIND("Password:",Updates!D413)+12)))))</f>
        <v>#VALUE!</v>
      </c>
      <c r="J413" t="e">
        <f>TRIM(CLEAN(MID(Updates!D413,FIND("Account to clone: ",Updates!D413)+18,(FIND("Position",Updates!D413)-(FIND("Account to clone: ",Updates!D413)+18)))))</f>
        <v>#VALUE!</v>
      </c>
      <c r="K413" t="e">
        <f>TRIM(CLEAN(MID(Updates!D413,FIND("Clone permissions of another account: ",Updates!D413)+38,(FIND("Email required:",Updates!D413)-(FIND("Clone permissions of another account: ",Updates!D413)+38)))))</f>
        <v>#VALUE!</v>
      </c>
      <c r="L413" t="e">
        <f t="shared" si="56"/>
        <v>#VALUE!</v>
      </c>
      <c r="M413" s="8" t="e">
        <f>TRIM(CLEAN(MID(Updates!D413,FIND("Branch: ",Updates!D413)+8,(FIND("Division",Updates!D413)-(FIND("Branch: ",Updates!D413)+8)))))</f>
        <v>#VALUE!</v>
      </c>
      <c r="N413" s="8" t="e">
        <f>TRIM(CLEAN(MID(Updates!D413,FIND("Pooled Position: ",Updates!D413)+17,(FIND("Are the",Updates!D413)-(FIND("Pooled Position: ",Updates!D413)+17)))))</f>
        <v>#VALUE!</v>
      </c>
      <c r="O413" t="e">
        <f>TRIM(CLEAN(MID(Updates!D413,FIND("Employee Name: ",Updates!D413)+15,(FIND("Job Title",Updates!D413)-(FIND("Employee Name: ",Updates!D413)+15)))))</f>
        <v>#VALUE!</v>
      </c>
      <c r="P413" t="e">
        <f t="shared" si="57"/>
        <v>#VALUE!</v>
      </c>
      <c r="Q413" t="e">
        <f t="shared" si="58"/>
        <v>#VALUE!</v>
      </c>
      <c r="R413" t="e">
        <f t="shared" si="59"/>
        <v>#VALUE!</v>
      </c>
      <c r="S413" t="e">
        <f>TRIM(CLEAN(MID(Updates!D413,FIND("Account to clone: ",Updates!D413)+18,(FIND("Position",Updates!D413)-(FIND("Account to clone: ",Updates!D413)+18)))))</f>
        <v>#VALUE!</v>
      </c>
      <c r="T413" t="str">
        <f t="shared" si="60"/>
        <v/>
      </c>
      <c r="U413" t="str">
        <f t="shared" si="61"/>
        <v>No</v>
      </c>
      <c r="V413" t="e">
        <f>TRIM(CLEAN(MID(Updates!D413,FIND("Home Share (H:\ drive) required: ",Updates!D413)+4,(FIND("Group Share (S:\ drive) required: ",Updates!D413)-(FIND("Home Share (H:\ drive) required: ",Updates!D413)+4)))))</f>
        <v>#VALUE!</v>
      </c>
      <c r="W413" t="str">
        <f t="shared" si="62"/>
        <v>No</v>
      </c>
      <c r="X413" t="e">
        <f>TRIM(CLEAN(MID(Updates!D413,FIND("S Drive Path: ",Updates!D413)+14,(FIND("Position",Updates!D413)-(FIND("S Drive Path: ",Updates!D413)+14)))))</f>
        <v>#VALUE!</v>
      </c>
      <c r="Y413" t="e">
        <f>("USR\"&amp;Updates!K413)</f>
        <v>#VALUE!</v>
      </c>
      <c r="Z413" t="e">
        <f>Updates!K413&amp;"$"</f>
        <v>#VALUE!</v>
      </c>
      <c r="AA413" s="11">
        <f t="shared" ca="1" si="63"/>
        <v>9</v>
      </c>
      <c r="AB413" s="6" t="str">
        <f ca="1">LOOKUP(AA413,AC2:AC21,AD2:AD21)</f>
        <v>DC1MDB09</v>
      </c>
    </row>
    <row r="414" spans="1:28" ht="12" customHeight="1">
      <c r="A414" s="6" t="e">
        <f>TRIM(CLEAN(MID(Updates!D414,FIND("Network User Id: ",Updates!D414)+17,(FIND("E-MAIL ACCOUNTS",Updates!D414)-(FIND("Network User Id:",Updates!D414)+17)))))</f>
        <v>#VALUE!</v>
      </c>
      <c r="B414" s="6" t="e">
        <f>TRIM(CLEAN(MID(Updates!D414,FIND("Logon ID: ",Updates!D414)+10,(FIND("Password:",Updates!D414)-(FIND("Logon ID:",Updates!D414)+10)))))</f>
        <v>#VALUE!</v>
      </c>
      <c r="C414" t="e">
        <f>TRIM(CLEAN(MID(Updates!D414,FIND("Primary Address: ",Updates!D414)+17,(FIND("Secondary Address:",Updates!D414)-(FIND("Primary Address: ",Updates!D414)+17)))))</f>
        <v>#VALUE!</v>
      </c>
      <c r="D414" t="e">
        <f>TRIM(CLEAN(MID(Updates!D414,FIND("Secondary Address: ",Updates!D414)+19,(FIND("** PLEASE DO NOT REPLY TO THIS E-MAIL. ",Updates!D414)-(FIND("Secondary Address: ",Updates!D414)+19)))))</f>
        <v>#VALUE!</v>
      </c>
      <c r="E414" t="b">
        <f>IF(COUNT(SEARCH({"transpo.ottawa.on.ca"},D414)),"@ottawa.ca")</f>
        <v>0</v>
      </c>
      <c r="F414" s="9" t="e">
        <f t="shared" si="55"/>
        <v>#VALUE!</v>
      </c>
      <c r="G414" t="e">
        <f>TRIM(CLEAN(MID(Updates!D414,FIND("E-mail Address: ",Updates!D414)+16,(FIND("The employee",Updates!D414)-(FIND("E-mail Address: ",Updates!D414)+16)))))</f>
        <v>#VALUE!</v>
      </c>
      <c r="H414" t="e">
        <f>TRIM(CLEAN(MID(Updates!D414,FIND("Account Password: ",Updates!D414)+18,(FIND("NETWORK ACCOUNTS",Updates!D414)-(FIND("Account Password:",Updates!D414)+18)))))</f>
        <v>#VALUE!</v>
      </c>
      <c r="I414" t="e">
        <f>TRIM(CLEAN(MID(Updates!D414,FIND("Password: ",Updates!D414)+10,(FIND("E-mail",Updates!D414)-(FIND("Password:",Updates!D414)+12)))))</f>
        <v>#VALUE!</v>
      </c>
      <c r="J414" t="e">
        <f>TRIM(CLEAN(MID(Updates!D414,FIND("Account to clone: ",Updates!D414)+18,(FIND("Position",Updates!D414)-(FIND("Account to clone: ",Updates!D414)+18)))))</f>
        <v>#VALUE!</v>
      </c>
      <c r="K414" t="e">
        <f>TRIM(CLEAN(MID(Updates!D414,FIND("Clone permissions of another account: ",Updates!D414)+38,(FIND("Email required:",Updates!D414)-(FIND("Clone permissions of another account: ",Updates!D414)+38)))))</f>
        <v>#VALUE!</v>
      </c>
      <c r="L414" t="e">
        <f t="shared" si="56"/>
        <v>#VALUE!</v>
      </c>
      <c r="M414" s="8" t="e">
        <f>TRIM(CLEAN(MID(Updates!D414,FIND("Branch: ",Updates!D414)+8,(FIND("Division",Updates!D414)-(FIND("Branch: ",Updates!D414)+8)))))</f>
        <v>#VALUE!</v>
      </c>
      <c r="N414" s="8" t="e">
        <f>TRIM(CLEAN(MID(Updates!D414,FIND("Pooled Position: ",Updates!D414)+17,(FIND("Are the",Updates!D414)-(FIND("Pooled Position: ",Updates!D414)+17)))))</f>
        <v>#VALUE!</v>
      </c>
      <c r="O414" t="e">
        <f>TRIM(CLEAN(MID(Updates!D414,FIND("Employee Name: ",Updates!D414)+15,(FIND("Job Title",Updates!D414)-(FIND("Employee Name: ",Updates!D414)+15)))))</f>
        <v>#VALUE!</v>
      </c>
      <c r="P414" t="e">
        <f t="shared" si="57"/>
        <v>#VALUE!</v>
      </c>
      <c r="Q414" t="e">
        <f t="shared" si="58"/>
        <v>#VALUE!</v>
      </c>
      <c r="R414" t="e">
        <f t="shared" si="59"/>
        <v>#VALUE!</v>
      </c>
      <c r="S414" t="e">
        <f>TRIM(CLEAN(MID(Updates!D414,FIND("Account to clone: ",Updates!D414)+18,(FIND("Position",Updates!D414)-(FIND("Account to clone: ",Updates!D414)+18)))))</f>
        <v>#VALUE!</v>
      </c>
      <c r="T414" t="str">
        <f t="shared" si="60"/>
        <v/>
      </c>
      <c r="U414" t="str">
        <f t="shared" si="61"/>
        <v>No</v>
      </c>
      <c r="V414" t="e">
        <f>TRIM(CLEAN(MID(Updates!D414,FIND("Home Share (H:\ drive) required: ",Updates!D414)+4,(FIND("Group Share (S:\ drive) required: ",Updates!D414)-(FIND("Home Share (H:\ drive) required: ",Updates!D414)+4)))))</f>
        <v>#VALUE!</v>
      </c>
      <c r="W414" t="str">
        <f t="shared" si="62"/>
        <v>No</v>
      </c>
      <c r="X414" t="e">
        <f>TRIM(CLEAN(MID(Updates!D414,FIND("S Drive Path: ",Updates!D414)+14,(FIND("Position",Updates!D414)-(FIND("S Drive Path: ",Updates!D414)+14)))))</f>
        <v>#VALUE!</v>
      </c>
      <c r="Y414" t="e">
        <f>("USR\"&amp;Updates!K414)</f>
        <v>#VALUE!</v>
      </c>
      <c r="Z414" t="e">
        <f>Updates!K414&amp;"$"</f>
        <v>#VALUE!</v>
      </c>
      <c r="AA414" s="11">
        <f t="shared" ca="1" si="63"/>
        <v>1</v>
      </c>
      <c r="AB414" s="6" t="str">
        <f ca="1">LOOKUP(AA414,AC2:AC21,AD2:AD21)</f>
        <v>DC1MDB01</v>
      </c>
    </row>
    <row r="415" spans="1:28" ht="12" customHeight="1">
      <c r="A415" s="6" t="e">
        <f>TRIM(CLEAN(MID(Updates!D415,FIND("Network User Id: ",Updates!D415)+17,(FIND("E-MAIL ACCOUNTS",Updates!D415)-(FIND("Network User Id:",Updates!D415)+17)))))</f>
        <v>#VALUE!</v>
      </c>
      <c r="B415" s="6" t="e">
        <f>TRIM(CLEAN(MID(Updates!D415,FIND("Logon ID: ",Updates!D415)+10,(FIND("Password:",Updates!D415)-(FIND("Logon ID:",Updates!D415)+10)))))</f>
        <v>#VALUE!</v>
      </c>
      <c r="C415" t="e">
        <f>TRIM(CLEAN(MID(Updates!D415,FIND("Primary Address: ",Updates!D415)+17,(FIND("Secondary Address:",Updates!D415)-(FIND("Primary Address: ",Updates!D415)+17)))))</f>
        <v>#VALUE!</v>
      </c>
      <c r="D415" t="e">
        <f>TRIM(CLEAN(MID(Updates!D415,FIND("Secondary Address: ",Updates!D415)+19,(FIND("** PLEASE DO NOT REPLY TO THIS E-MAIL. ",Updates!D415)-(FIND("Secondary Address: ",Updates!D415)+19)))))</f>
        <v>#VALUE!</v>
      </c>
      <c r="E415" t="b">
        <f>IF(COUNT(SEARCH({"transpo.ottawa.on.ca"},D415)),"@ottawa.ca")</f>
        <v>0</v>
      </c>
      <c r="F415" s="9" t="e">
        <f t="shared" si="55"/>
        <v>#VALUE!</v>
      </c>
      <c r="G415" t="e">
        <f>TRIM(CLEAN(MID(Updates!D415,FIND("E-mail Address: ",Updates!D415)+16,(FIND("The employee",Updates!D415)-(FIND("E-mail Address: ",Updates!D415)+16)))))</f>
        <v>#VALUE!</v>
      </c>
      <c r="H415" t="e">
        <f>TRIM(CLEAN(MID(Updates!D415,FIND("Account Password: ",Updates!D415)+18,(FIND("NETWORK ACCOUNTS",Updates!D415)-(FIND("Account Password:",Updates!D415)+18)))))</f>
        <v>#VALUE!</v>
      </c>
      <c r="I415" t="e">
        <f>TRIM(CLEAN(MID(Updates!D415,FIND("Password: ",Updates!D415)+10,(FIND("E-mail",Updates!D415)-(FIND("Password:",Updates!D415)+12)))))</f>
        <v>#VALUE!</v>
      </c>
      <c r="J415" t="e">
        <f>TRIM(CLEAN(MID(Updates!D415,FIND("Account to clone: ",Updates!D415)+18,(FIND("Position",Updates!D415)-(FIND("Account to clone: ",Updates!D415)+18)))))</f>
        <v>#VALUE!</v>
      </c>
      <c r="K415" t="e">
        <f>TRIM(CLEAN(MID(Updates!D415,FIND("Clone permissions of another account: ",Updates!D415)+38,(FIND("Email required:",Updates!D415)-(FIND("Clone permissions of another account: ",Updates!D415)+38)))))</f>
        <v>#VALUE!</v>
      </c>
      <c r="L415" t="e">
        <f t="shared" si="56"/>
        <v>#VALUE!</v>
      </c>
      <c r="M415" s="8" t="e">
        <f>TRIM(CLEAN(MID(Updates!D415,FIND("Branch: ",Updates!D415)+8,(FIND("Division",Updates!D415)-(FIND("Branch: ",Updates!D415)+8)))))</f>
        <v>#VALUE!</v>
      </c>
      <c r="N415" s="8" t="e">
        <f>TRIM(CLEAN(MID(Updates!D415,FIND("Pooled Position: ",Updates!D415)+17,(FIND("Are the",Updates!D415)-(FIND("Pooled Position: ",Updates!D415)+17)))))</f>
        <v>#VALUE!</v>
      </c>
      <c r="O415" t="e">
        <f>TRIM(CLEAN(MID(Updates!D415,FIND("Employee Name: ",Updates!D415)+15,(FIND("Job Title",Updates!D415)-(FIND("Employee Name: ",Updates!D415)+15)))))</f>
        <v>#VALUE!</v>
      </c>
      <c r="P415" t="e">
        <f t="shared" si="57"/>
        <v>#VALUE!</v>
      </c>
      <c r="Q415" t="e">
        <f t="shared" si="58"/>
        <v>#VALUE!</v>
      </c>
      <c r="R415" t="e">
        <f t="shared" si="59"/>
        <v>#VALUE!</v>
      </c>
      <c r="S415" t="e">
        <f>TRIM(CLEAN(MID(Updates!D415,FIND("Account to clone: ",Updates!D415)+18,(FIND("Position",Updates!D415)-(FIND("Account to clone: ",Updates!D415)+18)))))</f>
        <v>#VALUE!</v>
      </c>
      <c r="T415" t="str">
        <f t="shared" si="60"/>
        <v/>
      </c>
      <c r="U415" t="str">
        <f t="shared" si="61"/>
        <v>No</v>
      </c>
      <c r="V415" t="e">
        <f>TRIM(CLEAN(MID(Updates!D415,FIND("Home Share (H:\ drive) required: ",Updates!D415)+4,(FIND("Group Share (S:\ drive) required: ",Updates!D415)-(FIND("Home Share (H:\ drive) required: ",Updates!D415)+4)))))</f>
        <v>#VALUE!</v>
      </c>
      <c r="W415" t="str">
        <f t="shared" si="62"/>
        <v>No</v>
      </c>
      <c r="X415" t="e">
        <f>TRIM(CLEAN(MID(Updates!D415,FIND("S Drive Path: ",Updates!D415)+14,(FIND("Position",Updates!D415)-(FIND("S Drive Path: ",Updates!D415)+14)))))</f>
        <v>#VALUE!</v>
      </c>
      <c r="Y415" t="e">
        <f>("USR\"&amp;Updates!K415)</f>
        <v>#VALUE!</v>
      </c>
      <c r="Z415" t="e">
        <f>Updates!K415&amp;"$"</f>
        <v>#VALUE!</v>
      </c>
      <c r="AA415" s="11">
        <f t="shared" ca="1" si="63"/>
        <v>15</v>
      </c>
      <c r="AB415" s="6" t="str">
        <f ca="1">LOOKUP(AA415,AC2:AC21,AD2:AD21)</f>
        <v>DC4MDB05</v>
      </c>
    </row>
    <row r="416" spans="1:28" ht="12" customHeight="1">
      <c r="A416" s="6" t="e">
        <f>TRIM(CLEAN(MID(Updates!D416,FIND("Network User Id: ",Updates!D416)+17,(FIND("E-MAIL ACCOUNTS",Updates!D416)-(FIND("Network User Id:",Updates!D416)+17)))))</f>
        <v>#VALUE!</v>
      </c>
      <c r="B416" s="6" t="e">
        <f>TRIM(CLEAN(MID(Updates!D416,FIND("Logon ID: ",Updates!D416)+10,(FIND("Password:",Updates!D416)-(FIND("Logon ID:",Updates!D416)+10)))))</f>
        <v>#VALUE!</v>
      </c>
      <c r="C416" t="e">
        <f>TRIM(CLEAN(MID(Updates!D416,FIND("Primary Address: ",Updates!D416)+17,(FIND("Secondary Address:",Updates!D416)-(FIND("Primary Address: ",Updates!D416)+17)))))</f>
        <v>#VALUE!</v>
      </c>
      <c r="D416" t="e">
        <f>TRIM(CLEAN(MID(Updates!D416,FIND("Secondary Address: ",Updates!D416)+19,(FIND("** PLEASE DO NOT REPLY TO THIS E-MAIL. ",Updates!D416)-(FIND("Secondary Address: ",Updates!D416)+19)))))</f>
        <v>#VALUE!</v>
      </c>
      <c r="E416" t="b">
        <f>IF(COUNT(SEARCH({"transpo.ottawa.on.ca"},D416)),"@ottawa.ca")</f>
        <v>0</v>
      </c>
      <c r="F416" s="9" t="e">
        <f t="shared" si="55"/>
        <v>#VALUE!</v>
      </c>
      <c r="G416" t="e">
        <f>TRIM(CLEAN(MID(Updates!D416,FIND("E-mail Address: ",Updates!D416)+16,(FIND("The employee",Updates!D416)-(FIND("E-mail Address: ",Updates!D416)+16)))))</f>
        <v>#VALUE!</v>
      </c>
      <c r="H416" t="e">
        <f>TRIM(CLEAN(MID(Updates!D416,FIND("Account Password: ",Updates!D416)+18,(FIND("NETWORK ACCOUNTS",Updates!D416)-(FIND("Account Password:",Updates!D416)+18)))))</f>
        <v>#VALUE!</v>
      </c>
      <c r="I416" t="e">
        <f>TRIM(CLEAN(MID(Updates!D416,FIND("Password: ",Updates!D416)+10,(FIND("E-mail",Updates!D416)-(FIND("Password:",Updates!D416)+12)))))</f>
        <v>#VALUE!</v>
      </c>
      <c r="J416" t="e">
        <f>TRIM(CLEAN(MID(Updates!D416,FIND("Account to clone: ",Updates!D416)+18,(FIND("Position",Updates!D416)-(FIND("Account to clone: ",Updates!D416)+18)))))</f>
        <v>#VALUE!</v>
      </c>
      <c r="K416" t="e">
        <f>TRIM(CLEAN(MID(Updates!D416,FIND("Clone permissions of another account: ",Updates!D416)+38,(FIND("Email required:",Updates!D416)-(FIND("Clone permissions of another account: ",Updates!D416)+38)))))</f>
        <v>#VALUE!</v>
      </c>
      <c r="L416" t="e">
        <f t="shared" si="56"/>
        <v>#VALUE!</v>
      </c>
      <c r="M416" s="8" t="e">
        <f>TRIM(CLEAN(MID(Updates!D416,FIND("Branch: ",Updates!D416)+8,(FIND("Division",Updates!D416)-(FIND("Branch: ",Updates!D416)+8)))))</f>
        <v>#VALUE!</v>
      </c>
      <c r="N416" s="8" t="e">
        <f>TRIM(CLEAN(MID(Updates!D416,FIND("Pooled Position: ",Updates!D416)+17,(FIND("Are the",Updates!D416)-(FIND("Pooled Position: ",Updates!D416)+17)))))</f>
        <v>#VALUE!</v>
      </c>
      <c r="O416" t="e">
        <f>TRIM(CLEAN(MID(Updates!D416,FIND("Employee Name: ",Updates!D416)+15,(FIND("Job Title",Updates!D416)-(FIND("Employee Name: ",Updates!D416)+15)))))</f>
        <v>#VALUE!</v>
      </c>
      <c r="P416" t="e">
        <f t="shared" si="57"/>
        <v>#VALUE!</v>
      </c>
      <c r="Q416" t="e">
        <f t="shared" si="58"/>
        <v>#VALUE!</v>
      </c>
      <c r="R416" t="e">
        <f t="shared" si="59"/>
        <v>#VALUE!</v>
      </c>
      <c r="S416" t="e">
        <f>TRIM(CLEAN(MID(Updates!D416,FIND("Account to clone: ",Updates!D416)+18,(FIND("Position",Updates!D416)-(FIND("Account to clone: ",Updates!D416)+18)))))</f>
        <v>#VALUE!</v>
      </c>
      <c r="T416" t="str">
        <f t="shared" si="60"/>
        <v/>
      </c>
      <c r="U416" t="str">
        <f t="shared" si="61"/>
        <v>No</v>
      </c>
      <c r="V416" t="e">
        <f>TRIM(CLEAN(MID(Updates!D416,FIND("Home Share (H:\ drive) required: ",Updates!D416)+4,(FIND("Group Share (S:\ drive) required: ",Updates!D416)-(FIND("Home Share (H:\ drive) required: ",Updates!D416)+4)))))</f>
        <v>#VALUE!</v>
      </c>
      <c r="W416" t="str">
        <f t="shared" si="62"/>
        <v>No</v>
      </c>
      <c r="X416" t="e">
        <f>TRIM(CLEAN(MID(Updates!D416,FIND("S Drive Path: ",Updates!D416)+14,(FIND("Position",Updates!D416)-(FIND("S Drive Path: ",Updates!D416)+14)))))</f>
        <v>#VALUE!</v>
      </c>
      <c r="Y416" t="e">
        <f>("USR\"&amp;Updates!K416)</f>
        <v>#VALUE!</v>
      </c>
      <c r="Z416" t="e">
        <f>Updates!K416&amp;"$"</f>
        <v>#VALUE!</v>
      </c>
      <c r="AA416" s="11">
        <f t="shared" ca="1" si="63"/>
        <v>10</v>
      </c>
      <c r="AB416" s="6" t="str">
        <f ca="1">LOOKUP(AA416,AC2:AC21,AD2:AD21)</f>
        <v>DC1MDB10</v>
      </c>
    </row>
    <row r="417" spans="1:28" ht="12" customHeight="1">
      <c r="A417" s="6" t="e">
        <f>TRIM(CLEAN(MID(Updates!D417,FIND("Network User Id: ",Updates!D417)+17,(FIND("E-MAIL ACCOUNTS",Updates!D417)-(FIND("Network User Id:",Updates!D417)+17)))))</f>
        <v>#VALUE!</v>
      </c>
      <c r="B417" s="6" t="e">
        <f>TRIM(CLEAN(MID(Updates!D417,FIND("Logon ID: ",Updates!D417)+10,(FIND("Password:",Updates!D417)-(FIND("Logon ID:",Updates!D417)+10)))))</f>
        <v>#VALUE!</v>
      </c>
      <c r="C417" t="e">
        <f>TRIM(CLEAN(MID(Updates!D417,FIND("Primary Address: ",Updates!D417)+17,(FIND("Secondary Address:",Updates!D417)-(FIND("Primary Address: ",Updates!D417)+17)))))</f>
        <v>#VALUE!</v>
      </c>
      <c r="D417" t="e">
        <f>TRIM(CLEAN(MID(Updates!D417,FIND("Secondary Address: ",Updates!D417)+19,(FIND("** PLEASE DO NOT REPLY TO THIS E-MAIL. ",Updates!D417)-(FIND("Secondary Address: ",Updates!D417)+19)))))</f>
        <v>#VALUE!</v>
      </c>
      <c r="E417" t="b">
        <f>IF(COUNT(SEARCH({"transpo.ottawa.on.ca"},D417)),"@ottawa.ca")</f>
        <v>0</v>
      </c>
      <c r="F417" s="9" t="e">
        <f t="shared" si="55"/>
        <v>#VALUE!</v>
      </c>
      <c r="G417" t="e">
        <f>TRIM(CLEAN(MID(Updates!D417,FIND("E-mail Address: ",Updates!D417)+16,(FIND("The employee",Updates!D417)-(FIND("E-mail Address: ",Updates!D417)+16)))))</f>
        <v>#VALUE!</v>
      </c>
      <c r="H417" t="e">
        <f>TRIM(CLEAN(MID(Updates!D417,FIND("Account Password: ",Updates!D417)+18,(FIND("NETWORK ACCOUNTS",Updates!D417)-(FIND("Account Password:",Updates!D417)+18)))))</f>
        <v>#VALUE!</v>
      </c>
      <c r="I417" t="e">
        <f>TRIM(CLEAN(MID(Updates!D417,FIND("Password: ",Updates!D417)+10,(FIND("E-mail",Updates!D417)-(FIND("Password:",Updates!D417)+12)))))</f>
        <v>#VALUE!</v>
      </c>
      <c r="J417" t="e">
        <f>TRIM(CLEAN(MID(Updates!D417,FIND("Account to clone: ",Updates!D417)+18,(FIND("Position",Updates!D417)-(FIND("Account to clone: ",Updates!D417)+18)))))</f>
        <v>#VALUE!</v>
      </c>
      <c r="K417" t="e">
        <f>TRIM(CLEAN(MID(Updates!D417,FIND("Clone permissions of another account: ",Updates!D417)+38,(FIND("Email required:",Updates!D417)-(FIND("Clone permissions of another account: ",Updates!D417)+38)))))</f>
        <v>#VALUE!</v>
      </c>
      <c r="L417" t="e">
        <f t="shared" si="56"/>
        <v>#VALUE!</v>
      </c>
      <c r="M417" s="8" t="e">
        <f>TRIM(CLEAN(MID(Updates!D417,FIND("Branch: ",Updates!D417)+8,(FIND("Division",Updates!D417)-(FIND("Branch: ",Updates!D417)+8)))))</f>
        <v>#VALUE!</v>
      </c>
      <c r="N417" s="8" t="e">
        <f>TRIM(CLEAN(MID(Updates!D417,FIND("Pooled Position: ",Updates!D417)+17,(FIND("Are the",Updates!D417)-(FIND("Pooled Position: ",Updates!D417)+17)))))</f>
        <v>#VALUE!</v>
      </c>
      <c r="O417" t="e">
        <f>TRIM(CLEAN(MID(Updates!D417,FIND("Employee Name: ",Updates!D417)+15,(FIND("Job Title",Updates!D417)-(FIND("Employee Name: ",Updates!D417)+15)))))</f>
        <v>#VALUE!</v>
      </c>
      <c r="P417" t="e">
        <f t="shared" si="57"/>
        <v>#VALUE!</v>
      </c>
      <c r="Q417" t="e">
        <f t="shared" si="58"/>
        <v>#VALUE!</v>
      </c>
      <c r="R417" t="e">
        <f t="shared" si="59"/>
        <v>#VALUE!</v>
      </c>
      <c r="S417" t="e">
        <f>TRIM(CLEAN(MID(Updates!D417,FIND("Account to clone: ",Updates!D417)+18,(FIND("Position",Updates!D417)-(FIND("Account to clone: ",Updates!D417)+18)))))</f>
        <v>#VALUE!</v>
      </c>
      <c r="T417" t="str">
        <f t="shared" si="60"/>
        <v/>
      </c>
      <c r="U417" t="str">
        <f t="shared" si="61"/>
        <v>No</v>
      </c>
      <c r="V417" t="e">
        <f>TRIM(CLEAN(MID(Updates!D417,FIND("Home Share (H:\ drive) required: ",Updates!D417)+4,(FIND("Group Share (S:\ drive) required: ",Updates!D417)-(FIND("Home Share (H:\ drive) required: ",Updates!D417)+4)))))</f>
        <v>#VALUE!</v>
      </c>
      <c r="W417" t="str">
        <f t="shared" si="62"/>
        <v>No</v>
      </c>
      <c r="X417" t="e">
        <f>TRIM(CLEAN(MID(Updates!D417,FIND("S Drive Path: ",Updates!D417)+14,(FIND("Position",Updates!D417)-(FIND("S Drive Path: ",Updates!D417)+14)))))</f>
        <v>#VALUE!</v>
      </c>
      <c r="Y417" t="e">
        <f>("USR\"&amp;Updates!K417)</f>
        <v>#VALUE!</v>
      </c>
      <c r="Z417" t="e">
        <f>Updates!K417&amp;"$"</f>
        <v>#VALUE!</v>
      </c>
      <c r="AA417" s="11">
        <f t="shared" ca="1" si="63"/>
        <v>19</v>
      </c>
      <c r="AB417" s="6" t="str">
        <f ca="1">LOOKUP(AA417,AC2:AC21,AD2:AD21)</f>
        <v>DC4MDB09</v>
      </c>
    </row>
    <row r="418" spans="1:28" ht="12" customHeight="1">
      <c r="A418" s="6" t="e">
        <f>TRIM(CLEAN(MID(Updates!D418,FIND("Network User Id: ",Updates!D418)+17,(FIND("E-MAIL ACCOUNTS",Updates!D418)-(FIND("Network User Id:",Updates!D418)+17)))))</f>
        <v>#VALUE!</v>
      </c>
      <c r="B418" s="6" t="e">
        <f>TRIM(CLEAN(MID(Updates!D418,FIND("Logon ID: ",Updates!D418)+10,(FIND("Password:",Updates!D418)-(FIND("Logon ID:",Updates!D418)+10)))))</f>
        <v>#VALUE!</v>
      </c>
      <c r="C418" t="e">
        <f>TRIM(CLEAN(MID(Updates!D418,FIND("Primary Address: ",Updates!D418)+17,(FIND("Secondary Address:",Updates!D418)-(FIND("Primary Address: ",Updates!D418)+17)))))</f>
        <v>#VALUE!</v>
      </c>
      <c r="D418" t="e">
        <f>TRIM(CLEAN(MID(Updates!D418,FIND("Secondary Address: ",Updates!D418)+19,(FIND("** PLEASE DO NOT REPLY TO THIS E-MAIL. ",Updates!D418)-(FIND("Secondary Address: ",Updates!D418)+19)))))</f>
        <v>#VALUE!</v>
      </c>
      <c r="E418" t="b">
        <f>IF(COUNT(SEARCH({"transpo.ottawa.on.ca"},D418)),"@ottawa.ca")</f>
        <v>0</v>
      </c>
      <c r="F418" s="9" t="e">
        <f t="shared" si="55"/>
        <v>#VALUE!</v>
      </c>
      <c r="G418" t="e">
        <f>TRIM(CLEAN(MID(Updates!D418,FIND("E-mail Address: ",Updates!D418)+16,(FIND("The employee",Updates!D418)-(FIND("E-mail Address: ",Updates!D418)+16)))))</f>
        <v>#VALUE!</v>
      </c>
      <c r="H418" t="e">
        <f>TRIM(CLEAN(MID(Updates!D418,FIND("Account Password: ",Updates!D418)+18,(FIND("NETWORK ACCOUNTS",Updates!D418)-(FIND("Account Password:",Updates!D418)+18)))))</f>
        <v>#VALUE!</v>
      </c>
      <c r="I418" t="e">
        <f>TRIM(CLEAN(MID(Updates!D418,FIND("Password: ",Updates!D418)+10,(FIND("E-mail",Updates!D418)-(FIND("Password:",Updates!D418)+12)))))</f>
        <v>#VALUE!</v>
      </c>
      <c r="J418" t="e">
        <f>TRIM(CLEAN(MID(Updates!D418,FIND("Account to clone: ",Updates!D418)+18,(FIND("Position",Updates!D418)-(FIND("Account to clone: ",Updates!D418)+18)))))</f>
        <v>#VALUE!</v>
      </c>
      <c r="K418" t="e">
        <f>TRIM(CLEAN(MID(Updates!D418,FIND("Clone permissions of another account: ",Updates!D418)+38,(FIND("Email required:",Updates!D418)-(FIND("Clone permissions of another account: ",Updates!D418)+38)))))</f>
        <v>#VALUE!</v>
      </c>
      <c r="L418" t="e">
        <f t="shared" si="56"/>
        <v>#VALUE!</v>
      </c>
      <c r="M418" s="8" t="e">
        <f>TRIM(CLEAN(MID(Updates!D418,FIND("Branch: ",Updates!D418)+8,(FIND("Division",Updates!D418)-(FIND("Branch: ",Updates!D418)+8)))))</f>
        <v>#VALUE!</v>
      </c>
      <c r="N418" s="8" t="e">
        <f>TRIM(CLEAN(MID(Updates!D418,FIND("Pooled Position: ",Updates!D418)+17,(FIND("Are the",Updates!D418)-(FIND("Pooled Position: ",Updates!D418)+17)))))</f>
        <v>#VALUE!</v>
      </c>
      <c r="O418" t="e">
        <f>TRIM(CLEAN(MID(Updates!D418,FIND("Employee Name: ",Updates!D418)+15,(FIND("Job Title",Updates!D418)-(FIND("Employee Name: ",Updates!D418)+15)))))</f>
        <v>#VALUE!</v>
      </c>
      <c r="P418" t="e">
        <f t="shared" si="57"/>
        <v>#VALUE!</v>
      </c>
      <c r="Q418" t="e">
        <f t="shared" si="58"/>
        <v>#VALUE!</v>
      </c>
      <c r="R418" t="e">
        <f t="shared" si="59"/>
        <v>#VALUE!</v>
      </c>
      <c r="S418" t="e">
        <f>TRIM(CLEAN(MID(Updates!D418,FIND("Account to clone: ",Updates!D418)+18,(FIND("Position",Updates!D418)-(FIND("Account to clone: ",Updates!D418)+18)))))</f>
        <v>#VALUE!</v>
      </c>
      <c r="T418" t="str">
        <f t="shared" si="60"/>
        <v/>
      </c>
      <c r="U418" t="str">
        <f t="shared" si="61"/>
        <v>No</v>
      </c>
      <c r="V418" t="e">
        <f>TRIM(CLEAN(MID(Updates!D418,FIND("Home Share (H:\ drive) required: ",Updates!D418)+4,(FIND("Group Share (S:\ drive) required: ",Updates!D418)-(FIND("Home Share (H:\ drive) required: ",Updates!D418)+4)))))</f>
        <v>#VALUE!</v>
      </c>
      <c r="W418" t="str">
        <f t="shared" si="62"/>
        <v>No</v>
      </c>
      <c r="X418" t="e">
        <f>TRIM(CLEAN(MID(Updates!D418,FIND("S Drive Path: ",Updates!D418)+14,(FIND("Position",Updates!D418)-(FIND("S Drive Path: ",Updates!D418)+14)))))</f>
        <v>#VALUE!</v>
      </c>
      <c r="Y418" t="e">
        <f>("USR\"&amp;Updates!K418)</f>
        <v>#VALUE!</v>
      </c>
      <c r="Z418" t="e">
        <f>Updates!K418&amp;"$"</f>
        <v>#VALUE!</v>
      </c>
      <c r="AA418" s="11">
        <f t="shared" ca="1" si="63"/>
        <v>13</v>
      </c>
      <c r="AB418" s="6" t="str">
        <f ca="1">LOOKUP(AA418,AC2:AC21,AD2:AD21)</f>
        <v>DC4MDB03</v>
      </c>
    </row>
    <row r="419" spans="1:28" ht="12" customHeight="1">
      <c r="A419" s="6" t="e">
        <f>TRIM(CLEAN(MID(Updates!D419,FIND("Network User Id: ",Updates!D419)+17,(FIND("E-MAIL ACCOUNTS",Updates!D419)-(FIND("Network User Id:",Updates!D419)+17)))))</f>
        <v>#VALUE!</v>
      </c>
      <c r="B419" s="6" t="e">
        <f>TRIM(CLEAN(MID(Updates!D419,FIND("Logon ID: ",Updates!D419)+10,(FIND("Password:",Updates!D419)-(FIND("Logon ID:",Updates!D419)+10)))))</f>
        <v>#VALUE!</v>
      </c>
      <c r="C419" t="e">
        <f>TRIM(CLEAN(MID(Updates!D419,FIND("Primary Address: ",Updates!D419)+17,(FIND("Secondary Address:",Updates!D419)-(FIND("Primary Address: ",Updates!D419)+17)))))</f>
        <v>#VALUE!</v>
      </c>
      <c r="D419" t="e">
        <f>TRIM(CLEAN(MID(Updates!D419,FIND("Secondary Address: ",Updates!D419)+19,(FIND("** PLEASE DO NOT REPLY TO THIS E-MAIL. ",Updates!D419)-(FIND("Secondary Address: ",Updates!D419)+19)))))</f>
        <v>#VALUE!</v>
      </c>
      <c r="E419" t="b">
        <f>IF(COUNT(SEARCH({"transpo.ottawa.on.ca"},D419)),"@ottawa.ca")</f>
        <v>0</v>
      </c>
      <c r="F419" s="9" t="e">
        <f t="shared" si="55"/>
        <v>#VALUE!</v>
      </c>
      <c r="G419" t="e">
        <f>TRIM(CLEAN(MID(Updates!D419,FIND("E-mail Address: ",Updates!D419)+16,(FIND("The employee",Updates!D419)-(FIND("E-mail Address: ",Updates!D419)+16)))))</f>
        <v>#VALUE!</v>
      </c>
      <c r="H419" t="e">
        <f>TRIM(CLEAN(MID(Updates!D419,FIND("Account Password: ",Updates!D419)+18,(FIND("NETWORK ACCOUNTS",Updates!D419)-(FIND("Account Password:",Updates!D419)+18)))))</f>
        <v>#VALUE!</v>
      </c>
      <c r="I419" t="e">
        <f>TRIM(CLEAN(MID(Updates!D419,FIND("Password: ",Updates!D419)+10,(FIND("E-mail",Updates!D419)-(FIND("Password:",Updates!D419)+12)))))</f>
        <v>#VALUE!</v>
      </c>
      <c r="J419" t="e">
        <f>TRIM(CLEAN(MID(Updates!D419,FIND("Account to clone: ",Updates!D419)+18,(FIND("Position",Updates!D419)-(FIND("Account to clone: ",Updates!D419)+18)))))</f>
        <v>#VALUE!</v>
      </c>
      <c r="K419" t="e">
        <f>TRIM(CLEAN(MID(Updates!D419,FIND("Clone permissions of another account: ",Updates!D419)+38,(FIND("Email required:",Updates!D419)-(FIND("Clone permissions of another account: ",Updates!D419)+38)))))</f>
        <v>#VALUE!</v>
      </c>
      <c r="L419" t="e">
        <f t="shared" si="56"/>
        <v>#VALUE!</v>
      </c>
      <c r="M419" s="8" t="e">
        <f>TRIM(CLEAN(MID(Updates!D419,FIND("Branch: ",Updates!D419)+8,(FIND("Division",Updates!D419)-(FIND("Branch: ",Updates!D419)+8)))))</f>
        <v>#VALUE!</v>
      </c>
      <c r="N419" s="8" t="e">
        <f>TRIM(CLEAN(MID(Updates!D419,FIND("Pooled Position: ",Updates!D419)+17,(FIND("Are the",Updates!D419)-(FIND("Pooled Position: ",Updates!D419)+17)))))</f>
        <v>#VALUE!</v>
      </c>
      <c r="O419" t="e">
        <f>TRIM(CLEAN(MID(Updates!D419,FIND("Employee Name: ",Updates!D419)+15,(FIND("Job Title",Updates!D419)-(FIND("Employee Name: ",Updates!D419)+15)))))</f>
        <v>#VALUE!</v>
      </c>
      <c r="P419" t="e">
        <f t="shared" si="57"/>
        <v>#VALUE!</v>
      </c>
      <c r="Q419" t="e">
        <f t="shared" si="58"/>
        <v>#VALUE!</v>
      </c>
      <c r="R419" t="e">
        <f t="shared" si="59"/>
        <v>#VALUE!</v>
      </c>
      <c r="S419" t="e">
        <f>TRIM(CLEAN(MID(Updates!D419,FIND("Account to clone: ",Updates!D419)+18,(FIND("Position",Updates!D419)-(FIND("Account to clone: ",Updates!D419)+18)))))</f>
        <v>#VALUE!</v>
      </c>
      <c r="T419" t="str">
        <f t="shared" si="60"/>
        <v/>
      </c>
      <c r="U419" t="str">
        <f t="shared" si="61"/>
        <v>No</v>
      </c>
      <c r="V419" t="e">
        <f>TRIM(CLEAN(MID(Updates!D419,FIND("Home Share (H:\ drive) required: ",Updates!D419)+4,(FIND("Group Share (S:\ drive) required: ",Updates!D419)-(FIND("Home Share (H:\ drive) required: ",Updates!D419)+4)))))</f>
        <v>#VALUE!</v>
      </c>
      <c r="W419" t="str">
        <f t="shared" si="62"/>
        <v>No</v>
      </c>
      <c r="X419" t="e">
        <f>TRIM(CLEAN(MID(Updates!D419,FIND("S Drive Path: ",Updates!D419)+14,(FIND("Position",Updates!D419)-(FIND("S Drive Path: ",Updates!D419)+14)))))</f>
        <v>#VALUE!</v>
      </c>
      <c r="Y419" t="e">
        <f>("USR\"&amp;Updates!K419)</f>
        <v>#VALUE!</v>
      </c>
      <c r="Z419" t="e">
        <f>Updates!K419&amp;"$"</f>
        <v>#VALUE!</v>
      </c>
      <c r="AA419" s="11">
        <f t="shared" ca="1" si="63"/>
        <v>8</v>
      </c>
      <c r="AB419" s="6" t="str">
        <f ca="1">LOOKUP(AA419,AC2:AC21,AD2:AD21)</f>
        <v>DC1MDB08</v>
      </c>
    </row>
    <row r="420" spans="1:28" ht="12" customHeight="1">
      <c r="A420" s="6" t="e">
        <f>TRIM(CLEAN(MID(Updates!D420,FIND("Network User Id: ",Updates!D420)+17,(FIND("E-MAIL ACCOUNTS",Updates!D420)-(FIND("Network User Id:",Updates!D420)+17)))))</f>
        <v>#VALUE!</v>
      </c>
      <c r="B420" s="6" t="e">
        <f>TRIM(CLEAN(MID(Updates!D420,FIND("Logon ID: ",Updates!D420)+10,(FIND("Password:",Updates!D420)-(FIND("Logon ID:",Updates!D420)+10)))))</f>
        <v>#VALUE!</v>
      </c>
      <c r="C420" t="e">
        <f>TRIM(CLEAN(MID(Updates!D420,FIND("Primary Address: ",Updates!D420)+17,(FIND("Secondary Address:",Updates!D420)-(FIND("Primary Address: ",Updates!D420)+17)))))</f>
        <v>#VALUE!</v>
      </c>
      <c r="D420" t="e">
        <f>TRIM(CLEAN(MID(Updates!D420,FIND("Secondary Address: ",Updates!D420)+19,(FIND("** PLEASE DO NOT REPLY TO THIS E-MAIL. ",Updates!D420)-(FIND("Secondary Address: ",Updates!D420)+19)))))</f>
        <v>#VALUE!</v>
      </c>
      <c r="E420" t="b">
        <f>IF(COUNT(SEARCH({"transpo.ottawa.on.ca"},D420)),"@ottawa.ca")</f>
        <v>0</v>
      </c>
      <c r="F420" s="9" t="e">
        <f t="shared" si="55"/>
        <v>#VALUE!</v>
      </c>
      <c r="G420" t="e">
        <f>TRIM(CLEAN(MID(Updates!D420,FIND("E-mail Address: ",Updates!D420)+16,(FIND("The employee",Updates!D420)-(FIND("E-mail Address: ",Updates!D420)+16)))))</f>
        <v>#VALUE!</v>
      </c>
      <c r="H420" t="e">
        <f>TRIM(CLEAN(MID(Updates!D420,FIND("Account Password: ",Updates!D420)+18,(FIND("NETWORK ACCOUNTS",Updates!D420)-(FIND("Account Password:",Updates!D420)+18)))))</f>
        <v>#VALUE!</v>
      </c>
      <c r="I420" t="e">
        <f>TRIM(CLEAN(MID(Updates!D420,FIND("Password: ",Updates!D420)+10,(FIND("E-mail",Updates!D420)-(FIND("Password:",Updates!D420)+12)))))</f>
        <v>#VALUE!</v>
      </c>
      <c r="J420" t="e">
        <f>TRIM(CLEAN(MID(Updates!D420,FIND("Account to clone: ",Updates!D420)+18,(FIND("Position",Updates!D420)-(FIND("Account to clone: ",Updates!D420)+18)))))</f>
        <v>#VALUE!</v>
      </c>
      <c r="K420" t="e">
        <f>TRIM(CLEAN(MID(Updates!D420,FIND("Clone permissions of another account: ",Updates!D420)+38,(FIND("Email required:",Updates!D420)-(FIND("Clone permissions of another account: ",Updates!D420)+38)))))</f>
        <v>#VALUE!</v>
      </c>
      <c r="L420" t="e">
        <f t="shared" si="56"/>
        <v>#VALUE!</v>
      </c>
      <c r="M420" s="8" t="e">
        <f>TRIM(CLEAN(MID(Updates!D420,FIND("Branch: ",Updates!D420)+8,(FIND("Division",Updates!D420)-(FIND("Branch: ",Updates!D420)+8)))))</f>
        <v>#VALUE!</v>
      </c>
      <c r="N420" s="8" t="e">
        <f>TRIM(CLEAN(MID(Updates!D420,FIND("Pooled Position: ",Updates!D420)+17,(FIND("Are the",Updates!D420)-(FIND("Pooled Position: ",Updates!D420)+17)))))</f>
        <v>#VALUE!</v>
      </c>
      <c r="O420" t="e">
        <f>TRIM(CLEAN(MID(Updates!D420,FIND("Employee Name: ",Updates!D420)+15,(FIND("Job Title",Updates!D420)-(FIND("Employee Name: ",Updates!D420)+15)))))</f>
        <v>#VALUE!</v>
      </c>
      <c r="P420" t="e">
        <f t="shared" si="57"/>
        <v>#VALUE!</v>
      </c>
      <c r="Q420" t="e">
        <f t="shared" si="58"/>
        <v>#VALUE!</v>
      </c>
      <c r="R420" t="e">
        <f t="shared" si="59"/>
        <v>#VALUE!</v>
      </c>
      <c r="S420" t="e">
        <f>TRIM(CLEAN(MID(Updates!D420,FIND("Account to clone: ",Updates!D420)+18,(FIND("Position",Updates!D420)-(FIND("Account to clone: ",Updates!D420)+18)))))</f>
        <v>#VALUE!</v>
      </c>
      <c r="T420" t="str">
        <f t="shared" si="60"/>
        <v/>
      </c>
      <c r="U420" t="str">
        <f t="shared" si="61"/>
        <v>No</v>
      </c>
      <c r="V420" t="e">
        <f>TRIM(CLEAN(MID(Updates!D420,FIND("Home Share (H:\ drive) required: ",Updates!D420)+4,(FIND("Group Share (S:\ drive) required: ",Updates!D420)-(FIND("Home Share (H:\ drive) required: ",Updates!D420)+4)))))</f>
        <v>#VALUE!</v>
      </c>
      <c r="W420" t="str">
        <f t="shared" si="62"/>
        <v>No</v>
      </c>
      <c r="X420" t="e">
        <f>TRIM(CLEAN(MID(Updates!D420,FIND("S Drive Path: ",Updates!D420)+14,(FIND("Position",Updates!D420)-(FIND("S Drive Path: ",Updates!D420)+14)))))</f>
        <v>#VALUE!</v>
      </c>
      <c r="Y420" t="e">
        <f>("USR\"&amp;Updates!K420)</f>
        <v>#VALUE!</v>
      </c>
      <c r="Z420" t="e">
        <f>Updates!K420&amp;"$"</f>
        <v>#VALUE!</v>
      </c>
      <c r="AA420" s="11">
        <f t="shared" ca="1" si="63"/>
        <v>11</v>
      </c>
      <c r="AB420" s="6" t="str">
        <f ca="1">LOOKUP(AA420,AC2:AC21,AD2:AD21)</f>
        <v>DC4MDB01</v>
      </c>
    </row>
    <row r="421" spans="1:28" ht="12" customHeight="1">
      <c r="A421" s="6" t="e">
        <f>TRIM(CLEAN(MID(Updates!D421,FIND("Network User Id: ",Updates!D421)+17,(FIND("E-MAIL ACCOUNTS",Updates!D421)-(FIND("Network User Id:",Updates!D421)+17)))))</f>
        <v>#VALUE!</v>
      </c>
      <c r="B421" s="6" t="e">
        <f>TRIM(CLEAN(MID(Updates!D421,FIND("Logon ID: ",Updates!D421)+10,(FIND("Password:",Updates!D421)-(FIND("Logon ID:",Updates!D421)+10)))))</f>
        <v>#VALUE!</v>
      </c>
      <c r="C421" t="e">
        <f>TRIM(CLEAN(MID(Updates!D421,FIND("Primary Address: ",Updates!D421)+17,(FIND("Secondary Address:",Updates!D421)-(FIND("Primary Address: ",Updates!D421)+17)))))</f>
        <v>#VALUE!</v>
      </c>
      <c r="D421" t="e">
        <f>TRIM(CLEAN(MID(Updates!D421,FIND("Secondary Address: ",Updates!D421)+19,(FIND("** PLEASE DO NOT REPLY TO THIS E-MAIL. ",Updates!D421)-(FIND("Secondary Address: ",Updates!D421)+19)))))</f>
        <v>#VALUE!</v>
      </c>
      <c r="E421" t="b">
        <f>IF(COUNT(SEARCH({"transpo.ottawa.on.ca"},D421)),"@ottawa.ca")</f>
        <v>0</v>
      </c>
      <c r="F421" s="9" t="e">
        <f t="shared" si="55"/>
        <v>#VALUE!</v>
      </c>
      <c r="G421" t="e">
        <f>TRIM(CLEAN(MID(Updates!D421,FIND("E-mail Address: ",Updates!D421)+16,(FIND("The employee",Updates!D421)-(FIND("E-mail Address: ",Updates!D421)+16)))))</f>
        <v>#VALUE!</v>
      </c>
      <c r="H421" t="e">
        <f>TRIM(CLEAN(MID(Updates!D421,FIND("Account Password: ",Updates!D421)+18,(FIND("NETWORK ACCOUNTS",Updates!D421)-(FIND("Account Password:",Updates!D421)+18)))))</f>
        <v>#VALUE!</v>
      </c>
      <c r="I421" t="e">
        <f>TRIM(CLEAN(MID(Updates!D421,FIND("Password: ",Updates!D421)+10,(FIND("E-mail",Updates!D421)-(FIND("Password:",Updates!D421)+12)))))</f>
        <v>#VALUE!</v>
      </c>
      <c r="J421" t="e">
        <f>TRIM(CLEAN(MID(Updates!D421,FIND("Account to clone: ",Updates!D421)+18,(FIND("Position",Updates!D421)-(FIND("Account to clone: ",Updates!D421)+18)))))</f>
        <v>#VALUE!</v>
      </c>
      <c r="K421" t="e">
        <f>TRIM(CLEAN(MID(Updates!D421,FIND("Clone permissions of another account: ",Updates!D421)+38,(FIND("Email required:",Updates!D421)-(FIND("Clone permissions of another account: ",Updates!D421)+38)))))</f>
        <v>#VALUE!</v>
      </c>
      <c r="L421" t="e">
        <f t="shared" si="56"/>
        <v>#VALUE!</v>
      </c>
      <c r="M421" s="8" t="e">
        <f>TRIM(CLEAN(MID(Updates!D421,FIND("Branch: ",Updates!D421)+8,(FIND("Division",Updates!D421)-(FIND("Branch: ",Updates!D421)+8)))))</f>
        <v>#VALUE!</v>
      </c>
      <c r="N421" s="8" t="e">
        <f>TRIM(CLEAN(MID(Updates!D421,FIND("Pooled Position: ",Updates!D421)+17,(FIND("Are the",Updates!D421)-(FIND("Pooled Position: ",Updates!D421)+17)))))</f>
        <v>#VALUE!</v>
      </c>
      <c r="O421" t="e">
        <f>TRIM(CLEAN(MID(Updates!D421,FIND("Employee Name: ",Updates!D421)+15,(FIND("Job Title",Updates!D421)-(FIND("Employee Name: ",Updates!D421)+15)))))</f>
        <v>#VALUE!</v>
      </c>
      <c r="P421" t="e">
        <f t="shared" si="57"/>
        <v>#VALUE!</v>
      </c>
      <c r="Q421" t="e">
        <f t="shared" si="58"/>
        <v>#VALUE!</v>
      </c>
      <c r="R421" t="e">
        <f t="shared" si="59"/>
        <v>#VALUE!</v>
      </c>
      <c r="S421" t="e">
        <f>TRIM(CLEAN(MID(Updates!D421,FIND("Account to clone: ",Updates!D421)+18,(FIND("Position",Updates!D421)-(FIND("Account to clone: ",Updates!D421)+18)))))</f>
        <v>#VALUE!</v>
      </c>
      <c r="T421" t="str">
        <f t="shared" si="60"/>
        <v/>
      </c>
      <c r="U421" t="str">
        <f t="shared" si="61"/>
        <v>No</v>
      </c>
      <c r="V421" t="e">
        <f>TRIM(CLEAN(MID(Updates!D421,FIND("Home Share (H:\ drive) required: ",Updates!D421)+4,(FIND("Group Share (S:\ drive) required: ",Updates!D421)-(FIND("Home Share (H:\ drive) required: ",Updates!D421)+4)))))</f>
        <v>#VALUE!</v>
      </c>
      <c r="W421" t="str">
        <f t="shared" si="62"/>
        <v>No</v>
      </c>
      <c r="X421" t="e">
        <f>TRIM(CLEAN(MID(Updates!D421,FIND("S Drive Path: ",Updates!D421)+14,(FIND("Position",Updates!D421)-(FIND("S Drive Path: ",Updates!D421)+14)))))</f>
        <v>#VALUE!</v>
      </c>
      <c r="Y421" t="e">
        <f>("USR\"&amp;Updates!K421)</f>
        <v>#VALUE!</v>
      </c>
      <c r="Z421" t="e">
        <f>Updates!K421&amp;"$"</f>
        <v>#VALUE!</v>
      </c>
      <c r="AA421" s="11">
        <f t="shared" ca="1" si="63"/>
        <v>11</v>
      </c>
      <c r="AB421" s="6" t="str">
        <f ca="1">LOOKUP(AA421,AC2:AC21,AD2:AD21)</f>
        <v>DC4MDB01</v>
      </c>
    </row>
    <row r="422" spans="1:28" ht="12" customHeight="1">
      <c r="A422" s="6" t="e">
        <f>TRIM(CLEAN(MID(Updates!D422,FIND("Network User Id: ",Updates!D422)+17,(FIND("E-MAIL ACCOUNTS",Updates!D422)-(FIND("Network User Id:",Updates!D422)+17)))))</f>
        <v>#VALUE!</v>
      </c>
      <c r="B422" s="6" t="e">
        <f>TRIM(CLEAN(MID(Updates!D422,FIND("Logon ID: ",Updates!D422)+10,(FIND("Password:",Updates!D422)-(FIND("Logon ID:",Updates!D422)+10)))))</f>
        <v>#VALUE!</v>
      </c>
      <c r="C422" t="e">
        <f>TRIM(CLEAN(MID(Updates!D422,FIND("Primary Address: ",Updates!D422)+17,(FIND("Secondary Address:",Updates!D422)-(FIND("Primary Address: ",Updates!D422)+17)))))</f>
        <v>#VALUE!</v>
      </c>
      <c r="D422" t="e">
        <f>TRIM(CLEAN(MID(Updates!D422,FIND("Secondary Address: ",Updates!D422)+19,(FIND("** PLEASE DO NOT REPLY TO THIS E-MAIL. ",Updates!D422)-(FIND("Secondary Address: ",Updates!D422)+19)))))</f>
        <v>#VALUE!</v>
      </c>
      <c r="E422" t="b">
        <f>IF(COUNT(SEARCH({"transpo.ottawa.on.ca"},D422)),"@ottawa.ca")</f>
        <v>0</v>
      </c>
      <c r="F422" s="9" t="e">
        <f t="shared" si="55"/>
        <v>#VALUE!</v>
      </c>
      <c r="G422" t="e">
        <f>TRIM(CLEAN(MID(Updates!D422,FIND("E-mail Address: ",Updates!D422)+16,(FIND("The employee",Updates!D422)-(FIND("E-mail Address: ",Updates!D422)+16)))))</f>
        <v>#VALUE!</v>
      </c>
      <c r="H422" t="e">
        <f>TRIM(CLEAN(MID(Updates!D422,FIND("Account Password: ",Updates!D422)+18,(FIND("NETWORK ACCOUNTS",Updates!D422)-(FIND("Account Password:",Updates!D422)+18)))))</f>
        <v>#VALUE!</v>
      </c>
      <c r="I422" t="e">
        <f>TRIM(CLEAN(MID(Updates!D422,FIND("Password: ",Updates!D422)+10,(FIND("E-mail",Updates!D422)-(FIND("Password:",Updates!D422)+12)))))</f>
        <v>#VALUE!</v>
      </c>
      <c r="J422" t="e">
        <f>TRIM(CLEAN(MID(Updates!D422,FIND("Account to clone: ",Updates!D422)+18,(FIND("Position",Updates!D422)-(FIND("Account to clone: ",Updates!D422)+18)))))</f>
        <v>#VALUE!</v>
      </c>
      <c r="K422" t="e">
        <f>TRIM(CLEAN(MID(Updates!D422,FIND("Clone permissions of another account: ",Updates!D422)+38,(FIND("Email required:",Updates!D422)-(FIND("Clone permissions of another account: ",Updates!D422)+38)))))</f>
        <v>#VALUE!</v>
      </c>
      <c r="L422" t="e">
        <f t="shared" si="56"/>
        <v>#VALUE!</v>
      </c>
      <c r="M422" s="8" t="e">
        <f>TRIM(CLEAN(MID(Updates!D422,FIND("Branch: ",Updates!D422)+8,(FIND("Division",Updates!D422)-(FIND("Branch: ",Updates!D422)+8)))))</f>
        <v>#VALUE!</v>
      </c>
      <c r="N422" s="8" t="e">
        <f>TRIM(CLEAN(MID(Updates!D422,FIND("Pooled Position: ",Updates!D422)+17,(FIND("Are the",Updates!D422)-(FIND("Pooled Position: ",Updates!D422)+17)))))</f>
        <v>#VALUE!</v>
      </c>
      <c r="O422" t="e">
        <f>TRIM(CLEAN(MID(Updates!D422,FIND("Employee Name: ",Updates!D422)+15,(FIND("Job Title",Updates!D422)-(FIND("Employee Name: ",Updates!D422)+15)))))</f>
        <v>#VALUE!</v>
      </c>
      <c r="P422" t="e">
        <f t="shared" si="57"/>
        <v>#VALUE!</v>
      </c>
      <c r="Q422" t="e">
        <f t="shared" si="58"/>
        <v>#VALUE!</v>
      </c>
      <c r="R422" t="e">
        <f t="shared" si="59"/>
        <v>#VALUE!</v>
      </c>
      <c r="S422" t="e">
        <f>TRIM(CLEAN(MID(Updates!D422,FIND("Account to clone: ",Updates!D422)+18,(FIND("Position",Updates!D422)-(FIND("Account to clone: ",Updates!D422)+18)))))</f>
        <v>#VALUE!</v>
      </c>
      <c r="T422" t="str">
        <f t="shared" si="60"/>
        <v/>
      </c>
      <c r="U422" t="str">
        <f t="shared" si="61"/>
        <v>No</v>
      </c>
      <c r="V422" t="e">
        <f>TRIM(CLEAN(MID(Updates!D422,FIND("Home Share (H:\ drive) required: ",Updates!D422)+4,(FIND("Group Share (S:\ drive) required: ",Updates!D422)-(FIND("Home Share (H:\ drive) required: ",Updates!D422)+4)))))</f>
        <v>#VALUE!</v>
      </c>
      <c r="W422" t="str">
        <f t="shared" si="62"/>
        <v>No</v>
      </c>
      <c r="X422" t="e">
        <f>TRIM(CLEAN(MID(Updates!D422,FIND("S Drive Path: ",Updates!D422)+14,(FIND("Position",Updates!D422)-(FIND("S Drive Path: ",Updates!D422)+14)))))</f>
        <v>#VALUE!</v>
      </c>
      <c r="Y422" t="e">
        <f>("USR\"&amp;Updates!K422)</f>
        <v>#VALUE!</v>
      </c>
      <c r="Z422" t="e">
        <f>Updates!K422&amp;"$"</f>
        <v>#VALUE!</v>
      </c>
      <c r="AA422" s="11">
        <f t="shared" ca="1" si="63"/>
        <v>6</v>
      </c>
      <c r="AB422" s="6" t="str">
        <f ca="1">LOOKUP(AA422,AC2:AC21,AD2:AD21)</f>
        <v>DC1MDB06</v>
      </c>
    </row>
    <row r="423" spans="1:28" ht="12" customHeight="1">
      <c r="A423" s="6" t="e">
        <f>TRIM(CLEAN(MID(Updates!D423,FIND("Network User Id: ",Updates!D423)+17,(FIND("E-MAIL ACCOUNTS",Updates!D423)-(FIND("Network User Id:",Updates!D423)+17)))))</f>
        <v>#VALUE!</v>
      </c>
      <c r="B423" s="6" t="e">
        <f>TRIM(CLEAN(MID(Updates!D423,FIND("Logon ID: ",Updates!D423)+10,(FIND("Password:",Updates!D423)-(FIND("Logon ID:",Updates!D423)+10)))))</f>
        <v>#VALUE!</v>
      </c>
      <c r="C423" t="e">
        <f>TRIM(CLEAN(MID(Updates!D423,FIND("Primary Address: ",Updates!D423)+17,(FIND("Secondary Address:",Updates!D423)-(FIND("Primary Address: ",Updates!D423)+17)))))</f>
        <v>#VALUE!</v>
      </c>
      <c r="D423" t="e">
        <f>TRIM(CLEAN(MID(Updates!D423,FIND("Secondary Address: ",Updates!D423)+19,(FIND("** PLEASE DO NOT REPLY TO THIS E-MAIL. ",Updates!D423)-(FIND("Secondary Address: ",Updates!D423)+19)))))</f>
        <v>#VALUE!</v>
      </c>
      <c r="E423" t="b">
        <f>IF(COUNT(SEARCH({"transpo.ottawa.on.ca"},D423)),"@ottawa.ca")</f>
        <v>0</v>
      </c>
      <c r="F423" s="9" t="e">
        <f t="shared" si="55"/>
        <v>#VALUE!</v>
      </c>
      <c r="G423" t="e">
        <f>TRIM(CLEAN(MID(Updates!D423,FIND("E-mail Address: ",Updates!D423)+16,(FIND("The employee",Updates!D423)-(FIND("E-mail Address: ",Updates!D423)+16)))))</f>
        <v>#VALUE!</v>
      </c>
      <c r="H423" t="e">
        <f>TRIM(CLEAN(MID(Updates!D423,FIND("Account Password: ",Updates!D423)+18,(FIND("NETWORK ACCOUNTS",Updates!D423)-(FIND("Account Password:",Updates!D423)+18)))))</f>
        <v>#VALUE!</v>
      </c>
      <c r="I423" t="e">
        <f>TRIM(CLEAN(MID(Updates!D423,FIND("Password: ",Updates!D423)+10,(FIND("E-mail",Updates!D423)-(FIND("Password:",Updates!D423)+12)))))</f>
        <v>#VALUE!</v>
      </c>
      <c r="J423" t="e">
        <f>TRIM(CLEAN(MID(Updates!D423,FIND("Account to clone: ",Updates!D423)+18,(FIND("Position",Updates!D423)-(FIND("Account to clone: ",Updates!D423)+18)))))</f>
        <v>#VALUE!</v>
      </c>
      <c r="K423" t="e">
        <f>TRIM(CLEAN(MID(Updates!D423,FIND("Clone permissions of another account: ",Updates!D423)+38,(FIND("Email required:",Updates!D423)-(FIND("Clone permissions of another account: ",Updates!D423)+38)))))</f>
        <v>#VALUE!</v>
      </c>
      <c r="L423" t="e">
        <f t="shared" si="56"/>
        <v>#VALUE!</v>
      </c>
      <c r="M423" s="8" t="e">
        <f>TRIM(CLEAN(MID(Updates!D423,FIND("Branch: ",Updates!D423)+8,(FIND("Division",Updates!D423)-(FIND("Branch: ",Updates!D423)+8)))))</f>
        <v>#VALUE!</v>
      </c>
      <c r="N423" s="8" t="e">
        <f>TRIM(CLEAN(MID(Updates!D423,FIND("Pooled Position: ",Updates!D423)+17,(FIND("Are the",Updates!D423)-(FIND("Pooled Position: ",Updates!D423)+17)))))</f>
        <v>#VALUE!</v>
      </c>
      <c r="O423" t="e">
        <f>TRIM(CLEAN(MID(Updates!D423,FIND("Employee Name: ",Updates!D423)+15,(FIND("Job Title",Updates!D423)-(FIND("Employee Name: ",Updates!D423)+15)))))</f>
        <v>#VALUE!</v>
      </c>
      <c r="P423" t="e">
        <f t="shared" si="57"/>
        <v>#VALUE!</v>
      </c>
      <c r="Q423" t="e">
        <f t="shared" si="58"/>
        <v>#VALUE!</v>
      </c>
      <c r="R423" t="e">
        <f t="shared" si="59"/>
        <v>#VALUE!</v>
      </c>
      <c r="S423" t="e">
        <f>TRIM(CLEAN(MID(Updates!D423,FIND("Account to clone: ",Updates!D423)+18,(FIND("Position",Updates!D423)-(FIND("Account to clone: ",Updates!D423)+18)))))</f>
        <v>#VALUE!</v>
      </c>
      <c r="T423" t="str">
        <f t="shared" si="60"/>
        <v/>
      </c>
      <c r="U423" t="str">
        <f t="shared" si="61"/>
        <v>No</v>
      </c>
      <c r="V423" t="e">
        <f>TRIM(CLEAN(MID(Updates!D423,FIND("Home Share (H:\ drive) required: ",Updates!D423)+4,(FIND("Group Share (S:\ drive) required: ",Updates!D423)-(FIND("Home Share (H:\ drive) required: ",Updates!D423)+4)))))</f>
        <v>#VALUE!</v>
      </c>
      <c r="W423" t="str">
        <f t="shared" si="62"/>
        <v>No</v>
      </c>
      <c r="X423" t="e">
        <f>TRIM(CLEAN(MID(Updates!D423,FIND("S Drive Path: ",Updates!D423)+14,(FIND("Position",Updates!D423)-(FIND("S Drive Path: ",Updates!D423)+14)))))</f>
        <v>#VALUE!</v>
      </c>
      <c r="Y423" t="e">
        <f>("USR\"&amp;Updates!K423)</f>
        <v>#VALUE!</v>
      </c>
      <c r="Z423" t="e">
        <f>Updates!K423&amp;"$"</f>
        <v>#VALUE!</v>
      </c>
      <c r="AA423" s="11">
        <f t="shared" ca="1" si="63"/>
        <v>9</v>
      </c>
      <c r="AB423" s="6" t="str">
        <f ca="1">LOOKUP(AA423,AC2:AC21,AD2:AD21)</f>
        <v>DC1MDB09</v>
      </c>
    </row>
    <row r="424" spans="1:28" ht="12" customHeight="1">
      <c r="A424" s="6" t="e">
        <f>TRIM(CLEAN(MID(Updates!D424,FIND("Network User Id: ",Updates!D424)+17,(FIND("E-MAIL ACCOUNTS",Updates!D424)-(FIND("Network User Id:",Updates!D424)+17)))))</f>
        <v>#VALUE!</v>
      </c>
      <c r="B424" s="6" t="e">
        <f>TRIM(CLEAN(MID(Updates!D424,FIND("Logon ID: ",Updates!D424)+10,(FIND("Password:",Updates!D424)-(FIND("Logon ID:",Updates!D424)+10)))))</f>
        <v>#VALUE!</v>
      </c>
      <c r="C424" t="e">
        <f>TRIM(CLEAN(MID(Updates!D424,FIND("Primary Address: ",Updates!D424)+17,(FIND("Secondary Address:",Updates!D424)-(FIND("Primary Address: ",Updates!D424)+17)))))</f>
        <v>#VALUE!</v>
      </c>
      <c r="D424" t="e">
        <f>TRIM(CLEAN(MID(Updates!D424,FIND("Secondary Address: ",Updates!D424)+19,(FIND("** PLEASE DO NOT REPLY TO THIS E-MAIL. ",Updates!D424)-(FIND("Secondary Address: ",Updates!D424)+19)))))</f>
        <v>#VALUE!</v>
      </c>
      <c r="E424" t="b">
        <f>IF(COUNT(SEARCH({"transpo.ottawa.on.ca"},D424)),"@ottawa.ca")</f>
        <v>0</v>
      </c>
      <c r="F424" s="9" t="e">
        <f t="shared" si="55"/>
        <v>#VALUE!</v>
      </c>
      <c r="G424" t="e">
        <f>TRIM(CLEAN(MID(Updates!D424,FIND("E-mail Address: ",Updates!D424)+16,(FIND("The employee",Updates!D424)-(FIND("E-mail Address: ",Updates!D424)+16)))))</f>
        <v>#VALUE!</v>
      </c>
      <c r="H424" t="e">
        <f>TRIM(CLEAN(MID(Updates!D424,FIND("Account Password: ",Updates!D424)+18,(FIND("NETWORK ACCOUNTS",Updates!D424)-(FIND("Account Password:",Updates!D424)+18)))))</f>
        <v>#VALUE!</v>
      </c>
      <c r="I424" t="e">
        <f>TRIM(CLEAN(MID(Updates!D424,FIND("Password: ",Updates!D424)+10,(FIND("E-mail",Updates!D424)-(FIND("Password:",Updates!D424)+12)))))</f>
        <v>#VALUE!</v>
      </c>
      <c r="J424" t="e">
        <f>TRIM(CLEAN(MID(Updates!D424,FIND("Account to clone: ",Updates!D424)+18,(FIND("Position",Updates!D424)-(FIND("Account to clone: ",Updates!D424)+18)))))</f>
        <v>#VALUE!</v>
      </c>
      <c r="K424" t="e">
        <f>TRIM(CLEAN(MID(Updates!D424,FIND("Clone permissions of another account: ",Updates!D424)+38,(FIND("Email required:",Updates!D424)-(FIND("Clone permissions of another account: ",Updates!D424)+38)))))</f>
        <v>#VALUE!</v>
      </c>
      <c r="L424" t="e">
        <f t="shared" si="56"/>
        <v>#VALUE!</v>
      </c>
      <c r="M424" s="8" t="e">
        <f>TRIM(CLEAN(MID(Updates!D424,FIND("Branch: ",Updates!D424)+8,(FIND("Division",Updates!D424)-(FIND("Branch: ",Updates!D424)+8)))))</f>
        <v>#VALUE!</v>
      </c>
      <c r="N424" s="8" t="e">
        <f>TRIM(CLEAN(MID(Updates!D424,FIND("Pooled Position: ",Updates!D424)+17,(FIND("Are the",Updates!D424)-(FIND("Pooled Position: ",Updates!D424)+17)))))</f>
        <v>#VALUE!</v>
      </c>
      <c r="O424" t="e">
        <f>TRIM(CLEAN(MID(Updates!D424,FIND("Employee Name: ",Updates!D424)+15,(FIND("Job Title",Updates!D424)-(FIND("Employee Name: ",Updates!D424)+15)))))</f>
        <v>#VALUE!</v>
      </c>
      <c r="P424" t="e">
        <f t="shared" si="57"/>
        <v>#VALUE!</v>
      </c>
      <c r="Q424" t="e">
        <f t="shared" si="58"/>
        <v>#VALUE!</v>
      </c>
      <c r="R424" t="e">
        <f t="shared" si="59"/>
        <v>#VALUE!</v>
      </c>
      <c r="S424" t="e">
        <f>TRIM(CLEAN(MID(Updates!D424,FIND("Account to clone: ",Updates!D424)+18,(FIND("Position",Updates!D424)-(FIND("Account to clone: ",Updates!D424)+18)))))</f>
        <v>#VALUE!</v>
      </c>
      <c r="T424" t="str">
        <f t="shared" si="60"/>
        <v/>
      </c>
      <c r="U424" t="str">
        <f t="shared" si="61"/>
        <v>No</v>
      </c>
      <c r="V424" t="e">
        <f>TRIM(CLEAN(MID(Updates!D424,FIND("Home Share (H:\ drive) required: ",Updates!D424)+4,(FIND("Group Share (S:\ drive) required: ",Updates!D424)-(FIND("Home Share (H:\ drive) required: ",Updates!D424)+4)))))</f>
        <v>#VALUE!</v>
      </c>
      <c r="W424" t="str">
        <f t="shared" si="62"/>
        <v>No</v>
      </c>
      <c r="X424" t="e">
        <f>TRIM(CLEAN(MID(Updates!D424,FIND("S Drive Path: ",Updates!D424)+14,(FIND("Position",Updates!D424)-(FIND("S Drive Path: ",Updates!D424)+14)))))</f>
        <v>#VALUE!</v>
      </c>
      <c r="Y424" t="e">
        <f>("USR\"&amp;Updates!K424)</f>
        <v>#VALUE!</v>
      </c>
      <c r="Z424" t="e">
        <f>Updates!K424&amp;"$"</f>
        <v>#VALUE!</v>
      </c>
      <c r="AA424" s="11">
        <f t="shared" ca="1" si="63"/>
        <v>2</v>
      </c>
      <c r="AB424" s="6" t="str">
        <f ca="1">LOOKUP(AA424,AC2:AC21,AD2:AD21)</f>
        <v>DC1MDB02</v>
      </c>
    </row>
    <row r="425" spans="1:28" ht="12" customHeight="1">
      <c r="A425" s="6" t="e">
        <f>TRIM(CLEAN(MID(Updates!D425,FIND("Network User Id: ",Updates!D425)+17,(FIND("E-MAIL ACCOUNTS",Updates!D425)-(FIND("Network User Id:",Updates!D425)+17)))))</f>
        <v>#VALUE!</v>
      </c>
      <c r="B425" s="6" t="e">
        <f>TRIM(CLEAN(MID(Updates!D425,FIND("Logon ID: ",Updates!D425)+10,(FIND("Password:",Updates!D425)-(FIND("Logon ID:",Updates!D425)+10)))))</f>
        <v>#VALUE!</v>
      </c>
      <c r="C425" t="e">
        <f>TRIM(CLEAN(MID(Updates!D425,FIND("Primary Address: ",Updates!D425)+17,(FIND("Secondary Address:",Updates!D425)-(FIND("Primary Address: ",Updates!D425)+17)))))</f>
        <v>#VALUE!</v>
      </c>
      <c r="D425" t="e">
        <f>TRIM(CLEAN(MID(Updates!D425,FIND("Secondary Address: ",Updates!D425)+19,(FIND("** PLEASE DO NOT REPLY TO THIS E-MAIL. ",Updates!D425)-(FIND("Secondary Address: ",Updates!D425)+19)))))</f>
        <v>#VALUE!</v>
      </c>
      <c r="E425" t="b">
        <f>IF(COUNT(SEARCH({"transpo.ottawa.on.ca"},D425)),"@ottawa.ca")</f>
        <v>0</v>
      </c>
      <c r="F425" s="9" t="e">
        <f t="shared" si="55"/>
        <v>#VALUE!</v>
      </c>
      <c r="G425" t="e">
        <f>TRIM(CLEAN(MID(Updates!D425,FIND("E-mail Address: ",Updates!D425)+16,(FIND("The employee",Updates!D425)-(FIND("E-mail Address: ",Updates!D425)+16)))))</f>
        <v>#VALUE!</v>
      </c>
      <c r="H425" t="e">
        <f>TRIM(CLEAN(MID(Updates!D425,FIND("Account Password: ",Updates!D425)+18,(FIND("NETWORK ACCOUNTS",Updates!D425)-(FIND("Account Password:",Updates!D425)+18)))))</f>
        <v>#VALUE!</v>
      </c>
      <c r="I425" t="e">
        <f>TRIM(CLEAN(MID(Updates!D425,FIND("Password: ",Updates!D425)+10,(FIND("E-mail",Updates!D425)-(FIND("Password:",Updates!D425)+12)))))</f>
        <v>#VALUE!</v>
      </c>
      <c r="J425" t="e">
        <f>TRIM(CLEAN(MID(Updates!D425,FIND("Account to clone: ",Updates!D425)+18,(FIND("Position",Updates!D425)-(FIND("Account to clone: ",Updates!D425)+18)))))</f>
        <v>#VALUE!</v>
      </c>
      <c r="K425" t="e">
        <f>TRIM(CLEAN(MID(Updates!D425,FIND("Clone permissions of another account: ",Updates!D425)+38,(FIND("Email required:",Updates!D425)-(FIND("Clone permissions of another account: ",Updates!D425)+38)))))</f>
        <v>#VALUE!</v>
      </c>
      <c r="L425" t="e">
        <f t="shared" si="56"/>
        <v>#VALUE!</v>
      </c>
      <c r="M425" s="8" t="e">
        <f>TRIM(CLEAN(MID(Updates!D425,FIND("Branch: ",Updates!D425)+8,(FIND("Division",Updates!D425)-(FIND("Branch: ",Updates!D425)+8)))))</f>
        <v>#VALUE!</v>
      </c>
      <c r="N425" s="8" t="e">
        <f>TRIM(CLEAN(MID(Updates!D425,FIND("Pooled Position: ",Updates!D425)+17,(FIND("Are the",Updates!D425)-(FIND("Pooled Position: ",Updates!D425)+17)))))</f>
        <v>#VALUE!</v>
      </c>
      <c r="O425" t="e">
        <f>TRIM(CLEAN(MID(Updates!D425,FIND("Employee Name: ",Updates!D425)+15,(FIND("Job Title",Updates!D425)-(FIND("Employee Name: ",Updates!D425)+15)))))</f>
        <v>#VALUE!</v>
      </c>
      <c r="P425" t="e">
        <f t="shared" si="57"/>
        <v>#VALUE!</v>
      </c>
      <c r="Q425" t="e">
        <f t="shared" si="58"/>
        <v>#VALUE!</v>
      </c>
      <c r="R425" t="e">
        <f t="shared" si="59"/>
        <v>#VALUE!</v>
      </c>
      <c r="S425" t="e">
        <f>TRIM(CLEAN(MID(Updates!D425,FIND("Account to clone: ",Updates!D425)+18,(FIND("Position",Updates!D425)-(FIND("Account to clone: ",Updates!D425)+18)))))</f>
        <v>#VALUE!</v>
      </c>
      <c r="T425" t="str">
        <f t="shared" si="60"/>
        <v/>
      </c>
      <c r="U425" t="str">
        <f t="shared" si="61"/>
        <v>No</v>
      </c>
      <c r="V425" t="e">
        <f>TRIM(CLEAN(MID(Updates!D425,FIND("Home Share (H:\ drive) required: ",Updates!D425)+4,(FIND("Group Share (S:\ drive) required: ",Updates!D425)-(FIND("Home Share (H:\ drive) required: ",Updates!D425)+4)))))</f>
        <v>#VALUE!</v>
      </c>
      <c r="W425" t="str">
        <f t="shared" si="62"/>
        <v>No</v>
      </c>
      <c r="X425" t="e">
        <f>TRIM(CLEAN(MID(Updates!D425,FIND("S Drive Path: ",Updates!D425)+14,(FIND("Position",Updates!D425)-(FIND("S Drive Path: ",Updates!D425)+14)))))</f>
        <v>#VALUE!</v>
      </c>
      <c r="Y425" t="e">
        <f>("USR\"&amp;Updates!K425)</f>
        <v>#VALUE!</v>
      </c>
      <c r="Z425" t="e">
        <f>Updates!K425&amp;"$"</f>
        <v>#VALUE!</v>
      </c>
      <c r="AA425" s="11">
        <f t="shared" ca="1" si="63"/>
        <v>4</v>
      </c>
      <c r="AB425" s="6" t="str">
        <f ca="1">LOOKUP(AA425,AC2:AC21,AD2:AD21)</f>
        <v>DC1MDB04</v>
      </c>
    </row>
    <row r="426" spans="1:28" ht="12" customHeight="1">
      <c r="A426" s="6" t="e">
        <f>TRIM(CLEAN(MID(Updates!D426,FIND("Network User Id: ",Updates!D426)+17,(FIND("E-MAIL ACCOUNTS",Updates!D426)-(FIND("Network User Id:",Updates!D426)+17)))))</f>
        <v>#VALUE!</v>
      </c>
      <c r="B426" s="6" t="e">
        <f>TRIM(CLEAN(MID(Updates!D426,FIND("Logon ID: ",Updates!D426)+10,(FIND("Password:",Updates!D426)-(FIND("Logon ID:",Updates!D426)+10)))))</f>
        <v>#VALUE!</v>
      </c>
      <c r="C426" t="e">
        <f>TRIM(CLEAN(MID(Updates!D426,FIND("Primary Address: ",Updates!D426)+17,(FIND("Secondary Address:",Updates!D426)-(FIND("Primary Address: ",Updates!D426)+17)))))</f>
        <v>#VALUE!</v>
      </c>
      <c r="D426" t="e">
        <f>TRIM(CLEAN(MID(Updates!D426,FIND("Secondary Address: ",Updates!D426)+19,(FIND("** PLEASE DO NOT REPLY TO THIS E-MAIL. ",Updates!D426)-(FIND("Secondary Address: ",Updates!D426)+19)))))</f>
        <v>#VALUE!</v>
      </c>
      <c r="E426" t="b">
        <f>IF(COUNT(SEARCH({"transpo.ottawa.on.ca"},D426)),"@ottawa.ca")</f>
        <v>0</v>
      </c>
      <c r="F426" s="9" t="e">
        <f t="shared" si="55"/>
        <v>#VALUE!</v>
      </c>
      <c r="G426" t="e">
        <f>TRIM(CLEAN(MID(Updates!D426,FIND("E-mail Address: ",Updates!D426)+16,(FIND("The employee",Updates!D426)-(FIND("E-mail Address: ",Updates!D426)+16)))))</f>
        <v>#VALUE!</v>
      </c>
      <c r="H426" t="e">
        <f>TRIM(CLEAN(MID(Updates!D426,FIND("Account Password: ",Updates!D426)+18,(FIND("NETWORK ACCOUNTS",Updates!D426)-(FIND("Account Password:",Updates!D426)+18)))))</f>
        <v>#VALUE!</v>
      </c>
      <c r="I426" t="e">
        <f>TRIM(CLEAN(MID(Updates!D426,FIND("Password: ",Updates!D426)+10,(FIND("E-mail",Updates!D426)-(FIND("Password:",Updates!D426)+12)))))</f>
        <v>#VALUE!</v>
      </c>
      <c r="J426" t="e">
        <f>TRIM(CLEAN(MID(Updates!D426,FIND("Account to clone: ",Updates!D426)+18,(FIND("Position",Updates!D426)-(FIND("Account to clone: ",Updates!D426)+18)))))</f>
        <v>#VALUE!</v>
      </c>
      <c r="K426" t="e">
        <f>TRIM(CLEAN(MID(Updates!D426,FIND("Clone permissions of another account: ",Updates!D426)+38,(FIND("Email required:",Updates!D426)-(FIND("Clone permissions of another account: ",Updates!D426)+38)))))</f>
        <v>#VALUE!</v>
      </c>
      <c r="L426" t="e">
        <f t="shared" si="56"/>
        <v>#VALUE!</v>
      </c>
      <c r="M426" s="8" t="e">
        <f>TRIM(CLEAN(MID(Updates!D426,FIND("Branch: ",Updates!D426)+8,(FIND("Division",Updates!D426)-(FIND("Branch: ",Updates!D426)+8)))))</f>
        <v>#VALUE!</v>
      </c>
      <c r="N426" s="8" t="e">
        <f>TRIM(CLEAN(MID(Updates!D426,FIND("Pooled Position: ",Updates!D426)+17,(FIND("Are the",Updates!D426)-(FIND("Pooled Position: ",Updates!D426)+17)))))</f>
        <v>#VALUE!</v>
      </c>
      <c r="O426" t="e">
        <f>TRIM(CLEAN(MID(Updates!D426,FIND("Employee Name: ",Updates!D426)+15,(FIND("Job Title",Updates!D426)-(FIND("Employee Name: ",Updates!D426)+15)))))</f>
        <v>#VALUE!</v>
      </c>
      <c r="P426" t="e">
        <f t="shared" si="57"/>
        <v>#VALUE!</v>
      </c>
      <c r="Q426" t="e">
        <f t="shared" si="58"/>
        <v>#VALUE!</v>
      </c>
      <c r="R426" t="e">
        <f t="shared" si="59"/>
        <v>#VALUE!</v>
      </c>
      <c r="S426" t="e">
        <f>TRIM(CLEAN(MID(Updates!D426,FIND("Account to clone: ",Updates!D426)+18,(FIND("Position",Updates!D426)-(FIND("Account to clone: ",Updates!D426)+18)))))</f>
        <v>#VALUE!</v>
      </c>
      <c r="T426" t="str">
        <f t="shared" si="60"/>
        <v/>
      </c>
      <c r="U426" t="str">
        <f t="shared" si="61"/>
        <v>No</v>
      </c>
      <c r="V426" t="e">
        <f>TRIM(CLEAN(MID(Updates!D426,FIND("Home Share (H:\ drive) required: ",Updates!D426)+4,(FIND("Group Share (S:\ drive) required: ",Updates!D426)-(FIND("Home Share (H:\ drive) required: ",Updates!D426)+4)))))</f>
        <v>#VALUE!</v>
      </c>
      <c r="W426" t="str">
        <f t="shared" si="62"/>
        <v>No</v>
      </c>
      <c r="X426" t="e">
        <f>TRIM(CLEAN(MID(Updates!D426,FIND("S Drive Path: ",Updates!D426)+14,(FIND("Position",Updates!D426)-(FIND("S Drive Path: ",Updates!D426)+14)))))</f>
        <v>#VALUE!</v>
      </c>
      <c r="Y426" t="e">
        <f>("USR\"&amp;Updates!K426)</f>
        <v>#VALUE!</v>
      </c>
      <c r="Z426" t="e">
        <f>Updates!K426&amp;"$"</f>
        <v>#VALUE!</v>
      </c>
      <c r="AA426" s="11">
        <f t="shared" ca="1" si="63"/>
        <v>10</v>
      </c>
      <c r="AB426" s="6" t="str">
        <f ca="1">LOOKUP(AA426,AC2:AC21,AD2:AD21)</f>
        <v>DC1MDB10</v>
      </c>
    </row>
    <row r="427" spans="1:28" ht="12" customHeight="1">
      <c r="A427" s="6" t="e">
        <f>TRIM(CLEAN(MID(Updates!D427,FIND("Network User Id: ",Updates!D427)+17,(FIND("E-MAIL ACCOUNTS",Updates!D427)-(FIND("Network User Id:",Updates!D427)+17)))))</f>
        <v>#VALUE!</v>
      </c>
      <c r="B427" s="6" t="e">
        <f>TRIM(CLEAN(MID(Updates!D427,FIND("Logon ID: ",Updates!D427)+10,(FIND("Password:",Updates!D427)-(FIND("Logon ID:",Updates!D427)+10)))))</f>
        <v>#VALUE!</v>
      </c>
      <c r="C427" t="e">
        <f>TRIM(CLEAN(MID(Updates!D427,FIND("Primary Address: ",Updates!D427)+17,(FIND("Secondary Address:",Updates!D427)-(FIND("Primary Address: ",Updates!D427)+17)))))</f>
        <v>#VALUE!</v>
      </c>
      <c r="D427" t="e">
        <f>TRIM(CLEAN(MID(Updates!D427,FIND("Secondary Address: ",Updates!D427)+19,(FIND("** PLEASE DO NOT REPLY TO THIS E-MAIL. ",Updates!D427)-(FIND("Secondary Address: ",Updates!D427)+19)))))</f>
        <v>#VALUE!</v>
      </c>
      <c r="E427" t="b">
        <f>IF(COUNT(SEARCH({"transpo.ottawa.on.ca"},D427)),"@ottawa.ca")</f>
        <v>0</v>
      </c>
      <c r="F427" s="9" t="e">
        <f t="shared" si="55"/>
        <v>#VALUE!</v>
      </c>
      <c r="G427" t="e">
        <f>TRIM(CLEAN(MID(Updates!D427,FIND("E-mail Address: ",Updates!D427)+16,(FIND("The employee",Updates!D427)-(FIND("E-mail Address: ",Updates!D427)+16)))))</f>
        <v>#VALUE!</v>
      </c>
      <c r="H427" t="e">
        <f>TRIM(CLEAN(MID(Updates!D427,FIND("Account Password: ",Updates!D427)+18,(FIND("NETWORK ACCOUNTS",Updates!D427)-(FIND("Account Password:",Updates!D427)+18)))))</f>
        <v>#VALUE!</v>
      </c>
      <c r="I427" t="e">
        <f>TRIM(CLEAN(MID(Updates!D427,FIND("Password: ",Updates!D427)+10,(FIND("E-mail",Updates!D427)-(FIND("Password:",Updates!D427)+12)))))</f>
        <v>#VALUE!</v>
      </c>
      <c r="J427" t="e">
        <f>TRIM(CLEAN(MID(Updates!D427,FIND("Account to clone: ",Updates!D427)+18,(FIND("Position",Updates!D427)-(FIND("Account to clone: ",Updates!D427)+18)))))</f>
        <v>#VALUE!</v>
      </c>
      <c r="K427" t="e">
        <f>TRIM(CLEAN(MID(Updates!D427,FIND("Clone permissions of another account: ",Updates!D427)+38,(FIND("Email required:",Updates!D427)-(FIND("Clone permissions of another account: ",Updates!D427)+38)))))</f>
        <v>#VALUE!</v>
      </c>
      <c r="L427" t="e">
        <f t="shared" si="56"/>
        <v>#VALUE!</v>
      </c>
      <c r="M427" s="8" t="e">
        <f>TRIM(CLEAN(MID(Updates!D427,FIND("Branch: ",Updates!D427)+8,(FIND("Division",Updates!D427)-(FIND("Branch: ",Updates!D427)+8)))))</f>
        <v>#VALUE!</v>
      </c>
      <c r="N427" s="8" t="e">
        <f>TRIM(CLEAN(MID(Updates!D427,FIND("Pooled Position: ",Updates!D427)+17,(FIND("Are the",Updates!D427)-(FIND("Pooled Position: ",Updates!D427)+17)))))</f>
        <v>#VALUE!</v>
      </c>
      <c r="O427" t="e">
        <f>TRIM(CLEAN(MID(Updates!D427,FIND("Employee Name: ",Updates!D427)+15,(FIND("Job Title",Updates!D427)-(FIND("Employee Name: ",Updates!D427)+15)))))</f>
        <v>#VALUE!</v>
      </c>
      <c r="P427" t="e">
        <f t="shared" si="57"/>
        <v>#VALUE!</v>
      </c>
      <c r="Q427" t="e">
        <f t="shared" si="58"/>
        <v>#VALUE!</v>
      </c>
      <c r="R427" t="e">
        <f t="shared" si="59"/>
        <v>#VALUE!</v>
      </c>
      <c r="S427" t="e">
        <f>TRIM(CLEAN(MID(Updates!D427,FIND("Account to clone: ",Updates!D427)+18,(FIND("Position",Updates!D427)-(FIND("Account to clone: ",Updates!D427)+18)))))</f>
        <v>#VALUE!</v>
      </c>
      <c r="T427" t="str">
        <f t="shared" si="60"/>
        <v/>
      </c>
      <c r="U427" t="str">
        <f t="shared" si="61"/>
        <v>No</v>
      </c>
      <c r="V427" t="e">
        <f>TRIM(CLEAN(MID(Updates!D427,FIND("Home Share (H:\ drive) required: ",Updates!D427)+4,(FIND("Group Share (S:\ drive) required: ",Updates!D427)-(FIND("Home Share (H:\ drive) required: ",Updates!D427)+4)))))</f>
        <v>#VALUE!</v>
      </c>
      <c r="W427" t="str">
        <f t="shared" si="62"/>
        <v>No</v>
      </c>
      <c r="X427" t="e">
        <f>TRIM(CLEAN(MID(Updates!D427,FIND("S Drive Path: ",Updates!D427)+14,(FIND("Position",Updates!D427)-(FIND("S Drive Path: ",Updates!D427)+14)))))</f>
        <v>#VALUE!</v>
      </c>
      <c r="Y427" t="e">
        <f>("USR\"&amp;Updates!K427)</f>
        <v>#VALUE!</v>
      </c>
      <c r="Z427" t="e">
        <f>Updates!K427&amp;"$"</f>
        <v>#VALUE!</v>
      </c>
      <c r="AA427" s="11">
        <f t="shared" ca="1" si="63"/>
        <v>18</v>
      </c>
      <c r="AB427" s="6" t="str">
        <f ca="1">LOOKUP(AA427,AC2:AC21,AD2:AD21)</f>
        <v>DC4MDB08</v>
      </c>
    </row>
    <row r="428" spans="1:28" ht="12" customHeight="1">
      <c r="A428" s="6" t="e">
        <f>TRIM(CLEAN(MID(Updates!D428,FIND("Network User Id: ",Updates!D428)+17,(FIND("E-MAIL ACCOUNTS",Updates!D428)-(FIND("Network User Id:",Updates!D428)+17)))))</f>
        <v>#VALUE!</v>
      </c>
      <c r="B428" s="6" t="e">
        <f>TRIM(CLEAN(MID(Updates!D428,FIND("Logon ID: ",Updates!D428)+10,(FIND("Password:",Updates!D428)-(FIND("Logon ID:",Updates!D428)+10)))))</f>
        <v>#VALUE!</v>
      </c>
      <c r="C428" t="e">
        <f>TRIM(CLEAN(MID(Updates!D428,FIND("Primary Address: ",Updates!D428)+17,(FIND("Secondary Address:",Updates!D428)-(FIND("Primary Address: ",Updates!D428)+17)))))</f>
        <v>#VALUE!</v>
      </c>
      <c r="D428" t="e">
        <f>TRIM(CLEAN(MID(Updates!D428,FIND("Secondary Address: ",Updates!D428)+19,(FIND("** PLEASE DO NOT REPLY TO THIS E-MAIL. ",Updates!D428)-(FIND("Secondary Address: ",Updates!D428)+19)))))</f>
        <v>#VALUE!</v>
      </c>
      <c r="E428" t="b">
        <f>IF(COUNT(SEARCH({"transpo.ottawa.on.ca"},D428)),"@ottawa.ca")</f>
        <v>0</v>
      </c>
      <c r="F428" s="9" t="e">
        <f t="shared" si="55"/>
        <v>#VALUE!</v>
      </c>
      <c r="G428" t="e">
        <f>TRIM(CLEAN(MID(Updates!D428,FIND("E-mail Address: ",Updates!D428)+16,(FIND("The employee",Updates!D428)-(FIND("E-mail Address: ",Updates!D428)+16)))))</f>
        <v>#VALUE!</v>
      </c>
      <c r="H428" t="e">
        <f>TRIM(CLEAN(MID(Updates!D428,FIND("Account Password: ",Updates!D428)+18,(FIND("NETWORK ACCOUNTS",Updates!D428)-(FIND("Account Password:",Updates!D428)+18)))))</f>
        <v>#VALUE!</v>
      </c>
      <c r="I428" t="e">
        <f>TRIM(CLEAN(MID(Updates!D428,FIND("Password: ",Updates!D428)+10,(FIND("E-mail",Updates!D428)-(FIND("Password:",Updates!D428)+12)))))</f>
        <v>#VALUE!</v>
      </c>
      <c r="J428" t="e">
        <f>TRIM(CLEAN(MID(Updates!D428,FIND("Account to clone: ",Updates!D428)+18,(FIND("Position",Updates!D428)-(FIND("Account to clone: ",Updates!D428)+18)))))</f>
        <v>#VALUE!</v>
      </c>
      <c r="K428" t="e">
        <f>TRIM(CLEAN(MID(Updates!D428,FIND("Clone permissions of another account: ",Updates!D428)+38,(FIND("Email required:",Updates!D428)-(FIND("Clone permissions of another account: ",Updates!D428)+38)))))</f>
        <v>#VALUE!</v>
      </c>
      <c r="L428" t="e">
        <f t="shared" si="56"/>
        <v>#VALUE!</v>
      </c>
      <c r="M428" s="8" t="e">
        <f>TRIM(CLEAN(MID(Updates!D428,FIND("Branch: ",Updates!D428)+8,(FIND("Division",Updates!D428)-(FIND("Branch: ",Updates!D428)+8)))))</f>
        <v>#VALUE!</v>
      </c>
      <c r="N428" s="8" t="e">
        <f>TRIM(CLEAN(MID(Updates!D428,FIND("Pooled Position: ",Updates!D428)+17,(FIND("Are the",Updates!D428)-(FIND("Pooled Position: ",Updates!D428)+17)))))</f>
        <v>#VALUE!</v>
      </c>
      <c r="O428" t="e">
        <f>TRIM(CLEAN(MID(Updates!D428,FIND("Employee Name: ",Updates!D428)+15,(FIND("Job Title",Updates!D428)-(FIND("Employee Name: ",Updates!D428)+15)))))</f>
        <v>#VALUE!</v>
      </c>
      <c r="P428" t="e">
        <f t="shared" si="57"/>
        <v>#VALUE!</v>
      </c>
      <c r="Q428" t="e">
        <f t="shared" si="58"/>
        <v>#VALUE!</v>
      </c>
      <c r="R428" t="e">
        <f t="shared" si="59"/>
        <v>#VALUE!</v>
      </c>
      <c r="S428" t="e">
        <f>TRIM(CLEAN(MID(Updates!D428,FIND("Account to clone: ",Updates!D428)+18,(FIND("Position",Updates!D428)-(FIND("Account to clone: ",Updates!D428)+18)))))</f>
        <v>#VALUE!</v>
      </c>
      <c r="T428" t="str">
        <f t="shared" si="60"/>
        <v/>
      </c>
      <c r="U428" t="str">
        <f t="shared" si="61"/>
        <v>No</v>
      </c>
      <c r="V428" t="e">
        <f>TRIM(CLEAN(MID(Updates!D428,FIND("Home Share (H:\ drive) required: ",Updates!D428)+4,(FIND("Group Share (S:\ drive) required: ",Updates!D428)-(FIND("Home Share (H:\ drive) required: ",Updates!D428)+4)))))</f>
        <v>#VALUE!</v>
      </c>
      <c r="W428" t="str">
        <f t="shared" si="62"/>
        <v>No</v>
      </c>
      <c r="X428" t="e">
        <f>TRIM(CLEAN(MID(Updates!D428,FIND("S Drive Path: ",Updates!D428)+14,(FIND("Position",Updates!D428)-(FIND("S Drive Path: ",Updates!D428)+14)))))</f>
        <v>#VALUE!</v>
      </c>
      <c r="Y428" t="e">
        <f>("USR\"&amp;Updates!K428)</f>
        <v>#VALUE!</v>
      </c>
      <c r="Z428" t="e">
        <f>Updates!K428&amp;"$"</f>
        <v>#VALUE!</v>
      </c>
      <c r="AA428" s="11">
        <f t="shared" ca="1" si="63"/>
        <v>4</v>
      </c>
      <c r="AB428" s="6" t="str">
        <f ca="1">LOOKUP(AA428,AC2:AC21,AD2:AD21)</f>
        <v>DC1MDB04</v>
      </c>
    </row>
    <row r="429" spans="1:28" ht="12" customHeight="1">
      <c r="A429" s="6" t="e">
        <f>TRIM(CLEAN(MID(Updates!D429,FIND("Network User Id: ",Updates!D429)+17,(FIND("E-MAIL ACCOUNTS",Updates!D429)-(FIND("Network User Id:",Updates!D429)+17)))))</f>
        <v>#VALUE!</v>
      </c>
      <c r="B429" s="6" t="e">
        <f>TRIM(CLEAN(MID(Updates!D429,FIND("Logon ID: ",Updates!D429)+10,(FIND("Password:",Updates!D429)-(FIND("Logon ID:",Updates!D429)+10)))))</f>
        <v>#VALUE!</v>
      </c>
      <c r="C429" t="e">
        <f>TRIM(CLEAN(MID(Updates!D429,FIND("Primary Address: ",Updates!D429)+17,(FIND("Secondary Address:",Updates!D429)-(FIND("Primary Address: ",Updates!D429)+17)))))</f>
        <v>#VALUE!</v>
      </c>
      <c r="D429" t="e">
        <f>TRIM(CLEAN(MID(Updates!D429,FIND("Secondary Address: ",Updates!D429)+19,(FIND("** PLEASE DO NOT REPLY TO THIS E-MAIL. ",Updates!D429)-(FIND("Secondary Address: ",Updates!D429)+19)))))</f>
        <v>#VALUE!</v>
      </c>
      <c r="E429" t="b">
        <f>IF(COUNT(SEARCH({"transpo.ottawa.on.ca"},D429)),"@ottawa.ca")</f>
        <v>0</v>
      </c>
      <c r="F429" s="9" t="e">
        <f t="shared" si="55"/>
        <v>#VALUE!</v>
      </c>
      <c r="G429" t="e">
        <f>TRIM(CLEAN(MID(Updates!D429,FIND("E-mail Address: ",Updates!D429)+16,(FIND("The employee",Updates!D429)-(FIND("E-mail Address: ",Updates!D429)+16)))))</f>
        <v>#VALUE!</v>
      </c>
      <c r="H429" t="e">
        <f>TRIM(CLEAN(MID(Updates!D429,FIND("Account Password: ",Updates!D429)+18,(FIND("NETWORK ACCOUNTS",Updates!D429)-(FIND("Account Password:",Updates!D429)+18)))))</f>
        <v>#VALUE!</v>
      </c>
      <c r="I429" t="e">
        <f>TRIM(CLEAN(MID(Updates!D429,FIND("Password: ",Updates!D429)+10,(FIND("E-mail",Updates!D429)-(FIND("Password:",Updates!D429)+12)))))</f>
        <v>#VALUE!</v>
      </c>
      <c r="J429" t="e">
        <f>TRIM(CLEAN(MID(Updates!D429,FIND("Account to clone: ",Updates!D429)+18,(FIND("Position",Updates!D429)-(FIND("Account to clone: ",Updates!D429)+18)))))</f>
        <v>#VALUE!</v>
      </c>
      <c r="K429" t="e">
        <f>TRIM(CLEAN(MID(Updates!D429,FIND("Clone permissions of another account: ",Updates!D429)+38,(FIND("Email required:",Updates!D429)-(FIND("Clone permissions of another account: ",Updates!D429)+38)))))</f>
        <v>#VALUE!</v>
      </c>
      <c r="L429" t="e">
        <f t="shared" si="56"/>
        <v>#VALUE!</v>
      </c>
      <c r="M429" s="8" t="e">
        <f>TRIM(CLEAN(MID(Updates!D429,FIND("Branch: ",Updates!D429)+8,(FIND("Division",Updates!D429)-(FIND("Branch: ",Updates!D429)+8)))))</f>
        <v>#VALUE!</v>
      </c>
      <c r="N429" s="8" t="e">
        <f>TRIM(CLEAN(MID(Updates!D429,FIND("Pooled Position: ",Updates!D429)+17,(FIND("Are the",Updates!D429)-(FIND("Pooled Position: ",Updates!D429)+17)))))</f>
        <v>#VALUE!</v>
      </c>
      <c r="O429" t="e">
        <f>TRIM(CLEAN(MID(Updates!D429,FIND("Employee Name: ",Updates!D429)+15,(FIND("Job Title",Updates!D429)-(FIND("Employee Name: ",Updates!D429)+15)))))</f>
        <v>#VALUE!</v>
      </c>
      <c r="P429" t="e">
        <f t="shared" si="57"/>
        <v>#VALUE!</v>
      </c>
      <c r="Q429" t="e">
        <f t="shared" si="58"/>
        <v>#VALUE!</v>
      </c>
      <c r="R429" t="e">
        <f t="shared" si="59"/>
        <v>#VALUE!</v>
      </c>
      <c r="S429" t="e">
        <f>TRIM(CLEAN(MID(Updates!D429,FIND("Account to clone: ",Updates!D429)+18,(FIND("Position",Updates!D429)-(FIND("Account to clone: ",Updates!D429)+18)))))</f>
        <v>#VALUE!</v>
      </c>
      <c r="T429" t="str">
        <f t="shared" si="60"/>
        <v/>
      </c>
      <c r="U429" t="str">
        <f t="shared" si="61"/>
        <v>No</v>
      </c>
      <c r="V429" t="e">
        <f>TRIM(CLEAN(MID(Updates!D429,FIND("Home Share (H:\ drive) required: ",Updates!D429)+4,(FIND("Group Share (S:\ drive) required: ",Updates!D429)-(FIND("Home Share (H:\ drive) required: ",Updates!D429)+4)))))</f>
        <v>#VALUE!</v>
      </c>
      <c r="W429" t="str">
        <f t="shared" si="62"/>
        <v>No</v>
      </c>
      <c r="X429" t="e">
        <f>TRIM(CLEAN(MID(Updates!D429,FIND("S Drive Path: ",Updates!D429)+14,(FIND("Position",Updates!D429)-(FIND("S Drive Path: ",Updates!D429)+14)))))</f>
        <v>#VALUE!</v>
      </c>
      <c r="Y429" t="e">
        <f>("USR\"&amp;Updates!K429)</f>
        <v>#VALUE!</v>
      </c>
      <c r="Z429" t="e">
        <f>Updates!K429&amp;"$"</f>
        <v>#VALUE!</v>
      </c>
      <c r="AA429" s="11">
        <f t="shared" ca="1" si="63"/>
        <v>14</v>
      </c>
      <c r="AB429" s="6" t="str">
        <f ca="1">LOOKUP(AA429,AC2:AC21,AD2:AD21)</f>
        <v>DC4MDB04</v>
      </c>
    </row>
    <row r="430" spans="1:28" ht="12" customHeight="1">
      <c r="A430" s="6" t="e">
        <f>TRIM(CLEAN(MID(Updates!D430,FIND("Network User Id: ",Updates!D430)+17,(FIND("E-MAIL ACCOUNTS",Updates!D430)-(FIND("Network User Id:",Updates!D430)+17)))))</f>
        <v>#VALUE!</v>
      </c>
      <c r="B430" s="6" t="e">
        <f>TRIM(CLEAN(MID(Updates!D430,FIND("Logon ID: ",Updates!D430)+10,(FIND("Password:",Updates!D430)-(FIND("Logon ID:",Updates!D430)+10)))))</f>
        <v>#VALUE!</v>
      </c>
      <c r="C430" t="e">
        <f>TRIM(CLEAN(MID(Updates!D430,FIND("Primary Address: ",Updates!D430)+17,(FIND("Secondary Address:",Updates!D430)-(FIND("Primary Address: ",Updates!D430)+17)))))</f>
        <v>#VALUE!</v>
      </c>
      <c r="D430" t="e">
        <f>TRIM(CLEAN(MID(Updates!D430,FIND("Secondary Address: ",Updates!D430)+19,(FIND("** PLEASE DO NOT REPLY TO THIS E-MAIL. ",Updates!D430)-(FIND("Secondary Address: ",Updates!D430)+19)))))</f>
        <v>#VALUE!</v>
      </c>
      <c r="E430" t="b">
        <f>IF(COUNT(SEARCH({"transpo.ottawa.on.ca"},D430)),"@ottawa.ca")</f>
        <v>0</v>
      </c>
      <c r="F430" s="9" t="e">
        <f t="shared" si="55"/>
        <v>#VALUE!</v>
      </c>
      <c r="G430" t="e">
        <f>TRIM(CLEAN(MID(Updates!D430,FIND("E-mail Address: ",Updates!D430)+16,(FIND("The employee",Updates!D430)-(FIND("E-mail Address: ",Updates!D430)+16)))))</f>
        <v>#VALUE!</v>
      </c>
      <c r="H430" t="e">
        <f>TRIM(CLEAN(MID(Updates!D430,FIND("Account Password: ",Updates!D430)+18,(FIND("NETWORK ACCOUNTS",Updates!D430)-(FIND("Account Password:",Updates!D430)+18)))))</f>
        <v>#VALUE!</v>
      </c>
      <c r="I430" t="e">
        <f>TRIM(CLEAN(MID(Updates!D430,FIND("Password: ",Updates!D430)+10,(FIND("E-mail",Updates!D430)-(FIND("Password:",Updates!D430)+12)))))</f>
        <v>#VALUE!</v>
      </c>
      <c r="J430" t="e">
        <f>TRIM(CLEAN(MID(Updates!D430,FIND("Account to clone: ",Updates!D430)+18,(FIND("Position",Updates!D430)-(FIND("Account to clone: ",Updates!D430)+18)))))</f>
        <v>#VALUE!</v>
      </c>
      <c r="K430" t="e">
        <f>TRIM(CLEAN(MID(Updates!D430,FIND("Clone permissions of another account: ",Updates!D430)+38,(FIND("Email required:",Updates!D430)-(FIND("Clone permissions of another account: ",Updates!D430)+38)))))</f>
        <v>#VALUE!</v>
      </c>
      <c r="L430" t="e">
        <f t="shared" si="56"/>
        <v>#VALUE!</v>
      </c>
      <c r="M430" s="8" t="e">
        <f>TRIM(CLEAN(MID(Updates!D430,FIND("Branch: ",Updates!D430)+8,(FIND("Division",Updates!D430)-(FIND("Branch: ",Updates!D430)+8)))))</f>
        <v>#VALUE!</v>
      </c>
      <c r="N430" s="8" t="e">
        <f>TRIM(CLEAN(MID(Updates!D430,FIND("Pooled Position: ",Updates!D430)+17,(FIND("Are the",Updates!D430)-(FIND("Pooled Position: ",Updates!D430)+17)))))</f>
        <v>#VALUE!</v>
      </c>
      <c r="O430" t="e">
        <f>TRIM(CLEAN(MID(Updates!D430,FIND("Employee Name: ",Updates!D430)+15,(FIND("Job Title",Updates!D430)-(FIND("Employee Name: ",Updates!D430)+15)))))</f>
        <v>#VALUE!</v>
      </c>
      <c r="P430" t="e">
        <f t="shared" si="57"/>
        <v>#VALUE!</v>
      </c>
      <c r="Q430" t="e">
        <f t="shared" si="58"/>
        <v>#VALUE!</v>
      </c>
      <c r="R430" t="e">
        <f t="shared" si="59"/>
        <v>#VALUE!</v>
      </c>
      <c r="S430" t="e">
        <f>TRIM(CLEAN(MID(Updates!D430,FIND("Account to clone: ",Updates!D430)+18,(FIND("Position",Updates!D430)-(FIND("Account to clone: ",Updates!D430)+18)))))</f>
        <v>#VALUE!</v>
      </c>
      <c r="T430" t="str">
        <f t="shared" si="60"/>
        <v/>
      </c>
      <c r="U430" t="str">
        <f t="shared" si="61"/>
        <v>No</v>
      </c>
      <c r="V430" t="e">
        <f>TRIM(CLEAN(MID(Updates!D430,FIND("Home Share (H:\ drive) required: ",Updates!D430)+4,(FIND("Group Share (S:\ drive) required: ",Updates!D430)-(FIND("Home Share (H:\ drive) required: ",Updates!D430)+4)))))</f>
        <v>#VALUE!</v>
      </c>
      <c r="W430" t="str">
        <f t="shared" si="62"/>
        <v>No</v>
      </c>
      <c r="X430" t="e">
        <f>TRIM(CLEAN(MID(Updates!D430,FIND("S Drive Path: ",Updates!D430)+14,(FIND("Position",Updates!D430)-(FIND("S Drive Path: ",Updates!D430)+14)))))</f>
        <v>#VALUE!</v>
      </c>
      <c r="Y430" t="e">
        <f>("USR\"&amp;Updates!K430)</f>
        <v>#VALUE!</v>
      </c>
      <c r="Z430" t="e">
        <f>Updates!K430&amp;"$"</f>
        <v>#VALUE!</v>
      </c>
      <c r="AA430" s="11">
        <f t="shared" ca="1" si="63"/>
        <v>7</v>
      </c>
      <c r="AB430" s="6" t="str">
        <f ca="1">LOOKUP(AA430,AC2:AC21,AD2:AD21)</f>
        <v>DC1MDB07</v>
      </c>
    </row>
    <row r="431" spans="1:28" ht="12" customHeight="1">
      <c r="A431" s="6" t="e">
        <f>TRIM(CLEAN(MID(Updates!D431,FIND("Network User Id: ",Updates!D431)+17,(FIND("E-MAIL ACCOUNTS",Updates!D431)-(FIND("Network User Id:",Updates!D431)+17)))))</f>
        <v>#VALUE!</v>
      </c>
      <c r="B431" s="6" t="e">
        <f>TRIM(CLEAN(MID(Updates!D431,FIND("Logon ID: ",Updates!D431)+10,(FIND("Password:",Updates!D431)-(FIND("Logon ID:",Updates!D431)+10)))))</f>
        <v>#VALUE!</v>
      </c>
      <c r="C431" t="e">
        <f>TRIM(CLEAN(MID(Updates!D431,FIND("Primary Address: ",Updates!D431)+17,(FIND("Secondary Address:",Updates!D431)-(FIND("Primary Address: ",Updates!D431)+17)))))</f>
        <v>#VALUE!</v>
      </c>
      <c r="D431" t="e">
        <f>TRIM(CLEAN(MID(Updates!D431,FIND("Secondary Address: ",Updates!D431)+19,(FIND("** PLEASE DO NOT REPLY TO THIS E-MAIL. ",Updates!D431)-(FIND("Secondary Address: ",Updates!D431)+19)))))</f>
        <v>#VALUE!</v>
      </c>
      <c r="E431" t="b">
        <f>IF(COUNT(SEARCH({"transpo.ottawa.on.ca"},D431)),"@ottawa.ca")</f>
        <v>0</v>
      </c>
      <c r="F431" s="9" t="e">
        <f t="shared" si="55"/>
        <v>#VALUE!</v>
      </c>
      <c r="G431" t="e">
        <f>TRIM(CLEAN(MID(Updates!D431,FIND("E-mail Address: ",Updates!D431)+16,(FIND("The employee",Updates!D431)-(FIND("E-mail Address: ",Updates!D431)+16)))))</f>
        <v>#VALUE!</v>
      </c>
      <c r="H431" t="e">
        <f>TRIM(CLEAN(MID(Updates!D431,FIND("Account Password: ",Updates!D431)+18,(FIND("NETWORK ACCOUNTS",Updates!D431)-(FIND("Account Password:",Updates!D431)+18)))))</f>
        <v>#VALUE!</v>
      </c>
      <c r="I431" t="e">
        <f>TRIM(CLEAN(MID(Updates!D431,FIND("Password: ",Updates!D431)+10,(FIND("E-mail",Updates!D431)-(FIND("Password:",Updates!D431)+12)))))</f>
        <v>#VALUE!</v>
      </c>
      <c r="J431" t="e">
        <f>TRIM(CLEAN(MID(Updates!D431,FIND("Account to clone: ",Updates!D431)+18,(FIND("Position",Updates!D431)-(FIND("Account to clone: ",Updates!D431)+18)))))</f>
        <v>#VALUE!</v>
      </c>
      <c r="K431" t="e">
        <f>TRIM(CLEAN(MID(Updates!D431,FIND("Clone permissions of another account: ",Updates!D431)+38,(FIND("Email required:",Updates!D431)-(FIND("Clone permissions of another account: ",Updates!D431)+38)))))</f>
        <v>#VALUE!</v>
      </c>
      <c r="L431" t="e">
        <f t="shared" si="56"/>
        <v>#VALUE!</v>
      </c>
      <c r="M431" s="8" t="e">
        <f>TRIM(CLEAN(MID(Updates!D431,FIND("Branch: ",Updates!D431)+8,(FIND("Division",Updates!D431)-(FIND("Branch: ",Updates!D431)+8)))))</f>
        <v>#VALUE!</v>
      </c>
      <c r="N431" s="8" t="e">
        <f>TRIM(CLEAN(MID(Updates!D431,FIND("Pooled Position: ",Updates!D431)+17,(FIND("Are the",Updates!D431)-(FIND("Pooled Position: ",Updates!D431)+17)))))</f>
        <v>#VALUE!</v>
      </c>
      <c r="O431" t="e">
        <f>TRIM(CLEAN(MID(Updates!D431,FIND("Employee Name: ",Updates!D431)+15,(FIND("Job Title",Updates!D431)-(FIND("Employee Name: ",Updates!D431)+15)))))</f>
        <v>#VALUE!</v>
      </c>
      <c r="P431" t="e">
        <f t="shared" si="57"/>
        <v>#VALUE!</v>
      </c>
      <c r="Q431" t="e">
        <f t="shared" si="58"/>
        <v>#VALUE!</v>
      </c>
      <c r="R431" t="e">
        <f t="shared" si="59"/>
        <v>#VALUE!</v>
      </c>
      <c r="S431" t="e">
        <f>TRIM(CLEAN(MID(Updates!D431,FIND("Account to clone: ",Updates!D431)+18,(FIND("Position",Updates!D431)-(FIND("Account to clone: ",Updates!D431)+18)))))</f>
        <v>#VALUE!</v>
      </c>
      <c r="T431" t="str">
        <f t="shared" si="60"/>
        <v/>
      </c>
      <c r="U431" t="str">
        <f t="shared" si="61"/>
        <v>No</v>
      </c>
      <c r="V431" t="e">
        <f>TRIM(CLEAN(MID(Updates!D431,FIND("Home Share (H:\ drive) required: ",Updates!D431)+4,(FIND("Group Share (S:\ drive) required: ",Updates!D431)-(FIND("Home Share (H:\ drive) required: ",Updates!D431)+4)))))</f>
        <v>#VALUE!</v>
      </c>
      <c r="W431" t="str">
        <f t="shared" si="62"/>
        <v>No</v>
      </c>
      <c r="X431" t="e">
        <f>TRIM(CLEAN(MID(Updates!D431,FIND("S Drive Path: ",Updates!D431)+14,(FIND("Position",Updates!D431)-(FIND("S Drive Path: ",Updates!D431)+14)))))</f>
        <v>#VALUE!</v>
      </c>
      <c r="Y431" t="e">
        <f>("USR\"&amp;Updates!K431)</f>
        <v>#VALUE!</v>
      </c>
      <c r="Z431" t="e">
        <f>Updates!K431&amp;"$"</f>
        <v>#VALUE!</v>
      </c>
      <c r="AA431" s="11">
        <f t="shared" ca="1" si="63"/>
        <v>6</v>
      </c>
      <c r="AB431" s="6" t="str">
        <f ca="1">LOOKUP(AA431,AC2:AC21,AD2:AD21)</f>
        <v>DC1MDB06</v>
      </c>
    </row>
    <row r="432" spans="1:28" ht="12" customHeight="1">
      <c r="A432" s="6" t="e">
        <f>TRIM(CLEAN(MID(Updates!D432,FIND("Network User Id: ",Updates!D432)+17,(FIND("E-MAIL ACCOUNTS",Updates!D432)-(FIND("Network User Id:",Updates!D432)+17)))))</f>
        <v>#VALUE!</v>
      </c>
      <c r="B432" s="6" t="e">
        <f>TRIM(CLEAN(MID(Updates!D432,FIND("Logon ID: ",Updates!D432)+10,(FIND("Password:",Updates!D432)-(FIND("Logon ID:",Updates!D432)+10)))))</f>
        <v>#VALUE!</v>
      </c>
      <c r="C432" t="e">
        <f>TRIM(CLEAN(MID(Updates!D432,FIND("Primary Address: ",Updates!D432)+17,(FIND("Secondary Address:",Updates!D432)-(FIND("Primary Address: ",Updates!D432)+17)))))</f>
        <v>#VALUE!</v>
      </c>
      <c r="D432" t="e">
        <f>TRIM(CLEAN(MID(Updates!D432,FIND("Secondary Address: ",Updates!D432)+19,(FIND("** PLEASE DO NOT REPLY TO THIS E-MAIL. ",Updates!D432)-(FIND("Secondary Address: ",Updates!D432)+19)))))</f>
        <v>#VALUE!</v>
      </c>
      <c r="E432" t="b">
        <f>IF(COUNT(SEARCH({"transpo.ottawa.on.ca"},D432)),"@ottawa.ca")</f>
        <v>0</v>
      </c>
      <c r="F432" s="9" t="e">
        <f t="shared" si="55"/>
        <v>#VALUE!</v>
      </c>
      <c r="G432" t="e">
        <f>TRIM(CLEAN(MID(Updates!D432,FIND("E-mail Address: ",Updates!D432)+16,(FIND("The employee",Updates!D432)-(FIND("E-mail Address: ",Updates!D432)+16)))))</f>
        <v>#VALUE!</v>
      </c>
      <c r="H432" t="e">
        <f>TRIM(CLEAN(MID(Updates!D432,FIND("Account Password: ",Updates!D432)+18,(FIND("NETWORK ACCOUNTS",Updates!D432)-(FIND("Account Password:",Updates!D432)+18)))))</f>
        <v>#VALUE!</v>
      </c>
      <c r="I432" t="e">
        <f>TRIM(CLEAN(MID(Updates!D432,FIND("Password: ",Updates!D432)+10,(FIND("E-mail",Updates!D432)-(FIND("Password:",Updates!D432)+12)))))</f>
        <v>#VALUE!</v>
      </c>
      <c r="J432" t="e">
        <f>TRIM(CLEAN(MID(Updates!D432,FIND("Account to clone: ",Updates!D432)+18,(FIND("Position",Updates!D432)-(FIND("Account to clone: ",Updates!D432)+18)))))</f>
        <v>#VALUE!</v>
      </c>
      <c r="K432" t="e">
        <f>TRIM(CLEAN(MID(Updates!D432,FIND("Clone permissions of another account: ",Updates!D432)+38,(FIND("Email required:",Updates!D432)-(FIND("Clone permissions of another account: ",Updates!D432)+38)))))</f>
        <v>#VALUE!</v>
      </c>
      <c r="L432" t="e">
        <f t="shared" si="56"/>
        <v>#VALUE!</v>
      </c>
      <c r="M432" s="8" t="e">
        <f>TRIM(CLEAN(MID(Updates!D432,FIND("Branch: ",Updates!D432)+8,(FIND("Division",Updates!D432)-(FIND("Branch: ",Updates!D432)+8)))))</f>
        <v>#VALUE!</v>
      </c>
      <c r="N432" s="8" t="e">
        <f>TRIM(CLEAN(MID(Updates!D432,FIND("Pooled Position: ",Updates!D432)+17,(FIND("Are the",Updates!D432)-(FIND("Pooled Position: ",Updates!D432)+17)))))</f>
        <v>#VALUE!</v>
      </c>
      <c r="O432" t="e">
        <f>TRIM(CLEAN(MID(Updates!D432,FIND("Employee Name: ",Updates!D432)+15,(FIND("Job Title",Updates!D432)-(FIND("Employee Name: ",Updates!D432)+15)))))</f>
        <v>#VALUE!</v>
      </c>
      <c r="P432" t="e">
        <f t="shared" si="57"/>
        <v>#VALUE!</v>
      </c>
      <c r="Q432" t="e">
        <f t="shared" si="58"/>
        <v>#VALUE!</v>
      </c>
      <c r="R432" t="e">
        <f t="shared" si="59"/>
        <v>#VALUE!</v>
      </c>
      <c r="S432" t="e">
        <f>TRIM(CLEAN(MID(Updates!D432,FIND("Account to clone: ",Updates!D432)+18,(FIND("Position",Updates!D432)-(FIND("Account to clone: ",Updates!D432)+18)))))</f>
        <v>#VALUE!</v>
      </c>
      <c r="T432" t="str">
        <f t="shared" si="60"/>
        <v/>
      </c>
      <c r="U432" t="str">
        <f t="shared" si="61"/>
        <v>No</v>
      </c>
      <c r="V432" t="e">
        <f>TRIM(CLEAN(MID(Updates!D432,FIND("Home Share (H:\ drive) required: ",Updates!D432)+4,(FIND("Group Share (S:\ drive) required: ",Updates!D432)-(FIND("Home Share (H:\ drive) required: ",Updates!D432)+4)))))</f>
        <v>#VALUE!</v>
      </c>
      <c r="W432" t="str">
        <f t="shared" si="62"/>
        <v>No</v>
      </c>
      <c r="X432" t="e">
        <f>TRIM(CLEAN(MID(Updates!D432,FIND("S Drive Path: ",Updates!D432)+14,(FIND("Position",Updates!D432)-(FIND("S Drive Path: ",Updates!D432)+14)))))</f>
        <v>#VALUE!</v>
      </c>
      <c r="Y432" t="e">
        <f>("USR\"&amp;Updates!K432)</f>
        <v>#VALUE!</v>
      </c>
      <c r="Z432" t="e">
        <f>Updates!K432&amp;"$"</f>
        <v>#VALUE!</v>
      </c>
      <c r="AA432" s="11">
        <f t="shared" ca="1" si="63"/>
        <v>13</v>
      </c>
      <c r="AB432" s="6" t="str">
        <f ca="1">LOOKUP(AA432,AC2:AC21,AD2:AD21)</f>
        <v>DC4MDB03</v>
      </c>
    </row>
    <row r="433" spans="1:28" ht="12" customHeight="1">
      <c r="A433" s="6" t="e">
        <f>TRIM(CLEAN(MID(Updates!D433,FIND("Network User Id: ",Updates!D433)+17,(FIND("E-MAIL ACCOUNTS",Updates!D433)-(FIND("Network User Id:",Updates!D433)+17)))))</f>
        <v>#VALUE!</v>
      </c>
      <c r="B433" s="6" t="e">
        <f>TRIM(CLEAN(MID(Updates!D433,FIND("Logon ID: ",Updates!D433)+10,(FIND("Password:",Updates!D433)-(FIND("Logon ID:",Updates!D433)+10)))))</f>
        <v>#VALUE!</v>
      </c>
      <c r="C433" t="e">
        <f>TRIM(CLEAN(MID(Updates!D433,FIND("Primary Address: ",Updates!D433)+17,(FIND("Secondary Address:",Updates!D433)-(FIND("Primary Address: ",Updates!D433)+17)))))</f>
        <v>#VALUE!</v>
      </c>
      <c r="D433" t="e">
        <f>TRIM(CLEAN(MID(Updates!D433,FIND("Secondary Address: ",Updates!D433)+19,(FIND("** PLEASE DO NOT REPLY TO THIS E-MAIL. ",Updates!D433)-(FIND("Secondary Address: ",Updates!D433)+19)))))</f>
        <v>#VALUE!</v>
      </c>
      <c r="E433" t="b">
        <f>IF(COUNT(SEARCH({"transpo.ottawa.on.ca"},D433)),"@ottawa.ca")</f>
        <v>0</v>
      </c>
      <c r="F433" s="9" t="e">
        <f t="shared" si="55"/>
        <v>#VALUE!</v>
      </c>
      <c r="G433" t="e">
        <f>TRIM(CLEAN(MID(Updates!D433,FIND("E-mail Address: ",Updates!D433)+16,(FIND("The employee",Updates!D433)-(FIND("E-mail Address: ",Updates!D433)+16)))))</f>
        <v>#VALUE!</v>
      </c>
      <c r="H433" t="e">
        <f>TRIM(CLEAN(MID(Updates!D433,FIND("Account Password: ",Updates!D433)+18,(FIND("NETWORK ACCOUNTS",Updates!D433)-(FIND("Account Password:",Updates!D433)+18)))))</f>
        <v>#VALUE!</v>
      </c>
      <c r="I433" t="e">
        <f>TRIM(CLEAN(MID(Updates!D433,FIND("Password: ",Updates!D433)+10,(FIND("E-mail",Updates!D433)-(FIND("Password:",Updates!D433)+12)))))</f>
        <v>#VALUE!</v>
      </c>
      <c r="J433" t="e">
        <f>TRIM(CLEAN(MID(Updates!D433,FIND("Account to clone: ",Updates!D433)+18,(FIND("Position",Updates!D433)-(FIND("Account to clone: ",Updates!D433)+18)))))</f>
        <v>#VALUE!</v>
      </c>
      <c r="K433" t="e">
        <f>TRIM(CLEAN(MID(Updates!D433,FIND("Clone permissions of another account: ",Updates!D433)+38,(FIND("Email required:",Updates!D433)-(FIND("Clone permissions of another account: ",Updates!D433)+38)))))</f>
        <v>#VALUE!</v>
      </c>
      <c r="L433" t="e">
        <f t="shared" si="56"/>
        <v>#VALUE!</v>
      </c>
      <c r="M433" s="8" t="e">
        <f>TRIM(CLEAN(MID(Updates!D433,FIND("Branch: ",Updates!D433)+8,(FIND("Division",Updates!D433)-(FIND("Branch: ",Updates!D433)+8)))))</f>
        <v>#VALUE!</v>
      </c>
      <c r="N433" s="8" t="e">
        <f>TRIM(CLEAN(MID(Updates!D433,FIND("Pooled Position: ",Updates!D433)+17,(FIND("Are the",Updates!D433)-(FIND("Pooled Position: ",Updates!D433)+17)))))</f>
        <v>#VALUE!</v>
      </c>
      <c r="O433" t="e">
        <f>TRIM(CLEAN(MID(Updates!D433,FIND("Employee Name: ",Updates!D433)+15,(FIND("Job Title",Updates!D433)-(FIND("Employee Name: ",Updates!D433)+15)))))</f>
        <v>#VALUE!</v>
      </c>
      <c r="P433" t="e">
        <f t="shared" si="57"/>
        <v>#VALUE!</v>
      </c>
      <c r="Q433" t="e">
        <f t="shared" si="58"/>
        <v>#VALUE!</v>
      </c>
      <c r="R433" t="e">
        <f t="shared" si="59"/>
        <v>#VALUE!</v>
      </c>
      <c r="S433" t="e">
        <f>TRIM(CLEAN(MID(Updates!D433,FIND("Account to clone: ",Updates!D433)+18,(FIND("Position",Updates!D433)-(FIND("Account to clone: ",Updates!D433)+18)))))</f>
        <v>#VALUE!</v>
      </c>
      <c r="T433" t="str">
        <f t="shared" si="60"/>
        <v/>
      </c>
      <c r="U433" t="str">
        <f t="shared" si="61"/>
        <v>No</v>
      </c>
      <c r="V433" t="e">
        <f>TRIM(CLEAN(MID(Updates!D433,FIND("Home Share (H:\ drive) required: ",Updates!D433)+4,(FIND("Group Share (S:\ drive) required: ",Updates!D433)-(FIND("Home Share (H:\ drive) required: ",Updates!D433)+4)))))</f>
        <v>#VALUE!</v>
      </c>
      <c r="W433" t="str">
        <f t="shared" si="62"/>
        <v>No</v>
      </c>
      <c r="X433" t="e">
        <f>TRIM(CLEAN(MID(Updates!D433,FIND("S Drive Path: ",Updates!D433)+14,(FIND("Position",Updates!D433)-(FIND("S Drive Path: ",Updates!D433)+14)))))</f>
        <v>#VALUE!</v>
      </c>
      <c r="Y433" t="e">
        <f>("USR\"&amp;Updates!K433)</f>
        <v>#VALUE!</v>
      </c>
      <c r="Z433" t="e">
        <f>Updates!K433&amp;"$"</f>
        <v>#VALUE!</v>
      </c>
      <c r="AA433" s="11">
        <f t="shared" ca="1" si="63"/>
        <v>3</v>
      </c>
      <c r="AB433" s="6" t="str">
        <f ca="1">LOOKUP(AA433,AC2:AC21,AD2:AD21)</f>
        <v>DC1MDB03</v>
      </c>
    </row>
    <row r="434" spans="1:28" ht="12" customHeight="1">
      <c r="A434" s="6" t="e">
        <f>TRIM(CLEAN(MID(Updates!D434,FIND("Network User Id: ",Updates!D434)+17,(FIND("E-MAIL ACCOUNTS",Updates!D434)-(FIND("Network User Id:",Updates!D434)+17)))))</f>
        <v>#VALUE!</v>
      </c>
      <c r="B434" s="6" t="e">
        <f>TRIM(CLEAN(MID(Updates!D434,FIND("Logon ID: ",Updates!D434)+10,(FIND("Password:",Updates!D434)-(FIND("Logon ID:",Updates!D434)+10)))))</f>
        <v>#VALUE!</v>
      </c>
      <c r="C434" t="e">
        <f>TRIM(CLEAN(MID(Updates!D434,FIND("Primary Address: ",Updates!D434)+17,(FIND("Secondary Address:",Updates!D434)-(FIND("Primary Address: ",Updates!D434)+17)))))</f>
        <v>#VALUE!</v>
      </c>
      <c r="D434" t="e">
        <f>TRIM(CLEAN(MID(Updates!D434,FIND("Secondary Address: ",Updates!D434)+19,(FIND("** PLEASE DO NOT REPLY TO THIS E-MAIL. ",Updates!D434)-(FIND("Secondary Address: ",Updates!D434)+19)))))</f>
        <v>#VALUE!</v>
      </c>
      <c r="E434" t="b">
        <f>IF(COUNT(SEARCH({"transpo.ottawa.on.ca"},D434)),"@ottawa.ca")</f>
        <v>0</v>
      </c>
      <c r="F434" s="9" t="e">
        <f t="shared" si="55"/>
        <v>#VALUE!</v>
      </c>
      <c r="G434" t="e">
        <f>TRIM(CLEAN(MID(Updates!D434,FIND("E-mail Address: ",Updates!D434)+16,(FIND("The employee",Updates!D434)-(FIND("E-mail Address: ",Updates!D434)+16)))))</f>
        <v>#VALUE!</v>
      </c>
      <c r="H434" t="e">
        <f>TRIM(CLEAN(MID(Updates!D434,FIND("Account Password: ",Updates!D434)+18,(FIND("NETWORK ACCOUNTS",Updates!D434)-(FIND("Account Password:",Updates!D434)+18)))))</f>
        <v>#VALUE!</v>
      </c>
      <c r="I434" t="e">
        <f>TRIM(CLEAN(MID(Updates!D434,FIND("Password: ",Updates!D434)+10,(FIND("E-mail",Updates!D434)-(FIND("Password:",Updates!D434)+12)))))</f>
        <v>#VALUE!</v>
      </c>
      <c r="J434" t="e">
        <f>TRIM(CLEAN(MID(Updates!D434,FIND("Account to clone: ",Updates!D434)+18,(FIND("Position",Updates!D434)-(FIND("Account to clone: ",Updates!D434)+18)))))</f>
        <v>#VALUE!</v>
      </c>
      <c r="K434" t="e">
        <f>TRIM(CLEAN(MID(Updates!D434,FIND("Clone permissions of another account: ",Updates!D434)+38,(FIND("Email required:",Updates!D434)-(FIND("Clone permissions of another account: ",Updates!D434)+38)))))</f>
        <v>#VALUE!</v>
      </c>
      <c r="L434" t="e">
        <f t="shared" si="56"/>
        <v>#VALUE!</v>
      </c>
      <c r="M434" s="8" t="e">
        <f>TRIM(CLEAN(MID(Updates!D434,FIND("Branch: ",Updates!D434)+8,(FIND("Division",Updates!D434)-(FIND("Branch: ",Updates!D434)+8)))))</f>
        <v>#VALUE!</v>
      </c>
      <c r="N434" s="8" t="e">
        <f>TRIM(CLEAN(MID(Updates!D434,FIND("Pooled Position: ",Updates!D434)+17,(FIND("Are the",Updates!D434)-(FIND("Pooled Position: ",Updates!D434)+17)))))</f>
        <v>#VALUE!</v>
      </c>
      <c r="O434" t="e">
        <f>TRIM(CLEAN(MID(Updates!D434,FIND("Employee Name: ",Updates!D434)+15,(FIND("Job Title",Updates!D434)-(FIND("Employee Name: ",Updates!D434)+15)))))</f>
        <v>#VALUE!</v>
      </c>
      <c r="P434" t="e">
        <f t="shared" si="57"/>
        <v>#VALUE!</v>
      </c>
      <c r="Q434" t="e">
        <f t="shared" si="58"/>
        <v>#VALUE!</v>
      </c>
      <c r="R434" t="e">
        <f t="shared" si="59"/>
        <v>#VALUE!</v>
      </c>
      <c r="S434" t="e">
        <f>TRIM(CLEAN(MID(Updates!D434,FIND("Account to clone: ",Updates!D434)+18,(FIND("Position",Updates!D434)-(FIND("Account to clone: ",Updates!D434)+18)))))</f>
        <v>#VALUE!</v>
      </c>
      <c r="T434" t="str">
        <f t="shared" si="60"/>
        <v/>
      </c>
      <c r="U434" t="str">
        <f t="shared" si="61"/>
        <v>No</v>
      </c>
      <c r="V434" t="e">
        <f>TRIM(CLEAN(MID(Updates!D434,FIND("Home Share (H:\ drive) required: ",Updates!D434)+4,(FIND("Group Share (S:\ drive) required: ",Updates!D434)-(FIND("Home Share (H:\ drive) required: ",Updates!D434)+4)))))</f>
        <v>#VALUE!</v>
      </c>
      <c r="W434" t="str">
        <f t="shared" si="62"/>
        <v>No</v>
      </c>
      <c r="X434" t="e">
        <f>TRIM(CLEAN(MID(Updates!D434,FIND("S Drive Path: ",Updates!D434)+14,(FIND("Position",Updates!D434)-(FIND("S Drive Path: ",Updates!D434)+14)))))</f>
        <v>#VALUE!</v>
      </c>
      <c r="Y434" t="e">
        <f>("USR\"&amp;Updates!K434)</f>
        <v>#VALUE!</v>
      </c>
      <c r="Z434" t="e">
        <f>Updates!K434&amp;"$"</f>
        <v>#VALUE!</v>
      </c>
      <c r="AA434" s="11">
        <f t="shared" ca="1" si="63"/>
        <v>14</v>
      </c>
      <c r="AB434" s="6" t="str">
        <f ca="1">LOOKUP(AA434,AC2:AC21,AD2:AD21)</f>
        <v>DC4MDB04</v>
      </c>
    </row>
    <row r="435" spans="1:28" ht="12" customHeight="1">
      <c r="A435" s="6" t="e">
        <f>TRIM(CLEAN(MID(Updates!D435,FIND("Network User Id: ",Updates!D435)+17,(FIND("E-MAIL ACCOUNTS",Updates!D435)-(FIND("Network User Id:",Updates!D435)+17)))))</f>
        <v>#VALUE!</v>
      </c>
      <c r="B435" s="6" t="e">
        <f>TRIM(CLEAN(MID(Updates!D435,FIND("Logon ID: ",Updates!D435)+10,(FIND("Password:",Updates!D435)-(FIND("Logon ID:",Updates!D435)+10)))))</f>
        <v>#VALUE!</v>
      </c>
      <c r="C435" t="e">
        <f>TRIM(CLEAN(MID(Updates!D435,FIND("Primary Address: ",Updates!D435)+17,(FIND("Secondary Address:",Updates!D435)-(FIND("Primary Address: ",Updates!D435)+17)))))</f>
        <v>#VALUE!</v>
      </c>
      <c r="D435" t="e">
        <f>TRIM(CLEAN(MID(Updates!D435,FIND("Secondary Address: ",Updates!D435)+19,(FIND("** PLEASE DO NOT REPLY TO THIS E-MAIL. ",Updates!D435)-(FIND("Secondary Address: ",Updates!D435)+19)))))</f>
        <v>#VALUE!</v>
      </c>
      <c r="E435" t="b">
        <f>IF(COUNT(SEARCH({"transpo.ottawa.on.ca"},D435)),"@ottawa.ca")</f>
        <v>0</v>
      </c>
      <c r="F435" s="9" t="e">
        <f t="shared" si="55"/>
        <v>#VALUE!</v>
      </c>
      <c r="G435" t="e">
        <f>TRIM(CLEAN(MID(Updates!D435,FIND("E-mail Address: ",Updates!D435)+16,(FIND("The employee",Updates!D435)-(FIND("E-mail Address: ",Updates!D435)+16)))))</f>
        <v>#VALUE!</v>
      </c>
      <c r="H435" t="e">
        <f>TRIM(CLEAN(MID(Updates!D435,FIND("Account Password: ",Updates!D435)+18,(FIND("NETWORK ACCOUNTS",Updates!D435)-(FIND("Account Password:",Updates!D435)+18)))))</f>
        <v>#VALUE!</v>
      </c>
      <c r="I435" t="e">
        <f>TRIM(CLEAN(MID(Updates!D435,FIND("Password: ",Updates!D435)+10,(FIND("E-mail",Updates!D435)-(FIND("Password:",Updates!D435)+12)))))</f>
        <v>#VALUE!</v>
      </c>
      <c r="J435" t="e">
        <f>TRIM(CLEAN(MID(Updates!D435,FIND("Account to clone: ",Updates!D435)+18,(FIND("Position",Updates!D435)-(FIND("Account to clone: ",Updates!D435)+18)))))</f>
        <v>#VALUE!</v>
      </c>
      <c r="K435" t="e">
        <f>TRIM(CLEAN(MID(Updates!D435,FIND("Clone permissions of another account: ",Updates!D435)+38,(FIND("Email required:",Updates!D435)-(FIND("Clone permissions of another account: ",Updates!D435)+38)))))</f>
        <v>#VALUE!</v>
      </c>
      <c r="L435" t="e">
        <f t="shared" si="56"/>
        <v>#VALUE!</v>
      </c>
      <c r="M435" s="8" t="e">
        <f>TRIM(CLEAN(MID(Updates!D435,FIND("Branch: ",Updates!D435)+8,(FIND("Division",Updates!D435)-(FIND("Branch: ",Updates!D435)+8)))))</f>
        <v>#VALUE!</v>
      </c>
      <c r="N435" s="8" t="e">
        <f>TRIM(CLEAN(MID(Updates!D435,FIND("Pooled Position: ",Updates!D435)+17,(FIND("Are the",Updates!D435)-(FIND("Pooled Position: ",Updates!D435)+17)))))</f>
        <v>#VALUE!</v>
      </c>
      <c r="O435" t="e">
        <f>TRIM(CLEAN(MID(Updates!D435,FIND("Employee Name: ",Updates!D435)+15,(FIND("Job Title",Updates!D435)-(FIND("Employee Name: ",Updates!D435)+15)))))</f>
        <v>#VALUE!</v>
      </c>
      <c r="P435" t="e">
        <f t="shared" si="57"/>
        <v>#VALUE!</v>
      </c>
      <c r="Q435" t="e">
        <f t="shared" si="58"/>
        <v>#VALUE!</v>
      </c>
      <c r="R435" t="e">
        <f t="shared" si="59"/>
        <v>#VALUE!</v>
      </c>
      <c r="S435" t="e">
        <f>TRIM(CLEAN(MID(Updates!D435,FIND("Account to clone: ",Updates!D435)+18,(FIND("Position",Updates!D435)-(FIND("Account to clone: ",Updates!D435)+18)))))</f>
        <v>#VALUE!</v>
      </c>
      <c r="T435" t="str">
        <f t="shared" si="60"/>
        <v/>
      </c>
      <c r="U435" t="str">
        <f t="shared" si="61"/>
        <v>No</v>
      </c>
      <c r="V435" t="e">
        <f>TRIM(CLEAN(MID(Updates!D435,FIND("Home Share (H:\ drive) required: ",Updates!D435)+4,(FIND("Group Share (S:\ drive) required: ",Updates!D435)-(FIND("Home Share (H:\ drive) required: ",Updates!D435)+4)))))</f>
        <v>#VALUE!</v>
      </c>
      <c r="W435" t="str">
        <f t="shared" si="62"/>
        <v>No</v>
      </c>
      <c r="X435" t="e">
        <f>TRIM(CLEAN(MID(Updates!D435,FIND("S Drive Path: ",Updates!D435)+14,(FIND("Position",Updates!D435)-(FIND("S Drive Path: ",Updates!D435)+14)))))</f>
        <v>#VALUE!</v>
      </c>
      <c r="Y435" t="e">
        <f>("USR\"&amp;Updates!K435)</f>
        <v>#VALUE!</v>
      </c>
      <c r="Z435" t="e">
        <f>Updates!K435&amp;"$"</f>
        <v>#VALUE!</v>
      </c>
      <c r="AA435" s="11">
        <f t="shared" ca="1" si="63"/>
        <v>18</v>
      </c>
      <c r="AB435" s="6" t="str">
        <f ca="1">LOOKUP(AA435,AC2:AC21,AD2:AD21)</f>
        <v>DC4MDB08</v>
      </c>
    </row>
    <row r="436" spans="1:28" ht="12" customHeight="1">
      <c r="A436" s="6" t="e">
        <f>TRIM(CLEAN(MID(Updates!D436,FIND("Network User Id: ",Updates!D436)+17,(FIND("E-MAIL ACCOUNTS",Updates!D436)-(FIND("Network User Id:",Updates!D436)+17)))))</f>
        <v>#VALUE!</v>
      </c>
      <c r="B436" s="6" t="e">
        <f>TRIM(CLEAN(MID(Updates!D436,FIND("Logon ID: ",Updates!D436)+10,(FIND("Password:",Updates!D436)-(FIND("Logon ID:",Updates!D436)+10)))))</f>
        <v>#VALUE!</v>
      </c>
      <c r="C436" t="e">
        <f>TRIM(CLEAN(MID(Updates!D436,FIND("Primary Address: ",Updates!D436)+17,(FIND("Secondary Address:",Updates!D436)-(FIND("Primary Address: ",Updates!D436)+17)))))</f>
        <v>#VALUE!</v>
      </c>
      <c r="D436" t="e">
        <f>TRIM(CLEAN(MID(Updates!D436,FIND("Secondary Address: ",Updates!D436)+19,(FIND("** PLEASE DO NOT REPLY TO THIS E-MAIL. ",Updates!D436)-(FIND("Secondary Address: ",Updates!D436)+19)))))</f>
        <v>#VALUE!</v>
      </c>
      <c r="E436" t="b">
        <f>IF(COUNT(SEARCH({"transpo.ottawa.on.ca"},D436)),"@ottawa.ca")</f>
        <v>0</v>
      </c>
      <c r="F436" s="9" t="e">
        <f t="shared" si="55"/>
        <v>#VALUE!</v>
      </c>
      <c r="G436" t="e">
        <f>TRIM(CLEAN(MID(Updates!D436,FIND("E-mail Address: ",Updates!D436)+16,(FIND("The employee",Updates!D436)-(FIND("E-mail Address: ",Updates!D436)+16)))))</f>
        <v>#VALUE!</v>
      </c>
      <c r="H436" t="e">
        <f>TRIM(CLEAN(MID(Updates!D436,FIND("Account Password: ",Updates!D436)+18,(FIND("NETWORK ACCOUNTS",Updates!D436)-(FIND("Account Password:",Updates!D436)+18)))))</f>
        <v>#VALUE!</v>
      </c>
      <c r="I436" t="e">
        <f>TRIM(CLEAN(MID(Updates!D436,FIND("Password: ",Updates!D436)+10,(FIND("E-mail",Updates!D436)-(FIND("Password:",Updates!D436)+12)))))</f>
        <v>#VALUE!</v>
      </c>
      <c r="J436" t="e">
        <f>TRIM(CLEAN(MID(Updates!D436,FIND("Account to clone: ",Updates!D436)+18,(FIND("Position",Updates!D436)-(FIND("Account to clone: ",Updates!D436)+18)))))</f>
        <v>#VALUE!</v>
      </c>
      <c r="K436" t="e">
        <f>TRIM(CLEAN(MID(Updates!D436,FIND("Clone permissions of another account: ",Updates!D436)+38,(FIND("Email required:",Updates!D436)-(FIND("Clone permissions of another account: ",Updates!D436)+38)))))</f>
        <v>#VALUE!</v>
      </c>
      <c r="L436" t="e">
        <f t="shared" si="56"/>
        <v>#VALUE!</v>
      </c>
      <c r="M436" s="8" t="e">
        <f>TRIM(CLEAN(MID(Updates!D436,FIND("Branch: ",Updates!D436)+8,(FIND("Division",Updates!D436)-(FIND("Branch: ",Updates!D436)+8)))))</f>
        <v>#VALUE!</v>
      </c>
      <c r="N436" s="8" t="e">
        <f>TRIM(CLEAN(MID(Updates!D436,FIND("Pooled Position: ",Updates!D436)+17,(FIND("Are the",Updates!D436)-(FIND("Pooled Position: ",Updates!D436)+17)))))</f>
        <v>#VALUE!</v>
      </c>
      <c r="O436" t="e">
        <f>TRIM(CLEAN(MID(Updates!D436,FIND("Employee Name: ",Updates!D436)+15,(FIND("Job Title",Updates!D436)-(FIND("Employee Name: ",Updates!D436)+15)))))</f>
        <v>#VALUE!</v>
      </c>
      <c r="P436" t="e">
        <f t="shared" si="57"/>
        <v>#VALUE!</v>
      </c>
      <c r="Q436" t="e">
        <f t="shared" si="58"/>
        <v>#VALUE!</v>
      </c>
      <c r="R436" t="e">
        <f t="shared" si="59"/>
        <v>#VALUE!</v>
      </c>
      <c r="S436" t="e">
        <f>TRIM(CLEAN(MID(Updates!D436,FIND("Account to clone: ",Updates!D436)+18,(FIND("Position",Updates!D436)-(FIND("Account to clone: ",Updates!D436)+18)))))</f>
        <v>#VALUE!</v>
      </c>
      <c r="T436" t="str">
        <f t="shared" si="60"/>
        <v/>
      </c>
      <c r="U436" t="str">
        <f t="shared" si="61"/>
        <v>No</v>
      </c>
      <c r="V436" t="e">
        <f>TRIM(CLEAN(MID(Updates!D436,FIND("Home Share (H:\ drive) required: ",Updates!D436)+4,(FIND("Group Share (S:\ drive) required: ",Updates!D436)-(FIND("Home Share (H:\ drive) required: ",Updates!D436)+4)))))</f>
        <v>#VALUE!</v>
      </c>
      <c r="W436" t="str">
        <f t="shared" si="62"/>
        <v>No</v>
      </c>
      <c r="X436" t="e">
        <f>TRIM(CLEAN(MID(Updates!D436,FIND("S Drive Path: ",Updates!D436)+14,(FIND("Position",Updates!D436)-(FIND("S Drive Path: ",Updates!D436)+14)))))</f>
        <v>#VALUE!</v>
      </c>
      <c r="Y436" t="e">
        <f>("USR\"&amp;Updates!K436)</f>
        <v>#VALUE!</v>
      </c>
      <c r="Z436" t="e">
        <f>Updates!K436&amp;"$"</f>
        <v>#VALUE!</v>
      </c>
      <c r="AA436" s="11">
        <f t="shared" ca="1" si="63"/>
        <v>13</v>
      </c>
      <c r="AB436" s="6" t="str">
        <f ca="1">LOOKUP(AA436,AC2:AC21,AD2:AD21)</f>
        <v>DC4MDB03</v>
      </c>
    </row>
    <row r="437" spans="1:28" ht="12" customHeight="1">
      <c r="A437" s="6" t="e">
        <f>TRIM(CLEAN(MID(Updates!D437,FIND("Network User Id: ",Updates!D437)+17,(FIND("E-MAIL ACCOUNTS",Updates!D437)-(FIND("Network User Id:",Updates!D437)+17)))))</f>
        <v>#VALUE!</v>
      </c>
      <c r="B437" s="6" t="e">
        <f>TRIM(CLEAN(MID(Updates!D437,FIND("Logon ID: ",Updates!D437)+10,(FIND("Password:",Updates!D437)-(FIND("Logon ID:",Updates!D437)+10)))))</f>
        <v>#VALUE!</v>
      </c>
      <c r="C437" t="e">
        <f>TRIM(CLEAN(MID(Updates!D437,FIND("Primary Address: ",Updates!D437)+17,(FIND("Secondary Address:",Updates!D437)-(FIND("Primary Address: ",Updates!D437)+17)))))</f>
        <v>#VALUE!</v>
      </c>
      <c r="D437" t="e">
        <f>TRIM(CLEAN(MID(Updates!D437,FIND("Secondary Address: ",Updates!D437)+19,(FIND("** PLEASE DO NOT REPLY TO THIS E-MAIL. ",Updates!D437)-(FIND("Secondary Address: ",Updates!D437)+19)))))</f>
        <v>#VALUE!</v>
      </c>
      <c r="E437" t="b">
        <f>IF(COUNT(SEARCH({"transpo.ottawa.on.ca"},D437)),"@ottawa.ca")</f>
        <v>0</v>
      </c>
      <c r="F437" s="9" t="e">
        <f t="shared" si="55"/>
        <v>#VALUE!</v>
      </c>
      <c r="G437" t="e">
        <f>TRIM(CLEAN(MID(Updates!D437,FIND("E-mail Address: ",Updates!D437)+16,(FIND("The employee",Updates!D437)-(FIND("E-mail Address: ",Updates!D437)+16)))))</f>
        <v>#VALUE!</v>
      </c>
      <c r="H437" t="e">
        <f>TRIM(CLEAN(MID(Updates!D437,FIND("Account Password: ",Updates!D437)+18,(FIND("NETWORK ACCOUNTS",Updates!D437)-(FIND("Account Password:",Updates!D437)+18)))))</f>
        <v>#VALUE!</v>
      </c>
      <c r="I437" t="e">
        <f>TRIM(CLEAN(MID(Updates!D437,FIND("Password: ",Updates!D437)+10,(FIND("E-mail",Updates!D437)-(FIND("Password:",Updates!D437)+12)))))</f>
        <v>#VALUE!</v>
      </c>
      <c r="J437" t="e">
        <f>TRIM(CLEAN(MID(Updates!D437,FIND("Account to clone: ",Updates!D437)+18,(FIND("Position",Updates!D437)-(FIND("Account to clone: ",Updates!D437)+18)))))</f>
        <v>#VALUE!</v>
      </c>
      <c r="K437" t="e">
        <f>TRIM(CLEAN(MID(Updates!D437,FIND("Clone permissions of another account: ",Updates!D437)+38,(FIND("Email required:",Updates!D437)-(FIND("Clone permissions of another account: ",Updates!D437)+38)))))</f>
        <v>#VALUE!</v>
      </c>
      <c r="L437" t="e">
        <f t="shared" si="56"/>
        <v>#VALUE!</v>
      </c>
      <c r="M437" s="8" t="e">
        <f>TRIM(CLEAN(MID(Updates!D437,FIND("Branch: ",Updates!D437)+8,(FIND("Division",Updates!D437)-(FIND("Branch: ",Updates!D437)+8)))))</f>
        <v>#VALUE!</v>
      </c>
      <c r="N437" s="8" t="e">
        <f>TRIM(CLEAN(MID(Updates!D437,FIND("Pooled Position: ",Updates!D437)+17,(FIND("Are the",Updates!D437)-(FIND("Pooled Position: ",Updates!D437)+17)))))</f>
        <v>#VALUE!</v>
      </c>
      <c r="O437" t="e">
        <f>TRIM(CLEAN(MID(Updates!D437,FIND("Employee Name: ",Updates!D437)+15,(FIND("Job Title",Updates!D437)-(FIND("Employee Name: ",Updates!D437)+15)))))</f>
        <v>#VALUE!</v>
      </c>
      <c r="P437" t="e">
        <f t="shared" si="57"/>
        <v>#VALUE!</v>
      </c>
      <c r="Q437" t="e">
        <f t="shared" si="58"/>
        <v>#VALUE!</v>
      </c>
      <c r="R437" t="e">
        <f t="shared" si="59"/>
        <v>#VALUE!</v>
      </c>
      <c r="S437" t="e">
        <f>TRIM(CLEAN(MID(Updates!D437,FIND("Account to clone: ",Updates!D437)+18,(FIND("Position",Updates!D437)-(FIND("Account to clone: ",Updates!D437)+18)))))</f>
        <v>#VALUE!</v>
      </c>
      <c r="T437" t="str">
        <f t="shared" si="60"/>
        <v/>
      </c>
      <c r="U437" t="str">
        <f t="shared" si="61"/>
        <v>No</v>
      </c>
      <c r="V437" t="e">
        <f>TRIM(CLEAN(MID(Updates!D437,FIND("Home Share (H:\ drive) required: ",Updates!D437)+4,(FIND("Group Share (S:\ drive) required: ",Updates!D437)-(FIND("Home Share (H:\ drive) required: ",Updates!D437)+4)))))</f>
        <v>#VALUE!</v>
      </c>
      <c r="W437" t="str">
        <f t="shared" si="62"/>
        <v>No</v>
      </c>
      <c r="X437" t="e">
        <f>TRIM(CLEAN(MID(Updates!D437,FIND("S Drive Path: ",Updates!D437)+14,(FIND("Position",Updates!D437)-(FIND("S Drive Path: ",Updates!D437)+14)))))</f>
        <v>#VALUE!</v>
      </c>
      <c r="Y437" t="e">
        <f>("USR\"&amp;Updates!K437)</f>
        <v>#VALUE!</v>
      </c>
      <c r="Z437" t="e">
        <f>Updates!K437&amp;"$"</f>
        <v>#VALUE!</v>
      </c>
      <c r="AA437" s="11">
        <f t="shared" ca="1" si="63"/>
        <v>5</v>
      </c>
      <c r="AB437" s="6" t="str">
        <f ca="1">LOOKUP(AA437,AC2:AC21,AD2:AD21)</f>
        <v>DC1MDB05</v>
      </c>
    </row>
    <row r="438" spans="1:28" ht="12" customHeight="1">
      <c r="A438" s="6" t="e">
        <f>TRIM(CLEAN(MID(Updates!D438,FIND("Network User Id: ",Updates!D438)+17,(FIND("E-MAIL ACCOUNTS",Updates!D438)-(FIND("Network User Id:",Updates!D438)+17)))))</f>
        <v>#VALUE!</v>
      </c>
      <c r="B438" s="6" t="e">
        <f>TRIM(CLEAN(MID(Updates!D438,FIND("Logon ID: ",Updates!D438)+10,(FIND("Password:",Updates!D438)-(FIND("Logon ID:",Updates!D438)+10)))))</f>
        <v>#VALUE!</v>
      </c>
      <c r="C438" t="e">
        <f>TRIM(CLEAN(MID(Updates!D438,FIND("Primary Address: ",Updates!D438)+17,(FIND("Secondary Address:",Updates!D438)-(FIND("Primary Address: ",Updates!D438)+17)))))</f>
        <v>#VALUE!</v>
      </c>
      <c r="D438" t="e">
        <f>TRIM(CLEAN(MID(Updates!D438,FIND("Secondary Address: ",Updates!D438)+19,(FIND("** PLEASE DO NOT REPLY TO THIS E-MAIL. ",Updates!D438)-(FIND("Secondary Address: ",Updates!D438)+19)))))</f>
        <v>#VALUE!</v>
      </c>
      <c r="E438" t="b">
        <f>IF(COUNT(SEARCH({"transpo.ottawa.on.ca"},D438)),"@ottawa.ca")</f>
        <v>0</v>
      </c>
      <c r="F438" s="9" t="e">
        <f t="shared" si="55"/>
        <v>#VALUE!</v>
      </c>
      <c r="G438" t="e">
        <f>TRIM(CLEAN(MID(Updates!D438,FIND("E-mail Address: ",Updates!D438)+16,(FIND("The employee",Updates!D438)-(FIND("E-mail Address: ",Updates!D438)+16)))))</f>
        <v>#VALUE!</v>
      </c>
      <c r="H438" t="e">
        <f>TRIM(CLEAN(MID(Updates!D438,FIND("Account Password: ",Updates!D438)+18,(FIND("NETWORK ACCOUNTS",Updates!D438)-(FIND("Account Password:",Updates!D438)+18)))))</f>
        <v>#VALUE!</v>
      </c>
      <c r="I438" t="e">
        <f>TRIM(CLEAN(MID(Updates!D438,FIND("Password: ",Updates!D438)+10,(FIND("E-mail",Updates!D438)-(FIND("Password:",Updates!D438)+12)))))</f>
        <v>#VALUE!</v>
      </c>
      <c r="J438" t="e">
        <f>TRIM(CLEAN(MID(Updates!D438,FIND("Account to clone: ",Updates!D438)+18,(FIND("Position",Updates!D438)-(FIND("Account to clone: ",Updates!D438)+18)))))</f>
        <v>#VALUE!</v>
      </c>
      <c r="K438" t="e">
        <f>TRIM(CLEAN(MID(Updates!D438,FIND("Clone permissions of another account: ",Updates!D438)+38,(FIND("Email required:",Updates!D438)-(FIND("Clone permissions of another account: ",Updates!D438)+38)))))</f>
        <v>#VALUE!</v>
      </c>
      <c r="L438" t="e">
        <f t="shared" si="56"/>
        <v>#VALUE!</v>
      </c>
      <c r="M438" s="8" t="e">
        <f>TRIM(CLEAN(MID(Updates!D438,FIND("Branch: ",Updates!D438)+8,(FIND("Division",Updates!D438)-(FIND("Branch: ",Updates!D438)+8)))))</f>
        <v>#VALUE!</v>
      </c>
      <c r="N438" s="8" t="e">
        <f>TRIM(CLEAN(MID(Updates!D438,FIND("Pooled Position: ",Updates!D438)+17,(FIND("Are the",Updates!D438)-(FIND("Pooled Position: ",Updates!D438)+17)))))</f>
        <v>#VALUE!</v>
      </c>
      <c r="O438" t="e">
        <f>TRIM(CLEAN(MID(Updates!D438,FIND("Employee Name: ",Updates!D438)+15,(FIND("Job Title",Updates!D438)-(FIND("Employee Name: ",Updates!D438)+15)))))</f>
        <v>#VALUE!</v>
      </c>
      <c r="P438" t="e">
        <f t="shared" si="57"/>
        <v>#VALUE!</v>
      </c>
      <c r="Q438" t="e">
        <f t="shared" si="58"/>
        <v>#VALUE!</v>
      </c>
      <c r="R438" t="e">
        <f t="shared" si="59"/>
        <v>#VALUE!</v>
      </c>
      <c r="S438" t="e">
        <f>TRIM(CLEAN(MID(Updates!D438,FIND("Account to clone: ",Updates!D438)+18,(FIND("Position",Updates!D438)-(FIND("Account to clone: ",Updates!D438)+18)))))</f>
        <v>#VALUE!</v>
      </c>
      <c r="T438" t="str">
        <f t="shared" si="60"/>
        <v/>
      </c>
      <c r="U438" t="str">
        <f t="shared" si="61"/>
        <v>No</v>
      </c>
      <c r="V438" t="e">
        <f>TRIM(CLEAN(MID(Updates!D438,FIND("Home Share (H:\ drive) required: ",Updates!D438)+4,(FIND("Group Share (S:\ drive) required: ",Updates!D438)-(FIND("Home Share (H:\ drive) required: ",Updates!D438)+4)))))</f>
        <v>#VALUE!</v>
      </c>
      <c r="W438" t="str">
        <f t="shared" si="62"/>
        <v>No</v>
      </c>
      <c r="X438" t="e">
        <f>TRIM(CLEAN(MID(Updates!D438,FIND("S Drive Path: ",Updates!D438)+14,(FIND("Position",Updates!D438)-(FIND("S Drive Path: ",Updates!D438)+14)))))</f>
        <v>#VALUE!</v>
      </c>
      <c r="Y438" t="e">
        <f>("USR\"&amp;Updates!K438)</f>
        <v>#VALUE!</v>
      </c>
      <c r="Z438" t="e">
        <f>Updates!K438&amp;"$"</f>
        <v>#VALUE!</v>
      </c>
      <c r="AA438" s="11">
        <f t="shared" ca="1" si="63"/>
        <v>3</v>
      </c>
      <c r="AB438" s="6" t="str">
        <f ca="1">LOOKUP(AA438,AC2:AC21,AD2:AD21)</f>
        <v>DC1MDB03</v>
      </c>
    </row>
    <row r="439" spans="1:28" ht="12" customHeight="1">
      <c r="A439" s="6" t="e">
        <f>TRIM(CLEAN(MID(Updates!D439,FIND("Network User Id: ",Updates!D439)+17,(FIND("E-MAIL ACCOUNTS",Updates!D439)-(FIND("Network User Id:",Updates!D439)+17)))))</f>
        <v>#VALUE!</v>
      </c>
      <c r="B439" s="6" t="e">
        <f>TRIM(CLEAN(MID(Updates!D439,FIND("Logon ID: ",Updates!D439)+10,(FIND("Password:",Updates!D439)-(FIND("Logon ID:",Updates!D439)+10)))))</f>
        <v>#VALUE!</v>
      </c>
      <c r="C439" t="e">
        <f>TRIM(CLEAN(MID(Updates!D439,FIND("Primary Address: ",Updates!D439)+17,(FIND("Secondary Address:",Updates!D439)-(FIND("Primary Address: ",Updates!D439)+17)))))</f>
        <v>#VALUE!</v>
      </c>
      <c r="D439" t="e">
        <f>TRIM(CLEAN(MID(Updates!D439,FIND("Secondary Address: ",Updates!D439)+19,(FIND("** PLEASE DO NOT REPLY TO THIS E-MAIL. ",Updates!D439)-(FIND("Secondary Address: ",Updates!D439)+19)))))</f>
        <v>#VALUE!</v>
      </c>
      <c r="E439" t="b">
        <f>IF(COUNT(SEARCH({"transpo.ottawa.on.ca"},D439)),"@ottawa.ca")</f>
        <v>0</v>
      </c>
      <c r="F439" s="9" t="e">
        <f t="shared" si="55"/>
        <v>#VALUE!</v>
      </c>
      <c r="G439" t="e">
        <f>TRIM(CLEAN(MID(Updates!D439,FIND("E-mail Address: ",Updates!D439)+16,(FIND("The employee",Updates!D439)-(FIND("E-mail Address: ",Updates!D439)+16)))))</f>
        <v>#VALUE!</v>
      </c>
      <c r="H439" t="e">
        <f>TRIM(CLEAN(MID(Updates!D439,FIND("Account Password: ",Updates!D439)+18,(FIND("NETWORK ACCOUNTS",Updates!D439)-(FIND("Account Password:",Updates!D439)+18)))))</f>
        <v>#VALUE!</v>
      </c>
      <c r="I439" t="e">
        <f>TRIM(CLEAN(MID(Updates!D439,FIND("Password: ",Updates!D439)+10,(FIND("E-mail",Updates!D439)-(FIND("Password:",Updates!D439)+12)))))</f>
        <v>#VALUE!</v>
      </c>
      <c r="J439" t="e">
        <f>TRIM(CLEAN(MID(Updates!D439,FIND("Account to clone: ",Updates!D439)+18,(FIND("Position",Updates!D439)-(FIND("Account to clone: ",Updates!D439)+18)))))</f>
        <v>#VALUE!</v>
      </c>
      <c r="K439" t="e">
        <f>TRIM(CLEAN(MID(Updates!D439,FIND("Clone permissions of another account: ",Updates!D439)+38,(FIND("Email required:",Updates!D439)-(FIND("Clone permissions of another account: ",Updates!D439)+38)))))</f>
        <v>#VALUE!</v>
      </c>
      <c r="L439" t="e">
        <f t="shared" si="56"/>
        <v>#VALUE!</v>
      </c>
      <c r="M439" s="8" t="e">
        <f>TRIM(CLEAN(MID(Updates!D439,FIND("Branch: ",Updates!D439)+8,(FIND("Division",Updates!D439)-(FIND("Branch: ",Updates!D439)+8)))))</f>
        <v>#VALUE!</v>
      </c>
      <c r="N439" s="8" t="e">
        <f>TRIM(CLEAN(MID(Updates!D439,FIND("Pooled Position: ",Updates!D439)+17,(FIND("Are the",Updates!D439)-(FIND("Pooled Position: ",Updates!D439)+17)))))</f>
        <v>#VALUE!</v>
      </c>
      <c r="O439" t="e">
        <f>TRIM(CLEAN(MID(Updates!D439,FIND("Employee Name: ",Updates!D439)+15,(FIND("Job Title",Updates!D439)-(FIND("Employee Name: ",Updates!D439)+15)))))</f>
        <v>#VALUE!</v>
      </c>
      <c r="P439" t="e">
        <f t="shared" si="57"/>
        <v>#VALUE!</v>
      </c>
      <c r="Q439" t="e">
        <f t="shared" si="58"/>
        <v>#VALUE!</v>
      </c>
      <c r="R439" t="e">
        <f t="shared" si="59"/>
        <v>#VALUE!</v>
      </c>
      <c r="S439" t="e">
        <f>TRIM(CLEAN(MID(Updates!D439,FIND("Account to clone: ",Updates!D439)+18,(FIND("Position",Updates!D439)-(FIND("Account to clone: ",Updates!D439)+18)))))</f>
        <v>#VALUE!</v>
      </c>
      <c r="T439" t="str">
        <f t="shared" si="60"/>
        <v/>
      </c>
      <c r="U439" t="str">
        <f t="shared" si="61"/>
        <v>No</v>
      </c>
      <c r="V439" t="e">
        <f>TRIM(CLEAN(MID(Updates!D439,FIND("Home Share (H:\ drive) required: ",Updates!D439)+4,(FIND("Group Share (S:\ drive) required: ",Updates!D439)-(FIND("Home Share (H:\ drive) required: ",Updates!D439)+4)))))</f>
        <v>#VALUE!</v>
      </c>
      <c r="W439" t="str">
        <f t="shared" si="62"/>
        <v>No</v>
      </c>
      <c r="X439" t="e">
        <f>TRIM(CLEAN(MID(Updates!D439,FIND("S Drive Path: ",Updates!D439)+14,(FIND("Position",Updates!D439)-(FIND("S Drive Path: ",Updates!D439)+14)))))</f>
        <v>#VALUE!</v>
      </c>
      <c r="Y439" t="e">
        <f>("USR\"&amp;Updates!K439)</f>
        <v>#VALUE!</v>
      </c>
      <c r="Z439" t="e">
        <f>Updates!K439&amp;"$"</f>
        <v>#VALUE!</v>
      </c>
      <c r="AA439" s="11">
        <f t="shared" ca="1" si="63"/>
        <v>11</v>
      </c>
      <c r="AB439" s="6" t="str">
        <f ca="1">LOOKUP(AA439,AC2:AC21,AD2:AD21)</f>
        <v>DC4MDB01</v>
      </c>
    </row>
    <row r="440" spans="1:28" ht="12" customHeight="1">
      <c r="A440" s="6" t="e">
        <f>TRIM(CLEAN(MID(Updates!D440,FIND("Network User Id: ",Updates!D440)+17,(FIND("E-MAIL ACCOUNTS",Updates!D440)-(FIND("Network User Id:",Updates!D440)+17)))))</f>
        <v>#VALUE!</v>
      </c>
      <c r="B440" s="6" t="e">
        <f>TRIM(CLEAN(MID(Updates!D440,FIND("Logon ID: ",Updates!D440)+10,(FIND("Password:",Updates!D440)-(FIND("Logon ID:",Updates!D440)+10)))))</f>
        <v>#VALUE!</v>
      </c>
      <c r="C440" t="e">
        <f>TRIM(CLEAN(MID(Updates!D440,FIND("Primary Address: ",Updates!D440)+17,(FIND("Secondary Address:",Updates!D440)-(FIND("Primary Address: ",Updates!D440)+17)))))</f>
        <v>#VALUE!</v>
      </c>
      <c r="D440" t="e">
        <f>TRIM(CLEAN(MID(Updates!D440,FIND("Secondary Address: ",Updates!D440)+19,(FIND("** PLEASE DO NOT REPLY TO THIS E-MAIL. ",Updates!D440)-(FIND("Secondary Address: ",Updates!D440)+19)))))</f>
        <v>#VALUE!</v>
      </c>
      <c r="E440" t="b">
        <f>IF(COUNT(SEARCH({"transpo.ottawa.on.ca"},D440)),"@ottawa.ca")</f>
        <v>0</v>
      </c>
      <c r="F440" s="9" t="e">
        <f t="shared" si="55"/>
        <v>#VALUE!</v>
      </c>
      <c r="G440" t="e">
        <f>TRIM(CLEAN(MID(Updates!D440,FIND("E-mail Address: ",Updates!D440)+16,(FIND("The employee",Updates!D440)-(FIND("E-mail Address: ",Updates!D440)+16)))))</f>
        <v>#VALUE!</v>
      </c>
      <c r="H440" t="e">
        <f>TRIM(CLEAN(MID(Updates!D440,FIND("Account Password: ",Updates!D440)+18,(FIND("NETWORK ACCOUNTS",Updates!D440)-(FIND("Account Password:",Updates!D440)+18)))))</f>
        <v>#VALUE!</v>
      </c>
      <c r="I440" t="e">
        <f>TRIM(CLEAN(MID(Updates!D440,FIND("Password: ",Updates!D440)+10,(FIND("E-mail",Updates!D440)-(FIND("Password:",Updates!D440)+12)))))</f>
        <v>#VALUE!</v>
      </c>
      <c r="J440" t="e">
        <f>TRIM(CLEAN(MID(Updates!D440,FIND("Account to clone: ",Updates!D440)+18,(FIND("Position",Updates!D440)-(FIND("Account to clone: ",Updates!D440)+18)))))</f>
        <v>#VALUE!</v>
      </c>
      <c r="K440" t="e">
        <f>TRIM(CLEAN(MID(Updates!D440,FIND("Clone permissions of another account: ",Updates!D440)+38,(FIND("Email required:",Updates!D440)-(FIND("Clone permissions of another account: ",Updates!D440)+38)))))</f>
        <v>#VALUE!</v>
      </c>
      <c r="L440" t="e">
        <f t="shared" si="56"/>
        <v>#VALUE!</v>
      </c>
      <c r="M440" s="8" t="e">
        <f>TRIM(CLEAN(MID(Updates!D440,FIND("Branch: ",Updates!D440)+8,(FIND("Division",Updates!D440)-(FIND("Branch: ",Updates!D440)+8)))))</f>
        <v>#VALUE!</v>
      </c>
      <c r="N440" s="8" t="e">
        <f>TRIM(CLEAN(MID(Updates!D440,FIND("Pooled Position: ",Updates!D440)+17,(FIND("Are the",Updates!D440)-(FIND("Pooled Position: ",Updates!D440)+17)))))</f>
        <v>#VALUE!</v>
      </c>
      <c r="O440" t="e">
        <f>TRIM(CLEAN(MID(Updates!D440,FIND("Employee Name: ",Updates!D440)+15,(FIND("Job Title",Updates!D440)-(FIND("Employee Name: ",Updates!D440)+15)))))</f>
        <v>#VALUE!</v>
      </c>
      <c r="P440" t="e">
        <f t="shared" si="57"/>
        <v>#VALUE!</v>
      </c>
      <c r="Q440" t="e">
        <f t="shared" si="58"/>
        <v>#VALUE!</v>
      </c>
      <c r="R440" t="e">
        <f t="shared" si="59"/>
        <v>#VALUE!</v>
      </c>
      <c r="S440" t="e">
        <f>TRIM(CLEAN(MID(Updates!D440,FIND("Account to clone: ",Updates!D440)+18,(FIND("Position",Updates!D440)-(FIND("Account to clone: ",Updates!D440)+18)))))</f>
        <v>#VALUE!</v>
      </c>
      <c r="T440" t="str">
        <f t="shared" si="60"/>
        <v/>
      </c>
      <c r="U440" t="str">
        <f t="shared" si="61"/>
        <v>No</v>
      </c>
      <c r="V440" t="e">
        <f>TRIM(CLEAN(MID(Updates!D440,FIND("Home Share (H:\ drive) required: ",Updates!D440)+4,(FIND("Group Share (S:\ drive) required: ",Updates!D440)-(FIND("Home Share (H:\ drive) required: ",Updates!D440)+4)))))</f>
        <v>#VALUE!</v>
      </c>
      <c r="W440" t="str">
        <f t="shared" si="62"/>
        <v>No</v>
      </c>
      <c r="X440" t="e">
        <f>TRIM(CLEAN(MID(Updates!D440,FIND("S Drive Path: ",Updates!D440)+14,(FIND("Position",Updates!D440)-(FIND("S Drive Path: ",Updates!D440)+14)))))</f>
        <v>#VALUE!</v>
      </c>
      <c r="Y440" t="e">
        <f>("USR\"&amp;Updates!K440)</f>
        <v>#VALUE!</v>
      </c>
      <c r="Z440" t="e">
        <f>Updates!K440&amp;"$"</f>
        <v>#VALUE!</v>
      </c>
      <c r="AA440" s="11">
        <f t="shared" ca="1" si="63"/>
        <v>3</v>
      </c>
      <c r="AB440" s="6" t="str">
        <f ca="1">LOOKUP(AA440,AC2:AC21,AD2:AD21)</f>
        <v>DC1MDB03</v>
      </c>
    </row>
    <row r="441" spans="1:28" ht="12" customHeight="1">
      <c r="A441" s="6" t="e">
        <f>TRIM(CLEAN(MID(Updates!D441,FIND("Network User Id: ",Updates!D441)+17,(FIND("E-MAIL ACCOUNTS",Updates!D441)-(FIND("Network User Id:",Updates!D441)+17)))))</f>
        <v>#VALUE!</v>
      </c>
      <c r="B441" s="6" t="e">
        <f>TRIM(CLEAN(MID(Updates!D441,FIND("Logon ID: ",Updates!D441)+10,(FIND("Password:",Updates!D441)-(FIND("Logon ID:",Updates!D441)+10)))))</f>
        <v>#VALUE!</v>
      </c>
      <c r="C441" t="e">
        <f>TRIM(CLEAN(MID(Updates!D441,FIND("Primary Address: ",Updates!D441)+17,(FIND("Secondary Address:",Updates!D441)-(FIND("Primary Address: ",Updates!D441)+17)))))</f>
        <v>#VALUE!</v>
      </c>
      <c r="D441" t="e">
        <f>TRIM(CLEAN(MID(Updates!D441,FIND("Secondary Address: ",Updates!D441)+19,(FIND("** PLEASE DO NOT REPLY TO THIS E-MAIL. ",Updates!D441)-(FIND("Secondary Address: ",Updates!D441)+19)))))</f>
        <v>#VALUE!</v>
      </c>
      <c r="E441" t="b">
        <f>IF(COUNT(SEARCH({"transpo.ottawa.on.ca"},D441)),"@ottawa.ca")</f>
        <v>0</v>
      </c>
      <c r="F441" s="9" t="e">
        <f t="shared" si="55"/>
        <v>#VALUE!</v>
      </c>
      <c r="G441" t="e">
        <f>TRIM(CLEAN(MID(Updates!D441,FIND("E-mail Address: ",Updates!D441)+16,(FIND("The employee",Updates!D441)-(FIND("E-mail Address: ",Updates!D441)+16)))))</f>
        <v>#VALUE!</v>
      </c>
      <c r="H441" t="e">
        <f>TRIM(CLEAN(MID(Updates!D441,FIND("Account Password: ",Updates!D441)+18,(FIND("NETWORK ACCOUNTS",Updates!D441)-(FIND("Account Password:",Updates!D441)+18)))))</f>
        <v>#VALUE!</v>
      </c>
      <c r="I441" t="e">
        <f>TRIM(CLEAN(MID(Updates!D441,FIND("Password: ",Updates!D441)+10,(FIND("E-mail",Updates!D441)-(FIND("Password:",Updates!D441)+12)))))</f>
        <v>#VALUE!</v>
      </c>
      <c r="J441" t="e">
        <f>TRIM(CLEAN(MID(Updates!D441,FIND("Account to clone: ",Updates!D441)+18,(FIND("Position",Updates!D441)-(FIND("Account to clone: ",Updates!D441)+18)))))</f>
        <v>#VALUE!</v>
      </c>
      <c r="K441" t="e">
        <f>TRIM(CLEAN(MID(Updates!D441,FIND("Clone permissions of another account: ",Updates!D441)+38,(FIND("Email required:",Updates!D441)-(FIND("Clone permissions of another account: ",Updates!D441)+38)))))</f>
        <v>#VALUE!</v>
      </c>
      <c r="L441" t="e">
        <f t="shared" si="56"/>
        <v>#VALUE!</v>
      </c>
      <c r="M441" s="8" t="e">
        <f>TRIM(CLEAN(MID(Updates!D441,FIND("Branch: ",Updates!D441)+8,(FIND("Division",Updates!D441)-(FIND("Branch: ",Updates!D441)+8)))))</f>
        <v>#VALUE!</v>
      </c>
      <c r="N441" s="8" t="e">
        <f>TRIM(CLEAN(MID(Updates!D441,FIND("Pooled Position: ",Updates!D441)+17,(FIND("Are the",Updates!D441)-(FIND("Pooled Position: ",Updates!D441)+17)))))</f>
        <v>#VALUE!</v>
      </c>
      <c r="O441" t="e">
        <f>TRIM(CLEAN(MID(Updates!D441,FIND("Employee Name: ",Updates!D441)+15,(FIND("Job Title",Updates!D441)-(FIND("Employee Name: ",Updates!D441)+15)))))</f>
        <v>#VALUE!</v>
      </c>
      <c r="P441" t="e">
        <f t="shared" si="57"/>
        <v>#VALUE!</v>
      </c>
      <c r="Q441" t="e">
        <f t="shared" si="58"/>
        <v>#VALUE!</v>
      </c>
      <c r="R441" t="e">
        <f t="shared" si="59"/>
        <v>#VALUE!</v>
      </c>
      <c r="S441" t="e">
        <f>TRIM(CLEAN(MID(Updates!D441,FIND("Account to clone: ",Updates!D441)+18,(FIND("Position",Updates!D441)-(FIND("Account to clone: ",Updates!D441)+18)))))</f>
        <v>#VALUE!</v>
      </c>
      <c r="T441" t="str">
        <f t="shared" si="60"/>
        <v/>
      </c>
      <c r="U441" t="str">
        <f t="shared" si="61"/>
        <v>No</v>
      </c>
      <c r="V441" t="e">
        <f>TRIM(CLEAN(MID(Updates!D441,FIND("Home Share (H:\ drive) required: ",Updates!D441)+4,(FIND("Group Share (S:\ drive) required: ",Updates!D441)-(FIND("Home Share (H:\ drive) required: ",Updates!D441)+4)))))</f>
        <v>#VALUE!</v>
      </c>
      <c r="W441" t="str">
        <f t="shared" si="62"/>
        <v>No</v>
      </c>
      <c r="X441" t="e">
        <f>TRIM(CLEAN(MID(Updates!D441,FIND("S Drive Path: ",Updates!D441)+14,(FIND("Position",Updates!D441)-(FIND("S Drive Path: ",Updates!D441)+14)))))</f>
        <v>#VALUE!</v>
      </c>
      <c r="Y441" t="e">
        <f>("USR\"&amp;Updates!K441)</f>
        <v>#VALUE!</v>
      </c>
      <c r="Z441" t="e">
        <f>Updates!K441&amp;"$"</f>
        <v>#VALUE!</v>
      </c>
      <c r="AA441" s="11">
        <f t="shared" ca="1" si="63"/>
        <v>12</v>
      </c>
      <c r="AB441" s="6" t="str">
        <f ca="1">LOOKUP(AA441,AC2:AC21,AD2:AD21)</f>
        <v>DC4MDB02</v>
      </c>
    </row>
    <row r="442" spans="1:28" ht="12" customHeight="1">
      <c r="A442" s="6" t="e">
        <f>TRIM(CLEAN(MID(Updates!D442,FIND("Network User Id: ",Updates!D442)+17,(FIND("E-MAIL ACCOUNTS",Updates!D442)-(FIND("Network User Id:",Updates!D442)+17)))))</f>
        <v>#VALUE!</v>
      </c>
      <c r="B442" s="6" t="e">
        <f>TRIM(CLEAN(MID(Updates!D442,FIND("Logon ID: ",Updates!D442)+10,(FIND("Password:",Updates!D442)-(FIND("Logon ID:",Updates!D442)+10)))))</f>
        <v>#VALUE!</v>
      </c>
      <c r="C442" t="e">
        <f>TRIM(CLEAN(MID(Updates!D442,FIND("Primary Address: ",Updates!D442)+17,(FIND("Secondary Address:",Updates!D442)-(FIND("Primary Address: ",Updates!D442)+17)))))</f>
        <v>#VALUE!</v>
      </c>
      <c r="D442" t="e">
        <f>TRIM(CLEAN(MID(Updates!D442,FIND("Secondary Address: ",Updates!D442)+19,(FIND("** PLEASE DO NOT REPLY TO THIS E-MAIL. ",Updates!D442)-(FIND("Secondary Address: ",Updates!D442)+19)))))</f>
        <v>#VALUE!</v>
      </c>
      <c r="E442" t="b">
        <f>IF(COUNT(SEARCH({"transpo.ottawa.on.ca"},D442)),"@ottawa.ca")</f>
        <v>0</v>
      </c>
      <c r="F442" s="9" t="e">
        <f t="shared" si="55"/>
        <v>#VALUE!</v>
      </c>
      <c r="G442" t="e">
        <f>TRIM(CLEAN(MID(Updates!D442,FIND("E-mail Address: ",Updates!D442)+16,(FIND("The employee",Updates!D442)-(FIND("E-mail Address: ",Updates!D442)+16)))))</f>
        <v>#VALUE!</v>
      </c>
      <c r="H442" t="e">
        <f>TRIM(CLEAN(MID(Updates!D442,FIND("Account Password: ",Updates!D442)+18,(FIND("NETWORK ACCOUNTS",Updates!D442)-(FIND("Account Password:",Updates!D442)+18)))))</f>
        <v>#VALUE!</v>
      </c>
      <c r="I442" t="e">
        <f>TRIM(CLEAN(MID(Updates!D442,FIND("Password: ",Updates!D442)+10,(FIND("E-mail",Updates!D442)-(FIND("Password:",Updates!D442)+12)))))</f>
        <v>#VALUE!</v>
      </c>
      <c r="J442" t="e">
        <f>TRIM(CLEAN(MID(Updates!D442,FIND("Account to clone: ",Updates!D442)+18,(FIND("Position",Updates!D442)-(FIND("Account to clone: ",Updates!D442)+18)))))</f>
        <v>#VALUE!</v>
      </c>
      <c r="K442" t="e">
        <f>TRIM(CLEAN(MID(Updates!D442,FIND("Clone permissions of another account: ",Updates!D442)+38,(FIND("Email required:",Updates!D442)-(FIND("Clone permissions of another account: ",Updates!D442)+38)))))</f>
        <v>#VALUE!</v>
      </c>
      <c r="L442" t="e">
        <f t="shared" si="56"/>
        <v>#VALUE!</v>
      </c>
      <c r="M442" s="8" t="e">
        <f>TRIM(CLEAN(MID(Updates!D442,FIND("Branch: ",Updates!D442)+8,(FIND("Division",Updates!D442)-(FIND("Branch: ",Updates!D442)+8)))))</f>
        <v>#VALUE!</v>
      </c>
      <c r="N442" s="8" t="e">
        <f>TRIM(CLEAN(MID(Updates!D442,FIND("Pooled Position: ",Updates!D442)+17,(FIND("Are the",Updates!D442)-(FIND("Pooled Position: ",Updates!D442)+17)))))</f>
        <v>#VALUE!</v>
      </c>
      <c r="O442" t="e">
        <f>TRIM(CLEAN(MID(Updates!D442,FIND("Employee Name: ",Updates!D442)+15,(FIND("Job Title",Updates!D442)-(FIND("Employee Name: ",Updates!D442)+15)))))</f>
        <v>#VALUE!</v>
      </c>
      <c r="P442" t="e">
        <f t="shared" si="57"/>
        <v>#VALUE!</v>
      </c>
      <c r="Q442" t="e">
        <f t="shared" si="58"/>
        <v>#VALUE!</v>
      </c>
      <c r="R442" t="e">
        <f t="shared" si="59"/>
        <v>#VALUE!</v>
      </c>
      <c r="S442" t="e">
        <f>TRIM(CLEAN(MID(Updates!D442,FIND("Account to clone: ",Updates!D442)+18,(FIND("Position",Updates!D442)-(FIND("Account to clone: ",Updates!D442)+18)))))</f>
        <v>#VALUE!</v>
      </c>
      <c r="T442" t="str">
        <f t="shared" si="60"/>
        <v/>
      </c>
      <c r="U442" t="str">
        <f t="shared" si="61"/>
        <v>No</v>
      </c>
      <c r="V442" t="e">
        <f>TRIM(CLEAN(MID(Updates!D442,FIND("Home Share (H:\ drive) required: ",Updates!D442)+4,(FIND("Group Share (S:\ drive) required: ",Updates!D442)-(FIND("Home Share (H:\ drive) required: ",Updates!D442)+4)))))</f>
        <v>#VALUE!</v>
      </c>
      <c r="W442" t="str">
        <f t="shared" si="62"/>
        <v>No</v>
      </c>
      <c r="X442" t="e">
        <f>TRIM(CLEAN(MID(Updates!D442,FIND("S Drive Path: ",Updates!D442)+14,(FIND("Position",Updates!D442)-(FIND("S Drive Path: ",Updates!D442)+14)))))</f>
        <v>#VALUE!</v>
      </c>
      <c r="Y442" t="e">
        <f>("USR\"&amp;Updates!K442)</f>
        <v>#VALUE!</v>
      </c>
      <c r="Z442" t="e">
        <f>Updates!K442&amp;"$"</f>
        <v>#VALUE!</v>
      </c>
      <c r="AA442" s="11">
        <f t="shared" ca="1" si="63"/>
        <v>10</v>
      </c>
      <c r="AB442" s="6" t="str">
        <f ca="1">LOOKUP(AA442,AC2:AC21,AD2:AD21)</f>
        <v>DC1MDB10</v>
      </c>
    </row>
    <row r="443" spans="1:28" ht="12" customHeight="1">
      <c r="A443" s="6" t="e">
        <f>TRIM(CLEAN(MID(Updates!D443,FIND("Network User Id: ",Updates!D443)+17,(FIND("E-MAIL ACCOUNTS",Updates!D443)-(FIND("Network User Id:",Updates!D443)+17)))))</f>
        <v>#VALUE!</v>
      </c>
      <c r="B443" s="6" t="e">
        <f>TRIM(CLEAN(MID(Updates!D443,FIND("Logon ID: ",Updates!D443)+10,(FIND("Password:",Updates!D443)-(FIND("Logon ID:",Updates!D443)+10)))))</f>
        <v>#VALUE!</v>
      </c>
      <c r="C443" t="e">
        <f>TRIM(CLEAN(MID(Updates!D443,FIND("Primary Address: ",Updates!D443)+17,(FIND("Secondary Address:",Updates!D443)-(FIND("Primary Address: ",Updates!D443)+17)))))</f>
        <v>#VALUE!</v>
      </c>
      <c r="D443" t="e">
        <f>TRIM(CLEAN(MID(Updates!D443,FIND("Secondary Address: ",Updates!D443)+19,(FIND("** PLEASE DO NOT REPLY TO THIS E-MAIL. ",Updates!D443)-(FIND("Secondary Address: ",Updates!D443)+19)))))</f>
        <v>#VALUE!</v>
      </c>
      <c r="E443" t="b">
        <f>IF(COUNT(SEARCH({"transpo.ottawa.on.ca"},D443)),"@ottawa.ca")</f>
        <v>0</v>
      </c>
      <c r="F443" s="9" t="e">
        <f t="shared" si="55"/>
        <v>#VALUE!</v>
      </c>
      <c r="G443" t="e">
        <f>TRIM(CLEAN(MID(Updates!D443,FIND("E-mail Address: ",Updates!D443)+16,(FIND("The employee",Updates!D443)-(FIND("E-mail Address: ",Updates!D443)+16)))))</f>
        <v>#VALUE!</v>
      </c>
      <c r="H443" t="e">
        <f>TRIM(CLEAN(MID(Updates!D443,FIND("Account Password: ",Updates!D443)+18,(FIND("NETWORK ACCOUNTS",Updates!D443)-(FIND("Account Password:",Updates!D443)+18)))))</f>
        <v>#VALUE!</v>
      </c>
      <c r="I443" t="e">
        <f>TRIM(CLEAN(MID(Updates!D443,FIND("Password: ",Updates!D443)+10,(FIND("E-mail",Updates!D443)-(FIND("Password:",Updates!D443)+12)))))</f>
        <v>#VALUE!</v>
      </c>
      <c r="J443" t="e">
        <f>TRIM(CLEAN(MID(Updates!D443,FIND("Account to clone: ",Updates!D443)+18,(FIND("Position",Updates!D443)-(FIND("Account to clone: ",Updates!D443)+18)))))</f>
        <v>#VALUE!</v>
      </c>
      <c r="K443" t="e">
        <f>TRIM(CLEAN(MID(Updates!D443,FIND("Clone permissions of another account: ",Updates!D443)+38,(FIND("Email required:",Updates!D443)-(FIND("Clone permissions of another account: ",Updates!D443)+38)))))</f>
        <v>#VALUE!</v>
      </c>
      <c r="L443" t="e">
        <f t="shared" si="56"/>
        <v>#VALUE!</v>
      </c>
      <c r="M443" s="8" t="e">
        <f>TRIM(CLEAN(MID(Updates!D443,FIND("Branch: ",Updates!D443)+8,(FIND("Division",Updates!D443)-(FIND("Branch: ",Updates!D443)+8)))))</f>
        <v>#VALUE!</v>
      </c>
      <c r="N443" s="8" t="e">
        <f>TRIM(CLEAN(MID(Updates!D443,FIND("Pooled Position: ",Updates!D443)+17,(FIND("Are the",Updates!D443)-(FIND("Pooled Position: ",Updates!D443)+17)))))</f>
        <v>#VALUE!</v>
      </c>
      <c r="O443" t="e">
        <f>TRIM(CLEAN(MID(Updates!D443,FIND("Employee Name: ",Updates!D443)+15,(FIND("Job Title",Updates!D443)-(FIND("Employee Name: ",Updates!D443)+15)))))</f>
        <v>#VALUE!</v>
      </c>
      <c r="P443" t="e">
        <f t="shared" si="57"/>
        <v>#VALUE!</v>
      </c>
      <c r="Q443" t="e">
        <f t="shared" si="58"/>
        <v>#VALUE!</v>
      </c>
      <c r="R443" t="e">
        <f t="shared" si="59"/>
        <v>#VALUE!</v>
      </c>
      <c r="S443" t="e">
        <f>TRIM(CLEAN(MID(Updates!D443,FIND("Account to clone: ",Updates!D443)+18,(FIND("Position",Updates!D443)-(FIND("Account to clone: ",Updates!D443)+18)))))</f>
        <v>#VALUE!</v>
      </c>
      <c r="T443" t="str">
        <f t="shared" si="60"/>
        <v/>
      </c>
      <c r="U443" t="str">
        <f t="shared" si="61"/>
        <v>No</v>
      </c>
      <c r="V443" t="e">
        <f>TRIM(CLEAN(MID(Updates!D443,FIND("Home Share (H:\ drive) required: ",Updates!D443)+4,(FIND("Group Share (S:\ drive) required: ",Updates!D443)-(FIND("Home Share (H:\ drive) required: ",Updates!D443)+4)))))</f>
        <v>#VALUE!</v>
      </c>
      <c r="W443" t="str">
        <f t="shared" si="62"/>
        <v>No</v>
      </c>
      <c r="X443" t="e">
        <f>TRIM(CLEAN(MID(Updates!D443,FIND("S Drive Path: ",Updates!D443)+14,(FIND("Position",Updates!D443)-(FIND("S Drive Path: ",Updates!D443)+14)))))</f>
        <v>#VALUE!</v>
      </c>
      <c r="Y443" t="e">
        <f>("USR\"&amp;Updates!K443)</f>
        <v>#VALUE!</v>
      </c>
      <c r="Z443" t="e">
        <f>Updates!K443&amp;"$"</f>
        <v>#VALUE!</v>
      </c>
      <c r="AA443" s="11">
        <f t="shared" ca="1" si="63"/>
        <v>14</v>
      </c>
      <c r="AB443" s="6" t="str">
        <f ca="1">LOOKUP(AA443,AC2:AC21,AD2:AD21)</f>
        <v>DC4MDB04</v>
      </c>
    </row>
    <row r="444" spans="1:28" ht="12" customHeight="1">
      <c r="A444" s="6" t="e">
        <f>TRIM(CLEAN(MID(Updates!D444,FIND("Network User Id: ",Updates!D444)+17,(FIND("E-MAIL ACCOUNTS",Updates!D444)-(FIND("Network User Id:",Updates!D444)+17)))))</f>
        <v>#VALUE!</v>
      </c>
      <c r="B444" s="6" t="e">
        <f>TRIM(CLEAN(MID(Updates!D444,FIND("Logon ID: ",Updates!D444)+10,(FIND("Password:",Updates!D444)-(FIND("Logon ID:",Updates!D444)+10)))))</f>
        <v>#VALUE!</v>
      </c>
      <c r="C444" t="e">
        <f>TRIM(CLEAN(MID(Updates!D444,FIND("Primary Address: ",Updates!D444)+17,(FIND("Secondary Address:",Updates!D444)-(FIND("Primary Address: ",Updates!D444)+17)))))</f>
        <v>#VALUE!</v>
      </c>
      <c r="D444" t="e">
        <f>TRIM(CLEAN(MID(Updates!D444,FIND("Secondary Address: ",Updates!D444)+19,(FIND("** PLEASE DO NOT REPLY TO THIS E-MAIL. ",Updates!D444)-(FIND("Secondary Address: ",Updates!D444)+19)))))</f>
        <v>#VALUE!</v>
      </c>
      <c r="E444" t="b">
        <f>IF(COUNT(SEARCH({"transpo.ottawa.on.ca"},D444)),"@ottawa.ca")</f>
        <v>0</v>
      </c>
      <c r="F444" s="9" t="e">
        <f t="shared" si="55"/>
        <v>#VALUE!</v>
      </c>
      <c r="G444" t="e">
        <f>TRIM(CLEAN(MID(Updates!D444,FIND("E-mail Address: ",Updates!D444)+16,(FIND("The employee",Updates!D444)-(FIND("E-mail Address: ",Updates!D444)+16)))))</f>
        <v>#VALUE!</v>
      </c>
      <c r="H444" t="e">
        <f>TRIM(CLEAN(MID(Updates!D444,FIND("Account Password: ",Updates!D444)+18,(FIND("NETWORK ACCOUNTS",Updates!D444)-(FIND("Account Password:",Updates!D444)+18)))))</f>
        <v>#VALUE!</v>
      </c>
      <c r="I444" t="e">
        <f>TRIM(CLEAN(MID(Updates!D444,FIND("Password: ",Updates!D444)+10,(FIND("E-mail",Updates!D444)-(FIND("Password:",Updates!D444)+12)))))</f>
        <v>#VALUE!</v>
      </c>
      <c r="J444" t="e">
        <f>TRIM(CLEAN(MID(Updates!D444,FIND("Account to clone: ",Updates!D444)+18,(FIND("Position",Updates!D444)-(FIND("Account to clone: ",Updates!D444)+18)))))</f>
        <v>#VALUE!</v>
      </c>
      <c r="K444" t="e">
        <f>TRIM(CLEAN(MID(Updates!D444,FIND("Clone permissions of another account: ",Updates!D444)+38,(FIND("Email required:",Updates!D444)-(FIND("Clone permissions of another account: ",Updates!D444)+38)))))</f>
        <v>#VALUE!</v>
      </c>
      <c r="L444" t="e">
        <f t="shared" si="56"/>
        <v>#VALUE!</v>
      </c>
      <c r="M444" s="8" t="e">
        <f>TRIM(CLEAN(MID(Updates!D444,FIND("Branch: ",Updates!D444)+8,(FIND("Division",Updates!D444)-(FIND("Branch: ",Updates!D444)+8)))))</f>
        <v>#VALUE!</v>
      </c>
      <c r="N444" s="8" t="e">
        <f>TRIM(CLEAN(MID(Updates!D444,FIND("Pooled Position: ",Updates!D444)+17,(FIND("Are the",Updates!D444)-(FIND("Pooled Position: ",Updates!D444)+17)))))</f>
        <v>#VALUE!</v>
      </c>
      <c r="O444" t="e">
        <f>TRIM(CLEAN(MID(Updates!D444,FIND("Employee Name: ",Updates!D444)+15,(FIND("Job Title",Updates!D444)-(FIND("Employee Name: ",Updates!D444)+15)))))</f>
        <v>#VALUE!</v>
      </c>
      <c r="P444" t="e">
        <f t="shared" si="57"/>
        <v>#VALUE!</v>
      </c>
      <c r="Q444" t="e">
        <f t="shared" si="58"/>
        <v>#VALUE!</v>
      </c>
      <c r="R444" t="e">
        <f t="shared" si="59"/>
        <v>#VALUE!</v>
      </c>
      <c r="S444" t="e">
        <f>TRIM(CLEAN(MID(Updates!D444,FIND("Account to clone: ",Updates!D444)+18,(FIND("Position",Updates!D444)-(FIND("Account to clone: ",Updates!D444)+18)))))</f>
        <v>#VALUE!</v>
      </c>
      <c r="T444" t="str">
        <f t="shared" si="60"/>
        <v/>
      </c>
      <c r="U444" t="str">
        <f t="shared" si="61"/>
        <v>No</v>
      </c>
      <c r="V444" t="e">
        <f>TRIM(CLEAN(MID(Updates!D444,FIND("Home Share (H:\ drive) required: ",Updates!D444)+4,(FIND("Group Share (S:\ drive) required: ",Updates!D444)-(FIND("Home Share (H:\ drive) required: ",Updates!D444)+4)))))</f>
        <v>#VALUE!</v>
      </c>
      <c r="W444" t="str">
        <f t="shared" si="62"/>
        <v>No</v>
      </c>
      <c r="X444" t="e">
        <f>TRIM(CLEAN(MID(Updates!D444,FIND("S Drive Path: ",Updates!D444)+14,(FIND("Position",Updates!D444)-(FIND("S Drive Path: ",Updates!D444)+14)))))</f>
        <v>#VALUE!</v>
      </c>
      <c r="Y444" t="e">
        <f>("USR\"&amp;Updates!K444)</f>
        <v>#VALUE!</v>
      </c>
      <c r="Z444" t="e">
        <f>Updates!K444&amp;"$"</f>
        <v>#VALUE!</v>
      </c>
      <c r="AA444" s="11">
        <f t="shared" ca="1" si="63"/>
        <v>18</v>
      </c>
      <c r="AB444" s="6" t="str">
        <f ca="1">LOOKUP(AA444,AC2:AC21,AD2:AD21)</f>
        <v>DC4MDB08</v>
      </c>
    </row>
    <row r="445" spans="1:28" ht="12" customHeight="1">
      <c r="A445" s="6" t="e">
        <f>TRIM(CLEAN(MID(Updates!D445,FIND("Network User Id: ",Updates!D445)+17,(FIND("E-MAIL ACCOUNTS",Updates!D445)-(FIND("Network User Id:",Updates!D445)+17)))))</f>
        <v>#VALUE!</v>
      </c>
      <c r="B445" s="6" t="e">
        <f>TRIM(CLEAN(MID(Updates!D445,FIND("Logon ID: ",Updates!D445)+10,(FIND("Password:",Updates!D445)-(FIND("Logon ID:",Updates!D445)+10)))))</f>
        <v>#VALUE!</v>
      </c>
      <c r="C445" t="e">
        <f>TRIM(CLEAN(MID(Updates!D445,FIND("Primary Address: ",Updates!D445)+17,(FIND("Secondary Address:",Updates!D445)-(FIND("Primary Address: ",Updates!D445)+17)))))</f>
        <v>#VALUE!</v>
      </c>
      <c r="D445" t="e">
        <f>TRIM(CLEAN(MID(Updates!D445,FIND("Secondary Address: ",Updates!D445)+19,(FIND("** PLEASE DO NOT REPLY TO THIS E-MAIL. ",Updates!D445)-(FIND("Secondary Address: ",Updates!D445)+19)))))</f>
        <v>#VALUE!</v>
      </c>
      <c r="E445" t="b">
        <f>IF(COUNT(SEARCH({"transpo.ottawa.on.ca"},D445)),"@ottawa.ca")</f>
        <v>0</v>
      </c>
      <c r="F445" s="9" t="e">
        <f t="shared" si="55"/>
        <v>#VALUE!</v>
      </c>
      <c r="G445" t="e">
        <f>TRIM(CLEAN(MID(Updates!D445,FIND("E-mail Address: ",Updates!D445)+16,(FIND("The employee",Updates!D445)-(FIND("E-mail Address: ",Updates!D445)+16)))))</f>
        <v>#VALUE!</v>
      </c>
      <c r="H445" t="e">
        <f>TRIM(CLEAN(MID(Updates!D445,FIND("Account Password: ",Updates!D445)+18,(FIND("NETWORK ACCOUNTS",Updates!D445)-(FIND("Account Password:",Updates!D445)+18)))))</f>
        <v>#VALUE!</v>
      </c>
      <c r="I445" t="e">
        <f>TRIM(CLEAN(MID(Updates!D445,FIND("Password: ",Updates!D445)+10,(FIND("E-mail",Updates!D445)-(FIND("Password:",Updates!D445)+12)))))</f>
        <v>#VALUE!</v>
      </c>
      <c r="J445" t="e">
        <f>TRIM(CLEAN(MID(Updates!D445,FIND("Account to clone: ",Updates!D445)+18,(FIND("Position",Updates!D445)-(FIND("Account to clone: ",Updates!D445)+18)))))</f>
        <v>#VALUE!</v>
      </c>
      <c r="K445" t="e">
        <f>TRIM(CLEAN(MID(Updates!D445,FIND("Clone permissions of another account: ",Updates!D445)+38,(FIND("Email required:",Updates!D445)-(FIND("Clone permissions of another account: ",Updates!D445)+38)))))</f>
        <v>#VALUE!</v>
      </c>
      <c r="L445" t="e">
        <f t="shared" si="56"/>
        <v>#VALUE!</v>
      </c>
      <c r="M445" s="8" t="e">
        <f>TRIM(CLEAN(MID(Updates!D445,FIND("Branch: ",Updates!D445)+8,(FIND("Division",Updates!D445)-(FIND("Branch: ",Updates!D445)+8)))))</f>
        <v>#VALUE!</v>
      </c>
      <c r="N445" s="8" t="e">
        <f>TRIM(CLEAN(MID(Updates!D445,FIND("Pooled Position: ",Updates!D445)+17,(FIND("Are the",Updates!D445)-(FIND("Pooled Position: ",Updates!D445)+17)))))</f>
        <v>#VALUE!</v>
      </c>
      <c r="O445" t="e">
        <f>TRIM(CLEAN(MID(Updates!D445,FIND("Employee Name: ",Updates!D445)+15,(FIND("Job Title",Updates!D445)-(FIND("Employee Name: ",Updates!D445)+15)))))</f>
        <v>#VALUE!</v>
      </c>
      <c r="P445" t="e">
        <f t="shared" si="57"/>
        <v>#VALUE!</v>
      </c>
      <c r="Q445" t="e">
        <f t="shared" si="58"/>
        <v>#VALUE!</v>
      </c>
      <c r="R445" t="e">
        <f t="shared" si="59"/>
        <v>#VALUE!</v>
      </c>
      <c r="S445" t="e">
        <f>TRIM(CLEAN(MID(Updates!D445,FIND("Account to clone: ",Updates!D445)+18,(FIND("Position",Updates!D445)-(FIND("Account to clone: ",Updates!D445)+18)))))</f>
        <v>#VALUE!</v>
      </c>
      <c r="T445" t="str">
        <f t="shared" si="60"/>
        <v/>
      </c>
      <c r="U445" t="str">
        <f t="shared" si="61"/>
        <v>No</v>
      </c>
      <c r="V445" t="e">
        <f>TRIM(CLEAN(MID(Updates!D445,FIND("Home Share (H:\ drive) required: ",Updates!D445)+4,(FIND("Group Share (S:\ drive) required: ",Updates!D445)-(FIND("Home Share (H:\ drive) required: ",Updates!D445)+4)))))</f>
        <v>#VALUE!</v>
      </c>
      <c r="W445" t="str">
        <f t="shared" si="62"/>
        <v>No</v>
      </c>
      <c r="X445" t="e">
        <f>TRIM(CLEAN(MID(Updates!D445,FIND("S Drive Path: ",Updates!D445)+14,(FIND("Position",Updates!D445)-(FIND("S Drive Path: ",Updates!D445)+14)))))</f>
        <v>#VALUE!</v>
      </c>
      <c r="Y445" t="e">
        <f>("USR\"&amp;Updates!K445)</f>
        <v>#VALUE!</v>
      </c>
      <c r="Z445" t="e">
        <f>Updates!K445&amp;"$"</f>
        <v>#VALUE!</v>
      </c>
      <c r="AA445" s="11">
        <f t="shared" ca="1" si="63"/>
        <v>1</v>
      </c>
      <c r="AB445" s="6" t="str">
        <f ca="1">LOOKUP(AA445,AC2:AC21,AD2:AD21)</f>
        <v>DC1MDB01</v>
      </c>
    </row>
    <row r="446" spans="1:28" ht="12" customHeight="1">
      <c r="A446" s="6" t="e">
        <f>TRIM(CLEAN(MID(Updates!D446,FIND("Network User Id: ",Updates!D446)+17,(FIND("E-MAIL ACCOUNTS",Updates!D446)-(FIND("Network User Id:",Updates!D446)+17)))))</f>
        <v>#VALUE!</v>
      </c>
      <c r="B446" s="6" t="e">
        <f>TRIM(CLEAN(MID(Updates!D446,FIND("Logon ID: ",Updates!D446)+10,(FIND("Password:",Updates!D446)-(FIND("Logon ID:",Updates!D446)+10)))))</f>
        <v>#VALUE!</v>
      </c>
      <c r="C446" t="e">
        <f>TRIM(CLEAN(MID(Updates!D446,FIND("Primary Address: ",Updates!D446)+17,(FIND("Secondary Address:",Updates!D446)-(FIND("Primary Address: ",Updates!D446)+17)))))</f>
        <v>#VALUE!</v>
      </c>
      <c r="D446" t="e">
        <f>TRIM(CLEAN(MID(Updates!D446,FIND("Secondary Address: ",Updates!D446)+19,(FIND("** PLEASE DO NOT REPLY TO THIS E-MAIL. ",Updates!D446)-(FIND("Secondary Address: ",Updates!D446)+19)))))</f>
        <v>#VALUE!</v>
      </c>
      <c r="E446" t="b">
        <f>IF(COUNT(SEARCH({"transpo.ottawa.on.ca"},D446)),"@ottawa.ca")</f>
        <v>0</v>
      </c>
      <c r="F446" s="9" t="e">
        <f t="shared" si="55"/>
        <v>#VALUE!</v>
      </c>
      <c r="G446" t="e">
        <f>TRIM(CLEAN(MID(Updates!D446,FIND("E-mail Address: ",Updates!D446)+16,(FIND("The employee",Updates!D446)-(FIND("E-mail Address: ",Updates!D446)+16)))))</f>
        <v>#VALUE!</v>
      </c>
      <c r="H446" t="e">
        <f>TRIM(CLEAN(MID(Updates!D446,FIND("Account Password: ",Updates!D446)+18,(FIND("NETWORK ACCOUNTS",Updates!D446)-(FIND("Account Password:",Updates!D446)+18)))))</f>
        <v>#VALUE!</v>
      </c>
      <c r="I446" t="e">
        <f>TRIM(CLEAN(MID(Updates!D446,FIND("Password: ",Updates!D446)+10,(FIND("E-mail",Updates!D446)-(FIND("Password:",Updates!D446)+12)))))</f>
        <v>#VALUE!</v>
      </c>
      <c r="J446" t="e">
        <f>TRIM(CLEAN(MID(Updates!D446,FIND("Account to clone: ",Updates!D446)+18,(FIND("Position",Updates!D446)-(FIND("Account to clone: ",Updates!D446)+18)))))</f>
        <v>#VALUE!</v>
      </c>
      <c r="K446" t="e">
        <f>TRIM(CLEAN(MID(Updates!D446,FIND("Clone permissions of another account: ",Updates!D446)+38,(FIND("Email required:",Updates!D446)-(FIND("Clone permissions of another account: ",Updates!D446)+38)))))</f>
        <v>#VALUE!</v>
      </c>
      <c r="L446" t="e">
        <f t="shared" si="56"/>
        <v>#VALUE!</v>
      </c>
      <c r="M446" s="8" t="e">
        <f>TRIM(CLEAN(MID(Updates!D446,FIND("Branch: ",Updates!D446)+8,(FIND("Division",Updates!D446)-(FIND("Branch: ",Updates!D446)+8)))))</f>
        <v>#VALUE!</v>
      </c>
      <c r="N446" s="8" t="e">
        <f>TRIM(CLEAN(MID(Updates!D446,FIND("Pooled Position: ",Updates!D446)+17,(FIND("Are the",Updates!D446)-(FIND("Pooled Position: ",Updates!D446)+17)))))</f>
        <v>#VALUE!</v>
      </c>
      <c r="O446" t="e">
        <f>TRIM(CLEAN(MID(Updates!D446,FIND("Employee Name: ",Updates!D446)+15,(FIND("Job Title",Updates!D446)-(FIND("Employee Name: ",Updates!D446)+15)))))</f>
        <v>#VALUE!</v>
      </c>
      <c r="P446" t="e">
        <f t="shared" si="57"/>
        <v>#VALUE!</v>
      </c>
      <c r="Q446" t="e">
        <f t="shared" si="58"/>
        <v>#VALUE!</v>
      </c>
      <c r="R446" t="e">
        <f t="shared" si="59"/>
        <v>#VALUE!</v>
      </c>
      <c r="S446" t="e">
        <f>TRIM(CLEAN(MID(Updates!D446,FIND("Account to clone: ",Updates!D446)+18,(FIND("Position",Updates!D446)-(FIND("Account to clone: ",Updates!D446)+18)))))</f>
        <v>#VALUE!</v>
      </c>
      <c r="T446" t="str">
        <f t="shared" si="60"/>
        <v/>
      </c>
      <c r="U446" t="str">
        <f t="shared" si="61"/>
        <v>No</v>
      </c>
      <c r="V446" t="e">
        <f>TRIM(CLEAN(MID(Updates!D446,FIND("Home Share (H:\ drive) required: ",Updates!D446)+4,(FIND("Group Share (S:\ drive) required: ",Updates!D446)-(FIND("Home Share (H:\ drive) required: ",Updates!D446)+4)))))</f>
        <v>#VALUE!</v>
      </c>
      <c r="W446" t="str">
        <f t="shared" si="62"/>
        <v>No</v>
      </c>
      <c r="X446" t="e">
        <f>TRIM(CLEAN(MID(Updates!D446,FIND("S Drive Path: ",Updates!D446)+14,(FIND("Position",Updates!D446)-(FIND("S Drive Path: ",Updates!D446)+14)))))</f>
        <v>#VALUE!</v>
      </c>
      <c r="Y446" t="e">
        <f>("USR\"&amp;Updates!K446)</f>
        <v>#VALUE!</v>
      </c>
      <c r="Z446" t="e">
        <f>Updates!K446&amp;"$"</f>
        <v>#VALUE!</v>
      </c>
      <c r="AA446" s="11">
        <f t="shared" ca="1" si="63"/>
        <v>11</v>
      </c>
      <c r="AB446" s="6" t="str">
        <f ca="1">LOOKUP(AA446,AC2:AC21,AD2:AD21)</f>
        <v>DC4MDB01</v>
      </c>
    </row>
    <row r="447" spans="1:28" ht="12" customHeight="1">
      <c r="A447" s="6" t="e">
        <f>TRIM(CLEAN(MID(Updates!D447,FIND("Network User Id: ",Updates!D447)+17,(FIND("E-MAIL ACCOUNTS",Updates!D447)-(FIND("Network User Id:",Updates!D447)+17)))))</f>
        <v>#VALUE!</v>
      </c>
      <c r="B447" s="6" t="e">
        <f>TRIM(CLEAN(MID(Updates!D447,FIND("Logon ID: ",Updates!D447)+10,(FIND("Password:",Updates!D447)-(FIND("Logon ID:",Updates!D447)+10)))))</f>
        <v>#VALUE!</v>
      </c>
      <c r="C447" t="e">
        <f>TRIM(CLEAN(MID(Updates!D447,FIND("Primary Address: ",Updates!D447)+17,(FIND("Secondary Address:",Updates!D447)-(FIND("Primary Address: ",Updates!D447)+17)))))</f>
        <v>#VALUE!</v>
      </c>
      <c r="D447" t="e">
        <f>TRIM(CLEAN(MID(Updates!D447,FIND("Secondary Address: ",Updates!D447)+19,(FIND("** PLEASE DO NOT REPLY TO THIS E-MAIL. ",Updates!D447)-(FIND("Secondary Address: ",Updates!D447)+19)))))</f>
        <v>#VALUE!</v>
      </c>
      <c r="E447" t="b">
        <f>IF(COUNT(SEARCH({"transpo.ottawa.on.ca"},D447)),"@ottawa.ca")</f>
        <v>0</v>
      </c>
      <c r="F447" s="9" t="e">
        <f t="shared" si="55"/>
        <v>#VALUE!</v>
      </c>
      <c r="G447" t="e">
        <f>TRIM(CLEAN(MID(Updates!D447,FIND("E-mail Address: ",Updates!D447)+16,(FIND("The employee",Updates!D447)-(FIND("E-mail Address: ",Updates!D447)+16)))))</f>
        <v>#VALUE!</v>
      </c>
      <c r="H447" t="e">
        <f>TRIM(CLEAN(MID(Updates!D447,FIND("Account Password: ",Updates!D447)+18,(FIND("NETWORK ACCOUNTS",Updates!D447)-(FIND("Account Password:",Updates!D447)+18)))))</f>
        <v>#VALUE!</v>
      </c>
      <c r="I447" t="e">
        <f>TRIM(CLEAN(MID(Updates!D447,FIND("Password: ",Updates!D447)+10,(FIND("E-mail",Updates!D447)-(FIND("Password:",Updates!D447)+12)))))</f>
        <v>#VALUE!</v>
      </c>
      <c r="J447" t="e">
        <f>TRIM(CLEAN(MID(Updates!D447,FIND("Account to clone: ",Updates!D447)+18,(FIND("Position",Updates!D447)-(FIND("Account to clone: ",Updates!D447)+18)))))</f>
        <v>#VALUE!</v>
      </c>
      <c r="K447" t="e">
        <f>TRIM(CLEAN(MID(Updates!D447,FIND("Clone permissions of another account: ",Updates!D447)+38,(FIND("Email required:",Updates!D447)-(FIND("Clone permissions of another account: ",Updates!D447)+38)))))</f>
        <v>#VALUE!</v>
      </c>
      <c r="L447" t="e">
        <f t="shared" si="56"/>
        <v>#VALUE!</v>
      </c>
      <c r="M447" s="8" t="e">
        <f>TRIM(CLEAN(MID(Updates!D447,FIND("Branch: ",Updates!D447)+8,(FIND("Division",Updates!D447)-(FIND("Branch: ",Updates!D447)+8)))))</f>
        <v>#VALUE!</v>
      </c>
      <c r="N447" s="8" t="e">
        <f>TRIM(CLEAN(MID(Updates!D447,FIND("Pooled Position: ",Updates!D447)+17,(FIND("Are the",Updates!D447)-(FIND("Pooled Position: ",Updates!D447)+17)))))</f>
        <v>#VALUE!</v>
      </c>
      <c r="O447" t="e">
        <f>TRIM(CLEAN(MID(Updates!D447,FIND("Employee Name: ",Updates!D447)+15,(FIND("Job Title",Updates!D447)-(FIND("Employee Name: ",Updates!D447)+15)))))</f>
        <v>#VALUE!</v>
      </c>
      <c r="P447" t="e">
        <f t="shared" si="57"/>
        <v>#VALUE!</v>
      </c>
      <c r="Q447" t="e">
        <f t="shared" si="58"/>
        <v>#VALUE!</v>
      </c>
      <c r="R447" t="e">
        <f t="shared" si="59"/>
        <v>#VALUE!</v>
      </c>
      <c r="S447" t="e">
        <f>TRIM(CLEAN(MID(Updates!D447,FIND("Account to clone: ",Updates!D447)+18,(FIND("Position",Updates!D447)-(FIND("Account to clone: ",Updates!D447)+18)))))</f>
        <v>#VALUE!</v>
      </c>
      <c r="T447" t="str">
        <f t="shared" si="60"/>
        <v/>
      </c>
      <c r="U447" t="str">
        <f t="shared" si="61"/>
        <v>No</v>
      </c>
      <c r="V447" t="e">
        <f>TRIM(CLEAN(MID(Updates!D447,FIND("Home Share (H:\ drive) required: ",Updates!D447)+4,(FIND("Group Share (S:\ drive) required: ",Updates!D447)-(FIND("Home Share (H:\ drive) required: ",Updates!D447)+4)))))</f>
        <v>#VALUE!</v>
      </c>
      <c r="W447" t="str">
        <f t="shared" si="62"/>
        <v>No</v>
      </c>
      <c r="X447" t="e">
        <f>TRIM(CLEAN(MID(Updates!D447,FIND("S Drive Path: ",Updates!D447)+14,(FIND("Position",Updates!D447)-(FIND("S Drive Path: ",Updates!D447)+14)))))</f>
        <v>#VALUE!</v>
      </c>
      <c r="Y447" t="e">
        <f>("USR\"&amp;Updates!K447)</f>
        <v>#VALUE!</v>
      </c>
      <c r="Z447" t="e">
        <f>Updates!K447&amp;"$"</f>
        <v>#VALUE!</v>
      </c>
      <c r="AA447" s="11">
        <f t="shared" ca="1" si="63"/>
        <v>2</v>
      </c>
      <c r="AB447" s="6" t="str">
        <f ca="1">LOOKUP(AA447,AC2:AC21,AD2:AD21)</f>
        <v>DC1MDB02</v>
      </c>
    </row>
    <row r="448" spans="1:28" ht="12" customHeight="1">
      <c r="A448" s="6" t="e">
        <f>TRIM(CLEAN(MID(Updates!D448,FIND("Network User Id: ",Updates!D448)+17,(FIND("E-MAIL ACCOUNTS",Updates!D448)-(FIND("Network User Id:",Updates!D448)+17)))))</f>
        <v>#VALUE!</v>
      </c>
      <c r="B448" s="6" t="e">
        <f>TRIM(CLEAN(MID(Updates!D448,FIND("Logon ID: ",Updates!D448)+10,(FIND("Password:",Updates!D448)-(FIND("Logon ID:",Updates!D448)+10)))))</f>
        <v>#VALUE!</v>
      </c>
      <c r="C448" t="e">
        <f>TRIM(CLEAN(MID(Updates!D448,FIND("Primary Address: ",Updates!D448)+17,(FIND("Secondary Address:",Updates!D448)-(FIND("Primary Address: ",Updates!D448)+17)))))</f>
        <v>#VALUE!</v>
      </c>
      <c r="D448" t="e">
        <f>TRIM(CLEAN(MID(Updates!D448,FIND("Secondary Address: ",Updates!D448)+19,(FIND("** PLEASE DO NOT REPLY TO THIS E-MAIL. ",Updates!D448)-(FIND("Secondary Address: ",Updates!D448)+19)))))</f>
        <v>#VALUE!</v>
      </c>
      <c r="E448" t="b">
        <f>IF(COUNT(SEARCH({"transpo.ottawa.on.ca"},D448)),"@ottawa.ca")</f>
        <v>0</v>
      </c>
      <c r="F448" s="9" t="e">
        <f t="shared" si="55"/>
        <v>#VALUE!</v>
      </c>
      <c r="G448" t="e">
        <f>TRIM(CLEAN(MID(Updates!D448,FIND("E-mail Address: ",Updates!D448)+16,(FIND("The employee",Updates!D448)-(FIND("E-mail Address: ",Updates!D448)+16)))))</f>
        <v>#VALUE!</v>
      </c>
      <c r="H448" t="e">
        <f>TRIM(CLEAN(MID(Updates!D448,FIND("Account Password: ",Updates!D448)+18,(FIND("NETWORK ACCOUNTS",Updates!D448)-(FIND("Account Password:",Updates!D448)+18)))))</f>
        <v>#VALUE!</v>
      </c>
      <c r="I448" t="e">
        <f>TRIM(CLEAN(MID(Updates!D448,FIND("Password: ",Updates!D448)+10,(FIND("E-mail",Updates!D448)-(FIND("Password:",Updates!D448)+12)))))</f>
        <v>#VALUE!</v>
      </c>
      <c r="J448" t="e">
        <f>TRIM(CLEAN(MID(Updates!D448,FIND("Account to clone: ",Updates!D448)+18,(FIND("Position",Updates!D448)-(FIND("Account to clone: ",Updates!D448)+18)))))</f>
        <v>#VALUE!</v>
      </c>
      <c r="K448" t="e">
        <f>TRIM(CLEAN(MID(Updates!D448,FIND("Clone permissions of another account: ",Updates!D448)+38,(FIND("Email required:",Updates!D448)-(FIND("Clone permissions of another account: ",Updates!D448)+38)))))</f>
        <v>#VALUE!</v>
      </c>
      <c r="L448" t="e">
        <f t="shared" si="56"/>
        <v>#VALUE!</v>
      </c>
      <c r="M448" s="8" t="e">
        <f>TRIM(CLEAN(MID(Updates!D448,FIND("Branch: ",Updates!D448)+8,(FIND("Division",Updates!D448)-(FIND("Branch: ",Updates!D448)+8)))))</f>
        <v>#VALUE!</v>
      </c>
      <c r="N448" s="8" t="e">
        <f>TRIM(CLEAN(MID(Updates!D448,FIND("Pooled Position: ",Updates!D448)+17,(FIND("Are the",Updates!D448)-(FIND("Pooled Position: ",Updates!D448)+17)))))</f>
        <v>#VALUE!</v>
      </c>
      <c r="O448" t="e">
        <f>TRIM(CLEAN(MID(Updates!D448,FIND("Employee Name: ",Updates!D448)+15,(FIND("Job Title",Updates!D448)-(FIND("Employee Name: ",Updates!D448)+15)))))</f>
        <v>#VALUE!</v>
      </c>
      <c r="P448" t="e">
        <f t="shared" si="57"/>
        <v>#VALUE!</v>
      </c>
      <c r="Q448" t="e">
        <f t="shared" si="58"/>
        <v>#VALUE!</v>
      </c>
      <c r="R448" t="e">
        <f t="shared" si="59"/>
        <v>#VALUE!</v>
      </c>
      <c r="S448" t="e">
        <f>TRIM(CLEAN(MID(Updates!D448,FIND("Account to clone: ",Updates!D448)+18,(FIND("Position",Updates!D448)-(FIND("Account to clone: ",Updates!D448)+18)))))</f>
        <v>#VALUE!</v>
      </c>
      <c r="T448" t="str">
        <f t="shared" si="60"/>
        <v/>
      </c>
      <c r="U448" t="str">
        <f t="shared" si="61"/>
        <v>No</v>
      </c>
      <c r="V448" t="e">
        <f>TRIM(CLEAN(MID(Updates!D448,FIND("Home Share (H:\ drive) required: ",Updates!D448)+4,(FIND("Group Share (S:\ drive) required: ",Updates!D448)-(FIND("Home Share (H:\ drive) required: ",Updates!D448)+4)))))</f>
        <v>#VALUE!</v>
      </c>
      <c r="W448" t="str">
        <f t="shared" si="62"/>
        <v>No</v>
      </c>
      <c r="X448" t="e">
        <f>TRIM(CLEAN(MID(Updates!D448,FIND("S Drive Path: ",Updates!D448)+14,(FIND("Position",Updates!D448)-(FIND("S Drive Path: ",Updates!D448)+14)))))</f>
        <v>#VALUE!</v>
      </c>
      <c r="Y448" t="e">
        <f>("USR\"&amp;Updates!K448)</f>
        <v>#VALUE!</v>
      </c>
      <c r="Z448" t="e">
        <f>Updates!K448&amp;"$"</f>
        <v>#VALUE!</v>
      </c>
      <c r="AA448" s="11">
        <f t="shared" ca="1" si="63"/>
        <v>14</v>
      </c>
      <c r="AB448" s="6" t="str">
        <f ca="1">LOOKUP(AA448,AC2:AC21,AD2:AD21)</f>
        <v>DC4MDB04</v>
      </c>
    </row>
    <row r="449" spans="1:28" ht="12" customHeight="1">
      <c r="A449" s="6" t="e">
        <f>TRIM(CLEAN(MID(Updates!D449,FIND("Network User Id: ",Updates!D449)+17,(FIND("E-MAIL ACCOUNTS",Updates!D449)-(FIND("Network User Id:",Updates!D449)+17)))))</f>
        <v>#VALUE!</v>
      </c>
      <c r="B449" s="6" t="e">
        <f>TRIM(CLEAN(MID(Updates!D449,FIND("Logon ID: ",Updates!D449)+10,(FIND("Password:",Updates!D449)-(FIND("Logon ID:",Updates!D449)+10)))))</f>
        <v>#VALUE!</v>
      </c>
      <c r="C449" t="e">
        <f>TRIM(CLEAN(MID(Updates!D449,FIND("Primary Address: ",Updates!D449)+17,(FIND("Secondary Address:",Updates!D449)-(FIND("Primary Address: ",Updates!D449)+17)))))</f>
        <v>#VALUE!</v>
      </c>
      <c r="D449" t="e">
        <f>TRIM(CLEAN(MID(Updates!D449,FIND("Secondary Address: ",Updates!D449)+19,(FIND("** PLEASE DO NOT REPLY TO THIS E-MAIL. ",Updates!D449)-(FIND("Secondary Address: ",Updates!D449)+19)))))</f>
        <v>#VALUE!</v>
      </c>
      <c r="E449" t="b">
        <f>IF(COUNT(SEARCH({"transpo.ottawa.on.ca"},D449)),"@ottawa.ca")</f>
        <v>0</v>
      </c>
      <c r="F449" s="9" t="e">
        <f t="shared" si="55"/>
        <v>#VALUE!</v>
      </c>
      <c r="G449" t="e">
        <f>TRIM(CLEAN(MID(Updates!D449,FIND("E-mail Address: ",Updates!D449)+16,(FIND("The employee",Updates!D449)-(FIND("E-mail Address: ",Updates!D449)+16)))))</f>
        <v>#VALUE!</v>
      </c>
      <c r="H449" t="e">
        <f>TRIM(CLEAN(MID(Updates!D449,FIND("Account Password: ",Updates!D449)+18,(FIND("NETWORK ACCOUNTS",Updates!D449)-(FIND("Account Password:",Updates!D449)+18)))))</f>
        <v>#VALUE!</v>
      </c>
      <c r="I449" t="e">
        <f>TRIM(CLEAN(MID(Updates!D449,FIND("Password: ",Updates!D449)+10,(FIND("E-mail",Updates!D449)-(FIND("Password:",Updates!D449)+12)))))</f>
        <v>#VALUE!</v>
      </c>
      <c r="J449" t="e">
        <f>TRIM(CLEAN(MID(Updates!D449,FIND("Account to clone: ",Updates!D449)+18,(FIND("Position",Updates!D449)-(FIND("Account to clone: ",Updates!D449)+18)))))</f>
        <v>#VALUE!</v>
      </c>
      <c r="K449" t="e">
        <f>TRIM(CLEAN(MID(Updates!D449,FIND("Clone permissions of another account: ",Updates!D449)+38,(FIND("Email required:",Updates!D449)-(FIND("Clone permissions of another account: ",Updates!D449)+38)))))</f>
        <v>#VALUE!</v>
      </c>
      <c r="L449" t="e">
        <f t="shared" si="56"/>
        <v>#VALUE!</v>
      </c>
      <c r="M449" s="8" t="e">
        <f>TRIM(CLEAN(MID(Updates!D449,FIND("Branch: ",Updates!D449)+8,(FIND("Division",Updates!D449)-(FIND("Branch: ",Updates!D449)+8)))))</f>
        <v>#VALUE!</v>
      </c>
      <c r="N449" s="8" t="e">
        <f>TRIM(CLEAN(MID(Updates!D449,FIND("Pooled Position: ",Updates!D449)+17,(FIND("Are the",Updates!D449)-(FIND("Pooled Position: ",Updates!D449)+17)))))</f>
        <v>#VALUE!</v>
      </c>
      <c r="O449" t="e">
        <f>TRIM(CLEAN(MID(Updates!D449,FIND("Employee Name: ",Updates!D449)+15,(FIND("Job Title",Updates!D449)-(FIND("Employee Name: ",Updates!D449)+15)))))</f>
        <v>#VALUE!</v>
      </c>
      <c r="P449" t="e">
        <f t="shared" si="57"/>
        <v>#VALUE!</v>
      </c>
      <c r="Q449" t="e">
        <f t="shared" si="58"/>
        <v>#VALUE!</v>
      </c>
      <c r="R449" t="e">
        <f t="shared" si="59"/>
        <v>#VALUE!</v>
      </c>
      <c r="S449" t="e">
        <f>TRIM(CLEAN(MID(Updates!D449,FIND("Account to clone: ",Updates!D449)+18,(FIND("Position",Updates!D449)-(FIND("Account to clone: ",Updates!D449)+18)))))</f>
        <v>#VALUE!</v>
      </c>
      <c r="T449" t="str">
        <f t="shared" si="60"/>
        <v/>
      </c>
      <c r="U449" t="str">
        <f t="shared" si="61"/>
        <v>No</v>
      </c>
      <c r="V449" t="e">
        <f>TRIM(CLEAN(MID(Updates!D449,FIND("Home Share (H:\ drive) required: ",Updates!D449)+4,(FIND("Group Share (S:\ drive) required: ",Updates!D449)-(FIND("Home Share (H:\ drive) required: ",Updates!D449)+4)))))</f>
        <v>#VALUE!</v>
      </c>
      <c r="W449" t="str">
        <f t="shared" si="62"/>
        <v>No</v>
      </c>
      <c r="X449" t="e">
        <f>TRIM(CLEAN(MID(Updates!D449,FIND("S Drive Path: ",Updates!D449)+14,(FIND("Position",Updates!D449)-(FIND("S Drive Path: ",Updates!D449)+14)))))</f>
        <v>#VALUE!</v>
      </c>
      <c r="Y449" t="e">
        <f>("USR\"&amp;Updates!K449)</f>
        <v>#VALUE!</v>
      </c>
      <c r="Z449" t="e">
        <f>Updates!K449&amp;"$"</f>
        <v>#VALUE!</v>
      </c>
      <c r="AA449" s="11">
        <f t="shared" ca="1" si="63"/>
        <v>7</v>
      </c>
      <c r="AB449" s="6" t="str">
        <f ca="1">LOOKUP(AA449,AC2:AC21,AD2:AD21)</f>
        <v>DC1MDB07</v>
      </c>
    </row>
    <row r="450" spans="1:28" ht="12" customHeight="1">
      <c r="A450" s="6" t="e">
        <f>TRIM(CLEAN(MID(Updates!D450,FIND("Network User Id: ",Updates!D450)+17,(FIND("E-MAIL ACCOUNTS",Updates!D450)-(FIND("Network User Id:",Updates!D450)+17)))))</f>
        <v>#VALUE!</v>
      </c>
      <c r="B450" s="6" t="e">
        <f>TRIM(CLEAN(MID(Updates!D450,FIND("Logon ID: ",Updates!D450)+10,(FIND("Password:",Updates!D450)-(FIND("Logon ID:",Updates!D450)+10)))))</f>
        <v>#VALUE!</v>
      </c>
      <c r="C450" t="e">
        <f>TRIM(CLEAN(MID(Updates!D450,FIND("Primary Address: ",Updates!D450)+17,(FIND("Secondary Address:",Updates!D450)-(FIND("Primary Address: ",Updates!D450)+17)))))</f>
        <v>#VALUE!</v>
      </c>
      <c r="D450" t="e">
        <f>TRIM(CLEAN(MID(Updates!D450,FIND("Secondary Address: ",Updates!D450)+19,(FIND("** PLEASE DO NOT REPLY TO THIS E-MAIL. ",Updates!D450)-(FIND("Secondary Address: ",Updates!D450)+19)))))</f>
        <v>#VALUE!</v>
      </c>
      <c r="E450" t="b">
        <f>IF(COUNT(SEARCH({"transpo.ottawa.on.ca"},D450)),"@ottawa.ca")</f>
        <v>0</v>
      </c>
      <c r="F450" s="9" t="e">
        <f t="shared" si="55"/>
        <v>#VALUE!</v>
      </c>
      <c r="G450" t="e">
        <f>TRIM(CLEAN(MID(Updates!D450,FIND("E-mail Address: ",Updates!D450)+16,(FIND("The employee",Updates!D450)-(FIND("E-mail Address: ",Updates!D450)+16)))))</f>
        <v>#VALUE!</v>
      </c>
      <c r="H450" t="e">
        <f>TRIM(CLEAN(MID(Updates!D450,FIND("Account Password: ",Updates!D450)+18,(FIND("NETWORK ACCOUNTS",Updates!D450)-(FIND("Account Password:",Updates!D450)+18)))))</f>
        <v>#VALUE!</v>
      </c>
      <c r="I450" t="e">
        <f>TRIM(CLEAN(MID(Updates!D450,FIND("Password: ",Updates!D450)+10,(FIND("E-mail",Updates!D450)-(FIND("Password:",Updates!D450)+12)))))</f>
        <v>#VALUE!</v>
      </c>
      <c r="J450" t="e">
        <f>TRIM(CLEAN(MID(Updates!D450,FIND("Account to clone: ",Updates!D450)+18,(FIND("Position",Updates!D450)-(FIND("Account to clone: ",Updates!D450)+18)))))</f>
        <v>#VALUE!</v>
      </c>
      <c r="K450" t="e">
        <f>TRIM(CLEAN(MID(Updates!D450,FIND("Clone permissions of another account: ",Updates!D450)+38,(FIND("Email required:",Updates!D450)-(FIND("Clone permissions of another account: ",Updates!D450)+38)))))</f>
        <v>#VALUE!</v>
      </c>
      <c r="L450" t="e">
        <f t="shared" si="56"/>
        <v>#VALUE!</v>
      </c>
      <c r="M450" s="8" t="e">
        <f>TRIM(CLEAN(MID(Updates!D450,FIND("Branch: ",Updates!D450)+8,(FIND("Division",Updates!D450)-(FIND("Branch: ",Updates!D450)+8)))))</f>
        <v>#VALUE!</v>
      </c>
      <c r="N450" s="8" t="e">
        <f>TRIM(CLEAN(MID(Updates!D450,FIND("Pooled Position: ",Updates!D450)+17,(FIND("Are the",Updates!D450)-(FIND("Pooled Position: ",Updates!D450)+17)))))</f>
        <v>#VALUE!</v>
      </c>
      <c r="O450" t="e">
        <f>TRIM(CLEAN(MID(Updates!D450,FIND("Employee Name: ",Updates!D450)+15,(FIND("Job Title",Updates!D450)-(FIND("Employee Name: ",Updates!D450)+15)))))</f>
        <v>#VALUE!</v>
      </c>
      <c r="P450" t="e">
        <f t="shared" si="57"/>
        <v>#VALUE!</v>
      </c>
      <c r="Q450" t="e">
        <f t="shared" si="58"/>
        <v>#VALUE!</v>
      </c>
      <c r="R450" t="e">
        <f t="shared" si="59"/>
        <v>#VALUE!</v>
      </c>
      <c r="S450" t="e">
        <f>TRIM(CLEAN(MID(Updates!D450,FIND("Account to clone: ",Updates!D450)+18,(FIND("Position",Updates!D450)-(FIND("Account to clone: ",Updates!D450)+18)))))</f>
        <v>#VALUE!</v>
      </c>
      <c r="T450" t="str">
        <f t="shared" si="60"/>
        <v/>
      </c>
      <c r="U450" t="str">
        <f t="shared" si="61"/>
        <v>No</v>
      </c>
      <c r="V450" t="e">
        <f>TRIM(CLEAN(MID(Updates!D450,FIND("Home Share (H:\ drive) required: ",Updates!D450)+4,(FIND("Group Share (S:\ drive) required: ",Updates!D450)-(FIND("Home Share (H:\ drive) required: ",Updates!D450)+4)))))</f>
        <v>#VALUE!</v>
      </c>
      <c r="W450" t="str">
        <f t="shared" si="62"/>
        <v>No</v>
      </c>
      <c r="X450" t="e">
        <f>TRIM(CLEAN(MID(Updates!D450,FIND("S Drive Path: ",Updates!D450)+14,(FIND("Position",Updates!D450)-(FIND("S Drive Path: ",Updates!D450)+14)))))</f>
        <v>#VALUE!</v>
      </c>
      <c r="Y450" t="e">
        <f>("USR\"&amp;Updates!K450)</f>
        <v>#VALUE!</v>
      </c>
      <c r="Z450" t="e">
        <f>Updates!K450&amp;"$"</f>
        <v>#VALUE!</v>
      </c>
      <c r="AA450" s="11">
        <f t="shared" ca="1" si="63"/>
        <v>14</v>
      </c>
      <c r="AB450" s="6" t="str">
        <f ca="1">LOOKUP(AA450,AC2:AC21,AD2:AD21)</f>
        <v>DC4MDB04</v>
      </c>
    </row>
    <row r="451" spans="1:28" ht="12" customHeight="1">
      <c r="A451" s="6" t="e">
        <f>TRIM(CLEAN(MID(Updates!D451,FIND("Network User Id: ",Updates!D451)+17,(FIND("E-MAIL ACCOUNTS",Updates!D451)-(FIND("Network User Id:",Updates!D451)+17)))))</f>
        <v>#VALUE!</v>
      </c>
      <c r="B451" s="6" t="e">
        <f>TRIM(CLEAN(MID(Updates!D451,FIND("Logon ID: ",Updates!D451)+10,(FIND("Password:",Updates!D451)-(FIND("Logon ID:",Updates!D451)+10)))))</f>
        <v>#VALUE!</v>
      </c>
      <c r="C451" t="e">
        <f>TRIM(CLEAN(MID(Updates!D451,FIND("Primary Address: ",Updates!D451)+17,(FIND("Secondary Address:",Updates!D451)-(FIND("Primary Address: ",Updates!D451)+17)))))</f>
        <v>#VALUE!</v>
      </c>
      <c r="D451" t="e">
        <f>TRIM(CLEAN(MID(Updates!D451,FIND("Secondary Address: ",Updates!D451)+19,(FIND("** PLEASE DO NOT REPLY TO THIS E-MAIL. ",Updates!D451)-(FIND("Secondary Address: ",Updates!D451)+19)))))</f>
        <v>#VALUE!</v>
      </c>
      <c r="E451" t="b">
        <f>IF(COUNT(SEARCH({"transpo.ottawa.on.ca"},D451)),"@ottawa.ca")</f>
        <v>0</v>
      </c>
      <c r="F451" s="9" t="e">
        <f t="shared" ref="F451:F514" si="64">TRIM(LEFT(SUBSTITUTE(D451,"@",REPT(" ",LEN(D451))),LEN(D451)))</f>
        <v>#VALUE!</v>
      </c>
      <c r="G451" t="e">
        <f>TRIM(CLEAN(MID(Updates!D451,FIND("E-mail Address: ",Updates!D451)+16,(FIND("The employee",Updates!D451)-(FIND("E-mail Address: ",Updates!D451)+16)))))</f>
        <v>#VALUE!</v>
      </c>
      <c r="H451" t="e">
        <f>TRIM(CLEAN(MID(Updates!D451,FIND("Account Password: ",Updates!D451)+18,(FIND("NETWORK ACCOUNTS",Updates!D451)-(FIND("Account Password:",Updates!D451)+18)))))</f>
        <v>#VALUE!</v>
      </c>
      <c r="I451" t="e">
        <f>TRIM(CLEAN(MID(Updates!D451,FIND("Password: ",Updates!D451)+10,(FIND("E-mail",Updates!D451)-(FIND("Password:",Updates!D451)+12)))))</f>
        <v>#VALUE!</v>
      </c>
      <c r="J451" t="e">
        <f>TRIM(CLEAN(MID(Updates!D451,FIND("Account to clone: ",Updates!D451)+18,(FIND("Position",Updates!D451)-(FIND("Account to clone: ",Updates!D451)+18)))))</f>
        <v>#VALUE!</v>
      </c>
      <c r="K451" t="e">
        <f>TRIM(CLEAN(MID(Updates!D451,FIND("Clone permissions of another account: ",Updates!D451)+38,(FIND("Email required:",Updates!D451)-(FIND("Clone permissions of another account: ",Updates!D451)+38)))))</f>
        <v>#VALUE!</v>
      </c>
      <c r="L451" t="e">
        <f t="shared" ref="L451:L514" si="65">IF(K451="No","",K451)</f>
        <v>#VALUE!</v>
      </c>
      <c r="M451" s="8" t="e">
        <f>TRIM(CLEAN(MID(Updates!D451,FIND("Branch: ",Updates!D451)+8,(FIND("Division",Updates!D451)-(FIND("Branch: ",Updates!D451)+8)))))</f>
        <v>#VALUE!</v>
      </c>
      <c r="N451" s="8" t="e">
        <f>TRIM(CLEAN(MID(Updates!D451,FIND("Pooled Position: ",Updates!D451)+17,(FIND("Are the",Updates!D451)-(FIND("Pooled Position: ",Updates!D451)+17)))))</f>
        <v>#VALUE!</v>
      </c>
      <c r="O451" t="e">
        <f>TRIM(CLEAN(MID(Updates!D451,FIND("Employee Name: ",Updates!D451)+15,(FIND("Job Title",Updates!D451)-(FIND("Employee Name: ",Updates!D451)+15)))))</f>
        <v>#VALUE!</v>
      </c>
      <c r="P451" t="e">
        <f t="shared" ref="P451:P514" si="66">TRIM(CLEAN(IF(ISTEXT(B451)=FALSE,A451,IF(ISTEXT(B451)=TRUE,B451))))</f>
        <v>#VALUE!</v>
      </c>
      <c r="Q451" t="e">
        <f t="shared" ref="Q451:Q514" si="67">TRIM(CLEAN(IF(ISTEXT(G451)=FALSE,D451,IF(ISTEXT(G451)=TRUE,G451))))</f>
        <v>#VALUE!</v>
      </c>
      <c r="R451" t="e">
        <f t="shared" ref="R451:R514" si="68">TRIM(CLEAN(IF(ISTEXT(I451)=FALSE,H451,IF(ISTEXT(I451)=TRUE,I451))))</f>
        <v>#VALUE!</v>
      </c>
      <c r="S451" t="e">
        <f>TRIM(CLEAN(MID(Updates!D451,FIND("Account to clone: ",Updates!D451)+18,(FIND("Position",Updates!D451)-(FIND("Account to clone: ",Updates!D451)+18)))))</f>
        <v>#VALUE!</v>
      </c>
      <c r="T451" t="str">
        <f t="shared" ref="T451:T514" si="69">TRIM(CLEAN(IF(ISERROR(S451),"",S451)))</f>
        <v/>
      </c>
      <c r="U451" t="str">
        <f t="shared" ref="U451:U514" si="70">IF(T451="","No","Yes")</f>
        <v>No</v>
      </c>
      <c r="V451" t="e">
        <f>TRIM(CLEAN(MID(Updates!D451,FIND("Home Share (H:\ drive) required: ",Updates!D451)+4,(FIND("Group Share (S:\ drive) required: ",Updates!D451)-(FIND("Home Share (H:\ drive) required: ",Updates!D451)+4)))))</f>
        <v>#VALUE!</v>
      </c>
      <c r="W451" t="str">
        <f t="shared" ref="W451:W514" si="71">IF(ISERROR(V451),"No",V451)</f>
        <v>No</v>
      </c>
      <c r="X451" t="e">
        <f>TRIM(CLEAN(MID(Updates!D451,FIND("S Drive Path: ",Updates!D451)+14,(FIND("Position",Updates!D451)-(FIND("S Drive Path: ",Updates!D451)+14)))))</f>
        <v>#VALUE!</v>
      </c>
      <c r="Y451" t="e">
        <f>("USR\"&amp;Updates!K451)</f>
        <v>#VALUE!</v>
      </c>
      <c r="Z451" t="e">
        <f>Updates!K451&amp;"$"</f>
        <v>#VALUE!</v>
      </c>
      <c r="AA451" s="11">
        <f t="shared" ref="AA451:AA514" ca="1" si="72">RANDBETWEEN(1,20)</f>
        <v>4</v>
      </c>
      <c r="AB451" s="6" t="str">
        <f ca="1">LOOKUP(AA451,AC2:AC21,AD2:AD21)</f>
        <v>DC1MDB04</v>
      </c>
    </row>
    <row r="452" spans="1:28" ht="12" customHeight="1">
      <c r="A452" s="6" t="e">
        <f>TRIM(CLEAN(MID(Updates!D452,FIND("Network User Id: ",Updates!D452)+17,(FIND("E-MAIL ACCOUNTS",Updates!D452)-(FIND("Network User Id:",Updates!D452)+17)))))</f>
        <v>#VALUE!</v>
      </c>
      <c r="B452" s="6" t="e">
        <f>TRIM(CLEAN(MID(Updates!D452,FIND("Logon ID: ",Updates!D452)+10,(FIND("Password:",Updates!D452)-(FIND("Logon ID:",Updates!D452)+10)))))</f>
        <v>#VALUE!</v>
      </c>
      <c r="C452" t="e">
        <f>TRIM(CLEAN(MID(Updates!D452,FIND("Primary Address: ",Updates!D452)+17,(FIND("Secondary Address:",Updates!D452)-(FIND("Primary Address: ",Updates!D452)+17)))))</f>
        <v>#VALUE!</v>
      </c>
      <c r="D452" t="e">
        <f>TRIM(CLEAN(MID(Updates!D452,FIND("Secondary Address: ",Updates!D452)+19,(FIND("** PLEASE DO NOT REPLY TO THIS E-MAIL. ",Updates!D452)-(FIND("Secondary Address: ",Updates!D452)+19)))))</f>
        <v>#VALUE!</v>
      </c>
      <c r="E452" t="b">
        <f>IF(COUNT(SEARCH({"transpo.ottawa.on.ca"},D452)),"@ottawa.ca")</f>
        <v>0</v>
      </c>
      <c r="F452" s="9" t="e">
        <f t="shared" si="64"/>
        <v>#VALUE!</v>
      </c>
      <c r="G452" t="e">
        <f>TRIM(CLEAN(MID(Updates!D452,FIND("E-mail Address: ",Updates!D452)+16,(FIND("The employee",Updates!D452)-(FIND("E-mail Address: ",Updates!D452)+16)))))</f>
        <v>#VALUE!</v>
      </c>
      <c r="H452" t="e">
        <f>TRIM(CLEAN(MID(Updates!D452,FIND("Account Password: ",Updates!D452)+18,(FIND("NETWORK ACCOUNTS",Updates!D452)-(FIND("Account Password:",Updates!D452)+18)))))</f>
        <v>#VALUE!</v>
      </c>
      <c r="I452" t="e">
        <f>TRIM(CLEAN(MID(Updates!D452,FIND("Password: ",Updates!D452)+10,(FIND("E-mail",Updates!D452)-(FIND("Password:",Updates!D452)+12)))))</f>
        <v>#VALUE!</v>
      </c>
      <c r="J452" t="e">
        <f>TRIM(CLEAN(MID(Updates!D452,FIND("Account to clone: ",Updates!D452)+18,(FIND("Position",Updates!D452)-(FIND("Account to clone: ",Updates!D452)+18)))))</f>
        <v>#VALUE!</v>
      </c>
      <c r="K452" t="e">
        <f>TRIM(CLEAN(MID(Updates!D452,FIND("Clone permissions of another account: ",Updates!D452)+38,(FIND("Email required:",Updates!D452)-(FIND("Clone permissions of another account: ",Updates!D452)+38)))))</f>
        <v>#VALUE!</v>
      </c>
      <c r="L452" t="e">
        <f t="shared" si="65"/>
        <v>#VALUE!</v>
      </c>
      <c r="M452" s="8" t="e">
        <f>TRIM(CLEAN(MID(Updates!D452,FIND("Branch: ",Updates!D452)+8,(FIND("Division",Updates!D452)-(FIND("Branch: ",Updates!D452)+8)))))</f>
        <v>#VALUE!</v>
      </c>
      <c r="N452" s="8" t="e">
        <f>TRIM(CLEAN(MID(Updates!D452,FIND("Pooled Position: ",Updates!D452)+17,(FIND("Are the",Updates!D452)-(FIND("Pooled Position: ",Updates!D452)+17)))))</f>
        <v>#VALUE!</v>
      </c>
      <c r="O452" t="e">
        <f>TRIM(CLEAN(MID(Updates!D452,FIND("Employee Name: ",Updates!D452)+15,(FIND("Job Title",Updates!D452)-(FIND("Employee Name: ",Updates!D452)+15)))))</f>
        <v>#VALUE!</v>
      </c>
      <c r="P452" t="e">
        <f t="shared" si="66"/>
        <v>#VALUE!</v>
      </c>
      <c r="Q452" t="e">
        <f t="shared" si="67"/>
        <v>#VALUE!</v>
      </c>
      <c r="R452" t="e">
        <f t="shared" si="68"/>
        <v>#VALUE!</v>
      </c>
      <c r="S452" t="e">
        <f>TRIM(CLEAN(MID(Updates!D452,FIND("Account to clone: ",Updates!D452)+18,(FIND("Position",Updates!D452)-(FIND("Account to clone: ",Updates!D452)+18)))))</f>
        <v>#VALUE!</v>
      </c>
      <c r="T452" t="str">
        <f t="shared" si="69"/>
        <v/>
      </c>
      <c r="U452" t="str">
        <f t="shared" si="70"/>
        <v>No</v>
      </c>
      <c r="V452" t="e">
        <f>TRIM(CLEAN(MID(Updates!D452,FIND("Home Share (H:\ drive) required: ",Updates!D452)+4,(FIND("Group Share (S:\ drive) required: ",Updates!D452)-(FIND("Home Share (H:\ drive) required: ",Updates!D452)+4)))))</f>
        <v>#VALUE!</v>
      </c>
      <c r="W452" t="str">
        <f t="shared" si="71"/>
        <v>No</v>
      </c>
      <c r="X452" t="e">
        <f>TRIM(CLEAN(MID(Updates!D452,FIND("S Drive Path: ",Updates!D452)+14,(FIND("Position",Updates!D452)-(FIND("S Drive Path: ",Updates!D452)+14)))))</f>
        <v>#VALUE!</v>
      </c>
      <c r="Y452" t="e">
        <f>("USR\"&amp;Updates!K452)</f>
        <v>#VALUE!</v>
      </c>
      <c r="Z452" t="e">
        <f>Updates!K452&amp;"$"</f>
        <v>#VALUE!</v>
      </c>
      <c r="AA452" s="11">
        <f t="shared" ca="1" si="72"/>
        <v>15</v>
      </c>
      <c r="AB452" s="6" t="str">
        <f ca="1">LOOKUP(AA452,AC2:AC21,AD2:AD21)</f>
        <v>DC4MDB05</v>
      </c>
    </row>
    <row r="453" spans="1:28" ht="12" customHeight="1">
      <c r="A453" s="6" t="e">
        <f>TRIM(CLEAN(MID(Updates!D453,FIND("Network User Id: ",Updates!D453)+17,(FIND("E-MAIL ACCOUNTS",Updates!D453)-(FIND("Network User Id:",Updates!D453)+17)))))</f>
        <v>#VALUE!</v>
      </c>
      <c r="B453" s="6" t="e">
        <f>TRIM(CLEAN(MID(Updates!D453,FIND("Logon ID: ",Updates!D453)+10,(FIND("Password:",Updates!D453)-(FIND("Logon ID:",Updates!D453)+10)))))</f>
        <v>#VALUE!</v>
      </c>
      <c r="C453" t="e">
        <f>TRIM(CLEAN(MID(Updates!D453,FIND("Primary Address: ",Updates!D453)+17,(FIND("Secondary Address:",Updates!D453)-(FIND("Primary Address: ",Updates!D453)+17)))))</f>
        <v>#VALUE!</v>
      </c>
      <c r="D453" t="e">
        <f>TRIM(CLEAN(MID(Updates!D453,FIND("Secondary Address: ",Updates!D453)+19,(FIND("** PLEASE DO NOT REPLY TO THIS E-MAIL. ",Updates!D453)-(FIND("Secondary Address: ",Updates!D453)+19)))))</f>
        <v>#VALUE!</v>
      </c>
      <c r="E453" t="b">
        <f>IF(COUNT(SEARCH({"transpo.ottawa.on.ca"},D453)),"@ottawa.ca")</f>
        <v>0</v>
      </c>
      <c r="F453" s="9" t="e">
        <f t="shared" si="64"/>
        <v>#VALUE!</v>
      </c>
      <c r="G453" t="e">
        <f>TRIM(CLEAN(MID(Updates!D453,FIND("E-mail Address: ",Updates!D453)+16,(FIND("The employee",Updates!D453)-(FIND("E-mail Address: ",Updates!D453)+16)))))</f>
        <v>#VALUE!</v>
      </c>
      <c r="H453" t="e">
        <f>TRIM(CLEAN(MID(Updates!D453,FIND("Account Password: ",Updates!D453)+18,(FIND("NETWORK ACCOUNTS",Updates!D453)-(FIND("Account Password:",Updates!D453)+18)))))</f>
        <v>#VALUE!</v>
      </c>
      <c r="I453" t="e">
        <f>TRIM(CLEAN(MID(Updates!D453,FIND("Password: ",Updates!D453)+10,(FIND("E-mail",Updates!D453)-(FIND("Password:",Updates!D453)+12)))))</f>
        <v>#VALUE!</v>
      </c>
      <c r="J453" t="e">
        <f>TRIM(CLEAN(MID(Updates!D453,FIND("Account to clone: ",Updates!D453)+18,(FIND("Position",Updates!D453)-(FIND("Account to clone: ",Updates!D453)+18)))))</f>
        <v>#VALUE!</v>
      </c>
      <c r="K453" t="e">
        <f>TRIM(CLEAN(MID(Updates!D453,FIND("Clone permissions of another account: ",Updates!D453)+38,(FIND("Email required:",Updates!D453)-(FIND("Clone permissions of another account: ",Updates!D453)+38)))))</f>
        <v>#VALUE!</v>
      </c>
      <c r="L453" t="e">
        <f t="shared" si="65"/>
        <v>#VALUE!</v>
      </c>
      <c r="M453" s="8" t="e">
        <f>TRIM(CLEAN(MID(Updates!D453,FIND("Branch: ",Updates!D453)+8,(FIND("Division",Updates!D453)-(FIND("Branch: ",Updates!D453)+8)))))</f>
        <v>#VALUE!</v>
      </c>
      <c r="N453" s="8" t="e">
        <f>TRIM(CLEAN(MID(Updates!D453,FIND("Pooled Position: ",Updates!D453)+17,(FIND("Are the",Updates!D453)-(FIND("Pooled Position: ",Updates!D453)+17)))))</f>
        <v>#VALUE!</v>
      </c>
      <c r="O453" t="e">
        <f>TRIM(CLEAN(MID(Updates!D453,FIND("Employee Name: ",Updates!D453)+15,(FIND("Job Title",Updates!D453)-(FIND("Employee Name: ",Updates!D453)+15)))))</f>
        <v>#VALUE!</v>
      </c>
      <c r="P453" t="e">
        <f t="shared" si="66"/>
        <v>#VALUE!</v>
      </c>
      <c r="Q453" t="e">
        <f t="shared" si="67"/>
        <v>#VALUE!</v>
      </c>
      <c r="R453" t="e">
        <f t="shared" si="68"/>
        <v>#VALUE!</v>
      </c>
      <c r="S453" t="e">
        <f>TRIM(CLEAN(MID(Updates!D453,FIND("Account to clone: ",Updates!D453)+18,(FIND("Position",Updates!D453)-(FIND("Account to clone: ",Updates!D453)+18)))))</f>
        <v>#VALUE!</v>
      </c>
      <c r="T453" t="str">
        <f t="shared" si="69"/>
        <v/>
      </c>
      <c r="U453" t="str">
        <f t="shared" si="70"/>
        <v>No</v>
      </c>
      <c r="V453" t="e">
        <f>TRIM(CLEAN(MID(Updates!D453,FIND("Home Share (H:\ drive) required: ",Updates!D453)+4,(FIND("Group Share (S:\ drive) required: ",Updates!D453)-(FIND("Home Share (H:\ drive) required: ",Updates!D453)+4)))))</f>
        <v>#VALUE!</v>
      </c>
      <c r="W453" t="str">
        <f t="shared" si="71"/>
        <v>No</v>
      </c>
      <c r="X453" t="e">
        <f>TRIM(CLEAN(MID(Updates!D453,FIND("S Drive Path: ",Updates!D453)+14,(FIND("Position",Updates!D453)-(FIND("S Drive Path: ",Updates!D453)+14)))))</f>
        <v>#VALUE!</v>
      </c>
      <c r="Y453" t="e">
        <f>("USR\"&amp;Updates!K453)</f>
        <v>#VALUE!</v>
      </c>
      <c r="Z453" t="e">
        <f>Updates!K453&amp;"$"</f>
        <v>#VALUE!</v>
      </c>
      <c r="AA453" s="11">
        <f t="shared" ca="1" si="72"/>
        <v>10</v>
      </c>
      <c r="AB453" s="6" t="str">
        <f ca="1">LOOKUP(AA453,AC2:AC21,AD2:AD21)</f>
        <v>DC1MDB10</v>
      </c>
    </row>
    <row r="454" spans="1:28" ht="12" customHeight="1">
      <c r="A454" s="6" t="e">
        <f>TRIM(CLEAN(MID(Updates!D454,FIND("Network User Id: ",Updates!D454)+17,(FIND("E-MAIL ACCOUNTS",Updates!D454)-(FIND("Network User Id:",Updates!D454)+17)))))</f>
        <v>#VALUE!</v>
      </c>
      <c r="B454" s="6" t="e">
        <f>TRIM(CLEAN(MID(Updates!D454,FIND("Logon ID: ",Updates!D454)+10,(FIND("Password:",Updates!D454)-(FIND("Logon ID:",Updates!D454)+10)))))</f>
        <v>#VALUE!</v>
      </c>
      <c r="C454" t="e">
        <f>TRIM(CLEAN(MID(Updates!D454,FIND("Primary Address: ",Updates!D454)+17,(FIND("Secondary Address:",Updates!D454)-(FIND("Primary Address: ",Updates!D454)+17)))))</f>
        <v>#VALUE!</v>
      </c>
      <c r="D454" t="e">
        <f>TRIM(CLEAN(MID(Updates!D454,FIND("Secondary Address: ",Updates!D454)+19,(FIND("** PLEASE DO NOT REPLY TO THIS E-MAIL. ",Updates!D454)-(FIND("Secondary Address: ",Updates!D454)+19)))))</f>
        <v>#VALUE!</v>
      </c>
      <c r="E454" t="b">
        <f>IF(COUNT(SEARCH({"transpo.ottawa.on.ca"},D454)),"@ottawa.ca")</f>
        <v>0</v>
      </c>
      <c r="F454" s="9" t="e">
        <f t="shared" si="64"/>
        <v>#VALUE!</v>
      </c>
      <c r="G454" t="e">
        <f>TRIM(CLEAN(MID(Updates!D454,FIND("E-mail Address: ",Updates!D454)+16,(FIND("The employee",Updates!D454)-(FIND("E-mail Address: ",Updates!D454)+16)))))</f>
        <v>#VALUE!</v>
      </c>
      <c r="H454" t="e">
        <f>TRIM(CLEAN(MID(Updates!D454,FIND("Account Password: ",Updates!D454)+18,(FIND("NETWORK ACCOUNTS",Updates!D454)-(FIND("Account Password:",Updates!D454)+18)))))</f>
        <v>#VALUE!</v>
      </c>
      <c r="I454" t="e">
        <f>TRIM(CLEAN(MID(Updates!D454,FIND("Password: ",Updates!D454)+10,(FIND("E-mail",Updates!D454)-(FIND("Password:",Updates!D454)+12)))))</f>
        <v>#VALUE!</v>
      </c>
      <c r="J454" t="e">
        <f>TRIM(CLEAN(MID(Updates!D454,FIND("Account to clone: ",Updates!D454)+18,(FIND("Position",Updates!D454)-(FIND("Account to clone: ",Updates!D454)+18)))))</f>
        <v>#VALUE!</v>
      </c>
      <c r="K454" t="e">
        <f>TRIM(CLEAN(MID(Updates!D454,FIND("Clone permissions of another account: ",Updates!D454)+38,(FIND("Email required:",Updates!D454)-(FIND("Clone permissions of another account: ",Updates!D454)+38)))))</f>
        <v>#VALUE!</v>
      </c>
      <c r="L454" t="e">
        <f t="shared" si="65"/>
        <v>#VALUE!</v>
      </c>
      <c r="M454" s="8" t="e">
        <f>TRIM(CLEAN(MID(Updates!D454,FIND("Branch: ",Updates!D454)+8,(FIND("Division",Updates!D454)-(FIND("Branch: ",Updates!D454)+8)))))</f>
        <v>#VALUE!</v>
      </c>
      <c r="N454" s="8" t="e">
        <f>TRIM(CLEAN(MID(Updates!D454,FIND("Pooled Position: ",Updates!D454)+17,(FIND("Are the",Updates!D454)-(FIND("Pooled Position: ",Updates!D454)+17)))))</f>
        <v>#VALUE!</v>
      </c>
      <c r="O454" t="e">
        <f>TRIM(CLEAN(MID(Updates!D454,FIND("Employee Name: ",Updates!D454)+15,(FIND("Job Title",Updates!D454)-(FIND("Employee Name: ",Updates!D454)+15)))))</f>
        <v>#VALUE!</v>
      </c>
      <c r="P454" t="e">
        <f t="shared" si="66"/>
        <v>#VALUE!</v>
      </c>
      <c r="Q454" t="e">
        <f t="shared" si="67"/>
        <v>#VALUE!</v>
      </c>
      <c r="R454" t="e">
        <f t="shared" si="68"/>
        <v>#VALUE!</v>
      </c>
      <c r="S454" t="e">
        <f>TRIM(CLEAN(MID(Updates!D454,FIND("Account to clone: ",Updates!D454)+18,(FIND("Position",Updates!D454)-(FIND("Account to clone: ",Updates!D454)+18)))))</f>
        <v>#VALUE!</v>
      </c>
      <c r="T454" t="str">
        <f t="shared" si="69"/>
        <v/>
      </c>
      <c r="U454" t="str">
        <f t="shared" si="70"/>
        <v>No</v>
      </c>
      <c r="V454" t="e">
        <f>TRIM(CLEAN(MID(Updates!D454,FIND("Home Share (H:\ drive) required: ",Updates!D454)+4,(FIND("Group Share (S:\ drive) required: ",Updates!D454)-(FIND("Home Share (H:\ drive) required: ",Updates!D454)+4)))))</f>
        <v>#VALUE!</v>
      </c>
      <c r="W454" t="str">
        <f t="shared" si="71"/>
        <v>No</v>
      </c>
      <c r="X454" t="e">
        <f>TRIM(CLEAN(MID(Updates!D454,FIND("S Drive Path: ",Updates!D454)+14,(FIND("Position",Updates!D454)-(FIND("S Drive Path: ",Updates!D454)+14)))))</f>
        <v>#VALUE!</v>
      </c>
      <c r="Y454" t="e">
        <f>("USR\"&amp;Updates!K454)</f>
        <v>#VALUE!</v>
      </c>
      <c r="Z454" t="e">
        <f>Updates!K454&amp;"$"</f>
        <v>#VALUE!</v>
      </c>
      <c r="AA454" s="11">
        <f t="shared" ca="1" si="72"/>
        <v>8</v>
      </c>
      <c r="AB454" s="6" t="str">
        <f ca="1">LOOKUP(AA454,AC2:AC21,AD2:AD21)</f>
        <v>DC1MDB08</v>
      </c>
    </row>
    <row r="455" spans="1:28" ht="12" customHeight="1">
      <c r="A455" s="6" t="e">
        <f>TRIM(CLEAN(MID(Updates!D455,FIND("Network User Id: ",Updates!D455)+17,(FIND("E-MAIL ACCOUNTS",Updates!D455)-(FIND("Network User Id:",Updates!D455)+17)))))</f>
        <v>#VALUE!</v>
      </c>
      <c r="B455" s="6" t="e">
        <f>TRIM(CLEAN(MID(Updates!D455,FIND("Logon ID: ",Updates!D455)+10,(FIND("Password:",Updates!D455)-(FIND("Logon ID:",Updates!D455)+10)))))</f>
        <v>#VALUE!</v>
      </c>
      <c r="C455" t="e">
        <f>TRIM(CLEAN(MID(Updates!D455,FIND("Primary Address: ",Updates!D455)+17,(FIND("Secondary Address:",Updates!D455)-(FIND("Primary Address: ",Updates!D455)+17)))))</f>
        <v>#VALUE!</v>
      </c>
      <c r="D455" t="e">
        <f>TRIM(CLEAN(MID(Updates!D455,FIND("Secondary Address: ",Updates!D455)+19,(FIND("** PLEASE DO NOT REPLY TO THIS E-MAIL. ",Updates!D455)-(FIND("Secondary Address: ",Updates!D455)+19)))))</f>
        <v>#VALUE!</v>
      </c>
      <c r="E455" t="b">
        <f>IF(COUNT(SEARCH({"transpo.ottawa.on.ca"},D455)),"@ottawa.ca")</f>
        <v>0</v>
      </c>
      <c r="F455" s="9" t="e">
        <f t="shared" si="64"/>
        <v>#VALUE!</v>
      </c>
      <c r="G455" t="e">
        <f>TRIM(CLEAN(MID(Updates!D455,FIND("E-mail Address: ",Updates!D455)+16,(FIND("The employee",Updates!D455)-(FIND("E-mail Address: ",Updates!D455)+16)))))</f>
        <v>#VALUE!</v>
      </c>
      <c r="H455" t="e">
        <f>TRIM(CLEAN(MID(Updates!D455,FIND("Account Password: ",Updates!D455)+18,(FIND("NETWORK ACCOUNTS",Updates!D455)-(FIND("Account Password:",Updates!D455)+18)))))</f>
        <v>#VALUE!</v>
      </c>
      <c r="I455" t="e">
        <f>TRIM(CLEAN(MID(Updates!D455,FIND("Password: ",Updates!D455)+10,(FIND("E-mail",Updates!D455)-(FIND("Password:",Updates!D455)+12)))))</f>
        <v>#VALUE!</v>
      </c>
      <c r="J455" t="e">
        <f>TRIM(CLEAN(MID(Updates!D455,FIND("Account to clone: ",Updates!D455)+18,(FIND("Position",Updates!D455)-(FIND("Account to clone: ",Updates!D455)+18)))))</f>
        <v>#VALUE!</v>
      </c>
      <c r="K455" t="e">
        <f>TRIM(CLEAN(MID(Updates!D455,FIND("Clone permissions of another account: ",Updates!D455)+38,(FIND("Email required:",Updates!D455)-(FIND("Clone permissions of another account: ",Updates!D455)+38)))))</f>
        <v>#VALUE!</v>
      </c>
      <c r="L455" t="e">
        <f t="shared" si="65"/>
        <v>#VALUE!</v>
      </c>
      <c r="M455" s="8" t="e">
        <f>TRIM(CLEAN(MID(Updates!D455,FIND("Branch: ",Updates!D455)+8,(FIND("Division",Updates!D455)-(FIND("Branch: ",Updates!D455)+8)))))</f>
        <v>#VALUE!</v>
      </c>
      <c r="N455" s="8" t="e">
        <f>TRIM(CLEAN(MID(Updates!D455,FIND("Pooled Position: ",Updates!D455)+17,(FIND("Are the",Updates!D455)-(FIND("Pooled Position: ",Updates!D455)+17)))))</f>
        <v>#VALUE!</v>
      </c>
      <c r="O455" t="e">
        <f>TRIM(CLEAN(MID(Updates!D455,FIND("Employee Name: ",Updates!D455)+15,(FIND("Job Title",Updates!D455)-(FIND("Employee Name: ",Updates!D455)+15)))))</f>
        <v>#VALUE!</v>
      </c>
      <c r="P455" t="e">
        <f t="shared" si="66"/>
        <v>#VALUE!</v>
      </c>
      <c r="Q455" t="e">
        <f t="shared" si="67"/>
        <v>#VALUE!</v>
      </c>
      <c r="R455" t="e">
        <f t="shared" si="68"/>
        <v>#VALUE!</v>
      </c>
      <c r="S455" t="e">
        <f>TRIM(CLEAN(MID(Updates!D455,FIND("Account to clone: ",Updates!D455)+18,(FIND("Position",Updates!D455)-(FIND("Account to clone: ",Updates!D455)+18)))))</f>
        <v>#VALUE!</v>
      </c>
      <c r="T455" t="str">
        <f t="shared" si="69"/>
        <v/>
      </c>
      <c r="U455" t="str">
        <f t="shared" si="70"/>
        <v>No</v>
      </c>
      <c r="V455" t="e">
        <f>TRIM(CLEAN(MID(Updates!D455,FIND("Home Share (H:\ drive) required: ",Updates!D455)+4,(FIND("Group Share (S:\ drive) required: ",Updates!D455)-(FIND("Home Share (H:\ drive) required: ",Updates!D455)+4)))))</f>
        <v>#VALUE!</v>
      </c>
      <c r="W455" t="str">
        <f t="shared" si="71"/>
        <v>No</v>
      </c>
      <c r="X455" t="e">
        <f>TRIM(CLEAN(MID(Updates!D455,FIND("S Drive Path: ",Updates!D455)+14,(FIND("Position",Updates!D455)-(FIND("S Drive Path: ",Updates!D455)+14)))))</f>
        <v>#VALUE!</v>
      </c>
      <c r="Y455" t="e">
        <f>("USR\"&amp;Updates!K455)</f>
        <v>#VALUE!</v>
      </c>
      <c r="Z455" t="e">
        <f>Updates!K455&amp;"$"</f>
        <v>#VALUE!</v>
      </c>
      <c r="AA455" s="11">
        <f t="shared" ca="1" si="72"/>
        <v>9</v>
      </c>
      <c r="AB455" s="6" t="str">
        <f ca="1">LOOKUP(AA455,AC2:AC21,AD2:AD21)</f>
        <v>DC1MDB09</v>
      </c>
    </row>
    <row r="456" spans="1:28" ht="12" customHeight="1">
      <c r="A456" s="6" t="e">
        <f>TRIM(CLEAN(MID(Updates!D456,FIND("Network User Id: ",Updates!D456)+17,(FIND("E-MAIL ACCOUNTS",Updates!D456)-(FIND("Network User Id:",Updates!D456)+17)))))</f>
        <v>#VALUE!</v>
      </c>
      <c r="B456" s="6" t="e">
        <f>TRIM(CLEAN(MID(Updates!D456,FIND("Logon ID: ",Updates!D456)+10,(FIND("Password:",Updates!D456)-(FIND("Logon ID:",Updates!D456)+10)))))</f>
        <v>#VALUE!</v>
      </c>
      <c r="C456" t="e">
        <f>TRIM(CLEAN(MID(Updates!D456,FIND("Primary Address: ",Updates!D456)+17,(FIND("Secondary Address:",Updates!D456)-(FIND("Primary Address: ",Updates!D456)+17)))))</f>
        <v>#VALUE!</v>
      </c>
      <c r="D456" t="e">
        <f>TRIM(CLEAN(MID(Updates!D456,FIND("Secondary Address: ",Updates!D456)+19,(FIND("** PLEASE DO NOT REPLY TO THIS E-MAIL. ",Updates!D456)-(FIND("Secondary Address: ",Updates!D456)+19)))))</f>
        <v>#VALUE!</v>
      </c>
      <c r="E456" t="b">
        <f>IF(COUNT(SEARCH({"transpo.ottawa.on.ca"},D456)),"@ottawa.ca")</f>
        <v>0</v>
      </c>
      <c r="F456" s="9" t="e">
        <f t="shared" si="64"/>
        <v>#VALUE!</v>
      </c>
      <c r="G456" t="e">
        <f>TRIM(CLEAN(MID(Updates!D456,FIND("E-mail Address: ",Updates!D456)+16,(FIND("The employee",Updates!D456)-(FIND("E-mail Address: ",Updates!D456)+16)))))</f>
        <v>#VALUE!</v>
      </c>
      <c r="H456" t="e">
        <f>TRIM(CLEAN(MID(Updates!D456,FIND("Account Password: ",Updates!D456)+18,(FIND("NETWORK ACCOUNTS",Updates!D456)-(FIND("Account Password:",Updates!D456)+18)))))</f>
        <v>#VALUE!</v>
      </c>
      <c r="I456" t="e">
        <f>TRIM(CLEAN(MID(Updates!D456,FIND("Password: ",Updates!D456)+10,(FIND("E-mail",Updates!D456)-(FIND("Password:",Updates!D456)+12)))))</f>
        <v>#VALUE!</v>
      </c>
      <c r="J456" t="e">
        <f>TRIM(CLEAN(MID(Updates!D456,FIND("Account to clone: ",Updates!D456)+18,(FIND("Position",Updates!D456)-(FIND("Account to clone: ",Updates!D456)+18)))))</f>
        <v>#VALUE!</v>
      </c>
      <c r="K456" t="e">
        <f>TRIM(CLEAN(MID(Updates!D456,FIND("Clone permissions of another account: ",Updates!D456)+38,(FIND("Email required:",Updates!D456)-(FIND("Clone permissions of another account: ",Updates!D456)+38)))))</f>
        <v>#VALUE!</v>
      </c>
      <c r="L456" t="e">
        <f t="shared" si="65"/>
        <v>#VALUE!</v>
      </c>
      <c r="M456" s="8" t="e">
        <f>TRIM(CLEAN(MID(Updates!D456,FIND("Branch: ",Updates!D456)+8,(FIND("Division",Updates!D456)-(FIND("Branch: ",Updates!D456)+8)))))</f>
        <v>#VALUE!</v>
      </c>
      <c r="N456" s="8" t="e">
        <f>TRIM(CLEAN(MID(Updates!D456,FIND("Pooled Position: ",Updates!D456)+17,(FIND("Are the",Updates!D456)-(FIND("Pooled Position: ",Updates!D456)+17)))))</f>
        <v>#VALUE!</v>
      </c>
      <c r="O456" t="e">
        <f>TRIM(CLEAN(MID(Updates!D456,FIND("Employee Name: ",Updates!D456)+15,(FIND("Job Title",Updates!D456)-(FIND("Employee Name: ",Updates!D456)+15)))))</f>
        <v>#VALUE!</v>
      </c>
      <c r="P456" t="e">
        <f t="shared" si="66"/>
        <v>#VALUE!</v>
      </c>
      <c r="Q456" t="e">
        <f t="shared" si="67"/>
        <v>#VALUE!</v>
      </c>
      <c r="R456" t="e">
        <f t="shared" si="68"/>
        <v>#VALUE!</v>
      </c>
      <c r="S456" t="e">
        <f>TRIM(CLEAN(MID(Updates!D456,FIND("Account to clone: ",Updates!D456)+18,(FIND("Position",Updates!D456)-(FIND("Account to clone: ",Updates!D456)+18)))))</f>
        <v>#VALUE!</v>
      </c>
      <c r="T456" t="str">
        <f t="shared" si="69"/>
        <v/>
      </c>
      <c r="U456" t="str">
        <f t="shared" si="70"/>
        <v>No</v>
      </c>
      <c r="V456" t="e">
        <f>TRIM(CLEAN(MID(Updates!D456,FIND("Home Share (H:\ drive) required: ",Updates!D456)+4,(FIND("Group Share (S:\ drive) required: ",Updates!D456)-(FIND("Home Share (H:\ drive) required: ",Updates!D456)+4)))))</f>
        <v>#VALUE!</v>
      </c>
      <c r="W456" t="str">
        <f t="shared" si="71"/>
        <v>No</v>
      </c>
      <c r="X456" t="e">
        <f>TRIM(CLEAN(MID(Updates!D456,FIND("S Drive Path: ",Updates!D456)+14,(FIND("Position",Updates!D456)-(FIND("S Drive Path: ",Updates!D456)+14)))))</f>
        <v>#VALUE!</v>
      </c>
      <c r="Y456" t="e">
        <f>("USR\"&amp;Updates!K456)</f>
        <v>#VALUE!</v>
      </c>
      <c r="Z456" t="e">
        <f>Updates!K456&amp;"$"</f>
        <v>#VALUE!</v>
      </c>
      <c r="AA456" s="11">
        <f t="shared" ca="1" si="72"/>
        <v>2</v>
      </c>
      <c r="AB456" s="6" t="str">
        <f ca="1">LOOKUP(AA456,AC2:AC21,AD2:AD21)</f>
        <v>DC1MDB02</v>
      </c>
    </row>
    <row r="457" spans="1:28" ht="12" customHeight="1">
      <c r="A457" s="6" t="e">
        <f>TRIM(CLEAN(MID(Updates!D457,FIND("Network User Id: ",Updates!D457)+17,(FIND("E-MAIL ACCOUNTS",Updates!D457)-(FIND("Network User Id:",Updates!D457)+17)))))</f>
        <v>#VALUE!</v>
      </c>
      <c r="B457" s="6" t="e">
        <f>TRIM(CLEAN(MID(Updates!D457,FIND("Logon ID: ",Updates!D457)+10,(FIND("Password:",Updates!D457)-(FIND("Logon ID:",Updates!D457)+10)))))</f>
        <v>#VALUE!</v>
      </c>
      <c r="C457" t="e">
        <f>TRIM(CLEAN(MID(Updates!D457,FIND("Primary Address: ",Updates!D457)+17,(FIND("Secondary Address:",Updates!D457)-(FIND("Primary Address: ",Updates!D457)+17)))))</f>
        <v>#VALUE!</v>
      </c>
      <c r="D457" t="e">
        <f>TRIM(CLEAN(MID(Updates!D457,FIND("Secondary Address: ",Updates!D457)+19,(FIND("** PLEASE DO NOT REPLY TO THIS E-MAIL. ",Updates!D457)-(FIND("Secondary Address: ",Updates!D457)+19)))))</f>
        <v>#VALUE!</v>
      </c>
      <c r="E457" t="b">
        <f>IF(COUNT(SEARCH({"transpo.ottawa.on.ca"},D457)),"@ottawa.ca")</f>
        <v>0</v>
      </c>
      <c r="F457" s="9" t="e">
        <f t="shared" si="64"/>
        <v>#VALUE!</v>
      </c>
      <c r="G457" t="e">
        <f>TRIM(CLEAN(MID(Updates!D457,FIND("E-mail Address: ",Updates!D457)+16,(FIND("The employee",Updates!D457)-(FIND("E-mail Address: ",Updates!D457)+16)))))</f>
        <v>#VALUE!</v>
      </c>
      <c r="H457" t="e">
        <f>TRIM(CLEAN(MID(Updates!D457,FIND("Account Password: ",Updates!D457)+18,(FIND("NETWORK ACCOUNTS",Updates!D457)-(FIND("Account Password:",Updates!D457)+18)))))</f>
        <v>#VALUE!</v>
      </c>
      <c r="I457" t="e">
        <f>TRIM(CLEAN(MID(Updates!D457,FIND("Password: ",Updates!D457)+10,(FIND("E-mail",Updates!D457)-(FIND("Password:",Updates!D457)+12)))))</f>
        <v>#VALUE!</v>
      </c>
      <c r="J457" t="e">
        <f>TRIM(CLEAN(MID(Updates!D457,FIND("Account to clone: ",Updates!D457)+18,(FIND("Position",Updates!D457)-(FIND("Account to clone: ",Updates!D457)+18)))))</f>
        <v>#VALUE!</v>
      </c>
      <c r="K457" t="e">
        <f>TRIM(CLEAN(MID(Updates!D457,FIND("Clone permissions of another account: ",Updates!D457)+38,(FIND("Email required:",Updates!D457)-(FIND("Clone permissions of another account: ",Updates!D457)+38)))))</f>
        <v>#VALUE!</v>
      </c>
      <c r="L457" t="e">
        <f t="shared" si="65"/>
        <v>#VALUE!</v>
      </c>
      <c r="M457" s="8" t="e">
        <f>TRIM(CLEAN(MID(Updates!D457,FIND("Branch: ",Updates!D457)+8,(FIND("Division",Updates!D457)-(FIND("Branch: ",Updates!D457)+8)))))</f>
        <v>#VALUE!</v>
      </c>
      <c r="N457" s="8" t="e">
        <f>TRIM(CLEAN(MID(Updates!D457,FIND("Pooled Position: ",Updates!D457)+17,(FIND("Are the",Updates!D457)-(FIND("Pooled Position: ",Updates!D457)+17)))))</f>
        <v>#VALUE!</v>
      </c>
      <c r="O457" t="e">
        <f>TRIM(CLEAN(MID(Updates!D457,FIND("Employee Name: ",Updates!D457)+15,(FIND("Job Title",Updates!D457)-(FIND("Employee Name: ",Updates!D457)+15)))))</f>
        <v>#VALUE!</v>
      </c>
      <c r="P457" t="e">
        <f t="shared" si="66"/>
        <v>#VALUE!</v>
      </c>
      <c r="Q457" t="e">
        <f t="shared" si="67"/>
        <v>#VALUE!</v>
      </c>
      <c r="R457" t="e">
        <f t="shared" si="68"/>
        <v>#VALUE!</v>
      </c>
      <c r="S457" t="e">
        <f>TRIM(CLEAN(MID(Updates!D457,FIND("Account to clone: ",Updates!D457)+18,(FIND("Position",Updates!D457)-(FIND("Account to clone: ",Updates!D457)+18)))))</f>
        <v>#VALUE!</v>
      </c>
      <c r="T457" t="str">
        <f t="shared" si="69"/>
        <v/>
      </c>
      <c r="U457" t="str">
        <f t="shared" si="70"/>
        <v>No</v>
      </c>
      <c r="V457" t="e">
        <f>TRIM(CLEAN(MID(Updates!D457,FIND("Home Share (H:\ drive) required: ",Updates!D457)+4,(FIND("Group Share (S:\ drive) required: ",Updates!D457)-(FIND("Home Share (H:\ drive) required: ",Updates!D457)+4)))))</f>
        <v>#VALUE!</v>
      </c>
      <c r="W457" t="str">
        <f t="shared" si="71"/>
        <v>No</v>
      </c>
      <c r="X457" t="e">
        <f>TRIM(CLEAN(MID(Updates!D457,FIND("S Drive Path: ",Updates!D457)+14,(FIND("Position",Updates!D457)-(FIND("S Drive Path: ",Updates!D457)+14)))))</f>
        <v>#VALUE!</v>
      </c>
      <c r="Y457" t="e">
        <f>("USR\"&amp;Updates!K457)</f>
        <v>#VALUE!</v>
      </c>
      <c r="Z457" t="e">
        <f>Updates!K457&amp;"$"</f>
        <v>#VALUE!</v>
      </c>
      <c r="AA457" s="11">
        <f t="shared" ca="1" si="72"/>
        <v>10</v>
      </c>
      <c r="AB457" s="6" t="str">
        <f ca="1">LOOKUP(AA457,AC2:AC21,AD2:AD21)</f>
        <v>DC1MDB10</v>
      </c>
    </row>
    <row r="458" spans="1:28" ht="12" customHeight="1">
      <c r="A458" s="6" t="e">
        <f>TRIM(CLEAN(MID(Updates!D458,FIND("Network User Id: ",Updates!D458)+17,(FIND("E-MAIL ACCOUNTS",Updates!D458)-(FIND("Network User Id:",Updates!D458)+17)))))</f>
        <v>#VALUE!</v>
      </c>
      <c r="B458" s="6" t="e">
        <f>TRIM(CLEAN(MID(Updates!D458,FIND("Logon ID: ",Updates!D458)+10,(FIND("Password:",Updates!D458)-(FIND("Logon ID:",Updates!D458)+10)))))</f>
        <v>#VALUE!</v>
      </c>
      <c r="C458" t="e">
        <f>TRIM(CLEAN(MID(Updates!D458,FIND("Primary Address: ",Updates!D458)+17,(FIND("Secondary Address:",Updates!D458)-(FIND("Primary Address: ",Updates!D458)+17)))))</f>
        <v>#VALUE!</v>
      </c>
      <c r="D458" t="e">
        <f>TRIM(CLEAN(MID(Updates!D458,FIND("Secondary Address: ",Updates!D458)+19,(FIND("** PLEASE DO NOT REPLY TO THIS E-MAIL. ",Updates!D458)-(FIND("Secondary Address: ",Updates!D458)+19)))))</f>
        <v>#VALUE!</v>
      </c>
      <c r="E458" t="b">
        <f>IF(COUNT(SEARCH({"transpo.ottawa.on.ca"},D458)),"@ottawa.ca")</f>
        <v>0</v>
      </c>
      <c r="F458" s="9" t="e">
        <f t="shared" si="64"/>
        <v>#VALUE!</v>
      </c>
      <c r="G458" t="e">
        <f>TRIM(CLEAN(MID(Updates!D458,FIND("E-mail Address: ",Updates!D458)+16,(FIND("The employee",Updates!D458)-(FIND("E-mail Address: ",Updates!D458)+16)))))</f>
        <v>#VALUE!</v>
      </c>
      <c r="H458" t="e">
        <f>TRIM(CLEAN(MID(Updates!D458,FIND("Account Password: ",Updates!D458)+18,(FIND("NETWORK ACCOUNTS",Updates!D458)-(FIND("Account Password:",Updates!D458)+18)))))</f>
        <v>#VALUE!</v>
      </c>
      <c r="I458" t="e">
        <f>TRIM(CLEAN(MID(Updates!D458,FIND("Password: ",Updates!D458)+10,(FIND("E-mail",Updates!D458)-(FIND("Password:",Updates!D458)+12)))))</f>
        <v>#VALUE!</v>
      </c>
      <c r="J458" t="e">
        <f>TRIM(CLEAN(MID(Updates!D458,FIND("Account to clone: ",Updates!D458)+18,(FIND("Position",Updates!D458)-(FIND("Account to clone: ",Updates!D458)+18)))))</f>
        <v>#VALUE!</v>
      </c>
      <c r="K458" t="e">
        <f>TRIM(CLEAN(MID(Updates!D458,FIND("Clone permissions of another account: ",Updates!D458)+38,(FIND("Email required:",Updates!D458)-(FIND("Clone permissions of another account: ",Updates!D458)+38)))))</f>
        <v>#VALUE!</v>
      </c>
      <c r="L458" t="e">
        <f t="shared" si="65"/>
        <v>#VALUE!</v>
      </c>
      <c r="M458" s="8" t="e">
        <f>TRIM(CLEAN(MID(Updates!D458,FIND("Branch: ",Updates!D458)+8,(FIND("Division",Updates!D458)-(FIND("Branch: ",Updates!D458)+8)))))</f>
        <v>#VALUE!</v>
      </c>
      <c r="N458" s="8" t="e">
        <f>TRIM(CLEAN(MID(Updates!D458,FIND("Pooled Position: ",Updates!D458)+17,(FIND("Are the",Updates!D458)-(FIND("Pooled Position: ",Updates!D458)+17)))))</f>
        <v>#VALUE!</v>
      </c>
      <c r="O458" t="e">
        <f>TRIM(CLEAN(MID(Updates!D458,FIND("Employee Name: ",Updates!D458)+15,(FIND("Job Title",Updates!D458)-(FIND("Employee Name: ",Updates!D458)+15)))))</f>
        <v>#VALUE!</v>
      </c>
      <c r="P458" t="e">
        <f t="shared" si="66"/>
        <v>#VALUE!</v>
      </c>
      <c r="Q458" t="e">
        <f t="shared" si="67"/>
        <v>#VALUE!</v>
      </c>
      <c r="R458" t="e">
        <f t="shared" si="68"/>
        <v>#VALUE!</v>
      </c>
      <c r="S458" t="e">
        <f>TRIM(CLEAN(MID(Updates!D458,FIND("Account to clone: ",Updates!D458)+18,(FIND("Position",Updates!D458)-(FIND("Account to clone: ",Updates!D458)+18)))))</f>
        <v>#VALUE!</v>
      </c>
      <c r="T458" t="str">
        <f t="shared" si="69"/>
        <v/>
      </c>
      <c r="U458" t="str">
        <f t="shared" si="70"/>
        <v>No</v>
      </c>
      <c r="V458" t="e">
        <f>TRIM(CLEAN(MID(Updates!D458,FIND("Home Share (H:\ drive) required: ",Updates!D458)+4,(FIND("Group Share (S:\ drive) required: ",Updates!D458)-(FIND("Home Share (H:\ drive) required: ",Updates!D458)+4)))))</f>
        <v>#VALUE!</v>
      </c>
      <c r="W458" t="str">
        <f t="shared" si="71"/>
        <v>No</v>
      </c>
      <c r="X458" t="e">
        <f>TRIM(CLEAN(MID(Updates!D458,FIND("S Drive Path: ",Updates!D458)+14,(FIND("Position",Updates!D458)-(FIND("S Drive Path: ",Updates!D458)+14)))))</f>
        <v>#VALUE!</v>
      </c>
      <c r="Y458" t="e">
        <f>("USR\"&amp;Updates!K458)</f>
        <v>#VALUE!</v>
      </c>
      <c r="Z458" t="e">
        <f>Updates!K458&amp;"$"</f>
        <v>#VALUE!</v>
      </c>
      <c r="AA458" s="11">
        <f t="shared" ca="1" si="72"/>
        <v>2</v>
      </c>
      <c r="AB458" s="6" t="str">
        <f ca="1">LOOKUP(AA458,AC2:AC21,AD2:AD21)</f>
        <v>DC1MDB02</v>
      </c>
    </row>
    <row r="459" spans="1:28" ht="12" customHeight="1">
      <c r="A459" s="6" t="e">
        <f>TRIM(CLEAN(MID(Updates!D459,FIND("Network User Id: ",Updates!D459)+17,(FIND("E-MAIL ACCOUNTS",Updates!D459)-(FIND("Network User Id:",Updates!D459)+17)))))</f>
        <v>#VALUE!</v>
      </c>
      <c r="B459" s="6" t="e">
        <f>TRIM(CLEAN(MID(Updates!D459,FIND("Logon ID: ",Updates!D459)+10,(FIND("Password:",Updates!D459)-(FIND("Logon ID:",Updates!D459)+10)))))</f>
        <v>#VALUE!</v>
      </c>
      <c r="C459" t="e">
        <f>TRIM(CLEAN(MID(Updates!D459,FIND("Primary Address: ",Updates!D459)+17,(FIND("Secondary Address:",Updates!D459)-(FIND("Primary Address: ",Updates!D459)+17)))))</f>
        <v>#VALUE!</v>
      </c>
      <c r="D459" t="e">
        <f>TRIM(CLEAN(MID(Updates!D459,FIND("Secondary Address: ",Updates!D459)+19,(FIND("** PLEASE DO NOT REPLY TO THIS E-MAIL. ",Updates!D459)-(FIND("Secondary Address: ",Updates!D459)+19)))))</f>
        <v>#VALUE!</v>
      </c>
      <c r="E459" t="b">
        <f>IF(COUNT(SEARCH({"transpo.ottawa.on.ca"},D459)),"@ottawa.ca")</f>
        <v>0</v>
      </c>
      <c r="F459" s="9" t="e">
        <f t="shared" si="64"/>
        <v>#VALUE!</v>
      </c>
      <c r="G459" t="e">
        <f>TRIM(CLEAN(MID(Updates!D459,FIND("E-mail Address: ",Updates!D459)+16,(FIND("The employee",Updates!D459)-(FIND("E-mail Address: ",Updates!D459)+16)))))</f>
        <v>#VALUE!</v>
      </c>
      <c r="H459" t="e">
        <f>TRIM(CLEAN(MID(Updates!D459,FIND("Account Password: ",Updates!D459)+18,(FIND("NETWORK ACCOUNTS",Updates!D459)-(FIND("Account Password:",Updates!D459)+18)))))</f>
        <v>#VALUE!</v>
      </c>
      <c r="I459" t="e">
        <f>TRIM(CLEAN(MID(Updates!D459,FIND("Password: ",Updates!D459)+10,(FIND("E-mail",Updates!D459)-(FIND("Password:",Updates!D459)+12)))))</f>
        <v>#VALUE!</v>
      </c>
      <c r="J459" t="e">
        <f>TRIM(CLEAN(MID(Updates!D459,FIND("Account to clone: ",Updates!D459)+18,(FIND("Position",Updates!D459)-(FIND("Account to clone: ",Updates!D459)+18)))))</f>
        <v>#VALUE!</v>
      </c>
      <c r="K459" t="e">
        <f>TRIM(CLEAN(MID(Updates!D459,FIND("Clone permissions of another account: ",Updates!D459)+38,(FIND("Email required:",Updates!D459)-(FIND("Clone permissions of another account: ",Updates!D459)+38)))))</f>
        <v>#VALUE!</v>
      </c>
      <c r="L459" t="e">
        <f t="shared" si="65"/>
        <v>#VALUE!</v>
      </c>
      <c r="M459" s="8" t="e">
        <f>TRIM(CLEAN(MID(Updates!D459,FIND("Branch: ",Updates!D459)+8,(FIND("Division",Updates!D459)-(FIND("Branch: ",Updates!D459)+8)))))</f>
        <v>#VALUE!</v>
      </c>
      <c r="N459" s="8" t="e">
        <f>TRIM(CLEAN(MID(Updates!D459,FIND("Pooled Position: ",Updates!D459)+17,(FIND("Are the",Updates!D459)-(FIND("Pooled Position: ",Updates!D459)+17)))))</f>
        <v>#VALUE!</v>
      </c>
      <c r="O459" t="e">
        <f>TRIM(CLEAN(MID(Updates!D459,FIND("Employee Name: ",Updates!D459)+15,(FIND("Job Title",Updates!D459)-(FIND("Employee Name: ",Updates!D459)+15)))))</f>
        <v>#VALUE!</v>
      </c>
      <c r="P459" t="e">
        <f t="shared" si="66"/>
        <v>#VALUE!</v>
      </c>
      <c r="Q459" t="e">
        <f t="shared" si="67"/>
        <v>#VALUE!</v>
      </c>
      <c r="R459" t="e">
        <f t="shared" si="68"/>
        <v>#VALUE!</v>
      </c>
      <c r="S459" t="e">
        <f>TRIM(CLEAN(MID(Updates!D459,FIND("Account to clone: ",Updates!D459)+18,(FIND("Position",Updates!D459)-(FIND("Account to clone: ",Updates!D459)+18)))))</f>
        <v>#VALUE!</v>
      </c>
      <c r="T459" t="str">
        <f t="shared" si="69"/>
        <v/>
      </c>
      <c r="U459" t="str">
        <f t="shared" si="70"/>
        <v>No</v>
      </c>
      <c r="V459" t="e">
        <f>TRIM(CLEAN(MID(Updates!D459,FIND("Home Share (H:\ drive) required: ",Updates!D459)+4,(FIND("Group Share (S:\ drive) required: ",Updates!D459)-(FIND("Home Share (H:\ drive) required: ",Updates!D459)+4)))))</f>
        <v>#VALUE!</v>
      </c>
      <c r="W459" t="str">
        <f t="shared" si="71"/>
        <v>No</v>
      </c>
      <c r="X459" t="e">
        <f>TRIM(CLEAN(MID(Updates!D459,FIND("S Drive Path: ",Updates!D459)+14,(FIND("Position",Updates!D459)-(FIND("S Drive Path: ",Updates!D459)+14)))))</f>
        <v>#VALUE!</v>
      </c>
      <c r="Y459" t="e">
        <f>("USR\"&amp;Updates!K459)</f>
        <v>#VALUE!</v>
      </c>
      <c r="Z459" t="e">
        <f>Updates!K459&amp;"$"</f>
        <v>#VALUE!</v>
      </c>
      <c r="AA459" s="11">
        <f t="shared" ca="1" si="72"/>
        <v>15</v>
      </c>
      <c r="AB459" s="6" t="str">
        <f ca="1">LOOKUP(AA459,AC2:AC21,AD2:AD21)</f>
        <v>DC4MDB05</v>
      </c>
    </row>
    <row r="460" spans="1:28" ht="12" customHeight="1">
      <c r="A460" s="6" t="e">
        <f>TRIM(CLEAN(MID(Updates!D460,FIND("Network User Id: ",Updates!D460)+17,(FIND("E-MAIL ACCOUNTS",Updates!D460)-(FIND("Network User Id:",Updates!D460)+17)))))</f>
        <v>#VALUE!</v>
      </c>
      <c r="B460" s="6" t="e">
        <f>TRIM(CLEAN(MID(Updates!D460,FIND("Logon ID: ",Updates!D460)+10,(FIND("Password:",Updates!D460)-(FIND("Logon ID:",Updates!D460)+10)))))</f>
        <v>#VALUE!</v>
      </c>
      <c r="C460" t="e">
        <f>TRIM(CLEAN(MID(Updates!D460,FIND("Primary Address: ",Updates!D460)+17,(FIND("Secondary Address:",Updates!D460)-(FIND("Primary Address: ",Updates!D460)+17)))))</f>
        <v>#VALUE!</v>
      </c>
      <c r="D460" t="e">
        <f>TRIM(CLEAN(MID(Updates!D460,FIND("Secondary Address: ",Updates!D460)+19,(FIND("** PLEASE DO NOT REPLY TO THIS E-MAIL. ",Updates!D460)-(FIND("Secondary Address: ",Updates!D460)+19)))))</f>
        <v>#VALUE!</v>
      </c>
      <c r="E460" t="b">
        <f>IF(COUNT(SEARCH({"transpo.ottawa.on.ca"},D460)),"@ottawa.ca")</f>
        <v>0</v>
      </c>
      <c r="F460" s="9" t="e">
        <f t="shared" si="64"/>
        <v>#VALUE!</v>
      </c>
      <c r="G460" t="e">
        <f>TRIM(CLEAN(MID(Updates!D460,FIND("E-mail Address: ",Updates!D460)+16,(FIND("The employee",Updates!D460)-(FIND("E-mail Address: ",Updates!D460)+16)))))</f>
        <v>#VALUE!</v>
      </c>
      <c r="H460" t="e">
        <f>TRIM(CLEAN(MID(Updates!D460,FIND("Account Password: ",Updates!D460)+18,(FIND("NETWORK ACCOUNTS",Updates!D460)-(FIND("Account Password:",Updates!D460)+18)))))</f>
        <v>#VALUE!</v>
      </c>
      <c r="I460" t="e">
        <f>TRIM(CLEAN(MID(Updates!D460,FIND("Password: ",Updates!D460)+10,(FIND("E-mail",Updates!D460)-(FIND("Password:",Updates!D460)+12)))))</f>
        <v>#VALUE!</v>
      </c>
      <c r="J460" t="e">
        <f>TRIM(CLEAN(MID(Updates!D460,FIND("Account to clone: ",Updates!D460)+18,(FIND("Position",Updates!D460)-(FIND("Account to clone: ",Updates!D460)+18)))))</f>
        <v>#VALUE!</v>
      </c>
      <c r="K460" t="e">
        <f>TRIM(CLEAN(MID(Updates!D460,FIND("Clone permissions of another account: ",Updates!D460)+38,(FIND("Email required:",Updates!D460)-(FIND("Clone permissions of another account: ",Updates!D460)+38)))))</f>
        <v>#VALUE!</v>
      </c>
      <c r="L460" t="e">
        <f t="shared" si="65"/>
        <v>#VALUE!</v>
      </c>
      <c r="M460" s="8" t="e">
        <f>TRIM(CLEAN(MID(Updates!D460,FIND("Branch: ",Updates!D460)+8,(FIND("Division",Updates!D460)-(FIND("Branch: ",Updates!D460)+8)))))</f>
        <v>#VALUE!</v>
      </c>
      <c r="N460" s="8" t="e">
        <f>TRIM(CLEAN(MID(Updates!D460,FIND("Pooled Position: ",Updates!D460)+17,(FIND("Are the",Updates!D460)-(FIND("Pooled Position: ",Updates!D460)+17)))))</f>
        <v>#VALUE!</v>
      </c>
      <c r="O460" t="e">
        <f>TRIM(CLEAN(MID(Updates!D460,FIND("Employee Name: ",Updates!D460)+15,(FIND("Job Title",Updates!D460)-(FIND("Employee Name: ",Updates!D460)+15)))))</f>
        <v>#VALUE!</v>
      </c>
      <c r="P460" t="e">
        <f t="shared" si="66"/>
        <v>#VALUE!</v>
      </c>
      <c r="Q460" t="e">
        <f t="shared" si="67"/>
        <v>#VALUE!</v>
      </c>
      <c r="R460" t="e">
        <f t="shared" si="68"/>
        <v>#VALUE!</v>
      </c>
      <c r="S460" t="e">
        <f>TRIM(CLEAN(MID(Updates!D460,FIND("Account to clone: ",Updates!D460)+18,(FIND("Position",Updates!D460)-(FIND("Account to clone: ",Updates!D460)+18)))))</f>
        <v>#VALUE!</v>
      </c>
      <c r="T460" t="str">
        <f t="shared" si="69"/>
        <v/>
      </c>
      <c r="U460" t="str">
        <f t="shared" si="70"/>
        <v>No</v>
      </c>
      <c r="V460" t="e">
        <f>TRIM(CLEAN(MID(Updates!D460,FIND("Home Share (H:\ drive) required: ",Updates!D460)+4,(FIND("Group Share (S:\ drive) required: ",Updates!D460)-(FIND("Home Share (H:\ drive) required: ",Updates!D460)+4)))))</f>
        <v>#VALUE!</v>
      </c>
      <c r="W460" t="str">
        <f t="shared" si="71"/>
        <v>No</v>
      </c>
      <c r="X460" t="e">
        <f>TRIM(CLEAN(MID(Updates!D460,FIND("S Drive Path: ",Updates!D460)+14,(FIND("Position",Updates!D460)-(FIND("S Drive Path: ",Updates!D460)+14)))))</f>
        <v>#VALUE!</v>
      </c>
      <c r="Y460" t="e">
        <f>("USR\"&amp;Updates!K460)</f>
        <v>#VALUE!</v>
      </c>
      <c r="Z460" t="e">
        <f>Updates!K460&amp;"$"</f>
        <v>#VALUE!</v>
      </c>
      <c r="AA460" s="11">
        <f t="shared" ca="1" si="72"/>
        <v>10</v>
      </c>
      <c r="AB460" s="6" t="str">
        <f ca="1">LOOKUP(AA460,AC2:AC21,AD2:AD21)</f>
        <v>DC1MDB10</v>
      </c>
    </row>
    <row r="461" spans="1:28" ht="12" customHeight="1">
      <c r="A461" s="6" t="e">
        <f>TRIM(CLEAN(MID(Updates!D461,FIND("Network User Id: ",Updates!D461)+17,(FIND("E-MAIL ACCOUNTS",Updates!D461)-(FIND("Network User Id:",Updates!D461)+17)))))</f>
        <v>#VALUE!</v>
      </c>
      <c r="B461" s="6" t="e">
        <f>TRIM(CLEAN(MID(Updates!D461,FIND("Logon ID: ",Updates!D461)+10,(FIND("Password:",Updates!D461)-(FIND("Logon ID:",Updates!D461)+10)))))</f>
        <v>#VALUE!</v>
      </c>
      <c r="C461" t="e">
        <f>TRIM(CLEAN(MID(Updates!D461,FIND("Primary Address: ",Updates!D461)+17,(FIND("Secondary Address:",Updates!D461)-(FIND("Primary Address: ",Updates!D461)+17)))))</f>
        <v>#VALUE!</v>
      </c>
      <c r="D461" t="e">
        <f>TRIM(CLEAN(MID(Updates!D461,FIND("Secondary Address: ",Updates!D461)+19,(FIND("** PLEASE DO NOT REPLY TO THIS E-MAIL. ",Updates!D461)-(FIND("Secondary Address: ",Updates!D461)+19)))))</f>
        <v>#VALUE!</v>
      </c>
      <c r="E461" t="b">
        <f>IF(COUNT(SEARCH({"transpo.ottawa.on.ca"},D461)),"@ottawa.ca")</f>
        <v>0</v>
      </c>
      <c r="F461" s="9" t="e">
        <f t="shared" si="64"/>
        <v>#VALUE!</v>
      </c>
      <c r="G461" t="e">
        <f>TRIM(CLEAN(MID(Updates!D461,FIND("E-mail Address: ",Updates!D461)+16,(FIND("The employee",Updates!D461)-(FIND("E-mail Address: ",Updates!D461)+16)))))</f>
        <v>#VALUE!</v>
      </c>
      <c r="H461" t="e">
        <f>TRIM(CLEAN(MID(Updates!D461,FIND("Account Password: ",Updates!D461)+18,(FIND("NETWORK ACCOUNTS",Updates!D461)-(FIND("Account Password:",Updates!D461)+18)))))</f>
        <v>#VALUE!</v>
      </c>
      <c r="I461" t="e">
        <f>TRIM(CLEAN(MID(Updates!D461,FIND("Password: ",Updates!D461)+10,(FIND("E-mail",Updates!D461)-(FIND("Password:",Updates!D461)+12)))))</f>
        <v>#VALUE!</v>
      </c>
      <c r="J461" t="e">
        <f>TRIM(CLEAN(MID(Updates!D461,FIND("Account to clone: ",Updates!D461)+18,(FIND("Position",Updates!D461)-(FIND("Account to clone: ",Updates!D461)+18)))))</f>
        <v>#VALUE!</v>
      </c>
      <c r="K461" t="e">
        <f>TRIM(CLEAN(MID(Updates!D461,FIND("Clone permissions of another account: ",Updates!D461)+38,(FIND("Email required:",Updates!D461)-(FIND("Clone permissions of another account: ",Updates!D461)+38)))))</f>
        <v>#VALUE!</v>
      </c>
      <c r="L461" t="e">
        <f t="shared" si="65"/>
        <v>#VALUE!</v>
      </c>
      <c r="M461" s="8" t="e">
        <f>TRIM(CLEAN(MID(Updates!D461,FIND("Branch: ",Updates!D461)+8,(FIND("Division",Updates!D461)-(FIND("Branch: ",Updates!D461)+8)))))</f>
        <v>#VALUE!</v>
      </c>
      <c r="N461" s="8" t="e">
        <f>TRIM(CLEAN(MID(Updates!D461,FIND("Pooled Position: ",Updates!D461)+17,(FIND("Are the",Updates!D461)-(FIND("Pooled Position: ",Updates!D461)+17)))))</f>
        <v>#VALUE!</v>
      </c>
      <c r="O461" t="e">
        <f>TRIM(CLEAN(MID(Updates!D461,FIND("Employee Name: ",Updates!D461)+15,(FIND("Job Title",Updates!D461)-(FIND("Employee Name: ",Updates!D461)+15)))))</f>
        <v>#VALUE!</v>
      </c>
      <c r="P461" t="e">
        <f t="shared" si="66"/>
        <v>#VALUE!</v>
      </c>
      <c r="Q461" t="e">
        <f t="shared" si="67"/>
        <v>#VALUE!</v>
      </c>
      <c r="R461" t="e">
        <f t="shared" si="68"/>
        <v>#VALUE!</v>
      </c>
      <c r="S461" t="e">
        <f>TRIM(CLEAN(MID(Updates!D461,FIND("Account to clone: ",Updates!D461)+18,(FIND("Position",Updates!D461)-(FIND("Account to clone: ",Updates!D461)+18)))))</f>
        <v>#VALUE!</v>
      </c>
      <c r="T461" t="str">
        <f t="shared" si="69"/>
        <v/>
      </c>
      <c r="U461" t="str">
        <f t="shared" si="70"/>
        <v>No</v>
      </c>
      <c r="V461" t="e">
        <f>TRIM(CLEAN(MID(Updates!D461,FIND("Home Share (H:\ drive) required: ",Updates!D461)+4,(FIND("Group Share (S:\ drive) required: ",Updates!D461)-(FIND("Home Share (H:\ drive) required: ",Updates!D461)+4)))))</f>
        <v>#VALUE!</v>
      </c>
      <c r="W461" t="str">
        <f t="shared" si="71"/>
        <v>No</v>
      </c>
      <c r="X461" t="e">
        <f>TRIM(CLEAN(MID(Updates!D461,FIND("S Drive Path: ",Updates!D461)+14,(FIND("Position",Updates!D461)-(FIND("S Drive Path: ",Updates!D461)+14)))))</f>
        <v>#VALUE!</v>
      </c>
      <c r="Y461" t="e">
        <f>("USR\"&amp;Updates!K461)</f>
        <v>#VALUE!</v>
      </c>
      <c r="Z461" t="e">
        <f>Updates!K461&amp;"$"</f>
        <v>#VALUE!</v>
      </c>
      <c r="AA461" s="11">
        <f t="shared" ca="1" si="72"/>
        <v>1</v>
      </c>
      <c r="AB461" s="6" t="str">
        <f ca="1">LOOKUP(AA461,AC2:AC21,AD2:AD21)</f>
        <v>DC1MDB01</v>
      </c>
    </row>
    <row r="462" spans="1:28" ht="12" customHeight="1">
      <c r="A462" s="6" t="e">
        <f>TRIM(CLEAN(MID(Updates!D462,FIND("Network User Id: ",Updates!D462)+17,(FIND("E-MAIL ACCOUNTS",Updates!D462)-(FIND("Network User Id:",Updates!D462)+17)))))</f>
        <v>#VALUE!</v>
      </c>
      <c r="B462" s="6" t="e">
        <f>TRIM(CLEAN(MID(Updates!D462,FIND("Logon ID: ",Updates!D462)+10,(FIND("Password:",Updates!D462)-(FIND("Logon ID:",Updates!D462)+10)))))</f>
        <v>#VALUE!</v>
      </c>
      <c r="C462" t="e">
        <f>TRIM(CLEAN(MID(Updates!D462,FIND("Primary Address: ",Updates!D462)+17,(FIND("Secondary Address:",Updates!D462)-(FIND("Primary Address: ",Updates!D462)+17)))))</f>
        <v>#VALUE!</v>
      </c>
      <c r="D462" t="e">
        <f>TRIM(CLEAN(MID(Updates!D462,FIND("Secondary Address: ",Updates!D462)+19,(FIND("** PLEASE DO NOT REPLY TO THIS E-MAIL. ",Updates!D462)-(FIND("Secondary Address: ",Updates!D462)+19)))))</f>
        <v>#VALUE!</v>
      </c>
      <c r="E462" t="b">
        <f>IF(COUNT(SEARCH({"transpo.ottawa.on.ca"},D462)),"@ottawa.ca")</f>
        <v>0</v>
      </c>
      <c r="F462" s="9" t="e">
        <f t="shared" si="64"/>
        <v>#VALUE!</v>
      </c>
      <c r="G462" t="e">
        <f>TRIM(CLEAN(MID(Updates!D462,FIND("E-mail Address: ",Updates!D462)+16,(FIND("The employee",Updates!D462)-(FIND("E-mail Address: ",Updates!D462)+16)))))</f>
        <v>#VALUE!</v>
      </c>
      <c r="H462" t="e">
        <f>TRIM(CLEAN(MID(Updates!D462,FIND("Account Password: ",Updates!D462)+18,(FIND("NETWORK ACCOUNTS",Updates!D462)-(FIND("Account Password:",Updates!D462)+18)))))</f>
        <v>#VALUE!</v>
      </c>
      <c r="I462" t="e">
        <f>TRIM(CLEAN(MID(Updates!D462,FIND("Password: ",Updates!D462)+10,(FIND("E-mail",Updates!D462)-(FIND("Password:",Updates!D462)+12)))))</f>
        <v>#VALUE!</v>
      </c>
      <c r="J462" t="e">
        <f>TRIM(CLEAN(MID(Updates!D462,FIND("Account to clone: ",Updates!D462)+18,(FIND("Position",Updates!D462)-(FIND("Account to clone: ",Updates!D462)+18)))))</f>
        <v>#VALUE!</v>
      </c>
      <c r="K462" t="e">
        <f>TRIM(CLEAN(MID(Updates!D462,FIND("Clone permissions of another account: ",Updates!D462)+38,(FIND("Email required:",Updates!D462)-(FIND("Clone permissions of another account: ",Updates!D462)+38)))))</f>
        <v>#VALUE!</v>
      </c>
      <c r="L462" t="e">
        <f t="shared" si="65"/>
        <v>#VALUE!</v>
      </c>
      <c r="M462" s="8" t="e">
        <f>TRIM(CLEAN(MID(Updates!D462,FIND("Branch: ",Updates!D462)+8,(FIND("Division",Updates!D462)-(FIND("Branch: ",Updates!D462)+8)))))</f>
        <v>#VALUE!</v>
      </c>
      <c r="N462" s="8" t="e">
        <f>TRIM(CLEAN(MID(Updates!D462,FIND("Pooled Position: ",Updates!D462)+17,(FIND("Are the",Updates!D462)-(FIND("Pooled Position: ",Updates!D462)+17)))))</f>
        <v>#VALUE!</v>
      </c>
      <c r="O462" t="e">
        <f>TRIM(CLEAN(MID(Updates!D462,FIND("Employee Name: ",Updates!D462)+15,(FIND("Job Title",Updates!D462)-(FIND("Employee Name: ",Updates!D462)+15)))))</f>
        <v>#VALUE!</v>
      </c>
      <c r="P462" t="e">
        <f t="shared" si="66"/>
        <v>#VALUE!</v>
      </c>
      <c r="Q462" t="e">
        <f t="shared" si="67"/>
        <v>#VALUE!</v>
      </c>
      <c r="R462" t="e">
        <f t="shared" si="68"/>
        <v>#VALUE!</v>
      </c>
      <c r="S462" t="e">
        <f>TRIM(CLEAN(MID(Updates!D462,FIND("Account to clone: ",Updates!D462)+18,(FIND("Position",Updates!D462)-(FIND("Account to clone: ",Updates!D462)+18)))))</f>
        <v>#VALUE!</v>
      </c>
      <c r="T462" t="str">
        <f t="shared" si="69"/>
        <v/>
      </c>
      <c r="U462" t="str">
        <f t="shared" si="70"/>
        <v>No</v>
      </c>
      <c r="V462" t="e">
        <f>TRIM(CLEAN(MID(Updates!D462,FIND("Home Share (H:\ drive) required: ",Updates!D462)+4,(FIND("Group Share (S:\ drive) required: ",Updates!D462)-(FIND("Home Share (H:\ drive) required: ",Updates!D462)+4)))))</f>
        <v>#VALUE!</v>
      </c>
      <c r="W462" t="str">
        <f t="shared" si="71"/>
        <v>No</v>
      </c>
      <c r="X462" t="e">
        <f>TRIM(CLEAN(MID(Updates!D462,FIND("S Drive Path: ",Updates!D462)+14,(FIND("Position",Updates!D462)-(FIND("S Drive Path: ",Updates!D462)+14)))))</f>
        <v>#VALUE!</v>
      </c>
      <c r="Y462" t="e">
        <f>("USR\"&amp;Updates!K462)</f>
        <v>#VALUE!</v>
      </c>
      <c r="Z462" t="e">
        <f>Updates!K462&amp;"$"</f>
        <v>#VALUE!</v>
      </c>
      <c r="AA462" s="11">
        <f t="shared" ca="1" si="72"/>
        <v>15</v>
      </c>
      <c r="AB462" s="6" t="str">
        <f ca="1">LOOKUP(AA462,AC2:AC21,AD2:AD21)</f>
        <v>DC4MDB05</v>
      </c>
    </row>
    <row r="463" spans="1:28" ht="12" customHeight="1">
      <c r="A463" s="6" t="e">
        <f>TRIM(CLEAN(MID(Updates!D463,FIND("Network User Id: ",Updates!D463)+17,(FIND("E-MAIL ACCOUNTS",Updates!D463)-(FIND("Network User Id:",Updates!D463)+17)))))</f>
        <v>#VALUE!</v>
      </c>
      <c r="B463" s="6" t="e">
        <f>TRIM(CLEAN(MID(Updates!D463,FIND("Logon ID: ",Updates!D463)+10,(FIND("Password:",Updates!D463)-(FIND("Logon ID:",Updates!D463)+10)))))</f>
        <v>#VALUE!</v>
      </c>
      <c r="C463" t="e">
        <f>TRIM(CLEAN(MID(Updates!D463,FIND("Primary Address: ",Updates!D463)+17,(FIND("Secondary Address:",Updates!D463)-(FIND("Primary Address: ",Updates!D463)+17)))))</f>
        <v>#VALUE!</v>
      </c>
      <c r="D463" t="e">
        <f>TRIM(CLEAN(MID(Updates!D463,FIND("Secondary Address: ",Updates!D463)+19,(FIND("** PLEASE DO NOT REPLY TO THIS E-MAIL. ",Updates!D463)-(FIND("Secondary Address: ",Updates!D463)+19)))))</f>
        <v>#VALUE!</v>
      </c>
      <c r="E463" t="b">
        <f>IF(COUNT(SEARCH({"transpo.ottawa.on.ca"},D463)),"@ottawa.ca")</f>
        <v>0</v>
      </c>
      <c r="F463" s="9" t="e">
        <f t="shared" si="64"/>
        <v>#VALUE!</v>
      </c>
      <c r="G463" t="e">
        <f>TRIM(CLEAN(MID(Updates!D463,FIND("E-mail Address: ",Updates!D463)+16,(FIND("The employee",Updates!D463)-(FIND("E-mail Address: ",Updates!D463)+16)))))</f>
        <v>#VALUE!</v>
      </c>
      <c r="H463" t="e">
        <f>TRIM(CLEAN(MID(Updates!D463,FIND("Account Password: ",Updates!D463)+18,(FIND("NETWORK ACCOUNTS",Updates!D463)-(FIND("Account Password:",Updates!D463)+18)))))</f>
        <v>#VALUE!</v>
      </c>
      <c r="I463" t="e">
        <f>TRIM(CLEAN(MID(Updates!D463,FIND("Password: ",Updates!D463)+10,(FIND("E-mail",Updates!D463)-(FIND("Password:",Updates!D463)+12)))))</f>
        <v>#VALUE!</v>
      </c>
      <c r="J463" t="e">
        <f>TRIM(CLEAN(MID(Updates!D463,FIND("Account to clone: ",Updates!D463)+18,(FIND("Position",Updates!D463)-(FIND("Account to clone: ",Updates!D463)+18)))))</f>
        <v>#VALUE!</v>
      </c>
      <c r="K463" t="e">
        <f>TRIM(CLEAN(MID(Updates!D463,FIND("Clone permissions of another account: ",Updates!D463)+38,(FIND("Email required:",Updates!D463)-(FIND("Clone permissions of another account: ",Updates!D463)+38)))))</f>
        <v>#VALUE!</v>
      </c>
      <c r="L463" t="e">
        <f t="shared" si="65"/>
        <v>#VALUE!</v>
      </c>
      <c r="M463" s="8" t="e">
        <f>TRIM(CLEAN(MID(Updates!D463,FIND("Branch: ",Updates!D463)+8,(FIND("Division",Updates!D463)-(FIND("Branch: ",Updates!D463)+8)))))</f>
        <v>#VALUE!</v>
      </c>
      <c r="N463" s="8" t="e">
        <f>TRIM(CLEAN(MID(Updates!D463,FIND("Pooled Position: ",Updates!D463)+17,(FIND("Are the",Updates!D463)-(FIND("Pooled Position: ",Updates!D463)+17)))))</f>
        <v>#VALUE!</v>
      </c>
      <c r="O463" t="e">
        <f>TRIM(CLEAN(MID(Updates!D463,FIND("Employee Name: ",Updates!D463)+15,(FIND("Job Title",Updates!D463)-(FIND("Employee Name: ",Updates!D463)+15)))))</f>
        <v>#VALUE!</v>
      </c>
      <c r="P463" t="e">
        <f t="shared" si="66"/>
        <v>#VALUE!</v>
      </c>
      <c r="Q463" t="e">
        <f t="shared" si="67"/>
        <v>#VALUE!</v>
      </c>
      <c r="R463" t="e">
        <f t="shared" si="68"/>
        <v>#VALUE!</v>
      </c>
      <c r="S463" t="e">
        <f>TRIM(CLEAN(MID(Updates!D463,FIND("Account to clone: ",Updates!D463)+18,(FIND("Position",Updates!D463)-(FIND("Account to clone: ",Updates!D463)+18)))))</f>
        <v>#VALUE!</v>
      </c>
      <c r="T463" t="str">
        <f t="shared" si="69"/>
        <v/>
      </c>
      <c r="U463" t="str">
        <f t="shared" si="70"/>
        <v>No</v>
      </c>
      <c r="V463" t="e">
        <f>TRIM(CLEAN(MID(Updates!D463,FIND("Home Share (H:\ drive) required: ",Updates!D463)+4,(FIND("Group Share (S:\ drive) required: ",Updates!D463)-(FIND("Home Share (H:\ drive) required: ",Updates!D463)+4)))))</f>
        <v>#VALUE!</v>
      </c>
      <c r="W463" t="str">
        <f t="shared" si="71"/>
        <v>No</v>
      </c>
      <c r="X463" t="e">
        <f>TRIM(CLEAN(MID(Updates!D463,FIND("S Drive Path: ",Updates!D463)+14,(FIND("Position",Updates!D463)-(FIND("S Drive Path: ",Updates!D463)+14)))))</f>
        <v>#VALUE!</v>
      </c>
      <c r="Y463" t="e">
        <f>("USR\"&amp;Updates!K463)</f>
        <v>#VALUE!</v>
      </c>
      <c r="Z463" t="e">
        <f>Updates!K463&amp;"$"</f>
        <v>#VALUE!</v>
      </c>
      <c r="AA463" s="11">
        <f t="shared" ca="1" si="72"/>
        <v>3</v>
      </c>
      <c r="AB463" s="6" t="str">
        <f ca="1">LOOKUP(AA463,AC2:AC21,AD2:AD21)</f>
        <v>DC1MDB03</v>
      </c>
    </row>
    <row r="464" spans="1:28" ht="12" customHeight="1">
      <c r="A464" s="6" t="e">
        <f>TRIM(CLEAN(MID(Updates!D464,FIND("Network User Id: ",Updates!D464)+17,(FIND("E-MAIL ACCOUNTS",Updates!D464)-(FIND("Network User Id:",Updates!D464)+17)))))</f>
        <v>#VALUE!</v>
      </c>
      <c r="B464" s="6" t="e">
        <f>TRIM(CLEAN(MID(Updates!D464,FIND("Logon ID: ",Updates!D464)+10,(FIND("Password:",Updates!D464)-(FIND("Logon ID:",Updates!D464)+10)))))</f>
        <v>#VALUE!</v>
      </c>
      <c r="C464" t="e">
        <f>TRIM(CLEAN(MID(Updates!D464,FIND("Primary Address: ",Updates!D464)+17,(FIND("Secondary Address:",Updates!D464)-(FIND("Primary Address: ",Updates!D464)+17)))))</f>
        <v>#VALUE!</v>
      </c>
      <c r="D464" t="e">
        <f>TRIM(CLEAN(MID(Updates!D464,FIND("Secondary Address: ",Updates!D464)+19,(FIND("** PLEASE DO NOT REPLY TO THIS E-MAIL. ",Updates!D464)-(FIND("Secondary Address: ",Updates!D464)+19)))))</f>
        <v>#VALUE!</v>
      </c>
      <c r="E464" t="b">
        <f>IF(COUNT(SEARCH({"transpo.ottawa.on.ca"},D464)),"@ottawa.ca")</f>
        <v>0</v>
      </c>
      <c r="F464" s="9" t="e">
        <f t="shared" si="64"/>
        <v>#VALUE!</v>
      </c>
      <c r="G464" t="e">
        <f>TRIM(CLEAN(MID(Updates!D464,FIND("E-mail Address: ",Updates!D464)+16,(FIND("The employee",Updates!D464)-(FIND("E-mail Address: ",Updates!D464)+16)))))</f>
        <v>#VALUE!</v>
      </c>
      <c r="H464" t="e">
        <f>TRIM(CLEAN(MID(Updates!D464,FIND("Account Password: ",Updates!D464)+18,(FIND("NETWORK ACCOUNTS",Updates!D464)-(FIND("Account Password:",Updates!D464)+18)))))</f>
        <v>#VALUE!</v>
      </c>
      <c r="I464" t="e">
        <f>TRIM(CLEAN(MID(Updates!D464,FIND("Password: ",Updates!D464)+10,(FIND("E-mail",Updates!D464)-(FIND("Password:",Updates!D464)+12)))))</f>
        <v>#VALUE!</v>
      </c>
      <c r="J464" t="e">
        <f>TRIM(CLEAN(MID(Updates!D464,FIND("Account to clone: ",Updates!D464)+18,(FIND("Position",Updates!D464)-(FIND("Account to clone: ",Updates!D464)+18)))))</f>
        <v>#VALUE!</v>
      </c>
      <c r="K464" t="e">
        <f>TRIM(CLEAN(MID(Updates!D464,FIND("Clone permissions of another account: ",Updates!D464)+38,(FIND("Email required:",Updates!D464)-(FIND("Clone permissions of another account: ",Updates!D464)+38)))))</f>
        <v>#VALUE!</v>
      </c>
      <c r="L464" t="e">
        <f t="shared" si="65"/>
        <v>#VALUE!</v>
      </c>
      <c r="M464" s="8" t="e">
        <f>TRIM(CLEAN(MID(Updates!D464,FIND("Branch: ",Updates!D464)+8,(FIND("Division",Updates!D464)-(FIND("Branch: ",Updates!D464)+8)))))</f>
        <v>#VALUE!</v>
      </c>
      <c r="N464" s="8" t="e">
        <f>TRIM(CLEAN(MID(Updates!D464,FIND("Pooled Position: ",Updates!D464)+17,(FIND("Are the",Updates!D464)-(FIND("Pooled Position: ",Updates!D464)+17)))))</f>
        <v>#VALUE!</v>
      </c>
      <c r="O464" t="e">
        <f>TRIM(CLEAN(MID(Updates!D464,FIND("Employee Name: ",Updates!D464)+15,(FIND("Job Title",Updates!D464)-(FIND("Employee Name: ",Updates!D464)+15)))))</f>
        <v>#VALUE!</v>
      </c>
      <c r="P464" t="e">
        <f t="shared" si="66"/>
        <v>#VALUE!</v>
      </c>
      <c r="Q464" t="e">
        <f t="shared" si="67"/>
        <v>#VALUE!</v>
      </c>
      <c r="R464" t="e">
        <f t="shared" si="68"/>
        <v>#VALUE!</v>
      </c>
      <c r="S464" t="e">
        <f>TRIM(CLEAN(MID(Updates!D464,FIND("Account to clone: ",Updates!D464)+18,(FIND("Position",Updates!D464)-(FIND("Account to clone: ",Updates!D464)+18)))))</f>
        <v>#VALUE!</v>
      </c>
      <c r="T464" t="str">
        <f t="shared" si="69"/>
        <v/>
      </c>
      <c r="U464" t="str">
        <f t="shared" si="70"/>
        <v>No</v>
      </c>
      <c r="V464" t="e">
        <f>TRIM(CLEAN(MID(Updates!D464,FIND("Home Share (H:\ drive) required: ",Updates!D464)+4,(FIND("Group Share (S:\ drive) required: ",Updates!D464)-(FIND("Home Share (H:\ drive) required: ",Updates!D464)+4)))))</f>
        <v>#VALUE!</v>
      </c>
      <c r="W464" t="str">
        <f t="shared" si="71"/>
        <v>No</v>
      </c>
      <c r="X464" t="e">
        <f>TRIM(CLEAN(MID(Updates!D464,FIND("S Drive Path: ",Updates!D464)+14,(FIND("Position",Updates!D464)-(FIND("S Drive Path: ",Updates!D464)+14)))))</f>
        <v>#VALUE!</v>
      </c>
      <c r="Y464" t="e">
        <f>("USR\"&amp;Updates!K464)</f>
        <v>#VALUE!</v>
      </c>
      <c r="Z464" t="e">
        <f>Updates!K464&amp;"$"</f>
        <v>#VALUE!</v>
      </c>
      <c r="AA464" s="11">
        <f t="shared" ca="1" si="72"/>
        <v>16</v>
      </c>
      <c r="AB464" s="6" t="str">
        <f ca="1">LOOKUP(AA464,AC2:AC21,AD2:AD21)</f>
        <v>DC4MDB06</v>
      </c>
    </row>
    <row r="465" spans="1:28" ht="12" customHeight="1">
      <c r="A465" s="6" t="e">
        <f>TRIM(CLEAN(MID(Updates!D465,FIND("Network User Id: ",Updates!D465)+17,(FIND("E-MAIL ACCOUNTS",Updates!D465)-(FIND("Network User Id:",Updates!D465)+17)))))</f>
        <v>#VALUE!</v>
      </c>
      <c r="B465" s="6" t="e">
        <f>TRIM(CLEAN(MID(Updates!D465,FIND("Logon ID: ",Updates!D465)+10,(FIND("Password:",Updates!D465)-(FIND("Logon ID:",Updates!D465)+10)))))</f>
        <v>#VALUE!</v>
      </c>
      <c r="C465" t="e">
        <f>TRIM(CLEAN(MID(Updates!D465,FIND("Primary Address: ",Updates!D465)+17,(FIND("Secondary Address:",Updates!D465)-(FIND("Primary Address: ",Updates!D465)+17)))))</f>
        <v>#VALUE!</v>
      </c>
      <c r="D465" t="e">
        <f>TRIM(CLEAN(MID(Updates!D465,FIND("Secondary Address: ",Updates!D465)+19,(FIND("** PLEASE DO NOT REPLY TO THIS E-MAIL. ",Updates!D465)-(FIND("Secondary Address: ",Updates!D465)+19)))))</f>
        <v>#VALUE!</v>
      </c>
      <c r="E465" t="b">
        <f>IF(COUNT(SEARCH({"transpo.ottawa.on.ca"},D465)),"@ottawa.ca")</f>
        <v>0</v>
      </c>
      <c r="F465" s="9" t="e">
        <f t="shared" si="64"/>
        <v>#VALUE!</v>
      </c>
      <c r="G465" t="e">
        <f>TRIM(CLEAN(MID(Updates!D465,FIND("E-mail Address: ",Updates!D465)+16,(FIND("The employee",Updates!D465)-(FIND("E-mail Address: ",Updates!D465)+16)))))</f>
        <v>#VALUE!</v>
      </c>
      <c r="H465" t="e">
        <f>TRIM(CLEAN(MID(Updates!D465,FIND("Account Password: ",Updates!D465)+18,(FIND("NETWORK ACCOUNTS",Updates!D465)-(FIND("Account Password:",Updates!D465)+18)))))</f>
        <v>#VALUE!</v>
      </c>
      <c r="I465" t="e">
        <f>TRIM(CLEAN(MID(Updates!D465,FIND("Password: ",Updates!D465)+10,(FIND("E-mail",Updates!D465)-(FIND("Password:",Updates!D465)+12)))))</f>
        <v>#VALUE!</v>
      </c>
      <c r="J465" t="e">
        <f>TRIM(CLEAN(MID(Updates!D465,FIND("Account to clone: ",Updates!D465)+18,(FIND("Position",Updates!D465)-(FIND("Account to clone: ",Updates!D465)+18)))))</f>
        <v>#VALUE!</v>
      </c>
      <c r="K465" t="e">
        <f>TRIM(CLEAN(MID(Updates!D465,FIND("Clone permissions of another account: ",Updates!D465)+38,(FIND("Email required:",Updates!D465)-(FIND("Clone permissions of another account: ",Updates!D465)+38)))))</f>
        <v>#VALUE!</v>
      </c>
      <c r="L465" t="e">
        <f t="shared" si="65"/>
        <v>#VALUE!</v>
      </c>
      <c r="M465" s="8" t="e">
        <f>TRIM(CLEAN(MID(Updates!D465,FIND("Branch: ",Updates!D465)+8,(FIND("Division",Updates!D465)-(FIND("Branch: ",Updates!D465)+8)))))</f>
        <v>#VALUE!</v>
      </c>
      <c r="N465" s="8" t="e">
        <f>TRIM(CLEAN(MID(Updates!D465,FIND("Pooled Position: ",Updates!D465)+17,(FIND("Are the",Updates!D465)-(FIND("Pooled Position: ",Updates!D465)+17)))))</f>
        <v>#VALUE!</v>
      </c>
      <c r="O465" t="e">
        <f>TRIM(CLEAN(MID(Updates!D465,FIND("Employee Name: ",Updates!D465)+15,(FIND("Job Title",Updates!D465)-(FIND("Employee Name: ",Updates!D465)+15)))))</f>
        <v>#VALUE!</v>
      </c>
      <c r="P465" t="e">
        <f t="shared" si="66"/>
        <v>#VALUE!</v>
      </c>
      <c r="Q465" t="e">
        <f t="shared" si="67"/>
        <v>#VALUE!</v>
      </c>
      <c r="R465" t="e">
        <f t="shared" si="68"/>
        <v>#VALUE!</v>
      </c>
      <c r="S465" t="e">
        <f>TRIM(CLEAN(MID(Updates!D465,FIND("Account to clone: ",Updates!D465)+18,(FIND("Position",Updates!D465)-(FIND("Account to clone: ",Updates!D465)+18)))))</f>
        <v>#VALUE!</v>
      </c>
      <c r="T465" t="str">
        <f t="shared" si="69"/>
        <v/>
      </c>
      <c r="U465" t="str">
        <f t="shared" si="70"/>
        <v>No</v>
      </c>
      <c r="V465" t="e">
        <f>TRIM(CLEAN(MID(Updates!D465,FIND("Home Share (H:\ drive) required: ",Updates!D465)+4,(FIND("Group Share (S:\ drive) required: ",Updates!D465)-(FIND("Home Share (H:\ drive) required: ",Updates!D465)+4)))))</f>
        <v>#VALUE!</v>
      </c>
      <c r="W465" t="str">
        <f t="shared" si="71"/>
        <v>No</v>
      </c>
      <c r="X465" t="e">
        <f>TRIM(CLEAN(MID(Updates!D465,FIND("S Drive Path: ",Updates!D465)+14,(FIND("Position",Updates!D465)-(FIND("S Drive Path: ",Updates!D465)+14)))))</f>
        <v>#VALUE!</v>
      </c>
      <c r="Y465" t="e">
        <f>("USR\"&amp;Updates!K465)</f>
        <v>#VALUE!</v>
      </c>
      <c r="Z465" t="e">
        <f>Updates!K465&amp;"$"</f>
        <v>#VALUE!</v>
      </c>
      <c r="AA465" s="11">
        <f t="shared" ca="1" si="72"/>
        <v>16</v>
      </c>
      <c r="AB465" s="6" t="str">
        <f ca="1">LOOKUP(AA465,AC2:AC21,AD2:AD21)</f>
        <v>DC4MDB06</v>
      </c>
    </row>
    <row r="466" spans="1:28" ht="12" customHeight="1">
      <c r="A466" s="6" t="e">
        <f>TRIM(CLEAN(MID(Updates!D466,FIND("Network User Id: ",Updates!D466)+17,(FIND("E-MAIL ACCOUNTS",Updates!D466)-(FIND("Network User Id:",Updates!D466)+17)))))</f>
        <v>#VALUE!</v>
      </c>
      <c r="B466" s="6" t="e">
        <f>TRIM(CLEAN(MID(Updates!D466,FIND("Logon ID: ",Updates!D466)+10,(FIND("Password:",Updates!D466)-(FIND("Logon ID:",Updates!D466)+10)))))</f>
        <v>#VALUE!</v>
      </c>
      <c r="C466" t="e">
        <f>TRIM(CLEAN(MID(Updates!D466,FIND("Primary Address: ",Updates!D466)+17,(FIND("Secondary Address:",Updates!D466)-(FIND("Primary Address: ",Updates!D466)+17)))))</f>
        <v>#VALUE!</v>
      </c>
      <c r="D466" t="e">
        <f>TRIM(CLEAN(MID(Updates!D466,FIND("Secondary Address: ",Updates!D466)+19,(FIND("** PLEASE DO NOT REPLY TO THIS E-MAIL. ",Updates!D466)-(FIND("Secondary Address: ",Updates!D466)+19)))))</f>
        <v>#VALUE!</v>
      </c>
      <c r="E466" t="b">
        <f>IF(COUNT(SEARCH({"transpo.ottawa.on.ca"},D466)),"@ottawa.ca")</f>
        <v>0</v>
      </c>
      <c r="F466" s="9" t="e">
        <f t="shared" si="64"/>
        <v>#VALUE!</v>
      </c>
      <c r="G466" t="e">
        <f>TRIM(CLEAN(MID(Updates!D466,FIND("E-mail Address: ",Updates!D466)+16,(FIND("The employee",Updates!D466)-(FIND("E-mail Address: ",Updates!D466)+16)))))</f>
        <v>#VALUE!</v>
      </c>
      <c r="H466" t="e">
        <f>TRIM(CLEAN(MID(Updates!D466,FIND("Account Password: ",Updates!D466)+18,(FIND("NETWORK ACCOUNTS",Updates!D466)-(FIND("Account Password:",Updates!D466)+18)))))</f>
        <v>#VALUE!</v>
      </c>
      <c r="I466" t="e">
        <f>TRIM(CLEAN(MID(Updates!D466,FIND("Password: ",Updates!D466)+10,(FIND("E-mail",Updates!D466)-(FIND("Password:",Updates!D466)+12)))))</f>
        <v>#VALUE!</v>
      </c>
      <c r="J466" t="e">
        <f>TRIM(CLEAN(MID(Updates!D466,FIND("Account to clone: ",Updates!D466)+18,(FIND("Position",Updates!D466)-(FIND("Account to clone: ",Updates!D466)+18)))))</f>
        <v>#VALUE!</v>
      </c>
      <c r="K466" t="e">
        <f>TRIM(CLEAN(MID(Updates!D466,FIND("Clone permissions of another account: ",Updates!D466)+38,(FIND("Email required:",Updates!D466)-(FIND("Clone permissions of another account: ",Updates!D466)+38)))))</f>
        <v>#VALUE!</v>
      </c>
      <c r="L466" t="e">
        <f t="shared" si="65"/>
        <v>#VALUE!</v>
      </c>
      <c r="M466" s="8" t="e">
        <f>TRIM(CLEAN(MID(Updates!D466,FIND("Branch: ",Updates!D466)+8,(FIND("Division",Updates!D466)-(FIND("Branch: ",Updates!D466)+8)))))</f>
        <v>#VALUE!</v>
      </c>
      <c r="N466" s="8" t="e">
        <f>TRIM(CLEAN(MID(Updates!D466,FIND("Pooled Position: ",Updates!D466)+17,(FIND("Are the",Updates!D466)-(FIND("Pooled Position: ",Updates!D466)+17)))))</f>
        <v>#VALUE!</v>
      </c>
      <c r="O466" t="e">
        <f>TRIM(CLEAN(MID(Updates!D466,FIND("Employee Name: ",Updates!D466)+15,(FIND("Job Title",Updates!D466)-(FIND("Employee Name: ",Updates!D466)+15)))))</f>
        <v>#VALUE!</v>
      </c>
      <c r="P466" t="e">
        <f t="shared" si="66"/>
        <v>#VALUE!</v>
      </c>
      <c r="Q466" t="e">
        <f t="shared" si="67"/>
        <v>#VALUE!</v>
      </c>
      <c r="R466" t="e">
        <f t="shared" si="68"/>
        <v>#VALUE!</v>
      </c>
      <c r="S466" t="e">
        <f>TRIM(CLEAN(MID(Updates!D466,FIND("Account to clone: ",Updates!D466)+18,(FIND("Position",Updates!D466)-(FIND("Account to clone: ",Updates!D466)+18)))))</f>
        <v>#VALUE!</v>
      </c>
      <c r="T466" t="str">
        <f t="shared" si="69"/>
        <v/>
      </c>
      <c r="U466" t="str">
        <f t="shared" si="70"/>
        <v>No</v>
      </c>
      <c r="V466" t="e">
        <f>TRIM(CLEAN(MID(Updates!D466,FIND("Home Share (H:\ drive) required: ",Updates!D466)+4,(FIND("Group Share (S:\ drive) required: ",Updates!D466)-(FIND("Home Share (H:\ drive) required: ",Updates!D466)+4)))))</f>
        <v>#VALUE!</v>
      </c>
      <c r="W466" t="str">
        <f t="shared" si="71"/>
        <v>No</v>
      </c>
      <c r="X466" t="e">
        <f>TRIM(CLEAN(MID(Updates!D466,FIND("S Drive Path: ",Updates!D466)+14,(FIND("Position",Updates!D466)-(FIND("S Drive Path: ",Updates!D466)+14)))))</f>
        <v>#VALUE!</v>
      </c>
      <c r="Y466" t="e">
        <f>("USR\"&amp;Updates!K466)</f>
        <v>#VALUE!</v>
      </c>
      <c r="Z466" t="e">
        <f>Updates!K466&amp;"$"</f>
        <v>#VALUE!</v>
      </c>
      <c r="AA466" s="11">
        <f t="shared" ca="1" si="72"/>
        <v>12</v>
      </c>
      <c r="AB466" s="6" t="str">
        <f ca="1">LOOKUP(AA466,AC2:AC21,AD2:AD21)</f>
        <v>DC4MDB02</v>
      </c>
    </row>
    <row r="467" spans="1:28" ht="12" customHeight="1">
      <c r="A467" s="6" t="e">
        <f>TRIM(CLEAN(MID(Updates!D467,FIND("Network User Id: ",Updates!D467)+17,(FIND("E-MAIL ACCOUNTS",Updates!D467)-(FIND("Network User Id:",Updates!D467)+17)))))</f>
        <v>#VALUE!</v>
      </c>
      <c r="B467" s="6" t="e">
        <f>TRIM(CLEAN(MID(Updates!D467,FIND("Logon ID: ",Updates!D467)+10,(FIND("Password:",Updates!D467)-(FIND("Logon ID:",Updates!D467)+10)))))</f>
        <v>#VALUE!</v>
      </c>
      <c r="C467" t="e">
        <f>TRIM(CLEAN(MID(Updates!D467,FIND("Primary Address: ",Updates!D467)+17,(FIND("Secondary Address:",Updates!D467)-(FIND("Primary Address: ",Updates!D467)+17)))))</f>
        <v>#VALUE!</v>
      </c>
      <c r="D467" t="e">
        <f>TRIM(CLEAN(MID(Updates!D467,FIND("Secondary Address: ",Updates!D467)+19,(FIND("** PLEASE DO NOT REPLY TO THIS E-MAIL. ",Updates!D467)-(FIND("Secondary Address: ",Updates!D467)+19)))))</f>
        <v>#VALUE!</v>
      </c>
      <c r="E467" t="b">
        <f>IF(COUNT(SEARCH({"transpo.ottawa.on.ca"},D467)),"@ottawa.ca")</f>
        <v>0</v>
      </c>
      <c r="F467" s="9" t="e">
        <f t="shared" si="64"/>
        <v>#VALUE!</v>
      </c>
      <c r="G467" t="e">
        <f>TRIM(CLEAN(MID(Updates!D467,FIND("E-mail Address: ",Updates!D467)+16,(FIND("The employee",Updates!D467)-(FIND("E-mail Address: ",Updates!D467)+16)))))</f>
        <v>#VALUE!</v>
      </c>
      <c r="H467" t="e">
        <f>TRIM(CLEAN(MID(Updates!D467,FIND("Account Password: ",Updates!D467)+18,(FIND("NETWORK ACCOUNTS",Updates!D467)-(FIND("Account Password:",Updates!D467)+18)))))</f>
        <v>#VALUE!</v>
      </c>
      <c r="I467" t="e">
        <f>TRIM(CLEAN(MID(Updates!D467,FIND("Password: ",Updates!D467)+10,(FIND("E-mail",Updates!D467)-(FIND("Password:",Updates!D467)+12)))))</f>
        <v>#VALUE!</v>
      </c>
      <c r="J467" t="e">
        <f>TRIM(CLEAN(MID(Updates!D467,FIND("Account to clone: ",Updates!D467)+18,(FIND("Position",Updates!D467)-(FIND("Account to clone: ",Updates!D467)+18)))))</f>
        <v>#VALUE!</v>
      </c>
      <c r="K467" t="e">
        <f>TRIM(CLEAN(MID(Updates!D467,FIND("Clone permissions of another account: ",Updates!D467)+38,(FIND("Email required:",Updates!D467)-(FIND("Clone permissions of another account: ",Updates!D467)+38)))))</f>
        <v>#VALUE!</v>
      </c>
      <c r="L467" t="e">
        <f t="shared" si="65"/>
        <v>#VALUE!</v>
      </c>
      <c r="M467" s="8" t="e">
        <f>TRIM(CLEAN(MID(Updates!D467,FIND("Branch: ",Updates!D467)+8,(FIND("Division",Updates!D467)-(FIND("Branch: ",Updates!D467)+8)))))</f>
        <v>#VALUE!</v>
      </c>
      <c r="N467" s="8" t="e">
        <f>TRIM(CLEAN(MID(Updates!D467,FIND("Pooled Position: ",Updates!D467)+17,(FIND("Are the",Updates!D467)-(FIND("Pooled Position: ",Updates!D467)+17)))))</f>
        <v>#VALUE!</v>
      </c>
      <c r="O467" t="e">
        <f>TRIM(CLEAN(MID(Updates!D467,FIND("Employee Name: ",Updates!D467)+15,(FIND("Job Title",Updates!D467)-(FIND("Employee Name: ",Updates!D467)+15)))))</f>
        <v>#VALUE!</v>
      </c>
      <c r="P467" t="e">
        <f t="shared" si="66"/>
        <v>#VALUE!</v>
      </c>
      <c r="Q467" t="e">
        <f t="shared" si="67"/>
        <v>#VALUE!</v>
      </c>
      <c r="R467" t="e">
        <f t="shared" si="68"/>
        <v>#VALUE!</v>
      </c>
      <c r="S467" t="e">
        <f>TRIM(CLEAN(MID(Updates!D467,FIND("Account to clone: ",Updates!D467)+18,(FIND("Position",Updates!D467)-(FIND("Account to clone: ",Updates!D467)+18)))))</f>
        <v>#VALUE!</v>
      </c>
      <c r="T467" t="str">
        <f t="shared" si="69"/>
        <v/>
      </c>
      <c r="U467" t="str">
        <f t="shared" si="70"/>
        <v>No</v>
      </c>
      <c r="V467" t="e">
        <f>TRIM(CLEAN(MID(Updates!D467,FIND("Home Share (H:\ drive) required: ",Updates!D467)+4,(FIND("Group Share (S:\ drive) required: ",Updates!D467)-(FIND("Home Share (H:\ drive) required: ",Updates!D467)+4)))))</f>
        <v>#VALUE!</v>
      </c>
      <c r="W467" t="str">
        <f t="shared" si="71"/>
        <v>No</v>
      </c>
      <c r="X467" t="e">
        <f>TRIM(CLEAN(MID(Updates!D467,FIND("S Drive Path: ",Updates!D467)+14,(FIND("Position",Updates!D467)-(FIND("S Drive Path: ",Updates!D467)+14)))))</f>
        <v>#VALUE!</v>
      </c>
      <c r="Y467" t="e">
        <f>("USR\"&amp;Updates!K467)</f>
        <v>#VALUE!</v>
      </c>
      <c r="Z467" t="e">
        <f>Updates!K467&amp;"$"</f>
        <v>#VALUE!</v>
      </c>
      <c r="AA467" s="11">
        <f t="shared" ca="1" si="72"/>
        <v>16</v>
      </c>
      <c r="AB467" s="6" t="str">
        <f ca="1">LOOKUP(AA467,AC2:AC21,AD2:AD21)</f>
        <v>DC4MDB06</v>
      </c>
    </row>
    <row r="468" spans="1:28" ht="12" customHeight="1">
      <c r="A468" s="6" t="e">
        <f>TRIM(CLEAN(MID(Updates!D468,FIND("Network User Id: ",Updates!D468)+17,(FIND("E-MAIL ACCOUNTS",Updates!D468)-(FIND("Network User Id:",Updates!D468)+17)))))</f>
        <v>#VALUE!</v>
      </c>
      <c r="B468" s="6" t="e">
        <f>TRIM(CLEAN(MID(Updates!D468,FIND("Logon ID: ",Updates!D468)+10,(FIND("Password:",Updates!D468)-(FIND("Logon ID:",Updates!D468)+10)))))</f>
        <v>#VALUE!</v>
      </c>
      <c r="C468" t="e">
        <f>TRIM(CLEAN(MID(Updates!D468,FIND("Primary Address: ",Updates!D468)+17,(FIND("Secondary Address:",Updates!D468)-(FIND("Primary Address: ",Updates!D468)+17)))))</f>
        <v>#VALUE!</v>
      </c>
      <c r="D468" t="e">
        <f>TRIM(CLEAN(MID(Updates!D468,FIND("Secondary Address: ",Updates!D468)+19,(FIND("** PLEASE DO NOT REPLY TO THIS E-MAIL. ",Updates!D468)-(FIND("Secondary Address: ",Updates!D468)+19)))))</f>
        <v>#VALUE!</v>
      </c>
      <c r="E468" t="b">
        <f>IF(COUNT(SEARCH({"transpo.ottawa.on.ca"},D468)),"@ottawa.ca")</f>
        <v>0</v>
      </c>
      <c r="F468" s="9" t="e">
        <f t="shared" si="64"/>
        <v>#VALUE!</v>
      </c>
      <c r="G468" t="e">
        <f>TRIM(CLEAN(MID(Updates!D468,FIND("E-mail Address: ",Updates!D468)+16,(FIND("The employee",Updates!D468)-(FIND("E-mail Address: ",Updates!D468)+16)))))</f>
        <v>#VALUE!</v>
      </c>
      <c r="H468" t="e">
        <f>TRIM(CLEAN(MID(Updates!D468,FIND("Account Password: ",Updates!D468)+18,(FIND("NETWORK ACCOUNTS",Updates!D468)-(FIND("Account Password:",Updates!D468)+18)))))</f>
        <v>#VALUE!</v>
      </c>
      <c r="I468" t="e">
        <f>TRIM(CLEAN(MID(Updates!D468,FIND("Password: ",Updates!D468)+10,(FIND("E-mail",Updates!D468)-(FIND("Password:",Updates!D468)+12)))))</f>
        <v>#VALUE!</v>
      </c>
      <c r="J468" t="e">
        <f>TRIM(CLEAN(MID(Updates!D468,FIND("Account to clone: ",Updates!D468)+18,(FIND("Position",Updates!D468)-(FIND("Account to clone: ",Updates!D468)+18)))))</f>
        <v>#VALUE!</v>
      </c>
      <c r="K468" t="e">
        <f>TRIM(CLEAN(MID(Updates!D468,FIND("Clone permissions of another account: ",Updates!D468)+38,(FIND("Email required:",Updates!D468)-(FIND("Clone permissions of another account: ",Updates!D468)+38)))))</f>
        <v>#VALUE!</v>
      </c>
      <c r="L468" t="e">
        <f t="shared" si="65"/>
        <v>#VALUE!</v>
      </c>
      <c r="M468" s="8" t="e">
        <f>TRIM(CLEAN(MID(Updates!D468,FIND("Branch: ",Updates!D468)+8,(FIND("Division",Updates!D468)-(FIND("Branch: ",Updates!D468)+8)))))</f>
        <v>#VALUE!</v>
      </c>
      <c r="N468" s="8" t="e">
        <f>TRIM(CLEAN(MID(Updates!D468,FIND("Pooled Position: ",Updates!D468)+17,(FIND("Are the",Updates!D468)-(FIND("Pooled Position: ",Updates!D468)+17)))))</f>
        <v>#VALUE!</v>
      </c>
      <c r="O468" t="e">
        <f>TRIM(CLEAN(MID(Updates!D468,FIND("Employee Name: ",Updates!D468)+15,(FIND("Job Title",Updates!D468)-(FIND("Employee Name: ",Updates!D468)+15)))))</f>
        <v>#VALUE!</v>
      </c>
      <c r="P468" t="e">
        <f t="shared" si="66"/>
        <v>#VALUE!</v>
      </c>
      <c r="Q468" t="e">
        <f t="shared" si="67"/>
        <v>#VALUE!</v>
      </c>
      <c r="R468" t="e">
        <f t="shared" si="68"/>
        <v>#VALUE!</v>
      </c>
      <c r="S468" t="e">
        <f>TRIM(CLEAN(MID(Updates!D468,FIND("Account to clone: ",Updates!D468)+18,(FIND("Position",Updates!D468)-(FIND("Account to clone: ",Updates!D468)+18)))))</f>
        <v>#VALUE!</v>
      </c>
      <c r="T468" t="str">
        <f t="shared" si="69"/>
        <v/>
      </c>
      <c r="U468" t="str">
        <f t="shared" si="70"/>
        <v>No</v>
      </c>
      <c r="V468" t="e">
        <f>TRIM(CLEAN(MID(Updates!D468,FIND("Home Share (H:\ drive) required: ",Updates!D468)+4,(FIND("Group Share (S:\ drive) required: ",Updates!D468)-(FIND("Home Share (H:\ drive) required: ",Updates!D468)+4)))))</f>
        <v>#VALUE!</v>
      </c>
      <c r="W468" t="str">
        <f t="shared" si="71"/>
        <v>No</v>
      </c>
      <c r="X468" t="e">
        <f>TRIM(CLEAN(MID(Updates!D468,FIND("S Drive Path: ",Updates!D468)+14,(FIND("Position",Updates!D468)-(FIND("S Drive Path: ",Updates!D468)+14)))))</f>
        <v>#VALUE!</v>
      </c>
      <c r="Y468" t="e">
        <f>("USR\"&amp;Updates!K468)</f>
        <v>#VALUE!</v>
      </c>
      <c r="Z468" t="e">
        <f>Updates!K468&amp;"$"</f>
        <v>#VALUE!</v>
      </c>
      <c r="AA468" s="11">
        <f t="shared" ca="1" si="72"/>
        <v>19</v>
      </c>
      <c r="AB468" s="6" t="str">
        <f ca="1">LOOKUP(AA468,AC2:AC21,AD2:AD21)</f>
        <v>DC4MDB09</v>
      </c>
    </row>
    <row r="469" spans="1:28" ht="12" customHeight="1">
      <c r="A469" s="6" t="e">
        <f>TRIM(CLEAN(MID(Updates!D469,FIND("Network User Id: ",Updates!D469)+17,(FIND("E-MAIL ACCOUNTS",Updates!D469)-(FIND("Network User Id:",Updates!D469)+17)))))</f>
        <v>#VALUE!</v>
      </c>
      <c r="B469" s="6" t="e">
        <f>TRIM(CLEAN(MID(Updates!D469,FIND("Logon ID: ",Updates!D469)+10,(FIND("Password:",Updates!D469)-(FIND("Logon ID:",Updates!D469)+10)))))</f>
        <v>#VALUE!</v>
      </c>
      <c r="C469" t="e">
        <f>TRIM(CLEAN(MID(Updates!D469,FIND("Primary Address: ",Updates!D469)+17,(FIND("Secondary Address:",Updates!D469)-(FIND("Primary Address: ",Updates!D469)+17)))))</f>
        <v>#VALUE!</v>
      </c>
      <c r="D469" t="e">
        <f>TRIM(CLEAN(MID(Updates!D469,FIND("Secondary Address: ",Updates!D469)+19,(FIND("** PLEASE DO NOT REPLY TO THIS E-MAIL. ",Updates!D469)-(FIND("Secondary Address: ",Updates!D469)+19)))))</f>
        <v>#VALUE!</v>
      </c>
      <c r="E469" t="b">
        <f>IF(COUNT(SEARCH({"transpo.ottawa.on.ca"},D469)),"@ottawa.ca")</f>
        <v>0</v>
      </c>
      <c r="F469" s="9" t="e">
        <f t="shared" si="64"/>
        <v>#VALUE!</v>
      </c>
      <c r="G469" t="e">
        <f>TRIM(CLEAN(MID(Updates!D469,FIND("E-mail Address: ",Updates!D469)+16,(FIND("The employee",Updates!D469)-(FIND("E-mail Address: ",Updates!D469)+16)))))</f>
        <v>#VALUE!</v>
      </c>
      <c r="H469" t="e">
        <f>TRIM(CLEAN(MID(Updates!D469,FIND("Account Password: ",Updates!D469)+18,(FIND("NETWORK ACCOUNTS",Updates!D469)-(FIND("Account Password:",Updates!D469)+18)))))</f>
        <v>#VALUE!</v>
      </c>
      <c r="I469" t="e">
        <f>TRIM(CLEAN(MID(Updates!D469,FIND("Password: ",Updates!D469)+10,(FIND("E-mail",Updates!D469)-(FIND("Password:",Updates!D469)+12)))))</f>
        <v>#VALUE!</v>
      </c>
      <c r="J469" t="e">
        <f>TRIM(CLEAN(MID(Updates!D469,FIND("Account to clone: ",Updates!D469)+18,(FIND("Position",Updates!D469)-(FIND("Account to clone: ",Updates!D469)+18)))))</f>
        <v>#VALUE!</v>
      </c>
      <c r="K469" t="e">
        <f>TRIM(CLEAN(MID(Updates!D469,FIND("Clone permissions of another account: ",Updates!D469)+38,(FIND("Email required:",Updates!D469)-(FIND("Clone permissions of another account: ",Updates!D469)+38)))))</f>
        <v>#VALUE!</v>
      </c>
      <c r="L469" t="e">
        <f t="shared" si="65"/>
        <v>#VALUE!</v>
      </c>
      <c r="M469" s="8" t="e">
        <f>TRIM(CLEAN(MID(Updates!D469,FIND("Branch: ",Updates!D469)+8,(FIND("Division",Updates!D469)-(FIND("Branch: ",Updates!D469)+8)))))</f>
        <v>#VALUE!</v>
      </c>
      <c r="N469" s="8" t="e">
        <f>TRIM(CLEAN(MID(Updates!D469,FIND("Pooled Position: ",Updates!D469)+17,(FIND("Are the",Updates!D469)-(FIND("Pooled Position: ",Updates!D469)+17)))))</f>
        <v>#VALUE!</v>
      </c>
      <c r="O469" t="e">
        <f>TRIM(CLEAN(MID(Updates!D469,FIND("Employee Name: ",Updates!D469)+15,(FIND("Job Title",Updates!D469)-(FIND("Employee Name: ",Updates!D469)+15)))))</f>
        <v>#VALUE!</v>
      </c>
      <c r="P469" t="e">
        <f t="shared" si="66"/>
        <v>#VALUE!</v>
      </c>
      <c r="Q469" t="e">
        <f t="shared" si="67"/>
        <v>#VALUE!</v>
      </c>
      <c r="R469" t="e">
        <f t="shared" si="68"/>
        <v>#VALUE!</v>
      </c>
      <c r="S469" t="e">
        <f>TRIM(CLEAN(MID(Updates!D469,FIND("Account to clone: ",Updates!D469)+18,(FIND("Position",Updates!D469)-(FIND("Account to clone: ",Updates!D469)+18)))))</f>
        <v>#VALUE!</v>
      </c>
      <c r="T469" t="str">
        <f t="shared" si="69"/>
        <v/>
      </c>
      <c r="U469" t="str">
        <f t="shared" si="70"/>
        <v>No</v>
      </c>
      <c r="V469" t="e">
        <f>TRIM(CLEAN(MID(Updates!D469,FIND("Home Share (H:\ drive) required: ",Updates!D469)+4,(FIND("Group Share (S:\ drive) required: ",Updates!D469)-(FIND("Home Share (H:\ drive) required: ",Updates!D469)+4)))))</f>
        <v>#VALUE!</v>
      </c>
      <c r="W469" t="str">
        <f t="shared" si="71"/>
        <v>No</v>
      </c>
      <c r="X469" t="e">
        <f>TRIM(CLEAN(MID(Updates!D469,FIND("S Drive Path: ",Updates!D469)+14,(FIND("Position",Updates!D469)-(FIND("S Drive Path: ",Updates!D469)+14)))))</f>
        <v>#VALUE!</v>
      </c>
      <c r="Y469" t="e">
        <f>("USR\"&amp;Updates!K469)</f>
        <v>#VALUE!</v>
      </c>
      <c r="Z469" t="e">
        <f>Updates!K469&amp;"$"</f>
        <v>#VALUE!</v>
      </c>
      <c r="AA469" s="11">
        <f t="shared" ca="1" si="72"/>
        <v>15</v>
      </c>
      <c r="AB469" s="6" t="str">
        <f ca="1">LOOKUP(AA469,AC2:AC21,AD2:AD21)</f>
        <v>DC4MDB05</v>
      </c>
    </row>
    <row r="470" spans="1:28" ht="12" customHeight="1">
      <c r="A470" s="6" t="e">
        <f>TRIM(CLEAN(MID(Updates!D470,FIND("Network User Id: ",Updates!D470)+17,(FIND("E-MAIL ACCOUNTS",Updates!D470)-(FIND("Network User Id:",Updates!D470)+17)))))</f>
        <v>#VALUE!</v>
      </c>
      <c r="B470" s="6" t="e">
        <f>TRIM(CLEAN(MID(Updates!D470,FIND("Logon ID: ",Updates!D470)+10,(FIND("Password:",Updates!D470)-(FIND("Logon ID:",Updates!D470)+10)))))</f>
        <v>#VALUE!</v>
      </c>
      <c r="C470" t="e">
        <f>TRIM(CLEAN(MID(Updates!D470,FIND("Primary Address: ",Updates!D470)+17,(FIND("Secondary Address:",Updates!D470)-(FIND("Primary Address: ",Updates!D470)+17)))))</f>
        <v>#VALUE!</v>
      </c>
      <c r="D470" t="e">
        <f>TRIM(CLEAN(MID(Updates!D470,FIND("Secondary Address: ",Updates!D470)+19,(FIND("** PLEASE DO NOT REPLY TO THIS E-MAIL. ",Updates!D470)-(FIND("Secondary Address: ",Updates!D470)+19)))))</f>
        <v>#VALUE!</v>
      </c>
      <c r="E470" t="b">
        <f>IF(COUNT(SEARCH({"transpo.ottawa.on.ca"},D470)),"@ottawa.ca")</f>
        <v>0</v>
      </c>
      <c r="F470" s="9" t="e">
        <f t="shared" si="64"/>
        <v>#VALUE!</v>
      </c>
      <c r="G470" t="e">
        <f>TRIM(CLEAN(MID(Updates!D470,FIND("E-mail Address: ",Updates!D470)+16,(FIND("The employee",Updates!D470)-(FIND("E-mail Address: ",Updates!D470)+16)))))</f>
        <v>#VALUE!</v>
      </c>
      <c r="H470" t="e">
        <f>TRIM(CLEAN(MID(Updates!D470,FIND("Account Password: ",Updates!D470)+18,(FIND("NETWORK ACCOUNTS",Updates!D470)-(FIND("Account Password:",Updates!D470)+18)))))</f>
        <v>#VALUE!</v>
      </c>
      <c r="I470" t="e">
        <f>TRIM(CLEAN(MID(Updates!D470,FIND("Password: ",Updates!D470)+10,(FIND("E-mail",Updates!D470)-(FIND("Password:",Updates!D470)+12)))))</f>
        <v>#VALUE!</v>
      </c>
      <c r="J470" t="e">
        <f>TRIM(CLEAN(MID(Updates!D470,FIND("Account to clone: ",Updates!D470)+18,(FIND("Position",Updates!D470)-(FIND("Account to clone: ",Updates!D470)+18)))))</f>
        <v>#VALUE!</v>
      </c>
      <c r="K470" t="e">
        <f>TRIM(CLEAN(MID(Updates!D470,FIND("Clone permissions of another account: ",Updates!D470)+38,(FIND("Email required:",Updates!D470)-(FIND("Clone permissions of another account: ",Updates!D470)+38)))))</f>
        <v>#VALUE!</v>
      </c>
      <c r="L470" t="e">
        <f t="shared" si="65"/>
        <v>#VALUE!</v>
      </c>
      <c r="M470" s="8" t="e">
        <f>TRIM(CLEAN(MID(Updates!D470,FIND("Branch: ",Updates!D470)+8,(FIND("Division",Updates!D470)-(FIND("Branch: ",Updates!D470)+8)))))</f>
        <v>#VALUE!</v>
      </c>
      <c r="N470" s="8" t="e">
        <f>TRIM(CLEAN(MID(Updates!D470,FIND("Pooled Position: ",Updates!D470)+17,(FIND("Are the",Updates!D470)-(FIND("Pooled Position: ",Updates!D470)+17)))))</f>
        <v>#VALUE!</v>
      </c>
      <c r="O470" t="e">
        <f>TRIM(CLEAN(MID(Updates!D470,FIND("Employee Name: ",Updates!D470)+15,(FIND("Job Title",Updates!D470)-(FIND("Employee Name: ",Updates!D470)+15)))))</f>
        <v>#VALUE!</v>
      </c>
      <c r="P470" t="e">
        <f t="shared" si="66"/>
        <v>#VALUE!</v>
      </c>
      <c r="Q470" t="e">
        <f t="shared" si="67"/>
        <v>#VALUE!</v>
      </c>
      <c r="R470" t="e">
        <f t="shared" si="68"/>
        <v>#VALUE!</v>
      </c>
      <c r="S470" t="e">
        <f>TRIM(CLEAN(MID(Updates!D470,FIND("Account to clone: ",Updates!D470)+18,(FIND("Position",Updates!D470)-(FIND("Account to clone: ",Updates!D470)+18)))))</f>
        <v>#VALUE!</v>
      </c>
      <c r="T470" t="str">
        <f t="shared" si="69"/>
        <v/>
      </c>
      <c r="U470" t="str">
        <f t="shared" si="70"/>
        <v>No</v>
      </c>
      <c r="V470" t="e">
        <f>TRIM(CLEAN(MID(Updates!D470,FIND("Home Share (H:\ drive) required: ",Updates!D470)+4,(FIND("Group Share (S:\ drive) required: ",Updates!D470)-(FIND("Home Share (H:\ drive) required: ",Updates!D470)+4)))))</f>
        <v>#VALUE!</v>
      </c>
      <c r="W470" t="str">
        <f t="shared" si="71"/>
        <v>No</v>
      </c>
      <c r="X470" t="e">
        <f>TRIM(CLEAN(MID(Updates!D470,FIND("S Drive Path: ",Updates!D470)+14,(FIND("Position",Updates!D470)-(FIND("S Drive Path: ",Updates!D470)+14)))))</f>
        <v>#VALUE!</v>
      </c>
      <c r="Y470" t="e">
        <f>("USR\"&amp;Updates!K470)</f>
        <v>#VALUE!</v>
      </c>
      <c r="Z470" t="e">
        <f>Updates!K470&amp;"$"</f>
        <v>#VALUE!</v>
      </c>
      <c r="AA470" s="11">
        <f t="shared" ca="1" si="72"/>
        <v>14</v>
      </c>
      <c r="AB470" s="6" t="str">
        <f ca="1">LOOKUP(AA470,AC2:AC21,AD2:AD21)</f>
        <v>DC4MDB04</v>
      </c>
    </row>
    <row r="471" spans="1:28" ht="12" customHeight="1">
      <c r="A471" s="6" t="e">
        <f>TRIM(CLEAN(MID(Updates!D471,FIND("Network User Id: ",Updates!D471)+17,(FIND("E-MAIL ACCOUNTS",Updates!D471)-(FIND("Network User Id:",Updates!D471)+17)))))</f>
        <v>#VALUE!</v>
      </c>
      <c r="B471" s="6" t="e">
        <f>TRIM(CLEAN(MID(Updates!D471,FIND("Logon ID: ",Updates!D471)+10,(FIND("Password:",Updates!D471)-(FIND("Logon ID:",Updates!D471)+10)))))</f>
        <v>#VALUE!</v>
      </c>
      <c r="C471" t="e">
        <f>TRIM(CLEAN(MID(Updates!D471,FIND("Primary Address: ",Updates!D471)+17,(FIND("Secondary Address:",Updates!D471)-(FIND("Primary Address: ",Updates!D471)+17)))))</f>
        <v>#VALUE!</v>
      </c>
      <c r="D471" t="e">
        <f>TRIM(CLEAN(MID(Updates!D471,FIND("Secondary Address: ",Updates!D471)+19,(FIND("** PLEASE DO NOT REPLY TO THIS E-MAIL. ",Updates!D471)-(FIND("Secondary Address: ",Updates!D471)+19)))))</f>
        <v>#VALUE!</v>
      </c>
      <c r="E471" t="b">
        <f>IF(COUNT(SEARCH({"transpo.ottawa.on.ca"},D471)),"@ottawa.ca")</f>
        <v>0</v>
      </c>
      <c r="F471" s="9" t="e">
        <f t="shared" si="64"/>
        <v>#VALUE!</v>
      </c>
      <c r="G471" t="e">
        <f>TRIM(CLEAN(MID(Updates!D471,FIND("E-mail Address: ",Updates!D471)+16,(FIND("The employee",Updates!D471)-(FIND("E-mail Address: ",Updates!D471)+16)))))</f>
        <v>#VALUE!</v>
      </c>
      <c r="H471" t="e">
        <f>TRIM(CLEAN(MID(Updates!D471,FIND("Account Password: ",Updates!D471)+18,(FIND("NETWORK ACCOUNTS",Updates!D471)-(FIND("Account Password:",Updates!D471)+18)))))</f>
        <v>#VALUE!</v>
      </c>
      <c r="I471" t="e">
        <f>TRIM(CLEAN(MID(Updates!D471,FIND("Password: ",Updates!D471)+10,(FIND("E-mail",Updates!D471)-(FIND("Password:",Updates!D471)+12)))))</f>
        <v>#VALUE!</v>
      </c>
      <c r="J471" t="e">
        <f>TRIM(CLEAN(MID(Updates!D471,FIND("Account to clone: ",Updates!D471)+18,(FIND("Position",Updates!D471)-(FIND("Account to clone: ",Updates!D471)+18)))))</f>
        <v>#VALUE!</v>
      </c>
      <c r="K471" t="e">
        <f>TRIM(CLEAN(MID(Updates!D471,FIND("Clone permissions of another account: ",Updates!D471)+38,(FIND("Email required:",Updates!D471)-(FIND("Clone permissions of another account: ",Updates!D471)+38)))))</f>
        <v>#VALUE!</v>
      </c>
      <c r="L471" t="e">
        <f t="shared" si="65"/>
        <v>#VALUE!</v>
      </c>
      <c r="M471" s="8" t="e">
        <f>TRIM(CLEAN(MID(Updates!D471,FIND("Branch: ",Updates!D471)+8,(FIND("Division",Updates!D471)-(FIND("Branch: ",Updates!D471)+8)))))</f>
        <v>#VALUE!</v>
      </c>
      <c r="N471" s="8" t="e">
        <f>TRIM(CLEAN(MID(Updates!D471,FIND("Pooled Position: ",Updates!D471)+17,(FIND("Are the",Updates!D471)-(FIND("Pooled Position: ",Updates!D471)+17)))))</f>
        <v>#VALUE!</v>
      </c>
      <c r="O471" t="e">
        <f>TRIM(CLEAN(MID(Updates!D471,FIND("Employee Name: ",Updates!D471)+15,(FIND("Job Title",Updates!D471)-(FIND("Employee Name: ",Updates!D471)+15)))))</f>
        <v>#VALUE!</v>
      </c>
      <c r="P471" t="e">
        <f t="shared" si="66"/>
        <v>#VALUE!</v>
      </c>
      <c r="Q471" t="e">
        <f t="shared" si="67"/>
        <v>#VALUE!</v>
      </c>
      <c r="R471" t="e">
        <f t="shared" si="68"/>
        <v>#VALUE!</v>
      </c>
      <c r="S471" t="e">
        <f>TRIM(CLEAN(MID(Updates!D471,FIND("Account to clone: ",Updates!D471)+18,(FIND("Position",Updates!D471)-(FIND("Account to clone: ",Updates!D471)+18)))))</f>
        <v>#VALUE!</v>
      </c>
      <c r="T471" t="str">
        <f t="shared" si="69"/>
        <v/>
      </c>
      <c r="U471" t="str">
        <f t="shared" si="70"/>
        <v>No</v>
      </c>
      <c r="V471" t="e">
        <f>TRIM(CLEAN(MID(Updates!D471,FIND("Home Share (H:\ drive) required: ",Updates!D471)+4,(FIND("Group Share (S:\ drive) required: ",Updates!D471)-(FIND("Home Share (H:\ drive) required: ",Updates!D471)+4)))))</f>
        <v>#VALUE!</v>
      </c>
      <c r="W471" t="str">
        <f t="shared" si="71"/>
        <v>No</v>
      </c>
      <c r="X471" t="e">
        <f>TRIM(CLEAN(MID(Updates!D471,FIND("S Drive Path: ",Updates!D471)+14,(FIND("Position",Updates!D471)-(FIND("S Drive Path: ",Updates!D471)+14)))))</f>
        <v>#VALUE!</v>
      </c>
      <c r="Y471" t="e">
        <f>("USR\"&amp;Updates!K471)</f>
        <v>#VALUE!</v>
      </c>
      <c r="Z471" t="e">
        <f>Updates!K471&amp;"$"</f>
        <v>#VALUE!</v>
      </c>
      <c r="AA471" s="11">
        <f t="shared" ca="1" si="72"/>
        <v>4</v>
      </c>
      <c r="AB471" s="6" t="str">
        <f ca="1">LOOKUP(AA471,AC2:AC21,AD2:AD21)</f>
        <v>DC1MDB04</v>
      </c>
    </row>
    <row r="472" spans="1:28" ht="12" customHeight="1">
      <c r="A472" s="6" t="e">
        <f>TRIM(CLEAN(MID(Updates!D472,FIND("Network User Id: ",Updates!D472)+17,(FIND("E-MAIL ACCOUNTS",Updates!D472)-(FIND("Network User Id:",Updates!D472)+17)))))</f>
        <v>#VALUE!</v>
      </c>
      <c r="B472" s="6" t="e">
        <f>TRIM(CLEAN(MID(Updates!D472,FIND("Logon ID: ",Updates!D472)+10,(FIND("Password:",Updates!D472)-(FIND("Logon ID:",Updates!D472)+10)))))</f>
        <v>#VALUE!</v>
      </c>
      <c r="C472" t="e">
        <f>TRIM(CLEAN(MID(Updates!D472,FIND("Primary Address: ",Updates!D472)+17,(FIND("Secondary Address:",Updates!D472)-(FIND("Primary Address: ",Updates!D472)+17)))))</f>
        <v>#VALUE!</v>
      </c>
      <c r="D472" t="e">
        <f>TRIM(CLEAN(MID(Updates!D472,FIND("Secondary Address: ",Updates!D472)+19,(FIND("** PLEASE DO NOT REPLY TO THIS E-MAIL. ",Updates!D472)-(FIND("Secondary Address: ",Updates!D472)+19)))))</f>
        <v>#VALUE!</v>
      </c>
      <c r="E472" t="b">
        <f>IF(COUNT(SEARCH({"transpo.ottawa.on.ca"},D472)),"@ottawa.ca")</f>
        <v>0</v>
      </c>
      <c r="F472" s="9" t="e">
        <f t="shared" si="64"/>
        <v>#VALUE!</v>
      </c>
      <c r="G472" t="e">
        <f>TRIM(CLEAN(MID(Updates!D472,FIND("E-mail Address: ",Updates!D472)+16,(FIND("The employee",Updates!D472)-(FIND("E-mail Address: ",Updates!D472)+16)))))</f>
        <v>#VALUE!</v>
      </c>
      <c r="H472" t="e">
        <f>TRIM(CLEAN(MID(Updates!D472,FIND("Account Password: ",Updates!D472)+18,(FIND("NETWORK ACCOUNTS",Updates!D472)-(FIND("Account Password:",Updates!D472)+18)))))</f>
        <v>#VALUE!</v>
      </c>
      <c r="I472" t="e">
        <f>TRIM(CLEAN(MID(Updates!D472,FIND("Password: ",Updates!D472)+10,(FIND("E-mail",Updates!D472)-(FIND("Password:",Updates!D472)+12)))))</f>
        <v>#VALUE!</v>
      </c>
      <c r="J472" t="e">
        <f>TRIM(CLEAN(MID(Updates!D472,FIND("Account to clone: ",Updates!D472)+18,(FIND("Position",Updates!D472)-(FIND("Account to clone: ",Updates!D472)+18)))))</f>
        <v>#VALUE!</v>
      </c>
      <c r="K472" t="e">
        <f>TRIM(CLEAN(MID(Updates!D472,FIND("Clone permissions of another account: ",Updates!D472)+38,(FIND("Email required:",Updates!D472)-(FIND("Clone permissions of another account: ",Updates!D472)+38)))))</f>
        <v>#VALUE!</v>
      </c>
      <c r="L472" t="e">
        <f t="shared" si="65"/>
        <v>#VALUE!</v>
      </c>
      <c r="M472" s="8" t="e">
        <f>TRIM(CLEAN(MID(Updates!D472,FIND("Branch: ",Updates!D472)+8,(FIND("Division",Updates!D472)-(FIND("Branch: ",Updates!D472)+8)))))</f>
        <v>#VALUE!</v>
      </c>
      <c r="N472" s="8" t="e">
        <f>TRIM(CLEAN(MID(Updates!D472,FIND("Pooled Position: ",Updates!D472)+17,(FIND("Are the",Updates!D472)-(FIND("Pooled Position: ",Updates!D472)+17)))))</f>
        <v>#VALUE!</v>
      </c>
      <c r="O472" t="e">
        <f>TRIM(CLEAN(MID(Updates!D472,FIND("Employee Name: ",Updates!D472)+15,(FIND("Job Title",Updates!D472)-(FIND("Employee Name: ",Updates!D472)+15)))))</f>
        <v>#VALUE!</v>
      </c>
      <c r="P472" t="e">
        <f t="shared" si="66"/>
        <v>#VALUE!</v>
      </c>
      <c r="Q472" t="e">
        <f t="shared" si="67"/>
        <v>#VALUE!</v>
      </c>
      <c r="R472" t="e">
        <f t="shared" si="68"/>
        <v>#VALUE!</v>
      </c>
      <c r="S472" t="e">
        <f>TRIM(CLEAN(MID(Updates!D472,FIND("Account to clone: ",Updates!D472)+18,(FIND("Position",Updates!D472)-(FIND("Account to clone: ",Updates!D472)+18)))))</f>
        <v>#VALUE!</v>
      </c>
      <c r="T472" t="str">
        <f t="shared" si="69"/>
        <v/>
      </c>
      <c r="U472" t="str">
        <f t="shared" si="70"/>
        <v>No</v>
      </c>
      <c r="V472" t="e">
        <f>TRIM(CLEAN(MID(Updates!D472,FIND("Home Share (H:\ drive) required: ",Updates!D472)+4,(FIND("Group Share (S:\ drive) required: ",Updates!D472)-(FIND("Home Share (H:\ drive) required: ",Updates!D472)+4)))))</f>
        <v>#VALUE!</v>
      </c>
      <c r="W472" t="str">
        <f t="shared" si="71"/>
        <v>No</v>
      </c>
      <c r="X472" t="e">
        <f>TRIM(CLEAN(MID(Updates!D472,FIND("S Drive Path: ",Updates!D472)+14,(FIND("Position",Updates!D472)-(FIND("S Drive Path: ",Updates!D472)+14)))))</f>
        <v>#VALUE!</v>
      </c>
      <c r="Y472" t="e">
        <f>("USR\"&amp;Updates!K472)</f>
        <v>#VALUE!</v>
      </c>
      <c r="Z472" t="e">
        <f>Updates!K472&amp;"$"</f>
        <v>#VALUE!</v>
      </c>
      <c r="AA472" s="11">
        <f t="shared" ca="1" si="72"/>
        <v>13</v>
      </c>
      <c r="AB472" s="6" t="str">
        <f ca="1">LOOKUP(AA472,AC2:AC21,AD2:AD21)</f>
        <v>DC4MDB03</v>
      </c>
    </row>
    <row r="473" spans="1:28" ht="12" customHeight="1">
      <c r="A473" s="6" t="e">
        <f>TRIM(CLEAN(MID(Updates!D473,FIND("Network User Id: ",Updates!D473)+17,(FIND("E-MAIL ACCOUNTS",Updates!D473)-(FIND("Network User Id:",Updates!D473)+17)))))</f>
        <v>#VALUE!</v>
      </c>
      <c r="B473" s="6" t="e">
        <f>TRIM(CLEAN(MID(Updates!D473,FIND("Logon ID: ",Updates!D473)+10,(FIND("Password:",Updates!D473)-(FIND("Logon ID:",Updates!D473)+10)))))</f>
        <v>#VALUE!</v>
      </c>
      <c r="C473" t="e">
        <f>TRIM(CLEAN(MID(Updates!D473,FIND("Primary Address: ",Updates!D473)+17,(FIND("Secondary Address:",Updates!D473)-(FIND("Primary Address: ",Updates!D473)+17)))))</f>
        <v>#VALUE!</v>
      </c>
      <c r="D473" t="e">
        <f>TRIM(CLEAN(MID(Updates!D473,FIND("Secondary Address: ",Updates!D473)+19,(FIND("** PLEASE DO NOT REPLY TO THIS E-MAIL. ",Updates!D473)-(FIND("Secondary Address: ",Updates!D473)+19)))))</f>
        <v>#VALUE!</v>
      </c>
      <c r="E473" t="b">
        <f>IF(COUNT(SEARCH({"transpo.ottawa.on.ca"},D473)),"@ottawa.ca")</f>
        <v>0</v>
      </c>
      <c r="F473" s="9" t="e">
        <f t="shared" si="64"/>
        <v>#VALUE!</v>
      </c>
      <c r="G473" t="e">
        <f>TRIM(CLEAN(MID(Updates!D473,FIND("E-mail Address: ",Updates!D473)+16,(FIND("The employee",Updates!D473)-(FIND("E-mail Address: ",Updates!D473)+16)))))</f>
        <v>#VALUE!</v>
      </c>
      <c r="H473" t="e">
        <f>TRIM(CLEAN(MID(Updates!D473,FIND("Account Password: ",Updates!D473)+18,(FIND("NETWORK ACCOUNTS",Updates!D473)-(FIND("Account Password:",Updates!D473)+18)))))</f>
        <v>#VALUE!</v>
      </c>
      <c r="I473" t="e">
        <f>TRIM(CLEAN(MID(Updates!D473,FIND("Password: ",Updates!D473)+10,(FIND("E-mail",Updates!D473)-(FIND("Password:",Updates!D473)+12)))))</f>
        <v>#VALUE!</v>
      </c>
      <c r="J473" t="e">
        <f>TRIM(CLEAN(MID(Updates!D473,FIND("Account to clone: ",Updates!D473)+18,(FIND("Position",Updates!D473)-(FIND("Account to clone: ",Updates!D473)+18)))))</f>
        <v>#VALUE!</v>
      </c>
      <c r="K473" t="e">
        <f>TRIM(CLEAN(MID(Updates!D473,FIND("Clone permissions of another account: ",Updates!D473)+38,(FIND("Email required:",Updates!D473)-(FIND("Clone permissions of another account: ",Updates!D473)+38)))))</f>
        <v>#VALUE!</v>
      </c>
      <c r="L473" t="e">
        <f t="shared" si="65"/>
        <v>#VALUE!</v>
      </c>
      <c r="M473" s="8" t="e">
        <f>TRIM(CLEAN(MID(Updates!D473,FIND("Branch: ",Updates!D473)+8,(FIND("Division",Updates!D473)-(FIND("Branch: ",Updates!D473)+8)))))</f>
        <v>#VALUE!</v>
      </c>
      <c r="N473" s="8" t="e">
        <f>TRIM(CLEAN(MID(Updates!D473,FIND("Pooled Position: ",Updates!D473)+17,(FIND("Are the",Updates!D473)-(FIND("Pooled Position: ",Updates!D473)+17)))))</f>
        <v>#VALUE!</v>
      </c>
      <c r="O473" t="e">
        <f>TRIM(CLEAN(MID(Updates!D473,FIND("Employee Name: ",Updates!D473)+15,(FIND("Job Title",Updates!D473)-(FIND("Employee Name: ",Updates!D473)+15)))))</f>
        <v>#VALUE!</v>
      </c>
      <c r="P473" t="e">
        <f t="shared" si="66"/>
        <v>#VALUE!</v>
      </c>
      <c r="Q473" t="e">
        <f t="shared" si="67"/>
        <v>#VALUE!</v>
      </c>
      <c r="R473" t="e">
        <f t="shared" si="68"/>
        <v>#VALUE!</v>
      </c>
      <c r="S473" t="e">
        <f>TRIM(CLEAN(MID(Updates!D473,FIND("Account to clone: ",Updates!D473)+18,(FIND("Position",Updates!D473)-(FIND("Account to clone: ",Updates!D473)+18)))))</f>
        <v>#VALUE!</v>
      </c>
      <c r="T473" t="str">
        <f t="shared" si="69"/>
        <v/>
      </c>
      <c r="U473" t="str">
        <f t="shared" si="70"/>
        <v>No</v>
      </c>
      <c r="V473" t="e">
        <f>TRIM(CLEAN(MID(Updates!D473,FIND("Home Share (H:\ drive) required: ",Updates!D473)+4,(FIND("Group Share (S:\ drive) required: ",Updates!D473)-(FIND("Home Share (H:\ drive) required: ",Updates!D473)+4)))))</f>
        <v>#VALUE!</v>
      </c>
      <c r="W473" t="str">
        <f t="shared" si="71"/>
        <v>No</v>
      </c>
      <c r="X473" t="e">
        <f>TRIM(CLEAN(MID(Updates!D473,FIND("S Drive Path: ",Updates!D473)+14,(FIND("Position",Updates!D473)-(FIND("S Drive Path: ",Updates!D473)+14)))))</f>
        <v>#VALUE!</v>
      </c>
      <c r="Y473" t="e">
        <f>("USR\"&amp;Updates!K473)</f>
        <v>#VALUE!</v>
      </c>
      <c r="Z473" t="e">
        <f>Updates!K473&amp;"$"</f>
        <v>#VALUE!</v>
      </c>
      <c r="AA473" s="11">
        <f t="shared" ca="1" si="72"/>
        <v>3</v>
      </c>
      <c r="AB473" s="6" t="str">
        <f ca="1">LOOKUP(AA473,AC2:AC21,AD2:AD21)</f>
        <v>DC1MDB03</v>
      </c>
    </row>
    <row r="474" spans="1:28" ht="12" customHeight="1">
      <c r="A474" s="6" t="e">
        <f>TRIM(CLEAN(MID(Updates!D474,FIND("Network User Id: ",Updates!D474)+17,(FIND("E-MAIL ACCOUNTS",Updates!D474)-(FIND("Network User Id:",Updates!D474)+17)))))</f>
        <v>#VALUE!</v>
      </c>
      <c r="B474" s="6" t="e">
        <f>TRIM(CLEAN(MID(Updates!D474,FIND("Logon ID: ",Updates!D474)+10,(FIND("Password:",Updates!D474)-(FIND("Logon ID:",Updates!D474)+10)))))</f>
        <v>#VALUE!</v>
      </c>
      <c r="C474" t="e">
        <f>TRIM(CLEAN(MID(Updates!D474,FIND("Primary Address: ",Updates!D474)+17,(FIND("Secondary Address:",Updates!D474)-(FIND("Primary Address: ",Updates!D474)+17)))))</f>
        <v>#VALUE!</v>
      </c>
      <c r="D474" t="e">
        <f>TRIM(CLEAN(MID(Updates!D474,FIND("Secondary Address: ",Updates!D474)+19,(FIND("** PLEASE DO NOT REPLY TO THIS E-MAIL. ",Updates!D474)-(FIND("Secondary Address: ",Updates!D474)+19)))))</f>
        <v>#VALUE!</v>
      </c>
      <c r="E474" t="b">
        <f>IF(COUNT(SEARCH({"transpo.ottawa.on.ca"},D474)),"@ottawa.ca")</f>
        <v>0</v>
      </c>
      <c r="F474" s="9" t="e">
        <f t="shared" si="64"/>
        <v>#VALUE!</v>
      </c>
      <c r="G474" t="e">
        <f>TRIM(CLEAN(MID(Updates!D474,FIND("E-mail Address: ",Updates!D474)+16,(FIND("The employee",Updates!D474)-(FIND("E-mail Address: ",Updates!D474)+16)))))</f>
        <v>#VALUE!</v>
      </c>
      <c r="H474" t="e">
        <f>TRIM(CLEAN(MID(Updates!D474,FIND("Account Password: ",Updates!D474)+18,(FIND("NETWORK ACCOUNTS",Updates!D474)-(FIND("Account Password:",Updates!D474)+18)))))</f>
        <v>#VALUE!</v>
      </c>
      <c r="I474" t="e">
        <f>TRIM(CLEAN(MID(Updates!D474,FIND("Password: ",Updates!D474)+10,(FIND("E-mail",Updates!D474)-(FIND("Password:",Updates!D474)+12)))))</f>
        <v>#VALUE!</v>
      </c>
      <c r="J474" t="e">
        <f>TRIM(CLEAN(MID(Updates!D474,FIND("Account to clone: ",Updates!D474)+18,(FIND("Position",Updates!D474)-(FIND("Account to clone: ",Updates!D474)+18)))))</f>
        <v>#VALUE!</v>
      </c>
      <c r="K474" t="e">
        <f>TRIM(CLEAN(MID(Updates!D474,FIND("Clone permissions of another account: ",Updates!D474)+38,(FIND("Email required:",Updates!D474)-(FIND("Clone permissions of another account: ",Updates!D474)+38)))))</f>
        <v>#VALUE!</v>
      </c>
      <c r="L474" t="e">
        <f t="shared" si="65"/>
        <v>#VALUE!</v>
      </c>
      <c r="M474" s="8" t="e">
        <f>TRIM(CLEAN(MID(Updates!D474,FIND("Branch: ",Updates!D474)+8,(FIND("Division",Updates!D474)-(FIND("Branch: ",Updates!D474)+8)))))</f>
        <v>#VALUE!</v>
      </c>
      <c r="N474" s="8" t="e">
        <f>TRIM(CLEAN(MID(Updates!D474,FIND("Pooled Position: ",Updates!D474)+17,(FIND("Are the",Updates!D474)-(FIND("Pooled Position: ",Updates!D474)+17)))))</f>
        <v>#VALUE!</v>
      </c>
      <c r="O474" t="e">
        <f>TRIM(CLEAN(MID(Updates!D474,FIND("Employee Name: ",Updates!D474)+15,(FIND("Job Title",Updates!D474)-(FIND("Employee Name: ",Updates!D474)+15)))))</f>
        <v>#VALUE!</v>
      </c>
      <c r="P474" t="e">
        <f t="shared" si="66"/>
        <v>#VALUE!</v>
      </c>
      <c r="Q474" t="e">
        <f t="shared" si="67"/>
        <v>#VALUE!</v>
      </c>
      <c r="R474" t="e">
        <f t="shared" si="68"/>
        <v>#VALUE!</v>
      </c>
      <c r="S474" t="e">
        <f>TRIM(CLEAN(MID(Updates!D474,FIND("Account to clone: ",Updates!D474)+18,(FIND("Position",Updates!D474)-(FIND("Account to clone: ",Updates!D474)+18)))))</f>
        <v>#VALUE!</v>
      </c>
      <c r="T474" t="str">
        <f t="shared" si="69"/>
        <v/>
      </c>
      <c r="U474" t="str">
        <f t="shared" si="70"/>
        <v>No</v>
      </c>
      <c r="V474" t="e">
        <f>TRIM(CLEAN(MID(Updates!D474,FIND("Home Share (H:\ drive) required: ",Updates!D474)+4,(FIND("Group Share (S:\ drive) required: ",Updates!D474)-(FIND("Home Share (H:\ drive) required: ",Updates!D474)+4)))))</f>
        <v>#VALUE!</v>
      </c>
      <c r="W474" t="str">
        <f t="shared" si="71"/>
        <v>No</v>
      </c>
      <c r="X474" t="e">
        <f>TRIM(CLEAN(MID(Updates!D474,FIND("S Drive Path: ",Updates!D474)+14,(FIND("Position",Updates!D474)-(FIND("S Drive Path: ",Updates!D474)+14)))))</f>
        <v>#VALUE!</v>
      </c>
      <c r="Y474" t="e">
        <f>("USR\"&amp;Updates!K474)</f>
        <v>#VALUE!</v>
      </c>
      <c r="Z474" t="e">
        <f>Updates!K474&amp;"$"</f>
        <v>#VALUE!</v>
      </c>
      <c r="AA474" s="11">
        <f t="shared" ca="1" si="72"/>
        <v>14</v>
      </c>
      <c r="AB474" s="6" t="str">
        <f ca="1">LOOKUP(AA474,AC2:AC21,AD2:AD21)</f>
        <v>DC4MDB04</v>
      </c>
    </row>
    <row r="475" spans="1:28" ht="12" customHeight="1">
      <c r="A475" s="6" t="e">
        <f>TRIM(CLEAN(MID(Updates!D475,FIND("Network User Id: ",Updates!D475)+17,(FIND("E-MAIL ACCOUNTS",Updates!D475)-(FIND("Network User Id:",Updates!D475)+17)))))</f>
        <v>#VALUE!</v>
      </c>
      <c r="B475" s="6" t="e">
        <f>TRIM(CLEAN(MID(Updates!D475,FIND("Logon ID: ",Updates!D475)+10,(FIND("Password:",Updates!D475)-(FIND("Logon ID:",Updates!D475)+10)))))</f>
        <v>#VALUE!</v>
      </c>
      <c r="C475" t="e">
        <f>TRIM(CLEAN(MID(Updates!D475,FIND("Primary Address: ",Updates!D475)+17,(FIND("Secondary Address:",Updates!D475)-(FIND("Primary Address: ",Updates!D475)+17)))))</f>
        <v>#VALUE!</v>
      </c>
      <c r="D475" t="e">
        <f>TRIM(CLEAN(MID(Updates!D475,FIND("Secondary Address: ",Updates!D475)+19,(FIND("** PLEASE DO NOT REPLY TO THIS E-MAIL. ",Updates!D475)-(FIND("Secondary Address: ",Updates!D475)+19)))))</f>
        <v>#VALUE!</v>
      </c>
      <c r="E475" t="b">
        <f>IF(COUNT(SEARCH({"transpo.ottawa.on.ca"},D475)),"@ottawa.ca")</f>
        <v>0</v>
      </c>
      <c r="F475" s="9" t="e">
        <f t="shared" si="64"/>
        <v>#VALUE!</v>
      </c>
      <c r="G475" t="e">
        <f>TRIM(CLEAN(MID(Updates!D475,FIND("E-mail Address: ",Updates!D475)+16,(FIND("The employee",Updates!D475)-(FIND("E-mail Address: ",Updates!D475)+16)))))</f>
        <v>#VALUE!</v>
      </c>
      <c r="H475" t="e">
        <f>TRIM(CLEAN(MID(Updates!D475,FIND("Account Password: ",Updates!D475)+18,(FIND("NETWORK ACCOUNTS",Updates!D475)-(FIND("Account Password:",Updates!D475)+18)))))</f>
        <v>#VALUE!</v>
      </c>
      <c r="I475" t="e">
        <f>TRIM(CLEAN(MID(Updates!D475,FIND("Password: ",Updates!D475)+10,(FIND("E-mail",Updates!D475)-(FIND("Password:",Updates!D475)+12)))))</f>
        <v>#VALUE!</v>
      </c>
      <c r="J475" t="e">
        <f>TRIM(CLEAN(MID(Updates!D475,FIND("Account to clone: ",Updates!D475)+18,(FIND("Position",Updates!D475)-(FIND("Account to clone: ",Updates!D475)+18)))))</f>
        <v>#VALUE!</v>
      </c>
      <c r="K475" t="e">
        <f>TRIM(CLEAN(MID(Updates!D475,FIND("Clone permissions of another account: ",Updates!D475)+38,(FIND("Email required:",Updates!D475)-(FIND("Clone permissions of another account: ",Updates!D475)+38)))))</f>
        <v>#VALUE!</v>
      </c>
      <c r="L475" t="e">
        <f t="shared" si="65"/>
        <v>#VALUE!</v>
      </c>
      <c r="M475" s="8" t="e">
        <f>TRIM(CLEAN(MID(Updates!D475,FIND("Branch: ",Updates!D475)+8,(FIND("Division",Updates!D475)-(FIND("Branch: ",Updates!D475)+8)))))</f>
        <v>#VALUE!</v>
      </c>
      <c r="N475" s="8" t="e">
        <f>TRIM(CLEAN(MID(Updates!D475,FIND("Pooled Position: ",Updates!D475)+17,(FIND("Are the",Updates!D475)-(FIND("Pooled Position: ",Updates!D475)+17)))))</f>
        <v>#VALUE!</v>
      </c>
      <c r="O475" t="e">
        <f>TRIM(CLEAN(MID(Updates!D475,FIND("Employee Name: ",Updates!D475)+15,(FIND("Job Title",Updates!D475)-(FIND("Employee Name: ",Updates!D475)+15)))))</f>
        <v>#VALUE!</v>
      </c>
      <c r="P475" t="e">
        <f t="shared" si="66"/>
        <v>#VALUE!</v>
      </c>
      <c r="Q475" t="e">
        <f t="shared" si="67"/>
        <v>#VALUE!</v>
      </c>
      <c r="R475" t="e">
        <f t="shared" si="68"/>
        <v>#VALUE!</v>
      </c>
      <c r="S475" t="e">
        <f>TRIM(CLEAN(MID(Updates!D475,FIND("Account to clone: ",Updates!D475)+18,(FIND("Position",Updates!D475)-(FIND("Account to clone: ",Updates!D475)+18)))))</f>
        <v>#VALUE!</v>
      </c>
      <c r="T475" t="str">
        <f t="shared" si="69"/>
        <v/>
      </c>
      <c r="U475" t="str">
        <f t="shared" si="70"/>
        <v>No</v>
      </c>
      <c r="V475" t="e">
        <f>TRIM(CLEAN(MID(Updates!D475,FIND("Home Share (H:\ drive) required: ",Updates!D475)+4,(FIND("Group Share (S:\ drive) required: ",Updates!D475)-(FIND("Home Share (H:\ drive) required: ",Updates!D475)+4)))))</f>
        <v>#VALUE!</v>
      </c>
      <c r="W475" t="str">
        <f t="shared" si="71"/>
        <v>No</v>
      </c>
      <c r="X475" t="e">
        <f>TRIM(CLEAN(MID(Updates!D475,FIND("S Drive Path: ",Updates!D475)+14,(FIND("Position",Updates!D475)-(FIND("S Drive Path: ",Updates!D475)+14)))))</f>
        <v>#VALUE!</v>
      </c>
      <c r="Y475" t="e">
        <f>("USR\"&amp;Updates!K475)</f>
        <v>#VALUE!</v>
      </c>
      <c r="Z475" t="e">
        <f>Updates!K475&amp;"$"</f>
        <v>#VALUE!</v>
      </c>
      <c r="AA475" s="11">
        <f t="shared" ca="1" si="72"/>
        <v>1</v>
      </c>
      <c r="AB475" s="6" t="str">
        <f ca="1">LOOKUP(AA475,AC2:AC21,AD2:AD21)</f>
        <v>DC1MDB01</v>
      </c>
    </row>
    <row r="476" spans="1:28" ht="12" customHeight="1">
      <c r="A476" s="6" t="e">
        <f>TRIM(CLEAN(MID(Updates!D476,FIND("Network User Id: ",Updates!D476)+17,(FIND("E-MAIL ACCOUNTS",Updates!D476)-(FIND("Network User Id:",Updates!D476)+17)))))</f>
        <v>#VALUE!</v>
      </c>
      <c r="B476" s="6" t="e">
        <f>TRIM(CLEAN(MID(Updates!D476,FIND("Logon ID: ",Updates!D476)+10,(FIND("Password:",Updates!D476)-(FIND("Logon ID:",Updates!D476)+10)))))</f>
        <v>#VALUE!</v>
      </c>
      <c r="C476" t="e">
        <f>TRIM(CLEAN(MID(Updates!D476,FIND("Primary Address: ",Updates!D476)+17,(FIND("Secondary Address:",Updates!D476)-(FIND("Primary Address: ",Updates!D476)+17)))))</f>
        <v>#VALUE!</v>
      </c>
      <c r="D476" t="e">
        <f>TRIM(CLEAN(MID(Updates!D476,FIND("Secondary Address: ",Updates!D476)+19,(FIND("** PLEASE DO NOT REPLY TO THIS E-MAIL. ",Updates!D476)-(FIND("Secondary Address: ",Updates!D476)+19)))))</f>
        <v>#VALUE!</v>
      </c>
      <c r="E476" t="b">
        <f>IF(COUNT(SEARCH({"transpo.ottawa.on.ca"},D476)),"@ottawa.ca")</f>
        <v>0</v>
      </c>
      <c r="F476" s="9" t="e">
        <f t="shared" si="64"/>
        <v>#VALUE!</v>
      </c>
      <c r="G476" t="e">
        <f>TRIM(CLEAN(MID(Updates!D476,FIND("E-mail Address: ",Updates!D476)+16,(FIND("The employee",Updates!D476)-(FIND("E-mail Address: ",Updates!D476)+16)))))</f>
        <v>#VALUE!</v>
      </c>
      <c r="H476" t="e">
        <f>TRIM(CLEAN(MID(Updates!D476,FIND("Account Password: ",Updates!D476)+18,(FIND("NETWORK ACCOUNTS",Updates!D476)-(FIND("Account Password:",Updates!D476)+18)))))</f>
        <v>#VALUE!</v>
      </c>
      <c r="I476" t="e">
        <f>TRIM(CLEAN(MID(Updates!D476,FIND("Password: ",Updates!D476)+10,(FIND("E-mail",Updates!D476)-(FIND("Password:",Updates!D476)+12)))))</f>
        <v>#VALUE!</v>
      </c>
      <c r="J476" t="e">
        <f>TRIM(CLEAN(MID(Updates!D476,FIND("Account to clone: ",Updates!D476)+18,(FIND("Position",Updates!D476)-(FIND("Account to clone: ",Updates!D476)+18)))))</f>
        <v>#VALUE!</v>
      </c>
      <c r="K476" t="e">
        <f>TRIM(CLEAN(MID(Updates!D476,FIND("Clone permissions of another account: ",Updates!D476)+38,(FIND("Email required:",Updates!D476)-(FIND("Clone permissions of another account: ",Updates!D476)+38)))))</f>
        <v>#VALUE!</v>
      </c>
      <c r="L476" t="e">
        <f t="shared" si="65"/>
        <v>#VALUE!</v>
      </c>
      <c r="M476" s="8" t="e">
        <f>TRIM(CLEAN(MID(Updates!D476,FIND("Branch: ",Updates!D476)+8,(FIND("Division",Updates!D476)-(FIND("Branch: ",Updates!D476)+8)))))</f>
        <v>#VALUE!</v>
      </c>
      <c r="N476" s="8" t="e">
        <f>TRIM(CLEAN(MID(Updates!D476,FIND("Pooled Position: ",Updates!D476)+17,(FIND("Are the",Updates!D476)-(FIND("Pooled Position: ",Updates!D476)+17)))))</f>
        <v>#VALUE!</v>
      </c>
      <c r="O476" t="e">
        <f>TRIM(CLEAN(MID(Updates!D476,FIND("Employee Name: ",Updates!D476)+15,(FIND("Job Title",Updates!D476)-(FIND("Employee Name: ",Updates!D476)+15)))))</f>
        <v>#VALUE!</v>
      </c>
      <c r="P476" t="e">
        <f t="shared" si="66"/>
        <v>#VALUE!</v>
      </c>
      <c r="Q476" t="e">
        <f t="shared" si="67"/>
        <v>#VALUE!</v>
      </c>
      <c r="R476" t="e">
        <f t="shared" si="68"/>
        <v>#VALUE!</v>
      </c>
      <c r="S476" t="e">
        <f>TRIM(CLEAN(MID(Updates!D476,FIND("Account to clone: ",Updates!D476)+18,(FIND("Position",Updates!D476)-(FIND("Account to clone: ",Updates!D476)+18)))))</f>
        <v>#VALUE!</v>
      </c>
      <c r="T476" t="str">
        <f t="shared" si="69"/>
        <v/>
      </c>
      <c r="U476" t="str">
        <f t="shared" si="70"/>
        <v>No</v>
      </c>
      <c r="V476" t="e">
        <f>TRIM(CLEAN(MID(Updates!D476,FIND("Home Share (H:\ drive) required: ",Updates!D476)+4,(FIND("Group Share (S:\ drive) required: ",Updates!D476)-(FIND("Home Share (H:\ drive) required: ",Updates!D476)+4)))))</f>
        <v>#VALUE!</v>
      </c>
      <c r="W476" t="str">
        <f t="shared" si="71"/>
        <v>No</v>
      </c>
      <c r="X476" t="e">
        <f>TRIM(CLEAN(MID(Updates!D476,FIND("S Drive Path: ",Updates!D476)+14,(FIND("Position",Updates!D476)-(FIND("S Drive Path: ",Updates!D476)+14)))))</f>
        <v>#VALUE!</v>
      </c>
      <c r="Y476" t="e">
        <f>("USR\"&amp;Updates!K476)</f>
        <v>#VALUE!</v>
      </c>
      <c r="Z476" t="e">
        <f>Updates!K476&amp;"$"</f>
        <v>#VALUE!</v>
      </c>
      <c r="AA476" s="11">
        <f t="shared" ca="1" si="72"/>
        <v>8</v>
      </c>
      <c r="AB476" s="6" t="str">
        <f ca="1">LOOKUP(AA476,AC2:AC21,AD2:AD21)</f>
        <v>DC1MDB08</v>
      </c>
    </row>
    <row r="477" spans="1:28" ht="12" customHeight="1">
      <c r="A477" s="6" t="e">
        <f>TRIM(CLEAN(MID(Updates!D477,FIND("Network User Id: ",Updates!D477)+17,(FIND("E-MAIL ACCOUNTS",Updates!D477)-(FIND("Network User Id:",Updates!D477)+17)))))</f>
        <v>#VALUE!</v>
      </c>
      <c r="B477" s="6" t="e">
        <f>TRIM(CLEAN(MID(Updates!D477,FIND("Logon ID: ",Updates!D477)+10,(FIND("Password:",Updates!D477)-(FIND("Logon ID:",Updates!D477)+10)))))</f>
        <v>#VALUE!</v>
      </c>
      <c r="C477" t="e">
        <f>TRIM(CLEAN(MID(Updates!D477,FIND("Primary Address: ",Updates!D477)+17,(FIND("Secondary Address:",Updates!D477)-(FIND("Primary Address: ",Updates!D477)+17)))))</f>
        <v>#VALUE!</v>
      </c>
      <c r="D477" t="e">
        <f>TRIM(CLEAN(MID(Updates!D477,FIND("Secondary Address: ",Updates!D477)+19,(FIND("** PLEASE DO NOT REPLY TO THIS E-MAIL. ",Updates!D477)-(FIND("Secondary Address: ",Updates!D477)+19)))))</f>
        <v>#VALUE!</v>
      </c>
      <c r="E477" t="b">
        <f>IF(COUNT(SEARCH({"transpo.ottawa.on.ca"},D477)),"@ottawa.ca")</f>
        <v>0</v>
      </c>
      <c r="F477" s="9" t="e">
        <f t="shared" si="64"/>
        <v>#VALUE!</v>
      </c>
      <c r="G477" t="e">
        <f>TRIM(CLEAN(MID(Updates!D477,FIND("E-mail Address: ",Updates!D477)+16,(FIND("The employee",Updates!D477)-(FIND("E-mail Address: ",Updates!D477)+16)))))</f>
        <v>#VALUE!</v>
      </c>
      <c r="H477" t="e">
        <f>TRIM(CLEAN(MID(Updates!D477,FIND("Account Password: ",Updates!D477)+18,(FIND("NETWORK ACCOUNTS",Updates!D477)-(FIND("Account Password:",Updates!D477)+18)))))</f>
        <v>#VALUE!</v>
      </c>
      <c r="I477" t="e">
        <f>TRIM(CLEAN(MID(Updates!D477,FIND("Password: ",Updates!D477)+10,(FIND("E-mail",Updates!D477)-(FIND("Password:",Updates!D477)+12)))))</f>
        <v>#VALUE!</v>
      </c>
      <c r="J477" t="e">
        <f>TRIM(CLEAN(MID(Updates!D477,FIND("Account to clone: ",Updates!D477)+18,(FIND("Position",Updates!D477)-(FIND("Account to clone: ",Updates!D477)+18)))))</f>
        <v>#VALUE!</v>
      </c>
      <c r="K477" t="e">
        <f>TRIM(CLEAN(MID(Updates!D477,FIND("Clone permissions of another account: ",Updates!D477)+38,(FIND("Email required:",Updates!D477)-(FIND("Clone permissions of another account: ",Updates!D477)+38)))))</f>
        <v>#VALUE!</v>
      </c>
      <c r="L477" t="e">
        <f t="shared" si="65"/>
        <v>#VALUE!</v>
      </c>
      <c r="M477" s="8" t="e">
        <f>TRIM(CLEAN(MID(Updates!D477,FIND("Branch: ",Updates!D477)+8,(FIND("Division",Updates!D477)-(FIND("Branch: ",Updates!D477)+8)))))</f>
        <v>#VALUE!</v>
      </c>
      <c r="N477" s="8" t="e">
        <f>TRIM(CLEAN(MID(Updates!D477,FIND("Pooled Position: ",Updates!D477)+17,(FIND("Are the",Updates!D477)-(FIND("Pooled Position: ",Updates!D477)+17)))))</f>
        <v>#VALUE!</v>
      </c>
      <c r="O477" t="e">
        <f>TRIM(CLEAN(MID(Updates!D477,FIND("Employee Name: ",Updates!D477)+15,(FIND("Job Title",Updates!D477)-(FIND("Employee Name: ",Updates!D477)+15)))))</f>
        <v>#VALUE!</v>
      </c>
      <c r="P477" t="e">
        <f t="shared" si="66"/>
        <v>#VALUE!</v>
      </c>
      <c r="Q477" t="e">
        <f t="shared" si="67"/>
        <v>#VALUE!</v>
      </c>
      <c r="R477" t="e">
        <f t="shared" si="68"/>
        <v>#VALUE!</v>
      </c>
      <c r="S477" t="e">
        <f>TRIM(CLEAN(MID(Updates!D477,FIND("Account to clone: ",Updates!D477)+18,(FIND("Position",Updates!D477)-(FIND("Account to clone: ",Updates!D477)+18)))))</f>
        <v>#VALUE!</v>
      </c>
      <c r="T477" t="str">
        <f t="shared" si="69"/>
        <v/>
      </c>
      <c r="U477" t="str">
        <f t="shared" si="70"/>
        <v>No</v>
      </c>
      <c r="V477" t="e">
        <f>TRIM(CLEAN(MID(Updates!D477,FIND("Home Share (H:\ drive) required: ",Updates!D477)+4,(FIND("Group Share (S:\ drive) required: ",Updates!D477)-(FIND("Home Share (H:\ drive) required: ",Updates!D477)+4)))))</f>
        <v>#VALUE!</v>
      </c>
      <c r="W477" t="str">
        <f t="shared" si="71"/>
        <v>No</v>
      </c>
      <c r="X477" t="e">
        <f>TRIM(CLEAN(MID(Updates!D477,FIND("S Drive Path: ",Updates!D477)+14,(FIND("Position",Updates!D477)-(FIND("S Drive Path: ",Updates!D477)+14)))))</f>
        <v>#VALUE!</v>
      </c>
      <c r="Y477" t="e">
        <f>("USR\"&amp;Updates!K477)</f>
        <v>#VALUE!</v>
      </c>
      <c r="Z477" t="e">
        <f>Updates!K477&amp;"$"</f>
        <v>#VALUE!</v>
      </c>
      <c r="AA477" s="11">
        <f t="shared" ca="1" si="72"/>
        <v>6</v>
      </c>
      <c r="AB477" s="6" t="str">
        <f ca="1">LOOKUP(AA477,AC2:AC21,AD2:AD21)</f>
        <v>DC1MDB06</v>
      </c>
    </row>
    <row r="478" spans="1:28" ht="12" customHeight="1">
      <c r="A478" s="6" t="e">
        <f>TRIM(CLEAN(MID(Updates!D478,FIND("Network User Id: ",Updates!D478)+17,(FIND("E-MAIL ACCOUNTS",Updates!D478)-(FIND("Network User Id:",Updates!D478)+17)))))</f>
        <v>#VALUE!</v>
      </c>
      <c r="B478" s="6" t="e">
        <f>TRIM(CLEAN(MID(Updates!D478,FIND("Logon ID: ",Updates!D478)+10,(FIND("Password:",Updates!D478)-(FIND("Logon ID:",Updates!D478)+10)))))</f>
        <v>#VALUE!</v>
      </c>
      <c r="C478" t="e">
        <f>TRIM(CLEAN(MID(Updates!D478,FIND("Primary Address: ",Updates!D478)+17,(FIND("Secondary Address:",Updates!D478)-(FIND("Primary Address: ",Updates!D478)+17)))))</f>
        <v>#VALUE!</v>
      </c>
      <c r="D478" t="e">
        <f>TRIM(CLEAN(MID(Updates!D478,FIND("Secondary Address: ",Updates!D478)+19,(FIND("** PLEASE DO NOT REPLY TO THIS E-MAIL. ",Updates!D478)-(FIND("Secondary Address: ",Updates!D478)+19)))))</f>
        <v>#VALUE!</v>
      </c>
      <c r="E478" t="b">
        <f>IF(COUNT(SEARCH({"transpo.ottawa.on.ca"},D478)),"@ottawa.ca")</f>
        <v>0</v>
      </c>
      <c r="F478" s="9" t="e">
        <f t="shared" si="64"/>
        <v>#VALUE!</v>
      </c>
      <c r="G478" t="e">
        <f>TRIM(CLEAN(MID(Updates!D478,FIND("E-mail Address: ",Updates!D478)+16,(FIND("The employee",Updates!D478)-(FIND("E-mail Address: ",Updates!D478)+16)))))</f>
        <v>#VALUE!</v>
      </c>
      <c r="H478" t="e">
        <f>TRIM(CLEAN(MID(Updates!D478,FIND("Account Password: ",Updates!D478)+18,(FIND("NETWORK ACCOUNTS",Updates!D478)-(FIND("Account Password:",Updates!D478)+18)))))</f>
        <v>#VALUE!</v>
      </c>
      <c r="I478" t="e">
        <f>TRIM(CLEAN(MID(Updates!D478,FIND("Password: ",Updates!D478)+10,(FIND("E-mail",Updates!D478)-(FIND("Password:",Updates!D478)+12)))))</f>
        <v>#VALUE!</v>
      </c>
      <c r="J478" t="e">
        <f>TRIM(CLEAN(MID(Updates!D478,FIND("Account to clone: ",Updates!D478)+18,(FIND("Position",Updates!D478)-(FIND("Account to clone: ",Updates!D478)+18)))))</f>
        <v>#VALUE!</v>
      </c>
      <c r="K478" t="e">
        <f>TRIM(CLEAN(MID(Updates!D478,FIND("Clone permissions of another account: ",Updates!D478)+38,(FIND("Email required:",Updates!D478)-(FIND("Clone permissions of another account: ",Updates!D478)+38)))))</f>
        <v>#VALUE!</v>
      </c>
      <c r="L478" t="e">
        <f t="shared" si="65"/>
        <v>#VALUE!</v>
      </c>
      <c r="M478" s="8" t="e">
        <f>TRIM(CLEAN(MID(Updates!D478,FIND("Branch: ",Updates!D478)+8,(FIND("Division",Updates!D478)-(FIND("Branch: ",Updates!D478)+8)))))</f>
        <v>#VALUE!</v>
      </c>
      <c r="N478" s="8" t="e">
        <f>TRIM(CLEAN(MID(Updates!D478,FIND("Pooled Position: ",Updates!D478)+17,(FIND("Are the",Updates!D478)-(FIND("Pooled Position: ",Updates!D478)+17)))))</f>
        <v>#VALUE!</v>
      </c>
      <c r="O478" t="e">
        <f>TRIM(CLEAN(MID(Updates!D478,FIND("Employee Name: ",Updates!D478)+15,(FIND("Job Title",Updates!D478)-(FIND("Employee Name: ",Updates!D478)+15)))))</f>
        <v>#VALUE!</v>
      </c>
      <c r="P478" t="e">
        <f t="shared" si="66"/>
        <v>#VALUE!</v>
      </c>
      <c r="Q478" t="e">
        <f t="shared" si="67"/>
        <v>#VALUE!</v>
      </c>
      <c r="R478" t="e">
        <f t="shared" si="68"/>
        <v>#VALUE!</v>
      </c>
      <c r="S478" t="e">
        <f>TRIM(CLEAN(MID(Updates!D478,FIND("Account to clone: ",Updates!D478)+18,(FIND("Position",Updates!D478)-(FIND("Account to clone: ",Updates!D478)+18)))))</f>
        <v>#VALUE!</v>
      </c>
      <c r="T478" t="str">
        <f t="shared" si="69"/>
        <v/>
      </c>
      <c r="U478" t="str">
        <f t="shared" si="70"/>
        <v>No</v>
      </c>
      <c r="V478" t="e">
        <f>TRIM(CLEAN(MID(Updates!D478,FIND("Home Share (H:\ drive) required: ",Updates!D478)+4,(FIND("Group Share (S:\ drive) required: ",Updates!D478)-(FIND("Home Share (H:\ drive) required: ",Updates!D478)+4)))))</f>
        <v>#VALUE!</v>
      </c>
      <c r="W478" t="str">
        <f t="shared" si="71"/>
        <v>No</v>
      </c>
      <c r="X478" t="e">
        <f>TRIM(CLEAN(MID(Updates!D478,FIND("S Drive Path: ",Updates!D478)+14,(FIND("Position",Updates!D478)-(FIND("S Drive Path: ",Updates!D478)+14)))))</f>
        <v>#VALUE!</v>
      </c>
      <c r="Y478" t="e">
        <f>("USR\"&amp;Updates!K478)</f>
        <v>#VALUE!</v>
      </c>
      <c r="Z478" t="e">
        <f>Updates!K478&amp;"$"</f>
        <v>#VALUE!</v>
      </c>
      <c r="AA478" s="11">
        <f t="shared" ca="1" si="72"/>
        <v>16</v>
      </c>
      <c r="AB478" s="6" t="str">
        <f ca="1">LOOKUP(AA478,AC2:AC21,AD2:AD21)</f>
        <v>DC4MDB06</v>
      </c>
    </row>
    <row r="479" spans="1:28" ht="12" customHeight="1">
      <c r="A479" s="6" t="e">
        <f>TRIM(CLEAN(MID(Updates!D479,FIND("Network User Id: ",Updates!D479)+17,(FIND("E-MAIL ACCOUNTS",Updates!D479)-(FIND("Network User Id:",Updates!D479)+17)))))</f>
        <v>#VALUE!</v>
      </c>
      <c r="B479" s="6" t="e">
        <f>TRIM(CLEAN(MID(Updates!D479,FIND("Logon ID: ",Updates!D479)+10,(FIND("Password:",Updates!D479)-(FIND("Logon ID:",Updates!D479)+10)))))</f>
        <v>#VALUE!</v>
      </c>
      <c r="C479" t="e">
        <f>TRIM(CLEAN(MID(Updates!D479,FIND("Primary Address: ",Updates!D479)+17,(FIND("Secondary Address:",Updates!D479)-(FIND("Primary Address: ",Updates!D479)+17)))))</f>
        <v>#VALUE!</v>
      </c>
      <c r="D479" t="e">
        <f>TRIM(CLEAN(MID(Updates!D479,FIND("Secondary Address: ",Updates!D479)+19,(FIND("** PLEASE DO NOT REPLY TO THIS E-MAIL. ",Updates!D479)-(FIND("Secondary Address: ",Updates!D479)+19)))))</f>
        <v>#VALUE!</v>
      </c>
      <c r="E479" t="b">
        <f>IF(COUNT(SEARCH({"transpo.ottawa.on.ca"},D479)),"@ottawa.ca")</f>
        <v>0</v>
      </c>
      <c r="F479" s="9" t="e">
        <f t="shared" si="64"/>
        <v>#VALUE!</v>
      </c>
      <c r="G479" t="e">
        <f>TRIM(CLEAN(MID(Updates!D479,FIND("E-mail Address: ",Updates!D479)+16,(FIND("The employee",Updates!D479)-(FIND("E-mail Address: ",Updates!D479)+16)))))</f>
        <v>#VALUE!</v>
      </c>
      <c r="H479" t="e">
        <f>TRIM(CLEAN(MID(Updates!D479,FIND("Account Password: ",Updates!D479)+18,(FIND("NETWORK ACCOUNTS",Updates!D479)-(FIND("Account Password:",Updates!D479)+18)))))</f>
        <v>#VALUE!</v>
      </c>
      <c r="I479" t="e">
        <f>TRIM(CLEAN(MID(Updates!D479,FIND("Password: ",Updates!D479)+10,(FIND("E-mail",Updates!D479)-(FIND("Password:",Updates!D479)+12)))))</f>
        <v>#VALUE!</v>
      </c>
      <c r="J479" t="e">
        <f>TRIM(CLEAN(MID(Updates!D479,FIND("Account to clone: ",Updates!D479)+18,(FIND("Position",Updates!D479)-(FIND("Account to clone: ",Updates!D479)+18)))))</f>
        <v>#VALUE!</v>
      </c>
      <c r="K479" t="e">
        <f>TRIM(CLEAN(MID(Updates!D479,FIND("Clone permissions of another account: ",Updates!D479)+38,(FIND("Email required:",Updates!D479)-(FIND("Clone permissions of another account: ",Updates!D479)+38)))))</f>
        <v>#VALUE!</v>
      </c>
      <c r="L479" t="e">
        <f t="shared" si="65"/>
        <v>#VALUE!</v>
      </c>
      <c r="M479" s="8" t="e">
        <f>TRIM(CLEAN(MID(Updates!D479,FIND("Branch: ",Updates!D479)+8,(FIND("Division",Updates!D479)-(FIND("Branch: ",Updates!D479)+8)))))</f>
        <v>#VALUE!</v>
      </c>
      <c r="N479" s="8" t="e">
        <f>TRIM(CLEAN(MID(Updates!D479,FIND("Pooled Position: ",Updates!D479)+17,(FIND("Are the",Updates!D479)-(FIND("Pooled Position: ",Updates!D479)+17)))))</f>
        <v>#VALUE!</v>
      </c>
      <c r="O479" t="e">
        <f>TRIM(CLEAN(MID(Updates!D479,FIND("Employee Name: ",Updates!D479)+15,(FIND("Job Title",Updates!D479)-(FIND("Employee Name: ",Updates!D479)+15)))))</f>
        <v>#VALUE!</v>
      </c>
      <c r="P479" t="e">
        <f t="shared" si="66"/>
        <v>#VALUE!</v>
      </c>
      <c r="Q479" t="e">
        <f t="shared" si="67"/>
        <v>#VALUE!</v>
      </c>
      <c r="R479" t="e">
        <f t="shared" si="68"/>
        <v>#VALUE!</v>
      </c>
      <c r="S479" t="e">
        <f>TRIM(CLEAN(MID(Updates!D479,FIND("Account to clone: ",Updates!D479)+18,(FIND("Position",Updates!D479)-(FIND("Account to clone: ",Updates!D479)+18)))))</f>
        <v>#VALUE!</v>
      </c>
      <c r="T479" t="str">
        <f t="shared" si="69"/>
        <v/>
      </c>
      <c r="U479" t="str">
        <f t="shared" si="70"/>
        <v>No</v>
      </c>
      <c r="V479" t="e">
        <f>TRIM(CLEAN(MID(Updates!D479,FIND("Home Share (H:\ drive) required: ",Updates!D479)+4,(FIND("Group Share (S:\ drive) required: ",Updates!D479)-(FIND("Home Share (H:\ drive) required: ",Updates!D479)+4)))))</f>
        <v>#VALUE!</v>
      </c>
      <c r="W479" t="str">
        <f t="shared" si="71"/>
        <v>No</v>
      </c>
      <c r="X479" t="e">
        <f>TRIM(CLEAN(MID(Updates!D479,FIND("S Drive Path: ",Updates!D479)+14,(FIND("Position",Updates!D479)-(FIND("S Drive Path: ",Updates!D479)+14)))))</f>
        <v>#VALUE!</v>
      </c>
      <c r="Y479" t="e">
        <f>("USR\"&amp;Updates!K479)</f>
        <v>#VALUE!</v>
      </c>
      <c r="Z479" t="e">
        <f>Updates!K479&amp;"$"</f>
        <v>#VALUE!</v>
      </c>
      <c r="AA479" s="11">
        <f t="shared" ca="1" si="72"/>
        <v>8</v>
      </c>
      <c r="AB479" s="6" t="str">
        <f ca="1">LOOKUP(AA479,AC2:AC21,AD2:AD21)</f>
        <v>DC1MDB08</v>
      </c>
    </row>
    <row r="480" spans="1:28" ht="12" customHeight="1">
      <c r="A480" s="6" t="e">
        <f>TRIM(CLEAN(MID(Updates!D480,FIND("Network User Id: ",Updates!D480)+17,(FIND("E-MAIL ACCOUNTS",Updates!D480)-(FIND("Network User Id:",Updates!D480)+17)))))</f>
        <v>#VALUE!</v>
      </c>
      <c r="B480" s="6" t="e">
        <f>TRIM(CLEAN(MID(Updates!D480,FIND("Logon ID: ",Updates!D480)+10,(FIND("Password:",Updates!D480)-(FIND("Logon ID:",Updates!D480)+10)))))</f>
        <v>#VALUE!</v>
      </c>
      <c r="C480" t="e">
        <f>TRIM(CLEAN(MID(Updates!D480,FIND("Primary Address: ",Updates!D480)+17,(FIND("Secondary Address:",Updates!D480)-(FIND("Primary Address: ",Updates!D480)+17)))))</f>
        <v>#VALUE!</v>
      </c>
      <c r="D480" t="e">
        <f>TRIM(CLEAN(MID(Updates!D480,FIND("Secondary Address: ",Updates!D480)+19,(FIND("** PLEASE DO NOT REPLY TO THIS E-MAIL. ",Updates!D480)-(FIND("Secondary Address: ",Updates!D480)+19)))))</f>
        <v>#VALUE!</v>
      </c>
      <c r="E480" t="b">
        <f>IF(COUNT(SEARCH({"transpo.ottawa.on.ca"},D480)),"@ottawa.ca")</f>
        <v>0</v>
      </c>
      <c r="F480" s="9" t="e">
        <f t="shared" si="64"/>
        <v>#VALUE!</v>
      </c>
      <c r="G480" t="e">
        <f>TRIM(CLEAN(MID(Updates!D480,FIND("E-mail Address: ",Updates!D480)+16,(FIND("The employee",Updates!D480)-(FIND("E-mail Address: ",Updates!D480)+16)))))</f>
        <v>#VALUE!</v>
      </c>
      <c r="H480" t="e">
        <f>TRIM(CLEAN(MID(Updates!D480,FIND("Account Password: ",Updates!D480)+18,(FIND("NETWORK ACCOUNTS",Updates!D480)-(FIND("Account Password:",Updates!D480)+18)))))</f>
        <v>#VALUE!</v>
      </c>
      <c r="I480" t="e">
        <f>TRIM(CLEAN(MID(Updates!D480,FIND("Password: ",Updates!D480)+10,(FIND("E-mail",Updates!D480)-(FIND("Password:",Updates!D480)+12)))))</f>
        <v>#VALUE!</v>
      </c>
      <c r="J480" t="e">
        <f>TRIM(CLEAN(MID(Updates!D480,FIND("Account to clone: ",Updates!D480)+18,(FIND("Position",Updates!D480)-(FIND("Account to clone: ",Updates!D480)+18)))))</f>
        <v>#VALUE!</v>
      </c>
      <c r="K480" t="e">
        <f>TRIM(CLEAN(MID(Updates!D480,FIND("Clone permissions of another account: ",Updates!D480)+38,(FIND("Email required:",Updates!D480)-(FIND("Clone permissions of another account: ",Updates!D480)+38)))))</f>
        <v>#VALUE!</v>
      </c>
      <c r="L480" t="e">
        <f t="shared" si="65"/>
        <v>#VALUE!</v>
      </c>
      <c r="M480" s="8" t="e">
        <f>TRIM(CLEAN(MID(Updates!D480,FIND("Branch: ",Updates!D480)+8,(FIND("Division",Updates!D480)-(FIND("Branch: ",Updates!D480)+8)))))</f>
        <v>#VALUE!</v>
      </c>
      <c r="N480" s="8" t="e">
        <f>TRIM(CLEAN(MID(Updates!D480,FIND("Pooled Position: ",Updates!D480)+17,(FIND("Are the",Updates!D480)-(FIND("Pooled Position: ",Updates!D480)+17)))))</f>
        <v>#VALUE!</v>
      </c>
      <c r="O480" t="e">
        <f>TRIM(CLEAN(MID(Updates!D480,FIND("Employee Name: ",Updates!D480)+15,(FIND("Job Title",Updates!D480)-(FIND("Employee Name: ",Updates!D480)+15)))))</f>
        <v>#VALUE!</v>
      </c>
      <c r="P480" t="e">
        <f t="shared" si="66"/>
        <v>#VALUE!</v>
      </c>
      <c r="Q480" t="e">
        <f t="shared" si="67"/>
        <v>#VALUE!</v>
      </c>
      <c r="R480" t="e">
        <f t="shared" si="68"/>
        <v>#VALUE!</v>
      </c>
      <c r="S480" t="e">
        <f>TRIM(CLEAN(MID(Updates!D480,FIND("Account to clone: ",Updates!D480)+18,(FIND("Position",Updates!D480)-(FIND("Account to clone: ",Updates!D480)+18)))))</f>
        <v>#VALUE!</v>
      </c>
      <c r="T480" t="str">
        <f t="shared" si="69"/>
        <v/>
      </c>
      <c r="U480" t="str">
        <f t="shared" si="70"/>
        <v>No</v>
      </c>
      <c r="V480" t="e">
        <f>TRIM(CLEAN(MID(Updates!D480,FIND("Home Share (H:\ drive) required: ",Updates!D480)+4,(FIND("Group Share (S:\ drive) required: ",Updates!D480)-(FIND("Home Share (H:\ drive) required: ",Updates!D480)+4)))))</f>
        <v>#VALUE!</v>
      </c>
      <c r="W480" t="str">
        <f t="shared" si="71"/>
        <v>No</v>
      </c>
      <c r="X480" t="e">
        <f>TRIM(CLEAN(MID(Updates!D480,FIND("S Drive Path: ",Updates!D480)+14,(FIND("Position",Updates!D480)-(FIND("S Drive Path: ",Updates!D480)+14)))))</f>
        <v>#VALUE!</v>
      </c>
      <c r="Y480" t="e">
        <f>("USR\"&amp;Updates!K480)</f>
        <v>#VALUE!</v>
      </c>
      <c r="Z480" t="e">
        <f>Updates!K480&amp;"$"</f>
        <v>#VALUE!</v>
      </c>
      <c r="AA480" s="11">
        <f t="shared" ca="1" si="72"/>
        <v>1</v>
      </c>
      <c r="AB480" s="6" t="str">
        <f ca="1">LOOKUP(AA480,AC2:AC21,AD2:AD21)</f>
        <v>DC1MDB01</v>
      </c>
    </row>
    <row r="481" spans="1:28" ht="12" customHeight="1">
      <c r="A481" s="6" t="e">
        <f>TRIM(CLEAN(MID(Updates!D481,FIND("Network User Id: ",Updates!D481)+17,(FIND("E-MAIL ACCOUNTS",Updates!D481)-(FIND("Network User Id:",Updates!D481)+17)))))</f>
        <v>#VALUE!</v>
      </c>
      <c r="B481" s="6" t="e">
        <f>TRIM(CLEAN(MID(Updates!D481,FIND("Logon ID: ",Updates!D481)+10,(FIND("Password:",Updates!D481)-(FIND("Logon ID:",Updates!D481)+10)))))</f>
        <v>#VALUE!</v>
      </c>
      <c r="C481" t="e">
        <f>TRIM(CLEAN(MID(Updates!D481,FIND("Primary Address: ",Updates!D481)+17,(FIND("Secondary Address:",Updates!D481)-(FIND("Primary Address: ",Updates!D481)+17)))))</f>
        <v>#VALUE!</v>
      </c>
      <c r="D481" t="e">
        <f>TRIM(CLEAN(MID(Updates!D481,FIND("Secondary Address: ",Updates!D481)+19,(FIND("** PLEASE DO NOT REPLY TO THIS E-MAIL. ",Updates!D481)-(FIND("Secondary Address: ",Updates!D481)+19)))))</f>
        <v>#VALUE!</v>
      </c>
      <c r="E481" t="b">
        <f>IF(COUNT(SEARCH({"transpo.ottawa.on.ca"},D481)),"@ottawa.ca")</f>
        <v>0</v>
      </c>
      <c r="F481" s="9" t="e">
        <f t="shared" si="64"/>
        <v>#VALUE!</v>
      </c>
      <c r="G481" t="e">
        <f>TRIM(CLEAN(MID(Updates!D481,FIND("E-mail Address: ",Updates!D481)+16,(FIND("The employee",Updates!D481)-(FIND("E-mail Address: ",Updates!D481)+16)))))</f>
        <v>#VALUE!</v>
      </c>
      <c r="H481" t="e">
        <f>TRIM(CLEAN(MID(Updates!D481,FIND("Account Password: ",Updates!D481)+18,(FIND("NETWORK ACCOUNTS",Updates!D481)-(FIND("Account Password:",Updates!D481)+18)))))</f>
        <v>#VALUE!</v>
      </c>
      <c r="I481" t="e">
        <f>TRIM(CLEAN(MID(Updates!D481,FIND("Password: ",Updates!D481)+10,(FIND("E-mail",Updates!D481)-(FIND("Password:",Updates!D481)+12)))))</f>
        <v>#VALUE!</v>
      </c>
      <c r="J481" t="e">
        <f>TRIM(CLEAN(MID(Updates!D481,FIND("Account to clone: ",Updates!D481)+18,(FIND("Position",Updates!D481)-(FIND("Account to clone: ",Updates!D481)+18)))))</f>
        <v>#VALUE!</v>
      </c>
      <c r="K481" t="e">
        <f>TRIM(CLEAN(MID(Updates!D481,FIND("Clone permissions of another account: ",Updates!D481)+38,(FIND("Email required:",Updates!D481)-(FIND("Clone permissions of another account: ",Updates!D481)+38)))))</f>
        <v>#VALUE!</v>
      </c>
      <c r="L481" t="e">
        <f t="shared" si="65"/>
        <v>#VALUE!</v>
      </c>
      <c r="M481" s="8" t="e">
        <f>TRIM(CLEAN(MID(Updates!D481,FIND("Branch: ",Updates!D481)+8,(FIND("Division",Updates!D481)-(FIND("Branch: ",Updates!D481)+8)))))</f>
        <v>#VALUE!</v>
      </c>
      <c r="N481" s="8" t="e">
        <f>TRIM(CLEAN(MID(Updates!D481,FIND("Pooled Position: ",Updates!D481)+17,(FIND("Are the",Updates!D481)-(FIND("Pooled Position: ",Updates!D481)+17)))))</f>
        <v>#VALUE!</v>
      </c>
      <c r="O481" t="e">
        <f>TRIM(CLEAN(MID(Updates!D481,FIND("Employee Name: ",Updates!D481)+15,(FIND("Job Title",Updates!D481)-(FIND("Employee Name: ",Updates!D481)+15)))))</f>
        <v>#VALUE!</v>
      </c>
      <c r="P481" t="e">
        <f t="shared" si="66"/>
        <v>#VALUE!</v>
      </c>
      <c r="Q481" t="e">
        <f t="shared" si="67"/>
        <v>#VALUE!</v>
      </c>
      <c r="R481" t="e">
        <f t="shared" si="68"/>
        <v>#VALUE!</v>
      </c>
      <c r="S481" t="e">
        <f>TRIM(CLEAN(MID(Updates!D481,FIND("Account to clone: ",Updates!D481)+18,(FIND("Position",Updates!D481)-(FIND("Account to clone: ",Updates!D481)+18)))))</f>
        <v>#VALUE!</v>
      </c>
      <c r="T481" t="str">
        <f t="shared" si="69"/>
        <v/>
      </c>
      <c r="U481" t="str">
        <f t="shared" si="70"/>
        <v>No</v>
      </c>
      <c r="V481" t="e">
        <f>TRIM(CLEAN(MID(Updates!D481,FIND("Home Share (H:\ drive) required: ",Updates!D481)+4,(FIND("Group Share (S:\ drive) required: ",Updates!D481)-(FIND("Home Share (H:\ drive) required: ",Updates!D481)+4)))))</f>
        <v>#VALUE!</v>
      </c>
      <c r="W481" t="str">
        <f t="shared" si="71"/>
        <v>No</v>
      </c>
      <c r="X481" t="e">
        <f>TRIM(CLEAN(MID(Updates!D481,FIND("S Drive Path: ",Updates!D481)+14,(FIND("Position",Updates!D481)-(FIND("S Drive Path: ",Updates!D481)+14)))))</f>
        <v>#VALUE!</v>
      </c>
      <c r="Y481" t="e">
        <f>("USR\"&amp;Updates!K481)</f>
        <v>#VALUE!</v>
      </c>
      <c r="Z481" t="e">
        <f>Updates!K481&amp;"$"</f>
        <v>#VALUE!</v>
      </c>
      <c r="AA481" s="11">
        <f t="shared" ca="1" si="72"/>
        <v>4</v>
      </c>
      <c r="AB481" s="6" t="str">
        <f ca="1">LOOKUP(AA481,AC2:AC21,AD2:AD21)</f>
        <v>DC1MDB04</v>
      </c>
    </row>
    <row r="482" spans="1:28" ht="12" customHeight="1">
      <c r="A482" s="6" t="e">
        <f>TRIM(CLEAN(MID(Updates!D482,FIND("Network User Id: ",Updates!D482)+17,(FIND("E-MAIL ACCOUNTS",Updates!D482)-(FIND("Network User Id:",Updates!D482)+17)))))</f>
        <v>#VALUE!</v>
      </c>
      <c r="B482" s="6" t="e">
        <f>TRIM(CLEAN(MID(Updates!D482,FIND("Logon ID: ",Updates!D482)+10,(FIND("Password:",Updates!D482)-(FIND("Logon ID:",Updates!D482)+10)))))</f>
        <v>#VALUE!</v>
      </c>
      <c r="C482" t="e">
        <f>TRIM(CLEAN(MID(Updates!D482,FIND("Primary Address: ",Updates!D482)+17,(FIND("Secondary Address:",Updates!D482)-(FIND("Primary Address: ",Updates!D482)+17)))))</f>
        <v>#VALUE!</v>
      </c>
      <c r="D482" t="e">
        <f>TRIM(CLEAN(MID(Updates!D482,FIND("Secondary Address: ",Updates!D482)+19,(FIND("** PLEASE DO NOT REPLY TO THIS E-MAIL. ",Updates!D482)-(FIND("Secondary Address: ",Updates!D482)+19)))))</f>
        <v>#VALUE!</v>
      </c>
      <c r="E482" t="b">
        <f>IF(COUNT(SEARCH({"transpo.ottawa.on.ca"},D482)),"@ottawa.ca")</f>
        <v>0</v>
      </c>
      <c r="F482" s="9" t="e">
        <f t="shared" si="64"/>
        <v>#VALUE!</v>
      </c>
      <c r="G482" t="e">
        <f>TRIM(CLEAN(MID(Updates!D482,FIND("E-mail Address: ",Updates!D482)+16,(FIND("The employee",Updates!D482)-(FIND("E-mail Address: ",Updates!D482)+16)))))</f>
        <v>#VALUE!</v>
      </c>
      <c r="H482" t="e">
        <f>TRIM(CLEAN(MID(Updates!D482,FIND("Account Password: ",Updates!D482)+18,(FIND("NETWORK ACCOUNTS",Updates!D482)-(FIND("Account Password:",Updates!D482)+18)))))</f>
        <v>#VALUE!</v>
      </c>
      <c r="I482" t="e">
        <f>TRIM(CLEAN(MID(Updates!D482,FIND("Password: ",Updates!D482)+10,(FIND("E-mail",Updates!D482)-(FIND("Password:",Updates!D482)+12)))))</f>
        <v>#VALUE!</v>
      </c>
      <c r="J482" t="e">
        <f>TRIM(CLEAN(MID(Updates!D482,FIND("Account to clone: ",Updates!D482)+18,(FIND("Position",Updates!D482)-(FIND("Account to clone: ",Updates!D482)+18)))))</f>
        <v>#VALUE!</v>
      </c>
      <c r="K482" t="e">
        <f>TRIM(CLEAN(MID(Updates!D482,FIND("Clone permissions of another account: ",Updates!D482)+38,(FIND("Email required:",Updates!D482)-(FIND("Clone permissions of another account: ",Updates!D482)+38)))))</f>
        <v>#VALUE!</v>
      </c>
      <c r="L482" t="e">
        <f t="shared" si="65"/>
        <v>#VALUE!</v>
      </c>
      <c r="M482" s="8" t="e">
        <f>TRIM(CLEAN(MID(Updates!D482,FIND("Branch: ",Updates!D482)+8,(FIND("Division",Updates!D482)-(FIND("Branch: ",Updates!D482)+8)))))</f>
        <v>#VALUE!</v>
      </c>
      <c r="N482" s="8" t="e">
        <f>TRIM(CLEAN(MID(Updates!D482,FIND("Pooled Position: ",Updates!D482)+17,(FIND("Are the",Updates!D482)-(FIND("Pooled Position: ",Updates!D482)+17)))))</f>
        <v>#VALUE!</v>
      </c>
      <c r="O482" t="e">
        <f>TRIM(CLEAN(MID(Updates!D482,FIND("Employee Name: ",Updates!D482)+15,(FIND("Job Title",Updates!D482)-(FIND("Employee Name: ",Updates!D482)+15)))))</f>
        <v>#VALUE!</v>
      </c>
      <c r="P482" t="e">
        <f t="shared" si="66"/>
        <v>#VALUE!</v>
      </c>
      <c r="Q482" t="e">
        <f t="shared" si="67"/>
        <v>#VALUE!</v>
      </c>
      <c r="R482" t="e">
        <f t="shared" si="68"/>
        <v>#VALUE!</v>
      </c>
      <c r="S482" t="e">
        <f>TRIM(CLEAN(MID(Updates!D482,FIND("Account to clone: ",Updates!D482)+18,(FIND("Position",Updates!D482)-(FIND("Account to clone: ",Updates!D482)+18)))))</f>
        <v>#VALUE!</v>
      </c>
      <c r="T482" t="str">
        <f t="shared" si="69"/>
        <v/>
      </c>
      <c r="U482" t="str">
        <f t="shared" si="70"/>
        <v>No</v>
      </c>
      <c r="V482" t="e">
        <f>TRIM(CLEAN(MID(Updates!D482,FIND("Home Share (H:\ drive) required: ",Updates!D482)+4,(FIND("Group Share (S:\ drive) required: ",Updates!D482)-(FIND("Home Share (H:\ drive) required: ",Updates!D482)+4)))))</f>
        <v>#VALUE!</v>
      </c>
      <c r="W482" t="str">
        <f t="shared" si="71"/>
        <v>No</v>
      </c>
      <c r="X482" t="e">
        <f>TRIM(CLEAN(MID(Updates!D482,FIND("S Drive Path: ",Updates!D482)+14,(FIND("Position",Updates!D482)-(FIND("S Drive Path: ",Updates!D482)+14)))))</f>
        <v>#VALUE!</v>
      </c>
      <c r="Y482" t="e">
        <f>("USR\"&amp;Updates!K482)</f>
        <v>#VALUE!</v>
      </c>
      <c r="Z482" t="e">
        <f>Updates!K482&amp;"$"</f>
        <v>#VALUE!</v>
      </c>
      <c r="AA482" s="11">
        <f t="shared" ca="1" si="72"/>
        <v>20</v>
      </c>
      <c r="AB482" s="6" t="str">
        <f ca="1">LOOKUP(AA482,AC2:AC21,AD2:AD21)</f>
        <v>DC4MDB10</v>
      </c>
    </row>
    <row r="483" spans="1:28" ht="12" customHeight="1">
      <c r="A483" s="6" t="e">
        <f>TRIM(CLEAN(MID(Updates!D483,FIND("Network User Id: ",Updates!D483)+17,(FIND("E-MAIL ACCOUNTS",Updates!D483)-(FIND("Network User Id:",Updates!D483)+17)))))</f>
        <v>#VALUE!</v>
      </c>
      <c r="B483" s="6" t="e">
        <f>TRIM(CLEAN(MID(Updates!D483,FIND("Logon ID: ",Updates!D483)+10,(FIND("Password:",Updates!D483)-(FIND("Logon ID:",Updates!D483)+10)))))</f>
        <v>#VALUE!</v>
      </c>
      <c r="C483" t="e">
        <f>TRIM(CLEAN(MID(Updates!D483,FIND("Primary Address: ",Updates!D483)+17,(FIND("Secondary Address:",Updates!D483)-(FIND("Primary Address: ",Updates!D483)+17)))))</f>
        <v>#VALUE!</v>
      </c>
      <c r="D483" t="e">
        <f>TRIM(CLEAN(MID(Updates!D483,FIND("Secondary Address: ",Updates!D483)+19,(FIND("** PLEASE DO NOT REPLY TO THIS E-MAIL. ",Updates!D483)-(FIND("Secondary Address: ",Updates!D483)+19)))))</f>
        <v>#VALUE!</v>
      </c>
      <c r="E483" t="b">
        <f>IF(COUNT(SEARCH({"transpo.ottawa.on.ca"},D483)),"@ottawa.ca")</f>
        <v>0</v>
      </c>
      <c r="F483" s="9" t="e">
        <f t="shared" si="64"/>
        <v>#VALUE!</v>
      </c>
      <c r="G483" t="e">
        <f>TRIM(CLEAN(MID(Updates!D483,FIND("E-mail Address: ",Updates!D483)+16,(FIND("The employee",Updates!D483)-(FIND("E-mail Address: ",Updates!D483)+16)))))</f>
        <v>#VALUE!</v>
      </c>
      <c r="H483" t="e">
        <f>TRIM(CLEAN(MID(Updates!D483,FIND("Account Password: ",Updates!D483)+18,(FIND("NETWORK ACCOUNTS",Updates!D483)-(FIND("Account Password:",Updates!D483)+18)))))</f>
        <v>#VALUE!</v>
      </c>
      <c r="I483" t="e">
        <f>TRIM(CLEAN(MID(Updates!D483,FIND("Password: ",Updates!D483)+10,(FIND("E-mail",Updates!D483)-(FIND("Password:",Updates!D483)+12)))))</f>
        <v>#VALUE!</v>
      </c>
      <c r="J483" t="e">
        <f>TRIM(CLEAN(MID(Updates!D483,FIND("Account to clone: ",Updates!D483)+18,(FIND("Position",Updates!D483)-(FIND("Account to clone: ",Updates!D483)+18)))))</f>
        <v>#VALUE!</v>
      </c>
      <c r="K483" t="e">
        <f>TRIM(CLEAN(MID(Updates!D483,FIND("Clone permissions of another account: ",Updates!D483)+38,(FIND("Email required:",Updates!D483)-(FIND("Clone permissions of another account: ",Updates!D483)+38)))))</f>
        <v>#VALUE!</v>
      </c>
      <c r="L483" t="e">
        <f t="shared" si="65"/>
        <v>#VALUE!</v>
      </c>
      <c r="M483" s="8" t="e">
        <f>TRIM(CLEAN(MID(Updates!D483,FIND("Branch: ",Updates!D483)+8,(FIND("Division",Updates!D483)-(FIND("Branch: ",Updates!D483)+8)))))</f>
        <v>#VALUE!</v>
      </c>
      <c r="N483" s="8" t="e">
        <f>TRIM(CLEAN(MID(Updates!D483,FIND("Pooled Position: ",Updates!D483)+17,(FIND("Are the",Updates!D483)-(FIND("Pooled Position: ",Updates!D483)+17)))))</f>
        <v>#VALUE!</v>
      </c>
      <c r="O483" t="e">
        <f>TRIM(CLEAN(MID(Updates!D483,FIND("Employee Name: ",Updates!D483)+15,(FIND("Job Title",Updates!D483)-(FIND("Employee Name: ",Updates!D483)+15)))))</f>
        <v>#VALUE!</v>
      </c>
      <c r="P483" t="e">
        <f t="shared" si="66"/>
        <v>#VALUE!</v>
      </c>
      <c r="Q483" t="e">
        <f t="shared" si="67"/>
        <v>#VALUE!</v>
      </c>
      <c r="R483" t="e">
        <f t="shared" si="68"/>
        <v>#VALUE!</v>
      </c>
      <c r="S483" t="e">
        <f>TRIM(CLEAN(MID(Updates!D483,FIND("Account to clone: ",Updates!D483)+18,(FIND("Position",Updates!D483)-(FIND("Account to clone: ",Updates!D483)+18)))))</f>
        <v>#VALUE!</v>
      </c>
      <c r="T483" t="str">
        <f t="shared" si="69"/>
        <v/>
      </c>
      <c r="U483" t="str">
        <f t="shared" si="70"/>
        <v>No</v>
      </c>
      <c r="V483" t="e">
        <f>TRIM(CLEAN(MID(Updates!D483,FIND("Home Share (H:\ drive) required: ",Updates!D483)+4,(FIND("Group Share (S:\ drive) required: ",Updates!D483)-(FIND("Home Share (H:\ drive) required: ",Updates!D483)+4)))))</f>
        <v>#VALUE!</v>
      </c>
      <c r="W483" t="str">
        <f t="shared" si="71"/>
        <v>No</v>
      </c>
      <c r="X483" t="e">
        <f>TRIM(CLEAN(MID(Updates!D483,FIND("S Drive Path: ",Updates!D483)+14,(FIND("Position",Updates!D483)-(FIND("S Drive Path: ",Updates!D483)+14)))))</f>
        <v>#VALUE!</v>
      </c>
      <c r="Y483" t="e">
        <f>("USR\"&amp;Updates!K483)</f>
        <v>#VALUE!</v>
      </c>
      <c r="Z483" t="e">
        <f>Updates!K483&amp;"$"</f>
        <v>#VALUE!</v>
      </c>
      <c r="AA483" s="11">
        <f t="shared" ca="1" si="72"/>
        <v>20</v>
      </c>
      <c r="AB483" s="6" t="str">
        <f ca="1">LOOKUP(AA483,AC2:AC21,AD2:AD21)</f>
        <v>DC4MDB10</v>
      </c>
    </row>
    <row r="484" spans="1:28" ht="12" customHeight="1">
      <c r="A484" s="6" t="e">
        <f>TRIM(CLEAN(MID(Updates!D484,FIND("Network User Id: ",Updates!D484)+17,(FIND("E-MAIL ACCOUNTS",Updates!D484)-(FIND("Network User Id:",Updates!D484)+17)))))</f>
        <v>#VALUE!</v>
      </c>
      <c r="B484" s="6" t="e">
        <f>TRIM(CLEAN(MID(Updates!D484,FIND("Logon ID: ",Updates!D484)+10,(FIND("Password:",Updates!D484)-(FIND("Logon ID:",Updates!D484)+10)))))</f>
        <v>#VALUE!</v>
      </c>
      <c r="C484" t="e">
        <f>TRIM(CLEAN(MID(Updates!D484,FIND("Primary Address: ",Updates!D484)+17,(FIND("Secondary Address:",Updates!D484)-(FIND("Primary Address: ",Updates!D484)+17)))))</f>
        <v>#VALUE!</v>
      </c>
      <c r="D484" t="e">
        <f>TRIM(CLEAN(MID(Updates!D484,FIND("Secondary Address: ",Updates!D484)+19,(FIND("** PLEASE DO NOT REPLY TO THIS E-MAIL. ",Updates!D484)-(FIND("Secondary Address: ",Updates!D484)+19)))))</f>
        <v>#VALUE!</v>
      </c>
      <c r="E484" t="b">
        <f>IF(COUNT(SEARCH({"transpo.ottawa.on.ca"},D484)),"@ottawa.ca")</f>
        <v>0</v>
      </c>
      <c r="F484" s="9" t="e">
        <f t="shared" si="64"/>
        <v>#VALUE!</v>
      </c>
      <c r="G484" t="e">
        <f>TRIM(CLEAN(MID(Updates!D484,FIND("E-mail Address: ",Updates!D484)+16,(FIND("The employee",Updates!D484)-(FIND("E-mail Address: ",Updates!D484)+16)))))</f>
        <v>#VALUE!</v>
      </c>
      <c r="H484" t="e">
        <f>TRIM(CLEAN(MID(Updates!D484,FIND("Account Password: ",Updates!D484)+18,(FIND("NETWORK ACCOUNTS",Updates!D484)-(FIND("Account Password:",Updates!D484)+18)))))</f>
        <v>#VALUE!</v>
      </c>
      <c r="I484" t="e">
        <f>TRIM(CLEAN(MID(Updates!D484,FIND("Password: ",Updates!D484)+10,(FIND("E-mail",Updates!D484)-(FIND("Password:",Updates!D484)+12)))))</f>
        <v>#VALUE!</v>
      </c>
      <c r="J484" t="e">
        <f>TRIM(CLEAN(MID(Updates!D484,FIND("Account to clone: ",Updates!D484)+18,(FIND("Position",Updates!D484)-(FIND("Account to clone: ",Updates!D484)+18)))))</f>
        <v>#VALUE!</v>
      </c>
      <c r="K484" t="e">
        <f>TRIM(CLEAN(MID(Updates!D484,FIND("Clone permissions of another account: ",Updates!D484)+38,(FIND("Email required:",Updates!D484)-(FIND("Clone permissions of another account: ",Updates!D484)+38)))))</f>
        <v>#VALUE!</v>
      </c>
      <c r="L484" t="e">
        <f t="shared" si="65"/>
        <v>#VALUE!</v>
      </c>
      <c r="M484" s="8" t="e">
        <f>TRIM(CLEAN(MID(Updates!D484,FIND("Branch: ",Updates!D484)+8,(FIND("Division",Updates!D484)-(FIND("Branch: ",Updates!D484)+8)))))</f>
        <v>#VALUE!</v>
      </c>
      <c r="N484" s="8" t="e">
        <f>TRIM(CLEAN(MID(Updates!D484,FIND("Pooled Position: ",Updates!D484)+17,(FIND("Are the",Updates!D484)-(FIND("Pooled Position: ",Updates!D484)+17)))))</f>
        <v>#VALUE!</v>
      </c>
      <c r="O484" t="e">
        <f>TRIM(CLEAN(MID(Updates!D484,FIND("Employee Name: ",Updates!D484)+15,(FIND("Job Title",Updates!D484)-(FIND("Employee Name: ",Updates!D484)+15)))))</f>
        <v>#VALUE!</v>
      </c>
      <c r="P484" t="e">
        <f t="shared" si="66"/>
        <v>#VALUE!</v>
      </c>
      <c r="Q484" t="e">
        <f t="shared" si="67"/>
        <v>#VALUE!</v>
      </c>
      <c r="R484" t="e">
        <f t="shared" si="68"/>
        <v>#VALUE!</v>
      </c>
      <c r="S484" t="e">
        <f>TRIM(CLEAN(MID(Updates!D484,FIND("Account to clone: ",Updates!D484)+18,(FIND("Position",Updates!D484)-(FIND("Account to clone: ",Updates!D484)+18)))))</f>
        <v>#VALUE!</v>
      </c>
      <c r="T484" t="str">
        <f t="shared" si="69"/>
        <v/>
      </c>
      <c r="U484" t="str">
        <f t="shared" si="70"/>
        <v>No</v>
      </c>
      <c r="V484" t="e">
        <f>TRIM(CLEAN(MID(Updates!D484,FIND("Home Share (H:\ drive) required: ",Updates!D484)+4,(FIND("Group Share (S:\ drive) required: ",Updates!D484)-(FIND("Home Share (H:\ drive) required: ",Updates!D484)+4)))))</f>
        <v>#VALUE!</v>
      </c>
      <c r="W484" t="str">
        <f t="shared" si="71"/>
        <v>No</v>
      </c>
      <c r="X484" t="e">
        <f>TRIM(CLEAN(MID(Updates!D484,FIND("S Drive Path: ",Updates!D484)+14,(FIND("Position",Updates!D484)-(FIND("S Drive Path: ",Updates!D484)+14)))))</f>
        <v>#VALUE!</v>
      </c>
      <c r="Y484" t="e">
        <f>("USR\"&amp;Updates!K484)</f>
        <v>#VALUE!</v>
      </c>
      <c r="Z484" t="e">
        <f>Updates!K484&amp;"$"</f>
        <v>#VALUE!</v>
      </c>
      <c r="AA484" s="11">
        <f t="shared" ca="1" si="72"/>
        <v>4</v>
      </c>
      <c r="AB484" s="6" t="str">
        <f ca="1">LOOKUP(AA484,AC2:AC21,AD2:AD21)</f>
        <v>DC1MDB04</v>
      </c>
    </row>
    <row r="485" spans="1:28" ht="12" customHeight="1">
      <c r="A485" s="6" t="e">
        <f>TRIM(CLEAN(MID(Updates!D485,FIND("Network User Id: ",Updates!D485)+17,(FIND("E-MAIL ACCOUNTS",Updates!D485)-(FIND("Network User Id:",Updates!D485)+17)))))</f>
        <v>#VALUE!</v>
      </c>
      <c r="B485" s="6" t="e">
        <f>TRIM(CLEAN(MID(Updates!D485,FIND("Logon ID: ",Updates!D485)+10,(FIND("Password:",Updates!D485)-(FIND("Logon ID:",Updates!D485)+10)))))</f>
        <v>#VALUE!</v>
      </c>
      <c r="C485" t="e">
        <f>TRIM(CLEAN(MID(Updates!D485,FIND("Primary Address: ",Updates!D485)+17,(FIND("Secondary Address:",Updates!D485)-(FIND("Primary Address: ",Updates!D485)+17)))))</f>
        <v>#VALUE!</v>
      </c>
      <c r="D485" t="e">
        <f>TRIM(CLEAN(MID(Updates!D485,FIND("Secondary Address: ",Updates!D485)+19,(FIND("** PLEASE DO NOT REPLY TO THIS E-MAIL. ",Updates!D485)-(FIND("Secondary Address: ",Updates!D485)+19)))))</f>
        <v>#VALUE!</v>
      </c>
      <c r="E485" t="b">
        <f>IF(COUNT(SEARCH({"transpo.ottawa.on.ca"},D485)),"@ottawa.ca")</f>
        <v>0</v>
      </c>
      <c r="F485" s="9" t="e">
        <f t="shared" si="64"/>
        <v>#VALUE!</v>
      </c>
      <c r="G485" t="e">
        <f>TRIM(CLEAN(MID(Updates!D485,FIND("E-mail Address: ",Updates!D485)+16,(FIND("The employee",Updates!D485)-(FIND("E-mail Address: ",Updates!D485)+16)))))</f>
        <v>#VALUE!</v>
      </c>
      <c r="H485" t="e">
        <f>TRIM(CLEAN(MID(Updates!D485,FIND("Account Password: ",Updates!D485)+18,(FIND("NETWORK ACCOUNTS",Updates!D485)-(FIND("Account Password:",Updates!D485)+18)))))</f>
        <v>#VALUE!</v>
      </c>
      <c r="I485" t="e">
        <f>TRIM(CLEAN(MID(Updates!D485,FIND("Password: ",Updates!D485)+10,(FIND("E-mail",Updates!D485)-(FIND("Password:",Updates!D485)+12)))))</f>
        <v>#VALUE!</v>
      </c>
      <c r="J485" t="e">
        <f>TRIM(CLEAN(MID(Updates!D485,FIND("Account to clone: ",Updates!D485)+18,(FIND("Position",Updates!D485)-(FIND("Account to clone: ",Updates!D485)+18)))))</f>
        <v>#VALUE!</v>
      </c>
      <c r="K485" t="e">
        <f>TRIM(CLEAN(MID(Updates!D485,FIND("Clone permissions of another account: ",Updates!D485)+38,(FIND("Email required:",Updates!D485)-(FIND("Clone permissions of another account: ",Updates!D485)+38)))))</f>
        <v>#VALUE!</v>
      </c>
      <c r="L485" t="e">
        <f t="shared" si="65"/>
        <v>#VALUE!</v>
      </c>
      <c r="M485" s="8" t="e">
        <f>TRIM(CLEAN(MID(Updates!D485,FIND("Branch: ",Updates!D485)+8,(FIND("Division",Updates!D485)-(FIND("Branch: ",Updates!D485)+8)))))</f>
        <v>#VALUE!</v>
      </c>
      <c r="N485" s="8" t="e">
        <f>TRIM(CLEAN(MID(Updates!D485,FIND("Pooled Position: ",Updates!D485)+17,(FIND("Are the",Updates!D485)-(FIND("Pooled Position: ",Updates!D485)+17)))))</f>
        <v>#VALUE!</v>
      </c>
      <c r="O485" t="e">
        <f>TRIM(CLEAN(MID(Updates!D485,FIND("Employee Name: ",Updates!D485)+15,(FIND("Job Title",Updates!D485)-(FIND("Employee Name: ",Updates!D485)+15)))))</f>
        <v>#VALUE!</v>
      </c>
      <c r="P485" t="e">
        <f t="shared" si="66"/>
        <v>#VALUE!</v>
      </c>
      <c r="Q485" t="e">
        <f t="shared" si="67"/>
        <v>#VALUE!</v>
      </c>
      <c r="R485" t="e">
        <f t="shared" si="68"/>
        <v>#VALUE!</v>
      </c>
      <c r="S485" t="e">
        <f>TRIM(CLEAN(MID(Updates!D485,FIND("Account to clone: ",Updates!D485)+18,(FIND("Position",Updates!D485)-(FIND("Account to clone: ",Updates!D485)+18)))))</f>
        <v>#VALUE!</v>
      </c>
      <c r="T485" t="str">
        <f t="shared" si="69"/>
        <v/>
      </c>
      <c r="U485" t="str">
        <f t="shared" si="70"/>
        <v>No</v>
      </c>
      <c r="V485" t="e">
        <f>TRIM(CLEAN(MID(Updates!D485,FIND("Home Share (H:\ drive) required: ",Updates!D485)+4,(FIND("Group Share (S:\ drive) required: ",Updates!D485)-(FIND("Home Share (H:\ drive) required: ",Updates!D485)+4)))))</f>
        <v>#VALUE!</v>
      </c>
      <c r="W485" t="str">
        <f t="shared" si="71"/>
        <v>No</v>
      </c>
      <c r="X485" t="e">
        <f>TRIM(CLEAN(MID(Updates!D485,FIND("S Drive Path: ",Updates!D485)+14,(FIND("Position",Updates!D485)-(FIND("S Drive Path: ",Updates!D485)+14)))))</f>
        <v>#VALUE!</v>
      </c>
      <c r="Y485" t="e">
        <f>("USR\"&amp;Updates!K485)</f>
        <v>#VALUE!</v>
      </c>
      <c r="Z485" t="e">
        <f>Updates!K485&amp;"$"</f>
        <v>#VALUE!</v>
      </c>
      <c r="AA485" s="11">
        <f t="shared" ca="1" si="72"/>
        <v>17</v>
      </c>
      <c r="AB485" s="6" t="str">
        <f ca="1">LOOKUP(AA485,AC2:AC21,AD2:AD21)</f>
        <v>DC4MDB07</v>
      </c>
    </row>
    <row r="486" spans="1:28" ht="12" customHeight="1">
      <c r="A486" s="6" t="e">
        <f>TRIM(CLEAN(MID(Updates!D486,FIND("Network User Id: ",Updates!D486)+17,(FIND("E-MAIL ACCOUNTS",Updates!D486)-(FIND("Network User Id:",Updates!D486)+17)))))</f>
        <v>#VALUE!</v>
      </c>
      <c r="B486" s="6" t="e">
        <f>TRIM(CLEAN(MID(Updates!D486,FIND("Logon ID: ",Updates!D486)+10,(FIND("Password:",Updates!D486)-(FIND("Logon ID:",Updates!D486)+10)))))</f>
        <v>#VALUE!</v>
      </c>
      <c r="C486" t="e">
        <f>TRIM(CLEAN(MID(Updates!D486,FIND("Primary Address: ",Updates!D486)+17,(FIND("Secondary Address:",Updates!D486)-(FIND("Primary Address: ",Updates!D486)+17)))))</f>
        <v>#VALUE!</v>
      </c>
      <c r="D486" t="e">
        <f>TRIM(CLEAN(MID(Updates!D486,FIND("Secondary Address: ",Updates!D486)+19,(FIND("** PLEASE DO NOT REPLY TO THIS E-MAIL. ",Updates!D486)-(FIND("Secondary Address: ",Updates!D486)+19)))))</f>
        <v>#VALUE!</v>
      </c>
      <c r="E486" t="b">
        <f>IF(COUNT(SEARCH({"transpo.ottawa.on.ca"},D486)),"@ottawa.ca")</f>
        <v>0</v>
      </c>
      <c r="F486" s="9" t="e">
        <f t="shared" si="64"/>
        <v>#VALUE!</v>
      </c>
      <c r="G486" t="e">
        <f>TRIM(CLEAN(MID(Updates!D486,FIND("E-mail Address: ",Updates!D486)+16,(FIND("The employee",Updates!D486)-(FIND("E-mail Address: ",Updates!D486)+16)))))</f>
        <v>#VALUE!</v>
      </c>
      <c r="H486" t="e">
        <f>TRIM(CLEAN(MID(Updates!D486,FIND("Account Password: ",Updates!D486)+18,(FIND("NETWORK ACCOUNTS",Updates!D486)-(FIND("Account Password:",Updates!D486)+18)))))</f>
        <v>#VALUE!</v>
      </c>
      <c r="I486" t="e">
        <f>TRIM(CLEAN(MID(Updates!D486,FIND("Password: ",Updates!D486)+10,(FIND("E-mail",Updates!D486)-(FIND("Password:",Updates!D486)+12)))))</f>
        <v>#VALUE!</v>
      </c>
      <c r="J486" t="e">
        <f>TRIM(CLEAN(MID(Updates!D486,FIND("Account to clone: ",Updates!D486)+18,(FIND("Position",Updates!D486)-(FIND("Account to clone: ",Updates!D486)+18)))))</f>
        <v>#VALUE!</v>
      </c>
      <c r="K486" t="e">
        <f>TRIM(CLEAN(MID(Updates!D486,FIND("Clone permissions of another account: ",Updates!D486)+38,(FIND("Email required:",Updates!D486)-(FIND("Clone permissions of another account: ",Updates!D486)+38)))))</f>
        <v>#VALUE!</v>
      </c>
      <c r="L486" t="e">
        <f t="shared" si="65"/>
        <v>#VALUE!</v>
      </c>
      <c r="M486" s="8" t="e">
        <f>TRIM(CLEAN(MID(Updates!D486,FIND("Branch: ",Updates!D486)+8,(FIND("Division",Updates!D486)-(FIND("Branch: ",Updates!D486)+8)))))</f>
        <v>#VALUE!</v>
      </c>
      <c r="N486" s="8" t="e">
        <f>TRIM(CLEAN(MID(Updates!D486,FIND("Pooled Position: ",Updates!D486)+17,(FIND("Are the",Updates!D486)-(FIND("Pooled Position: ",Updates!D486)+17)))))</f>
        <v>#VALUE!</v>
      </c>
      <c r="O486" t="e">
        <f>TRIM(CLEAN(MID(Updates!D486,FIND("Employee Name: ",Updates!D486)+15,(FIND("Job Title",Updates!D486)-(FIND("Employee Name: ",Updates!D486)+15)))))</f>
        <v>#VALUE!</v>
      </c>
      <c r="P486" t="e">
        <f t="shared" si="66"/>
        <v>#VALUE!</v>
      </c>
      <c r="Q486" t="e">
        <f t="shared" si="67"/>
        <v>#VALUE!</v>
      </c>
      <c r="R486" t="e">
        <f t="shared" si="68"/>
        <v>#VALUE!</v>
      </c>
      <c r="S486" t="e">
        <f>TRIM(CLEAN(MID(Updates!D486,FIND("Account to clone: ",Updates!D486)+18,(FIND("Position",Updates!D486)-(FIND("Account to clone: ",Updates!D486)+18)))))</f>
        <v>#VALUE!</v>
      </c>
      <c r="T486" t="str">
        <f t="shared" si="69"/>
        <v/>
      </c>
      <c r="U486" t="str">
        <f t="shared" si="70"/>
        <v>No</v>
      </c>
      <c r="V486" t="e">
        <f>TRIM(CLEAN(MID(Updates!D486,FIND("Home Share (H:\ drive) required: ",Updates!D486)+4,(FIND("Group Share (S:\ drive) required: ",Updates!D486)-(FIND("Home Share (H:\ drive) required: ",Updates!D486)+4)))))</f>
        <v>#VALUE!</v>
      </c>
      <c r="W486" t="str">
        <f t="shared" si="71"/>
        <v>No</v>
      </c>
      <c r="X486" t="e">
        <f>TRIM(CLEAN(MID(Updates!D486,FIND("S Drive Path: ",Updates!D486)+14,(FIND("Position",Updates!D486)-(FIND("S Drive Path: ",Updates!D486)+14)))))</f>
        <v>#VALUE!</v>
      </c>
      <c r="Y486" t="e">
        <f>("USR\"&amp;Updates!K486)</f>
        <v>#VALUE!</v>
      </c>
      <c r="Z486" t="e">
        <f>Updates!K486&amp;"$"</f>
        <v>#VALUE!</v>
      </c>
      <c r="AA486" s="11">
        <f t="shared" ca="1" si="72"/>
        <v>3</v>
      </c>
      <c r="AB486" s="6" t="str">
        <f ca="1">LOOKUP(AA486,AC2:AC21,AD2:AD21)</f>
        <v>DC1MDB03</v>
      </c>
    </row>
    <row r="487" spans="1:28" ht="12" customHeight="1">
      <c r="A487" s="6" t="e">
        <f>TRIM(CLEAN(MID(Updates!D487,FIND("Network User Id: ",Updates!D487)+17,(FIND("E-MAIL ACCOUNTS",Updates!D487)-(FIND("Network User Id:",Updates!D487)+17)))))</f>
        <v>#VALUE!</v>
      </c>
      <c r="B487" s="6" t="e">
        <f>TRIM(CLEAN(MID(Updates!D487,FIND("Logon ID: ",Updates!D487)+10,(FIND("Password:",Updates!D487)-(FIND("Logon ID:",Updates!D487)+10)))))</f>
        <v>#VALUE!</v>
      </c>
      <c r="C487" t="e">
        <f>TRIM(CLEAN(MID(Updates!D487,FIND("Primary Address: ",Updates!D487)+17,(FIND("Secondary Address:",Updates!D487)-(FIND("Primary Address: ",Updates!D487)+17)))))</f>
        <v>#VALUE!</v>
      </c>
      <c r="D487" t="e">
        <f>TRIM(CLEAN(MID(Updates!D487,FIND("Secondary Address: ",Updates!D487)+19,(FIND("** PLEASE DO NOT REPLY TO THIS E-MAIL. ",Updates!D487)-(FIND("Secondary Address: ",Updates!D487)+19)))))</f>
        <v>#VALUE!</v>
      </c>
      <c r="E487" t="b">
        <f>IF(COUNT(SEARCH({"transpo.ottawa.on.ca"},D487)),"@ottawa.ca")</f>
        <v>0</v>
      </c>
      <c r="F487" s="9" t="e">
        <f t="shared" si="64"/>
        <v>#VALUE!</v>
      </c>
      <c r="G487" t="e">
        <f>TRIM(CLEAN(MID(Updates!D487,FIND("E-mail Address: ",Updates!D487)+16,(FIND("The employee",Updates!D487)-(FIND("E-mail Address: ",Updates!D487)+16)))))</f>
        <v>#VALUE!</v>
      </c>
      <c r="H487" t="e">
        <f>TRIM(CLEAN(MID(Updates!D487,FIND("Account Password: ",Updates!D487)+18,(FIND("NETWORK ACCOUNTS",Updates!D487)-(FIND("Account Password:",Updates!D487)+18)))))</f>
        <v>#VALUE!</v>
      </c>
      <c r="I487" t="e">
        <f>TRIM(CLEAN(MID(Updates!D487,FIND("Password: ",Updates!D487)+10,(FIND("E-mail",Updates!D487)-(FIND("Password:",Updates!D487)+12)))))</f>
        <v>#VALUE!</v>
      </c>
      <c r="J487" t="e">
        <f>TRIM(CLEAN(MID(Updates!D487,FIND("Account to clone: ",Updates!D487)+18,(FIND("Position",Updates!D487)-(FIND("Account to clone: ",Updates!D487)+18)))))</f>
        <v>#VALUE!</v>
      </c>
      <c r="K487" t="e">
        <f>TRIM(CLEAN(MID(Updates!D487,FIND("Clone permissions of another account: ",Updates!D487)+38,(FIND("Email required:",Updates!D487)-(FIND("Clone permissions of another account: ",Updates!D487)+38)))))</f>
        <v>#VALUE!</v>
      </c>
      <c r="L487" t="e">
        <f t="shared" si="65"/>
        <v>#VALUE!</v>
      </c>
      <c r="M487" s="8" t="e">
        <f>TRIM(CLEAN(MID(Updates!D487,FIND("Branch: ",Updates!D487)+8,(FIND("Division",Updates!D487)-(FIND("Branch: ",Updates!D487)+8)))))</f>
        <v>#VALUE!</v>
      </c>
      <c r="N487" s="8" t="e">
        <f>TRIM(CLEAN(MID(Updates!D487,FIND("Pooled Position: ",Updates!D487)+17,(FIND("Are the",Updates!D487)-(FIND("Pooled Position: ",Updates!D487)+17)))))</f>
        <v>#VALUE!</v>
      </c>
      <c r="O487" t="e">
        <f>TRIM(CLEAN(MID(Updates!D487,FIND("Employee Name: ",Updates!D487)+15,(FIND("Job Title",Updates!D487)-(FIND("Employee Name: ",Updates!D487)+15)))))</f>
        <v>#VALUE!</v>
      </c>
      <c r="P487" t="e">
        <f t="shared" si="66"/>
        <v>#VALUE!</v>
      </c>
      <c r="Q487" t="e">
        <f t="shared" si="67"/>
        <v>#VALUE!</v>
      </c>
      <c r="R487" t="e">
        <f t="shared" si="68"/>
        <v>#VALUE!</v>
      </c>
      <c r="S487" t="e">
        <f>TRIM(CLEAN(MID(Updates!D487,FIND("Account to clone: ",Updates!D487)+18,(FIND("Position",Updates!D487)-(FIND("Account to clone: ",Updates!D487)+18)))))</f>
        <v>#VALUE!</v>
      </c>
      <c r="T487" t="str">
        <f t="shared" si="69"/>
        <v/>
      </c>
      <c r="U487" t="str">
        <f t="shared" si="70"/>
        <v>No</v>
      </c>
      <c r="V487" t="e">
        <f>TRIM(CLEAN(MID(Updates!D487,FIND("Home Share (H:\ drive) required: ",Updates!D487)+4,(FIND("Group Share (S:\ drive) required: ",Updates!D487)-(FIND("Home Share (H:\ drive) required: ",Updates!D487)+4)))))</f>
        <v>#VALUE!</v>
      </c>
      <c r="W487" t="str">
        <f t="shared" si="71"/>
        <v>No</v>
      </c>
      <c r="X487" t="e">
        <f>TRIM(CLEAN(MID(Updates!D487,FIND("S Drive Path: ",Updates!D487)+14,(FIND("Position",Updates!D487)-(FIND("S Drive Path: ",Updates!D487)+14)))))</f>
        <v>#VALUE!</v>
      </c>
      <c r="Y487" t="e">
        <f>("USR\"&amp;Updates!K487)</f>
        <v>#VALUE!</v>
      </c>
      <c r="Z487" t="e">
        <f>Updates!K487&amp;"$"</f>
        <v>#VALUE!</v>
      </c>
      <c r="AA487" s="11">
        <f t="shared" ca="1" si="72"/>
        <v>1</v>
      </c>
      <c r="AB487" s="6" t="str">
        <f ca="1">LOOKUP(AA487,AC2:AC21,AD2:AD21)</f>
        <v>DC1MDB01</v>
      </c>
    </row>
    <row r="488" spans="1:28" ht="12" customHeight="1">
      <c r="A488" s="6" t="e">
        <f>TRIM(CLEAN(MID(Updates!D488,FIND("Network User Id: ",Updates!D488)+17,(FIND("E-MAIL ACCOUNTS",Updates!D488)-(FIND("Network User Id:",Updates!D488)+17)))))</f>
        <v>#VALUE!</v>
      </c>
      <c r="B488" s="6" t="e">
        <f>TRIM(CLEAN(MID(Updates!D488,FIND("Logon ID: ",Updates!D488)+10,(FIND("Password:",Updates!D488)-(FIND("Logon ID:",Updates!D488)+10)))))</f>
        <v>#VALUE!</v>
      </c>
      <c r="C488" t="e">
        <f>TRIM(CLEAN(MID(Updates!D488,FIND("Primary Address: ",Updates!D488)+17,(FIND("Secondary Address:",Updates!D488)-(FIND("Primary Address: ",Updates!D488)+17)))))</f>
        <v>#VALUE!</v>
      </c>
      <c r="D488" t="e">
        <f>TRIM(CLEAN(MID(Updates!D488,FIND("Secondary Address: ",Updates!D488)+19,(FIND("** PLEASE DO NOT REPLY TO THIS E-MAIL. ",Updates!D488)-(FIND("Secondary Address: ",Updates!D488)+19)))))</f>
        <v>#VALUE!</v>
      </c>
      <c r="E488" t="b">
        <f>IF(COUNT(SEARCH({"transpo.ottawa.on.ca"},D488)),"@ottawa.ca")</f>
        <v>0</v>
      </c>
      <c r="F488" s="9" t="e">
        <f t="shared" si="64"/>
        <v>#VALUE!</v>
      </c>
      <c r="G488" t="e">
        <f>TRIM(CLEAN(MID(Updates!D488,FIND("E-mail Address: ",Updates!D488)+16,(FIND("The employee",Updates!D488)-(FIND("E-mail Address: ",Updates!D488)+16)))))</f>
        <v>#VALUE!</v>
      </c>
      <c r="H488" t="e">
        <f>TRIM(CLEAN(MID(Updates!D488,FIND("Account Password: ",Updates!D488)+18,(FIND("NETWORK ACCOUNTS",Updates!D488)-(FIND("Account Password:",Updates!D488)+18)))))</f>
        <v>#VALUE!</v>
      </c>
      <c r="I488" t="e">
        <f>TRIM(CLEAN(MID(Updates!D488,FIND("Password: ",Updates!D488)+10,(FIND("E-mail",Updates!D488)-(FIND("Password:",Updates!D488)+12)))))</f>
        <v>#VALUE!</v>
      </c>
      <c r="J488" t="e">
        <f>TRIM(CLEAN(MID(Updates!D488,FIND("Account to clone: ",Updates!D488)+18,(FIND("Position",Updates!D488)-(FIND("Account to clone: ",Updates!D488)+18)))))</f>
        <v>#VALUE!</v>
      </c>
      <c r="K488" t="e">
        <f>TRIM(CLEAN(MID(Updates!D488,FIND("Clone permissions of another account: ",Updates!D488)+38,(FIND("Email required:",Updates!D488)-(FIND("Clone permissions of another account: ",Updates!D488)+38)))))</f>
        <v>#VALUE!</v>
      </c>
      <c r="L488" t="e">
        <f t="shared" si="65"/>
        <v>#VALUE!</v>
      </c>
      <c r="M488" s="8" t="e">
        <f>TRIM(CLEAN(MID(Updates!D488,FIND("Branch: ",Updates!D488)+8,(FIND("Division",Updates!D488)-(FIND("Branch: ",Updates!D488)+8)))))</f>
        <v>#VALUE!</v>
      </c>
      <c r="N488" s="8" t="e">
        <f>TRIM(CLEAN(MID(Updates!D488,FIND("Pooled Position: ",Updates!D488)+17,(FIND("Are the",Updates!D488)-(FIND("Pooled Position: ",Updates!D488)+17)))))</f>
        <v>#VALUE!</v>
      </c>
      <c r="O488" t="e">
        <f>TRIM(CLEAN(MID(Updates!D488,FIND("Employee Name: ",Updates!D488)+15,(FIND("Job Title",Updates!D488)-(FIND("Employee Name: ",Updates!D488)+15)))))</f>
        <v>#VALUE!</v>
      </c>
      <c r="P488" t="e">
        <f t="shared" si="66"/>
        <v>#VALUE!</v>
      </c>
      <c r="Q488" t="e">
        <f t="shared" si="67"/>
        <v>#VALUE!</v>
      </c>
      <c r="R488" t="e">
        <f t="shared" si="68"/>
        <v>#VALUE!</v>
      </c>
      <c r="S488" t="e">
        <f>TRIM(CLEAN(MID(Updates!D488,FIND("Account to clone: ",Updates!D488)+18,(FIND("Position",Updates!D488)-(FIND("Account to clone: ",Updates!D488)+18)))))</f>
        <v>#VALUE!</v>
      </c>
      <c r="T488" t="str">
        <f t="shared" si="69"/>
        <v/>
      </c>
      <c r="U488" t="str">
        <f t="shared" si="70"/>
        <v>No</v>
      </c>
      <c r="V488" t="e">
        <f>TRIM(CLEAN(MID(Updates!D488,FIND("Home Share (H:\ drive) required: ",Updates!D488)+4,(FIND("Group Share (S:\ drive) required: ",Updates!D488)-(FIND("Home Share (H:\ drive) required: ",Updates!D488)+4)))))</f>
        <v>#VALUE!</v>
      </c>
      <c r="W488" t="str">
        <f t="shared" si="71"/>
        <v>No</v>
      </c>
      <c r="X488" t="e">
        <f>TRIM(CLEAN(MID(Updates!D488,FIND("S Drive Path: ",Updates!D488)+14,(FIND("Position",Updates!D488)-(FIND("S Drive Path: ",Updates!D488)+14)))))</f>
        <v>#VALUE!</v>
      </c>
      <c r="Y488" t="e">
        <f>("USR\"&amp;Updates!K488)</f>
        <v>#VALUE!</v>
      </c>
      <c r="Z488" t="e">
        <f>Updates!K488&amp;"$"</f>
        <v>#VALUE!</v>
      </c>
      <c r="AA488" s="11">
        <f t="shared" ca="1" si="72"/>
        <v>5</v>
      </c>
      <c r="AB488" s="6" t="str">
        <f ca="1">LOOKUP(AA488,AC2:AC21,AD2:AD21)</f>
        <v>DC1MDB05</v>
      </c>
    </row>
    <row r="489" spans="1:28" ht="12" customHeight="1">
      <c r="A489" s="6" t="e">
        <f>TRIM(CLEAN(MID(Updates!D489,FIND("Network User Id: ",Updates!D489)+17,(FIND("E-MAIL ACCOUNTS",Updates!D489)-(FIND("Network User Id:",Updates!D489)+17)))))</f>
        <v>#VALUE!</v>
      </c>
      <c r="B489" s="6" t="e">
        <f>TRIM(CLEAN(MID(Updates!D489,FIND("Logon ID: ",Updates!D489)+10,(FIND("Password:",Updates!D489)-(FIND("Logon ID:",Updates!D489)+10)))))</f>
        <v>#VALUE!</v>
      </c>
      <c r="C489" t="e">
        <f>TRIM(CLEAN(MID(Updates!D489,FIND("Primary Address: ",Updates!D489)+17,(FIND("Secondary Address:",Updates!D489)-(FIND("Primary Address: ",Updates!D489)+17)))))</f>
        <v>#VALUE!</v>
      </c>
      <c r="D489" t="e">
        <f>TRIM(CLEAN(MID(Updates!D489,FIND("Secondary Address: ",Updates!D489)+19,(FIND("** PLEASE DO NOT REPLY TO THIS E-MAIL. ",Updates!D489)-(FIND("Secondary Address: ",Updates!D489)+19)))))</f>
        <v>#VALUE!</v>
      </c>
      <c r="E489" t="b">
        <f>IF(COUNT(SEARCH({"transpo.ottawa.on.ca"},D489)),"@ottawa.ca")</f>
        <v>0</v>
      </c>
      <c r="F489" s="9" t="e">
        <f t="shared" si="64"/>
        <v>#VALUE!</v>
      </c>
      <c r="G489" t="e">
        <f>TRIM(CLEAN(MID(Updates!D489,FIND("E-mail Address: ",Updates!D489)+16,(FIND("The employee",Updates!D489)-(FIND("E-mail Address: ",Updates!D489)+16)))))</f>
        <v>#VALUE!</v>
      </c>
      <c r="H489" t="e">
        <f>TRIM(CLEAN(MID(Updates!D489,FIND("Account Password: ",Updates!D489)+18,(FIND("NETWORK ACCOUNTS",Updates!D489)-(FIND("Account Password:",Updates!D489)+18)))))</f>
        <v>#VALUE!</v>
      </c>
      <c r="I489" t="e">
        <f>TRIM(CLEAN(MID(Updates!D489,FIND("Password: ",Updates!D489)+10,(FIND("E-mail",Updates!D489)-(FIND("Password:",Updates!D489)+12)))))</f>
        <v>#VALUE!</v>
      </c>
      <c r="J489" t="e">
        <f>TRIM(CLEAN(MID(Updates!D489,FIND("Account to clone: ",Updates!D489)+18,(FIND("Position",Updates!D489)-(FIND("Account to clone: ",Updates!D489)+18)))))</f>
        <v>#VALUE!</v>
      </c>
      <c r="K489" t="e">
        <f>TRIM(CLEAN(MID(Updates!D489,FIND("Clone permissions of another account: ",Updates!D489)+38,(FIND("Email required:",Updates!D489)-(FIND("Clone permissions of another account: ",Updates!D489)+38)))))</f>
        <v>#VALUE!</v>
      </c>
      <c r="L489" t="e">
        <f t="shared" si="65"/>
        <v>#VALUE!</v>
      </c>
      <c r="M489" s="8" t="e">
        <f>TRIM(CLEAN(MID(Updates!D489,FIND("Branch: ",Updates!D489)+8,(FIND("Division",Updates!D489)-(FIND("Branch: ",Updates!D489)+8)))))</f>
        <v>#VALUE!</v>
      </c>
      <c r="N489" s="8" t="e">
        <f>TRIM(CLEAN(MID(Updates!D489,FIND("Pooled Position: ",Updates!D489)+17,(FIND("Are the",Updates!D489)-(FIND("Pooled Position: ",Updates!D489)+17)))))</f>
        <v>#VALUE!</v>
      </c>
      <c r="O489" t="e">
        <f>TRIM(CLEAN(MID(Updates!D489,FIND("Employee Name: ",Updates!D489)+15,(FIND("Job Title",Updates!D489)-(FIND("Employee Name: ",Updates!D489)+15)))))</f>
        <v>#VALUE!</v>
      </c>
      <c r="P489" t="e">
        <f t="shared" si="66"/>
        <v>#VALUE!</v>
      </c>
      <c r="Q489" t="e">
        <f t="shared" si="67"/>
        <v>#VALUE!</v>
      </c>
      <c r="R489" t="e">
        <f t="shared" si="68"/>
        <v>#VALUE!</v>
      </c>
      <c r="S489" t="e">
        <f>TRIM(CLEAN(MID(Updates!D489,FIND("Account to clone: ",Updates!D489)+18,(FIND("Position",Updates!D489)-(FIND("Account to clone: ",Updates!D489)+18)))))</f>
        <v>#VALUE!</v>
      </c>
      <c r="T489" t="str">
        <f t="shared" si="69"/>
        <v/>
      </c>
      <c r="U489" t="str">
        <f t="shared" si="70"/>
        <v>No</v>
      </c>
      <c r="V489" t="e">
        <f>TRIM(CLEAN(MID(Updates!D489,FIND("Home Share (H:\ drive) required: ",Updates!D489)+4,(FIND("Group Share (S:\ drive) required: ",Updates!D489)-(FIND("Home Share (H:\ drive) required: ",Updates!D489)+4)))))</f>
        <v>#VALUE!</v>
      </c>
      <c r="W489" t="str">
        <f t="shared" si="71"/>
        <v>No</v>
      </c>
      <c r="X489" t="e">
        <f>TRIM(CLEAN(MID(Updates!D489,FIND("S Drive Path: ",Updates!D489)+14,(FIND("Position",Updates!D489)-(FIND("S Drive Path: ",Updates!D489)+14)))))</f>
        <v>#VALUE!</v>
      </c>
      <c r="Y489" t="e">
        <f>("USR\"&amp;Updates!K489)</f>
        <v>#VALUE!</v>
      </c>
      <c r="Z489" t="e">
        <f>Updates!K489&amp;"$"</f>
        <v>#VALUE!</v>
      </c>
      <c r="AA489" s="11">
        <f t="shared" ca="1" si="72"/>
        <v>14</v>
      </c>
      <c r="AB489" s="6" t="str">
        <f ca="1">LOOKUP(AA489,AC2:AC21,AD2:AD21)</f>
        <v>DC4MDB04</v>
      </c>
    </row>
    <row r="490" spans="1:28" ht="12" customHeight="1">
      <c r="A490" s="6" t="e">
        <f>TRIM(CLEAN(MID(Updates!D490,FIND("Network User Id: ",Updates!D490)+17,(FIND("E-MAIL ACCOUNTS",Updates!D490)-(FIND("Network User Id:",Updates!D490)+17)))))</f>
        <v>#VALUE!</v>
      </c>
      <c r="B490" s="6" t="e">
        <f>TRIM(CLEAN(MID(Updates!D490,FIND("Logon ID: ",Updates!D490)+10,(FIND("Password:",Updates!D490)-(FIND("Logon ID:",Updates!D490)+10)))))</f>
        <v>#VALUE!</v>
      </c>
      <c r="C490" t="e">
        <f>TRIM(CLEAN(MID(Updates!D490,FIND("Primary Address: ",Updates!D490)+17,(FIND("Secondary Address:",Updates!D490)-(FIND("Primary Address: ",Updates!D490)+17)))))</f>
        <v>#VALUE!</v>
      </c>
      <c r="D490" t="e">
        <f>TRIM(CLEAN(MID(Updates!D490,FIND("Secondary Address: ",Updates!D490)+19,(FIND("** PLEASE DO NOT REPLY TO THIS E-MAIL. ",Updates!D490)-(FIND("Secondary Address: ",Updates!D490)+19)))))</f>
        <v>#VALUE!</v>
      </c>
      <c r="E490" t="b">
        <f>IF(COUNT(SEARCH({"transpo.ottawa.on.ca"},D490)),"@ottawa.ca")</f>
        <v>0</v>
      </c>
      <c r="F490" s="9" t="e">
        <f t="shared" si="64"/>
        <v>#VALUE!</v>
      </c>
      <c r="G490" t="e">
        <f>TRIM(CLEAN(MID(Updates!D490,FIND("E-mail Address: ",Updates!D490)+16,(FIND("The employee",Updates!D490)-(FIND("E-mail Address: ",Updates!D490)+16)))))</f>
        <v>#VALUE!</v>
      </c>
      <c r="H490" t="e">
        <f>TRIM(CLEAN(MID(Updates!D490,FIND("Account Password: ",Updates!D490)+18,(FIND("NETWORK ACCOUNTS",Updates!D490)-(FIND("Account Password:",Updates!D490)+18)))))</f>
        <v>#VALUE!</v>
      </c>
      <c r="I490" t="e">
        <f>TRIM(CLEAN(MID(Updates!D490,FIND("Password: ",Updates!D490)+10,(FIND("E-mail",Updates!D490)-(FIND("Password:",Updates!D490)+12)))))</f>
        <v>#VALUE!</v>
      </c>
      <c r="J490" t="e">
        <f>TRIM(CLEAN(MID(Updates!D490,FIND("Account to clone: ",Updates!D490)+18,(FIND("Position",Updates!D490)-(FIND("Account to clone: ",Updates!D490)+18)))))</f>
        <v>#VALUE!</v>
      </c>
      <c r="K490" t="e">
        <f>TRIM(CLEAN(MID(Updates!D490,FIND("Clone permissions of another account: ",Updates!D490)+38,(FIND("Email required:",Updates!D490)-(FIND("Clone permissions of another account: ",Updates!D490)+38)))))</f>
        <v>#VALUE!</v>
      </c>
      <c r="L490" t="e">
        <f t="shared" si="65"/>
        <v>#VALUE!</v>
      </c>
      <c r="M490" s="8" t="e">
        <f>TRIM(CLEAN(MID(Updates!D490,FIND("Branch: ",Updates!D490)+8,(FIND("Division",Updates!D490)-(FIND("Branch: ",Updates!D490)+8)))))</f>
        <v>#VALUE!</v>
      </c>
      <c r="N490" s="8" t="e">
        <f>TRIM(CLEAN(MID(Updates!D490,FIND("Pooled Position: ",Updates!D490)+17,(FIND("Are the",Updates!D490)-(FIND("Pooled Position: ",Updates!D490)+17)))))</f>
        <v>#VALUE!</v>
      </c>
      <c r="O490" t="e">
        <f>TRIM(CLEAN(MID(Updates!D490,FIND("Employee Name: ",Updates!D490)+15,(FIND("Job Title",Updates!D490)-(FIND("Employee Name: ",Updates!D490)+15)))))</f>
        <v>#VALUE!</v>
      </c>
      <c r="P490" t="e">
        <f t="shared" si="66"/>
        <v>#VALUE!</v>
      </c>
      <c r="Q490" t="e">
        <f t="shared" si="67"/>
        <v>#VALUE!</v>
      </c>
      <c r="R490" t="e">
        <f t="shared" si="68"/>
        <v>#VALUE!</v>
      </c>
      <c r="S490" t="e">
        <f>TRIM(CLEAN(MID(Updates!D490,FIND("Account to clone: ",Updates!D490)+18,(FIND("Position",Updates!D490)-(FIND("Account to clone: ",Updates!D490)+18)))))</f>
        <v>#VALUE!</v>
      </c>
      <c r="T490" t="str">
        <f t="shared" si="69"/>
        <v/>
      </c>
      <c r="U490" t="str">
        <f t="shared" si="70"/>
        <v>No</v>
      </c>
      <c r="V490" t="e">
        <f>TRIM(CLEAN(MID(Updates!D490,FIND("Home Share (H:\ drive) required: ",Updates!D490)+4,(FIND("Group Share (S:\ drive) required: ",Updates!D490)-(FIND("Home Share (H:\ drive) required: ",Updates!D490)+4)))))</f>
        <v>#VALUE!</v>
      </c>
      <c r="W490" t="str">
        <f t="shared" si="71"/>
        <v>No</v>
      </c>
      <c r="X490" t="e">
        <f>TRIM(CLEAN(MID(Updates!D490,FIND("S Drive Path: ",Updates!D490)+14,(FIND("Position",Updates!D490)-(FIND("S Drive Path: ",Updates!D490)+14)))))</f>
        <v>#VALUE!</v>
      </c>
      <c r="Y490" t="e">
        <f>("USR\"&amp;Updates!K490)</f>
        <v>#VALUE!</v>
      </c>
      <c r="Z490" t="e">
        <f>Updates!K490&amp;"$"</f>
        <v>#VALUE!</v>
      </c>
      <c r="AA490" s="11">
        <f t="shared" ca="1" si="72"/>
        <v>2</v>
      </c>
      <c r="AB490" s="6" t="str">
        <f ca="1">LOOKUP(AA490,AC2:AC21,AD2:AD21)</f>
        <v>DC1MDB02</v>
      </c>
    </row>
    <row r="491" spans="1:28" ht="12" customHeight="1">
      <c r="A491" s="6" t="e">
        <f>TRIM(CLEAN(MID(Updates!D491,FIND("Network User Id: ",Updates!D491)+17,(FIND("E-MAIL ACCOUNTS",Updates!D491)-(FIND("Network User Id:",Updates!D491)+17)))))</f>
        <v>#VALUE!</v>
      </c>
      <c r="B491" s="6" t="e">
        <f>TRIM(CLEAN(MID(Updates!D491,FIND("Logon ID: ",Updates!D491)+10,(FIND("Password:",Updates!D491)-(FIND("Logon ID:",Updates!D491)+10)))))</f>
        <v>#VALUE!</v>
      </c>
      <c r="C491" t="e">
        <f>TRIM(CLEAN(MID(Updates!D491,FIND("Primary Address: ",Updates!D491)+17,(FIND("Secondary Address:",Updates!D491)-(FIND("Primary Address: ",Updates!D491)+17)))))</f>
        <v>#VALUE!</v>
      </c>
      <c r="D491" t="e">
        <f>TRIM(CLEAN(MID(Updates!D491,FIND("Secondary Address: ",Updates!D491)+19,(FIND("** PLEASE DO NOT REPLY TO THIS E-MAIL. ",Updates!D491)-(FIND("Secondary Address: ",Updates!D491)+19)))))</f>
        <v>#VALUE!</v>
      </c>
      <c r="E491" t="b">
        <f>IF(COUNT(SEARCH({"transpo.ottawa.on.ca"},D491)),"@ottawa.ca")</f>
        <v>0</v>
      </c>
      <c r="F491" s="9" t="e">
        <f t="shared" si="64"/>
        <v>#VALUE!</v>
      </c>
      <c r="G491" t="e">
        <f>TRIM(CLEAN(MID(Updates!D491,FIND("E-mail Address: ",Updates!D491)+16,(FIND("The employee",Updates!D491)-(FIND("E-mail Address: ",Updates!D491)+16)))))</f>
        <v>#VALUE!</v>
      </c>
      <c r="H491" t="e">
        <f>TRIM(CLEAN(MID(Updates!D491,FIND("Account Password: ",Updates!D491)+18,(FIND("NETWORK ACCOUNTS",Updates!D491)-(FIND("Account Password:",Updates!D491)+18)))))</f>
        <v>#VALUE!</v>
      </c>
      <c r="I491" t="e">
        <f>TRIM(CLEAN(MID(Updates!D491,FIND("Password: ",Updates!D491)+10,(FIND("E-mail",Updates!D491)-(FIND("Password:",Updates!D491)+12)))))</f>
        <v>#VALUE!</v>
      </c>
      <c r="J491" t="e">
        <f>TRIM(CLEAN(MID(Updates!D491,FIND("Account to clone: ",Updates!D491)+18,(FIND("Position",Updates!D491)-(FIND("Account to clone: ",Updates!D491)+18)))))</f>
        <v>#VALUE!</v>
      </c>
      <c r="K491" t="e">
        <f>TRIM(CLEAN(MID(Updates!D491,FIND("Clone permissions of another account: ",Updates!D491)+38,(FIND("Email required:",Updates!D491)-(FIND("Clone permissions of another account: ",Updates!D491)+38)))))</f>
        <v>#VALUE!</v>
      </c>
      <c r="L491" t="e">
        <f t="shared" si="65"/>
        <v>#VALUE!</v>
      </c>
      <c r="M491" s="8" t="e">
        <f>TRIM(CLEAN(MID(Updates!D491,FIND("Branch: ",Updates!D491)+8,(FIND("Division",Updates!D491)-(FIND("Branch: ",Updates!D491)+8)))))</f>
        <v>#VALUE!</v>
      </c>
      <c r="N491" s="8" t="e">
        <f>TRIM(CLEAN(MID(Updates!D491,FIND("Pooled Position: ",Updates!D491)+17,(FIND("Are the",Updates!D491)-(FIND("Pooled Position: ",Updates!D491)+17)))))</f>
        <v>#VALUE!</v>
      </c>
      <c r="O491" t="e">
        <f>TRIM(CLEAN(MID(Updates!D491,FIND("Employee Name: ",Updates!D491)+15,(FIND("Job Title",Updates!D491)-(FIND("Employee Name: ",Updates!D491)+15)))))</f>
        <v>#VALUE!</v>
      </c>
      <c r="P491" t="e">
        <f t="shared" si="66"/>
        <v>#VALUE!</v>
      </c>
      <c r="Q491" t="e">
        <f t="shared" si="67"/>
        <v>#VALUE!</v>
      </c>
      <c r="R491" t="e">
        <f t="shared" si="68"/>
        <v>#VALUE!</v>
      </c>
      <c r="S491" t="e">
        <f>TRIM(CLEAN(MID(Updates!D491,FIND("Account to clone: ",Updates!D491)+18,(FIND("Position",Updates!D491)-(FIND("Account to clone: ",Updates!D491)+18)))))</f>
        <v>#VALUE!</v>
      </c>
      <c r="T491" t="str">
        <f t="shared" si="69"/>
        <v/>
      </c>
      <c r="U491" t="str">
        <f t="shared" si="70"/>
        <v>No</v>
      </c>
      <c r="V491" t="e">
        <f>TRIM(CLEAN(MID(Updates!D491,FIND("Home Share (H:\ drive) required: ",Updates!D491)+4,(FIND("Group Share (S:\ drive) required: ",Updates!D491)-(FIND("Home Share (H:\ drive) required: ",Updates!D491)+4)))))</f>
        <v>#VALUE!</v>
      </c>
      <c r="W491" t="str">
        <f t="shared" si="71"/>
        <v>No</v>
      </c>
      <c r="X491" t="e">
        <f>TRIM(CLEAN(MID(Updates!D491,FIND("S Drive Path: ",Updates!D491)+14,(FIND("Position",Updates!D491)-(FIND("S Drive Path: ",Updates!D491)+14)))))</f>
        <v>#VALUE!</v>
      </c>
      <c r="Y491" t="e">
        <f>("USR\"&amp;Updates!K491)</f>
        <v>#VALUE!</v>
      </c>
      <c r="Z491" t="e">
        <f>Updates!K491&amp;"$"</f>
        <v>#VALUE!</v>
      </c>
      <c r="AA491" s="11">
        <f t="shared" ca="1" si="72"/>
        <v>7</v>
      </c>
      <c r="AB491" s="6" t="str">
        <f ca="1">LOOKUP(AA491,AC2:AC21,AD2:AD21)</f>
        <v>DC1MDB07</v>
      </c>
    </row>
    <row r="492" spans="1:28" ht="12" customHeight="1">
      <c r="A492" s="6" t="e">
        <f>TRIM(CLEAN(MID(Updates!D492,FIND("Network User Id: ",Updates!D492)+17,(FIND("E-MAIL ACCOUNTS",Updates!D492)-(FIND("Network User Id:",Updates!D492)+17)))))</f>
        <v>#VALUE!</v>
      </c>
      <c r="B492" s="6" t="e">
        <f>TRIM(CLEAN(MID(Updates!D492,FIND("Logon ID: ",Updates!D492)+10,(FIND("Password:",Updates!D492)-(FIND("Logon ID:",Updates!D492)+10)))))</f>
        <v>#VALUE!</v>
      </c>
      <c r="C492" t="e">
        <f>TRIM(CLEAN(MID(Updates!D492,FIND("Primary Address: ",Updates!D492)+17,(FIND("Secondary Address:",Updates!D492)-(FIND("Primary Address: ",Updates!D492)+17)))))</f>
        <v>#VALUE!</v>
      </c>
      <c r="D492" t="e">
        <f>TRIM(CLEAN(MID(Updates!D492,FIND("Secondary Address: ",Updates!D492)+19,(FIND("** PLEASE DO NOT REPLY TO THIS E-MAIL. ",Updates!D492)-(FIND("Secondary Address: ",Updates!D492)+19)))))</f>
        <v>#VALUE!</v>
      </c>
      <c r="E492" t="b">
        <f>IF(COUNT(SEARCH({"transpo.ottawa.on.ca"},D492)),"@ottawa.ca")</f>
        <v>0</v>
      </c>
      <c r="F492" s="9" t="e">
        <f t="shared" si="64"/>
        <v>#VALUE!</v>
      </c>
      <c r="G492" t="e">
        <f>TRIM(CLEAN(MID(Updates!D492,FIND("E-mail Address: ",Updates!D492)+16,(FIND("The employee",Updates!D492)-(FIND("E-mail Address: ",Updates!D492)+16)))))</f>
        <v>#VALUE!</v>
      </c>
      <c r="H492" t="e">
        <f>TRIM(CLEAN(MID(Updates!D492,FIND("Account Password: ",Updates!D492)+18,(FIND("NETWORK ACCOUNTS",Updates!D492)-(FIND("Account Password:",Updates!D492)+18)))))</f>
        <v>#VALUE!</v>
      </c>
      <c r="I492" t="e">
        <f>TRIM(CLEAN(MID(Updates!D492,FIND("Password: ",Updates!D492)+10,(FIND("E-mail",Updates!D492)-(FIND("Password:",Updates!D492)+12)))))</f>
        <v>#VALUE!</v>
      </c>
      <c r="J492" t="e">
        <f>TRIM(CLEAN(MID(Updates!D492,FIND("Account to clone: ",Updates!D492)+18,(FIND("Position",Updates!D492)-(FIND("Account to clone: ",Updates!D492)+18)))))</f>
        <v>#VALUE!</v>
      </c>
      <c r="K492" t="e">
        <f>TRIM(CLEAN(MID(Updates!D492,FIND("Clone permissions of another account: ",Updates!D492)+38,(FIND("Email required:",Updates!D492)-(FIND("Clone permissions of another account: ",Updates!D492)+38)))))</f>
        <v>#VALUE!</v>
      </c>
      <c r="L492" t="e">
        <f t="shared" si="65"/>
        <v>#VALUE!</v>
      </c>
      <c r="M492" s="8" t="e">
        <f>TRIM(CLEAN(MID(Updates!D492,FIND("Branch: ",Updates!D492)+8,(FIND("Division",Updates!D492)-(FIND("Branch: ",Updates!D492)+8)))))</f>
        <v>#VALUE!</v>
      </c>
      <c r="N492" s="8" t="e">
        <f>TRIM(CLEAN(MID(Updates!D492,FIND("Pooled Position: ",Updates!D492)+17,(FIND("Are the",Updates!D492)-(FIND("Pooled Position: ",Updates!D492)+17)))))</f>
        <v>#VALUE!</v>
      </c>
      <c r="O492" t="e">
        <f>TRIM(CLEAN(MID(Updates!D492,FIND("Employee Name: ",Updates!D492)+15,(FIND("Job Title",Updates!D492)-(FIND("Employee Name: ",Updates!D492)+15)))))</f>
        <v>#VALUE!</v>
      </c>
      <c r="P492" t="e">
        <f t="shared" si="66"/>
        <v>#VALUE!</v>
      </c>
      <c r="Q492" t="e">
        <f t="shared" si="67"/>
        <v>#VALUE!</v>
      </c>
      <c r="R492" t="e">
        <f t="shared" si="68"/>
        <v>#VALUE!</v>
      </c>
      <c r="S492" t="e">
        <f>TRIM(CLEAN(MID(Updates!D492,FIND("Account to clone: ",Updates!D492)+18,(FIND("Position",Updates!D492)-(FIND("Account to clone: ",Updates!D492)+18)))))</f>
        <v>#VALUE!</v>
      </c>
      <c r="T492" t="str">
        <f t="shared" si="69"/>
        <v/>
      </c>
      <c r="U492" t="str">
        <f t="shared" si="70"/>
        <v>No</v>
      </c>
      <c r="V492" t="e">
        <f>TRIM(CLEAN(MID(Updates!D492,FIND("Home Share (H:\ drive) required: ",Updates!D492)+4,(FIND("Group Share (S:\ drive) required: ",Updates!D492)-(FIND("Home Share (H:\ drive) required: ",Updates!D492)+4)))))</f>
        <v>#VALUE!</v>
      </c>
      <c r="W492" t="str">
        <f t="shared" si="71"/>
        <v>No</v>
      </c>
      <c r="X492" t="e">
        <f>TRIM(CLEAN(MID(Updates!D492,FIND("S Drive Path: ",Updates!D492)+14,(FIND("Position",Updates!D492)-(FIND("S Drive Path: ",Updates!D492)+14)))))</f>
        <v>#VALUE!</v>
      </c>
      <c r="Y492" t="e">
        <f>("USR\"&amp;Updates!K492)</f>
        <v>#VALUE!</v>
      </c>
      <c r="Z492" t="e">
        <f>Updates!K492&amp;"$"</f>
        <v>#VALUE!</v>
      </c>
      <c r="AA492" s="11">
        <f t="shared" ca="1" si="72"/>
        <v>17</v>
      </c>
      <c r="AB492" s="6" t="str">
        <f ca="1">LOOKUP(AA492,AC2:AC21,AD2:AD21)</f>
        <v>DC4MDB07</v>
      </c>
    </row>
    <row r="493" spans="1:28" ht="12" customHeight="1">
      <c r="A493" s="6" t="e">
        <f>TRIM(CLEAN(MID(Updates!D493,FIND("Network User Id: ",Updates!D493)+17,(FIND("E-MAIL ACCOUNTS",Updates!D493)-(FIND("Network User Id:",Updates!D493)+17)))))</f>
        <v>#VALUE!</v>
      </c>
      <c r="B493" s="6" t="e">
        <f>TRIM(CLEAN(MID(Updates!D493,FIND("Logon ID: ",Updates!D493)+10,(FIND("Password:",Updates!D493)-(FIND("Logon ID:",Updates!D493)+10)))))</f>
        <v>#VALUE!</v>
      </c>
      <c r="C493" t="e">
        <f>TRIM(CLEAN(MID(Updates!D493,FIND("Primary Address: ",Updates!D493)+17,(FIND("Secondary Address:",Updates!D493)-(FIND("Primary Address: ",Updates!D493)+17)))))</f>
        <v>#VALUE!</v>
      </c>
      <c r="D493" t="e">
        <f>TRIM(CLEAN(MID(Updates!D493,FIND("Secondary Address: ",Updates!D493)+19,(FIND("** PLEASE DO NOT REPLY TO THIS E-MAIL. ",Updates!D493)-(FIND("Secondary Address: ",Updates!D493)+19)))))</f>
        <v>#VALUE!</v>
      </c>
      <c r="E493" t="b">
        <f>IF(COUNT(SEARCH({"transpo.ottawa.on.ca"},D493)),"@ottawa.ca")</f>
        <v>0</v>
      </c>
      <c r="F493" s="9" t="e">
        <f t="shared" si="64"/>
        <v>#VALUE!</v>
      </c>
      <c r="G493" t="e">
        <f>TRIM(CLEAN(MID(Updates!D493,FIND("E-mail Address: ",Updates!D493)+16,(FIND("The employee",Updates!D493)-(FIND("E-mail Address: ",Updates!D493)+16)))))</f>
        <v>#VALUE!</v>
      </c>
      <c r="H493" t="e">
        <f>TRIM(CLEAN(MID(Updates!D493,FIND("Account Password: ",Updates!D493)+18,(FIND("NETWORK ACCOUNTS",Updates!D493)-(FIND("Account Password:",Updates!D493)+18)))))</f>
        <v>#VALUE!</v>
      </c>
      <c r="I493" t="e">
        <f>TRIM(CLEAN(MID(Updates!D493,FIND("Password: ",Updates!D493)+10,(FIND("E-mail",Updates!D493)-(FIND("Password:",Updates!D493)+12)))))</f>
        <v>#VALUE!</v>
      </c>
      <c r="J493" t="e">
        <f>TRIM(CLEAN(MID(Updates!D493,FIND("Account to clone: ",Updates!D493)+18,(FIND("Position",Updates!D493)-(FIND("Account to clone: ",Updates!D493)+18)))))</f>
        <v>#VALUE!</v>
      </c>
      <c r="K493" t="e">
        <f>TRIM(CLEAN(MID(Updates!D493,FIND("Clone permissions of another account: ",Updates!D493)+38,(FIND("Email required:",Updates!D493)-(FIND("Clone permissions of another account: ",Updates!D493)+38)))))</f>
        <v>#VALUE!</v>
      </c>
      <c r="L493" t="e">
        <f t="shared" si="65"/>
        <v>#VALUE!</v>
      </c>
      <c r="M493" s="8" t="e">
        <f>TRIM(CLEAN(MID(Updates!D493,FIND("Branch: ",Updates!D493)+8,(FIND("Division",Updates!D493)-(FIND("Branch: ",Updates!D493)+8)))))</f>
        <v>#VALUE!</v>
      </c>
      <c r="N493" s="8" t="e">
        <f>TRIM(CLEAN(MID(Updates!D493,FIND("Pooled Position: ",Updates!D493)+17,(FIND("Are the",Updates!D493)-(FIND("Pooled Position: ",Updates!D493)+17)))))</f>
        <v>#VALUE!</v>
      </c>
      <c r="O493" t="e">
        <f>TRIM(CLEAN(MID(Updates!D493,FIND("Employee Name: ",Updates!D493)+15,(FIND("Job Title",Updates!D493)-(FIND("Employee Name: ",Updates!D493)+15)))))</f>
        <v>#VALUE!</v>
      </c>
      <c r="P493" t="e">
        <f t="shared" si="66"/>
        <v>#VALUE!</v>
      </c>
      <c r="Q493" t="e">
        <f t="shared" si="67"/>
        <v>#VALUE!</v>
      </c>
      <c r="R493" t="e">
        <f t="shared" si="68"/>
        <v>#VALUE!</v>
      </c>
      <c r="S493" t="e">
        <f>TRIM(CLEAN(MID(Updates!D493,FIND("Account to clone: ",Updates!D493)+18,(FIND("Position",Updates!D493)-(FIND("Account to clone: ",Updates!D493)+18)))))</f>
        <v>#VALUE!</v>
      </c>
      <c r="T493" t="str">
        <f t="shared" si="69"/>
        <v/>
      </c>
      <c r="U493" t="str">
        <f t="shared" si="70"/>
        <v>No</v>
      </c>
      <c r="V493" t="e">
        <f>TRIM(CLEAN(MID(Updates!D493,FIND("Home Share (H:\ drive) required: ",Updates!D493)+4,(FIND("Group Share (S:\ drive) required: ",Updates!D493)-(FIND("Home Share (H:\ drive) required: ",Updates!D493)+4)))))</f>
        <v>#VALUE!</v>
      </c>
      <c r="W493" t="str">
        <f t="shared" si="71"/>
        <v>No</v>
      </c>
      <c r="X493" t="e">
        <f>TRIM(CLEAN(MID(Updates!D493,FIND("S Drive Path: ",Updates!D493)+14,(FIND("Position",Updates!D493)-(FIND("S Drive Path: ",Updates!D493)+14)))))</f>
        <v>#VALUE!</v>
      </c>
      <c r="Y493" t="e">
        <f>("USR\"&amp;Updates!K493)</f>
        <v>#VALUE!</v>
      </c>
      <c r="Z493" t="e">
        <f>Updates!K493&amp;"$"</f>
        <v>#VALUE!</v>
      </c>
      <c r="AA493" s="11">
        <f t="shared" ca="1" si="72"/>
        <v>17</v>
      </c>
      <c r="AB493" s="6" t="str">
        <f ca="1">LOOKUP(AA493,AC2:AC21,AD2:AD21)</f>
        <v>DC4MDB07</v>
      </c>
    </row>
    <row r="494" spans="1:28" ht="12" customHeight="1">
      <c r="A494" s="6" t="e">
        <f>TRIM(CLEAN(MID(Updates!D494,FIND("Network User Id: ",Updates!D494)+17,(FIND("E-MAIL ACCOUNTS",Updates!D494)-(FIND("Network User Id:",Updates!D494)+17)))))</f>
        <v>#VALUE!</v>
      </c>
      <c r="B494" s="6" t="e">
        <f>TRIM(CLEAN(MID(Updates!D494,FIND("Logon ID: ",Updates!D494)+10,(FIND("Password:",Updates!D494)-(FIND("Logon ID:",Updates!D494)+10)))))</f>
        <v>#VALUE!</v>
      </c>
      <c r="C494" t="e">
        <f>TRIM(CLEAN(MID(Updates!D494,FIND("Primary Address: ",Updates!D494)+17,(FIND("Secondary Address:",Updates!D494)-(FIND("Primary Address: ",Updates!D494)+17)))))</f>
        <v>#VALUE!</v>
      </c>
      <c r="D494" t="e">
        <f>TRIM(CLEAN(MID(Updates!D494,FIND("Secondary Address: ",Updates!D494)+19,(FIND("** PLEASE DO NOT REPLY TO THIS E-MAIL. ",Updates!D494)-(FIND("Secondary Address: ",Updates!D494)+19)))))</f>
        <v>#VALUE!</v>
      </c>
      <c r="E494" t="b">
        <f>IF(COUNT(SEARCH({"transpo.ottawa.on.ca"},D494)),"@ottawa.ca")</f>
        <v>0</v>
      </c>
      <c r="F494" s="9" t="e">
        <f t="shared" si="64"/>
        <v>#VALUE!</v>
      </c>
      <c r="G494" t="e">
        <f>TRIM(CLEAN(MID(Updates!D494,FIND("E-mail Address: ",Updates!D494)+16,(FIND("The employee",Updates!D494)-(FIND("E-mail Address: ",Updates!D494)+16)))))</f>
        <v>#VALUE!</v>
      </c>
      <c r="H494" t="e">
        <f>TRIM(CLEAN(MID(Updates!D494,FIND("Account Password: ",Updates!D494)+18,(FIND("NETWORK ACCOUNTS",Updates!D494)-(FIND("Account Password:",Updates!D494)+18)))))</f>
        <v>#VALUE!</v>
      </c>
      <c r="I494" t="e">
        <f>TRIM(CLEAN(MID(Updates!D494,FIND("Password: ",Updates!D494)+10,(FIND("E-mail",Updates!D494)-(FIND("Password:",Updates!D494)+12)))))</f>
        <v>#VALUE!</v>
      </c>
      <c r="J494" t="e">
        <f>TRIM(CLEAN(MID(Updates!D494,FIND("Account to clone: ",Updates!D494)+18,(FIND("Position",Updates!D494)-(FIND("Account to clone: ",Updates!D494)+18)))))</f>
        <v>#VALUE!</v>
      </c>
      <c r="K494" t="e">
        <f>TRIM(CLEAN(MID(Updates!D494,FIND("Clone permissions of another account: ",Updates!D494)+38,(FIND("Email required:",Updates!D494)-(FIND("Clone permissions of another account: ",Updates!D494)+38)))))</f>
        <v>#VALUE!</v>
      </c>
      <c r="L494" t="e">
        <f t="shared" si="65"/>
        <v>#VALUE!</v>
      </c>
      <c r="M494" s="8" t="e">
        <f>TRIM(CLEAN(MID(Updates!D494,FIND("Branch: ",Updates!D494)+8,(FIND("Division",Updates!D494)-(FIND("Branch: ",Updates!D494)+8)))))</f>
        <v>#VALUE!</v>
      </c>
      <c r="N494" s="8" t="e">
        <f>TRIM(CLEAN(MID(Updates!D494,FIND("Pooled Position: ",Updates!D494)+17,(FIND("Are the",Updates!D494)-(FIND("Pooled Position: ",Updates!D494)+17)))))</f>
        <v>#VALUE!</v>
      </c>
      <c r="O494" t="e">
        <f>TRIM(CLEAN(MID(Updates!D494,FIND("Employee Name: ",Updates!D494)+15,(FIND("Job Title",Updates!D494)-(FIND("Employee Name: ",Updates!D494)+15)))))</f>
        <v>#VALUE!</v>
      </c>
      <c r="P494" t="e">
        <f t="shared" si="66"/>
        <v>#VALUE!</v>
      </c>
      <c r="Q494" t="e">
        <f t="shared" si="67"/>
        <v>#VALUE!</v>
      </c>
      <c r="R494" t="e">
        <f t="shared" si="68"/>
        <v>#VALUE!</v>
      </c>
      <c r="S494" t="e">
        <f>TRIM(CLEAN(MID(Updates!D494,FIND("Account to clone: ",Updates!D494)+18,(FIND("Position",Updates!D494)-(FIND("Account to clone: ",Updates!D494)+18)))))</f>
        <v>#VALUE!</v>
      </c>
      <c r="T494" t="str">
        <f t="shared" si="69"/>
        <v/>
      </c>
      <c r="U494" t="str">
        <f t="shared" si="70"/>
        <v>No</v>
      </c>
      <c r="V494" t="e">
        <f>TRIM(CLEAN(MID(Updates!D494,FIND("Home Share (H:\ drive) required: ",Updates!D494)+4,(FIND("Group Share (S:\ drive) required: ",Updates!D494)-(FIND("Home Share (H:\ drive) required: ",Updates!D494)+4)))))</f>
        <v>#VALUE!</v>
      </c>
      <c r="W494" t="str">
        <f t="shared" si="71"/>
        <v>No</v>
      </c>
      <c r="X494" t="e">
        <f>TRIM(CLEAN(MID(Updates!D494,FIND("S Drive Path: ",Updates!D494)+14,(FIND("Position",Updates!D494)-(FIND("S Drive Path: ",Updates!D494)+14)))))</f>
        <v>#VALUE!</v>
      </c>
      <c r="Y494" t="e">
        <f>("USR\"&amp;Updates!K494)</f>
        <v>#VALUE!</v>
      </c>
      <c r="Z494" t="e">
        <f>Updates!K494&amp;"$"</f>
        <v>#VALUE!</v>
      </c>
      <c r="AA494" s="11">
        <f t="shared" ca="1" si="72"/>
        <v>9</v>
      </c>
      <c r="AB494" s="6" t="str">
        <f ca="1">LOOKUP(AA494,AC2:AC21,AD2:AD21)</f>
        <v>DC1MDB09</v>
      </c>
    </row>
    <row r="495" spans="1:28" ht="12" customHeight="1">
      <c r="A495" s="6" t="e">
        <f>TRIM(CLEAN(MID(Updates!D495,FIND("Network User Id: ",Updates!D495)+17,(FIND("E-MAIL ACCOUNTS",Updates!D495)-(FIND("Network User Id:",Updates!D495)+17)))))</f>
        <v>#VALUE!</v>
      </c>
      <c r="B495" s="6" t="e">
        <f>TRIM(CLEAN(MID(Updates!D495,FIND("Logon ID: ",Updates!D495)+10,(FIND("Password:",Updates!D495)-(FIND("Logon ID:",Updates!D495)+10)))))</f>
        <v>#VALUE!</v>
      </c>
      <c r="C495" t="e">
        <f>TRIM(CLEAN(MID(Updates!D495,FIND("Primary Address: ",Updates!D495)+17,(FIND("Secondary Address:",Updates!D495)-(FIND("Primary Address: ",Updates!D495)+17)))))</f>
        <v>#VALUE!</v>
      </c>
      <c r="D495" t="e">
        <f>TRIM(CLEAN(MID(Updates!D495,FIND("Secondary Address: ",Updates!D495)+19,(FIND("** PLEASE DO NOT REPLY TO THIS E-MAIL. ",Updates!D495)-(FIND("Secondary Address: ",Updates!D495)+19)))))</f>
        <v>#VALUE!</v>
      </c>
      <c r="E495" t="b">
        <f>IF(COUNT(SEARCH({"transpo.ottawa.on.ca"},D495)),"@ottawa.ca")</f>
        <v>0</v>
      </c>
      <c r="F495" s="9" t="e">
        <f t="shared" si="64"/>
        <v>#VALUE!</v>
      </c>
      <c r="G495" t="e">
        <f>TRIM(CLEAN(MID(Updates!D495,FIND("E-mail Address: ",Updates!D495)+16,(FIND("The employee",Updates!D495)-(FIND("E-mail Address: ",Updates!D495)+16)))))</f>
        <v>#VALUE!</v>
      </c>
      <c r="H495" t="e">
        <f>TRIM(CLEAN(MID(Updates!D495,FIND("Account Password: ",Updates!D495)+18,(FIND("NETWORK ACCOUNTS",Updates!D495)-(FIND("Account Password:",Updates!D495)+18)))))</f>
        <v>#VALUE!</v>
      </c>
      <c r="I495" t="e">
        <f>TRIM(CLEAN(MID(Updates!D495,FIND("Password: ",Updates!D495)+10,(FIND("E-mail",Updates!D495)-(FIND("Password:",Updates!D495)+12)))))</f>
        <v>#VALUE!</v>
      </c>
      <c r="J495" t="e">
        <f>TRIM(CLEAN(MID(Updates!D495,FIND("Account to clone: ",Updates!D495)+18,(FIND("Position",Updates!D495)-(FIND("Account to clone: ",Updates!D495)+18)))))</f>
        <v>#VALUE!</v>
      </c>
      <c r="K495" t="e">
        <f>TRIM(CLEAN(MID(Updates!D495,FIND("Clone permissions of another account: ",Updates!D495)+38,(FIND("Email required:",Updates!D495)-(FIND("Clone permissions of another account: ",Updates!D495)+38)))))</f>
        <v>#VALUE!</v>
      </c>
      <c r="L495" t="e">
        <f t="shared" si="65"/>
        <v>#VALUE!</v>
      </c>
      <c r="M495" s="8" t="e">
        <f>TRIM(CLEAN(MID(Updates!D495,FIND("Branch: ",Updates!D495)+8,(FIND("Division",Updates!D495)-(FIND("Branch: ",Updates!D495)+8)))))</f>
        <v>#VALUE!</v>
      </c>
      <c r="N495" s="8" t="e">
        <f>TRIM(CLEAN(MID(Updates!D495,FIND("Pooled Position: ",Updates!D495)+17,(FIND("Are the",Updates!D495)-(FIND("Pooled Position: ",Updates!D495)+17)))))</f>
        <v>#VALUE!</v>
      </c>
      <c r="O495" t="e">
        <f>TRIM(CLEAN(MID(Updates!D495,FIND("Employee Name: ",Updates!D495)+15,(FIND("Job Title",Updates!D495)-(FIND("Employee Name: ",Updates!D495)+15)))))</f>
        <v>#VALUE!</v>
      </c>
      <c r="P495" t="e">
        <f t="shared" si="66"/>
        <v>#VALUE!</v>
      </c>
      <c r="Q495" t="e">
        <f t="shared" si="67"/>
        <v>#VALUE!</v>
      </c>
      <c r="R495" t="e">
        <f t="shared" si="68"/>
        <v>#VALUE!</v>
      </c>
      <c r="S495" t="e">
        <f>TRIM(CLEAN(MID(Updates!D495,FIND("Account to clone: ",Updates!D495)+18,(FIND("Position",Updates!D495)-(FIND("Account to clone: ",Updates!D495)+18)))))</f>
        <v>#VALUE!</v>
      </c>
      <c r="T495" t="str">
        <f t="shared" si="69"/>
        <v/>
      </c>
      <c r="U495" t="str">
        <f t="shared" si="70"/>
        <v>No</v>
      </c>
      <c r="V495" t="e">
        <f>TRIM(CLEAN(MID(Updates!D495,FIND("Home Share (H:\ drive) required: ",Updates!D495)+4,(FIND("Group Share (S:\ drive) required: ",Updates!D495)-(FIND("Home Share (H:\ drive) required: ",Updates!D495)+4)))))</f>
        <v>#VALUE!</v>
      </c>
      <c r="W495" t="str">
        <f t="shared" si="71"/>
        <v>No</v>
      </c>
      <c r="X495" t="e">
        <f>TRIM(CLEAN(MID(Updates!D495,FIND("S Drive Path: ",Updates!D495)+14,(FIND("Position",Updates!D495)-(FIND("S Drive Path: ",Updates!D495)+14)))))</f>
        <v>#VALUE!</v>
      </c>
      <c r="Y495" t="e">
        <f>("USR\"&amp;Updates!K495)</f>
        <v>#VALUE!</v>
      </c>
      <c r="Z495" t="e">
        <f>Updates!K495&amp;"$"</f>
        <v>#VALUE!</v>
      </c>
      <c r="AA495" s="11">
        <f t="shared" ca="1" si="72"/>
        <v>7</v>
      </c>
      <c r="AB495" s="6" t="str">
        <f ca="1">LOOKUP(AA495,AC2:AC21,AD2:AD21)</f>
        <v>DC1MDB07</v>
      </c>
    </row>
    <row r="496" spans="1:28" ht="12" customHeight="1">
      <c r="A496" s="6" t="e">
        <f>TRIM(CLEAN(MID(Updates!D496,FIND("Network User Id: ",Updates!D496)+17,(FIND("E-MAIL ACCOUNTS",Updates!D496)-(FIND("Network User Id:",Updates!D496)+17)))))</f>
        <v>#VALUE!</v>
      </c>
      <c r="B496" s="6" t="e">
        <f>TRIM(CLEAN(MID(Updates!D496,FIND("Logon ID: ",Updates!D496)+10,(FIND("Password:",Updates!D496)-(FIND("Logon ID:",Updates!D496)+10)))))</f>
        <v>#VALUE!</v>
      </c>
      <c r="C496" t="e">
        <f>TRIM(CLEAN(MID(Updates!D496,FIND("Primary Address: ",Updates!D496)+17,(FIND("Secondary Address:",Updates!D496)-(FIND("Primary Address: ",Updates!D496)+17)))))</f>
        <v>#VALUE!</v>
      </c>
      <c r="D496" t="e">
        <f>TRIM(CLEAN(MID(Updates!D496,FIND("Secondary Address: ",Updates!D496)+19,(FIND("** PLEASE DO NOT REPLY TO THIS E-MAIL. ",Updates!D496)-(FIND("Secondary Address: ",Updates!D496)+19)))))</f>
        <v>#VALUE!</v>
      </c>
      <c r="E496" t="b">
        <f>IF(COUNT(SEARCH({"transpo.ottawa.on.ca"},D496)),"@ottawa.ca")</f>
        <v>0</v>
      </c>
      <c r="F496" s="9" t="e">
        <f t="shared" si="64"/>
        <v>#VALUE!</v>
      </c>
      <c r="G496" t="e">
        <f>TRIM(CLEAN(MID(Updates!D496,FIND("E-mail Address: ",Updates!D496)+16,(FIND("The employee",Updates!D496)-(FIND("E-mail Address: ",Updates!D496)+16)))))</f>
        <v>#VALUE!</v>
      </c>
      <c r="H496" t="e">
        <f>TRIM(CLEAN(MID(Updates!D496,FIND("Account Password: ",Updates!D496)+18,(FIND("NETWORK ACCOUNTS",Updates!D496)-(FIND("Account Password:",Updates!D496)+18)))))</f>
        <v>#VALUE!</v>
      </c>
      <c r="I496" t="e">
        <f>TRIM(CLEAN(MID(Updates!D496,FIND("Password: ",Updates!D496)+10,(FIND("E-mail",Updates!D496)-(FIND("Password:",Updates!D496)+12)))))</f>
        <v>#VALUE!</v>
      </c>
      <c r="J496" t="e">
        <f>TRIM(CLEAN(MID(Updates!D496,FIND("Account to clone: ",Updates!D496)+18,(FIND("Position",Updates!D496)-(FIND("Account to clone: ",Updates!D496)+18)))))</f>
        <v>#VALUE!</v>
      </c>
      <c r="K496" t="e">
        <f>TRIM(CLEAN(MID(Updates!D496,FIND("Clone permissions of another account: ",Updates!D496)+38,(FIND("Email required:",Updates!D496)-(FIND("Clone permissions of another account: ",Updates!D496)+38)))))</f>
        <v>#VALUE!</v>
      </c>
      <c r="L496" t="e">
        <f t="shared" si="65"/>
        <v>#VALUE!</v>
      </c>
      <c r="M496" s="8" t="e">
        <f>TRIM(CLEAN(MID(Updates!D496,FIND("Branch: ",Updates!D496)+8,(FIND("Division",Updates!D496)-(FIND("Branch: ",Updates!D496)+8)))))</f>
        <v>#VALUE!</v>
      </c>
      <c r="N496" s="8" t="e">
        <f>TRIM(CLEAN(MID(Updates!D496,FIND("Pooled Position: ",Updates!D496)+17,(FIND("Are the",Updates!D496)-(FIND("Pooled Position: ",Updates!D496)+17)))))</f>
        <v>#VALUE!</v>
      </c>
      <c r="O496" t="e">
        <f>TRIM(CLEAN(MID(Updates!D496,FIND("Employee Name: ",Updates!D496)+15,(FIND("Job Title",Updates!D496)-(FIND("Employee Name: ",Updates!D496)+15)))))</f>
        <v>#VALUE!</v>
      </c>
      <c r="P496" t="e">
        <f t="shared" si="66"/>
        <v>#VALUE!</v>
      </c>
      <c r="Q496" t="e">
        <f t="shared" si="67"/>
        <v>#VALUE!</v>
      </c>
      <c r="R496" t="e">
        <f t="shared" si="68"/>
        <v>#VALUE!</v>
      </c>
      <c r="S496" t="e">
        <f>TRIM(CLEAN(MID(Updates!D496,FIND("Account to clone: ",Updates!D496)+18,(FIND("Position",Updates!D496)-(FIND("Account to clone: ",Updates!D496)+18)))))</f>
        <v>#VALUE!</v>
      </c>
      <c r="T496" t="str">
        <f t="shared" si="69"/>
        <v/>
      </c>
      <c r="U496" t="str">
        <f t="shared" si="70"/>
        <v>No</v>
      </c>
      <c r="V496" t="e">
        <f>TRIM(CLEAN(MID(Updates!D496,FIND("Home Share (H:\ drive) required: ",Updates!D496)+4,(FIND("Group Share (S:\ drive) required: ",Updates!D496)-(FIND("Home Share (H:\ drive) required: ",Updates!D496)+4)))))</f>
        <v>#VALUE!</v>
      </c>
      <c r="W496" t="str">
        <f t="shared" si="71"/>
        <v>No</v>
      </c>
      <c r="X496" t="e">
        <f>TRIM(CLEAN(MID(Updates!D496,FIND("S Drive Path: ",Updates!D496)+14,(FIND("Position",Updates!D496)-(FIND("S Drive Path: ",Updates!D496)+14)))))</f>
        <v>#VALUE!</v>
      </c>
      <c r="Y496" t="e">
        <f>("USR\"&amp;Updates!K496)</f>
        <v>#VALUE!</v>
      </c>
      <c r="Z496" t="e">
        <f>Updates!K496&amp;"$"</f>
        <v>#VALUE!</v>
      </c>
      <c r="AA496" s="11">
        <f t="shared" ca="1" si="72"/>
        <v>12</v>
      </c>
      <c r="AB496" s="6" t="str">
        <f ca="1">LOOKUP(AA496,AC2:AC21,AD2:AD21)</f>
        <v>DC4MDB02</v>
      </c>
    </row>
    <row r="497" spans="1:28" ht="12" customHeight="1">
      <c r="A497" s="6" t="e">
        <f>TRIM(CLEAN(MID(Updates!D497,FIND("Network User Id: ",Updates!D497)+17,(FIND("E-MAIL ACCOUNTS",Updates!D497)-(FIND("Network User Id:",Updates!D497)+17)))))</f>
        <v>#VALUE!</v>
      </c>
      <c r="B497" s="6" t="e">
        <f>TRIM(CLEAN(MID(Updates!D497,FIND("Logon ID: ",Updates!D497)+10,(FIND("Password:",Updates!D497)-(FIND("Logon ID:",Updates!D497)+10)))))</f>
        <v>#VALUE!</v>
      </c>
      <c r="C497" t="e">
        <f>TRIM(CLEAN(MID(Updates!D497,FIND("Primary Address: ",Updates!D497)+17,(FIND("Secondary Address:",Updates!D497)-(FIND("Primary Address: ",Updates!D497)+17)))))</f>
        <v>#VALUE!</v>
      </c>
      <c r="D497" t="e">
        <f>TRIM(CLEAN(MID(Updates!D497,FIND("Secondary Address: ",Updates!D497)+19,(FIND("** PLEASE DO NOT REPLY TO THIS E-MAIL. ",Updates!D497)-(FIND("Secondary Address: ",Updates!D497)+19)))))</f>
        <v>#VALUE!</v>
      </c>
      <c r="E497" t="b">
        <f>IF(COUNT(SEARCH({"transpo.ottawa.on.ca"},D497)),"@ottawa.ca")</f>
        <v>0</v>
      </c>
      <c r="F497" s="9" t="e">
        <f t="shared" si="64"/>
        <v>#VALUE!</v>
      </c>
      <c r="G497" t="e">
        <f>TRIM(CLEAN(MID(Updates!D497,FIND("E-mail Address: ",Updates!D497)+16,(FIND("The employee",Updates!D497)-(FIND("E-mail Address: ",Updates!D497)+16)))))</f>
        <v>#VALUE!</v>
      </c>
      <c r="H497" t="e">
        <f>TRIM(CLEAN(MID(Updates!D497,FIND("Account Password: ",Updates!D497)+18,(FIND("NETWORK ACCOUNTS",Updates!D497)-(FIND("Account Password:",Updates!D497)+18)))))</f>
        <v>#VALUE!</v>
      </c>
      <c r="I497" t="e">
        <f>TRIM(CLEAN(MID(Updates!D497,FIND("Password: ",Updates!D497)+10,(FIND("E-mail",Updates!D497)-(FIND("Password:",Updates!D497)+12)))))</f>
        <v>#VALUE!</v>
      </c>
      <c r="J497" t="e">
        <f>TRIM(CLEAN(MID(Updates!D497,FIND("Account to clone: ",Updates!D497)+18,(FIND("Position",Updates!D497)-(FIND("Account to clone: ",Updates!D497)+18)))))</f>
        <v>#VALUE!</v>
      </c>
      <c r="K497" t="e">
        <f>TRIM(CLEAN(MID(Updates!D497,FIND("Clone permissions of another account: ",Updates!D497)+38,(FIND("Email required:",Updates!D497)-(FIND("Clone permissions of another account: ",Updates!D497)+38)))))</f>
        <v>#VALUE!</v>
      </c>
      <c r="L497" t="e">
        <f t="shared" si="65"/>
        <v>#VALUE!</v>
      </c>
      <c r="M497" s="8" t="e">
        <f>TRIM(CLEAN(MID(Updates!D497,FIND("Branch: ",Updates!D497)+8,(FIND("Division",Updates!D497)-(FIND("Branch: ",Updates!D497)+8)))))</f>
        <v>#VALUE!</v>
      </c>
      <c r="N497" s="8" t="e">
        <f>TRIM(CLEAN(MID(Updates!D497,FIND("Pooled Position: ",Updates!D497)+17,(FIND("Are the",Updates!D497)-(FIND("Pooled Position: ",Updates!D497)+17)))))</f>
        <v>#VALUE!</v>
      </c>
      <c r="O497" t="e">
        <f>TRIM(CLEAN(MID(Updates!D497,FIND("Employee Name: ",Updates!D497)+15,(FIND("Job Title",Updates!D497)-(FIND("Employee Name: ",Updates!D497)+15)))))</f>
        <v>#VALUE!</v>
      </c>
      <c r="P497" t="e">
        <f t="shared" si="66"/>
        <v>#VALUE!</v>
      </c>
      <c r="Q497" t="e">
        <f t="shared" si="67"/>
        <v>#VALUE!</v>
      </c>
      <c r="R497" t="e">
        <f t="shared" si="68"/>
        <v>#VALUE!</v>
      </c>
      <c r="S497" t="e">
        <f>TRIM(CLEAN(MID(Updates!D497,FIND("Account to clone: ",Updates!D497)+18,(FIND("Position",Updates!D497)-(FIND("Account to clone: ",Updates!D497)+18)))))</f>
        <v>#VALUE!</v>
      </c>
      <c r="T497" t="str">
        <f t="shared" si="69"/>
        <v/>
      </c>
      <c r="U497" t="str">
        <f t="shared" si="70"/>
        <v>No</v>
      </c>
      <c r="V497" t="e">
        <f>TRIM(CLEAN(MID(Updates!D497,FIND("Home Share (H:\ drive) required: ",Updates!D497)+4,(FIND("Group Share (S:\ drive) required: ",Updates!D497)-(FIND("Home Share (H:\ drive) required: ",Updates!D497)+4)))))</f>
        <v>#VALUE!</v>
      </c>
      <c r="W497" t="str">
        <f t="shared" si="71"/>
        <v>No</v>
      </c>
      <c r="X497" t="e">
        <f>TRIM(CLEAN(MID(Updates!D497,FIND("S Drive Path: ",Updates!D497)+14,(FIND("Position",Updates!D497)-(FIND("S Drive Path: ",Updates!D497)+14)))))</f>
        <v>#VALUE!</v>
      </c>
      <c r="Y497" t="e">
        <f>("USR\"&amp;Updates!K497)</f>
        <v>#VALUE!</v>
      </c>
      <c r="Z497" t="e">
        <f>Updates!K497&amp;"$"</f>
        <v>#VALUE!</v>
      </c>
      <c r="AA497" s="11">
        <f t="shared" ca="1" si="72"/>
        <v>15</v>
      </c>
      <c r="AB497" s="6" t="str">
        <f ca="1">LOOKUP(AA497,AC2:AC21,AD2:AD21)</f>
        <v>DC4MDB05</v>
      </c>
    </row>
    <row r="498" spans="1:28" ht="12" customHeight="1">
      <c r="A498" s="6" t="e">
        <f>TRIM(CLEAN(MID(Updates!D498,FIND("Network User Id: ",Updates!D498)+17,(FIND("E-MAIL ACCOUNTS",Updates!D498)-(FIND("Network User Id:",Updates!D498)+17)))))</f>
        <v>#VALUE!</v>
      </c>
      <c r="B498" s="6" t="e">
        <f>TRIM(CLEAN(MID(Updates!D498,FIND("Logon ID: ",Updates!D498)+10,(FIND("Password:",Updates!D498)-(FIND("Logon ID:",Updates!D498)+10)))))</f>
        <v>#VALUE!</v>
      </c>
      <c r="C498" t="e">
        <f>TRIM(CLEAN(MID(Updates!D498,FIND("Primary Address: ",Updates!D498)+17,(FIND("Secondary Address:",Updates!D498)-(FIND("Primary Address: ",Updates!D498)+17)))))</f>
        <v>#VALUE!</v>
      </c>
      <c r="D498" t="e">
        <f>TRIM(CLEAN(MID(Updates!D498,FIND("Secondary Address: ",Updates!D498)+19,(FIND("** PLEASE DO NOT REPLY TO THIS E-MAIL. ",Updates!D498)-(FIND("Secondary Address: ",Updates!D498)+19)))))</f>
        <v>#VALUE!</v>
      </c>
      <c r="E498" t="b">
        <f>IF(COUNT(SEARCH({"transpo.ottawa.on.ca"},D498)),"@ottawa.ca")</f>
        <v>0</v>
      </c>
      <c r="F498" s="9" t="e">
        <f t="shared" si="64"/>
        <v>#VALUE!</v>
      </c>
      <c r="G498" t="e">
        <f>TRIM(CLEAN(MID(Updates!D498,FIND("E-mail Address: ",Updates!D498)+16,(FIND("The employee",Updates!D498)-(FIND("E-mail Address: ",Updates!D498)+16)))))</f>
        <v>#VALUE!</v>
      </c>
      <c r="H498" t="e">
        <f>TRIM(CLEAN(MID(Updates!D498,FIND("Account Password: ",Updates!D498)+18,(FIND("NETWORK ACCOUNTS",Updates!D498)-(FIND("Account Password:",Updates!D498)+18)))))</f>
        <v>#VALUE!</v>
      </c>
      <c r="I498" t="e">
        <f>TRIM(CLEAN(MID(Updates!D498,FIND("Password: ",Updates!D498)+10,(FIND("E-mail",Updates!D498)-(FIND("Password:",Updates!D498)+12)))))</f>
        <v>#VALUE!</v>
      </c>
      <c r="J498" t="e">
        <f>TRIM(CLEAN(MID(Updates!D498,FIND("Account to clone: ",Updates!D498)+18,(FIND("Position",Updates!D498)-(FIND("Account to clone: ",Updates!D498)+18)))))</f>
        <v>#VALUE!</v>
      </c>
      <c r="K498" t="e">
        <f>TRIM(CLEAN(MID(Updates!D498,FIND("Clone permissions of another account: ",Updates!D498)+38,(FIND("Email required:",Updates!D498)-(FIND("Clone permissions of another account: ",Updates!D498)+38)))))</f>
        <v>#VALUE!</v>
      </c>
      <c r="L498" t="e">
        <f t="shared" si="65"/>
        <v>#VALUE!</v>
      </c>
      <c r="M498" s="8" t="e">
        <f>TRIM(CLEAN(MID(Updates!D498,FIND("Branch: ",Updates!D498)+8,(FIND("Division",Updates!D498)-(FIND("Branch: ",Updates!D498)+8)))))</f>
        <v>#VALUE!</v>
      </c>
      <c r="N498" s="8" t="e">
        <f>TRIM(CLEAN(MID(Updates!D498,FIND("Pooled Position: ",Updates!D498)+17,(FIND("Are the",Updates!D498)-(FIND("Pooled Position: ",Updates!D498)+17)))))</f>
        <v>#VALUE!</v>
      </c>
      <c r="O498" t="e">
        <f>TRIM(CLEAN(MID(Updates!D498,FIND("Employee Name: ",Updates!D498)+15,(FIND("Job Title",Updates!D498)-(FIND("Employee Name: ",Updates!D498)+15)))))</f>
        <v>#VALUE!</v>
      </c>
      <c r="P498" t="e">
        <f t="shared" si="66"/>
        <v>#VALUE!</v>
      </c>
      <c r="Q498" t="e">
        <f t="shared" si="67"/>
        <v>#VALUE!</v>
      </c>
      <c r="R498" t="e">
        <f t="shared" si="68"/>
        <v>#VALUE!</v>
      </c>
      <c r="S498" t="e">
        <f>TRIM(CLEAN(MID(Updates!D498,FIND("Account to clone: ",Updates!D498)+18,(FIND("Position",Updates!D498)-(FIND("Account to clone: ",Updates!D498)+18)))))</f>
        <v>#VALUE!</v>
      </c>
      <c r="T498" t="str">
        <f t="shared" si="69"/>
        <v/>
      </c>
      <c r="U498" t="str">
        <f t="shared" si="70"/>
        <v>No</v>
      </c>
      <c r="V498" t="e">
        <f>TRIM(CLEAN(MID(Updates!D498,FIND("Home Share (H:\ drive) required: ",Updates!D498)+4,(FIND("Group Share (S:\ drive) required: ",Updates!D498)-(FIND("Home Share (H:\ drive) required: ",Updates!D498)+4)))))</f>
        <v>#VALUE!</v>
      </c>
      <c r="W498" t="str">
        <f t="shared" si="71"/>
        <v>No</v>
      </c>
      <c r="X498" t="e">
        <f>TRIM(CLEAN(MID(Updates!D498,FIND("S Drive Path: ",Updates!D498)+14,(FIND("Position",Updates!D498)-(FIND("S Drive Path: ",Updates!D498)+14)))))</f>
        <v>#VALUE!</v>
      </c>
      <c r="Y498" t="e">
        <f>("USR\"&amp;Updates!K498)</f>
        <v>#VALUE!</v>
      </c>
      <c r="Z498" t="e">
        <f>Updates!K498&amp;"$"</f>
        <v>#VALUE!</v>
      </c>
      <c r="AA498" s="11">
        <f t="shared" ca="1" si="72"/>
        <v>7</v>
      </c>
      <c r="AB498" s="6" t="str">
        <f ca="1">LOOKUP(AA498,AC2:AC21,AD2:AD21)</f>
        <v>DC1MDB07</v>
      </c>
    </row>
    <row r="499" spans="1:28" ht="12" customHeight="1">
      <c r="A499" s="6" t="e">
        <f>TRIM(CLEAN(MID(Updates!D499,FIND("Network User Id: ",Updates!D499)+17,(FIND("E-MAIL ACCOUNTS",Updates!D499)-(FIND("Network User Id:",Updates!D499)+17)))))</f>
        <v>#VALUE!</v>
      </c>
      <c r="B499" s="6" t="e">
        <f>TRIM(CLEAN(MID(Updates!D499,FIND("Logon ID: ",Updates!D499)+10,(FIND("Password:",Updates!D499)-(FIND("Logon ID:",Updates!D499)+10)))))</f>
        <v>#VALUE!</v>
      </c>
      <c r="C499" t="e">
        <f>TRIM(CLEAN(MID(Updates!D499,FIND("Primary Address: ",Updates!D499)+17,(FIND("Secondary Address:",Updates!D499)-(FIND("Primary Address: ",Updates!D499)+17)))))</f>
        <v>#VALUE!</v>
      </c>
      <c r="D499" t="e">
        <f>TRIM(CLEAN(MID(Updates!D499,FIND("Secondary Address: ",Updates!D499)+19,(FIND("** PLEASE DO NOT REPLY TO THIS E-MAIL. ",Updates!D499)-(FIND("Secondary Address: ",Updates!D499)+19)))))</f>
        <v>#VALUE!</v>
      </c>
      <c r="E499" t="b">
        <f>IF(COUNT(SEARCH({"transpo.ottawa.on.ca"},D499)),"@ottawa.ca")</f>
        <v>0</v>
      </c>
      <c r="F499" s="9" t="e">
        <f t="shared" si="64"/>
        <v>#VALUE!</v>
      </c>
      <c r="G499" t="e">
        <f>TRIM(CLEAN(MID(Updates!D499,FIND("E-mail Address: ",Updates!D499)+16,(FIND("The employee",Updates!D499)-(FIND("E-mail Address: ",Updates!D499)+16)))))</f>
        <v>#VALUE!</v>
      </c>
      <c r="H499" t="e">
        <f>TRIM(CLEAN(MID(Updates!D499,FIND("Account Password: ",Updates!D499)+18,(FIND("NETWORK ACCOUNTS",Updates!D499)-(FIND("Account Password:",Updates!D499)+18)))))</f>
        <v>#VALUE!</v>
      </c>
      <c r="I499" t="e">
        <f>TRIM(CLEAN(MID(Updates!D499,FIND("Password: ",Updates!D499)+10,(FIND("E-mail",Updates!D499)-(FIND("Password:",Updates!D499)+12)))))</f>
        <v>#VALUE!</v>
      </c>
      <c r="J499" t="e">
        <f>TRIM(CLEAN(MID(Updates!D499,FIND("Account to clone: ",Updates!D499)+18,(FIND("Position",Updates!D499)-(FIND("Account to clone: ",Updates!D499)+18)))))</f>
        <v>#VALUE!</v>
      </c>
      <c r="K499" t="e">
        <f>TRIM(CLEAN(MID(Updates!D499,FIND("Clone permissions of another account: ",Updates!D499)+38,(FIND("Email required:",Updates!D499)-(FIND("Clone permissions of another account: ",Updates!D499)+38)))))</f>
        <v>#VALUE!</v>
      </c>
      <c r="L499" t="e">
        <f t="shared" si="65"/>
        <v>#VALUE!</v>
      </c>
      <c r="M499" s="8" t="e">
        <f>TRIM(CLEAN(MID(Updates!D499,FIND("Branch: ",Updates!D499)+8,(FIND("Division",Updates!D499)-(FIND("Branch: ",Updates!D499)+8)))))</f>
        <v>#VALUE!</v>
      </c>
      <c r="N499" s="8" t="e">
        <f>TRIM(CLEAN(MID(Updates!D499,FIND("Pooled Position: ",Updates!D499)+17,(FIND("Are the",Updates!D499)-(FIND("Pooled Position: ",Updates!D499)+17)))))</f>
        <v>#VALUE!</v>
      </c>
      <c r="O499" t="e">
        <f>TRIM(CLEAN(MID(Updates!D499,FIND("Employee Name: ",Updates!D499)+15,(FIND("Job Title",Updates!D499)-(FIND("Employee Name: ",Updates!D499)+15)))))</f>
        <v>#VALUE!</v>
      </c>
      <c r="P499" t="e">
        <f t="shared" si="66"/>
        <v>#VALUE!</v>
      </c>
      <c r="Q499" t="e">
        <f t="shared" si="67"/>
        <v>#VALUE!</v>
      </c>
      <c r="R499" t="e">
        <f t="shared" si="68"/>
        <v>#VALUE!</v>
      </c>
      <c r="S499" t="e">
        <f>TRIM(CLEAN(MID(Updates!D499,FIND("Account to clone: ",Updates!D499)+18,(FIND("Position",Updates!D499)-(FIND("Account to clone: ",Updates!D499)+18)))))</f>
        <v>#VALUE!</v>
      </c>
      <c r="T499" t="str">
        <f t="shared" si="69"/>
        <v/>
      </c>
      <c r="U499" t="str">
        <f t="shared" si="70"/>
        <v>No</v>
      </c>
      <c r="V499" t="e">
        <f>TRIM(CLEAN(MID(Updates!D499,FIND("Home Share (H:\ drive) required: ",Updates!D499)+4,(FIND("Group Share (S:\ drive) required: ",Updates!D499)-(FIND("Home Share (H:\ drive) required: ",Updates!D499)+4)))))</f>
        <v>#VALUE!</v>
      </c>
      <c r="W499" t="str">
        <f t="shared" si="71"/>
        <v>No</v>
      </c>
      <c r="X499" t="e">
        <f>TRIM(CLEAN(MID(Updates!D499,FIND("S Drive Path: ",Updates!D499)+14,(FIND("Position",Updates!D499)-(FIND("S Drive Path: ",Updates!D499)+14)))))</f>
        <v>#VALUE!</v>
      </c>
      <c r="Y499" t="e">
        <f>("USR\"&amp;Updates!K499)</f>
        <v>#VALUE!</v>
      </c>
      <c r="Z499" t="e">
        <f>Updates!K499&amp;"$"</f>
        <v>#VALUE!</v>
      </c>
      <c r="AA499" s="11">
        <f t="shared" ca="1" si="72"/>
        <v>6</v>
      </c>
      <c r="AB499" s="6" t="str">
        <f ca="1">LOOKUP(AA499,AC2:AC21,AD2:AD21)</f>
        <v>DC1MDB06</v>
      </c>
    </row>
    <row r="500" spans="1:28" ht="12" customHeight="1">
      <c r="A500" s="6" t="e">
        <f>TRIM(CLEAN(MID(Updates!D500,FIND("Network User Id: ",Updates!D500)+17,(FIND("E-MAIL ACCOUNTS",Updates!D500)-(FIND("Network User Id:",Updates!D500)+17)))))</f>
        <v>#VALUE!</v>
      </c>
      <c r="B500" s="6" t="e">
        <f>TRIM(CLEAN(MID(Updates!D500,FIND("Logon ID: ",Updates!D500)+10,(FIND("Password:",Updates!D500)-(FIND("Logon ID:",Updates!D500)+10)))))</f>
        <v>#VALUE!</v>
      </c>
      <c r="C500" t="e">
        <f>TRIM(CLEAN(MID(Updates!D500,FIND("Primary Address: ",Updates!D500)+17,(FIND("Secondary Address:",Updates!D500)-(FIND("Primary Address: ",Updates!D500)+17)))))</f>
        <v>#VALUE!</v>
      </c>
      <c r="D500" t="e">
        <f>TRIM(CLEAN(MID(Updates!D500,FIND("Secondary Address: ",Updates!D500)+19,(FIND("** PLEASE DO NOT REPLY TO THIS E-MAIL. ",Updates!D500)-(FIND("Secondary Address: ",Updates!D500)+19)))))</f>
        <v>#VALUE!</v>
      </c>
      <c r="E500" t="b">
        <f>IF(COUNT(SEARCH({"transpo.ottawa.on.ca"},D500)),"@ottawa.ca")</f>
        <v>0</v>
      </c>
      <c r="F500" s="9" t="e">
        <f t="shared" si="64"/>
        <v>#VALUE!</v>
      </c>
      <c r="G500" t="e">
        <f>TRIM(CLEAN(MID(Updates!D500,FIND("E-mail Address: ",Updates!D500)+16,(FIND("The employee",Updates!D500)-(FIND("E-mail Address: ",Updates!D500)+16)))))</f>
        <v>#VALUE!</v>
      </c>
      <c r="H500" t="e">
        <f>TRIM(CLEAN(MID(Updates!D500,FIND("Account Password: ",Updates!D500)+18,(FIND("NETWORK ACCOUNTS",Updates!D500)-(FIND("Account Password:",Updates!D500)+18)))))</f>
        <v>#VALUE!</v>
      </c>
      <c r="I500" t="e">
        <f>TRIM(CLEAN(MID(Updates!D500,FIND("Password: ",Updates!D500)+10,(FIND("E-mail",Updates!D500)-(FIND("Password:",Updates!D500)+12)))))</f>
        <v>#VALUE!</v>
      </c>
      <c r="J500" t="e">
        <f>TRIM(CLEAN(MID(Updates!D500,FIND("Account to clone: ",Updates!D500)+18,(FIND("Position",Updates!D500)-(FIND("Account to clone: ",Updates!D500)+18)))))</f>
        <v>#VALUE!</v>
      </c>
      <c r="K500" t="e">
        <f>TRIM(CLEAN(MID(Updates!D500,FIND("Clone permissions of another account: ",Updates!D500)+38,(FIND("Email required:",Updates!D500)-(FIND("Clone permissions of another account: ",Updates!D500)+38)))))</f>
        <v>#VALUE!</v>
      </c>
      <c r="L500" t="e">
        <f t="shared" si="65"/>
        <v>#VALUE!</v>
      </c>
      <c r="M500" s="8" t="e">
        <f>TRIM(CLEAN(MID(Updates!D500,FIND("Branch: ",Updates!D500)+8,(FIND("Division",Updates!D500)-(FIND("Branch: ",Updates!D500)+8)))))</f>
        <v>#VALUE!</v>
      </c>
      <c r="N500" s="8" t="e">
        <f>TRIM(CLEAN(MID(Updates!D500,FIND("Pooled Position: ",Updates!D500)+17,(FIND("Are the",Updates!D500)-(FIND("Pooled Position: ",Updates!D500)+17)))))</f>
        <v>#VALUE!</v>
      </c>
      <c r="O500" t="e">
        <f>TRIM(CLEAN(MID(Updates!D500,FIND("Employee Name: ",Updates!D500)+15,(FIND("Job Title",Updates!D500)-(FIND("Employee Name: ",Updates!D500)+15)))))</f>
        <v>#VALUE!</v>
      </c>
      <c r="P500" t="e">
        <f t="shared" si="66"/>
        <v>#VALUE!</v>
      </c>
      <c r="Q500" t="e">
        <f t="shared" si="67"/>
        <v>#VALUE!</v>
      </c>
      <c r="R500" t="e">
        <f t="shared" si="68"/>
        <v>#VALUE!</v>
      </c>
      <c r="S500" t="e">
        <f>TRIM(CLEAN(MID(Updates!D500,FIND("Account to clone: ",Updates!D500)+18,(FIND("Position",Updates!D500)-(FIND("Account to clone: ",Updates!D500)+18)))))</f>
        <v>#VALUE!</v>
      </c>
      <c r="T500" t="str">
        <f t="shared" si="69"/>
        <v/>
      </c>
      <c r="U500" t="str">
        <f t="shared" si="70"/>
        <v>No</v>
      </c>
      <c r="V500" t="e">
        <f>TRIM(CLEAN(MID(Updates!D500,FIND("Home Share (H:\ drive) required: ",Updates!D500)+4,(FIND("Group Share (S:\ drive) required: ",Updates!D500)-(FIND("Home Share (H:\ drive) required: ",Updates!D500)+4)))))</f>
        <v>#VALUE!</v>
      </c>
      <c r="W500" t="str">
        <f t="shared" si="71"/>
        <v>No</v>
      </c>
      <c r="X500" t="e">
        <f>TRIM(CLEAN(MID(Updates!D500,FIND("S Drive Path: ",Updates!D500)+14,(FIND("Position",Updates!D500)-(FIND("S Drive Path: ",Updates!D500)+14)))))</f>
        <v>#VALUE!</v>
      </c>
      <c r="Y500" t="e">
        <f>("USR\"&amp;Updates!K500)</f>
        <v>#VALUE!</v>
      </c>
      <c r="Z500" t="e">
        <f>Updates!K500&amp;"$"</f>
        <v>#VALUE!</v>
      </c>
      <c r="AA500" s="11">
        <f t="shared" ca="1" si="72"/>
        <v>4</v>
      </c>
      <c r="AB500" s="6" t="str">
        <f ca="1">LOOKUP(AA500,AC2:AC21,AD2:AD21)</f>
        <v>DC1MDB04</v>
      </c>
    </row>
    <row r="501" spans="1:28" ht="12" customHeight="1">
      <c r="A501" s="6" t="e">
        <f>TRIM(CLEAN(MID(Updates!D501,FIND("Network User Id: ",Updates!D501)+17,(FIND("E-MAIL ACCOUNTS",Updates!D501)-(FIND("Network User Id:",Updates!D501)+17)))))</f>
        <v>#VALUE!</v>
      </c>
      <c r="B501" s="6" t="e">
        <f>TRIM(CLEAN(MID(Updates!D501,FIND("Logon ID: ",Updates!D501)+10,(FIND("Password:",Updates!D501)-(FIND("Logon ID:",Updates!D501)+10)))))</f>
        <v>#VALUE!</v>
      </c>
      <c r="C501" t="e">
        <f>TRIM(CLEAN(MID(Updates!D501,FIND("Primary Address: ",Updates!D501)+17,(FIND("Secondary Address:",Updates!D501)-(FIND("Primary Address: ",Updates!D501)+17)))))</f>
        <v>#VALUE!</v>
      </c>
      <c r="D501" t="e">
        <f>TRIM(CLEAN(MID(Updates!D501,FIND("Secondary Address: ",Updates!D501)+19,(FIND("** PLEASE DO NOT REPLY TO THIS E-MAIL. ",Updates!D501)-(FIND("Secondary Address: ",Updates!D501)+19)))))</f>
        <v>#VALUE!</v>
      </c>
      <c r="E501" t="b">
        <f>IF(COUNT(SEARCH({"transpo.ottawa.on.ca"},D501)),"@ottawa.ca")</f>
        <v>0</v>
      </c>
      <c r="F501" s="9" t="e">
        <f t="shared" si="64"/>
        <v>#VALUE!</v>
      </c>
      <c r="G501" t="e">
        <f>TRIM(CLEAN(MID(Updates!D501,FIND("E-mail Address: ",Updates!D501)+16,(FIND("The employee",Updates!D501)-(FIND("E-mail Address: ",Updates!D501)+16)))))</f>
        <v>#VALUE!</v>
      </c>
      <c r="H501" t="e">
        <f>TRIM(CLEAN(MID(Updates!D501,FIND("Account Password: ",Updates!D501)+18,(FIND("NETWORK ACCOUNTS",Updates!D501)-(FIND("Account Password:",Updates!D501)+18)))))</f>
        <v>#VALUE!</v>
      </c>
      <c r="I501" t="e">
        <f>TRIM(CLEAN(MID(Updates!D501,FIND("Password: ",Updates!D501)+10,(FIND("E-mail",Updates!D501)-(FIND("Password:",Updates!D501)+12)))))</f>
        <v>#VALUE!</v>
      </c>
      <c r="J501" t="e">
        <f>TRIM(CLEAN(MID(Updates!D501,FIND("Account to clone: ",Updates!D501)+18,(FIND("Position",Updates!D501)-(FIND("Account to clone: ",Updates!D501)+18)))))</f>
        <v>#VALUE!</v>
      </c>
      <c r="K501" t="e">
        <f>TRIM(CLEAN(MID(Updates!D501,FIND("Clone permissions of another account: ",Updates!D501)+38,(FIND("Email required:",Updates!D501)-(FIND("Clone permissions of another account: ",Updates!D501)+38)))))</f>
        <v>#VALUE!</v>
      </c>
      <c r="L501" t="e">
        <f t="shared" si="65"/>
        <v>#VALUE!</v>
      </c>
      <c r="M501" s="8" t="e">
        <f>TRIM(CLEAN(MID(Updates!D501,FIND("Branch: ",Updates!D501)+8,(FIND("Division",Updates!D501)-(FIND("Branch: ",Updates!D501)+8)))))</f>
        <v>#VALUE!</v>
      </c>
      <c r="N501" s="8" t="e">
        <f>TRIM(CLEAN(MID(Updates!D501,FIND("Pooled Position: ",Updates!D501)+17,(FIND("Are the",Updates!D501)-(FIND("Pooled Position: ",Updates!D501)+17)))))</f>
        <v>#VALUE!</v>
      </c>
      <c r="O501" t="e">
        <f>TRIM(CLEAN(MID(Updates!D501,FIND("Employee Name: ",Updates!D501)+15,(FIND("Job Title",Updates!D501)-(FIND("Employee Name: ",Updates!D501)+15)))))</f>
        <v>#VALUE!</v>
      </c>
      <c r="P501" t="e">
        <f t="shared" si="66"/>
        <v>#VALUE!</v>
      </c>
      <c r="Q501" t="e">
        <f t="shared" si="67"/>
        <v>#VALUE!</v>
      </c>
      <c r="R501" t="e">
        <f t="shared" si="68"/>
        <v>#VALUE!</v>
      </c>
      <c r="S501" t="e">
        <f>TRIM(CLEAN(MID(Updates!D501,FIND("Account to clone: ",Updates!D501)+18,(FIND("Position",Updates!D501)-(FIND("Account to clone: ",Updates!D501)+18)))))</f>
        <v>#VALUE!</v>
      </c>
      <c r="T501" t="str">
        <f t="shared" si="69"/>
        <v/>
      </c>
      <c r="U501" t="str">
        <f t="shared" si="70"/>
        <v>No</v>
      </c>
      <c r="V501" t="e">
        <f>TRIM(CLEAN(MID(Updates!D501,FIND("Home Share (H:\ drive) required: ",Updates!D501)+4,(FIND("Group Share (S:\ drive) required: ",Updates!D501)-(FIND("Home Share (H:\ drive) required: ",Updates!D501)+4)))))</f>
        <v>#VALUE!</v>
      </c>
      <c r="W501" t="str">
        <f t="shared" si="71"/>
        <v>No</v>
      </c>
      <c r="X501" t="e">
        <f>TRIM(CLEAN(MID(Updates!D501,FIND("S Drive Path: ",Updates!D501)+14,(FIND("Position",Updates!D501)-(FIND("S Drive Path: ",Updates!D501)+14)))))</f>
        <v>#VALUE!</v>
      </c>
      <c r="Y501" t="e">
        <f>("USR\"&amp;Updates!K501)</f>
        <v>#VALUE!</v>
      </c>
      <c r="Z501" t="e">
        <f>Updates!K501&amp;"$"</f>
        <v>#VALUE!</v>
      </c>
      <c r="AA501" s="11">
        <f t="shared" ca="1" si="72"/>
        <v>14</v>
      </c>
      <c r="AB501" s="6" t="str">
        <f ca="1">LOOKUP(AA501,AC2:AC21,AD2:AD21)</f>
        <v>DC4MDB04</v>
      </c>
    </row>
    <row r="502" spans="1:28" ht="12" customHeight="1">
      <c r="A502" s="6" t="e">
        <f>TRIM(CLEAN(MID(Updates!D502,FIND("Network User Id: ",Updates!D502)+17,(FIND("E-MAIL ACCOUNTS",Updates!D502)-(FIND("Network User Id:",Updates!D502)+17)))))</f>
        <v>#VALUE!</v>
      </c>
      <c r="B502" s="6" t="e">
        <f>TRIM(CLEAN(MID(Updates!D502,FIND("Logon ID: ",Updates!D502)+10,(FIND("Password:",Updates!D502)-(FIND("Logon ID:",Updates!D502)+10)))))</f>
        <v>#VALUE!</v>
      </c>
      <c r="C502" t="e">
        <f>TRIM(CLEAN(MID(Updates!D502,FIND("Primary Address: ",Updates!D502)+17,(FIND("Secondary Address:",Updates!D502)-(FIND("Primary Address: ",Updates!D502)+17)))))</f>
        <v>#VALUE!</v>
      </c>
      <c r="D502" t="e">
        <f>TRIM(CLEAN(MID(Updates!D502,FIND("Secondary Address: ",Updates!D502)+19,(FIND("** PLEASE DO NOT REPLY TO THIS E-MAIL. ",Updates!D502)-(FIND("Secondary Address: ",Updates!D502)+19)))))</f>
        <v>#VALUE!</v>
      </c>
      <c r="E502" t="b">
        <f>IF(COUNT(SEARCH({"transpo.ottawa.on.ca"},D502)),"@ottawa.ca")</f>
        <v>0</v>
      </c>
      <c r="F502" s="9" t="e">
        <f t="shared" si="64"/>
        <v>#VALUE!</v>
      </c>
      <c r="G502" t="e">
        <f>TRIM(CLEAN(MID(Updates!D502,FIND("E-mail Address: ",Updates!D502)+16,(FIND("The employee",Updates!D502)-(FIND("E-mail Address: ",Updates!D502)+16)))))</f>
        <v>#VALUE!</v>
      </c>
      <c r="H502" t="e">
        <f>TRIM(CLEAN(MID(Updates!D502,FIND("Account Password: ",Updates!D502)+18,(FIND("NETWORK ACCOUNTS",Updates!D502)-(FIND("Account Password:",Updates!D502)+18)))))</f>
        <v>#VALUE!</v>
      </c>
      <c r="I502" t="e">
        <f>TRIM(CLEAN(MID(Updates!D502,FIND("Password: ",Updates!D502)+10,(FIND("E-mail",Updates!D502)-(FIND("Password:",Updates!D502)+12)))))</f>
        <v>#VALUE!</v>
      </c>
      <c r="J502" t="e">
        <f>TRIM(CLEAN(MID(Updates!D502,FIND("Account to clone: ",Updates!D502)+18,(FIND("Position",Updates!D502)-(FIND("Account to clone: ",Updates!D502)+18)))))</f>
        <v>#VALUE!</v>
      </c>
      <c r="K502" t="e">
        <f>TRIM(CLEAN(MID(Updates!D502,FIND("Clone permissions of another account: ",Updates!D502)+38,(FIND("Email required:",Updates!D502)-(FIND("Clone permissions of another account: ",Updates!D502)+38)))))</f>
        <v>#VALUE!</v>
      </c>
      <c r="L502" t="e">
        <f t="shared" si="65"/>
        <v>#VALUE!</v>
      </c>
      <c r="M502" s="8" t="e">
        <f>TRIM(CLEAN(MID(Updates!D502,FIND("Branch: ",Updates!D502)+8,(FIND("Division",Updates!D502)-(FIND("Branch: ",Updates!D502)+8)))))</f>
        <v>#VALUE!</v>
      </c>
      <c r="N502" s="8" t="e">
        <f>TRIM(CLEAN(MID(Updates!D502,FIND("Pooled Position: ",Updates!D502)+17,(FIND("Are the",Updates!D502)-(FIND("Pooled Position: ",Updates!D502)+17)))))</f>
        <v>#VALUE!</v>
      </c>
      <c r="O502" t="e">
        <f>TRIM(CLEAN(MID(Updates!D502,FIND("Employee Name: ",Updates!D502)+15,(FIND("Job Title",Updates!D502)-(FIND("Employee Name: ",Updates!D502)+15)))))</f>
        <v>#VALUE!</v>
      </c>
      <c r="P502" t="e">
        <f t="shared" si="66"/>
        <v>#VALUE!</v>
      </c>
      <c r="Q502" t="e">
        <f t="shared" si="67"/>
        <v>#VALUE!</v>
      </c>
      <c r="R502" t="e">
        <f t="shared" si="68"/>
        <v>#VALUE!</v>
      </c>
      <c r="S502" t="e">
        <f>TRIM(CLEAN(MID(Updates!D502,FIND("Account to clone: ",Updates!D502)+18,(FIND("Position",Updates!D502)-(FIND("Account to clone: ",Updates!D502)+18)))))</f>
        <v>#VALUE!</v>
      </c>
      <c r="T502" t="str">
        <f t="shared" si="69"/>
        <v/>
      </c>
      <c r="U502" t="str">
        <f t="shared" si="70"/>
        <v>No</v>
      </c>
      <c r="V502" t="e">
        <f>TRIM(CLEAN(MID(Updates!D502,FIND("Home Share (H:\ drive) required: ",Updates!D502)+4,(FIND("Group Share (S:\ drive) required: ",Updates!D502)-(FIND("Home Share (H:\ drive) required: ",Updates!D502)+4)))))</f>
        <v>#VALUE!</v>
      </c>
      <c r="W502" t="str">
        <f t="shared" si="71"/>
        <v>No</v>
      </c>
      <c r="X502" t="e">
        <f>TRIM(CLEAN(MID(Updates!D502,FIND("S Drive Path: ",Updates!D502)+14,(FIND("Position",Updates!D502)-(FIND("S Drive Path: ",Updates!D502)+14)))))</f>
        <v>#VALUE!</v>
      </c>
      <c r="Y502" t="e">
        <f>("USR\"&amp;Updates!K502)</f>
        <v>#VALUE!</v>
      </c>
      <c r="Z502" t="e">
        <f>Updates!K502&amp;"$"</f>
        <v>#VALUE!</v>
      </c>
      <c r="AA502" s="11">
        <f t="shared" ca="1" si="72"/>
        <v>8</v>
      </c>
      <c r="AB502" s="6" t="str">
        <f ca="1">LOOKUP(AA502,AC2:AC21,AD2:AD21)</f>
        <v>DC1MDB08</v>
      </c>
    </row>
    <row r="503" spans="1:28" ht="12" customHeight="1">
      <c r="A503" s="6" t="e">
        <f>TRIM(CLEAN(MID(Updates!D503,FIND("Network User Id: ",Updates!D503)+17,(FIND("E-MAIL ACCOUNTS",Updates!D503)-(FIND("Network User Id:",Updates!D503)+17)))))</f>
        <v>#VALUE!</v>
      </c>
      <c r="B503" s="6" t="e">
        <f>TRIM(CLEAN(MID(Updates!D503,FIND("Logon ID: ",Updates!D503)+10,(FIND("Password:",Updates!D503)-(FIND("Logon ID:",Updates!D503)+10)))))</f>
        <v>#VALUE!</v>
      </c>
      <c r="C503" t="e">
        <f>TRIM(CLEAN(MID(Updates!D503,FIND("Primary Address: ",Updates!D503)+17,(FIND("Secondary Address:",Updates!D503)-(FIND("Primary Address: ",Updates!D503)+17)))))</f>
        <v>#VALUE!</v>
      </c>
      <c r="D503" t="e">
        <f>TRIM(CLEAN(MID(Updates!D503,FIND("Secondary Address: ",Updates!D503)+19,(FIND("** PLEASE DO NOT REPLY TO THIS E-MAIL. ",Updates!D503)-(FIND("Secondary Address: ",Updates!D503)+19)))))</f>
        <v>#VALUE!</v>
      </c>
      <c r="E503" t="b">
        <f>IF(COUNT(SEARCH({"transpo.ottawa.on.ca"},D503)),"@ottawa.ca")</f>
        <v>0</v>
      </c>
      <c r="F503" s="9" t="e">
        <f t="shared" si="64"/>
        <v>#VALUE!</v>
      </c>
      <c r="G503" t="e">
        <f>TRIM(CLEAN(MID(Updates!D503,FIND("E-mail Address: ",Updates!D503)+16,(FIND("The employee",Updates!D503)-(FIND("E-mail Address: ",Updates!D503)+16)))))</f>
        <v>#VALUE!</v>
      </c>
      <c r="H503" t="e">
        <f>TRIM(CLEAN(MID(Updates!D503,FIND("Account Password: ",Updates!D503)+18,(FIND("NETWORK ACCOUNTS",Updates!D503)-(FIND("Account Password:",Updates!D503)+18)))))</f>
        <v>#VALUE!</v>
      </c>
      <c r="I503" t="e">
        <f>TRIM(CLEAN(MID(Updates!D503,FIND("Password: ",Updates!D503)+10,(FIND("E-mail",Updates!D503)-(FIND("Password:",Updates!D503)+12)))))</f>
        <v>#VALUE!</v>
      </c>
      <c r="J503" t="e">
        <f>TRIM(CLEAN(MID(Updates!D503,FIND("Account to clone: ",Updates!D503)+18,(FIND("Position",Updates!D503)-(FIND("Account to clone: ",Updates!D503)+18)))))</f>
        <v>#VALUE!</v>
      </c>
      <c r="K503" t="e">
        <f>TRIM(CLEAN(MID(Updates!D503,FIND("Clone permissions of another account: ",Updates!D503)+38,(FIND("Email required:",Updates!D503)-(FIND("Clone permissions of another account: ",Updates!D503)+38)))))</f>
        <v>#VALUE!</v>
      </c>
      <c r="L503" t="e">
        <f t="shared" si="65"/>
        <v>#VALUE!</v>
      </c>
      <c r="M503" s="8" t="e">
        <f>TRIM(CLEAN(MID(Updates!D503,FIND("Branch: ",Updates!D503)+8,(FIND("Division",Updates!D503)-(FIND("Branch: ",Updates!D503)+8)))))</f>
        <v>#VALUE!</v>
      </c>
      <c r="N503" s="8" t="e">
        <f>TRIM(CLEAN(MID(Updates!D503,FIND("Pooled Position: ",Updates!D503)+17,(FIND("Are the",Updates!D503)-(FIND("Pooled Position: ",Updates!D503)+17)))))</f>
        <v>#VALUE!</v>
      </c>
      <c r="O503" t="e">
        <f>TRIM(CLEAN(MID(Updates!D503,FIND("Employee Name: ",Updates!D503)+15,(FIND("Job Title",Updates!D503)-(FIND("Employee Name: ",Updates!D503)+15)))))</f>
        <v>#VALUE!</v>
      </c>
      <c r="P503" t="e">
        <f t="shared" si="66"/>
        <v>#VALUE!</v>
      </c>
      <c r="Q503" t="e">
        <f t="shared" si="67"/>
        <v>#VALUE!</v>
      </c>
      <c r="R503" t="e">
        <f t="shared" si="68"/>
        <v>#VALUE!</v>
      </c>
      <c r="S503" t="e">
        <f>TRIM(CLEAN(MID(Updates!D503,FIND("Account to clone: ",Updates!D503)+18,(FIND("Position",Updates!D503)-(FIND("Account to clone: ",Updates!D503)+18)))))</f>
        <v>#VALUE!</v>
      </c>
      <c r="T503" t="str">
        <f t="shared" si="69"/>
        <v/>
      </c>
      <c r="U503" t="str">
        <f t="shared" si="70"/>
        <v>No</v>
      </c>
      <c r="V503" t="e">
        <f>TRIM(CLEAN(MID(Updates!D503,FIND("Home Share (H:\ drive) required: ",Updates!D503)+4,(FIND("Group Share (S:\ drive) required: ",Updates!D503)-(FIND("Home Share (H:\ drive) required: ",Updates!D503)+4)))))</f>
        <v>#VALUE!</v>
      </c>
      <c r="W503" t="str">
        <f t="shared" si="71"/>
        <v>No</v>
      </c>
      <c r="X503" t="e">
        <f>TRIM(CLEAN(MID(Updates!D503,FIND("S Drive Path: ",Updates!D503)+14,(FIND("Position",Updates!D503)-(FIND("S Drive Path: ",Updates!D503)+14)))))</f>
        <v>#VALUE!</v>
      </c>
      <c r="Y503" t="e">
        <f>("USR\"&amp;Updates!K503)</f>
        <v>#VALUE!</v>
      </c>
      <c r="Z503" t="e">
        <f>Updates!K503&amp;"$"</f>
        <v>#VALUE!</v>
      </c>
      <c r="AA503" s="11">
        <f t="shared" ca="1" si="72"/>
        <v>16</v>
      </c>
      <c r="AB503" s="6" t="str">
        <f ca="1">LOOKUP(AA503,AC2:AC21,AD2:AD21)</f>
        <v>DC4MDB06</v>
      </c>
    </row>
    <row r="504" spans="1:28" ht="12" customHeight="1">
      <c r="A504" s="6" t="e">
        <f>TRIM(CLEAN(MID(Updates!D504,FIND("Network User Id: ",Updates!D504)+17,(FIND("E-MAIL ACCOUNTS",Updates!D504)-(FIND("Network User Id:",Updates!D504)+17)))))</f>
        <v>#VALUE!</v>
      </c>
      <c r="B504" s="6" t="e">
        <f>TRIM(CLEAN(MID(Updates!D504,FIND("Logon ID: ",Updates!D504)+10,(FIND("Password:",Updates!D504)-(FIND("Logon ID:",Updates!D504)+10)))))</f>
        <v>#VALUE!</v>
      </c>
      <c r="C504" t="e">
        <f>TRIM(CLEAN(MID(Updates!D504,FIND("Primary Address: ",Updates!D504)+17,(FIND("Secondary Address:",Updates!D504)-(FIND("Primary Address: ",Updates!D504)+17)))))</f>
        <v>#VALUE!</v>
      </c>
      <c r="D504" t="e">
        <f>TRIM(CLEAN(MID(Updates!D504,FIND("Secondary Address: ",Updates!D504)+19,(FIND("** PLEASE DO NOT REPLY TO THIS E-MAIL. ",Updates!D504)-(FIND("Secondary Address: ",Updates!D504)+19)))))</f>
        <v>#VALUE!</v>
      </c>
      <c r="E504" t="b">
        <f>IF(COUNT(SEARCH({"transpo.ottawa.on.ca"},D504)),"@ottawa.ca")</f>
        <v>0</v>
      </c>
      <c r="F504" s="9" t="e">
        <f t="shared" si="64"/>
        <v>#VALUE!</v>
      </c>
      <c r="G504" t="e">
        <f>TRIM(CLEAN(MID(Updates!D504,FIND("E-mail Address: ",Updates!D504)+16,(FIND("The employee",Updates!D504)-(FIND("E-mail Address: ",Updates!D504)+16)))))</f>
        <v>#VALUE!</v>
      </c>
      <c r="H504" t="e">
        <f>TRIM(CLEAN(MID(Updates!D504,FIND("Account Password: ",Updates!D504)+18,(FIND("NETWORK ACCOUNTS",Updates!D504)-(FIND("Account Password:",Updates!D504)+18)))))</f>
        <v>#VALUE!</v>
      </c>
      <c r="I504" t="e">
        <f>TRIM(CLEAN(MID(Updates!D504,FIND("Password: ",Updates!D504)+10,(FIND("E-mail",Updates!D504)-(FIND("Password:",Updates!D504)+12)))))</f>
        <v>#VALUE!</v>
      </c>
      <c r="J504" t="e">
        <f>TRIM(CLEAN(MID(Updates!D504,FIND("Account to clone: ",Updates!D504)+18,(FIND("Position",Updates!D504)-(FIND("Account to clone: ",Updates!D504)+18)))))</f>
        <v>#VALUE!</v>
      </c>
      <c r="K504" t="e">
        <f>TRIM(CLEAN(MID(Updates!D504,FIND("Clone permissions of another account: ",Updates!D504)+38,(FIND("Email required:",Updates!D504)-(FIND("Clone permissions of another account: ",Updates!D504)+38)))))</f>
        <v>#VALUE!</v>
      </c>
      <c r="L504" t="e">
        <f t="shared" si="65"/>
        <v>#VALUE!</v>
      </c>
      <c r="M504" s="8" t="e">
        <f>TRIM(CLEAN(MID(Updates!D504,FIND("Branch: ",Updates!D504)+8,(FIND("Division",Updates!D504)-(FIND("Branch: ",Updates!D504)+8)))))</f>
        <v>#VALUE!</v>
      </c>
      <c r="N504" s="8" t="e">
        <f>TRIM(CLEAN(MID(Updates!D504,FIND("Pooled Position: ",Updates!D504)+17,(FIND("Are the",Updates!D504)-(FIND("Pooled Position: ",Updates!D504)+17)))))</f>
        <v>#VALUE!</v>
      </c>
      <c r="O504" t="e">
        <f>TRIM(CLEAN(MID(Updates!D504,FIND("Employee Name: ",Updates!D504)+15,(FIND("Job Title",Updates!D504)-(FIND("Employee Name: ",Updates!D504)+15)))))</f>
        <v>#VALUE!</v>
      </c>
      <c r="P504" t="e">
        <f t="shared" si="66"/>
        <v>#VALUE!</v>
      </c>
      <c r="Q504" t="e">
        <f t="shared" si="67"/>
        <v>#VALUE!</v>
      </c>
      <c r="R504" t="e">
        <f t="shared" si="68"/>
        <v>#VALUE!</v>
      </c>
      <c r="S504" t="e">
        <f>TRIM(CLEAN(MID(Updates!D504,FIND("Account to clone: ",Updates!D504)+18,(FIND("Position",Updates!D504)-(FIND("Account to clone: ",Updates!D504)+18)))))</f>
        <v>#VALUE!</v>
      </c>
      <c r="T504" t="str">
        <f t="shared" si="69"/>
        <v/>
      </c>
      <c r="U504" t="str">
        <f t="shared" si="70"/>
        <v>No</v>
      </c>
      <c r="V504" t="e">
        <f>TRIM(CLEAN(MID(Updates!D504,FIND("Home Share (H:\ drive) required: ",Updates!D504)+4,(FIND("Group Share (S:\ drive) required: ",Updates!D504)-(FIND("Home Share (H:\ drive) required: ",Updates!D504)+4)))))</f>
        <v>#VALUE!</v>
      </c>
      <c r="W504" t="str">
        <f t="shared" si="71"/>
        <v>No</v>
      </c>
      <c r="X504" t="e">
        <f>TRIM(CLEAN(MID(Updates!D504,FIND("S Drive Path: ",Updates!D504)+14,(FIND("Position",Updates!D504)-(FIND("S Drive Path: ",Updates!D504)+14)))))</f>
        <v>#VALUE!</v>
      </c>
      <c r="Y504" t="e">
        <f>("USR\"&amp;Updates!K504)</f>
        <v>#VALUE!</v>
      </c>
      <c r="Z504" t="e">
        <f>Updates!K504&amp;"$"</f>
        <v>#VALUE!</v>
      </c>
      <c r="AA504" s="11">
        <f t="shared" ca="1" si="72"/>
        <v>16</v>
      </c>
      <c r="AB504" s="6" t="str">
        <f ca="1">LOOKUP(AA504,AC2:AC21,AD2:AD21)</f>
        <v>DC4MDB06</v>
      </c>
    </row>
    <row r="505" spans="1:28" ht="12" customHeight="1">
      <c r="A505" s="6" t="e">
        <f>TRIM(CLEAN(MID(Updates!D505,FIND("Network User Id: ",Updates!D505)+17,(FIND("E-MAIL ACCOUNTS",Updates!D505)-(FIND("Network User Id:",Updates!D505)+17)))))</f>
        <v>#VALUE!</v>
      </c>
      <c r="B505" s="6" t="e">
        <f>TRIM(CLEAN(MID(Updates!D505,FIND("Logon ID: ",Updates!D505)+10,(FIND("Password:",Updates!D505)-(FIND("Logon ID:",Updates!D505)+10)))))</f>
        <v>#VALUE!</v>
      </c>
      <c r="C505" t="e">
        <f>TRIM(CLEAN(MID(Updates!D505,FIND("Primary Address: ",Updates!D505)+17,(FIND("Secondary Address:",Updates!D505)-(FIND("Primary Address: ",Updates!D505)+17)))))</f>
        <v>#VALUE!</v>
      </c>
      <c r="D505" t="e">
        <f>TRIM(CLEAN(MID(Updates!D505,FIND("Secondary Address: ",Updates!D505)+19,(FIND("** PLEASE DO NOT REPLY TO THIS E-MAIL. ",Updates!D505)-(FIND("Secondary Address: ",Updates!D505)+19)))))</f>
        <v>#VALUE!</v>
      </c>
      <c r="E505" t="b">
        <f>IF(COUNT(SEARCH({"transpo.ottawa.on.ca"},D505)),"@ottawa.ca")</f>
        <v>0</v>
      </c>
      <c r="F505" s="9" t="e">
        <f t="shared" si="64"/>
        <v>#VALUE!</v>
      </c>
      <c r="G505" t="e">
        <f>TRIM(CLEAN(MID(Updates!D505,FIND("E-mail Address: ",Updates!D505)+16,(FIND("The employee",Updates!D505)-(FIND("E-mail Address: ",Updates!D505)+16)))))</f>
        <v>#VALUE!</v>
      </c>
      <c r="H505" t="e">
        <f>TRIM(CLEAN(MID(Updates!D505,FIND("Account Password: ",Updates!D505)+18,(FIND("NETWORK ACCOUNTS",Updates!D505)-(FIND("Account Password:",Updates!D505)+18)))))</f>
        <v>#VALUE!</v>
      </c>
      <c r="I505" t="e">
        <f>TRIM(CLEAN(MID(Updates!D505,FIND("Password: ",Updates!D505)+10,(FIND("E-mail",Updates!D505)-(FIND("Password:",Updates!D505)+12)))))</f>
        <v>#VALUE!</v>
      </c>
      <c r="J505" t="e">
        <f>TRIM(CLEAN(MID(Updates!D505,FIND("Account to clone: ",Updates!D505)+18,(FIND("Position",Updates!D505)-(FIND("Account to clone: ",Updates!D505)+18)))))</f>
        <v>#VALUE!</v>
      </c>
      <c r="K505" t="e">
        <f>TRIM(CLEAN(MID(Updates!D505,FIND("Clone permissions of another account: ",Updates!D505)+38,(FIND("Email required:",Updates!D505)-(FIND("Clone permissions of another account: ",Updates!D505)+38)))))</f>
        <v>#VALUE!</v>
      </c>
      <c r="L505" t="e">
        <f t="shared" si="65"/>
        <v>#VALUE!</v>
      </c>
      <c r="M505" s="8" t="e">
        <f>TRIM(CLEAN(MID(Updates!D505,FIND("Branch: ",Updates!D505)+8,(FIND("Division",Updates!D505)-(FIND("Branch: ",Updates!D505)+8)))))</f>
        <v>#VALUE!</v>
      </c>
      <c r="N505" s="8" t="e">
        <f>TRIM(CLEAN(MID(Updates!D505,FIND("Pooled Position: ",Updates!D505)+17,(FIND("Are the",Updates!D505)-(FIND("Pooled Position: ",Updates!D505)+17)))))</f>
        <v>#VALUE!</v>
      </c>
      <c r="O505" t="e">
        <f>TRIM(CLEAN(MID(Updates!D505,FIND("Employee Name: ",Updates!D505)+15,(FIND("Job Title",Updates!D505)-(FIND("Employee Name: ",Updates!D505)+15)))))</f>
        <v>#VALUE!</v>
      </c>
      <c r="P505" t="e">
        <f t="shared" si="66"/>
        <v>#VALUE!</v>
      </c>
      <c r="Q505" t="e">
        <f t="shared" si="67"/>
        <v>#VALUE!</v>
      </c>
      <c r="R505" t="e">
        <f t="shared" si="68"/>
        <v>#VALUE!</v>
      </c>
      <c r="S505" t="e">
        <f>TRIM(CLEAN(MID(Updates!D505,FIND("Account to clone: ",Updates!D505)+18,(FIND("Position",Updates!D505)-(FIND("Account to clone: ",Updates!D505)+18)))))</f>
        <v>#VALUE!</v>
      </c>
      <c r="T505" t="str">
        <f t="shared" si="69"/>
        <v/>
      </c>
      <c r="U505" t="str">
        <f t="shared" si="70"/>
        <v>No</v>
      </c>
      <c r="V505" t="e">
        <f>TRIM(CLEAN(MID(Updates!D505,FIND("Home Share (H:\ drive) required: ",Updates!D505)+4,(FIND("Group Share (S:\ drive) required: ",Updates!D505)-(FIND("Home Share (H:\ drive) required: ",Updates!D505)+4)))))</f>
        <v>#VALUE!</v>
      </c>
      <c r="W505" t="str">
        <f t="shared" si="71"/>
        <v>No</v>
      </c>
      <c r="X505" t="e">
        <f>TRIM(CLEAN(MID(Updates!D505,FIND("S Drive Path: ",Updates!D505)+14,(FIND("Position",Updates!D505)-(FIND("S Drive Path: ",Updates!D505)+14)))))</f>
        <v>#VALUE!</v>
      </c>
      <c r="Y505" t="e">
        <f>("USR\"&amp;Updates!K505)</f>
        <v>#VALUE!</v>
      </c>
      <c r="Z505" t="e">
        <f>Updates!K505&amp;"$"</f>
        <v>#VALUE!</v>
      </c>
      <c r="AA505" s="11">
        <f t="shared" ca="1" si="72"/>
        <v>8</v>
      </c>
      <c r="AB505" s="6" t="str">
        <f ca="1">LOOKUP(AA505,AC2:AC21,AD2:AD21)</f>
        <v>DC1MDB08</v>
      </c>
    </row>
    <row r="506" spans="1:28" ht="12" customHeight="1">
      <c r="A506" s="6" t="e">
        <f>TRIM(CLEAN(MID(Updates!D506,FIND("Network User Id: ",Updates!D506)+17,(FIND("E-MAIL ACCOUNTS",Updates!D506)-(FIND("Network User Id:",Updates!D506)+17)))))</f>
        <v>#VALUE!</v>
      </c>
      <c r="B506" s="6" t="e">
        <f>TRIM(CLEAN(MID(Updates!D506,FIND("Logon ID: ",Updates!D506)+10,(FIND("Password:",Updates!D506)-(FIND("Logon ID:",Updates!D506)+10)))))</f>
        <v>#VALUE!</v>
      </c>
      <c r="C506" t="e">
        <f>TRIM(CLEAN(MID(Updates!D506,FIND("Primary Address: ",Updates!D506)+17,(FIND("Secondary Address:",Updates!D506)-(FIND("Primary Address: ",Updates!D506)+17)))))</f>
        <v>#VALUE!</v>
      </c>
      <c r="D506" t="e">
        <f>TRIM(CLEAN(MID(Updates!D506,FIND("Secondary Address: ",Updates!D506)+19,(FIND("** PLEASE DO NOT REPLY TO THIS E-MAIL. ",Updates!D506)-(FIND("Secondary Address: ",Updates!D506)+19)))))</f>
        <v>#VALUE!</v>
      </c>
      <c r="E506" t="b">
        <f>IF(COUNT(SEARCH({"transpo.ottawa.on.ca"},D506)),"@ottawa.ca")</f>
        <v>0</v>
      </c>
      <c r="F506" s="9" t="e">
        <f t="shared" si="64"/>
        <v>#VALUE!</v>
      </c>
      <c r="G506" t="e">
        <f>TRIM(CLEAN(MID(Updates!D506,FIND("E-mail Address: ",Updates!D506)+16,(FIND("The employee",Updates!D506)-(FIND("E-mail Address: ",Updates!D506)+16)))))</f>
        <v>#VALUE!</v>
      </c>
      <c r="H506" t="e">
        <f>TRIM(CLEAN(MID(Updates!D506,FIND("Account Password: ",Updates!D506)+18,(FIND("NETWORK ACCOUNTS",Updates!D506)-(FIND("Account Password:",Updates!D506)+18)))))</f>
        <v>#VALUE!</v>
      </c>
      <c r="I506" t="e">
        <f>TRIM(CLEAN(MID(Updates!D506,FIND("Password: ",Updates!D506)+10,(FIND("E-mail",Updates!D506)-(FIND("Password:",Updates!D506)+12)))))</f>
        <v>#VALUE!</v>
      </c>
      <c r="J506" t="e">
        <f>TRIM(CLEAN(MID(Updates!D506,FIND("Account to clone: ",Updates!D506)+18,(FIND("Position",Updates!D506)-(FIND("Account to clone: ",Updates!D506)+18)))))</f>
        <v>#VALUE!</v>
      </c>
      <c r="K506" t="e">
        <f>TRIM(CLEAN(MID(Updates!D506,FIND("Clone permissions of another account: ",Updates!D506)+38,(FIND("Email required:",Updates!D506)-(FIND("Clone permissions of another account: ",Updates!D506)+38)))))</f>
        <v>#VALUE!</v>
      </c>
      <c r="L506" t="e">
        <f t="shared" si="65"/>
        <v>#VALUE!</v>
      </c>
      <c r="M506" s="8" t="e">
        <f>TRIM(CLEAN(MID(Updates!D506,FIND("Branch: ",Updates!D506)+8,(FIND("Division",Updates!D506)-(FIND("Branch: ",Updates!D506)+8)))))</f>
        <v>#VALUE!</v>
      </c>
      <c r="N506" s="8" t="e">
        <f>TRIM(CLEAN(MID(Updates!D506,FIND("Pooled Position: ",Updates!D506)+17,(FIND("Are the",Updates!D506)-(FIND("Pooled Position: ",Updates!D506)+17)))))</f>
        <v>#VALUE!</v>
      </c>
      <c r="O506" t="e">
        <f>TRIM(CLEAN(MID(Updates!D506,FIND("Employee Name: ",Updates!D506)+15,(FIND("Job Title",Updates!D506)-(FIND("Employee Name: ",Updates!D506)+15)))))</f>
        <v>#VALUE!</v>
      </c>
      <c r="P506" t="e">
        <f t="shared" si="66"/>
        <v>#VALUE!</v>
      </c>
      <c r="Q506" t="e">
        <f t="shared" si="67"/>
        <v>#VALUE!</v>
      </c>
      <c r="R506" t="e">
        <f t="shared" si="68"/>
        <v>#VALUE!</v>
      </c>
      <c r="S506" t="e">
        <f>TRIM(CLEAN(MID(Updates!D506,FIND("Account to clone: ",Updates!D506)+18,(FIND("Position",Updates!D506)-(FIND("Account to clone: ",Updates!D506)+18)))))</f>
        <v>#VALUE!</v>
      </c>
      <c r="T506" t="str">
        <f t="shared" si="69"/>
        <v/>
      </c>
      <c r="U506" t="str">
        <f t="shared" si="70"/>
        <v>No</v>
      </c>
      <c r="V506" t="e">
        <f>TRIM(CLEAN(MID(Updates!D506,FIND("Home Share (H:\ drive) required: ",Updates!D506)+4,(FIND("Group Share (S:\ drive) required: ",Updates!D506)-(FIND("Home Share (H:\ drive) required: ",Updates!D506)+4)))))</f>
        <v>#VALUE!</v>
      </c>
      <c r="W506" t="str">
        <f t="shared" si="71"/>
        <v>No</v>
      </c>
      <c r="X506" t="e">
        <f>TRIM(CLEAN(MID(Updates!D506,FIND("S Drive Path: ",Updates!D506)+14,(FIND("Position",Updates!D506)-(FIND("S Drive Path: ",Updates!D506)+14)))))</f>
        <v>#VALUE!</v>
      </c>
      <c r="Y506" t="e">
        <f>("USR\"&amp;Updates!K506)</f>
        <v>#VALUE!</v>
      </c>
      <c r="Z506" t="e">
        <f>Updates!K506&amp;"$"</f>
        <v>#VALUE!</v>
      </c>
      <c r="AA506" s="11">
        <f t="shared" ca="1" si="72"/>
        <v>12</v>
      </c>
      <c r="AB506" s="6" t="str">
        <f ca="1">LOOKUP(AA506,AC2:AC21,AD2:AD21)</f>
        <v>DC4MDB02</v>
      </c>
    </row>
    <row r="507" spans="1:28" ht="12" customHeight="1">
      <c r="A507" s="6" t="e">
        <f>TRIM(CLEAN(MID(Updates!D507,FIND("Network User Id: ",Updates!D507)+17,(FIND("E-MAIL ACCOUNTS",Updates!D507)-(FIND("Network User Id:",Updates!D507)+17)))))</f>
        <v>#VALUE!</v>
      </c>
      <c r="B507" s="6" t="e">
        <f>TRIM(CLEAN(MID(Updates!D507,FIND("Logon ID: ",Updates!D507)+10,(FIND("Password:",Updates!D507)-(FIND("Logon ID:",Updates!D507)+10)))))</f>
        <v>#VALUE!</v>
      </c>
      <c r="C507" t="e">
        <f>TRIM(CLEAN(MID(Updates!D507,FIND("Primary Address: ",Updates!D507)+17,(FIND("Secondary Address:",Updates!D507)-(FIND("Primary Address: ",Updates!D507)+17)))))</f>
        <v>#VALUE!</v>
      </c>
      <c r="D507" t="e">
        <f>TRIM(CLEAN(MID(Updates!D507,FIND("Secondary Address: ",Updates!D507)+19,(FIND("** PLEASE DO NOT REPLY TO THIS E-MAIL. ",Updates!D507)-(FIND("Secondary Address: ",Updates!D507)+19)))))</f>
        <v>#VALUE!</v>
      </c>
      <c r="E507" t="b">
        <f>IF(COUNT(SEARCH({"transpo.ottawa.on.ca"},D507)),"@ottawa.ca")</f>
        <v>0</v>
      </c>
      <c r="F507" s="9" t="e">
        <f t="shared" si="64"/>
        <v>#VALUE!</v>
      </c>
      <c r="G507" t="e">
        <f>TRIM(CLEAN(MID(Updates!D507,FIND("E-mail Address: ",Updates!D507)+16,(FIND("The employee",Updates!D507)-(FIND("E-mail Address: ",Updates!D507)+16)))))</f>
        <v>#VALUE!</v>
      </c>
      <c r="H507" t="e">
        <f>TRIM(CLEAN(MID(Updates!D507,FIND("Account Password: ",Updates!D507)+18,(FIND("NETWORK ACCOUNTS",Updates!D507)-(FIND("Account Password:",Updates!D507)+18)))))</f>
        <v>#VALUE!</v>
      </c>
      <c r="I507" t="e">
        <f>TRIM(CLEAN(MID(Updates!D507,FIND("Password: ",Updates!D507)+10,(FIND("E-mail",Updates!D507)-(FIND("Password:",Updates!D507)+12)))))</f>
        <v>#VALUE!</v>
      </c>
      <c r="J507" t="e">
        <f>TRIM(CLEAN(MID(Updates!D507,FIND("Account to clone: ",Updates!D507)+18,(FIND("Position",Updates!D507)-(FIND("Account to clone: ",Updates!D507)+18)))))</f>
        <v>#VALUE!</v>
      </c>
      <c r="K507" t="e">
        <f>TRIM(CLEAN(MID(Updates!D507,FIND("Clone permissions of another account: ",Updates!D507)+38,(FIND("Email required:",Updates!D507)-(FIND("Clone permissions of another account: ",Updates!D507)+38)))))</f>
        <v>#VALUE!</v>
      </c>
      <c r="L507" t="e">
        <f t="shared" si="65"/>
        <v>#VALUE!</v>
      </c>
      <c r="M507" s="8" t="e">
        <f>TRIM(CLEAN(MID(Updates!D507,FIND("Branch: ",Updates!D507)+8,(FIND("Division",Updates!D507)-(FIND("Branch: ",Updates!D507)+8)))))</f>
        <v>#VALUE!</v>
      </c>
      <c r="N507" s="8" t="e">
        <f>TRIM(CLEAN(MID(Updates!D507,FIND("Pooled Position: ",Updates!D507)+17,(FIND("Are the",Updates!D507)-(FIND("Pooled Position: ",Updates!D507)+17)))))</f>
        <v>#VALUE!</v>
      </c>
      <c r="O507" t="e">
        <f>TRIM(CLEAN(MID(Updates!D507,FIND("Employee Name: ",Updates!D507)+15,(FIND("Job Title",Updates!D507)-(FIND("Employee Name: ",Updates!D507)+15)))))</f>
        <v>#VALUE!</v>
      </c>
      <c r="P507" t="e">
        <f t="shared" si="66"/>
        <v>#VALUE!</v>
      </c>
      <c r="Q507" t="e">
        <f t="shared" si="67"/>
        <v>#VALUE!</v>
      </c>
      <c r="R507" t="e">
        <f t="shared" si="68"/>
        <v>#VALUE!</v>
      </c>
      <c r="S507" t="e">
        <f>TRIM(CLEAN(MID(Updates!D507,FIND("Account to clone: ",Updates!D507)+18,(FIND("Position",Updates!D507)-(FIND("Account to clone: ",Updates!D507)+18)))))</f>
        <v>#VALUE!</v>
      </c>
      <c r="T507" t="str">
        <f t="shared" si="69"/>
        <v/>
      </c>
      <c r="U507" t="str">
        <f t="shared" si="70"/>
        <v>No</v>
      </c>
      <c r="V507" t="e">
        <f>TRIM(CLEAN(MID(Updates!D507,FIND("Home Share (H:\ drive) required: ",Updates!D507)+4,(FIND("Group Share (S:\ drive) required: ",Updates!D507)-(FIND("Home Share (H:\ drive) required: ",Updates!D507)+4)))))</f>
        <v>#VALUE!</v>
      </c>
      <c r="W507" t="str">
        <f t="shared" si="71"/>
        <v>No</v>
      </c>
      <c r="X507" t="e">
        <f>TRIM(CLEAN(MID(Updates!D507,FIND("S Drive Path: ",Updates!D507)+14,(FIND("Position",Updates!D507)-(FIND("S Drive Path: ",Updates!D507)+14)))))</f>
        <v>#VALUE!</v>
      </c>
      <c r="Y507" t="e">
        <f>("USR\"&amp;Updates!K507)</f>
        <v>#VALUE!</v>
      </c>
      <c r="Z507" t="e">
        <f>Updates!K507&amp;"$"</f>
        <v>#VALUE!</v>
      </c>
      <c r="AA507" s="11">
        <f t="shared" ca="1" si="72"/>
        <v>7</v>
      </c>
      <c r="AB507" s="6" t="str">
        <f ca="1">LOOKUP(AA507,AC2:AC21,AD2:AD21)</f>
        <v>DC1MDB07</v>
      </c>
    </row>
    <row r="508" spans="1:28" ht="12" customHeight="1">
      <c r="A508" s="6" t="e">
        <f>TRIM(CLEAN(MID(Updates!D508,FIND("Network User Id: ",Updates!D508)+17,(FIND("E-MAIL ACCOUNTS",Updates!D508)-(FIND("Network User Id:",Updates!D508)+17)))))</f>
        <v>#VALUE!</v>
      </c>
      <c r="B508" s="6" t="e">
        <f>TRIM(CLEAN(MID(Updates!D508,FIND("Logon ID: ",Updates!D508)+10,(FIND("Password:",Updates!D508)-(FIND("Logon ID:",Updates!D508)+10)))))</f>
        <v>#VALUE!</v>
      </c>
      <c r="C508" t="e">
        <f>TRIM(CLEAN(MID(Updates!D508,FIND("Primary Address: ",Updates!D508)+17,(FIND("Secondary Address:",Updates!D508)-(FIND("Primary Address: ",Updates!D508)+17)))))</f>
        <v>#VALUE!</v>
      </c>
      <c r="D508" t="e">
        <f>TRIM(CLEAN(MID(Updates!D508,FIND("Secondary Address: ",Updates!D508)+19,(FIND("** PLEASE DO NOT REPLY TO THIS E-MAIL. ",Updates!D508)-(FIND("Secondary Address: ",Updates!D508)+19)))))</f>
        <v>#VALUE!</v>
      </c>
      <c r="E508" t="b">
        <f>IF(COUNT(SEARCH({"transpo.ottawa.on.ca"},D508)),"@ottawa.ca")</f>
        <v>0</v>
      </c>
      <c r="F508" s="9" t="e">
        <f t="shared" si="64"/>
        <v>#VALUE!</v>
      </c>
      <c r="G508" t="e">
        <f>TRIM(CLEAN(MID(Updates!D508,FIND("E-mail Address: ",Updates!D508)+16,(FIND("The employee",Updates!D508)-(FIND("E-mail Address: ",Updates!D508)+16)))))</f>
        <v>#VALUE!</v>
      </c>
      <c r="H508" t="e">
        <f>TRIM(CLEAN(MID(Updates!D508,FIND("Account Password: ",Updates!D508)+18,(FIND("NETWORK ACCOUNTS",Updates!D508)-(FIND("Account Password:",Updates!D508)+18)))))</f>
        <v>#VALUE!</v>
      </c>
      <c r="I508" t="e">
        <f>TRIM(CLEAN(MID(Updates!D508,FIND("Password: ",Updates!D508)+10,(FIND("E-mail",Updates!D508)-(FIND("Password:",Updates!D508)+12)))))</f>
        <v>#VALUE!</v>
      </c>
      <c r="J508" t="e">
        <f>TRIM(CLEAN(MID(Updates!D508,FIND("Account to clone: ",Updates!D508)+18,(FIND("Position",Updates!D508)-(FIND("Account to clone: ",Updates!D508)+18)))))</f>
        <v>#VALUE!</v>
      </c>
      <c r="K508" t="e">
        <f>TRIM(CLEAN(MID(Updates!D508,FIND("Clone permissions of another account: ",Updates!D508)+38,(FIND("Email required:",Updates!D508)-(FIND("Clone permissions of another account: ",Updates!D508)+38)))))</f>
        <v>#VALUE!</v>
      </c>
      <c r="L508" t="e">
        <f t="shared" si="65"/>
        <v>#VALUE!</v>
      </c>
      <c r="M508" s="8" t="e">
        <f>TRIM(CLEAN(MID(Updates!D508,FIND("Branch: ",Updates!D508)+8,(FIND("Division",Updates!D508)-(FIND("Branch: ",Updates!D508)+8)))))</f>
        <v>#VALUE!</v>
      </c>
      <c r="N508" s="8" t="e">
        <f>TRIM(CLEAN(MID(Updates!D508,FIND("Pooled Position: ",Updates!D508)+17,(FIND("Are the",Updates!D508)-(FIND("Pooled Position: ",Updates!D508)+17)))))</f>
        <v>#VALUE!</v>
      </c>
      <c r="O508" t="e">
        <f>TRIM(CLEAN(MID(Updates!D508,FIND("Employee Name: ",Updates!D508)+15,(FIND("Job Title",Updates!D508)-(FIND("Employee Name: ",Updates!D508)+15)))))</f>
        <v>#VALUE!</v>
      </c>
      <c r="P508" t="e">
        <f t="shared" si="66"/>
        <v>#VALUE!</v>
      </c>
      <c r="Q508" t="e">
        <f t="shared" si="67"/>
        <v>#VALUE!</v>
      </c>
      <c r="R508" t="e">
        <f t="shared" si="68"/>
        <v>#VALUE!</v>
      </c>
      <c r="S508" t="e">
        <f>TRIM(CLEAN(MID(Updates!D508,FIND("Account to clone: ",Updates!D508)+18,(FIND("Position",Updates!D508)-(FIND("Account to clone: ",Updates!D508)+18)))))</f>
        <v>#VALUE!</v>
      </c>
      <c r="T508" t="str">
        <f t="shared" si="69"/>
        <v/>
      </c>
      <c r="U508" t="str">
        <f t="shared" si="70"/>
        <v>No</v>
      </c>
      <c r="V508" t="e">
        <f>TRIM(CLEAN(MID(Updates!D508,FIND("Home Share (H:\ drive) required: ",Updates!D508)+4,(FIND("Group Share (S:\ drive) required: ",Updates!D508)-(FIND("Home Share (H:\ drive) required: ",Updates!D508)+4)))))</f>
        <v>#VALUE!</v>
      </c>
      <c r="W508" t="str">
        <f t="shared" si="71"/>
        <v>No</v>
      </c>
      <c r="X508" t="e">
        <f>TRIM(CLEAN(MID(Updates!D508,FIND("S Drive Path: ",Updates!D508)+14,(FIND("Position",Updates!D508)-(FIND("S Drive Path: ",Updates!D508)+14)))))</f>
        <v>#VALUE!</v>
      </c>
      <c r="Y508" t="e">
        <f>("USR\"&amp;Updates!K508)</f>
        <v>#VALUE!</v>
      </c>
      <c r="Z508" t="e">
        <f>Updates!K508&amp;"$"</f>
        <v>#VALUE!</v>
      </c>
      <c r="AA508" s="11">
        <f t="shared" ca="1" si="72"/>
        <v>2</v>
      </c>
      <c r="AB508" s="6" t="str">
        <f ca="1">LOOKUP(AA508,AC2:AC21,AD2:AD21)</f>
        <v>DC1MDB02</v>
      </c>
    </row>
    <row r="509" spans="1:28" ht="12" customHeight="1">
      <c r="A509" s="6" t="e">
        <f>TRIM(CLEAN(MID(Updates!D509,FIND("Network User Id: ",Updates!D509)+17,(FIND("E-MAIL ACCOUNTS",Updates!D509)-(FIND("Network User Id:",Updates!D509)+17)))))</f>
        <v>#VALUE!</v>
      </c>
      <c r="B509" s="6" t="e">
        <f>TRIM(CLEAN(MID(Updates!D509,FIND("Logon ID: ",Updates!D509)+10,(FIND("Password:",Updates!D509)-(FIND("Logon ID:",Updates!D509)+10)))))</f>
        <v>#VALUE!</v>
      </c>
      <c r="C509" t="e">
        <f>TRIM(CLEAN(MID(Updates!D509,FIND("Primary Address: ",Updates!D509)+17,(FIND("Secondary Address:",Updates!D509)-(FIND("Primary Address: ",Updates!D509)+17)))))</f>
        <v>#VALUE!</v>
      </c>
      <c r="D509" t="e">
        <f>TRIM(CLEAN(MID(Updates!D509,FIND("Secondary Address: ",Updates!D509)+19,(FIND("** PLEASE DO NOT REPLY TO THIS E-MAIL. ",Updates!D509)-(FIND("Secondary Address: ",Updates!D509)+19)))))</f>
        <v>#VALUE!</v>
      </c>
      <c r="E509" t="b">
        <f>IF(COUNT(SEARCH({"transpo.ottawa.on.ca"},D509)),"@ottawa.ca")</f>
        <v>0</v>
      </c>
      <c r="F509" s="9" t="e">
        <f t="shared" si="64"/>
        <v>#VALUE!</v>
      </c>
      <c r="G509" t="e">
        <f>TRIM(CLEAN(MID(Updates!D509,FIND("E-mail Address: ",Updates!D509)+16,(FIND("The employee",Updates!D509)-(FIND("E-mail Address: ",Updates!D509)+16)))))</f>
        <v>#VALUE!</v>
      </c>
      <c r="H509" t="e">
        <f>TRIM(CLEAN(MID(Updates!D509,FIND("Account Password: ",Updates!D509)+18,(FIND("NETWORK ACCOUNTS",Updates!D509)-(FIND("Account Password:",Updates!D509)+18)))))</f>
        <v>#VALUE!</v>
      </c>
      <c r="I509" t="e">
        <f>TRIM(CLEAN(MID(Updates!D509,FIND("Password: ",Updates!D509)+10,(FIND("E-mail",Updates!D509)-(FIND("Password:",Updates!D509)+12)))))</f>
        <v>#VALUE!</v>
      </c>
      <c r="J509" t="e">
        <f>TRIM(CLEAN(MID(Updates!D509,FIND("Account to clone: ",Updates!D509)+18,(FIND("Position",Updates!D509)-(FIND("Account to clone: ",Updates!D509)+18)))))</f>
        <v>#VALUE!</v>
      </c>
      <c r="K509" t="e">
        <f>TRIM(CLEAN(MID(Updates!D509,FIND("Clone permissions of another account: ",Updates!D509)+38,(FIND("Email required:",Updates!D509)-(FIND("Clone permissions of another account: ",Updates!D509)+38)))))</f>
        <v>#VALUE!</v>
      </c>
      <c r="L509" t="e">
        <f t="shared" si="65"/>
        <v>#VALUE!</v>
      </c>
      <c r="M509" s="8" t="e">
        <f>TRIM(CLEAN(MID(Updates!D509,FIND("Branch: ",Updates!D509)+8,(FIND("Division",Updates!D509)-(FIND("Branch: ",Updates!D509)+8)))))</f>
        <v>#VALUE!</v>
      </c>
      <c r="N509" s="8" t="e">
        <f>TRIM(CLEAN(MID(Updates!D509,FIND("Pooled Position: ",Updates!D509)+17,(FIND("Are the",Updates!D509)-(FIND("Pooled Position: ",Updates!D509)+17)))))</f>
        <v>#VALUE!</v>
      </c>
      <c r="O509" t="e">
        <f>TRIM(CLEAN(MID(Updates!D509,FIND("Employee Name: ",Updates!D509)+15,(FIND("Job Title",Updates!D509)-(FIND("Employee Name: ",Updates!D509)+15)))))</f>
        <v>#VALUE!</v>
      </c>
      <c r="P509" t="e">
        <f t="shared" si="66"/>
        <v>#VALUE!</v>
      </c>
      <c r="Q509" t="e">
        <f t="shared" si="67"/>
        <v>#VALUE!</v>
      </c>
      <c r="R509" t="e">
        <f t="shared" si="68"/>
        <v>#VALUE!</v>
      </c>
      <c r="S509" t="e">
        <f>TRIM(CLEAN(MID(Updates!D509,FIND("Account to clone: ",Updates!D509)+18,(FIND("Position",Updates!D509)-(FIND("Account to clone: ",Updates!D509)+18)))))</f>
        <v>#VALUE!</v>
      </c>
      <c r="T509" t="str">
        <f t="shared" si="69"/>
        <v/>
      </c>
      <c r="U509" t="str">
        <f t="shared" si="70"/>
        <v>No</v>
      </c>
      <c r="V509" t="e">
        <f>TRIM(CLEAN(MID(Updates!D509,FIND("Home Share (H:\ drive) required: ",Updates!D509)+4,(FIND("Group Share (S:\ drive) required: ",Updates!D509)-(FIND("Home Share (H:\ drive) required: ",Updates!D509)+4)))))</f>
        <v>#VALUE!</v>
      </c>
      <c r="W509" t="str">
        <f t="shared" si="71"/>
        <v>No</v>
      </c>
      <c r="X509" t="e">
        <f>TRIM(CLEAN(MID(Updates!D509,FIND("S Drive Path: ",Updates!D509)+14,(FIND("Position",Updates!D509)-(FIND("S Drive Path: ",Updates!D509)+14)))))</f>
        <v>#VALUE!</v>
      </c>
      <c r="Y509" t="e">
        <f>("USR\"&amp;Updates!K509)</f>
        <v>#VALUE!</v>
      </c>
      <c r="Z509" t="e">
        <f>Updates!K509&amp;"$"</f>
        <v>#VALUE!</v>
      </c>
      <c r="AA509" s="11">
        <f t="shared" ca="1" si="72"/>
        <v>8</v>
      </c>
      <c r="AB509" s="6" t="str">
        <f ca="1">LOOKUP(AA509,AC2:AC21,AD2:AD21)</f>
        <v>DC1MDB08</v>
      </c>
    </row>
    <row r="510" spans="1:28" ht="12" customHeight="1">
      <c r="A510" s="6" t="e">
        <f>TRIM(CLEAN(MID(Updates!D510,FIND("Network User Id: ",Updates!D510)+17,(FIND("E-MAIL ACCOUNTS",Updates!D510)-(FIND("Network User Id:",Updates!D510)+17)))))</f>
        <v>#VALUE!</v>
      </c>
      <c r="B510" s="6" t="e">
        <f>TRIM(CLEAN(MID(Updates!D510,FIND("Logon ID: ",Updates!D510)+10,(FIND("Password:",Updates!D510)-(FIND("Logon ID:",Updates!D510)+10)))))</f>
        <v>#VALUE!</v>
      </c>
      <c r="C510" t="e">
        <f>TRIM(CLEAN(MID(Updates!D510,FIND("Primary Address: ",Updates!D510)+17,(FIND("Secondary Address:",Updates!D510)-(FIND("Primary Address: ",Updates!D510)+17)))))</f>
        <v>#VALUE!</v>
      </c>
      <c r="D510" t="e">
        <f>TRIM(CLEAN(MID(Updates!D510,FIND("Secondary Address: ",Updates!D510)+19,(FIND("** PLEASE DO NOT REPLY TO THIS E-MAIL. ",Updates!D510)-(FIND("Secondary Address: ",Updates!D510)+19)))))</f>
        <v>#VALUE!</v>
      </c>
      <c r="E510" t="b">
        <f>IF(COUNT(SEARCH({"transpo.ottawa.on.ca"},D510)),"@ottawa.ca")</f>
        <v>0</v>
      </c>
      <c r="F510" s="9" t="e">
        <f t="shared" si="64"/>
        <v>#VALUE!</v>
      </c>
      <c r="G510" t="e">
        <f>TRIM(CLEAN(MID(Updates!D510,FIND("E-mail Address: ",Updates!D510)+16,(FIND("The employee",Updates!D510)-(FIND("E-mail Address: ",Updates!D510)+16)))))</f>
        <v>#VALUE!</v>
      </c>
      <c r="H510" t="e">
        <f>TRIM(CLEAN(MID(Updates!D510,FIND("Account Password: ",Updates!D510)+18,(FIND("NETWORK ACCOUNTS",Updates!D510)-(FIND("Account Password:",Updates!D510)+18)))))</f>
        <v>#VALUE!</v>
      </c>
      <c r="I510" t="e">
        <f>TRIM(CLEAN(MID(Updates!D510,FIND("Password: ",Updates!D510)+10,(FIND("E-mail",Updates!D510)-(FIND("Password:",Updates!D510)+12)))))</f>
        <v>#VALUE!</v>
      </c>
      <c r="J510" t="e">
        <f>TRIM(CLEAN(MID(Updates!D510,FIND("Account to clone: ",Updates!D510)+18,(FIND("Position",Updates!D510)-(FIND("Account to clone: ",Updates!D510)+18)))))</f>
        <v>#VALUE!</v>
      </c>
      <c r="K510" t="e">
        <f>TRIM(CLEAN(MID(Updates!D510,FIND("Clone permissions of another account: ",Updates!D510)+38,(FIND("Email required:",Updates!D510)-(FIND("Clone permissions of another account: ",Updates!D510)+38)))))</f>
        <v>#VALUE!</v>
      </c>
      <c r="L510" t="e">
        <f t="shared" si="65"/>
        <v>#VALUE!</v>
      </c>
      <c r="M510" s="8" t="e">
        <f>TRIM(CLEAN(MID(Updates!D510,FIND("Branch: ",Updates!D510)+8,(FIND("Division",Updates!D510)-(FIND("Branch: ",Updates!D510)+8)))))</f>
        <v>#VALUE!</v>
      </c>
      <c r="N510" s="8" t="e">
        <f>TRIM(CLEAN(MID(Updates!D510,FIND("Pooled Position: ",Updates!D510)+17,(FIND("Are the",Updates!D510)-(FIND("Pooled Position: ",Updates!D510)+17)))))</f>
        <v>#VALUE!</v>
      </c>
      <c r="O510" t="e">
        <f>TRIM(CLEAN(MID(Updates!D510,FIND("Employee Name: ",Updates!D510)+15,(FIND("Job Title",Updates!D510)-(FIND("Employee Name: ",Updates!D510)+15)))))</f>
        <v>#VALUE!</v>
      </c>
      <c r="P510" t="e">
        <f t="shared" si="66"/>
        <v>#VALUE!</v>
      </c>
      <c r="Q510" t="e">
        <f t="shared" si="67"/>
        <v>#VALUE!</v>
      </c>
      <c r="R510" t="e">
        <f t="shared" si="68"/>
        <v>#VALUE!</v>
      </c>
      <c r="S510" t="e">
        <f>TRIM(CLEAN(MID(Updates!D510,FIND("Account to clone: ",Updates!D510)+18,(FIND("Position",Updates!D510)-(FIND("Account to clone: ",Updates!D510)+18)))))</f>
        <v>#VALUE!</v>
      </c>
      <c r="T510" t="str">
        <f t="shared" si="69"/>
        <v/>
      </c>
      <c r="U510" t="str">
        <f t="shared" si="70"/>
        <v>No</v>
      </c>
      <c r="V510" t="e">
        <f>TRIM(CLEAN(MID(Updates!D510,FIND("Home Share (H:\ drive) required: ",Updates!D510)+4,(FIND("Group Share (S:\ drive) required: ",Updates!D510)-(FIND("Home Share (H:\ drive) required: ",Updates!D510)+4)))))</f>
        <v>#VALUE!</v>
      </c>
      <c r="W510" t="str">
        <f t="shared" si="71"/>
        <v>No</v>
      </c>
      <c r="X510" t="e">
        <f>TRIM(CLEAN(MID(Updates!D510,FIND("S Drive Path: ",Updates!D510)+14,(FIND("Position",Updates!D510)-(FIND("S Drive Path: ",Updates!D510)+14)))))</f>
        <v>#VALUE!</v>
      </c>
      <c r="Y510" t="e">
        <f>("USR\"&amp;Updates!K510)</f>
        <v>#VALUE!</v>
      </c>
      <c r="Z510" t="e">
        <f>Updates!K510&amp;"$"</f>
        <v>#VALUE!</v>
      </c>
      <c r="AA510" s="11">
        <f t="shared" ca="1" si="72"/>
        <v>4</v>
      </c>
      <c r="AB510" s="6" t="str">
        <f ca="1">LOOKUP(AA510,AC2:AC21,AD2:AD21)</f>
        <v>DC1MDB04</v>
      </c>
    </row>
    <row r="511" spans="1:28" ht="12" customHeight="1">
      <c r="A511" s="6" t="e">
        <f>TRIM(CLEAN(MID(Updates!D511,FIND("Network User Id: ",Updates!D511)+17,(FIND("E-MAIL ACCOUNTS",Updates!D511)-(FIND("Network User Id:",Updates!D511)+17)))))</f>
        <v>#VALUE!</v>
      </c>
      <c r="B511" s="6" t="e">
        <f>TRIM(CLEAN(MID(Updates!D511,FIND("Logon ID: ",Updates!D511)+10,(FIND("Password:",Updates!D511)-(FIND("Logon ID:",Updates!D511)+10)))))</f>
        <v>#VALUE!</v>
      </c>
      <c r="C511" t="e">
        <f>TRIM(CLEAN(MID(Updates!D511,FIND("Primary Address: ",Updates!D511)+17,(FIND("Secondary Address:",Updates!D511)-(FIND("Primary Address: ",Updates!D511)+17)))))</f>
        <v>#VALUE!</v>
      </c>
      <c r="D511" t="e">
        <f>TRIM(CLEAN(MID(Updates!D511,FIND("Secondary Address: ",Updates!D511)+19,(FIND("** PLEASE DO NOT REPLY TO THIS E-MAIL. ",Updates!D511)-(FIND("Secondary Address: ",Updates!D511)+19)))))</f>
        <v>#VALUE!</v>
      </c>
      <c r="E511" t="b">
        <f>IF(COUNT(SEARCH({"transpo.ottawa.on.ca"},D511)),"@ottawa.ca")</f>
        <v>0</v>
      </c>
      <c r="F511" s="9" t="e">
        <f t="shared" si="64"/>
        <v>#VALUE!</v>
      </c>
      <c r="G511" t="e">
        <f>TRIM(CLEAN(MID(Updates!D511,FIND("E-mail Address: ",Updates!D511)+16,(FIND("The employee",Updates!D511)-(FIND("E-mail Address: ",Updates!D511)+16)))))</f>
        <v>#VALUE!</v>
      </c>
      <c r="H511" t="e">
        <f>TRIM(CLEAN(MID(Updates!D511,FIND("Account Password: ",Updates!D511)+18,(FIND("NETWORK ACCOUNTS",Updates!D511)-(FIND("Account Password:",Updates!D511)+18)))))</f>
        <v>#VALUE!</v>
      </c>
      <c r="I511" t="e">
        <f>TRIM(CLEAN(MID(Updates!D511,FIND("Password: ",Updates!D511)+10,(FIND("E-mail",Updates!D511)-(FIND("Password:",Updates!D511)+12)))))</f>
        <v>#VALUE!</v>
      </c>
      <c r="J511" t="e">
        <f>TRIM(CLEAN(MID(Updates!D511,FIND("Account to clone: ",Updates!D511)+18,(FIND("Position",Updates!D511)-(FIND("Account to clone: ",Updates!D511)+18)))))</f>
        <v>#VALUE!</v>
      </c>
      <c r="K511" t="e">
        <f>TRIM(CLEAN(MID(Updates!D511,FIND("Clone permissions of another account: ",Updates!D511)+38,(FIND("Email required:",Updates!D511)-(FIND("Clone permissions of another account: ",Updates!D511)+38)))))</f>
        <v>#VALUE!</v>
      </c>
      <c r="L511" t="e">
        <f t="shared" si="65"/>
        <v>#VALUE!</v>
      </c>
      <c r="M511" s="8" t="e">
        <f>TRIM(CLEAN(MID(Updates!D511,FIND("Branch: ",Updates!D511)+8,(FIND("Division",Updates!D511)-(FIND("Branch: ",Updates!D511)+8)))))</f>
        <v>#VALUE!</v>
      </c>
      <c r="N511" s="8" t="e">
        <f>TRIM(CLEAN(MID(Updates!D511,FIND("Pooled Position: ",Updates!D511)+17,(FIND("Are the",Updates!D511)-(FIND("Pooled Position: ",Updates!D511)+17)))))</f>
        <v>#VALUE!</v>
      </c>
      <c r="O511" t="e">
        <f>TRIM(CLEAN(MID(Updates!D511,FIND("Employee Name: ",Updates!D511)+15,(FIND("Job Title",Updates!D511)-(FIND("Employee Name: ",Updates!D511)+15)))))</f>
        <v>#VALUE!</v>
      </c>
      <c r="P511" t="e">
        <f t="shared" si="66"/>
        <v>#VALUE!</v>
      </c>
      <c r="Q511" t="e">
        <f t="shared" si="67"/>
        <v>#VALUE!</v>
      </c>
      <c r="R511" t="e">
        <f t="shared" si="68"/>
        <v>#VALUE!</v>
      </c>
      <c r="S511" t="e">
        <f>TRIM(CLEAN(MID(Updates!D511,FIND("Account to clone: ",Updates!D511)+18,(FIND("Position",Updates!D511)-(FIND("Account to clone: ",Updates!D511)+18)))))</f>
        <v>#VALUE!</v>
      </c>
      <c r="T511" t="str">
        <f t="shared" si="69"/>
        <v/>
      </c>
      <c r="U511" t="str">
        <f t="shared" si="70"/>
        <v>No</v>
      </c>
      <c r="V511" t="e">
        <f>TRIM(CLEAN(MID(Updates!D511,FIND("Home Share (H:\ drive) required: ",Updates!D511)+4,(FIND("Group Share (S:\ drive) required: ",Updates!D511)-(FIND("Home Share (H:\ drive) required: ",Updates!D511)+4)))))</f>
        <v>#VALUE!</v>
      </c>
      <c r="W511" t="str">
        <f t="shared" si="71"/>
        <v>No</v>
      </c>
      <c r="X511" t="e">
        <f>TRIM(CLEAN(MID(Updates!D511,FIND("S Drive Path: ",Updates!D511)+14,(FIND("Position",Updates!D511)-(FIND("S Drive Path: ",Updates!D511)+14)))))</f>
        <v>#VALUE!</v>
      </c>
      <c r="Y511" t="e">
        <f>("USR\"&amp;Updates!K511)</f>
        <v>#VALUE!</v>
      </c>
      <c r="Z511" t="e">
        <f>Updates!K511&amp;"$"</f>
        <v>#VALUE!</v>
      </c>
      <c r="AA511" s="11">
        <f t="shared" ca="1" si="72"/>
        <v>6</v>
      </c>
      <c r="AB511" s="6" t="str">
        <f ca="1">LOOKUP(AA511,AC2:AC21,AD2:AD21)</f>
        <v>DC1MDB06</v>
      </c>
    </row>
    <row r="512" spans="1:28" ht="12" customHeight="1">
      <c r="A512" s="6" t="e">
        <f>TRIM(CLEAN(MID(Updates!D512,FIND("Network User Id: ",Updates!D512)+17,(FIND("E-MAIL ACCOUNTS",Updates!D512)-(FIND("Network User Id:",Updates!D512)+17)))))</f>
        <v>#VALUE!</v>
      </c>
      <c r="B512" s="6" t="e">
        <f>TRIM(CLEAN(MID(Updates!D512,FIND("Logon ID: ",Updates!D512)+10,(FIND("Password:",Updates!D512)-(FIND("Logon ID:",Updates!D512)+10)))))</f>
        <v>#VALUE!</v>
      </c>
      <c r="C512" t="e">
        <f>TRIM(CLEAN(MID(Updates!D512,FIND("Primary Address: ",Updates!D512)+17,(FIND("Secondary Address:",Updates!D512)-(FIND("Primary Address: ",Updates!D512)+17)))))</f>
        <v>#VALUE!</v>
      </c>
      <c r="D512" t="e">
        <f>TRIM(CLEAN(MID(Updates!D512,FIND("Secondary Address: ",Updates!D512)+19,(FIND("** PLEASE DO NOT REPLY TO THIS E-MAIL. ",Updates!D512)-(FIND("Secondary Address: ",Updates!D512)+19)))))</f>
        <v>#VALUE!</v>
      </c>
      <c r="E512" t="b">
        <f>IF(COUNT(SEARCH({"transpo.ottawa.on.ca"},D512)),"@ottawa.ca")</f>
        <v>0</v>
      </c>
      <c r="F512" s="9" t="e">
        <f t="shared" si="64"/>
        <v>#VALUE!</v>
      </c>
      <c r="G512" t="e">
        <f>TRIM(CLEAN(MID(Updates!D512,FIND("E-mail Address: ",Updates!D512)+16,(FIND("The employee",Updates!D512)-(FIND("E-mail Address: ",Updates!D512)+16)))))</f>
        <v>#VALUE!</v>
      </c>
      <c r="H512" t="e">
        <f>TRIM(CLEAN(MID(Updates!D512,FIND("Account Password: ",Updates!D512)+18,(FIND("NETWORK ACCOUNTS",Updates!D512)-(FIND("Account Password:",Updates!D512)+18)))))</f>
        <v>#VALUE!</v>
      </c>
      <c r="I512" t="e">
        <f>TRIM(CLEAN(MID(Updates!D512,FIND("Password: ",Updates!D512)+10,(FIND("E-mail",Updates!D512)-(FIND("Password:",Updates!D512)+12)))))</f>
        <v>#VALUE!</v>
      </c>
      <c r="J512" t="e">
        <f>TRIM(CLEAN(MID(Updates!D512,FIND("Account to clone: ",Updates!D512)+18,(FIND("Position",Updates!D512)-(FIND("Account to clone: ",Updates!D512)+18)))))</f>
        <v>#VALUE!</v>
      </c>
      <c r="K512" t="e">
        <f>TRIM(CLEAN(MID(Updates!D512,FIND("Clone permissions of another account: ",Updates!D512)+38,(FIND("Email required:",Updates!D512)-(FIND("Clone permissions of another account: ",Updates!D512)+38)))))</f>
        <v>#VALUE!</v>
      </c>
      <c r="L512" t="e">
        <f t="shared" si="65"/>
        <v>#VALUE!</v>
      </c>
      <c r="M512" s="8" t="e">
        <f>TRIM(CLEAN(MID(Updates!D512,FIND("Branch: ",Updates!D512)+8,(FIND("Division",Updates!D512)-(FIND("Branch: ",Updates!D512)+8)))))</f>
        <v>#VALUE!</v>
      </c>
      <c r="N512" s="8" t="e">
        <f>TRIM(CLEAN(MID(Updates!D512,FIND("Pooled Position: ",Updates!D512)+17,(FIND("Are the",Updates!D512)-(FIND("Pooled Position: ",Updates!D512)+17)))))</f>
        <v>#VALUE!</v>
      </c>
      <c r="O512" t="e">
        <f>TRIM(CLEAN(MID(Updates!D512,FIND("Employee Name: ",Updates!D512)+15,(FIND("Job Title",Updates!D512)-(FIND("Employee Name: ",Updates!D512)+15)))))</f>
        <v>#VALUE!</v>
      </c>
      <c r="P512" t="e">
        <f t="shared" si="66"/>
        <v>#VALUE!</v>
      </c>
      <c r="Q512" t="e">
        <f t="shared" si="67"/>
        <v>#VALUE!</v>
      </c>
      <c r="R512" t="e">
        <f t="shared" si="68"/>
        <v>#VALUE!</v>
      </c>
      <c r="S512" t="e">
        <f>TRIM(CLEAN(MID(Updates!D512,FIND("Account to clone: ",Updates!D512)+18,(FIND("Position",Updates!D512)-(FIND("Account to clone: ",Updates!D512)+18)))))</f>
        <v>#VALUE!</v>
      </c>
      <c r="T512" t="str">
        <f t="shared" si="69"/>
        <v/>
      </c>
      <c r="U512" t="str">
        <f t="shared" si="70"/>
        <v>No</v>
      </c>
      <c r="V512" t="e">
        <f>TRIM(CLEAN(MID(Updates!D512,FIND("Home Share (H:\ drive) required: ",Updates!D512)+4,(FIND("Group Share (S:\ drive) required: ",Updates!D512)-(FIND("Home Share (H:\ drive) required: ",Updates!D512)+4)))))</f>
        <v>#VALUE!</v>
      </c>
      <c r="W512" t="str">
        <f t="shared" si="71"/>
        <v>No</v>
      </c>
      <c r="X512" t="e">
        <f>TRIM(CLEAN(MID(Updates!D512,FIND("S Drive Path: ",Updates!D512)+14,(FIND("Position",Updates!D512)-(FIND("S Drive Path: ",Updates!D512)+14)))))</f>
        <v>#VALUE!</v>
      </c>
      <c r="Y512" t="e">
        <f>("USR\"&amp;Updates!K512)</f>
        <v>#VALUE!</v>
      </c>
      <c r="Z512" t="e">
        <f>Updates!K512&amp;"$"</f>
        <v>#VALUE!</v>
      </c>
      <c r="AA512" s="11">
        <f t="shared" ca="1" si="72"/>
        <v>16</v>
      </c>
      <c r="AB512" s="6" t="str">
        <f ca="1">LOOKUP(AA512,AC2:AC21,AD2:AD21)</f>
        <v>DC4MDB06</v>
      </c>
    </row>
    <row r="513" spans="1:28" ht="12" customHeight="1">
      <c r="A513" s="6" t="e">
        <f>TRIM(CLEAN(MID(Updates!D513,FIND("Network User Id: ",Updates!D513)+17,(FIND("E-MAIL ACCOUNTS",Updates!D513)-(FIND("Network User Id:",Updates!D513)+17)))))</f>
        <v>#VALUE!</v>
      </c>
      <c r="B513" s="6" t="e">
        <f>TRIM(CLEAN(MID(Updates!D513,FIND("Logon ID: ",Updates!D513)+10,(FIND("Password:",Updates!D513)-(FIND("Logon ID:",Updates!D513)+10)))))</f>
        <v>#VALUE!</v>
      </c>
      <c r="C513" t="e">
        <f>TRIM(CLEAN(MID(Updates!D513,FIND("Primary Address: ",Updates!D513)+17,(FIND("Secondary Address:",Updates!D513)-(FIND("Primary Address: ",Updates!D513)+17)))))</f>
        <v>#VALUE!</v>
      </c>
      <c r="D513" t="e">
        <f>TRIM(CLEAN(MID(Updates!D513,FIND("Secondary Address: ",Updates!D513)+19,(FIND("** PLEASE DO NOT REPLY TO THIS E-MAIL. ",Updates!D513)-(FIND("Secondary Address: ",Updates!D513)+19)))))</f>
        <v>#VALUE!</v>
      </c>
      <c r="E513" t="b">
        <f>IF(COUNT(SEARCH({"transpo.ottawa.on.ca"},D513)),"@ottawa.ca")</f>
        <v>0</v>
      </c>
      <c r="F513" s="9" t="e">
        <f t="shared" si="64"/>
        <v>#VALUE!</v>
      </c>
      <c r="G513" t="e">
        <f>TRIM(CLEAN(MID(Updates!D513,FIND("E-mail Address: ",Updates!D513)+16,(FIND("The employee",Updates!D513)-(FIND("E-mail Address: ",Updates!D513)+16)))))</f>
        <v>#VALUE!</v>
      </c>
      <c r="H513" t="e">
        <f>TRIM(CLEAN(MID(Updates!D513,FIND("Account Password: ",Updates!D513)+18,(FIND("NETWORK ACCOUNTS",Updates!D513)-(FIND("Account Password:",Updates!D513)+18)))))</f>
        <v>#VALUE!</v>
      </c>
      <c r="I513" t="e">
        <f>TRIM(CLEAN(MID(Updates!D513,FIND("Password: ",Updates!D513)+10,(FIND("E-mail",Updates!D513)-(FIND("Password:",Updates!D513)+12)))))</f>
        <v>#VALUE!</v>
      </c>
      <c r="J513" t="e">
        <f>TRIM(CLEAN(MID(Updates!D513,FIND("Account to clone: ",Updates!D513)+18,(FIND("Position",Updates!D513)-(FIND("Account to clone: ",Updates!D513)+18)))))</f>
        <v>#VALUE!</v>
      </c>
      <c r="K513" t="e">
        <f>TRIM(CLEAN(MID(Updates!D513,FIND("Clone permissions of another account: ",Updates!D513)+38,(FIND("Email required:",Updates!D513)-(FIND("Clone permissions of another account: ",Updates!D513)+38)))))</f>
        <v>#VALUE!</v>
      </c>
      <c r="L513" t="e">
        <f t="shared" si="65"/>
        <v>#VALUE!</v>
      </c>
      <c r="M513" s="8" t="e">
        <f>TRIM(CLEAN(MID(Updates!D513,FIND("Branch: ",Updates!D513)+8,(FIND("Division",Updates!D513)-(FIND("Branch: ",Updates!D513)+8)))))</f>
        <v>#VALUE!</v>
      </c>
      <c r="N513" s="8" t="e">
        <f>TRIM(CLEAN(MID(Updates!D513,FIND("Pooled Position: ",Updates!D513)+17,(FIND("Are the",Updates!D513)-(FIND("Pooled Position: ",Updates!D513)+17)))))</f>
        <v>#VALUE!</v>
      </c>
      <c r="O513" t="e">
        <f>TRIM(CLEAN(MID(Updates!D513,FIND("Employee Name: ",Updates!D513)+15,(FIND("Job Title",Updates!D513)-(FIND("Employee Name: ",Updates!D513)+15)))))</f>
        <v>#VALUE!</v>
      </c>
      <c r="P513" t="e">
        <f t="shared" si="66"/>
        <v>#VALUE!</v>
      </c>
      <c r="Q513" t="e">
        <f t="shared" si="67"/>
        <v>#VALUE!</v>
      </c>
      <c r="R513" t="e">
        <f t="shared" si="68"/>
        <v>#VALUE!</v>
      </c>
      <c r="S513" t="e">
        <f>TRIM(CLEAN(MID(Updates!D513,FIND("Account to clone: ",Updates!D513)+18,(FIND("Position",Updates!D513)-(FIND("Account to clone: ",Updates!D513)+18)))))</f>
        <v>#VALUE!</v>
      </c>
      <c r="T513" t="str">
        <f t="shared" si="69"/>
        <v/>
      </c>
      <c r="U513" t="str">
        <f t="shared" si="70"/>
        <v>No</v>
      </c>
      <c r="V513" t="e">
        <f>TRIM(CLEAN(MID(Updates!D513,FIND("Home Share (H:\ drive) required: ",Updates!D513)+4,(FIND("Group Share (S:\ drive) required: ",Updates!D513)-(FIND("Home Share (H:\ drive) required: ",Updates!D513)+4)))))</f>
        <v>#VALUE!</v>
      </c>
      <c r="W513" t="str">
        <f t="shared" si="71"/>
        <v>No</v>
      </c>
      <c r="X513" t="e">
        <f>TRIM(CLEAN(MID(Updates!D513,FIND("S Drive Path: ",Updates!D513)+14,(FIND("Position",Updates!D513)-(FIND("S Drive Path: ",Updates!D513)+14)))))</f>
        <v>#VALUE!</v>
      </c>
      <c r="Y513" t="e">
        <f>("USR\"&amp;Updates!K513)</f>
        <v>#VALUE!</v>
      </c>
      <c r="Z513" t="e">
        <f>Updates!K513&amp;"$"</f>
        <v>#VALUE!</v>
      </c>
      <c r="AA513" s="11">
        <f t="shared" ca="1" si="72"/>
        <v>18</v>
      </c>
      <c r="AB513" s="6" t="str">
        <f ca="1">LOOKUP(AA513,AC2:AC21,AD2:AD21)</f>
        <v>DC4MDB08</v>
      </c>
    </row>
    <row r="514" spans="1:28" ht="12" customHeight="1">
      <c r="A514" s="6" t="e">
        <f>TRIM(CLEAN(MID(Updates!D514,FIND("Network User Id: ",Updates!D514)+17,(FIND("E-MAIL ACCOUNTS",Updates!D514)-(FIND("Network User Id:",Updates!D514)+17)))))</f>
        <v>#VALUE!</v>
      </c>
      <c r="B514" s="6" t="e">
        <f>TRIM(CLEAN(MID(Updates!D514,FIND("Logon ID: ",Updates!D514)+10,(FIND("Password:",Updates!D514)-(FIND("Logon ID:",Updates!D514)+10)))))</f>
        <v>#VALUE!</v>
      </c>
      <c r="C514" t="e">
        <f>TRIM(CLEAN(MID(Updates!D514,FIND("Primary Address: ",Updates!D514)+17,(FIND("Secondary Address:",Updates!D514)-(FIND("Primary Address: ",Updates!D514)+17)))))</f>
        <v>#VALUE!</v>
      </c>
      <c r="D514" t="e">
        <f>TRIM(CLEAN(MID(Updates!D514,FIND("Secondary Address: ",Updates!D514)+19,(FIND("** PLEASE DO NOT REPLY TO THIS E-MAIL. ",Updates!D514)-(FIND("Secondary Address: ",Updates!D514)+19)))))</f>
        <v>#VALUE!</v>
      </c>
      <c r="E514" t="b">
        <f>IF(COUNT(SEARCH({"transpo.ottawa.on.ca"},D514)),"@ottawa.ca")</f>
        <v>0</v>
      </c>
      <c r="F514" s="9" t="e">
        <f t="shared" si="64"/>
        <v>#VALUE!</v>
      </c>
      <c r="G514" t="e">
        <f>TRIM(CLEAN(MID(Updates!D514,FIND("E-mail Address: ",Updates!D514)+16,(FIND("The employee",Updates!D514)-(FIND("E-mail Address: ",Updates!D514)+16)))))</f>
        <v>#VALUE!</v>
      </c>
      <c r="H514" t="e">
        <f>TRIM(CLEAN(MID(Updates!D514,FIND("Account Password: ",Updates!D514)+18,(FIND("NETWORK ACCOUNTS",Updates!D514)-(FIND("Account Password:",Updates!D514)+18)))))</f>
        <v>#VALUE!</v>
      </c>
      <c r="I514" t="e">
        <f>TRIM(CLEAN(MID(Updates!D514,FIND("Password: ",Updates!D514)+10,(FIND("E-mail",Updates!D514)-(FIND("Password:",Updates!D514)+12)))))</f>
        <v>#VALUE!</v>
      </c>
      <c r="J514" t="e">
        <f>TRIM(CLEAN(MID(Updates!D514,FIND("Account to clone: ",Updates!D514)+18,(FIND("Position",Updates!D514)-(FIND("Account to clone: ",Updates!D514)+18)))))</f>
        <v>#VALUE!</v>
      </c>
      <c r="K514" t="e">
        <f>TRIM(CLEAN(MID(Updates!D514,FIND("Clone permissions of another account: ",Updates!D514)+38,(FIND("Email required:",Updates!D514)-(FIND("Clone permissions of another account: ",Updates!D514)+38)))))</f>
        <v>#VALUE!</v>
      </c>
      <c r="L514" t="e">
        <f t="shared" si="65"/>
        <v>#VALUE!</v>
      </c>
      <c r="M514" s="8" t="e">
        <f>TRIM(CLEAN(MID(Updates!D514,FIND("Branch: ",Updates!D514)+8,(FIND("Division",Updates!D514)-(FIND("Branch: ",Updates!D514)+8)))))</f>
        <v>#VALUE!</v>
      </c>
      <c r="N514" s="8" t="e">
        <f>TRIM(CLEAN(MID(Updates!D514,FIND("Pooled Position: ",Updates!D514)+17,(FIND("Are the",Updates!D514)-(FIND("Pooled Position: ",Updates!D514)+17)))))</f>
        <v>#VALUE!</v>
      </c>
      <c r="O514" t="e">
        <f>TRIM(CLEAN(MID(Updates!D514,FIND("Employee Name: ",Updates!D514)+15,(FIND("Job Title",Updates!D514)-(FIND("Employee Name: ",Updates!D514)+15)))))</f>
        <v>#VALUE!</v>
      </c>
      <c r="P514" t="e">
        <f t="shared" si="66"/>
        <v>#VALUE!</v>
      </c>
      <c r="Q514" t="e">
        <f t="shared" si="67"/>
        <v>#VALUE!</v>
      </c>
      <c r="R514" t="e">
        <f t="shared" si="68"/>
        <v>#VALUE!</v>
      </c>
      <c r="S514" t="e">
        <f>TRIM(CLEAN(MID(Updates!D514,FIND("Account to clone: ",Updates!D514)+18,(FIND("Position",Updates!D514)-(FIND("Account to clone: ",Updates!D514)+18)))))</f>
        <v>#VALUE!</v>
      </c>
      <c r="T514" t="str">
        <f t="shared" si="69"/>
        <v/>
      </c>
      <c r="U514" t="str">
        <f t="shared" si="70"/>
        <v>No</v>
      </c>
      <c r="V514" t="e">
        <f>TRIM(CLEAN(MID(Updates!D514,FIND("Home Share (H:\ drive) required: ",Updates!D514)+4,(FIND("Group Share (S:\ drive) required: ",Updates!D514)-(FIND("Home Share (H:\ drive) required: ",Updates!D514)+4)))))</f>
        <v>#VALUE!</v>
      </c>
      <c r="W514" t="str">
        <f t="shared" si="71"/>
        <v>No</v>
      </c>
      <c r="X514" t="e">
        <f>TRIM(CLEAN(MID(Updates!D514,FIND("S Drive Path: ",Updates!D514)+14,(FIND("Position",Updates!D514)-(FIND("S Drive Path: ",Updates!D514)+14)))))</f>
        <v>#VALUE!</v>
      </c>
      <c r="Y514" t="e">
        <f>("USR\"&amp;Updates!K514)</f>
        <v>#VALUE!</v>
      </c>
      <c r="Z514" t="e">
        <f>Updates!K514&amp;"$"</f>
        <v>#VALUE!</v>
      </c>
      <c r="AA514" s="11">
        <f t="shared" ca="1" si="72"/>
        <v>19</v>
      </c>
      <c r="AB514" s="6" t="str">
        <f ca="1">LOOKUP(AA514,AC2:AC21,AD2:AD21)</f>
        <v>DC4MDB09</v>
      </c>
    </row>
    <row r="515" spans="1:28" ht="12" customHeight="1">
      <c r="A515" s="6" t="e">
        <f>TRIM(CLEAN(MID(Updates!D515,FIND("Network User Id: ",Updates!D515)+17,(FIND("E-MAIL ACCOUNTS",Updates!D515)-(FIND("Network User Id:",Updates!D515)+17)))))</f>
        <v>#VALUE!</v>
      </c>
      <c r="B515" s="6" t="e">
        <f>TRIM(CLEAN(MID(Updates!D515,FIND("Logon ID: ",Updates!D515)+10,(FIND("Password:",Updates!D515)-(FIND("Logon ID:",Updates!D515)+10)))))</f>
        <v>#VALUE!</v>
      </c>
      <c r="C515" t="e">
        <f>TRIM(CLEAN(MID(Updates!D515,FIND("Primary Address: ",Updates!D515)+17,(FIND("Secondary Address:",Updates!D515)-(FIND("Primary Address: ",Updates!D515)+17)))))</f>
        <v>#VALUE!</v>
      </c>
      <c r="D515" t="e">
        <f>TRIM(CLEAN(MID(Updates!D515,FIND("Secondary Address: ",Updates!D515)+19,(FIND("** PLEASE DO NOT REPLY TO THIS E-MAIL. ",Updates!D515)-(FIND("Secondary Address: ",Updates!D515)+19)))))</f>
        <v>#VALUE!</v>
      </c>
      <c r="E515" t="b">
        <f>IF(COUNT(SEARCH({"transpo.ottawa.on.ca"},D515)),"@ottawa.ca")</f>
        <v>0</v>
      </c>
      <c r="F515" s="9" t="e">
        <f t="shared" ref="F515:F578" si="73">TRIM(LEFT(SUBSTITUTE(D515,"@",REPT(" ",LEN(D515))),LEN(D515)))</f>
        <v>#VALUE!</v>
      </c>
      <c r="G515" t="e">
        <f>TRIM(CLEAN(MID(Updates!D515,FIND("E-mail Address: ",Updates!D515)+16,(FIND("The employee",Updates!D515)-(FIND("E-mail Address: ",Updates!D515)+16)))))</f>
        <v>#VALUE!</v>
      </c>
      <c r="H515" t="e">
        <f>TRIM(CLEAN(MID(Updates!D515,FIND("Account Password: ",Updates!D515)+18,(FIND("NETWORK ACCOUNTS",Updates!D515)-(FIND("Account Password:",Updates!D515)+18)))))</f>
        <v>#VALUE!</v>
      </c>
      <c r="I515" t="e">
        <f>TRIM(CLEAN(MID(Updates!D515,FIND("Password: ",Updates!D515)+10,(FIND("E-mail",Updates!D515)-(FIND("Password:",Updates!D515)+12)))))</f>
        <v>#VALUE!</v>
      </c>
      <c r="J515" t="e">
        <f>TRIM(CLEAN(MID(Updates!D515,FIND("Account to clone: ",Updates!D515)+18,(FIND("Position",Updates!D515)-(FIND("Account to clone: ",Updates!D515)+18)))))</f>
        <v>#VALUE!</v>
      </c>
      <c r="K515" t="e">
        <f>TRIM(CLEAN(MID(Updates!D515,FIND("Clone permissions of another account: ",Updates!D515)+38,(FIND("Email required:",Updates!D515)-(FIND("Clone permissions of another account: ",Updates!D515)+38)))))</f>
        <v>#VALUE!</v>
      </c>
      <c r="L515" t="e">
        <f t="shared" ref="L515:L578" si="74">IF(K515="No","",K515)</f>
        <v>#VALUE!</v>
      </c>
      <c r="M515" s="8" t="e">
        <f>TRIM(CLEAN(MID(Updates!D515,FIND("Branch: ",Updates!D515)+8,(FIND("Division",Updates!D515)-(FIND("Branch: ",Updates!D515)+8)))))</f>
        <v>#VALUE!</v>
      </c>
      <c r="N515" s="8" t="e">
        <f>TRIM(CLEAN(MID(Updates!D515,FIND("Pooled Position: ",Updates!D515)+17,(FIND("Are the",Updates!D515)-(FIND("Pooled Position: ",Updates!D515)+17)))))</f>
        <v>#VALUE!</v>
      </c>
      <c r="O515" t="e">
        <f>TRIM(CLEAN(MID(Updates!D515,FIND("Employee Name: ",Updates!D515)+15,(FIND("Job Title",Updates!D515)-(FIND("Employee Name: ",Updates!D515)+15)))))</f>
        <v>#VALUE!</v>
      </c>
      <c r="P515" t="e">
        <f t="shared" ref="P515:P578" si="75">TRIM(CLEAN(IF(ISTEXT(B515)=FALSE,A515,IF(ISTEXT(B515)=TRUE,B515))))</f>
        <v>#VALUE!</v>
      </c>
      <c r="Q515" t="e">
        <f t="shared" ref="Q515:Q578" si="76">TRIM(CLEAN(IF(ISTEXT(G515)=FALSE,D515,IF(ISTEXT(G515)=TRUE,G515))))</f>
        <v>#VALUE!</v>
      </c>
      <c r="R515" t="e">
        <f t="shared" ref="R515:R578" si="77">TRIM(CLEAN(IF(ISTEXT(I515)=FALSE,H515,IF(ISTEXT(I515)=TRUE,I515))))</f>
        <v>#VALUE!</v>
      </c>
      <c r="S515" t="e">
        <f>TRIM(CLEAN(MID(Updates!D515,FIND("Account to clone: ",Updates!D515)+18,(FIND("Position",Updates!D515)-(FIND("Account to clone: ",Updates!D515)+18)))))</f>
        <v>#VALUE!</v>
      </c>
      <c r="T515" t="str">
        <f t="shared" ref="T515:T578" si="78">TRIM(CLEAN(IF(ISERROR(S515),"",S515)))</f>
        <v/>
      </c>
      <c r="U515" t="str">
        <f t="shared" ref="U515:U578" si="79">IF(T515="","No","Yes")</f>
        <v>No</v>
      </c>
      <c r="V515" t="e">
        <f>TRIM(CLEAN(MID(Updates!D515,FIND("Home Share (H:\ drive) required: ",Updates!D515)+4,(FIND("Group Share (S:\ drive) required: ",Updates!D515)-(FIND("Home Share (H:\ drive) required: ",Updates!D515)+4)))))</f>
        <v>#VALUE!</v>
      </c>
      <c r="W515" t="str">
        <f t="shared" ref="W515:W578" si="80">IF(ISERROR(V515),"No",V515)</f>
        <v>No</v>
      </c>
      <c r="X515" t="e">
        <f>TRIM(CLEAN(MID(Updates!D515,FIND("S Drive Path: ",Updates!D515)+14,(FIND("Position",Updates!D515)-(FIND("S Drive Path: ",Updates!D515)+14)))))</f>
        <v>#VALUE!</v>
      </c>
      <c r="Y515" t="e">
        <f>("USR\"&amp;Updates!K515)</f>
        <v>#VALUE!</v>
      </c>
      <c r="Z515" t="e">
        <f>Updates!K515&amp;"$"</f>
        <v>#VALUE!</v>
      </c>
      <c r="AA515" s="11">
        <f t="shared" ref="AA515:AA578" ca="1" si="81">RANDBETWEEN(1,20)</f>
        <v>15</v>
      </c>
      <c r="AB515" s="6" t="str">
        <f ca="1">LOOKUP(AA515,AC2:AC21,AD2:AD21)</f>
        <v>DC4MDB05</v>
      </c>
    </row>
    <row r="516" spans="1:28" ht="12" customHeight="1">
      <c r="A516" s="6" t="e">
        <f>TRIM(CLEAN(MID(Updates!D516,FIND("Network User Id: ",Updates!D516)+17,(FIND("E-MAIL ACCOUNTS",Updates!D516)-(FIND("Network User Id:",Updates!D516)+17)))))</f>
        <v>#VALUE!</v>
      </c>
      <c r="B516" s="6" t="e">
        <f>TRIM(CLEAN(MID(Updates!D516,FIND("Logon ID: ",Updates!D516)+10,(FIND("Password:",Updates!D516)-(FIND("Logon ID:",Updates!D516)+10)))))</f>
        <v>#VALUE!</v>
      </c>
      <c r="C516" t="e">
        <f>TRIM(CLEAN(MID(Updates!D516,FIND("Primary Address: ",Updates!D516)+17,(FIND("Secondary Address:",Updates!D516)-(FIND("Primary Address: ",Updates!D516)+17)))))</f>
        <v>#VALUE!</v>
      </c>
      <c r="D516" t="e">
        <f>TRIM(CLEAN(MID(Updates!D516,FIND("Secondary Address: ",Updates!D516)+19,(FIND("** PLEASE DO NOT REPLY TO THIS E-MAIL. ",Updates!D516)-(FIND("Secondary Address: ",Updates!D516)+19)))))</f>
        <v>#VALUE!</v>
      </c>
      <c r="E516" t="b">
        <f>IF(COUNT(SEARCH({"transpo.ottawa.on.ca"},D516)),"@ottawa.ca")</f>
        <v>0</v>
      </c>
      <c r="F516" s="9" t="e">
        <f t="shared" si="73"/>
        <v>#VALUE!</v>
      </c>
      <c r="G516" t="e">
        <f>TRIM(CLEAN(MID(Updates!D516,FIND("E-mail Address: ",Updates!D516)+16,(FIND("The employee",Updates!D516)-(FIND("E-mail Address: ",Updates!D516)+16)))))</f>
        <v>#VALUE!</v>
      </c>
      <c r="H516" t="e">
        <f>TRIM(CLEAN(MID(Updates!D516,FIND("Account Password: ",Updates!D516)+18,(FIND("NETWORK ACCOUNTS",Updates!D516)-(FIND("Account Password:",Updates!D516)+18)))))</f>
        <v>#VALUE!</v>
      </c>
      <c r="I516" t="e">
        <f>TRIM(CLEAN(MID(Updates!D516,FIND("Password: ",Updates!D516)+10,(FIND("E-mail",Updates!D516)-(FIND("Password:",Updates!D516)+12)))))</f>
        <v>#VALUE!</v>
      </c>
      <c r="J516" t="e">
        <f>TRIM(CLEAN(MID(Updates!D516,FIND("Account to clone: ",Updates!D516)+18,(FIND("Position",Updates!D516)-(FIND("Account to clone: ",Updates!D516)+18)))))</f>
        <v>#VALUE!</v>
      </c>
      <c r="K516" t="e">
        <f>TRIM(CLEAN(MID(Updates!D516,FIND("Clone permissions of another account: ",Updates!D516)+38,(FIND("Email required:",Updates!D516)-(FIND("Clone permissions of another account: ",Updates!D516)+38)))))</f>
        <v>#VALUE!</v>
      </c>
      <c r="L516" t="e">
        <f t="shared" si="74"/>
        <v>#VALUE!</v>
      </c>
      <c r="M516" s="8" t="e">
        <f>TRIM(CLEAN(MID(Updates!D516,FIND("Branch: ",Updates!D516)+8,(FIND("Division",Updates!D516)-(FIND("Branch: ",Updates!D516)+8)))))</f>
        <v>#VALUE!</v>
      </c>
      <c r="N516" s="8" t="e">
        <f>TRIM(CLEAN(MID(Updates!D516,FIND("Pooled Position: ",Updates!D516)+17,(FIND("Are the",Updates!D516)-(FIND("Pooled Position: ",Updates!D516)+17)))))</f>
        <v>#VALUE!</v>
      </c>
      <c r="O516" t="e">
        <f>TRIM(CLEAN(MID(Updates!D516,FIND("Employee Name: ",Updates!D516)+15,(FIND("Job Title",Updates!D516)-(FIND("Employee Name: ",Updates!D516)+15)))))</f>
        <v>#VALUE!</v>
      </c>
      <c r="P516" t="e">
        <f t="shared" si="75"/>
        <v>#VALUE!</v>
      </c>
      <c r="Q516" t="e">
        <f t="shared" si="76"/>
        <v>#VALUE!</v>
      </c>
      <c r="R516" t="e">
        <f t="shared" si="77"/>
        <v>#VALUE!</v>
      </c>
      <c r="S516" t="e">
        <f>TRIM(CLEAN(MID(Updates!D516,FIND("Account to clone: ",Updates!D516)+18,(FIND("Position",Updates!D516)-(FIND("Account to clone: ",Updates!D516)+18)))))</f>
        <v>#VALUE!</v>
      </c>
      <c r="T516" t="str">
        <f t="shared" si="78"/>
        <v/>
      </c>
      <c r="U516" t="str">
        <f t="shared" si="79"/>
        <v>No</v>
      </c>
      <c r="V516" t="e">
        <f>TRIM(CLEAN(MID(Updates!D516,FIND("Home Share (H:\ drive) required: ",Updates!D516)+4,(FIND("Group Share (S:\ drive) required: ",Updates!D516)-(FIND("Home Share (H:\ drive) required: ",Updates!D516)+4)))))</f>
        <v>#VALUE!</v>
      </c>
      <c r="W516" t="str">
        <f t="shared" si="80"/>
        <v>No</v>
      </c>
      <c r="X516" t="e">
        <f>TRIM(CLEAN(MID(Updates!D516,FIND("S Drive Path: ",Updates!D516)+14,(FIND("Position",Updates!D516)-(FIND("S Drive Path: ",Updates!D516)+14)))))</f>
        <v>#VALUE!</v>
      </c>
      <c r="Y516" t="e">
        <f>("USR\"&amp;Updates!K516)</f>
        <v>#VALUE!</v>
      </c>
      <c r="Z516" t="e">
        <f>Updates!K516&amp;"$"</f>
        <v>#VALUE!</v>
      </c>
      <c r="AA516" s="11">
        <f t="shared" ca="1" si="81"/>
        <v>1</v>
      </c>
      <c r="AB516" s="6" t="str">
        <f ca="1">LOOKUP(AA516,AC2:AC21,AD2:AD21)</f>
        <v>DC1MDB01</v>
      </c>
    </row>
    <row r="517" spans="1:28" ht="12" customHeight="1">
      <c r="A517" s="6" t="e">
        <f>TRIM(CLEAN(MID(Updates!D517,FIND("Network User Id: ",Updates!D517)+17,(FIND("E-MAIL ACCOUNTS",Updates!D517)-(FIND("Network User Id:",Updates!D517)+17)))))</f>
        <v>#VALUE!</v>
      </c>
      <c r="B517" s="6" t="e">
        <f>TRIM(CLEAN(MID(Updates!D517,FIND("Logon ID: ",Updates!D517)+10,(FIND("Password:",Updates!D517)-(FIND("Logon ID:",Updates!D517)+10)))))</f>
        <v>#VALUE!</v>
      </c>
      <c r="C517" t="e">
        <f>TRIM(CLEAN(MID(Updates!D517,FIND("Primary Address: ",Updates!D517)+17,(FIND("Secondary Address:",Updates!D517)-(FIND("Primary Address: ",Updates!D517)+17)))))</f>
        <v>#VALUE!</v>
      </c>
      <c r="D517" t="e">
        <f>TRIM(CLEAN(MID(Updates!D517,FIND("Secondary Address: ",Updates!D517)+19,(FIND("** PLEASE DO NOT REPLY TO THIS E-MAIL. ",Updates!D517)-(FIND("Secondary Address: ",Updates!D517)+19)))))</f>
        <v>#VALUE!</v>
      </c>
      <c r="E517" t="b">
        <f>IF(COUNT(SEARCH({"transpo.ottawa.on.ca"},D517)),"@ottawa.ca")</f>
        <v>0</v>
      </c>
      <c r="F517" s="9" t="e">
        <f t="shared" si="73"/>
        <v>#VALUE!</v>
      </c>
      <c r="G517" t="e">
        <f>TRIM(CLEAN(MID(Updates!D517,FIND("E-mail Address: ",Updates!D517)+16,(FIND("The employee",Updates!D517)-(FIND("E-mail Address: ",Updates!D517)+16)))))</f>
        <v>#VALUE!</v>
      </c>
      <c r="H517" t="e">
        <f>TRIM(CLEAN(MID(Updates!D517,FIND("Account Password: ",Updates!D517)+18,(FIND("NETWORK ACCOUNTS",Updates!D517)-(FIND("Account Password:",Updates!D517)+18)))))</f>
        <v>#VALUE!</v>
      </c>
      <c r="I517" t="e">
        <f>TRIM(CLEAN(MID(Updates!D517,FIND("Password: ",Updates!D517)+10,(FIND("E-mail",Updates!D517)-(FIND("Password:",Updates!D517)+12)))))</f>
        <v>#VALUE!</v>
      </c>
      <c r="J517" t="e">
        <f>TRIM(CLEAN(MID(Updates!D517,FIND("Account to clone: ",Updates!D517)+18,(FIND("Position",Updates!D517)-(FIND("Account to clone: ",Updates!D517)+18)))))</f>
        <v>#VALUE!</v>
      </c>
      <c r="K517" t="e">
        <f>TRIM(CLEAN(MID(Updates!D517,FIND("Clone permissions of another account: ",Updates!D517)+38,(FIND("Email required:",Updates!D517)-(FIND("Clone permissions of another account: ",Updates!D517)+38)))))</f>
        <v>#VALUE!</v>
      </c>
      <c r="L517" t="e">
        <f t="shared" si="74"/>
        <v>#VALUE!</v>
      </c>
      <c r="M517" s="8" t="e">
        <f>TRIM(CLEAN(MID(Updates!D517,FIND("Branch: ",Updates!D517)+8,(FIND("Division",Updates!D517)-(FIND("Branch: ",Updates!D517)+8)))))</f>
        <v>#VALUE!</v>
      </c>
      <c r="N517" s="8" t="e">
        <f>TRIM(CLEAN(MID(Updates!D517,FIND("Pooled Position: ",Updates!D517)+17,(FIND("Are the",Updates!D517)-(FIND("Pooled Position: ",Updates!D517)+17)))))</f>
        <v>#VALUE!</v>
      </c>
      <c r="O517" t="e">
        <f>TRIM(CLEAN(MID(Updates!D517,FIND("Employee Name: ",Updates!D517)+15,(FIND("Job Title",Updates!D517)-(FIND("Employee Name: ",Updates!D517)+15)))))</f>
        <v>#VALUE!</v>
      </c>
      <c r="P517" t="e">
        <f t="shared" si="75"/>
        <v>#VALUE!</v>
      </c>
      <c r="Q517" t="e">
        <f t="shared" si="76"/>
        <v>#VALUE!</v>
      </c>
      <c r="R517" t="e">
        <f t="shared" si="77"/>
        <v>#VALUE!</v>
      </c>
      <c r="S517" t="e">
        <f>TRIM(CLEAN(MID(Updates!D517,FIND("Account to clone: ",Updates!D517)+18,(FIND("Position",Updates!D517)-(FIND("Account to clone: ",Updates!D517)+18)))))</f>
        <v>#VALUE!</v>
      </c>
      <c r="T517" t="str">
        <f t="shared" si="78"/>
        <v/>
      </c>
      <c r="U517" t="str">
        <f t="shared" si="79"/>
        <v>No</v>
      </c>
      <c r="V517" t="e">
        <f>TRIM(CLEAN(MID(Updates!D517,FIND("Home Share (H:\ drive) required: ",Updates!D517)+4,(FIND("Group Share (S:\ drive) required: ",Updates!D517)-(FIND("Home Share (H:\ drive) required: ",Updates!D517)+4)))))</f>
        <v>#VALUE!</v>
      </c>
      <c r="W517" t="str">
        <f t="shared" si="80"/>
        <v>No</v>
      </c>
      <c r="X517" t="e">
        <f>TRIM(CLEAN(MID(Updates!D517,FIND("S Drive Path: ",Updates!D517)+14,(FIND("Position",Updates!D517)-(FIND("S Drive Path: ",Updates!D517)+14)))))</f>
        <v>#VALUE!</v>
      </c>
      <c r="Y517" t="e">
        <f>("USR\"&amp;Updates!K517)</f>
        <v>#VALUE!</v>
      </c>
      <c r="Z517" t="e">
        <f>Updates!K517&amp;"$"</f>
        <v>#VALUE!</v>
      </c>
      <c r="AA517" s="11">
        <f t="shared" ca="1" si="81"/>
        <v>17</v>
      </c>
      <c r="AB517" s="6" t="str">
        <f ca="1">LOOKUP(AA517,AC2:AC21,AD2:AD21)</f>
        <v>DC4MDB07</v>
      </c>
    </row>
    <row r="518" spans="1:28" ht="12" customHeight="1">
      <c r="A518" s="6" t="e">
        <f>TRIM(CLEAN(MID(Updates!D518,FIND("Network User Id: ",Updates!D518)+17,(FIND("E-MAIL ACCOUNTS",Updates!D518)-(FIND("Network User Id:",Updates!D518)+17)))))</f>
        <v>#VALUE!</v>
      </c>
      <c r="B518" s="6" t="e">
        <f>TRIM(CLEAN(MID(Updates!D518,FIND("Logon ID: ",Updates!D518)+10,(FIND("Password:",Updates!D518)-(FIND("Logon ID:",Updates!D518)+10)))))</f>
        <v>#VALUE!</v>
      </c>
      <c r="C518" t="e">
        <f>TRIM(CLEAN(MID(Updates!D518,FIND("Primary Address: ",Updates!D518)+17,(FIND("Secondary Address:",Updates!D518)-(FIND("Primary Address: ",Updates!D518)+17)))))</f>
        <v>#VALUE!</v>
      </c>
      <c r="D518" t="e">
        <f>TRIM(CLEAN(MID(Updates!D518,FIND("Secondary Address: ",Updates!D518)+19,(FIND("** PLEASE DO NOT REPLY TO THIS E-MAIL. ",Updates!D518)-(FIND("Secondary Address: ",Updates!D518)+19)))))</f>
        <v>#VALUE!</v>
      </c>
      <c r="E518" t="b">
        <f>IF(COUNT(SEARCH({"transpo.ottawa.on.ca"},D518)),"@ottawa.ca")</f>
        <v>0</v>
      </c>
      <c r="F518" s="9" t="e">
        <f t="shared" si="73"/>
        <v>#VALUE!</v>
      </c>
      <c r="G518" t="e">
        <f>TRIM(CLEAN(MID(Updates!D518,FIND("E-mail Address: ",Updates!D518)+16,(FIND("The employee",Updates!D518)-(FIND("E-mail Address: ",Updates!D518)+16)))))</f>
        <v>#VALUE!</v>
      </c>
      <c r="H518" t="e">
        <f>TRIM(CLEAN(MID(Updates!D518,FIND("Account Password: ",Updates!D518)+18,(FIND("NETWORK ACCOUNTS",Updates!D518)-(FIND("Account Password:",Updates!D518)+18)))))</f>
        <v>#VALUE!</v>
      </c>
      <c r="I518" t="e">
        <f>TRIM(CLEAN(MID(Updates!D518,FIND("Password: ",Updates!D518)+10,(FIND("E-mail",Updates!D518)-(FIND("Password:",Updates!D518)+12)))))</f>
        <v>#VALUE!</v>
      </c>
      <c r="J518" t="e">
        <f>TRIM(CLEAN(MID(Updates!D518,FIND("Account to clone: ",Updates!D518)+18,(FIND("Position",Updates!D518)-(FIND("Account to clone: ",Updates!D518)+18)))))</f>
        <v>#VALUE!</v>
      </c>
      <c r="K518" t="e">
        <f>TRIM(CLEAN(MID(Updates!D518,FIND("Clone permissions of another account: ",Updates!D518)+38,(FIND("Email required:",Updates!D518)-(FIND("Clone permissions of another account: ",Updates!D518)+38)))))</f>
        <v>#VALUE!</v>
      </c>
      <c r="L518" t="e">
        <f t="shared" si="74"/>
        <v>#VALUE!</v>
      </c>
      <c r="M518" s="8" t="e">
        <f>TRIM(CLEAN(MID(Updates!D518,FIND("Branch: ",Updates!D518)+8,(FIND("Division",Updates!D518)-(FIND("Branch: ",Updates!D518)+8)))))</f>
        <v>#VALUE!</v>
      </c>
      <c r="N518" s="8" t="e">
        <f>TRIM(CLEAN(MID(Updates!D518,FIND("Pooled Position: ",Updates!D518)+17,(FIND("Are the",Updates!D518)-(FIND("Pooled Position: ",Updates!D518)+17)))))</f>
        <v>#VALUE!</v>
      </c>
      <c r="O518" t="e">
        <f>TRIM(CLEAN(MID(Updates!D518,FIND("Employee Name: ",Updates!D518)+15,(FIND("Job Title",Updates!D518)-(FIND("Employee Name: ",Updates!D518)+15)))))</f>
        <v>#VALUE!</v>
      </c>
      <c r="P518" t="e">
        <f t="shared" si="75"/>
        <v>#VALUE!</v>
      </c>
      <c r="Q518" t="e">
        <f t="shared" si="76"/>
        <v>#VALUE!</v>
      </c>
      <c r="R518" t="e">
        <f t="shared" si="77"/>
        <v>#VALUE!</v>
      </c>
      <c r="S518" t="e">
        <f>TRIM(CLEAN(MID(Updates!D518,FIND("Account to clone: ",Updates!D518)+18,(FIND("Position",Updates!D518)-(FIND("Account to clone: ",Updates!D518)+18)))))</f>
        <v>#VALUE!</v>
      </c>
      <c r="T518" t="str">
        <f t="shared" si="78"/>
        <v/>
      </c>
      <c r="U518" t="str">
        <f t="shared" si="79"/>
        <v>No</v>
      </c>
      <c r="V518" t="e">
        <f>TRIM(CLEAN(MID(Updates!D518,FIND("Home Share (H:\ drive) required: ",Updates!D518)+4,(FIND("Group Share (S:\ drive) required: ",Updates!D518)-(FIND("Home Share (H:\ drive) required: ",Updates!D518)+4)))))</f>
        <v>#VALUE!</v>
      </c>
      <c r="W518" t="str">
        <f t="shared" si="80"/>
        <v>No</v>
      </c>
      <c r="X518" t="e">
        <f>TRIM(CLEAN(MID(Updates!D518,FIND("S Drive Path: ",Updates!D518)+14,(FIND("Position",Updates!D518)-(FIND("S Drive Path: ",Updates!D518)+14)))))</f>
        <v>#VALUE!</v>
      </c>
      <c r="Y518" t="e">
        <f>("USR\"&amp;Updates!K518)</f>
        <v>#VALUE!</v>
      </c>
      <c r="Z518" t="e">
        <f>Updates!K518&amp;"$"</f>
        <v>#VALUE!</v>
      </c>
      <c r="AA518" s="11">
        <f t="shared" ca="1" si="81"/>
        <v>14</v>
      </c>
      <c r="AB518" s="6" t="str">
        <f ca="1">LOOKUP(AA518,AC2:AC21,AD2:AD21)</f>
        <v>DC4MDB04</v>
      </c>
    </row>
    <row r="519" spans="1:28" ht="12" customHeight="1">
      <c r="A519" s="6" t="e">
        <f>TRIM(CLEAN(MID(Updates!D519,FIND("Network User Id: ",Updates!D519)+17,(FIND("E-MAIL ACCOUNTS",Updates!D519)-(FIND("Network User Id:",Updates!D519)+17)))))</f>
        <v>#VALUE!</v>
      </c>
      <c r="B519" s="6" t="e">
        <f>TRIM(CLEAN(MID(Updates!D519,FIND("Logon ID: ",Updates!D519)+10,(FIND("Password:",Updates!D519)-(FIND("Logon ID:",Updates!D519)+10)))))</f>
        <v>#VALUE!</v>
      </c>
      <c r="C519" t="e">
        <f>TRIM(CLEAN(MID(Updates!D519,FIND("Primary Address: ",Updates!D519)+17,(FIND("Secondary Address:",Updates!D519)-(FIND("Primary Address: ",Updates!D519)+17)))))</f>
        <v>#VALUE!</v>
      </c>
      <c r="D519" t="e">
        <f>TRIM(CLEAN(MID(Updates!D519,FIND("Secondary Address: ",Updates!D519)+19,(FIND("** PLEASE DO NOT REPLY TO THIS E-MAIL. ",Updates!D519)-(FIND("Secondary Address: ",Updates!D519)+19)))))</f>
        <v>#VALUE!</v>
      </c>
      <c r="E519" t="b">
        <f>IF(COUNT(SEARCH({"transpo.ottawa.on.ca"},D519)),"@ottawa.ca")</f>
        <v>0</v>
      </c>
      <c r="F519" s="9" t="e">
        <f t="shared" si="73"/>
        <v>#VALUE!</v>
      </c>
      <c r="G519" t="e">
        <f>TRIM(CLEAN(MID(Updates!D519,FIND("E-mail Address: ",Updates!D519)+16,(FIND("The employee",Updates!D519)-(FIND("E-mail Address: ",Updates!D519)+16)))))</f>
        <v>#VALUE!</v>
      </c>
      <c r="H519" t="e">
        <f>TRIM(CLEAN(MID(Updates!D519,FIND("Account Password: ",Updates!D519)+18,(FIND("NETWORK ACCOUNTS",Updates!D519)-(FIND("Account Password:",Updates!D519)+18)))))</f>
        <v>#VALUE!</v>
      </c>
      <c r="I519" t="e">
        <f>TRIM(CLEAN(MID(Updates!D519,FIND("Password: ",Updates!D519)+10,(FIND("E-mail",Updates!D519)-(FIND("Password:",Updates!D519)+12)))))</f>
        <v>#VALUE!</v>
      </c>
      <c r="J519" t="e">
        <f>TRIM(CLEAN(MID(Updates!D519,FIND("Account to clone: ",Updates!D519)+18,(FIND("Position",Updates!D519)-(FIND("Account to clone: ",Updates!D519)+18)))))</f>
        <v>#VALUE!</v>
      </c>
      <c r="K519" t="e">
        <f>TRIM(CLEAN(MID(Updates!D519,FIND("Clone permissions of another account: ",Updates!D519)+38,(FIND("Email required:",Updates!D519)-(FIND("Clone permissions of another account: ",Updates!D519)+38)))))</f>
        <v>#VALUE!</v>
      </c>
      <c r="L519" t="e">
        <f t="shared" si="74"/>
        <v>#VALUE!</v>
      </c>
      <c r="M519" s="8" t="e">
        <f>TRIM(CLEAN(MID(Updates!D519,FIND("Branch: ",Updates!D519)+8,(FIND("Division",Updates!D519)-(FIND("Branch: ",Updates!D519)+8)))))</f>
        <v>#VALUE!</v>
      </c>
      <c r="N519" s="8" t="e">
        <f>TRIM(CLEAN(MID(Updates!D519,FIND("Pooled Position: ",Updates!D519)+17,(FIND("Are the",Updates!D519)-(FIND("Pooled Position: ",Updates!D519)+17)))))</f>
        <v>#VALUE!</v>
      </c>
      <c r="O519" t="e">
        <f>TRIM(CLEAN(MID(Updates!D519,FIND("Employee Name: ",Updates!D519)+15,(FIND("Job Title",Updates!D519)-(FIND("Employee Name: ",Updates!D519)+15)))))</f>
        <v>#VALUE!</v>
      </c>
      <c r="P519" t="e">
        <f t="shared" si="75"/>
        <v>#VALUE!</v>
      </c>
      <c r="Q519" t="e">
        <f t="shared" si="76"/>
        <v>#VALUE!</v>
      </c>
      <c r="R519" t="e">
        <f t="shared" si="77"/>
        <v>#VALUE!</v>
      </c>
      <c r="S519" t="e">
        <f>TRIM(CLEAN(MID(Updates!D519,FIND("Account to clone: ",Updates!D519)+18,(FIND("Position",Updates!D519)-(FIND("Account to clone: ",Updates!D519)+18)))))</f>
        <v>#VALUE!</v>
      </c>
      <c r="T519" t="str">
        <f t="shared" si="78"/>
        <v/>
      </c>
      <c r="U519" t="str">
        <f t="shared" si="79"/>
        <v>No</v>
      </c>
      <c r="V519" t="e">
        <f>TRIM(CLEAN(MID(Updates!D519,FIND("Home Share (H:\ drive) required: ",Updates!D519)+4,(FIND("Group Share (S:\ drive) required: ",Updates!D519)-(FIND("Home Share (H:\ drive) required: ",Updates!D519)+4)))))</f>
        <v>#VALUE!</v>
      </c>
      <c r="W519" t="str">
        <f t="shared" si="80"/>
        <v>No</v>
      </c>
      <c r="X519" t="e">
        <f>TRIM(CLEAN(MID(Updates!D519,FIND("S Drive Path: ",Updates!D519)+14,(FIND("Position",Updates!D519)-(FIND("S Drive Path: ",Updates!D519)+14)))))</f>
        <v>#VALUE!</v>
      </c>
      <c r="Y519" t="e">
        <f>("USR\"&amp;Updates!K519)</f>
        <v>#VALUE!</v>
      </c>
      <c r="Z519" t="e">
        <f>Updates!K519&amp;"$"</f>
        <v>#VALUE!</v>
      </c>
      <c r="AA519" s="11">
        <f t="shared" ca="1" si="81"/>
        <v>8</v>
      </c>
      <c r="AB519" s="6" t="str">
        <f ca="1">LOOKUP(AA519,AC2:AC21,AD2:AD21)</f>
        <v>DC1MDB08</v>
      </c>
    </row>
    <row r="520" spans="1:28" ht="12" customHeight="1">
      <c r="A520" s="6" t="e">
        <f>TRIM(CLEAN(MID(Updates!D520,FIND("Network User Id: ",Updates!D520)+17,(FIND("E-MAIL ACCOUNTS",Updates!D520)-(FIND("Network User Id:",Updates!D520)+17)))))</f>
        <v>#VALUE!</v>
      </c>
      <c r="B520" s="6" t="e">
        <f>TRIM(CLEAN(MID(Updates!D520,FIND("Logon ID: ",Updates!D520)+10,(FIND("Password:",Updates!D520)-(FIND("Logon ID:",Updates!D520)+10)))))</f>
        <v>#VALUE!</v>
      </c>
      <c r="C520" t="e">
        <f>TRIM(CLEAN(MID(Updates!D520,FIND("Primary Address: ",Updates!D520)+17,(FIND("Secondary Address:",Updates!D520)-(FIND("Primary Address: ",Updates!D520)+17)))))</f>
        <v>#VALUE!</v>
      </c>
      <c r="D520" t="e">
        <f>TRIM(CLEAN(MID(Updates!D520,FIND("Secondary Address: ",Updates!D520)+19,(FIND("** PLEASE DO NOT REPLY TO THIS E-MAIL. ",Updates!D520)-(FIND("Secondary Address: ",Updates!D520)+19)))))</f>
        <v>#VALUE!</v>
      </c>
      <c r="E520" t="b">
        <f>IF(COUNT(SEARCH({"transpo.ottawa.on.ca"},D520)),"@ottawa.ca")</f>
        <v>0</v>
      </c>
      <c r="F520" s="9" t="e">
        <f t="shared" si="73"/>
        <v>#VALUE!</v>
      </c>
      <c r="G520" t="e">
        <f>TRIM(CLEAN(MID(Updates!D520,FIND("E-mail Address: ",Updates!D520)+16,(FIND("The employee",Updates!D520)-(FIND("E-mail Address: ",Updates!D520)+16)))))</f>
        <v>#VALUE!</v>
      </c>
      <c r="H520" t="e">
        <f>TRIM(CLEAN(MID(Updates!D520,FIND("Account Password: ",Updates!D520)+18,(FIND("NETWORK ACCOUNTS",Updates!D520)-(FIND("Account Password:",Updates!D520)+18)))))</f>
        <v>#VALUE!</v>
      </c>
      <c r="I520" t="e">
        <f>TRIM(CLEAN(MID(Updates!D520,FIND("Password: ",Updates!D520)+10,(FIND("E-mail",Updates!D520)-(FIND("Password:",Updates!D520)+12)))))</f>
        <v>#VALUE!</v>
      </c>
      <c r="J520" t="e">
        <f>TRIM(CLEAN(MID(Updates!D520,FIND("Account to clone: ",Updates!D520)+18,(FIND("Position",Updates!D520)-(FIND("Account to clone: ",Updates!D520)+18)))))</f>
        <v>#VALUE!</v>
      </c>
      <c r="K520" t="e">
        <f>TRIM(CLEAN(MID(Updates!D520,FIND("Clone permissions of another account: ",Updates!D520)+38,(FIND("Email required:",Updates!D520)-(FIND("Clone permissions of another account: ",Updates!D520)+38)))))</f>
        <v>#VALUE!</v>
      </c>
      <c r="L520" t="e">
        <f t="shared" si="74"/>
        <v>#VALUE!</v>
      </c>
      <c r="M520" s="8" t="e">
        <f>TRIM(CLEAN(MID(Updates!D520,FIND("Branch: ",Updates!D520)+8,(FIND("Division",Updates!D520)-(FIND("Branch: ",Updates!D520)+8)))))</f>
        <v>#VALUE!</v>
      </c>
      <c r="N520" s="8" t="e">
        <f>TRIM(CLEAN(MID(Updates!D520,FIND("Pooled Position: ",Updates!D520)+17,(FIND("Are the",Updates!D520)-(FIND("Pooled Position: ",Updates!D520)+17)))))</f>
        <v>#VALUE!</v>
      </c>
      <c r="O520" t="e">
        <f>TRIM(CLEAN(MID(Updates!D520,FIND("Employee Name: ",Updates!D520)+15,(FIND("Job Title",Updates!D520)-(FIND("Employee Name: ",Updates!D520)+15)))))</f>
        <v>#VALUE!</v>
      </c>
      <c r="P520" t="e">
        <f t="shared" si="75"/>
        <v>#VALUE!</v>
      </c>
      <c r="Q520" t="e">
        <f t="shared" si="76"/>
        <v>#VALUE!</v>
      </c>
      <c r="R520" t="e">
        <f t="shared" si="77"/>
        <v>#VALUE!</v>
      </c>
      <c r="S520" t="e">
        <f>TRIM(CLEAN(MID(Updates!D520,FIND("Account to clone: ",Updates!D520)+18,(FIND("Position",Updates!D520)-(FIND("Account to clone: ",Updates!D520)+18)))))</f>
        <v>#VALUE!</v>
      </c>
      <c r="T520" t="str">
        <f t="shared" si="78"/>
        <v/>
      </c>
      <c r="U520" t="str">
        <f t="shared" si="79"/>
        <v>No</v>
      </c>
      <c r="V520" t="e">
        <f>TRIM(CLEAN(MID(Updates!D520,FIND("Home Share (H:\ drive) required: ",Updates!D520)+4,(FIND("Group Share (S:\ drive) required: ",Updates!D520)-(FIND("Home Share (H:\ drive) required: ",Updates!D520)+4)))))</f>
        <v>#VALUE!</v>
      </c>
      <c r="W520" t="str">
        <f t="shared" si="80"/>
        <v>No</v>
      </c>
      <c r="X520" t="e">
        <f>TRIM(CLEAN(MID(Updates!D520,FIND("S Drive Path: ",Updates!D520)+14,(FIND("Position",Updates!D520)-(FIND("S Drive Path: ",Updates!D520)+14)))))</f>
        <v>#VALUE!</v>
      </c>
      <c r="Y520" t="e">
        <f>("USR\"&amp;Updates!K520)</f>
        <v>#VALUE!</v>
      </c>
      <c r="Z520" t="e">
        <f>Updates!K520&amp;"$"</f>
        <v>#VALUE!</v>
      </c>
      <c r="AA520" s="11">
        <f t="shared" ca="1" si="81"/>
        <v>1</v>
      </c>
      <c r="AB520" s="6" t="str">
        <f ca="1">LOOKUP(AA520,AC2:AC21,AD2:AD21)</f>
        <v>DC1MDB01</v>
      </c>
    </row>
    <row r="521" spans="1:28" ht="12" customHeight="1">
      <c r="A521" s="6" t="e">
        <f>TRIM(CLEAN(MID(Updates!D521,FIND("Network User Id: ",Updates!D521)+17,(FIND("E-MAIL ACCOUNTS",Updates!D521)-(FIND("Network User Id:",Updates!D521)+17)))))</f>
        <v>#VALUE!</v>
      </c>
      <c r="B521" s="6" t="e">
        <f>TRIM(CLEAN(MID(Updates!D521,FIND("Logon ID: ",Updates!D521)+10,(FIND("Password:",Updates!D521)-(FIND("Logon ID:",Updates!D521)+10)))))</f>
        <v>#VALUE!</v>
      </c>
      <c r="C521" t="e">
        <f>TRIM(CLEAN(MID(Updates!D521,FIND("Primary Address: ",Updates!D521)+17,(FIND("Secondary Address:",Updates!D521)-(FIND("Primary Address: ",Updates!D521)+17)))))</f>
        <v>#VALUE!</v>
      </c>
      <c r="D521" t="e">
        <f>TRIM(CLEAN(MID(Updates!D521,FIND("Secondary Address: ",Updates!D521)+19,(FIND("** PLEASE DO NOT REPLY TO THIS E-MAIL. ",Updates!D521)-(FIND("Secondary Address: ",Updates!D521)+19)))))</f>
        <v>#VALUE!</v>
      </c>
      <c r="E521" t="b">
        <f>IF(COUNT(SEARCH({"transpo.ottawa.on.ca"},D521)),"@ottawa.ca")</f>
        <v>0</v>
      </c>
      <c r="F521" s="9" t="e">
        <f t="shared" si="73"/>
        <v>#VALUE!</v>
      </c>
      <c r="G521" t="e">
        <f>TRIM(CLEAN(MID(Updates!D521,FIND("E-mail Address: ",Updates!D521)+16,(FIND("The employee",Updates!D521)-(FIND("E-mail Address: ",Updates!D521)+16)))))</f>
        <v>#VALUE!</v>
      </c>
      <c r="H521" t="e">
        <f>TRIM(CLEAN(MID(Updates!D521,FIND("Account Password: ",Updates!D521)+18,(FIND("NETWORK ACCOUNTS",Updates!D521)-(FIND("Account Password:",Updates!D521)+18)))))</f>
        <v>#VALUE!</v>
      </c>
      <c r="I521" t="e">
        <f>TRIM(CLEAN(MID(Updates!D521,FIND("Password: ",Updates!D521)+10,(FIND("E-mail",Updates!D521)-(FIND("Password:",Updates!D521)+12)))))</f>
        <v>#VALUE!</v>
      </c>
      <c r="J521" t="e">
        <f>TRIM(CLEAN(MID(Updates!D521,FIND("Account to clone: ",Updates!D521)+18,(FIND("Position",Updates!D521)-(FIND("Account to clone: ",Updates!D521)+18)))))</f>
        <v>#VALUE!</v>
      </c>
      <c r="K521" t="e">
        <f>TRIM(CLEAN(MID(Updates!D521,FIND("Clone permissions of another account: ",Updates!D521)+38,(FIND("Email required:",Updates!D521)-(FIND("Clone permissions of another account: ",Updates!D521)+38)))))</f>
        <v>#VALUE!</v>
      </c>
      <c r="L521" t="e">
        <f t="shared" si="74"/>
        <v>#VALUE!</v>
      </c>
      <c r="M521" s="8" t="e">
        <f>TRIM(CLEAN(MID(Updates!D521,FIND("Branch: ",Updates!D521)+8,(FIND("Division",Updates!D521)-(FIND("Branch: ",Updates!D521)+8)))))</f>
        <v>#VALUE!</v>
      </c>
      <c r="N521" s="8" t="e">
        <f>TRIM(CLEAN(MID(Updates!D521,FIND("Pooled Position: ",Updates!D521)+17,(FIND("Are the",Updates!D521)-(FIND("Pooled Position: ",Updates!D521)+17)))))</f>
        <v>#VALUE!</v>
      </c>
      <c r="O521" t="e">
        <f>TRIM(CLEAN(MID(Updates!D521,FIND("Employee Name: ",Updates!D521)+15,(FIND("Job Title",Updates!D521)-(FIND("Employee Name: ",Updates!D521)+15)))))</f>
        <v>#VALUE!</v>
      </c>
      <c r="P521" t="e">
        <f t="shared" si="75"/>
        <v>#VALUE!</v>
      </c>
      <c r="Q521" t="e">
        <f t="shared" si="76"/>
        <v>#VALUE!</v>
      </c>
      <c r="R521" t="e">
        <f t="shared" si="77"/>
        <v>#VALUE!</v>
      </c>
      <c r="S521" t="e">
        <f>TRIM(CLEAN(MID(Updates!D521,FIND("Account to clone: ",Updates!D521)+18,(FIND("Position",Updates!D521)-(FIND("Account to clone: ",Updates!D521)+18)))))</f>
        <v>#VALUE!</v>
      </c>
      <c r="T521" t="str">
        <f t="shared" si="78"/>
        <v/>
      </c>
      <c r="U521" t="str">
        <f t="shared" si="79"/>
        <v>No</v>
      </c>
      <c r="V521" t="e">
        <f>TRIM(CLEAN(MID(Updates!D521,FIND("Home Share (H:\ drive) required: ",Updates!D521)+4,(FIND("Group Share (S:\ drive) required: ",Updates!D521)-(FIND("Home Share (H:\ drive) required: ",Updates!D521)+4)))))</f>
        <v>#VALUE!</v>
      </c>
      <c r="W521" t="str">
        <f t="shared" si="80"/>
        <v>No</v>
      </c>
      <c r="X521" t="e">
        <f>TRIM(CLEAN(MID(Updates!D521,FIND("S Drive Path: ",Updates!D521)+14,(FIND("Position",Updates!D521)-(FIND("S Drive Path: ",Updates!D521)+14)))))</f>
        <v>#VALUE!</v>
      </c>
      <c r="Y521" t="e">
        <f>("USR\"&amp;Updates!K521)</f>
        <v>#VALUE!</v>
      </c>
      <c r="Z521" t="e">
        <f>Updates!K521&amp;"$"</f>
        <v>#VALUE!</v>
      </c>
      <c r="AA521" s="11">
        <f t="shared" ca="1" si="81"/>
        <v>5</v>
      </c>
      <c r="AB521" s="6" t="str">
        <f ca="1">LOOKUP(AA521,AC2:AC21,AD2:AD21)</f>
        <v>DC1MDB05</v>
      </c>
    </row>
    <row r="522" spans="1:28" ht="12" customHeight="1">
      <c r="A522" s="6" t="e">
        <f>TRIM(CLEAN(MID(Updates!D522,FIND("Network User Id: ",Updates!D522)+17,(FIND("E-MAIL ACCOUNTS",Updates!D522)-(FIND("Network User Id:",Updates!D522)+17)))))</f>
        <v>#VALUE!</v>
      </c>
      <c r="B522" s="6" t="e">
        <f>TRIM(CLEAN(MID(Updates!D522,FIND("Logon ID: ",Updates!D522)+10,(FIND("Password:",Updates!D522)-(FIND("Logon ID:",Updates!D522)+10)))))</f>
        <v>#VALUE!</v>
      </c>
      <c r="C522" t="e">
        <f>TRIM(CLEAN(MID(Updates!D522,FIND("Primary Address: ",Updates!D522)+17,(FIND("Secondary Address:",Updates!D522)-(FIND("Primary Address: ",Updates!D522)+17)))))</f>
        <v>#VALUE!</v>
      </c>
      <c r="D522" t="e">
        <f>TRIM(CLEAN(MID(Updates!D522,FIND("Secondary Address: ",Updates!D522)+19,(FIND("** PLEASE DO NOT REPLY TO THIS E-MAIL. ",Updates!D522)-(FIND("Secondary Address: ",Updates!D522)+19)))))</f>
        <v>#VALUE!</v>
      </c>
      <c r="E522" t="b">
        <f>IF(COUNT(SEARCH({"transpo.ottawa.on.ca"},D522)),"@ottawa.ca")</f>
        <v>0</v>
      </c>
      <c r="F522" s="9" t="e">
        <f t="shared" si="73"/>
        <v>#VALUE!</v>
      </c>
      <c r="G522" t="e">
        <f>TRIM(CLEAN(MID(Updates!D522,FIND("E-mail Address: ",Updates!D522)+16,(FIND("The employee",Updates!D522)-(FIND("E-mail Address: ",Updates!D522)+16)))))</f>
        <v>#VALUE!</v>
      </c>
      <c r="H522" t="e">
        <f>TRIM(CLEAN(MID(Updates!D522,FIND("Account Password: ",Updates!D522)+18,(FIND("NETWORK ACCOUNTS",Updates!D522)-(FIND("Account Password:",Updates!D522)+18)))))</f>
        <v>#VALUE!</v>
      </c>
      <c r="I522" t="e">
        <f>TRIM(CLEAN(MID(Updates!D522,FIND("Password: ",Updates!D522)+10,(FIND("E-mail",Updates!D522)-(FIND("Password:",Updates!D522)+12)))))</f>
        <v>#VALUE!</v>
      </c>
      <c r="J522" t="e">
        <f>TRIM(CLEAN(MID(Updates!D522,FIND("Account to clone: ",Updates!D522)+18,(FIND("Position",Updates!D522)-(FIND("Account to clone: ",Updates!D522)+18)))))</f>
        <v>#VALUE!</v>
      </c>
      <c r="K522" t="e">
        <f>TRIM(CLEAN(MID(Updates!D522,FIND("Clone permissions of another account: ",Updates!D522)+38,(FIND("Email required:",Updates!D522)-(FIND("Clone permissions of another account: ",Updates!D522)+38)))))</f>
        <v>#VALUE!</v>
      </c>
      <c r="L522" t="e">
        <f t="shared" si="74"/>
        <v>#VALUE!</v>
      </c>
      <c r="M522" s="8" t="e">
        <f>TRIM(CLEAN(MID(Updates!D522,FIND("Branch: ",Updates!D522)+8,(FIND("Division",Updates!D522)-(FIND("Branch: ",Updates!D522)+8)))))</f>
        <v>#VALUE!</v>
      </c>
      <c r="N522" s="8" t="e">
        <f>TRIM(CLEAN(MID(Updates!D522,FIND("Pooled Position: ",Updates!D522)+17,(FIND("Are the",Updates!D522)-(FIND("Pooled Position: ",Updates!D522)+17)))))</f>
        <v>#VALUE!</v>
      </c>
      <c r="O522" t="e">
        <f>TRIM(CLEAN(MID(Updates!D522,FIND("Employee Name: ",Updates!D522)+15,(FIND("Job Title",Updates!D522)-(FIND("Employee Name: ",Updates!D522)+15)))))</f>
        <v>#VALUE!</v>
      </c>
      <c r="P522" t="e">
        <f t="shared" si="75"/>
        <v>#VALUE!</v>
      </c>
      <c r="Q522" t="e">
        <f t="shared" si="76"/>
        <v>#VALUE!</v>
      </c>
      <c r="R522" t="e">
        <f t="shared" si="77"/>
        <v>#VALUE!</v>
      </c>
      <c r="S522" t="e">
        <f>TRIM(CLEAN(MID(Updates!D522,FIND("Account to clone: ",Updates!D522)+18,(FIND("Position",Updates!D522)-(FIND("Account to clone: ",Updates!D522)+18)))))</f>
        <v>#VALUE!</v>
      </c>
      <c r="T522" t="str">
        <f t="shared" si="78"/>
        <v/>
      </c>
      <c r="U522" t="str">
        <f t="shared" si="79"/>
        <v>No</v>
      </c>
      <c r="V522" t="e">
        <f>TRIM(CLEAN(MID(Updates!D522,FIND("Home Share (H:\ drive) required: ",Updates!D522)+4,(FIND("Group Share (S:\ drive) required: ",Updates!D522)-(FIND("Home Share (H:\ drive) required: ",Updates!D522)+4)))))</f>
        <v>#VALUE!</v>
      </c>
      <c r="W522" t="str">
        <f t="shared" si="80"/>
        <v>No</v>
      </c>
      <c r="X522" t="e">
        <f>TRIM(CLEAN(MID(Updates!D522,FIND("S Drive Path: ",Updates!D522)+14,(FIND("Position",Updates!D522)-(FIND("S Drive Path: ",Updates!D522)+14)))))</f>
        <v>#VALUE!</v>
      </c>
      <c r="Y522" t="e">
        <f>("USR\"&amp;Updates!K522)</f>
        <v>#VALUE!</v>
      </c>
      <c r="Z522" t="e">
        <f>Updates!K522&amp;"$"</f>
        <v>#VALUE!</v>
      </c>
      <c r="AA522" s="11">
        <f t="shared" ca="1" si="81"/>
        <v>6</v>
      </c>
      <c r="AB522" s="6" t="str">
        <f ca="1">LOOKUP(AA522,AC2:AC21,AD2:AD21)</f>
        <v>DC1MDB06</v>
      </c>
    </row>
    <row r="523" spans="1:28" ht="12" customHeight="1">
      <c r="A523" s="6" t="e">
        <f>TRIM(CLEAN(MID(Updates!D523,FIND("Network User Id: ",Updates!D523)+17,(FIND("E-MAIL ACCOUNTS",Updates!D523)-(FIND("Network User Id:",Updates!D523)+17)))))</f>
        <v>#VALUE!</v>
      </c>
      <c r="B523" s="6" t="e">
        <f>TRIM(CLEAN(MID(Updates!D523,FIND("Logon ID: ",Updates!D523)+10,(FIND("Password:",Updates!D523)-(FIND("Logon ID:",Updates!D523)+10)))))</f>
        <v>#VALUE!</v>
      </c>
      <c r="C523" t="e">
        <f>TRIM(CLEAN(MID(Updates!D523,FIND("Primary Address: ",Updates!D523)+17,(FIND("Secondary Address:",Updates!D523)-(FIND("Primary Address: ",Updates!D523)+17)))))</f>
        <v>#VALUE!</v>
      </c>
      <c r="D523" t="e">
        <f>TRIM(CLEAN(MID(Updates!D523,FIND("Secondary Address: ",Updates!D523)+19,(FIND("** PLEASE DO NOT REPLY TO THIS E-MAIL. ",Updates!D523)-(FIND("Secondary Address: ",Updates!D523)+19)))))</f>
        <v>#VALUE!</v>
      </c>
      <c r="E523" t="b">
        <f>IF(COUNT(SEARCH({"transpo.ottawa.on.ca"},D523)),"@ottawa.ca")</f>
        <v>0</v>
      </c>
      <c r="F523" s="9" t="e">
        <f t="shared" si="73"/>
        <v>#VALUE!</v>
      </c>
      <c r="G523" t="e">
        <f>TRIM(CLEAN(MID(Updates!D523,FIND("E-mail Address: ",Updates!D523)+16,(FIND("The employee",Updates!D523)-(FIND("E-mail Address: ",Updates!D523)+16)))))</f>
        <v>#VALUE!</v>
      </c>
      <c r="H523" t="e">
        <f>TRIM(CLEAN(MID(Updates!D523,FIND("Account Password: ",Updates!D523)+18,(FIND("NETWORK ACCOUNTS",Updates!D523)-(FIND("Account Password:",Updates!D523)+18)))))</f>
        <v>#VALUE!</v>
      </c>
      <c r="I523" t="e">
        <f>TRIM(CLEAN(MID(Updates!D523,FIND("Password: ",Updates!D523)+10,(FIND("E-mail",Updates!D523)-(FIND("Password:",Updates!D523)+12)))))</f>
        <v>#VALUE!</v>
      </c>
      <c r="J523" t="e">
        <f>TRIM(CLEAN(MID(Updates!D523,FIND("Account to clone: ",Updates!D523)+18,(FIND("Position",Updates!D523)-(FIND("Account to clone: ",Updates!D523)+18)))))</f>
        <v>#VALUE!</v>
      </c>
      <c r="K523" t="e">
        <f>TRIM(CLEAN(MID(Updates!D523,FIND("Clone permissions of another account: ",Updates!D523)+38,(FIND("Email required:",Updates!D523)-(FIND("Clone permissions of another account: ",Updates!D523)+38)))))</f>
        <v>#VALUE!</v>
      </c>
      <c r="L523" t="e">
        <f t="shared" si="74"/>
        <v>#VALUE!</v>
      </c>
      <c r="M523" s="8" t="e">
        <f>TRIM(CLEAN(MID(Updates!D523,FIND("Branch: ",Updates!D523)+8,(FIND("Division",Updates!D523)-(FIND("Branch: ",Updates!D523)+8)))))</f>
        <v>#VALUE!</v>
      </c>
      <c r="N523" s="8" t="e">
        <f>TRIM(CLEAN(MID(Updates!D523,FIND("Pooled Position: ",Updates!D523)+17,(FIND("Are the",Updates!D523)-(FIND("Pooled Position: ",Updates!D523)+17)))))</f>
        <v>#VALUE!</v>
      </c>
      <c r="O523" t="e">
        <f>TRIM(CLEAN(MID(Updates!D523,FIND("Employee Name: ",Updates!D523)+15,(FIND("Job Title",Updates!D523)-(FIND("Employee Name: ",Updates!D523)+15)))))</f>
        <v>#VALUE!</v>
      </c>
      <c r="P523" t="e">
        <f t="shared" si="75"/>
        <v>#VALUE!</v>
      </c>
      <c r="Q523" t="e">
        <f t="shared" si="76"/>
        <v>#VALUE!</v>
      </c>
      <c r="R523" t="e">
        <f t="shared" si="77"/>
        <v>#VALUE!</v>
      </c>
      <c r="S523" t="e">
        <f>TRIM(CLEAN(MID(Updates!D523,FIND("Account to clone: ",Updates!D523)+18,(FIND("Position",Updates!D523)-(FIND("Account to clone: ",Updates!D523)+18)))))</f>
        <v>#VALUE!</v>
      </c>
      <c r="T523" t="str">
        <f t="shared" si="78"/>
        <v/>
      </c>
      <c r="U523" t="str">
        <f t="shared" si="79"/>
        <v>No</v>
      </c>
      <c r="V523" t="e">
        <f>TRIM(CLEAN(MID(Updates!D523,FIND("Home Share (H:\ drive) required: ",Updates!D523)+4,(FIND("Group Share (S:\ drive) required: ",Updates!D523)-(FIND("Home Share (H:\ drive) required: ",Updates!D523)+4)))))</f>
        <v>#VALUE!</v>
      </c>
      <c r="W523" t="str">
        <f t="shared" si="80"/>
        <v>No</v>
      </c>
      <c r="X523" t="e">
        <f>TRIM(CLEAN(MID(Updates!D523,FIND("S Drive Path: ",Updates!D523)+14,(FIND("Position",Updates!D523)-(FIND("S Drive Path: ",Updates!D523)+14)))))</f>
        <v>#VALUE!</v>
      </c>
      <c r="Y523" t="e">
        <f>("USR\"&amp;Updates!K523)</f>
        <v>#VALUE!</v>
      </c>
      <c r="Z523" t="e">
        <f>Updates!K523&amp;"$"</f>
        <v>#VALUE!</v>
      </c>
      <c r="AA523" s="11">
        <f t="shared" ca="1" si="81"/>
        <v>1</v>
      </c>
      <c r="AB523" s="6" t="str">
        <f ca="1">LOOKUP(AA523,AC2:AC21,AD2:AD21)</f>
        <v>DC1MDB01</v>
      </c>
    </row>
    <row r="524" spans="1:28" ht="12" customHeight="1">
      <c r="A524" s="6" t="e">
        <f>TRIM(CLEAN(MID(Updates!D524,FIND("Network User Id: ",Updates!D524)+17,(FIND("E-MAIL ACCOUNTS",Updates!D524)-(FIND("Network User Id:",Updates!D524)+17)))))</f>
        <v>#VALUE!</v>
      </c>
      <c r="B524" s="6" t="e">
        <f>TRIM(CLEAN(MID(Updates!D524,FIND("Logon ID: ",Updates!D524)+10,(FIND("Password:",Updates!D524)-(FIND("Logon ID:",Updates!D524)+10)))))</f>
        <v>#VALUE!</v>
      </c>
      <c r="C524" t="e">
        <f>TRIM(CLEAN(MID(Updates!D524,FIND("Primary Address: ",Updates!D524)+17,(FIND("Secondary Address:",Updates!D524)-(FIND("Primary Address: ",Updates!D524)+17)))))</f>
        <v>#VALUE!</v>
      </c>
      <c r="D524" t="e">
        <f>TRIM(CLEAN(MID(Updates!D524,FIND("Secondary Address: ",Updates!D524)+19,(FIND("** PLEASE DO NOT REPLY TO THIS E-MAIL. ",Updates!D524)-(FIND("Secondary Address: ",Updates!D524)+19)))))</f>
        <v>#VALUE!</v>
      </c>
      <c r="E524" t="b">
        <f>IF(COUNT(SEARCH({"transpo.ottawa.on.ca"},D524)),"@ottawa.ca")</f>
        <v>0</v>
      </c>
      <c r="F524" s="9" t="e">
        <f t="shared" si="73"/>
        <v>#VALUE!</v>
      </c>
      <c r="G524" t="e">
        <f>TRIM(CLEAN(MID(Updates!D524,FIND("E-mail Address: ",Updates!D524)+16,(FIND("The employee",Updates!D524)-(FIND("E-mail Address: ",Updates!D524)+16)))))</f>
        <v>#VALUE!</v>
      </c>
      <c r="H524" t="e">
        <f>TRIM(CLEAN(MID(Updates!D524,FIND("Account Password: ",Updates!D524)+18,(FIND("NETWORK ACCOUNTS",Updates!D524)-(FIND("Account Password:",Updates!D524)+18)))))</f>
        <v>#VALUE!</v>
      </c>
      <c r="I524" t="e">
        <f>TRIM(CLEAN(MID(Updates!D524,FIND("Password: ",Updates!D524)+10,(FIND("E-mail",Updates!D524)-(FIND("Password:",Updates!D524)+12)))))</f>
        <v>#VALUE!</v>
      </c>
      <c r="J524" t="e">
        <f>TRIM(CLEAN(MID(Updates!D524,FIND("Account to clone: ",Updates!D524)+18,(FIND("Position",Updates!D524)-(FIND("Account to clone: ",Updates!D524)+18)))))</f>
        <v>#VALUE!</v>
      </c>
      <c r="K524" t="e">
        <f>TRIM(CLEAN(MID(Updates!D524,FIND("Clone permissions of another account: ",Updates!D524)+38,(FIND("Email required:",Updates!D524)-(FIND("Clone permissions of another account: ",Updates!D524)+38)))))</f>
        <v>#VALUE!</v>
      </c>
      <c r="L524" t="e">
        <f t="shared" si="74"/>
        <v>#VALUE!</v>
      </c>
      <c r="M524" s="8" t="e">
        <f>TRIM(CLEAN(MID(Updates!D524,FIND("Branch: ",Updates!D524)+8,(FIND("Division",Updates!D524)-(FIND("Branch: ",Updates!D524)+8)))))</f>
        <v>#VALUE!</v>
      </c>
      <c r="N524" s="8" t="e">
        <f>TRIM(CLEAN(MID(Updates!D524,FIND("Pooled Position: ",Updates!D524)+17,(FIND("Are the",Updates!D524)-(FIND("Pooled Position: ",Updates!D524)+17)))))</f>
        <v>#VALUE!</v>
      </c>
      <c r="O524" t="e">
        <f>TRIM(CLEAN(MID(Updates!D524,FIND("Employee Name: ",Updates!D524)+15,(FIND("Job Title",Updates!D524)-(FIND("Employee Name: ",Updates!D524)+15)))))</f>
        <v>#VALUE!</v>
      </c>
      <c r="P524" t="e">
        <f t="shared" si="75"/>
        <v>#VALUE!</v>
      </c>
      <c r="Q524" t="e">
        <f t="shared" si="76"/>
        <v>#VALUE!</v>
      </c>
      <c r="R524" t="e">
        <f t="shared" si="77"/>
        <v>#VALUE!</v>
      </c>
      <c r="S524" t="e">
        <f>TRIM(CLEAN(MID(Updates!D524,FIND("Account to clone: ",Updates!D524)+18,(FIND("Position",Updates!D524)-(FIND("Account to clone: ",Updates!D524)+18)))))</f>
        <v>#VALUE!</v>
      </c>
      <c r="T524" t="str">
        <f t="shared" si="78"/>
        <v/>
      </c>
      <c r="U524" t="str">
        <f t="shared" si="79"/>
        <v>No</v>
      </c>
      <c r="V524" t="e">
        <f>TRIM(CLEAN(MID(Updates!D524,FIND("Home Share (H:\ drive) required: ",Updates!D524)+4,(FIND("Group Share (S:\ drive) required: ",Updates!D524)-(FIND("Home Share (H:\ drive) required: ",Updates!D524)+4)))))</f>
        <v>#VALUE!</v>
      </c>
      <c r="W524" t="str">
        <f t="shared" si="80"/>
        <v>No</v>
      </c>
      <c r="X524" t="e">
        <f>TRIM(CLEAN(MID(Updates!D524,FIND("S Drive Path: ",Updates!D524)+14,(FIND("Position",Updates!D524)-(FIND("S Drive Path: ",Updates!D524)+14)))))</f>
        <v>#VALUE!</v>
      </c>
      <c r="Y524" t="e">
        <f>("USR\"&amp;Updates!K524)</f>
        <v>#VALUE!</v>
      </c>
      <c r="Z524" t="e">
        <f>Updates!K524&amp;"$"</f>
        <v>#VALUE!</v>
      </c>
      <c r="AA524" s="11">
        <f t="shared" ca="1" si="81"/>
        <v>12</v>
      </c>
      <c r="AB524" s="6" t="str">
        <f ca="1">LOOKUP(AA524,AC2:AC21,AD2:AD21)</f>
        <v>DC4MDB02</v>
      </c>
    </row>
    <row r="525" spans="1:28" ht="12" customHeight="1">
      <c r="A525" s="6" t="e">
        <f>TRIM(CLEAN(MID(Updates!D525,FIND("Network User Id: ",Updates!D525)+17,(FIND("E-MAIL ACCOUNTS",Updates!D525)-(FIND("Network User Id:",Updates!D525)+17)))))</f>
        <v>#VALUE!</v>
      </c>
      <c r="B525" s="6" t="e">
        <f>TRIM(CLEAN(MID(Updates!D525,FIND("Logon ID: ",Updates!D525)+10,(FIND("Password:",Updates!D525)-(FIND("Logon ID:",Updates!D525)+10)))))</f>
        <v>#VALUE!</v>
      </c>
      <c r="C525" t="e">
        <f>TRIM(CLEAN(MID(Updates!D525,FIND("Primary Address: ",Updates!D525)+17,(FIND("Secondary Address:",Updates!D525)-(FIND("Primary Address: ",Updates!D525)+17)))))</f>
        <v>#VALUE!</v>
      </c>
      <c r="D525" t="e">
        <f>TRIM(CLEAN(MID(Updates!D525,FIND("Secondary Address: ",Updates!D525)+19,(FIND("** PLEASE DO NOT REPLY TO THIS E-MAIL. ",Updates!D525)-(FIND("Secondary Address: ",Updates!D525)+19)))))</f>
        <v>#VALUE!</v>
      </c>
      <c r="E525" t="b">
        <f>IF(COUNT(SEARCH({"transpo.ottawa.on.ca"},D525)),"@ottawa.ca")</f>
        <v>0</v>
      </c>
      <c r="F525" s="9" t="e">
        <f t="shared" si="73"/>
        <v>#VALUE!</v>
      </c>
      <c r="G525" t="e">
        <f>TRIM(CLEAN(MID(Updates!D525,FIND("E-mail Address: ",Updates!D525)+16,(FIND("The employee",Updates!D525)-(FIND("E-mail Address: ",Updates!D525)+16)))))</f>
        <v>#VALUE!</v>
      </c>
      <c r="H525" t="e">
        <f>TRIM(CLEAN(MID(Updates!D525,FIND("Account Password: ",Updates!D525)+18,(FIND("NETWORK ACCOUNTS",Updates!D525)-(FIND("Account Password:",Updates!D525)+18)))))</f>
        <v>#VALUE!</v>
      </c>
      <c r="I525" t="e">
        <f>TRIM(CLEAN(MID(Updates!D525,FIND("Password: ",Updates!D525)+10,(FIND("E-mail",Updates!D525)-(FIND("Password:",Updates!D525)+12)))))</f>
        <v>#VALUE!</v>
      </c>
      <c r="J525" t="e">
        <f>TRIM(CLEAN(MID(Updates!D525,FIND("Account to clone: ",Updates!D525)+18,(FIND("Position",Updates!D525)-(FIND("Account to clone: ",Updates!D525)+18)))))</f>
        <v>#VALUE!</v>
      </c>
      <c r="K525" t="e">
        <f>TRIM(CLEAN(MID(Updates!D525,FIND("Clone permissions of another account: ",Updates!D525)+38,(FIND("Email required:",Updates!D525)-(FIND("Clone permissions of another account: ",Updates!D525)+38)))))</f>
        <v>#VALUE!</v>
      </c>
      <c r="L525" t="e">
        <f t="shared" si="74"/>
        <v>#VALUE!</v>
      </c>
      <c r="M525" s="8" t="e">
        <f>TRIM(CLEAN(MID(Updates!D525,FIND("Branch: ",Updates!D525)+8,(FIND("Division",Updates!D525)-(FIND("Branch: ",Updates!D525)+8)))))</f>
        <v>#VALUE!</v>
      </c>
      <c r="N525" s="8" t="e">
        <f>TRIM(CLEAN(MID(Updates!D525,FIND("Pooled Position: ",Updates!D525)+17,(FIND("Are the",Updates!D525)-(FIND("Pooled Position: ",Updates!D525)+17)))))</f>
        <v>#VALUE!</v>
      </c>
      <c r="O525" t="e">
        <f>TRIM(CLEAN(MID(Updates!D525,FIND("Employee Name: ",Updates!D525)+15,(FIND("Job Title",Updates!D525)-(FIND("Employee Name: ",Updates!D525)+15)))))</f>
        <v>#VALUE!</v>
      </c>
      <c r="P525" t="e">
        <f t="shared" si="75"/>
        <v>#VALUE!</v>
      </c>
      <c r="Q525" t="e">
        <f t="shared" si="76"/>
        <v>#VALUE!</v>
      </c>
      <c r="R525" t="e">
        <f t="shared" si="77"/>
        <v>#VALUE!</v>
      </c>
      <c r="S525" t="e">
        <f>TRIM(CLEAN(MID(Updates!D525,FIND("Account to clone: ",Updates!D525)+18,(FIND("Position",Updates!D525)-(FIND("Account to clone: ",Updates!D525)+18)))))</f>
        <v>#VALUE!</v>
      </c>
      <c r="T525" t="str">
        <f t="shared" si="78"/>
        <v/>
      </c>
      <c r="U525" t="str">
        <f t="shared" si="79"/>
        <v>No</v>
      </c>
      <c r="V525" t="e">
        <f>TRIM(CLEAN(MID(Updates!D525,FIND("Home Share (H:\ drive) required: ",Updates!D525)+4,(FIND("Group Share (S:\ drive) required: ",Updates!D525)-(FIND("Home Share (H:\ drive) required: ",Updates!D525)+4)))))</f>
        <v>#VALUE!</v>
      </c>
      <c r="W525" t="str">
        <f t="shared" si="80"/>
        <v>No</v>
      </c>
      <c r="X525" t="e">
        <f>TRIM(CLEAN(MID(Updates!D525,FIND("S Drive Path: ",Updates!D525)+14,(FIND("Position",Updates!D525)-(FIND("S Drive Path: ",Updates!D525)+14)))))</f>
        <v>#VALUE!</v>
      </c>
      <c r="Y525" t="e">
        <f>("USR\"&amp;Updates!K525)</f>
        <v>#VALUE!</v>
      </c>
      <c r="Z525" t="e">
        <f>Updates!K525&amp;"$"</f>
        <v>#VALUE!</v>
      </c>
      <c r="AA525" s="11">
        <f t="shared" ca="1" si="81"/>
        <v>7</v>
      </c>
      <c r="AB525" s="6" t="str">
        <f ca="1">LOOKUP(AA525,AC2:AC21,AD2:AD21)</f>
        <v>DC1MDB07</v>
      </c>
    </row>
    <row r="526" spans="1:28" ht="12" customHeight="1">
      <c r="A526" s="6" t="e">
        <f>TRIM(CLEAN(MID(Updates!D526,FIND("Network User Id: ",Updates!D526)+17,(FIND("E-MAIL ACCOUNTS",Updates!D526)-(FIND("Network User Id:",Updates!D526)+17)))))</f>
        <v>#VALUE!</v>
      </c>
      <c r="B526" s="6" t="e">
        <f>TRIM(CLEAN(MID(Updates!D526,FIND("Logon ID: ",Updates!D526)+10,(FIND("Password:",Updates!D526)-(FIND("Logon ID:",Updates!D526)+10)))))</f>
        <v>#VALUE!</v>
      </c>
      <c r="C526" t="e">
        <f>TRIM(CLEAN(MID(Updates!D526,FIND("Primary Address: ",Updates!D526)+17,(FIND("Secondary Address:",Updates!D526)-(FIND("Primary Address: ",Updates!D526)+17)))))</f>
        <v>#VALUE!</v>
      </c>
      <c r="D526" t="e">
        <f>TRIM(CLEAN(MID(Updates!D526,FIND("Secondary Address: ",Updates!D526)+19,(FIND("** PLEASE DO NOT REPLY TO THIS E-MAIL. ",Updates!D526)-(FIND("Secondary Address: ",Updates!D526)+19)))))</f>
        <v>#VALUE!</v>
      </c>
      <c r="E526" t="b">
        <f>IF(COUNT(SEARCH({"transpo.ottawa.on.ca"},D526)),"@ottawa.ca")</f>
        <v>0</v>
      </c>
      <c r="F526" s="9" t="e">
        <f t="shared" si="73"/>
        <v>#VALUE!</v>
      </c>
      <c r="G526" t="e">
        <f>TRIM(CLEAN(MID(Updates!D526,FIND("E-mail Address: ",Updates!D526)+16,(FIND("The employee",Updates!D526)-(FIND("E-mail Address: ",Updates!D526)+16)))))</f>
        <v>#VALUE!</v>
      </c>
      <c r="H526" t="e">
        <f>TRIM(CLEAN(MID(Updates!D526,FIND("Account Password: ",Updates!D526)+18,(FIND("NETWORK ACCOUNTS",Updates!D526)-(FIND("Account Password:",Updates!D526)+18)))))</f>
        <v>#VALUE!</v>
      </c>
      <c r="I526" t="e">
        <f>TRIM(CLEAN(MID(Updates!D526,FIND("Password: ",Updates!D526)+10,(FIND("E-mail",Updates!D526)-(FIND("Password:",Updates!D526)+12)))))</f>
        <v>#VALUE!</v>
      </c>
      <c r="J526" t="e">
        <f>TRIM(CLEAN(MID(Updates!D526,FIND("Account to clone: ",Updates!D526)+18,(FIND("Position",Updates!D526)-(FIND("Account to clone: ",Updates!D526)+18)))))</f>
        <v>#VALUE!</v>
      </c>
      <c r="K526" t="e">
        <f>TRIM(CLEAN(MID(Updates!D526,FIND("Clone permissions of another account: ",Updates!D526)+38,(FIND("Email required:",Updates!D526)-(FIND("Clone permissions of another account: ",Updates!D526)+38)))))</f>
        <v>#VALUE!</v>
      </c>
      <c r="L526" t="e">
        <f t="shared" si="74"/>
        <v>#VALUE!</v>
      </c>
      <c r="M526" s="8" t="e">
        <f>TRIM(CLEAN(MID(Updates!D526,FIND("Branch: ",Updates!D526)+8,(FIND("Division",Updates!D526)-(FIND("Branch: ",Updates!D526)+8)))))</f>
        <v>#VALUE!</v>
      </c>
      <c r="N526" s="8" t="e">
        <f>TRIM(CLEAN(MID(Updates!D526,FIND("Pooled Position: ",Updates!D526)+17,(FIND("Are the",Updates!D526)-(FIND("Pooled Position: ",Updates!D526)+17)))))</f>
        <v>#VALUE!</v>
      </c>
      <c r="O526" t="e">
        <f>TRIM(CLEAN(MID(Updates!D526,FIND("Employee Name: ",Updates!D526)+15,(FIND("Job Title",Updates!D526)-(FIND("Employee Name: ",Updates!D526)+15)))))</f>
        <v>#VALUE!</v>
      </c>
      <c r="P526" t="e">
        <f t="shared" si="75"/>
        <v>#VALUE!</v>
      </c>
      <c r="Q526" t="e">
        <f t="shared" si="76"/>
        <v>#VALUE!</v>
      </c>
      <c r="R526" t="e">
        <f t="shared" si="77"/>
        <v>#VALUE!</v>
      </c>
      <c r="S526" t="e">
        <f>TRIM(CLEAN(MID(Updates!D526,FIND("Account to clone: ",Updates!D526)+18,(FIND("Position",Updates!D526)-(FIND("Account to clone: ",Updates!D526)+18)))))</f>
        <v>#VALUE!</v>
      </c>
      <c r="T526" t="str">
        <f t="shared" si="78"/>
        <v/>
      </c>
      <c r="U526" t="str">
        <f t="shared" si="79"/>
        <v>No</v>
      </c>
      <c r="V526" t="e">
        <f>TRIM(CLEAN(MID(Updates!D526,FIND("Home Share (H:\ drive) required: ",Updates!D526)+4,(FIND("Group Share (S:\ drive) required: ",Updates!D526)-(FIND("Home Share (H:\ drive) required: ",Updates!D526)+4)))))</f>
        <v>#VALUE!</v>
      </c>
      <c r="W526" t="str">
        <f t="shared" si="80"/>
        <v>No</v>
      </c>
      <c r="X526" t="e">
        <f>TRIM(CLEAN(MID(Updates!D526,FIND("S Drive Path: ",Updates!D526)+14,(FIND("Position",Updates!D526)-(FIND("S Drive Path: ",Updates!D526)+14)))))</f>
        <v>#VALUE!</v>
      </c>
      <c r="Y526" t="e">
        <f>("USR\"&amp;Updates!K526)</f>
        <v>#VALUE!</v>
      </c>
      <c r="Z526" t="e">
        <f>Updates!K526&amp;"$"</f>
        <v>#VALUE!</v>
      </c>
      <c r="AA526" s="11">
        <f t="shared" ca="1" si="81"/>
        <v>14</v>
      </c>
      <c r="AB526" s="6" t="str">
        <f ca="1">LOOKUP(AA526,AC2:AC21,AD2:AD21)</f>
        <v>DC4MDB04</v>
      </c>
    </row>
    <row r="527" spans="1:28" ht="12" customHeight="1">
      <c r="A527" s="6" t="e">
        <f>TRIM(CLEAN(MID(Updates!D527,FIND("Network User Id: ",Updates!D527)+17,(FIND("E-MAIL ACCOUNTS",Updates!D527)-(FIND("Network User Id:",Updates!D527)+17)))))</f>
        <v>#VALUE!</v>
      </c>
      <c r="B527" s="6" t="e">
        <f>TRIM(CLEAN(MID(Updates!D527,FIND("Logon ID: ",Updates!D527)+10,(FIND("Password:",Updates!D527)-(FIND("Logon ID:",Updates!D527)+10)))))</f>
        <v>#VALUE!</v>
      </c>
      <c r="C527" t="e">
        <f>TRIM(CLEAN(MID(Updates!D527,FIND("Primary Address: ",Updates!D527)+17,(FIND("Secondary Address:",Updates!D527)-(FIND("Primary Address: ",Updates!D527)+17)))))</f>
        <v>#VALUE!</v>
      </c>
      <c r="D527" t="e">
        <f>TRIM(CLEAN(MID(Updates!D527,FIND("Secondary Address: ",Updates!D527)+19,(FIND("** PLEASE DO NOT REPLY TO THIS E-MAIL. ",Updates!D527)-(FIND("Secondary Address: ",Updates!D527)+19)))))</f>
        <v>#VALUE!</v>
      </c>
      <c r="E527" t="b">
        <f>IF(COUNT(SEARCH({"transpo.ottawa.on.ca"},D527)),"@ottawa.ca")</f>
        <v>0</v>
      </c>
      <c r="F527" s="9" t="e">
        <f t="shared" si="73"/>
        <v>#VALUE!</v>
      </c>
      <c r="G527" t="e">
        <f>TRIM(CLEAN(MID(Updates!D527,FIND("E-mail Address: ",Updates!D527)+16,(FIND("The employee",Updates!D527)-(FIND("E-mail Address: ",Updates!D527)+16)))))</f>
        <v>#VALUE!</v>
      </c>
      <c r="H527" t="e">
        <f>TRIM(CLEAN(MID(Updates!D527,FIND("Account Password: ",Updates!D527)+18,(FIND("NETWORK ACCOUNTS",Updates!D527)-(FIND("Account Password:",Updates!D527)+18)))))</f>
        <v>#VALUE!</v>
      </c>
      <c r="I527" t="e">
        <f>TRIM(CLEAN(MID(Updates!D527,FIND("Password: ",Updates!D527)+10,(FIND("E-mail",Updates!D527)-(FIND("Password:",Updates!D527)+12)))))</f>
        <v>#VALUE!</v>
      </c>
      <c r="J527" t="e">
        <f>TRIM(CLEAN(MID(Updates!D527,FIND("Account to clone: ",Updates!D527)+18,(FIND("Position",Updates!D527)-(FIND("Account to clone: ",Updates!D527)+18)))))</f>
        <v>#VALUE!</v>
      </c>
      <c r="K527" t="e">
        <f>TRIM(CLEAN(MID(Updates!D527,FIND("Clone permissions of another account: ",Updates!D527)+38,(FIND("Email required:",Updates!D527)-(FIND("Clone permissions of another account: ",Updates!D527)+38)))))</f>
        <v>#VALUE!</v>
      </c>
      <c r="L527" t="e">
        <f t="shared" si="74"/>
        <v>#VALUE!</v>
      </c>
      <c r="M527" s="8" t="e">
        <f>TRIM(CLEAN(MID(Updates!D527,FIND("Branch: ",Updates!D527)+8,(FIND("Division",Updates!D527)-(FIND("Branch: ",Updates!D527)+8)))))</f>
        <v>#VALUE!</v>
      </c>
      <c r="N527" s="8" t="e">
        <f>TRIM(CLEAN(MID(Updates!D527,FIND("Pooled Position: ",Updates!D527)+17,(FIND("Are the",Updates!D527)-(FIND("Pooled Position: ",Updates!D527)+17)))))</f>
        <v>#VALUE!</v>
      </c>
      <c r="O527" t="e">
        <f>TRIM(CLEAN(MID(Updates!D527,FIND("Employee Name: ",Updates!D527)+15,(FIND("Job Title",Updates!D527)-(FIND("Employee Name: ",Updates!D527)+15)))))</f>
        <v>#VALUE!</v>
      </c>
      <c r="P527" t="e">
        <f t="shared" si="75"/>
        <v>#VALUE!</v>
      </c>
      <c r="Q527" t="e">
        <f t="shared" si="76"/>
        <v>#VALUE!</v>
      </c>
      <c r="R527" t="e">
        <f t="shared" si="77"/>
        <v>#VALUE!</v>
      </c>
      <c r="S527" t="e">
        <f>TRIM(CLEAN(MID(Updates!D527,FIND("Account to clone: ",Updates!D527)+18,(FIND("Position",Updates!D527)-(FIND("Account to clone: ",Updates!D527)+18)))))</f>
        <v>#VALUE!</v>
      </c>
      <c r="T527" t="str">
        <f t="shared" si="78"/>
        <v/>
      </c>
      <c r="U527" t="str">
        <f t="shared" si="79"/>
        <v>No</v>
      </c>
      <c r="V527" t="e">
        <f>TRIM(CLEAN(MID(Updates!D527,FIND("Home Share (H:\ drive) required: ",Updates!D527)+4,(FIND("Group Share (S:\ drive) required: ",Updates!D527)-(FIND("Home Share (H:\ drive) required: ",Updates!D527)+4)))))</f>
        <v>#VALUE!</v>
      </c>
      <c r="W527" t="str">
        <f t="shared" si="80"/>
        <v>No</v>
      </c>
      <c r="X527" t="e">
        <f>TRIM(CLEAN(MID(Updates!D527,FIND("S Drive Path: ",Updates!D527)+14,(FIND("Position",Updates!D527)-(FIND("S Drive Path: ",Updates!D527)+14)))))</f>
        <v>#VALUE!</v>
      </c>
      <c r="Y527" t="e">
        <f>("USR\"&amp;Updates!K527)</f>
        <v>#VALUE!</v>
      </c>
      <c r="Z527" t="e">
        <f>Updates!K527&amp;"$"</f>
        <v>#VALUE!</v>
      </c>
      <c r="AA527" s="11">
        <f t="shared" ca="1" si="81"/>
        <v>1</v>
      </c>
      <c r="AB527" s="6" t="str">
        <f ca="1">LOOKUP(AA527,AC2:AC21,AD2:AD21)</f>
        <v>DC1MDB01</v>
      </c>
    </row>
    <row r="528" spans="1:28" ht="12" customHeight="1">
      <c r="A528" s="6" t="e">
        <f>TRIM(CLEAN(MID(Updates!D528,FIND("Network User Id: ",Updates!D528)+17,(FIND("E-MAIL ACCOUNTS",Updates!D528)-(FIND("Network User Id:",Updates!D528)+17)))))</f>
        <v>#VALUE!</v>
      </c>
      <c r="B528" s="6" t="e">
        <f>TRIM(CLEAN(MID(Updates!D528,FIND("Logon ID: ",Updates!D528)+10,(FIND("Password:",Updates!D528)-(FIND("Logon ID:",Updates!D528)+10)))))</f>
        <v>#VALUE!</v>
      </c>
      <c r="C528" t="e">
        <f>TRIM(CLEAN(MID(Updates!D528,FIND("Primary Address: ",Updates!D528)+17,(FIND("Secondary Address:",Updates!D528)-(FIND("Primary Address: ",Updates!D528)+17)))))</f>
        <v>#VALUE!</v>
      </c>
      <c r="D528" t="e">
        <f>TRIM(CLEAN(MID(Updates!D528,FIND("Secondary Address: ",Updates!D528)+19,(FIND("** PLEASE DO NOT REPLY TO THIS E-MAIL. ",Updates!D528)-(FIND("Secondary Address: ",Updates!D528)+19)))))</f>
        <v>#VALUE!</v>
      </c>
      <c r="E528" t="b">
        <f>IF(COUNT(SEARCH({"transpo.ottawa.on.ca"},D528)),"@ottawa.ca")</f>
        <v>0</v>
      </c>
      <c r="F528" s="9" t="e">
        <f t="shared" si="73"/>
        <v>#VALUE!</v>
      </c>
      <c r="G528" t="e">
        <f>TRIM(CLEAN(MID(Updates!D528,FIND("E-mail Address: ",Updates!D528)+16,(FIND("The employee",Updates!D528)-(FIND("E-mail Address: ",Updates!D528)+16)))))</f>
        <v>#VALUE!</v>
      </c>
      <c r="H528" t="e">
        <f>TRIM(CLEAN(MID(Updates!D528,FIND("Account Password: ",Updates!D528)+18,(FIND("NETWORK ACCOUNTS",Updates!D528)-(FIND("Account Password:",Updates!D528)+18)))))</f>
        <v>#VALUE!</v>
      </c>
      <c r="I528" t="e">
        <f>TRIM(CLEAN(MID(Updates!D528,FIND("Password: ",Updates!D528)+10,(FIND("E-mail",Updates!D528)-(FIND("Password:",Updates!D528)+12)))))</f>
        <v>#VALUE!</v>
      </c>
      <c r="J528" t="e">
        <f>TRIM(CLEAN(MID(Updates!D528,FIND("Account to clone: ",Updates!D528)+18,(FIND("Position",Updates!D528)-(FIND("Account to clone: ",Updates!D528)+18)))))</f>
        <v>#VALUE!</v>
      </c>
      <c r="K528" t="e">
        <f>TRIM(CLEAN(MID(Updates!D528,FIND("Clone permissions of another account: ",Updates!D528)+38,(FIND("Email required:",Updates!D528)-(FIND("Clone permissions of another account: ",Updates!D528)+38)))))</f>
        <v>#VALUE!</v>
      </c>
      <c r="L528" t="e">
        <f t="shared" si="74"/>
        <v>#VALUE!</v>
      </c>
      <c r="M528" s="8" t="e">
        <f>TRIM(CLEAN(MID(Updates!D528,FIND("Branch: ",Updates!D528)+8,(FIND("Division",Updates!D528)-(FIND("Branch: ",Updates!D528)+8)))))</f>
        <v>#VALUE!</v>
      </c>
      <c r="N528" s="8" t="e">
        <f>TRIM(CLEAN(MID(Updates!D528,FIND("Pooled Position: ",Updates!D528)+17,(FIND("Are the",Updates!D528)-(FIND("Pooled Position: ",Updates!D528)+17)))))</f>
        <v>#VALUE!</v>
      </c>
      <c r="O528" t="e">
        <f>TRIM(CLEAN(MID(Updates!D528,FIND("Employee Name: ",Updates!D528)+15,(FIND("Job Title",Updates!D528)-(FIND("Employee Name: ",Updates!D528)+15)))))</f>
        <v>#VALUE!</v>
      </c>
      <c r="P528" t="e">
        <f t="shared" si="75"/>
        <v>#VALUE!</v>
      </c>
      <c r="Q528" t="e">
        <f t="shared" si="76"/>
        <v>#VALUE!</v>
      </c>
      <c r="R528" t="e">
        <f t="shared" si="77"/>
        <v>#VALUE!</v>
      </c>
      <c r="S528" t="e">
        <f>TRIM(CLEAN(MID(Updates!D528,FIND("Account to clone: ",Updates!D528)+18,(FIND("Position",Updates!D528)-(FIND("Account to clone: ",Updates!D528)+18)))))</f>
        <v>#VALUE!</v>
      </c>
      <c r="T528" t="str">
        <f t="shared" si="78"/>
        <v/>
      </c>
      <c r="U528" t="str">
        <f t="shared" si="79"/>
        <v>No</v>
      </c>
      <c r="V528" t="e">
        <f>TRIM(CLEAN(MID(Updates!D528,FIND("Home Share (H:\ drive) required: ",Updates!D528)+4,(FIND("Group Share (S:\ drive) required: ",Updates!D528)-(FIND("Home Share (H:\ drive) required: ",Updates!D528)+4)))))</f>
        <v>#VALUE!</v>
      </c>
      <c r="W528" t="str">
        <f t="shared" si="80"/>
        <v>No</v>
      </c>
      <c r="X528" t="e">
        <f>TRIM(CLEAN(MID(Updates!D528,FIND("S Drive Path: ",Updates!D528)+14,(FIND("Position",Updates!D528)-(FIND("S Drive Path: ",Updates!D528)+14)))))</f>
        <v>#VALUE!</v>
      </c>
      <c r="Y528" t="e">
        <f>("USR\"&amp;Updates!K528)</f>
        <v>#VALUE!</v>
      </c>
      <c r="Z528" t="e">
        <f>Updates!K528&amp;"$"</f>
        <v>#VALUE!</v>
      </c>
      <c r="AA528" s="11">
        <f t="shared" ca="1" si="81"/>
        <v>12</v>
      </c>
      <c r="AB528" s="6" t="str">
        <f ca="1">LOOKUP(AA528,AC2:AC21,AD2:AD21)</f>
        <v>DC4MDB02</v>
      </c>
    </row>
    <row r="529" spans="1:28" ht="12" customHeight="1">
      <c r="A529" s="6" t="e">
        <f>TRIM(CLEAN(MID(Updates!D529,FIND("Network User Id: ",Updates!D529)+17,(FIND("E-MAIL ACCOUNTS",Updates!D529)-(FIND("Network User Id:",Updates!D529)+17)))))</f>
        <v>#VALUE!</v>
      </c>
      <c r="B529" s="6" t="e">
        <f>TRIM(CLEAN(MID(Updates!D529,FIND("Logon ID: ",Updates!D529)+10,(FIND("Password:",Updates!D529)-(FIND("Logon ID:",Updates!D529)+10)))))</f>
        <v>#VALUE!</v>
      </c>
      <c r="C529" t="e">
        <f>TRIM(CLEAN(MID(Updates!D529,FIND("Primary Address: ",Updates!D529)+17,(FIND("Secondary Address:",Updates!D529)-(FIND("Primary Address: ",Updates!D529)+17)))))</f>
        <v>#VALUE!</v>
      </c>
      <c r="D529" t="e">
        <f>TRIM(CLEAN(MID(Updates!D529,FIND("Secondary Address: ",Updates!D529)+19,(FIND("** PLEASE DO NOT REPLY TO THIS E-MAIL. ",Updates!D529)-(FIND("Secondary Address: ",Updates!D529)+19)))))</f>
        <v>#VALUE!</v>
      </c>
      <c r="E529" t="b">
        <f>IF(COUNT(SEARCH({"transpo.ottawa.on.ca"},D529)),"@ottawa.ca")</f>
        <v>0</v>
      </c>
      <c r="F529" s="9" t="e">
        <f t="shared" si="73"/>
        <v>#VALUE!</v>
      </c>
      <c r="G529" t="e">
        <f>TRIM(CLEAN(MID(Updates!D529,FIND("E-mail Address: ",Updates!D529)+16,(FIND("The employee",Updates!D529)-(FIND("E-mail Address: ",Updates!D529)+16)))))</f>
        <v>#VALUE!</v>
      </c>
      <c r="H529" t="e">
        <f>TRIM(CLEAN(MID(Updates!D529,FIND("Account Password: ",Updates!D529)+18,(FIND("NETWORK ACCOUNTS",Updates!D529)-(FIND("Account Password:",Updates!D529)+18)))))</f>
        <v>#VALUE!</v>
      </c>
      <c r="I529" t="e">
        <f>TRIM(CLEAN(MID(Updates!D529,FIND("Password: ",Updates!D529)+10,(FIND("E-mail",Updates!D529)-(FIND("Password:",Updates!D529)+12)))))</f>
        <v>#VALUE!</v>
      </c>
      <c r="J529" t="e">
        <f>TRIM(CLEAN(MID(Updates!D529,FIND("Account to clone: ",Updates!D529)+18,(FIND("Position",Updates!D529)-(FIND("Account to clone: ",Updates!D529)+18)))))</f>
        <v>#VALUE!</v>
      </c>
      <c r="K529" t="e">
        <f>TRIM(CLEAN(MID(Updates!D529,FIND("Clone permissions of another account: ",Updates!D529)+38,(FIND("Email required:",Updates!D529)-(FIND("Clone permissions of another account: ",Updates!D529)+38)))))</f>
        <v>#VALUE!</v>
      </c>
      <c r="L529" t="e">
        <f t="shared" si="74"/>
        <v>#VALUE!</v>
      </c>
      <c r="M529" s="8" t="e">
        <f>TRIM(CLEAN(MID(Updates!D529,FIND("Branch: ",Updates!D529)+8,(FIND("Division",Updates!D529)-(FIND("Branch: ",Updates!D529)+8)))))</f>
        <v>#VALUE!</v>
      </c>
      <c r="N529" s="8" t="e">
        <f>TRIM(CLEAN(MID(Updates!D529,FIND("Pooled Position: ",Updates!D529)+17,(FIND("Are the",Updates!D529)-(FIND("Pooled Position: ",Updates!D529)+17)))))</f>
        <v>#VALUE!</v>
      </c>
      <c r="O529" t="e">
        <f>TRIM(CLEAN(MID(Updates!D529,FIND("Employee Name: ",Updates!D529)+15,(FIND("Job Title",Updates!D529)-(FIND("Employee Name: ",Updates!D529)+15)))))</f>
        <v>#VALUE!</v>
      </c>
      <c r="P529" t="e">
        <f t="shared" si="75"/>
        <v>#VALUE!</v>
      </c>
      <c r="Q529" t="e">
        <f t="shared" si="76"/>
        <v>#VALUE!</v>
      </c>
      <c r="R529" t="e">
        <f t="shared" si="77"/>
        <v>#VALUE!</v>
      </c>
      <c r="S529" t="e">
        <f>TRIM(CLEAN(MID(Updates!D529,FIND("Account to clone: ",Updates!D529)+18,(FIND("Position",Updates!D529)-(FIND("Account to clone: ",Updates!D529)+18)))))</f>
        <v>#VALUE!</v>
      </c>
      <c r="T529" t="str">
        <f t="shared" si="78"/>
        <v/>
      </c>
      <c r="U529" t="str">
        <f t="shared" si="79"/>
        <v>No</v>
      </c>
      <c r="V529" t="e">
        <f>TRIM(CLEAN(MID(Updates!D529,FIND("Home Share (H:\ drive) required: ",Updates!D529)+4,(FIND("Group Share (S:\ drive) required: ",Updates!D529)-(FIND("Home Share (H:\ drive) required: ",Updates!D529)+4)))))</f>
        <v>#VALUE!</v>
      </c>
      <c r="W529" t="str">
        <f t="shared" si="80"/>
        <v>No</v>
      </c>
      <c r="X529" t="e">
        <f>TRIM(CLEAN(MID(Updates!D529,FIND("S Drive Path: ",Updates!D529)+14,(FIND("Position",Updates!D529)-(FIND("S Drive Path: ",Updates!D529)+14)))))</f>
        <v>#VALUE!</v>
      </c>
      <c r="Y529" t="e">
        <f>("USR\"&amp;Updates!K529)</f>
        <v>#VALUE!</v>
      </c>
      <c r="Z529" t="e">
        <f>Updates!K529&amp;"$"</f>
        <v>#VALUE!</v>
      </c>
      <c r="AA529" s="11">
        <f t="shared" ca="1" si="81"/>
        <v>12</v>
      </c>
      <c r="AB529" s="6" t="str">
        <f ca="1">LOOKUP(AA529,AC2:AC21,AD2:AD21)</f>
        <v>DC4MDB02</v>
      </c>
    </row>
    <row r="530" spans="1:28" ht="12" customHeight="1">
      <c r="A530" s="6" t="e">
        <f>TRIM(CLEAN(MID(Updates!D530,FIND("Network User Id: ",Updates!D530)+17,(FIND("E-MAIL ACCOUNTS",Updates!D530)-(FIND("Network User Id:",Updates!D530)+17)))))</f>
        <v>#VALUE!</v>
      </c>
      <c r="B530" s="6" t="e">
        <f>TRIM(CLEAN(MID(Updates!D530,FIND("Logon ID: ",Updates!D530)+10,(FIND("Password:",Updates!D530)-(FIND("Logon ID:",Updates!D530)+10)))))</f>
        <v>#VALUE!</v>
      </c>
      <c r="C530" t="e">
        <f>TRIM(CLEAN(MID(Updates!D530,FIND("Primary Address: ",Updates!D530)+17,(FIND("Secondary Address:",Updates!D530)-(FIND("Primary Address: ",Updates!D530)+17)))))</f>
        <v>#VALUE!</v>
      </c>
      <c r="D530" t="e">
        <f>TRIM(CLEAN(MID(Updates!D530,FIND("Secondary Address: ",Updates!D530)+19,(FIND("** PLEASE DO NOT REPLY TO THIS E-MAIL. ",Updates!D530)-(FIND("Secondary Address: ",Updates!D530)+19)))))</f>
        <v>#VALUE!</v>
      </c>
      <c r="E530" t="b">
        <f>IF(COUNT(SEARCH({"transpo.ottawa.on.ca"},D530)),"@ottawa.ca")</f>
        <v>0</v>
      </c>
      <c r="F530" s="9" t="e">
        <f t="shared" si="73"/>
        <v>#VALUE!</v>
      </c>
      <c r="G530" t="e">
        <f>TRIM(CLEAN(MID(Updates!D530,FIND("E-mail Address: ",Updates!D530)+16,(FIND("The employee",Updates!D530)-(FIND("E-mail Address: ",Updates!D530)+16)))))</f>
        <v>#VALUE!</v>
      </c>
      <c r="H530" t="e">
        <f>TRIM(CLEAN(MID(Updates!D530,FIND("Account Password: ",Updates!D530)+18,(FIND("NETWORK ACCOUNTS",Updates!D530)-(FIND("Account Password:",Updates!D530)+18)))))</f>
        <v>#VALUE!</v>
      </c>
      <c r="I530" t="e">
        <f>TRIM(CLEAN(MID(Updates!D530,FIND("Password: ",Updates!D530)+10,(FIND("E-mail",Updates!D530)-(FIND("Password:",Updates!D530)+12)))))</f>
        <v>#VALUE!</v>
      </c>
      <c r="J530" t="e">
        <f>TRIM(CLEAN(MID(Updates!D530,FIND("Account to clone: ",Updates!D530)+18,(FIND("Position",Updates!D530)-(FIND("Account to clone: ",Updates!D530)+18)))))</f>
        <v>#VALUE!</v>
      </c>
      <c r="K530" t="e">
        <f>TRIM(CLEAN(MID(Updates!D530,FIND("Clone permissions of another account: ",Updates!D530)+38,(FIND("Email required:",Updates!D530)-(FIND("Clone permissions of another account: ",Updates!D530)+38)))))</f>
        <v>#VALUE!</v>
      </c>
      <c r="L530" t="e">
        <f t="shared" si="74"/>
        <v>#VALUE!</v>
      </c>
      <c r="M530" s="8" t="e">
        <f>TRIM(CLEAN(MID(Updates!D530,FIND("Branch: ",Updates!D530)+8,(FIND("Division",Updates!D530)-(FIND("Branch: ",Updates!D530)+8)))))</f>
        <v>#VALUE!</v>
      </c>
      <c r="N530" s="8" t="e">
        <f>TRIM(CLEAN(MID(Updates!D530,FIND("Pooled Position: ",Updates!D530)+17,(FIND("Are the",Updates!D530)-(FIND("Pooled Position: ",Updates!D530)+17)))))</f>
        <v>#VALUE!</v>
      </c>
      <c r="O530" t="e">
        <f>TRIM(CLEAN(MID(Updates!D530,FIND("Employee Name: ",Updates!D530)+15,(FIND("Job Title",Updates!D530)-(FIND("Employee Name: ",Updates!D530)+15)))))</f>
        <v>#VALUE!</v>
      </c>
      <c r="P530" t="e">
        <f t="shared" si="75"/>
        <v>#VALUE!</v>
      </c>
      <c r="Q530" t="e">
        <f t="shared" si="76"/>
        <v>#VALUE!</v>
      </c>
      <c r="R530" t="e">
        <f t="shared" si="77"/>
        <v>#VALUE!</v>
      </c>
      <c r="S530" t="e">
        <f>TRIM(CLEAN(MID(Updates!D530,FIND("Account to clone: ",Updates!D530)+18,(FIND("Position",Updates!D530)-(FIND("Account to clone: ",Updates!D530)+18)))))</f>
        <v>#VALUE!</v>
      </c>
      <c r="T530" t="str">
        <f t="shared" si="78"/>
        <v/>
      </c>
      <c r="U530" t="str">
        <f t="shared" si="79"/>
        <v>No</v>
      </c>
      <c r="V530" t="e">
        <f>TRIM(CLEAN(MID(Updates!D530,FIND("Home Share (H:\ drive) required: ",Updates!D530)+4,(FIND("Group Share (S:\ drive) required: ",Updates!D530)-(FIND("Home Share (H:\ drive) required: ",Updates!D530)+4)))))</f>
        <v>#VALUE!</v>
      </c>
      <c r="W530" t="str">
        <f t="shared" si="80"/>
        <v>No</v>
      </c>
      <c r="X530" t="e">
        <f>TRIM(CLEAN(MID(Updates!D530,FIND("S Drive Path: ",Updates!D530)+14,(FIND("Position",Updates!D530)-(FIND("S Drive Path: ",Updates!D530)+14)))))</f>
        <v>#VALUE!</v>
      </c>
      <c r="Y530" t="e">
        <f>("USR\"&amp;Updates!K530)</f>
        <v>#VALUE!</v>
      </c>
      <c r="Z530" t="e">
        <f>Updates!K530&amp;"$"</f>
        <v>#VALUE!</v>
      </c>
      <c r="AA530" s="11">
        <f t="shared" ca="1" si="81"/>
        <v>16</v>
      </c>
      <c r="AB530" s="6" t="str">
        <f ca="1">LOOKUP(AA530,AC2:AC21,AD2:AD21)</f>
        <v>DC4MDB06</v>
      </c>
    </row>
    <row r="531" spans="1:28" ht="12" customHeight="1">
      <c r="A531" s="6" t="e">
        <f>TRIM(CLEAN(MID(Updates!D531,FIND("Network User Id: ",Updates!D531)+17,(FIND("E-MAIL ACCOUNTS",Updates!D531)-(FIND("Network User Id:",Updates!D531)+17)))))</f>
        <v>#VALUE!</v>
      </c>
      <c r="B531" s="6" t="e">
        <f>TRIM(CLEAN(MID(Updates!D531,FIND("Logon ID: ",Updates!D531)+10,(FIND("Password:",Updates!D531)-(FIND("Logon ID:",Updates!D531)+10)))))</f>
        <v>#VALUE!</v>
      </c>
      <c r="C531" t="e">
        <f>TRIM(CLEAN(MID(Updates!D531,FIND("Primary Address: ",Updates!D531)+17,(FIND("Secondary Address:",Updates!D531)-(FIND("Primary Address: ",Updates!D531)+17)))))</f>
        <v>#VALUE!</v>
      </c>
      <c r="D531" t="e">
        <f>TRIM(CLEAN(MID(Updates!D531,FIND("Secondary Address: ",Updates!D531)+19,(FIND("** PLEASE DO NOT REPLY TO THIS E-MAIL. ",Updates!D531)-(FIND("Secondary Address: ",Updates!D531)+19)))))</f>
        <v>#VALUE!</v>
      </c>
      <c r="E531" t="b">
        <f>IF(COUNT(SEARCH({"transpo.ottawa.on.ca"},D531)),"@ottawa.ca")</f>
        <v>0</v>
      </c>
      <c r="F531" s="9" t="e">
        <f t="shared" si="73"/>
        <v>#VALUE!</v>
      </c>
      <c r="G531" t="e">
        <f>TRIM(CLEAN(MID(Updates!D531,FIND("E-mail Address: ",Updates!D531)+16,(FIND("The employee",Updates!D531)-(FIND("E-mail Address: ",Updates!D531)+16)))))</f>
        <v>#VALUE!</v>
      </c>
      <c r="H531" t="e">
        <f>TRIM(CLEAN(MID(Updates!D531,FIND("Account Password: ",Updates!D531)+18,(FIND("NETWORK ACCOUNTS",Updates!D531)-(FIND("Account Password:",Updates!D531)+18)))))</f>
        <v>#VALUE!</v>
      </c>
      <c r="I531" t="e">
        <f>TRIM(CLEAN(MID(Updates!D531,FIND("Password: ",Updates!D531)+10,(FIND("E-mail",Updates!D531)-(FIND("Password:",Updates!D531)+12)))))</f>
        <v>#VALUE!</v>
      </c>
      <c r="J531" t="e">
        <f>TRIM(CLEAN(MID(Updates!D531,FIND("Account to clone: ",Updates!D531)+18,(FIND("Position",Updates!D531)-(FIND("Account to clone: ",Updates!D531)+18)))))</f>
        <v>#VALUE!</v>
      </c>
      <c r="K531" t="e">
        <f>TRIM(CLEAN(MID(Updates!D531,FIND("Clone permissions of another account: ",Updates!D531)+38,(FIND("Email required:",Updates!D531)-(FIND("Clone permissions of another account: ",Updates!D531)+38)))))</f>
        <v>#VALUE!</v>
      </c>
      <c r="L531" t="e">
        <f t="shared" si="74"/>
        <v>#VALUE!</v>
      </c>
      <c r="M531" s="8" t="e">
        <f>TRIM(CLEAN(MID(Updates!D531,FIND("Branch: ",Updates!D531)+8,(FIND("Division",Updates!D531)-(FIND("Branch: ",Updates!D531)+8)))))</f>
        <v>#VALUE!</v>
      </c>
      <c r="N531" s="8" t="e">
        <f>TRIM(CLEAN(MID(Updates!D531,FIND("Pooled Position: ",Updates!D531)+17,(FIND("Are the",Updates!D531)-(FIND("Pooled Position: ",Updates!D531)+17)))))</f>
        <v>#VALUE!</v>
      </c>
      <c r="O531" t="e">
        <f>TRIM(CLEAN(MID(Updates!D531,FIND("Employee Name: ",Updates!D531)+15,(FIND("Job Title",Updates!D531)-(FIND("Employee Name: ",Updates!D531)+15)))))</f>
        <v>#VALUE!</v>
      </c>
      <c r="P531" t="e">
        <f t="shared" si="75"/>
        <v>#VALUE!</v>
      </c>
      <c r="Q531" t="e">
        <f t="shared" si="76"/>
        <v>#VALUE!</v>
      </c>
      <c r="R531" t="e">
        <f t="shared" si="77"/>
        <v>#VALUE!</v>
      </c>
      <c r="S531" t="e">
        <f>TRIM(CLEAN(MID(Updates!D531,FIND("Account to clone: ",Updates!D531)+18,(FIND("Position",Updates!D531)-(FIND("Account to clone: ",Updates!D531)+18)))))</f>
        <v>#VALUE!</v>
      </c>
      <c r="T531" t="str">
        <f t="shared" si="78"/>
        <v/>
      </c>
      <c r="U531" t="str">
        <f t="shared" si="79"/>
        <v>No</v>
      </c>
      <c r="V531" t="e">
        <f>TRIM(CLEAN(MID(Updates!D531,FIND("Home Share (H:\ drive) required: ",Updates!D531)+4,(FIND("Group Share (S:\ drive) required: ",Updates!D531)-(FIND("Home Share (H:\ drive) required: ",Updates!D531)+4)))))</f>
        <v>#VALUE!</v>
      </c>
      <c r="W531" t="str">
        <f t="shared" si="80"/>
        <v>No</v>
      </c>
      <c r="X531" t="e">
        <f>TRIM(CLEAN(MID(Updates!D531,FIND("S Drive Path: ",Updates!D531)+14,(FIND("Position",Updates!D531)-(FIND("S Drive Path: ",Updates!D531)+14)))))</f>
        <v>#VALUE!</v>
      </c>
      <c r="Y531" t="e">
        <f>("USR\"&amp;Updates!K531)</f>
        <v>#VALUE!</v>
      </c>
      <c r="Z531" t="e">
        <f>Updates!K531&amp;"$"</f>
        <v>#VALUE!</v>
      </c>
      <c r="AA531" s="11">
        <f t="shared" ca="1" si="81"/>
        <v>7</v>
      </c>
      <c r="AB531" s="6" t="str">
        <f ca="1">LOOKUP(AA531,AC2:AC21,AD2:AD21)</f>
        <v>DC1MDB07</v>
      </c>
    </row>
    <row r="532" spans="1:28" ht="12" customHeight="1">
      <c r="A532" s="6" t="e">
        <f>TRIM(CLEAN(MID(Updates!D532,FIND("Network User Id: ",Updates!D532)+17,(FIND("E-MAIL ACCOUNTS",Updates!D532)-(FIND("Network User Id:",Updates!D532)+17)))))</f>
        <v>#VALUE!</v>
      </c>
      <c r="B532" s="6" t="e">
        <f>TRIM(CLEAN(MID(Updates!D532,FIND("Logon ID: ",Updates!D532)+10,(FIND("Password:",Updates!D532)-(FIND("Logon ID:",Updates!D532)+10)))))</f>
        <v>#VALUE!</v>
      </c>
      <c r="C532" t="e">
        <f>TRIM(CLEAN(MID(Updates!D532,FIND("Primary Address: ",Updates!D532)+17,(FIND("Secondary Address:",Updates!D532)-(FIND("Primary Address: ",Updates!D532)+17)))))</f>
        <v>#VALUE!</v>
      </c>
      <c r="D532" t="e">
        <f>TRIM(CLEAN(MID(Updates!D532,FIND("Secondary Address: ",Updates!D532)+19,(FIND("** PLEASE DO NOT REPLY TO THIS E-MAIL. ",Updates!D532)-(FIND("Secondary Address: ",Updates!D532)+19)))))</f>
        <v>#VALUE!</v>
      </c>
      <c r="E532" t="b">
        <f>IF(COUNT(SEARCH({"transpo.ottawa.on.ca"},D532)),"@ottawa.ca")</f>
        <v>0</v>
      </c>
      <c r="F532" s="9" t="e">
        <f t="shared" si="73"/>
        <v>#VALUE!</v>
      </c>
      <c r="G532" t="e">
        <f>TRIM(CLEAN(MID(Updates!D532,FIND("E-mail Address: ",Updates!D532)+16,(FIND("The employee",Updates!D532)-(FIND("E-mail Address: ",Updates!D532)+16)))))</f>
        <v>#VALUE!</v>
      </c>
      <c r="H532" t="e">
        <f>TRIM(CLEAN(MID(Updates!D532,FIND("Account Password: ",Updates!D532)+18,(FIND("NETWORK ACCOUNTS",Updates!D532)-(FIND("Account Password:",Updates!D532)+18)))))</f>
        <v>#VALUE!</v>
      </c>
      <c r="I532" t="e">
        <f>TRIM(CLEAN(MID(Updates!D532,FIND("Password: ",Updates!D532)+10,(FIND("E-mail",Updates!D532)-(FIND("Password:",Updates!D532)+12)))))</f>
        <v>#VALUE!</v>
      </c>
      <c r="J532" t="e">
        <f>TRIM(CLEAN(MID(Updates!D532,FIND("Account to clone: ",Updates!D532)+18,(FIND("Position",Updates!D532)-(FIND("Account to clone: ",Updates!D532)+18)))))</f>
        <v>#VALUE!</v>
      </c>
      <c r="K532" t="e">
        <f>TRIM(CLEAN(MID(Updates!D532,FIND("Clone permissions of another account: ",Updates!D532)+38,(FIND("Email required:",Updates!D532)-(FIND("Clone permissions of another account: ",Updates!D532)+38)))))</f>
        <v>#VALUE!</v>
      </c>
      <c r="L532" t="e">
        <f t="shared" si="74"/>
        <v>#VALUE!</v>
      </c>
      <c r="M532" s="8" t="e">
        <f>TRIM(CLEAN(MID(Updates!D532,FIND("Branch: ",Updates!D532)+8,(FIND("Division",Updates!D532)-(FIND("Branch: ",Updates!D532)+8)))))</f>
        <v>#VALUE!</v>
      </c>
      <c r="N532" s="8" t="e">
        <f>TRIM(CLEAN(MID(Updates!D532,FIND("Pooled Position: ",Updates!D532)+17,(FIND("Are the",Updates!D532)-(FIND("Pooled Position: ",Updates!D532)+17)))))</f>
        <v>#VALUE!</v>
      </c>
      <c r="O532" t="e">
        <f>TRIM(CLEAN(MID(Updates!D532,FIND("Employee Name: ",Updates!D532)+15,(FIND("Job Title",Updates!D532)-(FIND("Employee Name: ",Updates!D532)+15)))))</f>
        <v>#VALUE!</v>
      </c>
      <c r="P532" t="e">
        <f t="shared" si="75"/>
        <v>#VALUE!</v>
      </c>
      <c r="Q532" t="e">
        <f t="shared" si="76"/>
        <v>#VALUE!</v>
      </c>
      <c r="R532" t="e">
        <f t="shared" si="77"/>
        <v>#VALUE!</v>
      </c>
      <c r="S532" t="e">
        <f>TRIM(CLEAN(MID(Updates!D532,FIND("Account to clone: ",Updates!D532)+18,(FIND("Position",Updates!D532)-(FIND("Account to clone: ",Updates!D532)+18)))))</f>
        <v>#VALUE!</v>
      </c>
      <c r="T532" t="str">
        <f t="shared" si="78"/>
        <v/>
      </c>
      <c r="U532" t="str">
        <f t="shared" si="79"/>
        <v>No</v>
      </c>
      <c r="V532" t="e">
        <f>TRIM(CLEAN(MID(Updates!D532,FIND("Home Share (H:\ drive) required: ",Updates!D532)+4,(FIND("Group Share (S:\ drive) required: ",Updates!D532)-(FIND("Home Share (H:\ drive) required: ",Updates!D532)+4)))))</f>
        <v>#VALUE!</v>
      </c>
      <c r="W532" t="str">
        <f t="shared" si="80"/>
        <v>No</v>
      </c>
      <c r="X532" t="e">
        <f>TRIM(CLEAN(MID(Updates!D532,FIND("S Drive Path: ",Updates!D532)+14,(FIND("Position",Updates!D532)-(FIND("S Drive Path: ",Updates!D532)+14)))))</f>
        <v>#VALUE!</v>
      </c>
      <c r="Y532" t="e">
        <f>("USR\"&amp;Updates!K532)</f>
        <v>#VALUE!</v>
      </c>
      <c r="Z532" t="e">
        <f>Updates!K532&amp;"$"</f>
        <v>#VALUE!</v>
      </c>
      <c r="AA532" s="11">
        <f t="shared" ca="1" si="81"/>
        <v>19</v>
      </c>
      <c r="AB532" s="6" t="str">
        <f ca="1">LOOKUP(AA532,AC2:AC21,AD2:AD21)</f>
        <v>DC4MDB09</v>
      </c>
    </row>
    <row r="533" spans="1:28" ht="12" customHeight="1">
      <c r="A533" s="6" t="e">
        <f>TRIM(CLEAN(MID(Updates!D533,FIND("Network User Id: ",Updates!D533)+17,(FIND("E-MAIL ACCOUNTS",Updates!D533)-(FIND("Network User Id:",Updates!D533)+17)))))</f>
        <v>#VALUE!</v>
      </c>
      <c r="B533" s="6" t="e">
        <f>TRIM(CLEAN(MID(Updates!D533,FIND("Logon ID: ",Updates!D533)+10,(FIND("Password:",Updates!D533)-(FIND("Logon ID:",Updates!D533)+10)))))</f>
        <v>#VALUE!</v>
      </c>
      <c r="C533" t="e">
        <f>TRIM(CLEAN(MID(Updates!D533,FIND("Primary Address: ",Updates!D533)+17,(FIND("Secondary Address:",Updates!D533)-(FIND("Primary Address: ",Updates!D533)+17)))))</f>
        <v>#VALUE!</v>
      </c>
      <c r="D533" t="e">
        <f>TRIM(CLEAN(MID(Updates!D533,FIND("Secondary Address: ",Updates!D533)+19,(FIND("** PLEASE DO NOT REPLY TO THIS E-MAIL. ",Updates!D533)-(FIND("Secondary Address: ",Updates!D533)+19)))))</f>
        <v>#VALUE!</v>
      </c>
      <c r="E533" t="b">
        <f>IF(COUNT(SEARCH({"transpo.ottawa.on.ca"},D533)),"@ottawa.ca")</f>
        <v>0</v>
      </c>
      <c r="F533" s="9" t="e">
        <f t="shared" si="73"/>
        <v>#VALUE!</v>
      </c>
      <c r="G533" t="e">
        <f>TRIM(CLEAN(MID(Updates!D533,FIND("E-mail Address: ",Updates!D533)+16,(FIND("The employee",Updates!D533)-(FIND("E-mail Address: ",Updates!D533)+16)))))</f>
        <v>#VALUE!</v>
      </c>
      <c r="H533" t="e">
        <f>TRIM(CLEAN(MID(Updates!D533,FIND("Account Password: ",Updates!D533)+18,(FIND("NETWORK ACCOUNTS",Updates!D533)-(FIND("Account Password:",Updates!D533)+18)))))</f>
        <v>#VALUE!</v>
      </c>
      <c r="I533" t="e">
        <f>TRIM(CLEAN(MID(Updates!D533,FIND("Password: ",Updates!D533)+10,(FIND("E-mail",Updates!D533)-(FIND("Password:",Updates!D533)+12)))))</f>
        <v>#VALUE!</v>
      </c>
      <c r="J533" t="e">
        <f>TRIM(CLEAN(MID(Updates!D533,FIND("Account to clone: ",Updates!D533)+18,(FIND("Position",Updates!D533)-(FIND("Account to clone: ",Updates!D533)+18)))))</f>
        <v>#VALUE!</v>
      </c>
      <c r="K533" t="e">
        <f>TRIM(CLEAN(MID(Updates!D533,FIND("Clone permissions of another account: ",Updates!D533)+38,(FIND("Email required:",Updates!D533)-(FIND("Clone permissions of another account: ",Updates!D533)+38)))))</f>
        <v>#VALUE!</v>
      </c>
      <c r="L533" t="e">
        <f t="shared" si="74"/>
        <v>#VALUE!</v>
      </c>
      <c r="M533" s="8" t="e">
        <f>TRIM(CLEAN(MID(Updates!D533,FIND("Branch: ",Updates!D533)+8,(FIND("Division",Updates!D533)-(FIND("Branch: ",Updates!D533)+8)))))</f>
        <v>#VALUE!</v>
      </c>
      <c r="N533" s="8" t="e">
        <f>TRIM(CLEAN(MID(Updates!D533,FIND("Pooled Position: ",Updates!D533)+17,(FIND("Are the",Updates!D533)-(FIND("Pooled Position: ",Updates!D533)+17)))))</f>
        <v>#VALUE!</v>
      </c>
      <c r="O533" t="e">
        <f>TRIM(CLEAN(MID(Updates!D533,FIND("Employee Name: ",Updates!D533)+15,(FIND("Job Title",Updates!D533)-(FIND("Employee Name: ",Updates!D533)+15)))))</f>
        <v>#VALUE!</v>
      </c>
      <c r="P533" t="e">
        <f t="shared" si="75"/>
        <v>#VALUE!</v>
      </c>
      <c r="Q533" t="e">
        <f t="shared" si="76"/>
        <v>#VALUE!</v>
      </c>
      <c r="R533" t="e">
        <f t="shared" si="77"/>
        <v>#VALUE!</v>
      </c>
      <c r="S533" t="e">
        <f>TRIM(CLEAN(MID(Updates!D533,FIND("Account to clone: ",Updates!D533)+18,(FIND("Position",Updates!D533)-(FIND("Account to clone: ",Updates!D533)+18)))))</f>
        <v>#VALUE!</v>
      </c>
      <c r="T533" t="str">
        <f t="shared" si="78"/>
        <v/>
      </c>
      <c r="U533" t="str">
        <f t="shared" si="79"/>
        <v>No</v>
      </c>
      <c r="V533" t="e">
        <f>TRIM(CLEAN(MID(Updates!D533,FIND("Home Share (H:\ drive) required: ",Updates!D533)+4,(FIND("Group Share (S:\ drive) required: ",Updates!D533)-(FIND("Home Share (H:\ drive) required: ",Updates!D533)+4)))))</f>
        <v>#VALUE!</v>
      </c>
      <c r="W533" t="str">
        <f t="shared" si="80"/>
        <v>No</v>
      </c>
      <c r="X533" t="e">
        <f>TRIM(CLEAN(MID(Updates!D533,FIND("S Drive Path: ",Updates!D533)+14,(FIND("Position",Updates!D533)-(FIND("S Drive Path: ",Updates!D533)+14)))))</f>
        <v>#VALUE!</v>
      </c>
      <c r="Y533" t="e">
        <f>("USR\"&amp;Updates!K533)</f>
        <v>#VALUE!</v>
      </c>
      <c r="Z533" t="e">
        <f>Updates!K533&amp;"$"</f>
        <v>#VALUE!</v>
      </c>
      <c r="AA533" s="11">
        <f t="shared" ca="1" si="81"/>
        <v>7</v>
      </c>
      <c r="AB533" s="6" t="str">
        <f ca="1">LOOKUP(AA533,AC2:AC21,AD2:AD21)</f>
        <v>DC1MDB07</v>
      </c>
    </row>
    <row r="534" spans="1:28" ht="12" customHeight="1">
      <c r="A534" s="6" t="e">
        <f>TRIM(CLEAN(MID(Updates!D534,FIND("Network User Id: ",Updates!D534)+17,(FIND("E-MAIL ACCOUNTS",Updates!D534)-(FIND("Network User Id:",Updates!D534)+17)))))</f>
        <v>#VALUE!</v>
      </c>
      <c r="B534" s="6" t="e">
        <f>TRIM(CLEAN(MID(Updates!D534,FIND("Logon ID: ",Updates!D534)+10,(FIND("Password:",Updates!D534)-(FIND("Logon ID:",Updates!D534)+10)))))</f>
        <v>#VALUE!</v>
      </c>
      <c r="C534" t="e">
        <f>TRIM(CLEAN(MID(Updates!D534,FIND("Primary Address: ",Updates!D534)+17,(FIND("Secondary Address:",Updates!D534)-(FIND("Primary Address: ",Updates!D534)+17)))))</f>
        <v>#VALUE!</v>
      </c>
      <c r="D534" t="e">
        <f>TRIM(CLEAN(MID(Updates!D534,FIND("Secondary Address: ",Updates!D534)+19,(FIND("** PLEASE DO NOT REPLY TO THIS E-MAIL. ",Updates!D534)-(FIND("Secondary Address: ",Updates!D534)+19)))))</f>
        <v>#VALUE!</v>
      </c>
      <c r="E534" t="b">
        <f>IF(COUNT(SEARCH({"transpo.ottawa.on.ca"},D534)),"@ottawa.ca")</f>
        <v>0</v>
      </c>
      <c r="F534" s="9" t="e">
        <f t="shared" si="73"/>
        <v>#VALUE!</v>
      </c>
      <c r="G534" t="e">
        <f>TRIM(CLEAN(MID(Updates!D534,FIND("E-mail Address: ",Updates!D534)+16,(FIND("The employee",Updates!D534)-(FIND("E-mail Address: ",Updates!D534)+16)))))</f>
        <v>#VALUE!</v>
      </c>
      <c r="H534" t="e">
        <f>TRIM(CLEAN(MID(Updates!D534,FIND("Account Password: ",Updates!D534)+18,(FIND("NETWORK ACCOUNTS",Updates!D534)-(FIND("Account Password:",Updates!D534)+18)))))</f>
        <v>#VALUE!</v>
      </c>
      <c r="I534" t="e">
        <f>TRIM(CLEAN(MID(Updates!D534,FIND("Password: ",Updates!D534)+10,(FIND("E-mail",Updates!D534)-(FIND("Password:",Updates!D534)+12)))))</f>
        <v>#VALUE!</v>
      </c>
      <c r="J534" t="e">
        <f>TRIM(CLEAN(MID(Updates!D534,FIND("Account to clone: ",Updates!D534)+18,(FIND("Position",Updates!D534)-(FIND("Account to clone: ",Updates!D534)+18)))))</f>
        <v>#VALUE!</v>
      </c>
      <c r="K534" t="e">
        <f>TRIM(CLEAN(MID(Updates!D534,FIND("Clone permissions of another account: ",Updates!D534)+38,(FIND("Email required:",Updates!D534)-(FIND("Clone permissions of another account: ",Updates!D534)+38)))))</f>
        <v>#VALUE!</v>
      </c>
      <c r="L534" t="e">
        <f t="shared" si="74"/>
        <v>#VALUE!</v>
      </c>
      <c r="M534" s="8" t="e">
        <f>TRIM(CLEAN(MID(Updates!D534,FIND("Branch: ",Updates!D534)+8,(FIND("Division",Updates!D534)-(FIND("Branch: ",Updates!D534)+8)))))</f>
        <v>#VALUE!</v>
      </c>
      <c r="N534" s="8" t="e">
        <f>TRIM(CLEAN(MID(Updates!D534,FIND("Pooled Position: ",Updates!D534)+17,(FIND("Are the",Updates!D534)-(FIND("Pooled Position: ",Updates!D534)+17)))))</f>
        <v>#VALUE!</v>
      </c>
      <c r="O534" t="e">
        <f>TRIM(CLEAN(MID(Updates!D534,FIND("Employee Name: ",Updates!D534)+15,(FIND("Job Title",Updates!D534)-(FIND("Employee Name: ",Updates!D534)+15)))))</f>
        <v>#VALUE!</v>
      </c>
      <c r="P534" t="e">
        <f t="shared" si="75"/>
        <v>#VALUE!</v>
      </c>
      <c r="Q534" t="e">
        <f t="shared" si="76"/>
        <v>#VALUE!</v>
      </c>
      <c r="R534" t="e">
        <f t="shared" si="77"/>
        <v>#VALUE!</v>
      </c>
      <c r="S534" t="e">
        <f>TRIM(CLEAN(MID(Updates!D534,FIND("Account to clone: ",Updates!D534)+18,(FIND("Position",Updates!D534)-(FIND("Account to clone: ",Updates!D534)+18)))))</f>
        <v>#VALUE!</v>
      </c>
      <c r="T534" t="str">
        <f t="shared" si="78"/>
        <v/>
      </c>
      <c r="U534" t="str">
        <f t="shared" si="79"/>
        <v>No</v>
      </c>
      <c r="V534" t="e">
        <f>TRIM(CLEAN(MID(Updates!D534,FIND("Home Share (H:\ drive) required: ",Updates!D534)+4,(FIND("Group Share (S:\ drive) required: ",Updates!D534)-(FIND("Home Share (H:\ drive) required: ",Updates!D534)+4)))))</f>
        <v>#VALUE!</v>
      </c>
      <c r="W534" t="str">
        <f t="shared" si="80"/>
        <v>No</v>
      </c>
      <c r="X534" t="e">
        <f>TRIM(CLEAN(MID(Updates!D534,FIND("S Drive Path: ",Updates!D534)+14,(FIND("Position",Updates!D534)-(FIND("S Drive Path: ",Updates!D534)+14)))))</f>
        <v>#VALUE!</v>
      </c>
      <c r="Y534" t="e">
        <f>("USR\"&amp;Updates!K534)</f>
        <v>#VALUE!</v>
      </c>
      <c r="Z534" t="e">
        <f>Updates!K534&amp;"$"</f>
        <v>#VALUE!</v>
      </c>
      <c r="AA534" s="11">
        <f t="shared" ca="1" si="81"/>
        <v>4</v>
      </c>
      <c r="AB534" s="6" t="str">
        <f ca="1">LOOKUP(AA534,AC2:AC21,AD2:AD21)</f>
        <v>DC1MDB04</v>
      </c>
    </row>
    <row r="535" spans="1:28" ht="12" customHeight="1">
      <c r="A535" s="6" t="e">
        <f>TRIM(CLEAN(MID(Updates!D535,FIND("Network User Id: ",Updates!D535)+17,(FIND("E-MAIL ACCOUNTS",Updates!D535)-(FIND("Network User Id:",Updates!D535)+17)))))</f>
        <v>#VALUE!</v>
      </c>
      <c r="B535" s="6" t="e">
        <f>TRIM(CLEAN(MID(Updates!D535,FIND("Logon ID: ",Updates!D535)+10,(FIND("Password:",Updates!D535)-(FIND("Logon ID:",Updates!D535)+10)))))</f>
        <v>#VALUE!</v>
      </c>
      <c r="C535" t="e">
        <f>TRIM(CLEAN(MID(Updates!D535,FIND("Primary Address: ",Updates!D535)+17,(FIND("Secondary Address:",Updates!D535)-(FIND("Primary Address: ",Updates!D535)+17)))))</f>
        <v>#VALUE!</v>
      </c>
      <c r="D535" t="e">
        <f>TRIM(CLEAN(MID(Updates!D535,FIND("Secondary Address: ",Updates!D535)+19,(FIND("** PLEASE DO NOT REPLY TO THIS E-MAIL. ",Updates!D535)-(FIND("Secondary Address: ",Updates!D535)+19)))))</f>
        <v>#VALUE!</v>
      </c>
      <c r="E535" t="b">
        <f>IF(COUNT(SEARCH({"transpo.ottawa.on.ca"},D535)),"@ottawa.ca")</f>
        <v>0</v>
      </c>
      <c r="F535" s="9" t="e">
        <f t="shared" si="73"/>
        <v>#VALUE!</v>
      </c>
      <c r="G535" t="e">
        <f>TRIM(CLEAN(MID(Updates!D535,FIND("E-mail Address: ",Updates!D535)+16,(FIND("The employee",Updates!D535)-(FIND("E-mail Address: ",Updates!D535)+16)))))</f>
        <v>#VALUE!</v>
      </c>
      <c r="H535" t="e">
        <f>TRIM(CLEAN(MID(Updates!D535,FIND("Account Password: ",Updates!D535)+18,(FIND("NETWORK ACCOUNTS",Updates!D535)-(FIND("Account Password:",Updates!D535)+18)))))</f>
        <v>#VALUE!</v>
      </c>
      <c r="I535" t="e">
        <f>TRIM(CLEAN(MID(Updates!D535,FIND("Password: ",Updates!D535)+10,(FIND("E-mail",Updates!D535)-(FIND("Password:",Updates!D535)+12)))))</f>
        <v>#VALUE!</v>
      </c>
      <c r="J535" t="e">
        <f>TRIM(CLEAN(MID(Updates!D535,FIND("Account to clone: ",Updates!D535)+18,(FIND("Position",Updates!D535)-(FIND("Account to clone: ",Updates!D535)+18)))))</f>
        <v>#VALUE!</v>
      </c>
      <c r="K535" t="e">
        <f>TRIM(CLEAN(MID(Updates!D535,FIND("Clone permissions of another account: ",Updates!D535)+38,(FIND("Email required:",Updates!D535)-(FIND("Clone permissions of another account: ",Updates!D535)+38)))))</f>
        <v>#VALUE!</v>
      </c>
      <c r="L535" t="e">
        <f t="shared" si="74"/>
        <v>#VALUE!</v>
      </c>
      <c r="M535" s="8" t="e">
        <f>TRIM(CLEAN(MID(Updates!D535,FIND("Branch: ",Updates!D535)+8,(FIND("Division",Updates!D535)-(FIND("Branch: ",Updates!D535)+8)))))</f>
        <v>#VALUE!</v>
      </c>
      <c r="N535" s="8" t="e">
        <f>TRIM(CLEAN(MID(Updates!D535,FIND("Pooled Position: ",Updates!D535)+17,(FIND("Are the",Updates!D535)-(FIND("Pooled Position: ",Updates!D535)+17)))))</f>
        <v>#VALUE!</v>
      </c>
      <c r="O535" t="e">
        <f>TRIM(CLEAN(MID(Updates!D535,FIND("Employee Name: ",Updates!D535)+15,(FIND("Job Title",Updates!D535)-(FIND("Employee Name: ",Updates!D535)+15)))))</f>
        <v>#VALUE!</v>
      </c>
      <c r="P535" t="e">
        <f t="shared" si="75"/>
        <v>#VALUE!</v>
      </c>
      <c r="Q535" t="e">
        <f t="shared" si="76"/>
        <v>#VALUE!</v>
      </c>
      <c r="R535" t="e">
        <f t="shared" si="77"/>
        <v>#VALUE!</v>
      </c>
      <c r="S535" t="e">
        <f>TRIM(CLEAN(MID(Updates!D535,FIND("Account to clone: ",Updates!D535)+18,(FIND("Position",Updates!D535)-(FIND("Account to clone: ",Updates!D535)+18)))))</f>
        <v>#VALUE!</v>
      </c>
      <c r="T535" t="str">
        <f t="shared" si="78"/>
        <v/>
      </c>
      <c r="U535" t="str">
        <f t="shared" si="79"/>
        <v>No</v>
      </c>
      <c r="V535" t="e">
        <f>TRIM(CLEAN(MID(Updates!D535,FIND("Home Share (H:\ drive) required: ",Updates!D535)+4,(FIND("Group Share (S:\ drive) required: ",Updates!D535)-(FIND("Home Share (H:\ drive) required: ",Updates!D535)+4)))))</f>
        <v>#VALUE!</v>
      </c>
      <c r="W535" t="str">
        <f t="shared" si="80"/>
        <v>No</v>
      </c>
      <c r="X535" t="e">
        <f>TRIM(CLEAN(MID(Updates!D535,FIND("S Drive Path: ",Updates!D535)+14,(FIND("Position",Updates!D535)-(FIND("S Drive Path: ",Updates!D535)+14)))))</f>
        <v>#VALUE!</v>
      </c>
      <c r="Y535" t="e">
        <f>("USR\"&amp;Updates!K535)</f>
        <v>#VALUE!</v>
      </c>
      <c r="Z535" t="e">
        <f>Updates!K535&amp;"$"</f>
        <v>#VALUE!</v>
      </c>
      <c r="AA535" s="11">
        <f t="shared" ca="1" si="81"/>
        <v>9</v>
      </c>
      <c r="AB535" s="6" t="str">
        <f ca="1">LOOKUP(AA535,AC2:AC21,AD2:AD21)</f>
        <v>DC1MDB09</v>
      </c>
    </row>
    <row r="536" spans="1:28" ht="12" customHeight="1">
      <c r="A536" s="6" t="e">
        <f>TRIM(CLEAN(MID(Updates!D536,FIND("Network User Id: ",Updates!D536)+17,(FIND("E-MAIL ACCOUNTS",Updates!D536)-(FIND("Network User Id:",Updates!D536)+17)))))</f>
        <v>#VALUE!</v>
      </c>
      <c r="B536" s="6" t="e">
        <f>TRIM(CLEAN(MID(Updates!D536,FIND("Logon ID: ",Updates!D536)+10,(FIND("Password:",Updates!D536)-(FIND("Logon ID:",Updates!D536)+10)))))</f>
        <v>#VALUE!</v>
      </c>
      <c r="C536" t="e">
        <f>TRIM(CLEAN(MID(Updates!D536,FIND("Primary Address: ",Updates!D536)+17,(FIND("Secondary Address:",Updates!D536)-(FIND("Primary Address: ",Updates!D536)+17)))))</f>
        <v>#VALUE!</v>
      </c>
      <c r="D536" t="e">
        <f>TRIM(CLEAN(MID(Updates!D536,FIND("Secondary Address: ",Updates!D536)+19,(FIND("** PLEASE DO NOT REPLY TO THIS E-MAIL. ",Updates!D536)-(FIND("Secondary Address: ",Updates!D536)+19)))))</f>
        <v>#VALUE!</v>
      </c>
      <c r="E536" t="b">
        <f>IF(COUNT(SEARCH({"transpo.ottawa.on.ca"},D536)),"@ottawa.ca")</f>
        <v>0</v>
      </c>
      <c r="F536" s="9" t="e">
        <f t="shared" si="73"/>
        <v>#VALUE!</v>
      </c>
      <c r="G536" t="e">
        <f>TRIM(CLEAN(MID(Updates!D536,FIND("E-mail Address: ",Updates!D536)+16,(FIND("The employee",Updates!D536)-(FIND("E-mail Address: ",Updates!D536)+16)))))</f>
        <v>#VALUE!</v>
      </c>
      <c r="H536" t="e">
        <f>TRIM(CLEAN(MID(Updates!D536,FIND("Account Password: ",Updates!D536)+18,(FIND("NETWORK ACCOUNTS",Updates!D536)-(FIND("Account Password:",Updates!D536)+18)))))</f>
        <v>#VALUE!</v>
      </c>
      <c r="I536" t="e">
        <f>TRIM(CLEAN(MID(Updates!D536,FIND("Password: ",Updates!D536)+10,(FIND("E-mail",Updates!D536)-(FIND("Password:",Updates!D536)+12)))))</f>
        <v>#VALUE!</v>
      </c>
      <c r="J536" t="e">
        <f>TRIM(CLEAN(MID(Updates!D536,FIND("Account to clone: ",Updates!D536)+18,(FIND("Position",Updates!D536)-(FIND("Account to clone: ",Updates!D536)+18)))))</f>
        <v>#VALUE!</v>
      </c>
      <c r="K536" t="e">
        <f>TRIM(CLEAN(MID(Updates!D536,FIND("Clone permissions of another account: ",Updates!D536)+38,(FIND("Email required:",Updates!D536)-(FIND("Clone permissions of another account: ",Updates!D536)+38)))))</f>
        <v>#VALUE!</v>
      </c>
      <c r="L536" t="e">
        <f t="shared" si="74"/>
        <v>#VALUE!</v>
      </c>
      <c r="M536" s="8" t="e">
        <f>TRIM(CLEAN(MID(Updates!D536,FIND("Branch: ",Updates!D536)+8,(FIND("Division",Updates!D536)-(FIND("Branch: ",Updates!D536)+8)))))</f>
        <v>#VALUE!</v>
      </c>
      <c r="N536" s="8" t="e">
        <f>TRIM(CLEAN(MID(Updates!D536,FIND("Pooled Position: ",Updates!D536)+17,(FIND("Are the",Updates!D536)-(FIND("Pooled Position: ",Updates!D536)+17)))))</f>
        <v>#VALUE!</v>
      </c>
      <c r="O536" t="e">
        <f>TRIM(CLEAN(MID(Updates!D536,FIND("Employee Name: ",Updates!D536)+15,(FIND("Job Title",Updates!D536)-(FIND("Employee Name: ",Updates!D536)+15)))))</f>
        <v>#VALUE!</v>
      </c>
      <c r="P536" t="e">
        <f t="shared" si="75"/>
        <v>#VALUE!</v>
      </c>
      <c r="Q536" t="e">
        <f t="shared" si="76"/>
        <v>#VALUE!</v>
      </c>
      <c r="R536" t="e">
        <f t="shared" si="77"/>
        <v>#VALUE!</v>
      </c>
      <c r="S536" t="e">
        <f>TRIM(CLEAN(MID(Updates!D536,FIND("Account to clone: ",Updates!D536)+18,(FIND("Position",Updates!D536)-(FIND("Account to clone: ",Updates!D536)+18)))))</f>
        <v>#VALUE!</v>
      </c>
      <c r="T536" t="str">
        <f t="shared" si="78"/>
        <v/>
      </c>
      <c r="U536" t="str">
        <f t="shared" si="79"/>
        <v>No</v>
      </c>
      <c r="V536" t="e">
        <f>TRIM(CLEAN(MID(Updates!D536,FIND("Home Share (H:\ drive) required: ",Updates!D536)+4,(FIND("Group Share (S:\ drive) required: ",Updates!D536)-(FIND("Home Share (H:\ drive) required: ",Updates!D536)+4)))))</f>
        <v>#VALUE!</v>
      </c>
      <c r="W536" t="str">
        <f t="shared" si="80"/>
        <v>No</v>
      </c>
      <c r="X536" t="e">
        <f>TRIM(CLEAN(MID(Updates!D536,FIND("S Drive Path: ",Updates!D536)+14,(FIND("Position",Updates!D536)-(FIND("S Drive Path: ",Updates!D536)+14)))))</f>
        <v>#VALUE!</v>
      </c>
      <c r="Y536" t="e">
        <f>("USR\"&amp;Updates!K536)</f>
        <v>#VALUE!</v>
      </c>
      <c r="Z536" t="e">
        <f>Updates!K536&amp;"$"</f>
        <v>#VALUE!</v>
      </c>
      <c r="AA536" s="11">
        <f t="shared" ca="1" si="81"/>
        <v>2</v>
      </c>
      <c r="AB536" s="6" t="str">
        <f ca="1">LOOKUP(AA536,AC2:AC21,AD2:AD21)</f>
        <v>DC1MDB02</v>
      </c>
    </row>
    <row r="537" spans="1:28" ht="12" customHeight="1">
      <c r="A537" s="6" t="e">
        <f>TRIM(CLEAN(MID(Updates!D537,FIND("Network User Id: ",Updates!D537)+17,(FIND("E-MAIL ACCOUNTS",Updates!D537)-(FIND("Network User Id:",Updates!D537)+17)))))</f>
        <v>#VALUE!</v>
      </c>
      <c r="B537" s="6" t="e">
        <f>TRIM(CLEAN(MID(Updates!D537,FIND("Logon ID: ",Updates!D537)+10,(FIND("Password:",Updates!D537)-(FIND("Logon ID:",Updates!D537)+10)))))</f>
        <v>#VALUE!</v>
      </c>
      <c r="C537" t="e">
        <f>TRIM(CLEAN(MID(Updates!D537,FIND("Primary Address: ",Updates!D537)+17,(FIND("Secondary Address:",Updates!D537)-(FIND("Primary Address: ",Updates!D537)+17)))))</f>
        <v>#VALUE!</v>
      </c>
      <c r="D537" t="e">
        <f>TRIM(CLEAN(MID(Updates!D537,FIND("Secondary Address: ",Updates!D537)+19,(FIND("** PLEASE DO NOT REPLY TO THIS E-MAIL. ",Updates!D537)-(FIND("Secondary Address: ",Updates!D537)+19)))))</f>
        <v>#VALUE!</v>
      </c>
      <c r="E537" t="b">
        <f>IF(COUNT(SEARCH({"transpo.ottawa.on.ca"},D537)),"@ottawa.ca")</f>
        <v>0</v>
      </c>
      <c r="F537" s="9" t="e">
        <f t="shared" si="73"/>
        <v>#VALUE!</v>
      </c>
      <c r="G537" t="e">
        <f>TRIM(CLEAN(MID(Updates!D537,FIND("E-mail Address: ",Updates!D537)+16,(FIND("The employee",Updates!D537)-(FIND("E-mail Address: ",Updates!D537)+16)))))</f>
        <v>#VALUE!</v>
      </c>
      <c r="H537" t="e">
        <f>TRIM(CLEAN(MID(Updates!D537,FIND("Account Password: ",Updates!D537)+18,(FIND("NETWORK ACCOUNTS",Updates!D537)-(FIND("Account Password:",Updates!D537)+18)))))</f>
        <v>#VALUE!</v>
      </c>
      <c r="I537" t="e">
        <f>TRIM(CLEAN(MID(Updates!D537,FIND("Password: ",Updates!D537)+10,(FIND("E-mail",Updates!D537)-(FIND("Password:",Updates!D537)+12)))))</f>
        <v>#VALUE!</v>
      </c>
      <c r="J537" t="e">
        <f>TRIM(CLEAN(MID(Updates!D537,FIND("Account to clone: ",Updates!D537)+18,(FIND("Position",Updates!D537)-(FIND("Account to clone: ",Updates!D537)+18)))))</f>
        <v>#VALUE!</v>
      </c>
      <c r="K537" t="e">
        <f>TRIM(CLEAN(MID(Updates!D537,FIND("Clone permissions of another account: ",Updates!D537)+38,(FIND("Email required:",Updates!D537)-(FIND("Clone permissions of another account: ",Updates!D537)+38)))))</f>
        <v>#VALUE!</v>
      </c>
      <c r="L537" t="e">
        <f t="shared" si="74"/>
        <v>#VALUE!</v>
      </c>
      <c r="M537" s="8" t="e">
        <f>TRIM(CLEAN(MID(Updates!D537,FIND("Branch: ",Updates!D537)+8,(FIND("Division",Updates!D537)-(FIND("Branch: ",Updates!D537)+8)))))</f>
        <v>#VALUE!</v>
      </c>
      <c r="N537" s="8" t="e">
        <f>TRIM(CLEAN(MID(Updates!D537,FIND("Pooled Position: ",Updates!D537)+17,(FIND("Are the",Updates!D537)-(FIND("Pooled Position: ",Updates!D537)+17)))))</f>
        <v>#VALUE!</v>
      </c>
      <c r="O537" t="e">
        <f>TRIM(CLEAN(MID(Updates!D537,FIND("Employee Name: ",Updates!D537)+15,(FIND("Job Title",Updates!D537)-(FIND("Employee Name: ",Updates!D537)+15)))))</f>
        <v>#VALUE!</v>
      </c>
      <c r="P537" t="e">
        <f t="shared" si="75"/>
        <v>#VALUE!</v>
      </c>
      <c r="Q537" t="e">
        <f t="shared" si="76"/>
        <v>#VALUE!</v>
      </c>
      <c r="R537" t="e">
        <f t="shared" si="77"/>
        <v>#VALUE!</v>
      </c>
      <c r="S537" t="e">
        <f>TRIM(CLEAN(MID(Updates!D537,FIND("Account to clone: ",Updates!D537)+18,(FIND("Position",Updates!D537)-(FIND("Account to clone: ",Updates!D537)+18)))))</f>
        <v>#VALUE!</v>
      </c>
      <c r="T537" t="str">
        <f t="shared" si="78"/>
        <v/>
      </c>
      <c r="U537" t="str">
        <f t="shared" si="79"/>
        <v>No</v>
      </c>
      <c r="V537" t="e">
        <f>TRIM(CLEAN(MID(Updates!D537,FIND("Home Share (H:\ drive) required: ",Updates!D537)+4,(FIND("Group Share (S:\ drive) required: ",Updates!D537)-(FIND("Home Share (H:\ drive) required: ",Updates!D537)+4)))))</f>
        <v>#VALUE!</v>
      </c>
      <c r="W537" t="str">
        <f t="shared" si="80"/>
        <v>No</v>
      </c>
      <c r="X537" t="e">
        <f>TRIM(CLEAN(MID(Updates!D537,FIND("S Drive Path: ",Updates!D537)+14,(FIND("Position",Updates!D537)-(FIND("S Drive Path: ",Updates!D537)+14)))))</f>
        <v>#VALUE!</v>
      </c>
      <c r="Y537" t="e">
        <f>("USR\"&amp;Updates!K537)</f>
        <v>#VALUE!</v>
      </c>
      <c r="Z537" t="e">
        <f>Updates!K537&amp;"$"</f>
        <v>#VALUE!</v>
      </c>
      <c r="AA537" s="11">
        <f t="shared" ca="1" si="81"/>
        <v>8</v>
      </c>
      <c r="AB537" s="6" t="str">
        <f ca="1">LOOKUP(AA537,AC2:AC21,AD2:AD21)</f>
        <v>DC1MDB08</v>
      </c>
    </row>
    <row r="538" spans="1:28" ht="12" customHeight="1">
      <c r="A538" s="6" t="e">
        <f>TRIM(CLEAN(MID(Updates!D538,FIND("Network User Id: ",Updates!D538)+17,(FIND("E-MAIL ACCOUNTS",Updates!D538)-(FIND("Network User Id:",Updates!D538)+17)))))</f>
        <v>#VALUE!</v>
      </c>
      <c r="B538" s="6" t="e">
        <f>TRIM(CLEAN(MID(Updates!D538,FIND("Logon ID: ",Updates!D538)+10,(FIND("Password:",Updates!D538)-(FIND("Logon ID:",Updates!D538)+10)))))</f>
        <v>#VALUE!</v>
      </c>
      <c r="C538" t="e">
        <f>TRIM(CLEAN(MID(Updates!D538,FIND("Primary Address: ",Updates!D538)+17,(FIND("Secondary Address:",Updates!D538)-(FIND("Primary Address: ",Updates!D538)+17)))))</f>
        <v>#VALUE!</v>
      </c>
      <c r="D538" t="e">
        <f>TRIM(CLEAN(MID(Updates!D538,FIND("Secondary Address: ",Updates!D538)+19,(FIND("** PLEASE DO NOT REPLY TO THIS E-MAIL. ",Updates!D538)-(FIND("Secondary Address: ",Updates!D538)+19)))))</f>
        <v>#VALUE!</v>
      </c>
      <c r="E538" t="b">
        <f>IF(COUNT(SEARCH({"transpo.ottawa.on.ca"},D538)),"@ottawa.ca")</f>
        <v>0</v>
      </c>
      <c r="F538" s="9" t="e">
        <f t="shared" si="73"/>
        <v>#VALUE!</v>
      </c>
      <c r="G538" t="e">
        <f>TRIM(CLEAN(MID(Updates!D538,FIND("E-mail Address: ",Updates!D538)+16,(FIND("The employee",Updates!D538)-(FIND("E-mail Address: ",Updates!D538)+16)))))</f>
        <v>#VALUE!</v>
      </c>
      <c r="H538" t="e">
        <f>TRIM(CLEAN(MID(Updates!D538,FIND("Account Password: ",Updates!D538)+18,(FIND("NETWORK ACCOUNTS",Updates!D538)-(FIND("Account Password:",Updates!D538)+18)))))</f>
        <v>#VALUE!</v>
      </c>
      <c r="I538" t="e">
        <f>TRIM(CLEAN(MID(Updates!D538,FIND("Password: ",Updates!D538)+10,(FIND("E-mail",Updates!D538)-(FIND("Password:",Updates!D538)+12)))))</f>
        <v>#VALUE!</v>
      </c>
      <c r="J538" t="e">
        <f>TRIM(CLEAN(MID(Updates!D538,FIND("Account to clone: ",Updates!D538)+18,(FIND("Position",Updates!D538)-(FIND("Account to clone: ",Updates!D538)+18)))))</f>
        <v>#VALUE!</v>
      </c>
      <c r="K538" t="e">
        <f>TRIM(CLEAN(MID(Updates!D538,FIND("Clone permissions of another account: ",Updates!D538)+38,(FIND("Email required:",Updates!D538)-(FIND("Clone permissions of another account: ",Updates!D538)+38)))))</f>
        <v>#VALUE!</v>
      </c>
      <c r="L538" t="e">
        <f t="shared" si="74"/>
        <v>#VALUE!</v>
      </c>
      <c r="M538" s="8" t="e">
        <f>TRIM(CLEAN(MID(Updates!D538,FIND("Branch: ",Updates!D538)+8,(FIND("Division",Updates!D538)-(FIND("Branch: ",Updates!D538)+8)))))</f>
        <v>#VALUE!</v>
      </c>
      <c r="N538" s="8" t="e">
        <f>TRIM(CLEAN(MID(Updates!D538,FIND("Pooled Position: ",Updates!D538)+17,(FIND("Are the",Updates!D538)-(FIND("Pooled Position: ",Updates!D538)+17)))))</f>
        <v>#VALUE!</v>
      </c>
      <c r="O538" t="e">
        <f>TRIM(CLEAN(MID(Updates!D538,FIND("Employee Name: ",Updates!D538)+15,(FIND("Job Title",Updates!D538)-(FIND("Employee Name: ",Updates!D538)+15)))))</f>
        <v>#VALUE!</v>
      </c>
      <c r="P538" t="e">
        <f t="shared" si="75"/>
        <v>#VALUE!</v>
      </c>
      <c r="Q538" t="e">
        <f t="shared" si="76"/>
        <v>#VALUE!</v>
      </c>
      <c r="R538" t="e">
        <f t="shared" si="77"/>
        <v>#VALUE!</v>
      </c>
      <c r="S538" t="e">
        <f>TRIM(CLEAN(MID(Updates!D538,FIND("Account to clone: ",Updates!D538)+18,(FIND("Position",Updates!D538)-(FIND("Account to clone: ",Updates!D538)+18)))))</f>
        <v>#VALUE!</v>
      </c>
      <c r="T538" t="str">
        <f t="shared" si="78"/>
        <v/>
      </c>
      <c r="U538" t="str">
        <f t="shared" si="79"/>
        <v>No</v>
      </c>
      <c r="V538" t="e">
        <f>TRIM(CLEAN(MID(Updates!D538,FIND("Home Share (H:\ drive) required: ",Updates!D538)+4,(FIND("Group Share (S:\ drive) required: ",Updates!D538)-(FIND("Home Share (H:\ drive) required: ",Updates!D538)+4)))))</f>
        <v>#VALUE!</v>
      </c>
      <c r="W538" t="str">
        <f t="shared" si="80"/>
        <v>No</v>
      </c>
      <c r="X538" t="e">
        <f>TRIM(CLEAN(MID(Updates!D538,FIND("S Drive Path: ",Updates!D538)+14,(FIND("Position",Updates!D538)-(FIND("S Drive Path: ",Updates!D538)+14)))))</f>
        <v>#VALUE!</v>
      </c>
      <c r="Y538" t="e">
        <f>("USR\"&amp;Updates!K538)</f>
        <v>#VALUE!</v>
      </c>
      <c r="Z538" t="e">
        <f>Updates!K538&amp;"$"</f>
        <v>#VALUE!</v>
      </c>
      <c r="AA538" s="11">
        <f t="shared" ca="1" si="81"/>
        <v>6</v>
      </c>
      <c r="AB538" s="6" t="str">
        <f ca="1">LOOKUP(AA538,AC2:AC21,AD2:AD21)</f>
        <v>DC1MDB06</v>
      </c>
    </row>
    <row r="539" spans="1:28" ht="12" customHeight="1">
      <c r="A539" s="6" t="e">
        <f>TRIM(CLEAN(MID(Updates!D539,FIND("Network User Id: ",Updates!D539)+17,(FIND("E-MAIL ACCOUNTS",Updates!D539)-(FIND("Network User Id:",Updates!D539)+17)))))</f>
        <v>#VALUE!</v>
      </c>
      <c r="B539" s="6" t="e">
        <f>TRIM(CLEAN(MID(Updates!D539,FIND("Logon ID: ",Updates!D539)+10,(FIND("Password:",Updates!D539)-(FIND("Logon ID:",Updates!D539)+10)))))</f>
        <v>#VALUE!</v>
      </c>
      <c r="C539" t="e">
        <f>TRIM(CLEAN(MID(Updates!D539,FIND("Primary Address: ",Updates!D539)+17,(FIND("Secondary Address:",Updates!D539)-(FIND("Primary Address: ",Updates!D539)+17)))))</f>
        <v>#VALUE!</v>
      </c>
      <c r="D539" t="e">
        <f>TRIM(CLEAN(MID(Updates!D539,FIND("Secondary Address: ",Updates!D539)+19,(FIND("** PLEASE DO NOT REPLY TO THIS E-MAIL. ",Updates!D539)-(FIND("Secondary Address: ",Updates!D539)+19)))))</f>
        <v>#VALUE!</v>
      </c>
      <c r="E539" t="b">
        <f>IF(COUNT(SEARCH({"transpo.ottawa.on.ca"},D539)),"@ottawa.ca")</f>
        <v>0</v>
      </c>
      <c r="F539" s="9" t="e">
        <f t="shared" si="73"/>
        <v>#VALUE!</v>
      </c>
      <c r="G539" t="e">
        <f>TRIM(CLEAN(MID(Updates!D539,FIND("E-mail Address: ",Updates!D539)+16,(FIND("The employee",Updates!D539)-(FIND("E-mail Address: ",Updates!D539)+16)))))</f>
        <v>#VALUE!</v>
      </c>
      <c r="H539" t="e">
        <f>TRIM(CLEAN(MID(Updates!D539,FIND("Account Password: ",Updates!D539)+18,(FIND("NETWORK ACCOUNTS",Updates!D539)-(FIND("Account Password:",Updates!D539)+18)))))</f>
        <v>#VALUE!</v>
      </c>
      <c r="I539" t="e">
        <f>TRIM(CLEAN(MID(Updates!D539,FIND("Password: ",Updates!D539)+10,(FIND("E-mail",Updates!D539)-(FIND("Password:",Updates!D539)+12)))))</f>
        <v>#VALUE!</v>
      </c>
      <c r="J539" t="e">
        <f>TRIM(CLEAN(MID(Updates!D539,FIND("Account to clone: ",Updates!D539)+18,(FIND("Position",Updates!D539)-(FIND("Account to clone: ",Updates!D539)+18)))))</f>
        <v>#VALUE!</v>
      </c>
      <c r="K539" t="e">
        <f>TRIM(CLEAN(MID(Updates!D539,FIND("Clone permissions of another account: ",Updates!D539)+38,(FIND("Email required:",Updates!D539)-(FIND("Clone permissions of another account: ",Updates!D539)+38)))))</f>
        <v>#VALUE!</v>
      </c>
      <c r="L539" t="e">
        <f t="shared" si="74"/>
        <v>#VALUE!</v>
      </c>
      <c r="M539" s="8" t="e">
        <f>TRIM(CLEAN(MID(Updates!D539,FIND("Branch: ",Updates!D539)+8,(FIND("Division",Updates!D539)-(FIND("Branch: ",Updates!D539)+8)))))</f>
        <v>#VALUE!</v>
      </c>
      <c r="N539" s="8" t="e">
        <f>TRIM(CLEAN(MID(Updates!D539,FIND("Pooled Position: ",Updates!D539)+17,(FIND("Are the",Updates!D539)-(FIND("Pooled Position: ",Updates!D539)+17)))))</f>
        <v>#VALUE!</v>
      </c>
      <c r="O539" t="e">
        <f>TRIM(CLEAN(MID(Updates!D539,FIND("Employee Name: ",Updates!D539)+15,(FIND("Job Title",Updates!D539)-(FIND("Employee Name: ",Updates!D539)+15)))))</f>
        <v>#VALUE!</v>
      </c>
      <c r="P539" t="e">
        <f t="shared" si="75"/>
        <v>#VALUE!</v>
      </c>
      <c r="Q539" t="e">
        <f t="shared" si="76"/>
        <v>#VALUE!</v>
      </c>
      <c r="R539" t="e">
        <f t="shared" si="77"/>
        <v>#VALUE!</v>
      </c>
      <c r="S539" t="e">
        <f>TRIM(CLEAN(MID(Updates!D539,FIND("Account to clone: ",Updates!D539)+18,(FIND("Position",Updates!D539)-(FIND("Account to clone: ",Updates!D539)+18)))))</f>
        <v>#VALUE!</v>
      </c>
      <c r="T539" t="str">
        <f t="shared" si="78"/>
        <v/>
      </c>
      <c r="U539" t="str">
        <f t="shared" si="79"/>
        <v>No</v>
      </c>
      <c r="V539" t="e">
        <f>TRIM(CLEAN(MID(Updates!D539,FIND("Home Share (H:\ drive) required: ",Updates!D539)+4,(FIND("Group Share (S:\ drive) required: ",Updates!D539)-(FIND("Home Share (H:\ drive) required: ",Updates!D539)+4)))))</f>
        <v>#VALUE!</v>
      </c>
      <c r="W539" t="str">
        <f t="shared" si="80"/>
        <v>No</v>
      </c>
      <c r="X539" t="e">
        <f>TRIM(CLEAN(MID(Updates!D539,FIND("S Drive Path: ",Updates!D539)+14,(FIND("Position",Updates!D539)-(FIND("S Drive Path: ",Updates!D539)+14)))))</f>
        <v>#VALUE!</v>
      </c>
      <c r="Y539" t="e">
        <f>("USR\"&amp;Updates!K539)</f>
        <v>#VALUE!</v>
      </c>
      <c r="Z539" t="e">
        <f>Updates!K539&amp;"$"</f>
        <v>#VALUE!</v>
      </c>
      <c r="AA539" s="11">
        <f t="shared" ca="1" si="81"/>
        <v>3</v>
      </c>
      <c r="AB539" s="6" t="str">
        <f ca="1">LOOKUP(AA539,AC2:AC21,AD2:AD21)</f>
        <v>DC1MDB03</v>
      </c>
    </row>
    <row r="540" spans="1:28" ht="12" customHeight="1">
      <c r="A540" s="6" t="e">
        <f>TRIM(CLEAN(MID(Updates!D540,FIND("Network User Id: ",Updates!D540)+17,(FIND("E-MAIL ACCOUNTS",Updates!D540)-(FIND("Network User Id:",Updates!D540)+17)))))</f>
        <v>#VALUE!</v>
      </c>
      <c r="B540" s="6" t="e">
        <f>TRIM(CLEAN(MID(Updates!D540,FIND("Logon ID: ",Updates!D540)+10,(FIND("Password:",Updates!D540)-(FIND("Logon ID:",Updates!D540)+10)))))</f>
        <v>#VALUE!</v>
      </c>
      <c r="C540" t="e">
        <f>TRIM(CLEAN(MID(Updates!D540,FIND("Primary Address: ",Updates!D540)+17,(FIND("Secondary Address:",Updates!D540)-(FIND("Primary Address: ",Updates!D540)+17)))))</f>
        <v>#VALUE!</v>
      </c>
      <c r="D540" t="e">
        <f>TRIM(CLEAN(MID(Updates!D540,FIND("Secondary Address: ",Updates!D540)+19,(FIND("** PLEASE DO NOT REPLY TO THIS E-MAIL. ",Updates!D540)-(FIND("Secondary Address: ",Updates!D540)+19)))))</f>
        <v>#VALUE!</v>
      </c>
      <c r="E540" t="b">
        <f>IF(COUNT(SEARCH({"transpo.ottawa.on.ca"},D540)),"@ottawa.ca")</f>
        <v>0</v>
      </c>
      <c r="F540" s="9" t="e">
        <f t="shared" si="73"/>
        <v>#VALUE!</v>
      </c>
      <c r="G540" t="e">
        <f>TRIM(CLEAN(MID(Updates!D540,FIND("E-mail Address: ",Updates!D540)+16,(FIND("The employee",Updates!D540)-(FIND("E-mail Address: ",Updates!D540)+16)))))</f>
        <v>#VALUE!</v>
      </c>
      <c r="H540" t="e">
        <f>TRIM(CLEAN(MID(Updates!D540,FIND("Account Password: ",Updates!D540)+18,(FIND("NETWORK ACCOUNTS",Updates!D540)-(FIND("Account Password:",Updates!D540)+18)))))</f>
        <v>#VALUE!</v>
      </c>
      <c r="I540" t="e">
        <f>TRIM(CLEAN(MID(Updates!D540,FIND("Password: ",Updates!D540)+10,(FIND("E-mail",Updates!D540)-(FIND("Password:",Updates!D540)+12)))))</f>
        <v>#VALUE!</v>
      </c>
      <c r="J540" t="e">
        <f>TRIM(CLEAN(MID(Updates!D540,FIND("Account to clone: ",Updates!D540)+18,(FIND("Position",Updates!D540)-(FIND("Account to clone: ",Updates!D540)+18)))))</f>
        <v>#VALUE!</v>
      </c>
      <c r="K540" t="e">
        <f>TRIM(CLEAN(MID(Updates!D540,FIND("Clone permissions of another account: ",Updates!D540)+38,(FIND("Email required:",Updates!D540)-(FIND("Clone permissions of another account: ",Updates!D540)+38)))))</f>
        <v>#VALUE!</v>
      </c>
      <c r="L540" t="e">
        <f t="shared" si="74"/>
        <v>#VALUE!</v>
      </c>
      <c r="M540" s="8" t="e">
        <f>TRIM(CLEAN(MID(Updates!D540,FIND("Branch: ",Updates!D540)+8,(FIND("Division",Updates!D540)-(FIND("Branch: ",Updates!D540)+8)))))</f>
        <v>#VALUE!</v>
      </c>
      <c r="N540" s="8" t="e">
        <f>TRIM(CLEAN(MID(Updates!D540,FIND("Pooled Position: ",Updates!D540)+17,(FIND("Are the",Updates!D540)-(FIND("Pooled Position: ",Updates!D540)+17)))))</f>
        <v>#VALUE!</v>
      </c>
      <c r="O540" t="e">
        <f>TRIM(CLEAN(MID(Updates!D540,FIND("Employee Name: ",Updates!D540)+15,(FIND("Job Title",Updates!D540)-(FIND("Employee Name: ",Updates!D540)+15)))))</f>
        <v>#VALUE!</v>
      </c>
      <c r="P540" t="e">
        <f t="shared" si="75"/>
        <v>#VALUE!</v>
      </c>
      <c r="Q540" t="e">
        <f t="shared" si="76"/>
        <v>#VALUE!</v>
      </c>
      <c r="R540" t="e">
        <f t="shared" si="77"/>
        <v>#VALUE!</v>
      </c>
      <c r="S540" t="e">
        <f>TRIM(CLEAN(MID(Updates!D540,FIND("Account to clone: ",Updates!D540)+18,(FIND("Position",Updates!D540)-(FIND("Account to clone: ",Updates!D540)+18)))))</f>
        <v>#VALUE!</v>
      </c>
      <c r="T540" t="str">
        <f t="shared" si="78"/>
        <v/>
      </c>
      <c r="U540" t="str">
        <f t="shared" si="79"/>
        <v>No</v>
      </c>
      <c r="V540" t="e">
        <f>TRIM(CLEAN(MID(Updates!D540,FIND("Home Share (H:\ drive) required: ",Updates!D540)+4,(FIND("Group Share (S:\ drive) required: ",Updates!D540)-(FIND("Home Share (H:\ drive) required: ",Updates!D540)+4)))))</f>
        <v>#VALUE!</v>
      </c>
      <c r="W540" t="str">
        <f t="shared" si="80"/>
        <v>No</v>
      </c>
      <c r="X540" t="e">
        <f>TRIM(CLEAN(MID(Updates!D540,FIND("S Drive Path: ",Updates!D540)+14,(FIND("Position",Updates!D540)-(FIND("S Drive Path: ",Updates!D540)+14)))))</f>
        <v>#VALUE!</v>
      </c>
      <c r="Y540" t="e">
        <f>("USR\"&amp;Updates!K540)</f>
        <v>#VALUE!</v>
      </c>
      <c r="Z540" t="e">
        <f>Updates!K540&amp;"$"</f>
        <v>#VALUE!</v>
      </c>
      <c r="AA540" s="11">
        <f t="shared" ca="1" si="81"/>
        <v>10</v>
      </c>
      <c r="AB540" s="6" t="str">
        <f ca="1">LOOKUP(AA540,AC2:AC21,AD2:AD21)</f>
        <v>DC1MDB10</v>
      </c>
    </row>
    <row r="541" spans="1:28" ht="12" customHeight="1">
      <c r="A541" s="6" t="e">
        <f>TRIM(CLEAN(MID(Updates!D541,FIND("Network User Id: ",Updates!D541)+17,(FIND("E-MAIL ACCOUNTS",Updates!D541)-(FIND("Network User Id:",Updates!D541)+17)))))</f>
        <v>#VALUE!</v>
      </c>
      <c r="B541" s="6" t="e">
        <f>TRIM(CLEAN(MID(Updates!D541,FIND("Logon ID: ",Updates!D541)+10,(FIND("Password:",Updates!D541)-(FIND("Logon ID:",Updates!D541)+10)))))</f>
        <v>#VALUE!</v>
      </c>
      <c r="C541" t="e">
        <f>TRIM(CLEAN(MID(Updates!D541,FIND("Primary Address: ",Updates!D541)+17,(FIND("Secondary Address:",Updates!D541)-(FIND("Primary Address: ",Updates!D541)+17)))))</f>
        <v>#VALUE!</v>
      </c>
      <c r="D541" t="e">
        <f>TRIM(CLEAN(MID(Updates!D541,FIND("Secondary Address: ",Updates!D541)+19,(FIND("** PLEASE DO NOT REPLY TO THIS E-MAIL. ",Updates!D541)-(FIND("Secondary Address: ",Updates!D541)+19)))))</f>
        <v>#VALUE!</v>
      </c>
      <c r="E541" t="b">
        <f>IF(COUNT(SEARCH({"transpo.ottawa.on.ca"},D541)),"@ottawa.ca")</f>
        <v>0</v>
      </c>
      <c r="F541" s="9" t="e">
        <f t="shared" si="73"/>
        <v>#VALUE!</v>
      </c>
      <c r="G541" t="e">
        <f>TRIM(CLEAN(MID(Updates!D541,FIND("E-mail Address: ",Updates!D541)+16,(FIND("The employee",Updates!D541)-(FIND("E-mail Address: ",Updates!D541)+16)))))</f>
        <v>#VALUE!</v>
      </c>
      <c r="H541" t="e">
        <f>TRIM(CLEAN(MID(Updates!D541,FIND("Account Password: ",Updates!D541)+18,(FIND("NETWORK ACCOUNTS",Updates!D541)-(FIND("Account Password:",Updates!D541)+18)))))</f>
        <v>#VALUE!</v>
      </c>
      <c r="I541" t="e">
        <f>TRIM(CLEAN(MID(Updates!D541,FIND("Password: ",Updates!D541)+10,(FIND("E-mail",Updates!D541)-(FIND("Password:",Updates!D541)+12)))))</f>
        <v>#VALUE!</v>
      </c>
      <c r="J541" t="e">
        <f>TRIM(CLEAN(MID(Updates!D541,FIND("Account to clone: ",Updates!D541)+18,(FIND("Position",Updates!D541)-(FIND("Account to clone: ",Updates!D541)+18)))))</f>
        <v>#VALUE!</v>
      </c>
      <c r="K541" t="e">
        <f>TRIM(CLEAN(MID(Updates!D541,FIND("Clone permissions of another account: ",Updates!D541)+38,(FIND("Email required:",Updates!D541)-(FIND("Clone permissions of another account: ",Updates!D541)+38)))))</f>
        <v>#VALUE!</v>
      </c>
      <c r="L541" t="e">
        <f t="shared" si="74"/>
        <v>#VALUE!</v>
      </c>
      <c r="M541" s="8" t="e">
        <f>TRIM(CLEAN(MID(Updates!D541,FIND("Branch: ",Updates!D541)+8,(FIND("Division",Updates!D541)-(FIND("Branch: ",Updates!D541)+8)))))</f>
        <v>#VALUE!</v>
      </c>
      <c r="N541" s="8" t="e">
        <f>TRIM(CLEAN(MID(Updates!D541,FIND("Pooled Position: ",Updates!D541)+17,(FIND("Are the",Updates!D541)-(FIND("Pooled Position: ",Updates!D541)+17)))))</f>
        <v>#VALUE!</v>
      </c>
      <c r="O541" t="e">
        <f>TRIM(CLEAN(MID(Updates!D541,FIND("Employee Name: ",Updates!D541)+15,(FIND("Job Title",Updates!D541)-(FIND("Employee Name: ",Updates!D541)+15)))))</f>
        <v>#VALUE!</v>
      </c>
      <c r="P541" t="e">
        <f t="shared" si="75"/>
        <v>#VALUE!</v>
      </c>
      <c r="Q541" t="e">
        <f t="shared" si="76"/>
        <v>#VALUE!</v>
      </c>
      <c r="R541" t="e">
        <f t="shared" si="77"/>
        <v>#VALUE!</v>
      </c>
      <c r="S541" t="e">
        <f>TRIM(CLEAN(MID(Updates!D541,FIND("Account to clone: ",Updates!D541)+18,(FIND("Position",Updates!D541)-(FIND("Account to clone: ",Updates!D541)+18)))))</f>
        <v>#VALUE!</v>
      </c>
      <c r="T541" t="str">
        <f t="shared" si="78"/>
        <v/>
      </c>
      <c r="U541" t="str">
        <f t="shared" si="79"/>
        <v>No</v>
      </c>
      <c r="V541" t="e">
        <f>TRIM(CLEAN(MID(Updates!D541,FIND("Home Share (H:\ drive) required: ",Updates!D541)+4,(FIND("Group Share (S:\ drive) required: ",Updates!D541)-(FIND("Home Share (H:\ drive) required: ",Updates!D541)+4)))))</f>
        <v>#VALUE!</v>
      </c>
      <c r="W541" t="str">
        <f t="shared" si="80"/>
        <v>No</v>
      </c>
      <c r="X541" t="e">
        <f>TRIM(CLEAN(MID(Updates!D541,FIND("S Drive Path: ",Updates!D541)+14,(FIND("Position",Updates!D541)-(FIND("S Drive Path: ",Updates!D541)+14)))))</f>
        <v>#VALUE!</v>
      </c>
      <c r="Y541" t="e">
        <f>("USR\"&amp;Updates!K541)</f>
        <v>#VALUE!</v>
      </c>
      <c r="Z541" t="e">
        <f>Updates!K541&amp;"$"</f>
        <v>#VALUE!</v>
      </c>
      <c r="AA541" s="11">
        <f t="shared" ca="1" si="81"/>
        <v>17</v>
      </c>
      <c r="AB541" s="6" t="str">
        <f ca="1">LOOKUP(AA541,AC2:AC21,AD2:AD21)</f>
        <v>DC4MDB07</v>
      </c>
    </row>
    <row r="542" spans="1:28" ht="12" customHeight="1">
      <c r="A542" s="6" t="e">
        <f>TRIM(CLEAN(MID(Updates!D542,FIND("Network User Id: ",Updates!D542)+17,(FIND("E-MAIL ACCOUNTS",Updates!D542)-(FIND("Network User Id:",Updates!D542)+17)))))</f>
        <v>#VALUE!</v>
      </c>
      <c r="B542" s="6" t="e">
        <f>TRIM(CLEAN(MID(Updates!D542,FIND("Logon ID: ",Updates!D542)+10,(FIND("Password:",Updates!D542)-(FIND("Logon ID:",Updates!D542)+10)))))</f>
        <v>#VALUE!</v>
      </c>
      <c r="C542" t="e">
        <f>TRIM(CLEAN(MID(Updates!D542,FIND("Primary Address: ",Updates!D542)+17,(FIND("Secondary Address:",Updates!D542)-(FIND("Primary Address: ",Updates!D542)+17)))))</f>
        <v>#VALUE!</v>
      </c>
      <c r="D542" t="e">
        <f>TRIM(CLEAN(MID(Updates!D542,FIND("Secondary Address: ",Updates!D542)+19,(FIND("** PLEASE DO NOT REPLY TO THIS E-MAIL. ",Updates!D542)-(FIND("Secondary Address: ",Updates!D542)+19)))))</f>
        <v>#VALUE!</v>
      </c>
      <c r="E542" t="b">
        <f>IF(COUNT(SEARCH({"transpo.ottawa.on.ca"},D542)),"@ottawa.ca")</f>
        <v>0</v>
      </c>
      <c r="F542" s="9" t="e">
        <f t="shared" si="73"/>
        <v>#VALUE!</v>
      </c>
      <c r="G542" t="e">
        <f>TRIM(CLEAN(MID(Updates!D542,FIND("E-mail Address: ",Updates!D542)+16,(FIND("The employee",Updates!D542)-(FIND("E-mail Address: ",Updates!D542)+16)))))</f>
        <v>#VALUE!</v>
      </c>
      <c r="H542" t="e">
        <f>TRIM(CLEAN(MID(Updates!D542,FIND("Account Password: ",Updates!D542)+18,(FIND("NETWORK ACCOUNTS",Updates!D542)-(FIND("Account Password:",Updates!D542)+18)))))</f>
        <v>#VALUE!</v>
      </c>
      <c r="I542" t="e">
        <f>TRIM(CLEAN(MID(Updates!D542,FIND("Password: ",Updates!D542)+10,(FIND("E-mail",Updates!D542)-(FIND("Password:",Updates!D542)+12)))))</f>
        <v>#VALUE!</v>
      </c>
      <c r="J542" t="e">
        <f>TRIM(CLEAN(MID(Updates!D542,FIND("Account to clone: ",Updates!D542)+18,(FIND("Position",Updates!D542)-(FIND("Account to clone: ",Updates!D542)+18)))))</f>
        <v>#VALUE!</v>
      </c>
      <c r="K542" t="e">
        <f>TRIM(CLEAN(MID(Updates!D542,FIND("Clone permissions of another account: ",Updates!D542)+38,(FIND("Email required:",Updates!D542)-(FIND("Clone permissions of another account: ",Updates!D542)+38)))))</f>
        <v>#VALUE!</v>
      </c>
      <c r="L542" t="e">
        <f t="shared" si="74"/>
        <v>#VALUE!</v>
      </c>
      <c r="M542" s="8" t="e">
        <f>TRIM(CLEAN(MID(Updates!D542,FIND("Branch: ",Updates!D542)+8,(FIND("Division",Updates!D542)-(FIND("Branch: ",Updates!D542)+8)))))</f>
        <v>#VALUE!</v>
      </c>
      <c r="N542" s="8" t="e">
        <f>TRIM(CLEAN(MID(Updates!D542,FIND("Pooled Position: ",Updates!D542)+17,(FIND("Are the",Updates!D542)-(FIND("Pooled Position: ",Updates!D542)+17)))))</f>
        <v>#VALUE!</v>
      </c>
      <c r="O542" t="e">
        <f>TRIM(CLEAN(MID(Updates!D542,FIND("Employee Name: ",Updates!D542)+15,(FIND("Job Title",Updates!D542)-(FIND("Employee Name: ",Updates!D542)+15)))))</f>
        <v>#VALUE!</v>
      </c>
      <c r="P542" t="e">
        <f t="shared" si="75"/>
        <v>#VALUE!</v>
      </c>
      <c r="Q542" t="e">
        <f t="shared" si="76"/>
        <v>#VALUE!</v>
      </c>
      <c r="R542" t="e">
        <f t="shared" si="77"/>
        <v>#VALUE!</v>
      </c>
      <c r="S542" t="e">
        <f>TRIM(CLEAN(MID(Updates!D542,FIND("Account to clone: ",Updates!D542)+18,(FIND("Position",Updates!D542)-(FIND("Account to clone: ",Updates!D542)+18)))))</f>
        <v>#VALUE!</v>
      </c>
      <c r="T542" t="str">
        <f t="shared" si="78"/>
        <v/>
      </c>
      <c r="U542" t="str">
        <f t="shared" si="79"/>
        <v>No</v>
      </c>
      <c r="V542" t="e">
        <f>TRIM(CLEAN(MID(Updates!D542,FIND("Home Share (H:\ drive) required: ",Updates!D542)+4,(FIND("Group Share (S:\ drive) required: ",Updates!D542)-(FIND("Home Share (H:\ drive) required: ",Updates!D542)+4)))))</f>
        <v>#VALUE!</v>
      </c>
      <c r="W542" t="str">
        <f t="shared" si="80"/>
        <v>No</v>
      </c>
      <c r="X542" t="e">
        <f>TRIM(CLEAN(MID(Updates!D542,FIND("S Drive Path: ",Updates!D542)+14,(FIND("Position",Updates!D542)-(FIND("S Drive Path: ",Updates!D542)+14)))))</f>
        <v>#VALUE!</v>
      </c>
      <c r="Y542" t="e">
        <f>("USR\"&amp;Updates!K542)</f>
        <v>#VALUE!</v>
      </c>
      <c r="Z542" t="e">
        <f>Updates!K542&amp;"$"</f>
        <v>#VALUE!</v>
      </c>
      <c r="AA542" s="11">
        <f t="shared" ca="1" si="81"/>
        <v>4</v>
      </c>
      <c r="AB542" s="6" t="str">
        <f ca="1">LOOKUP(AA542,AC2:AC21,AD2:AD21)</f>
        <v>DC1MDB04</v>
      </c>
    </row>
    <row r="543" spans="1:28" ht="12" customHeight="1">
      <c r="A543" s="6" t="e">
        <f>TRIM(CLEAN(MID(Updates!D543,FIND("Network User Id: ",Updates!D543)+17,(FIND("E-MAIL ACCOUNTS",Updates!D543)-(FIND("Network User Id:",Updates!D543)+17)))))</f>
        <v>#VALUE!</v>
      </c>
      <c r="B543" s="6" t="e">
        <f>TRIM(CLEAN(MID(Updates!D543,FIND("Logon ID: ",Updates!D543)+10,(FIND("Password:",Updates!D543)-(FIND("Logon ID:",Updates!D543)+10)))))</f>
        <v>#VALUE!</v>
      </c>
      <c r="C543" t="e">
        <f>TRIM(CLEAN(MID(Updates!D543,FIND("Primary Address: ",Updates!D543)+17,(FIND("Secondary Address:",Updates!D543)-(FIND("Primary Address: ",Updates!D543)+17)))))</f>
        <v>#VALUE!</v>
      </c>
      <c r="D543" t="e">
        <f>TRIM(CLEAN(MID(Updates!D543,FIND("Secondary Address: ",Updates!D543)+19,(FIND("** PLEASE DO NOT REPLY TO THIS E-MAIL. ",Updates!D543)-(FIND("Secondary Address: ",Updates!D543)+19)))))</f>
        <v>#VALUE!</v>
      </c>
      <c r="E543" t="b">
        <f>IF(COUNT(SEARCH({"transpo.ottawa.on.ca"},D543)),"@ottawa.ca")</f>
        <v>0</v>
      </c>
      <c r="F543" s="9" t="e">
        <f t="shared" si="73"/>
        <v>#VALUE!</v>
      </c>
      <c r="G543" t="e">
        <f>TRIM(CLEAN(MID(Updates!D543,FIND("E-mail Address: ",Updates!D543)+16,(FIND("The employee",Updates!D543)-(FIND("E-mail Address: ",Updates!D543)+16)))))</f>
        <v>#VALUE!</v>
      </c>
      <c r="H543" t="e">
        <f>TRIM(CLEAN(MID(Updates!D543,FIND("Account Password: ",Updates!D543)+18,(FIND("NETWORK ACCOUNTS",Updates!D543)-(FIND("Account Password:",Updates!D543)+18)))))</f>
        <v>#VALUE!</v>
      </c>
      <c r="I543" t="e">
        <f>TRIM(CLEAN(MID(Updates!D543,FIND("Password: ",Updates!D543)+10,(FIND("E-mail",Updates!D543)-(FIND("Password:",Updates!D543)+12)))))</f>
        <v>#VALUE!</v>
      </c>
      <c r="J543" t="e">
        <f>TRIM(CLEAN(MID(Updates!D543,FIND("Account to clone: ",Updates!D543)+18,(FIND("Position",Updates!D543)-(FIND("Account to clone: ",Updates!D543)+18)))))</f>
        <v>#VALUE!</v>
      </c>
      <c r="K543" t="e">
        <f>TRIM(CLEAN(MID(Updates!D543,FIND("Clone permissions of another account: ",Updates!D543)+38,(FIND("Email required:",Updates!D543)-(FIND("Clone permissions of another account: ",Updates!D543)+38)))))</f>
        <v>#VALUE!</v>
      </c>
      <c r="L543" t="e">
        <f t="shared" si="74"/>
        <v>#VALUE!</v>
      </c>
      <c r="M543" s="8" t="e">
        <f>TRIM(CLEAN(MID(Updates!D543,FIND("Branch: ",Updates!D543)+8,(FIND("Division",Updates!D543)-(FIND("Branch: ",Updates!D543)+8)))))</f>
        <v>#VALUE!</v>
      </c>
      <c r="N543" s="8" t="e">
        <f>TRIM(CLEAN(MID(Updates!D543,FIND("Pooled Position: ",Updates!D543)+17,(FIND("Are the",Updates!D543)-(FIND("Pooled Position: ",Updates!D543)+17)))))</f>
        <v>#VALUE!</v>
      </c>
      <c r="O543" t="e">
        <f>TRIM(CLEAN(MID(Updates!D543,FIND("Employee Name: ",Updates!D543)+15,(FIND("Job Title",Updates!D543)-(FIND("Employee Name: ",Updates!D543)+15)))))</f>
        <v>#VALUE!</v>
      </c>
      <c r="P543" t="e">
        <f t="shared" si="75"/>
        <v>#VALUE!</v>
      </c>
      <c r="Q543" t="e">
        <f t="shared" si="76"/>
        <v>#VALUE!</v>
      </c>
      <c r="R543" t="e">
        <f t="shared" si="77"/>
        <v>#VALUE!</v>
      </c>
      <c r="S543" t="e">
        <f>TRIM(CLEAN(MID(Updates!D543,FIND("Account to clone: ",Updates!D543)+18,(FIND("Position",Updates!D543)-(FIND("Account to clone: ",Updates!D543)+18)))))</f>
        <v>#VALUE!</v>
      </c>
      <c r="T543" t="str">
        <f t="shared" si="78"/>
        <v/>
      </c>
      <c r="U543" t="str">
        <f t="shared" si="79"/>
        <v>No</v>
      </c>
      <c r="V543" t="e">
        <f>TRIM(CLEAN(MID(Updates!D543,FIND("Home Share (H:\ drive) required: ",Updates!D543)+4,(FIND("Group Share (S:\ drive) required: ",Updates!D543)-(FIND("Home Share (H:\ drive) required: ",Updates!D543)+4)))))</f>
        <v>#VALUE!</v>
      </c>
      <c r="W543" t="str">
        <f t="shared" si="80"/>
        <v>No</v>
      </c>
      <c r="X543" t="e">
        <f>TRIM(CLEAN(MID(Updates!D543,FIND("S Drive Path: ",Updates!D543)+14,(FIND("Position",Updates!D543)-(FIND("S Drive Path: ",Updates!D543)+14)))))</f>
        <v>#VALUE!</v>
      </c>
      <c r="Y543" t="e">
        <f>("USR\"&amp;Updates!K543)</f>
        <v>#VALUE!</v>
      </c>
      <c r="Z543" t="e">
        <f>Updates!K543&amp;"$"</f>
        <v>#VALUE!</v>
      </c>
      <c r="AA543" s="11">
        <f t="shared" ca="1" si="81"/>
        <v>5</v>
      </c>
      <c r="AB543" s="6" t="str">
        <f ca="1">LOOKUP(AA543,AC2:AC21,AD2:AD21)</f>
        <v>DC1MDB05</v>
      </c>
    </row>
    <row r="544" spans="1:28" ht="12" customHeight="1">
      <c r="A544" s="6" t="e">
        <f>TRIM(CLEAN(MID(Updates!D544,FIND("Network User Id: ",Updates!D544)+17,(FIND("E-MAIL ACCOUNTS",Updates!D544)-(FIND("Network User Id:",Updates!D544)+17)))))</f>
        <v>#VALUE!</v>
      </c>
      <c r="B544" s="6" t="e">
        <f>TRIM(CLEAN(MID(Updates!D544,FIND("Logon ID: ",Updates!D544)+10,(FIND("Password:",Updates!D544)-(FIND("Logon ID:",Updates!D544)+10)))))</f>
        <v>#VALUE!</v>
      </c>
      <c r="C544" t="e">
        <f>TRIM(CLEAN(MID(Updates!D544,FIND("Primary Address: ",Updates!D544)+17,(FIND("Secondary Address:",Updates!D544)-(FIND("Primary Address: ",Updates!D544)+17)))))</f>
        <v>#VALUE!</v>
      </c>
      <c r="D544" t="e">
        <f>TRIM(CLEAN(MID(Updates!D544,FIND("Secondary Address: ",Updates!D544)+19,(FIND("** PLEASE DO NOT REPLY TO THIS E-MAIL. ",Updates!D544)-(FIND("Secondary Address: ",Updates!D544)+19)))))</f>
        <v>#VALUE!</v>
      </c>
      <c r="E544" t="b">
        <f>IF(COUNT(SEARCH({"transpo.ottawa.on.ca"},D544)),"@ottawa.ca")</f>
        <v>0</v>
      </c>
      <c r="F544" s="9" t="e">
        <f t="shared" si="73"/>
        <v>#VALUE!</v>
      </c>
      <c r="G544" t="e">
        <f>TRIM(CLEAN(MID(Updates!D544,FIND("E-mail Address: ",Updates!D544)+16,(FIND("The employee",Updates!D544)-(FIND("E-mail Address: ",Updates!D544)+16)))))</f>
        <v>#VALUE!</v>
      </c>
      <c r="H544" t="e">
        <f>TRIM(CLEAN(MID(Updates!D544,FIND("Account Password: ",Updates!D544)+18,(FIND("NETWORK ACCOUNTS",Updates!D544)-(FIND("Account Password:",Updates!D544)+18)))))</f>
        <v>#VALUE!</v>
      </c>
      <c r="I544" t="e">
        <f>TRIM(CLEAN(MID(Updates!D544,FIND("Password: ",Updates!D544)+10,(FIND("E-mail",Updates!D544)-(FIND("Password:",Updates!D544)+12)))))</f>
        <v>#VALUE!</v>
      </c>
      <c r="J544" t="e">
        <f>TRIM(CLEAN(MID(Updates!D544,FIND("Account to clone: ",Updates!D544)+18,(FIND("Position",Updates!D544)-(FIND("Account to clone: ",Updates!D544)+18)))))</f>
        <v>#VALUE!</v>
      </c>
      <c r="K544" t="e">
        <f>TRIM(CLEAN(MID(Updates!D544,FIND("Clone permissions of another account: ",Updates!D544)+38,(FIND("Email required:",Updates!D544)-(FIND("Clone permissions of another account: ",Updates!D544)+38)))))</f>
        <v>#VALUE!</v>
      </c>
      <c r="L544" t="e">
        <f t="shared" si="74"/>
        <v>#VALUE!</v>
      </c>
      <c r="M544" s="8" t="e">
        <f>TRIM(CLEAN(MID(Updates!D544,FIND("Branch: ",Updates!D544)+8,(FIND("Division",Updates!D544)-(FIND("Branch: ",Updates!D544)+8)))))</f>
        <v>#VALUE!</v>
      </c>
      <c r="N544" s="8" t="e">
        <f>TRIM(CLEAN(MID(Updates!D544,FIND("Pooled Position: ",Updates!D544)+17,(FIND("Are the",Updates!D544)-(FIND("Pooled Position: ",Updates!D544)+17)))))</f>
        <v>#VALUE!</v>
      </c>
      <c r="O544" t="e">
        <f>TRIM(CLEAN(MID(Updates!D544,FIND("Employee Name: ",Updates!D544)+15,(FIND("Job Title",Updates!D544)-(FIND("Employee Name: ",Updates!D544)+15)))))</f>
        <v>#VALUE!</v>
      </c>
      <c r="P544" t="e">
        <f t="shared" si="75"/>
        <v>#VALUE!</v>
      </c>
      <c r="Q544" t="e">
        <f t="shared" si="76"/>
        <v>#VALUE!</v>
      </c>
      <c r="R544" t="e">
        <f t="shared" si="77"/>
        <v>#VALUE!</v>
      </c>
      <c r="S544" t="e">
        <f>TRIM(CLEAN(MID(Updates!D544,FIND("Account to clone: ",Updates!D544)+18,(FIND("Position",Updates!D544)-(FIND("Account to clone: ",Updates!D544)+18)))))</f>
        <v>#VALUE!</v>
      </c>
      <c r="T544" t="str">
        <f t="shared" si="78"/>
        <v/>
      </c>
      <c r="U544" t="str">
        <f t="shared" si="79"/>
        <v>No</v>
      </c>
      <c r="V544" t="e">
        <f>TRIM(CLEAN(MID(Updates!D544,FIND("Home Share (H:\ drive) required: ",Updates!D544)+4,(FIND("Group Share (S:\ drive) required: ",Updates!D544)-(FIND("Home Share (H:\ drive) required: ",Updates!D544)+4)))))</f>
        <v>#VALUE!</v>
      </c>
      <c r="W544" t="str">
        <f t="shared" si="80"/>
        <v>No</v>
      </c>
      <c r="X544" t="e">
        <f>TRIM(CLEAN(MID(Updates!D544,FIND("S Drive Path: ",Updates!D544)+14,(FIND("Position",Updates!D544)-(FIND("S Drive Path: ",Updates!D544)+14)))))</f>
        <v>#VALUE!</v>
      </c>
      <c r="Y544" t="e">
        <f>("USR\"&amp;Updates!K544)</f>
        <v>#VALUE!</v>
      </c>
      <c r="Z544" t="e">
        <f>Updates!K544&amp;"$"</f>
        <v>#VALUE!</v>
      </c>
      <c r="AA544" s="11">
        <f t="shared" ca="1" si="81"/>
        <v>7</v>
      </c>
      <c r="AB544" s="6" t="str">
        <f ca="1">LOOKUP(AA544,AC2:AC21,AD2:AD21)</f>
        <v>DC1MDB07</v>
      </c>
    </row>
    <row r="545" spans="1:28" ht="12" customHeight="1">
      <c r="A545" s="6" t="e">
        <f>TRIM(CLEAN(MID(Updates!D545,FIND("Network User Id: ",Updates!D545)+17,(FIND("E-MAIL ACCOUNTS",Updates!D545)-(FIND("Network User Id:",Updates!D545)+17)))))</f>
        <v>#VALUE!</v>
      </c>
      <c r="B545" s="6" t="e">
        <f>TRIM(CLEAN(MID(Updates!D545,FIND("Logon ID: ",Updates!D545)+10,(FIND("Password:",Updates!D545)-(FIND("Logon ID:",Updates!D545)+10)))))</f>
        <v>#VALUE!</v>
      </c>
      <c r="C545" t="e">
        <f>TRIM(CLEAN(MID(Updates!D545,FIND("Primary Address: ",Updates!D545)+17,(FIND("Secondary Address:",Updates!D545)-(FIND("Primary Address: ",Updates!D545)+17)))))</f>
        <v>#VALUE!</v>
      </c>
      <c r="D545" t="e">
        <f>TRIM(CLEAN(MID(Updates!D545,FIND("Secondary Address: ",Updates!D545)+19,(FIND("** PLEASE DO NOT REPLY TO THIS E-MAIL. ",Updates!D545)-(FIND("Secondary Address: ",Updates!D545)+19)))))</f>
        <v>#VALUE!</v>
      </c>
      <c r="E545" t="b">
        <f>IF(COUNT(SEARCH({"transpo.ottawa.on.ca"},D545)),"@ottawa.ca")</f>
        <v>0</v>
      </c>
      <c r="F545" s="9" t="e">
        <f t="shared" si="73"/>
        <v>#VALUE!</v>
      </c>
      <c r="G545" t="e">
        <f>TRIM(CLEAN(MID(Updates!D545,FIND("E-mail Address: ",Updates!D545)+16,(FIND("The employee",Updates!D545)-(FIND("E-mail Address: ",Updates!D545)+16)))))</f>
        <v>#VALUE!</v>
      </c>
      <c r="H545" t="e">
        <f>TRIM(CLEAN(MID(Updates!D545,FIND("Account Password: ",Updates!D545)+18,(FIND("NETWORK ACCOUNTS",Updates!D545)-(FIND("Account Password:",Updates!D545)+18)))))</f>
        <v>#VALUE!</v>
      </c>
      <c r="I545" t="e">
        <f>TRIM(CLEAN(MID(Updates!D545,FIND("Password: ",Updates!D545)+10,(FIND("E-mail",Updates!D545)-(FIND("Password:",Updates!D545)+12)))))</f>
        <v>#VALUE!</v>
      </c>
      <c r="J545" t="e">
        <f>TRIM(CLEAN(MID(Updates!D545,FIND("Account to clone: ",Updates!D545)+18,(FIND("Position",Updates!D545)-(FIND("Account to clone: ",Updates!D545)+18)))))</f>
        <v>#VALUE!</v>
      </c>
      <c r="K545" t="e">
        <f>TRIM(CLEAN(MID(Updates!D545,FIND("Clone permissions of another account: ",Updates!D545)+38,(FIND("Email required:",Updates!D545)-(FIND("Clone permissions of another account: ",Updates!D545)+38)))))</f>
        <v>#VALUE!</v>
      </c>
      <c r="L545" t="e">
        <f t="shared" si="74"/>
        <v>#VALUE!</v>
      </c>
      <c r="M545" s="8" t="e">
        <f>TRIM(CLEAN(MID(Updates!D545,FIND("Branch: ",Updates!D545)+8,(FIND("Division",Updates!D545)-(FIND("Branch: ",Updates!D545)+8)))))</f>
        <v>#VALUE!</v>
      </c>
      <c r="N545" s="8" t="e">
        <f>TRIM(CLEAN(MID(Updates!D545,FIND("Pooled Position: ",Updates!D545)+17,(FIND("Are the",Updates!D545)-(FIND("Pooled Position: ",Updates!D545)+17)))))</f>
        <v>#VALUE!</v>
      </c>
      <c r="O545" t="e">
        <f>TRIM(CLEAN(MID(Updates!D545,FIND("Employee Name: ",Updates!D545)+15,(FIND("Job Title",Updates!D545)-(FIND("Employee Name: ",Updates!D545)+15)))))</f>
        <v>#VALUE!</v>
      </c>
      <c r="P545" t="e">
        <f t="shared" si="75"/>
        <v>#VALUE!</v>
      </c>
      <c r="Q545" t="e">
        <f t="shared" si="76"/>
        <v>#VALUE!</v>
      </c>
      <c r="R545" t="e">
        <f t="shared" si="77"/>
        <v>#VALUE!</v>
      </c>
      <c r="S545" t="e">
        <f>TRIM(CLEAN(MID(Updates!D545,FIND("Account to clone: ",Updates!D545)+18,(FIND("Position",Updates!D545)-(FIND("Account to clone: ",Updates!D545)+18)))))</f>
        <v>#VALUE!</v>
      </c>
      <c r="T545" t="str">
        <f t="shared" si="78"/>
        <v/>
      </c>
      <c r="U545" t="str">
        <f t="shared" si="79"/>
        <v>No</v>
      </c>
      <c r="V545" t="e">
        <f>TRIM(CLEAN(MID(Updates!D545,FIND("Home Share (H:\ drive) required: ",Updates!D545)+4,(FIND("Group Share (S:\ drive) required: ",Updates!D545)-(FIND("Home Share (H:\ drive) required: ",Updates!D545)+4)))))</f>
        <v>#VALUE!</v>
      </c>
      <c r="W545" t="str">
        <f t="shared" si="80"/>
        <v>No</v>
      </c>
      <c r="X545" t="e">
        <f>TRIM(CLEAN(MID(Updates!D545,FIND("S Drive Path: ",Updates!D545)+14,(FIND("Position",Updates!D545)-(FIND("S Drive Path: ",Updates!D545)+14)))))</f>
        <v>#VALUE!</v>
      </c>
      <c r="Y545" t="e">
        <f>("USR\"&amp;Updates!K545)</f>
        <v>#VALUE!</v>
      </c>
      <c r="Z545" t="e">
        <f>Updates!K545&amp;"$"</f>
        <v>#VALUE!</v>
      </c>
      <c r="AA545" s="11">
        <f t="shared" ca="1" si="81"/>
        <v>4</v>
      </c>
      <c r="AB545" s="6" t="str">
        <f ca="1">LOOKUP(AA545,AC2:AC21,AD2:AD21)</f>
        <v>DC1MDB04</v>
      </c>
    </row>
    <row r="546" spans="1:28" ht="12" customHeight="1">
      <c r="A546" s="6" t="e">
        <f>TRIM(CLEAN(MID(Updates!D546,FIND("Network User Id: ",Updates!D546)+17,(FIND("E-MAIL ACCOUNTS",Updates!D546)-(FIND("Network User Id:",Updates!D546)+17)))))</f>
        <v>#VALUE!</v>
      </c>
      <c r="B546" s="6" t="e">
        <f>TRIM(CLEAN(MID(Updates!D546,FIND("Logon ID: ",Updates!D546)+10,(FIND("Password:",Updates!D546)-(FIND("Logon ID:",Updates!D546)+10)))))</f>
        <v>#VALUE!</v>
      </c>
      <c r="C546" t="e">
        <f>TRIM(CLEAN(MID(Updates!D546,FIND("Primary Address: ",Updates!D546)+17,(FIND("Secondary Address:",Updates!D546)-(FIND("Primary Address: ",Updates!D546)+17)))))</f>
        <v>#VALUE!</v>
      </c>
      <c r="D546" t="e">
        <f>TRIM(CLEAN(MID(Updates!D546,FIND("Secondary Address: ",Updates!D546)+19,(FIND("** PLEASE DO NOT REPLY TO THIS E-MAIL. ",Updates!D546)-(FIND("Secondary Address: ",Updates!D546)+19)))))</f>
        <v>#VALUE!</v>
      </c>
      <c r="E546" t="b">
        <f>IF(COUNT(SEARCH({"transpo.ottawa.on.ca"},D546)),"@ottawa.ca")</f>
        <v>0</v>
      </c>
      <c r="F546" s="9" t="e">
        <f t="shared" si="73"/>
        <v>#VALUE!</v>
      </c>
      <c r="G546" t="e">
        <f>TRIM(CLEAN(MID(Updates!D546,FIND("E-mail Address: ",Updates!D546)+16,(FIND("The employee",Updates!D546)-(FIND("E-mail Address: ",Updates!D546)+16)))))</f>
        <v>#VALUE!</v>
      </c>
      <c r="H546" t="e">
        <f>TRIM(CLEAN(MID(Updates!D546,FIND("Account Password: ",Updates!D546)+18,(FIND("NETWORK ACCOUNTS",Updates!D546)-(FIND("Account Password:",Updates!D546)+18)))))</f>
        <v>#VALUE!</v>
      </c>
      <c r="I546" t="e">
        <f>TRIM(CLEAN(MID(Updates!D546,FIND("Password: ",Updates!D546)+10,(FIND("E-mail",Updates!D546)-(FIND("Password:",Updates!D546)+12)))))</f>
        <v>#VALUE!</v>
      </c>
      <c r="J546" t="e">
        <f>TRIM(CLEAN(MID(Updates!D546,FIND("Account to clone: ",Updates!D546)+18,(FIND("Position",Updates!D546)-(FIND("Account to clone: ",Updates!D546)+18)))))</f>
        <v>#VALUE!</v>
      </c>
      <c r="K546" t="e">
        <f>TRIM(CLEAN(MID(Updates!D546,FIND("Clone permissions of another account: ",Updates!D546)+38,(FIND("Email required:",Updates!D546)-(FIND("Clone permissions of another account: ",Updates!D546)+38)))))</f>
        <v>#VALUE!</v>
      </c>
      <c r="L546" t="e">
        <f t="shared" si="74"/>
        <v>#VALUE!</v>
      </c>
      <c r="M546" s="8" t="e">
        <f>TRIM(CLEAN(MID(Updates!D546,FIND("Branch: ",Updates!D546)+8,(FIND("Division",Updates!D546)-(FIND("Branch: ",Updates!D546)+8)))))</f>
        <v>#VALUE!</v>
      </c>
      <c r="N546" s="8" t="e">
        <f>TRIM(CLEAN(MID(Updates!D546,FIND("Pooled Position: ",Updates!D546)+17,(FIND("Are the",Updates!D546)-(FIND("Pooled Position: ",Updates!D546)+17)))))</f>
        <v>#VALUE!</v>
      </c>
      <c r="O546" t="e">
        <f>TRIM(CLEAN(MID(Updates!D546,FIND("Employee Name: ",Updates!D546)+15,(FIND("Job Title",Updates!D546)-(FIND("Employee Name: ",Updates!D546)+15)))))</f>
        <v>#VALUE!</v>
      </c>
      <c r="P546" t="e">
        <f t="shared" si="75"/>
        <v>#VALUE!</v>
      </c>
      <c r="Q546" t="e">
        <f t="shared" si="76"/>
        <v>#VALUE!</v>
      </c>
      <c r="R546" t="e">
        <f t="shared" si="77"/>
        <v>#VALUE!</v>
      </c>
      <c r="S546" t="e">
        <f>TRIM(CLEAN(MID(Updates!D546,FIND("Account to clone: ",Updates!D546)+18,(FIND("Position",Updates!D546)-(FIND("Account to clone: ",Updates!D546)+18)))))</f>
        <v>#VALUE!</v>
      </c>
      <c r="T546" t="str">
        <f t="shared" si="78"/>
        <v/>
      </c>
      <c r="U546" t="str">
        <f t="shared" si="79"/>
        <v>No</v>
      </c>
      <c r="V546" t="e">
        <f>TRIM(CLEAN(MID(Updates!D546,FIND("Home Share (H:\ drive) required: ",Updates!D546)+4,(FIND("Group Share (S:\ drive) required: ",Updates!D546)-(FIND("Home Share (H:\ drive) required: ",Updates!D546)+4)))))</f>
        <v>#VALUE!</v>
      </c>
      <c r="W546" t="str">
        <f t="shared" si="80"/>
        <v>No</v>
      </c>
      <c r="X546" t="e">
        <f>TRIM(CLEAN(MID(Updates!D546,FIND("S Drive Path: ",Updates!D546)+14,(FIND("Position",Updates!D546)-(FIND("S Drive Path: ",Updates!D546)+14)))))</f>
        <v>#VALUE!</v>
      </c>
      <c r="Y546" t="e">
        <f>("USR\"&amp;Updates!K546)</f>
        <v>#VALUE!</v>
      </c>
      <c r="Z546" t="e">
        <f>Updates!K546&amp;"$"</f>
        <v>#VALUE!</v>
      </c>
      <c r="AA546" s="11">
        <f t="shared" ca="1" si="81"/>
        <v>18</v>
      </c>
      <c r="AB546" s="6" t="str">
        <f ca="1">LOOKUP(AA546,AC2:AC21,AD2:AD21)</f>
        <v>DC4MDB08</v>
      </c>
    </row>
    <row r="547" spans="1:28" ht="12" customHeight="1">
      <c r="A547" s="6" t="e">
        <f>TRIM(CLEAN(MID(Updates!D547,FIND("Network User Id: ",Updates!D547)+17,(FIND("E-MAIL ACCOUNTS",Updates!D547)-(FIND("Network User Id:",Updates!D547)+17)))))</f>
        <v>#VALUE!</v>
      </c>
      <c r="B547" s="6" t="e">
        <f>TRIM(CLEAN(MID(Updates!D547,FIND("Logon ID: ",Updates!D547)+10,(FIND("Password:",Updates!D547)-(FIND("Logon ID:",Updates!D547)+10)))))</f>
        <v>#VALUE!</v>
      </c>
      <c r="C547" t="e">
        <f>TRIM(CLEAN(MID(Updates!D547,FIND("Primary Address: ",Updates!D547)+17,(FIND("Secondary Address:",Updates!D547)-(FIND("Primary Address: ",Updates!D547)+17)))))</f>
        <v>#VALUE!</v>
      </c>
      <c r="D547" t="e">
        <f>TRIM(CLEAN(MID(Updates!D547,FIND("Secondary Address: ",Updates!D547)+19,(FIND("** PLEASE DO NOT REPLY TO THIS E-MAIL. ",Updates!D547)-(FIND("Secondary Address: ",Updates!D547)+19)))))</f>
        <v>#VALUE!</v>
      </c>
      <c r="E547" t="b">
        <f>IF(COUNT(SEARCH({"transpo.ottawa.on.ca"},D547)),"@ottawa.ca")</f>
        <v>0</v>
      </c>
      <c r="F547" s="9" t="e">
        <f t="shared" si="73"/>
        <v>#VALUE!</v>
      </c>
      <c r="G547" t="e">
        <f>TRIM(CLEAN(MID(Updates!D547,FIND("E-mail Address: ",Updates!D547)+16,(FIND("The employee",Updates!D547)-(FIND("E-mail Address: ",Updates!D547)+16)))))</f>
        <v>#VALUE!</v>
      </c>
      <c r="H547" t="e">
        <f>TRIM(CLEAN(MID(Updates!D547,FIND("Account Password: ",Updates!D547)+18,(FIND("NETWORK ACCOUNTS",Updates!D547)-(FIND("Account Password:",Updates!D547)+18)))))</f>
        <v>#VALUE!</v>
      </c>
      <c r="I547" t="e">
        <f>TRIM(CLEAN(MID(Updates!D547,FIND("Password: ",Updates!D547)+10,(FIND("E-mail",Updates!D547)-(FIND("Password:",Updates!D547)+12)))))</f>
        <v>#VALUE!</v>
      </c>
      <c r="J547" t="e">
        <f>TRIM(CLEAN(MID(Updates!D547,FIND("Account to clone: ",Updates!D547)+18,(FIND("Position",Updates!D547)-(FIND("Account to clone: ",Updates!D547)+18)))))</f>
        <v>#VALUE!</v>
      </c>
      <c r="K547" t="e">
        <f>TRIM(CLEAN(MID(Updates!D547,FIND("Clone permissions of another account: ",Updates!D547)+38,(FIND("Email required:",Updates!D547)-(FIND("Clone permissions of another account: ",Updates!D547)+38)))))</f>
        <v>#VALUE!</v>
      </c>
      <c r="L547" t="e">
        <f t="shared" si="74"/>
        <v>#VALUE!</v>
      </c>
      <c r="M547" s="8" t="e">
        <f>TRIM(CLEAN(MID(Updates!D547,FIND("Branch: ",Updates!D547)+8,(FIND("Division",Updates!D547)-(FIND("Branch: ",Updates!D547)+8)))))</f>
        <v>#VALUE!</v>
      </c>
      <c r="N547" s="8" t="e">
        <f>TRIM(CLEAN(MID(Updates!D547,FIND("Pooled Position: ",Updates!D547)+17,(FIND("Are the",Updates!D547)-(FIND("Pooled Position: ",Updates!D547)+17)))))</f>
        <v>#VALUE!</v>
      </c>
      <c r="O547" t="e">
        <f>TRIM(CLEAN(MID(Updates!D547,FIND("Employee Name: ",Updates!D547)+15,(FIND("Job Title",Updates!D547)-(FIND("Employee Name: ",Updates!D547)+15)))))</f>
        <v>#VALUE!</v>
      </c>
      <c r="P547" t="e">
        <f t="shared" si="75"/>
        <v>#VALUE!</v>
      </c>
      <c r="Q547" t="e">
        <f t="shared" si="76"/>
        <v>#VALUE!</v>
      </c>
      <c r="R547" t="e">
        <f t="shared" si="77"/>
        <v>#VALUE!</v>
      </c>
      <c r="S547" t="e">
        <f>TRIM(CLEAN(MID(Updates!D547,FIND("Account to clone: ",Updates!D547)+18,(FIND("Position",Updates!D547)-(FIND("Account to clone: ",Updates!D547)+18)))))</f>
        <v>#VALUE!</v>
      </c>
      <c r="T547" t="str">
        <f t="shared" si="78"/>
        <v/>
      </c>
      <c r="U547" t="str">
        <f t="shared" si="79"/>
        <v>No</v>
      </c>
      <c r="V547" t="e">
        <f>TRIM(CLEAN(MID(Updates!D547,FIND("Home Share (H:\ drive) required: ",Updates!D547)+4,(FIND("Group Share (S:\ drive) required: ",Updates!D547)-(FIND("Home Share (H:\ drive) required: ",Updates!D547)+4)))))</f>
        <v>#VALUE!</v>
      </c>
      <c r="W547" t="str">
        <f t="shared" si="80"/>
        <v>No</v>
      </c>
      <c r="X547" t="e">
        <f>TRIM(CLEAN(MID(Updates!D547,FIND("S Drive Path: ",Updates!D547)+14,(FIND("Position",Updates!D547)-(FIND("S Drive Path: ",Updates!D547)+14)))))</f>
        <v>#VALUE!</v>
      </c>
      <c r="Y547" t="e">
        <f>("USR\"&amp;Updates!K547)</f>
        <v>#VALUE!</v>
      </c>
      <c r="Z547" t="e">
        <f>Updates!K547&amp;"$"</f>
        <v>#VALUE!</v>
      </c>
      <c r="AA547" s="11">
        <f t="shared" ca="1" si="81"/>
        <v>8</v>
      </c>
      <c r="AB547" s="6" t="str">
        <f ca="1">LOOKUP(AA547,AC2:AC21,AD2:AD21)</f>
        <v>DC1MDB08</v>
      </c>
    </row>
    <row r="548" spans="1:28" ht="12" customHeight="1">
      <c r="A548" s="6" t="e">
        <f>TRIM(CLEAN(MID(Updates!D548,FIND("Network User Id: ",Updates!D548)+17,(FIND("E-MAIL ACCOUNTS",Updates!D548)-(FIND("Network User Id:",Updates!D548)+17)))))</f>
        <v>#VALUE!</v>
      </c>
      <c r="B548" s="6" t="e">
        <f>TRIM(CLEAN(MID(Updates!D548,FIND("Logon ID: ",Updates!D548)+10,(FIND("Password:",Updates!D548)-(FIND("Logon ID:",Updates!D548)+10)))))</f>
        <v>#VALUE!</v>
      </c>
      <c r="C548" t="e">
        <f>TRIM(CLEAN(MID(Updates!D548,FIND("Primary Address: ",Updates!D548)+17,(FIND("Secondary Address:",Updates!D548)-(FIND("Primary Address: ",Updates!D548)+17)))))</f>
        <v>#VALUE!</v>
      </c>
      <c r="D548" t="e">
        <f>TRIM(CLEAN(MID(Updates!D548,FIND("Secondary Address: ",Updates!D548)+19,(FIND("** PLEASE DO NOT REPLY TO THIS E-MAIL. ",Updates!D548)-(FIND("Secondary Address: ",Updates!D548)+19)))))</f>
        <v>#VALUE!</v>
      </c>
      <c r="E548" t="b">
        <f>IF(COUNT(SEARCH({"transpo.ottawa.on.ca"},D548)),"@ottawa.ca")</f>
        <v>0</v>
      </c>
      <c r="F548" s="9" t="e">
        <f t="shared" si="73"/>
        <v>#VALUE!</v>
      </c>
      <c r="G548" t="e">
        <f>TRIM(CLEAN(MID(Updates!D548,FIND("E-mail Address: ",Updates!D548)+16,(FIND("The employee",Updates!D548)-(FIND("E-mail Address: ",Updates!D548)+16)))))</f>
        <v>#VALUE!</v>
      </c>
      <c r="H548" t="e">
        <f>TRIM(CLEAN(MID(Updates!D548,FIND("Account Password: ",Updates!D548)+18,(FIND("NETWORK ACCOUNTS",Updates!D548)-(FIND("Account Password:",Updates!D548)+18)))))</f>
        <v>#VALUE!</v>
      </c>
      <c r="I548" t="e">
        <f>TRIM(CLEAN(MID(Updates!D548,FIND("Password: ",Updates!D548)+10,(FIND("E-mail",Updates!D548)-(FIND("Password:",Updates!D548)+12)))))</f>
        <v>#VALUE!</v>
      </c>
      <c r="J548" t="e">
        <f>TRIM(CLEAN(MID(Updates!D548,FIND("Account to clone: ",Updates!D548)+18,(FIND("Position",Updates!D548)-(FIND("Account to clone: ",Updates!D548)+18)))))</f>
        <v>#VALUE!</v>
      </c>
      <c r="K548" t="e">
        <f>TRIM(CLEAN(MID(Updates!D548,FIND("Clone permissions of another account: ",Updates!D548)+38,(FIND("Email required:",Updates!D548)-(FIND("Clone permissions of another account: ",Updates!D548)+38)))))</f>
        <v>#VALUE!</v>
      </c>
      <c r="L548" t="e">
        <f t="shared" si="74"/>
        <v>#VALUE!</v>
      </c>
      <c r="M548" s="8" t="e">
        <f>TRIM(CLEAN(MID(Updates!D548,FIND("Branch: ",Updates!D548)+8,(FIND("Division",Updates!D548)-(FIND("Branch: ",Updates!D548)+8)))))</f>
        <v>#VALUE!</v>
      </c>
      <c r="N548" s="8" t="e">
        <f>TRIM(CLEAN(MID(Updates!D548,FIND("Pooled Position: ",Updates!D548)+17,(FIND("Are the",Updates!D548)-(FIND("Pooled Position: ",Updates!D548)+17)))))</f>
        <v>#VALUE!</v>
      </c>
      <c r="O548" t="e">
        <f>TRIM(CLEAN(MID(Updates!D548,FIND("Employee Name: ",Updates!D548)+15,(FIND("Job Title",Updates!D548)-(FIND("Employee Name: ",Updates!D548)+15)))))</f>
        <v>#VALUE!</v>
      </c>
      <c r="P548" t="e">
        <f t="shared" si="75"/>
        <v>#VALUE!</v>
      </c>
      <c r="Q548" t="e">
        <f t="shared" si="76"/>
        <v>#VALUE!</v>
      </c>
      <c r="R548" t="e">
        <f t="shared" si="77"/>
        <v>#VALUE!</v>
      </c>
      <c r="S548" t="e">
        <f>TRIM(CLEAN(MID(Updates!D548,FIND("Account to clone: ",Updates!D548)+18,(FIND("Position",Updates!D548)-(FIND("Account to clone: ",Updates!D548)+18)))))</f>
        <v>#VALUE!</v>
      </c>
      <c r="T548" t="str">
        <f t="shared" si="78"/>
        <v/>
      </c>
      <c r="U548" t="str">
        <f t="shared" si="79"/>
        <v>No</v>
      </c>
      <c r="V548" t="e">
        <f>TRIM(CLEAN(MID(Updates!D548,FIND("Home Share (H:\ drive) required: ",Updates!D548)+4,(FIND("Group Share (S:\ drive) required: ",Updates!D548)-(FIND("Home Share (H:\ drive) required: ",Updates!D548)+4)))))</f>
        <v>#VALUE!</v>
      </c>
      <c r="W548" t="str">
        <f t="shared" si="80"/>
        <v>No</v>
      </c>
      <c r="X548" t="e">
        <f>TRIM(CLEAN(MID(Updates!D548,FIND("S Drive Path: ",Updates!D548)+14,(FIND("Position",Updates!D548)-(FIND("S Drive Path: ",Updates!D548)+14)))))</f>
        <v>#VALUE!</v>
      </c>
      <c r="Y548" t="e">
        <f>("USR\"&amp;Updates!K548)</f>
        <v>#VALUE!</v>
      </c>
      <c r="Z548" t="e">
        <f>Updates!K548&amp;"$"</f>
        <v>#VALUE!</v>
      </c>
      <c r="AA548" s="11">
        <f t="shared" ca="1" si="81"/>
        <v>5</v>
      </c>
      <c r="AB548" s="6" t="str">
        <f ca="1">LOOKUP(AA548,AC2:AC21,AD2:AD21)</f>
        <v>DC1MDB05</v>
      </c>
    </row>
    <row r="549" spans="1:28" ht="12" customHeight="1">
      <c r="A549" s="6" t="e">
        <f>TRIM(CLEAN(MID(Updates!D549,FIND("Network User Id: ",Updates!D549)+17,(FIND("E-MAIL ACCOUNTS",Updates!D549)-(FIND("Network User Id:",Updates!D549)+17)))))</f>
        <v>#VALUE!</v>
      </c>
      <c r="B549" s="6" t="e">
        <f>TRIM(CLEAN(MID(Updates!D549,FIND("Logon ID: ",Updates!D549)+10,(FIND("Password:",Updates!D549)-(FIND("Logon ID:",Updates!D549)+10)))))</f>
        <v>#VALUE!</v>
      </c>
      <c r="C549" t="e">
        <f>TRIM(CLEAN(MID(Updates!D549,FIND("Primary Address: ",Updates!D549)+17,(FIND("Secondary Address:",Updates!D549)-(FIND("Primary Address: ",Updates!D549)+17)))))</f>
        <v>#VALUE!</v>
      </c>
      <c r="D549" t="e">
        <f>TRIM(CLEAN(MID(Updates!D549,FIND("Secondary Address: ",Updates!D549)+19,(FIND("** PLEASE DO NOT REPLY TO THIS E-MAIL. ",Updates!D549)-(FIND("Secondary Address: ",Updates!D549)+19)))))</f>
        <v>#VALUE!</v>
      </c>
      <c r="E549" t="b">
        <f>IF(COUNT(SEARCH({"transpo.ottawa.on.ca"},D549)),"@ottawa.ca")</f>
        <v>0</v>
      </c>
      <c r="F549" s="9" t="e">
        <f t="shared" si="73"/>
        <v>#VALUE!</v>
      </c>
      <c r="G549" t="e">
        <f>TRIM(CLEAN(MID(Updates!D549,FIND("E-mail Address: ",Updates!D549)+16,(FIND("The employee",Updates!D549)-(FIND("E-mail Address: ",Updates!D549)+16)))))</f>
        <v>#VALUE!</v>
      </c>
      <c r="H549" t="e">
        <f>TRIM(CLEAN(MID(Updates!D549,FIND("Account Password: ",Updates!D549)+18,(FIND("NETWORK ACCOUNTS",Updates!D549)-(FIND("Account Password:",Updates!D549)+18)))))</f>
        <v>#VALUE!</v>
      </c>
      <c r="I549" t="e">
        <f>TRIM(CLEAN(MID(Updates!D549,FIND("Password: ",Updates!D549)+10,(FIND("E-mail",Updates!D549)-(FIND("Password:",Updates!D549)+12)))))</f>
        <v>#VALUE!</v>
      </c>
      <c r="J549" t="e">
        <f>TRIM(CLEAN(MID(Updates!D549,FIND("Account to clone: ",Updates!D549)+18,(FIND("Position",Updates!D549)-(FIND("Account to clone: ",Updates!D549)+18)))))</f>
        <v>#VALUE!</v>
      </c>
      <c r="K549" t="e">
        <f>TRIM(CLEAN(MID(Updates!D549,FIND("Clone permissions of another account: ",Updates!D549)+38,(FIND("Email required:",Updates!D549)-(FIND("Clone permissions of another account: ",Updates!D549)+38)))))</f>
        <v>#VALUE!</v>
      </c>
      <c r="L549" t="e">
        <f t="shared" si="74"/>
        <v>#VALUE!</v>
      </c>
      <c r="M549" s="8" t="e">
        <f>TRIM(CLEAN(MID(Updates!D549,FIND("Branch: ",Updates!D549)+8,(FIND("Division",Updates!D549)-(FIND("Branch: ",Updates!D549)+8)))))</f>
        <v>#VALUE!</v>
      </c>
      <c r="N549" s="8" t="e">
        <f>TRIM(CLEAN(MID(Updates!D549,FIND("Pooled Position: ",Updates!D549)+17,(FIND("Are the",Updates!D549)-(FIND("Pooled Position: ",Updates!D549)+17)))))</f>
        <v>#VALUE!</v>
      </c>
      <c r="O549" t="e">
        <f>TRIM(CLEAN(MID(Updates!D549,FIND("Employee Name: ",Updates!D549)+15,(FIND("Job Title",Updates!D549)-(FIND("Employee Name: ",Updates!D549)+15)))))</f>
        <v>#VALUE!</v>
      </c>
      <c r="P549" t="e">
        <f t="shared" si="75"/>
        <v>#VALUE!</v>
      </c>
      <c r="Q549" t="e">
        <f t="shared" si="76"/>
        <v>#VALUE!</v>
      </c>
      <c r="R549" t="e">
        <f t="shared" si="77"/>
        <v>#VALUE!</v>
      </c>
      <c r="S549" t="e">
        <f>TRIM(CLEAN(MID(Updates!D549,FIND("Account to clone: ",Updates!D549)+18,(FIND("Position",Updates!D549)-(FIND("Account to clone: ",Updates!D549)+18)))))</f>
        <v>#VALUE!</v>
      </c>
      <c r="T549" t="str">
        <f t="shared" si="78"/>
        <v/>
      </c>
      <c r="U549" t="str">
        <f t="shared" si="79"/>
        <v>No</v>
      </c>
      <c r="V549" t="e">
        <f>TRIM(CLEAN(MID(Updates!D549,FIND("Home Share (H:\ drive) required: ",Updates!D549)+4,(FIND("Group Share (S:\ drive) required: ",Updates!D549)-(FIND("Home Share (H:\ drive) required: ",Updates!D549)+4)))))</f>
        <v>#VALUE!</v>
      </c>
      <c r="W549" t="str">
        <f t="shared" si="80"/>
        <v>No</v>
      </c>
      <c r="X549" t="e">
        <f>TRIM(CLEAN(MID(Updates!D549,FIND("S Drive Path: ",Updates!D549)+14,(FIND("Position",Updates!D549)-(FIND("S Drive Path: ",Updates!D549)+14)))))</f>
        <v>#VALUE!</v>
      </c>
      <c r="Y549" t="e">
        <f>("USR\"&amp;Updates!K549)</f>
        <v>#VALUE!</v>
      </c>
      <c r="Z549" t="e">
        <f>Updates!K549&amp;"$"</f>
        <v>#VALUE!</v>
      </c>
      <c r="AA549" s="11">
        <f t="shared" ca="1" si="81"/>
        <v>19</v>
      </c>
      <c r="AB549" s="6" t="str">
        <f ca="1">LOOKUP(AA549,AC2:AC21,AD2:AD21)</f>
        <v>DC4MDB09</v>
      </c>
    </row>
    <row r="550" spans="1:28" ht="12" customHeight="1">
      <c r="A550" s="6" t="e">
        <f>TRIM(CLEAN(MID(Updates!D550,FIND("Network User Id: ",Updates!D550)+17,(FIND("E-MAIL ACCOUNTS",Updates!D550)-(FIND("Network User Id:",Updates!D550)+17)))))</f>
        <v>#VALUE!</v>
      </c>
      <c r="B550" s="6" t="e">
        <f>TRIM(CLEAN(MID(Updates!D550,FIND("Logon ID: ",Updates!D550)+10,(FIND("Password:",Updates!D550)-(FIND("Logon ID:",Updates!D550)+10)))))</f>
        <v>#VALUE!</v>
      </c>
      <c r="C550" t="e">
        <f>TRIM(CLEAN(MID(Updates!D550,FIND("Primary Address: ",Updates!D550)+17,(FIND("Secondary Address:",Updates!D550)-(FIND("Primary Address: ",Updates!D550)+17)))))</f>
        <v>#VALUE!</v>
      </c>
      <c r="D550" t="e">
        <f>TRIM(CLEAN(MID(Updates!D550,FIND("Secondary Address: ",Updates!D550)+19,(FIND("** PLEASE DO NOT REPLY TO THIS E-MAIL. ",Updates!D550)-(FIND("Secondary Address: ",Updates!D550)+19)))))</f>
        <v>#VALUE!</v>
      </c>
      <c r="E550" t="b">
        <f>IF(COUNT(SEARCH({"transpo.ottawa.on.ca"},D550)),"@ottawa.ca")</f>
        <v>0</v>
      </c>
      <c r="F550" s="9" t="e">
        <f t="shared" si="73"/>
        <v>#VALUE!</v>
      </c>
      <c r="G550" t="e">
        <f>TRIM(CLEAN(MID(Updates!D550,FIND("E-mail Address: ",Updates!D550)+16,(FIND("The employee",Updates!D550)-(FIND("E-mail Address: ",Updates!D550)+16)))))</f>
        <v>#VALUE!</v>
      </c>
      <c r="H550" t="e">
        <f>TRIM(CLEAN(MID(Updates!D550,FIND("Account Password: ",Updates!D550)+18,(FIND("NETWORK ACCOUNTS",Updates!D550)-(FIND("Account Password:",Updates!D550)+18)))))</f>
        <v>#VALUE!</v>
      </c>
      <c r="I550" t="e">
        <f>TRIM(CLEAN(MID(Updates!D550,FIND("Password: ",Updates!D550)+10,(FIND("E-mail",Updates!D550)-(FIND("Password:",Updates!D550)+12)))))</f>
        <v>#VALUE!</v>
      </c>
      <c r="J550" t="e">
        <f>TRIM(CLEAN(MID(Updates!D550,FIND("Account to clone: ",Updates!D550)+18,(FIND("Position",Updates!D550)-(FIND("Account to clone: ",Updates!D550)+18)))))</f>
        <v>#VALUE!</v>
      </c>
      <c r="K550" t="e">
        <f>TRIM(CLEAN(MID(Updates!D550,FIND("Clone permissions of another account: ",Updates!D550)+38,(FIND("Email required:",Updates!D550)-(FIND("Clone permissions of another account: ",Updates!D550)+38)))))</f>
        <v>#VALUE!</v>
      </c>
      <c r="L550" t="e">
        <f t="shared" si="74"/>
        <v>#VALUE!</v>
      </c>
      <c r="M550" s="8" t="e">
        <f>TRIM(CLEAN(MID(Updates!D550,FIND("Branch: ",Updates!D550)+8,(FIND("Division",Updates!D550)-(FIND("Branch: ",Updates!D550)+8)))))</f>
        <v>#VALUE!</v>
      </c>
      <c r="N550" s="8" t="e">
        <f>TRIM(CLEAN(MID(Updates!D550,FIND("Pooled Position: ",Updates!D550)+17,(FIND("Are the",Updates!D550)-(FIND("Pooled Position: ",Updates!D550)+17)))))</f>
        <v>#VALUE!</v>
      </c>
      <c r="O550" t="e">
        <f>TRIM(CLEAN(MID(Updates!D550,FIND("Employee Name: ",Updates!D550)+15,(FIND("Job Title",Updates!D550)-(FIND("Employee Name: ",Updates!D550)+15)))))</f>
        <v>#VALUE!</v>
      </c>
      <c r="P550" t="e">
        <f t="shared" si="75"/>
        <v>#VALUE!</v>
      </c>
      <c r="Q550" t="e">
        <f t="shared" si="76"/>
        <v>#VALUE!</v>
      </c>
      <c r="R550" t="e">
        <f t="shared" si="77"/>
        <v>#VALUE!</v>
      </c>
      <c r="S550" t="e">
        <f>TRIM(CLEAN(MID(Updates!D550,FIND("Account to clone: ",Updates!D550)+18,(FIND("Position",Updates!D550)-(FIND("Account to clone: ",Updates!D550)+18)))))</f>
        <v>#VALUE!</v>
      </c>
      <c r="T550" t="str">
        <f t="shared" si="78"/>
        <v/>
      </c>
      <c r="U550" t="str">
        <f t="shared" si="79"/>
        <v>No</v>
      </c>
      <c r="V550" t="e">
        <f>TRIM(CLEAN(MID(Updates!D550,FIND("Home Share (H:\ drive) required: ",Updates!D550)+4,(FIND("Group Share (S:\ drive) required: ",Updates!D550)-(FIND("Home Share (H:\ drive) required: ",Updates!D550)+4)))))</f>
        <v>#VALUE!</v>
      </c>
      <c r="W550" t="str">
        <f t="shared" si="80"/>
        <v>No</v>
      </c>
      <c r="X550" t="e">
        <f>TRIM(CLEAN(MID(Updates!D550,FIND("S Drive Path: ",Updates!D550)+14,(FIND("Position",Updates!D550)-(FIND("S Drive Path: ",Updates!D550)+14)))))</f>
        <v>#VALUE!</v>
      </c>
      <c r="Y550" t="e">
        <f>("USR\"&amp;Updates!K550)</f>
        <v>#VALUE!</v>
      </c>
      <c r="Z550" t="e">
        <f>Updates!K550&amp;"$"</f>
        <v>#VALUE!</v>
      </c>
      <c r="AA550" s="11">
        <f t="shared" ca="1" si="81"/>
        <v>17</v>
      </c>
      <c r="AB550" s="6" t="str">
        <f ca="1">LOOKUP(AA550,AC2:AC21,AD2:AD21)</f>
        <v>DC4MDB07</v>
      </c>
    </row>
    <row r="551" spans="1:28" ht="12" customHeight="1">
      <c r="A551" s="6" t="e">
        <f>TRIM(CLEAN(MID(Updates!D551,FIND("Network User Id: ",Updates!D551)+17,(FIND("E-MAIL ACCOUNTS",Updates!D551)-(FIND("Network User Id:",Updates!D551)+17)))))</f>
        <v>#VALUE!</v>
      </c>
      <c r="B551" s="6" t="e">
        <f>TRIM(CLEAN(MID(Updates!D551,FIND("Logon ID: ",Updates!D551)+10,(FIND("Password:",Updates!D551)-(FIND("Logon ID:",Updates!D551)+10)))))</f>
        <v>#VALUE!</v>
      </c>
      <c r="C551" t="e">
        <f>TRIM(CLEAN(MID(Updates!D551,FIND("Primary Address: ",Updates!D551)+17,(FIND("Secondary Address:",Updates!D551)-(FIND("Primary Address: ",Updates!D551)+17)))))</f>
        <v>#VALUE!</v>
      </c>
      <c r="D551" t="e">
        <f>TRIM(CLEAN(MID(Updates!D551,FIND("Secondary Address: ",Updates!D551)+19,(FIND("** PLEASE DO NOT REPLY TO THIS E-MAIL. ",Updates!D551)-(FIND("Secondary Address: ",Updates!D551)+19)))))</f>
        <v>#VALUE!</v>
      </c>
      <c r="E551" t="b">
        <f>IF(COUNT(SEARCH({"transpo.ottawa.on.ca"},D551)),"@ottawa.ca")</f>
        <v>0</v>
      </c>
      <c r="F551" s="9" t="e">
        <f t="shared" si="73"/>
        <v>#VALUE!</v>
      </c>
      <c r="G551" t="e">
        <f>TRIM(CLEAN(MID(Updates!D551,FIND("E-mail Address: ",Updates!D551)+16,(FIND("The employee",Updates!D551)-(FIND("E-mail Address: ",Updates!D551)+16)))))</f>
        <v>#VALUE!</v>
      </c>
      <c r="H551" t="e">
        <f>TRIM(CLEAN(MID(Updates!D551,FIND("Account Password: ",Updates!D551)+18,(FIND("NETWORK ACCOUNTS",Updates!D551)-(FIND("Account Password:",Updates!D551)+18)))))</f>
        <v>#VALUE!</v>
      </c>
      <c r="I551" t="e">
        <f>TRIM(CLEAN(MID(Updates!D551,FIND("Password: ",Updates!D551)+10,(FIND("E-mail",Updates!D551)-(FIND("Password:",Updates!D551)+12)))))</f>
        <v>#VALUE!</v>
      </c>
      <c r="J551" t="e">
        <f>TRIM(CLEAN(MID(Updates!D551,FIND("Account to clone: ",Updates!D551)+18,(FIND("Position",Updates!D551)-(FIND("Account to clone: ",Updates!D551)+18)))))</f>
        <v>#VALUE!</v>
      </c>
      <c r="K551" t="e">
        <f>TRIM(CLEAN(MID(Updates!D551,FIND("Clone permissions of another account: ",Updates!D551)+38,(FIND("Email required:",Updates!D551)-(FIND("Clone permissions of another account: ",Updates!D551)+38)))))</f>
        <v>#VALUE!</v>
      </c>
      <c r="L551" t="e">
        <f t="shared" si="74"/>
        <v>#VALUE!</v>
      </c>
      <c r="M551" s="8" t="e">
        <f>TRIM(CLEAN(MID(Updates!D551,FIND("Branch: ",Updates!D551)+8,(FIND("Division",Updates!D551)-(FIND("Branch: ",Updates!D551)+8)))))</f>
        <v>#VALUE!</v>
      </c>
      <c r="N551" s="8" t="e">
        <f>TRIM(CLEAN(MID(Updates!D551,FIND("Pooled Position: ",Updates!D551)+17,(FIND("Are the",Updates!D551)-(FIND("Pooled Position: ",Updates!D551)+17)))))</f>
        <v>#VALUE!</v>
      </c>
      <c r="O551" t="e">
        <f>TRIM(CLEAN(MID(Updates!D551,FIND("Employee Name: ",Updates!D551)+15,(FIND("Job Title",Updates!D551)-(FIND("Employee Name: ",Updates!D551)+15)))))</f>
        <v>#VALUE!</v>
      </c>
      <c r="P551" t="e">
        <f t="shared" si="75"/>
        <v>#VALUE!</v>
      </c>
      <c r="Q551" t="e">
        <f t="shared" si="76"/>
        <v>#VALUE!</v>
      </c>
      <c r="R551" t="e">
        <f t="shared" si="77"/>
        <v>#VALUE!</v>
      </c>
      <c r="S551" t="e">
        <f>TRIM(CLEAN(MID(Updates!D551,FIND("Account to clone: ",Updates!D551)+18,(FIND("Position",Updates!D551)-(FIND("Account to clone: ",Updates!D551)+18)))))</f>
        <v>#VALUE!</v>
      </c>
      <c r="T551" t="str">
        <f t="shared" si="78"/>
        <v/>
      </c>
      <c r="U551" t="str">
        <f t="shared" si="79"/>
        <v>No</v>
      </c>
      <c r="V551" t="e">
        <f>TRIM(CLEAN(MID(Updates!D551,FIND("Home Share (H:\ drive) required: ",Updates!D551)+4,(FIND("Group Share (S:\ drive) required: ",Updates!D551)-(FIND("Home Share (H:\ drive) required: ",Updates!D551)+4)))))</f>
        <v>#VALUE!</v>
      </c>
      <c r="W551" t="str">
        <f t="shared" si="80"/>
        <v>No</v>
      </c>
      <c r="X551" t="e">
        <f>TRIM(CLEAN(MID(Updates!D551,FIND("S Drive Path: ",Updates!D551)+14,(FIND("Position",Updates!D551)-(FIND("S Drive Path: ",Updates!D551)+14)))))</f>
        <v>#VALUE!</v>
      </c>
      <c r="Y551" t="e">
        <f>("USR\"&amp;Updates!K551)</f>
        <v>#VALUE!</v>
      </c>
      <c r="Z551" t="e">
        <f>Updates!K551&amp;"$"</f>
        <v>#VALUE!</v>
      </c>
      <c r="AA551" s="11">
        <f t="shared" ca="1" si="81"/>
        <v>2</v>
      </c>
      <c r="AB551" s="6" t="str">
        <f ca="1">LOOKUP(AA551,AC2:AC21,AD2:AD21)</f>
        <v>DC1MDB02</v>
      </c>
    </row>
    <row r="552" spans="1:28" ht="12" customHeight="1">
      <c r="A552" s="6" t="e">
        <f>TRIM(CLEAN(MID(Updates!D552,FIND("Network User Id: ",Updates!D552)+17,(FIND("E-MAIL ACCOUNTS",Updates!D552)-(FIND("Network User Id:",Updates!D552)+17)))))</f>
        <v>#VALUE!</v>
      </c>
      <c r="B552" s="6" t="e">
        <f>TRIM(CLEAN(MID(Updates!D552,FIND("Logon ID: ",Updates!D552)+10,(FIND("Password:",Updates!D552)-(FIND("Logon ID:",Updates!D552)+10)))))</f>
        <v>#VALUE!</v>
      </c>
      <c r="C552" t="e">
        <f>TRIM(CLEAN(MID(Updates!D552,FIND("Primary Address: ",Updates!D552)+17,(FIND("Secondary Address:",Updates!D552)-(FIND("Primary Address: ",Updates!D552)+17)))))</f>
        <v>#VALUE!</v>
      </c>
      <c r="D552" t="e">
        <f>TRIM(CLEAN(MID(Updates!D552,FIND("Secondary Address: ",Updates!D552)+19,(FIND("** PLEASE DO NOT REPLY TO THIS E-MAIL. ",Updates!D552)-(FIND("Secondary Address: ",Updates!D552)+19)))))</f>
        <v>#VALUE!</v>
      </c>
      <c r="E552" t="b">
        <f>IF(COUNT(SEARCH({"transpo.ottawa.on.ca"},D552)),"@ottawa.ca")</f>
        <v>0</v>
      </c>
      <c r="F552" s="9" t="e">
        <f t="shared" si="73"/>
        <v>#VALUE!</v>
      </c>
      <c r="G552" t="e">
        <f>TRIM(CLEAN(MID(Updates!D552,FIND("E-mail Address: ",Updates!D552)+16,(FIND("The employee",Updates!D552)-(FIND("E-mail Address: ",Updates!D552)+16)))))</f>
        <v>#VALUE!</v>
      </c>
      <c r="H552" t="e">
        <f>TRIM(CLEAN(MID(Updates!D552,FIND("Account Password: ",Updates!D552)+18,(FIND("NETWORK ACCOUNTS",Updates!D552)-(FIND("Account Password:",Updates!D552)+18)))))</f>
        <v>#VALUE!</v>
      </c>
      <c r="I552" t="e">
        <f>TRIM(CLEAN(MID(Updates!D552,FIND("Password: ",Updates!D552)+10,(FIND("E-mail",Updates!D552)-(FIND("Password:",Updates!D552)+12)))))</f>
        <v>#VALUE!</v>
      </c>
      <c r="J552" t="e">
        <f>TRIM(CLEAN(MID(Updates!D552,FIND("Account to clone: ",Updates!D552)+18,(FIND("Position",Updates!D552)-(FIND("Account to clone: ",Updates!D552)+18)))))</f>
        <v>#VALUE!</v>
      </c>
      <c r="K552" t="e">
        <f>TRIM(CLEAN(MID(Updates!D552,FIND("Clone permissions of another account: ",Updates!D552)+38,(FIND("Email required:",Updates!D552)-(FIND("Clone permissions of another account: ",Updates!D552)+38)))))</f>
        <v>#VALUE!</v>
      </c>
      <c r="L552" t="e">
        <f t="shared" si="74"/>
        <v>#VALUE!</v>
      </c>
      <c r="M552" s="8" t="e">
        <f>TRIM(CLEAN(MID(Updates!D552,FIND("Branch: ",Updates!D552)+8,(FIND("Division",Updates!D552)-(FIND("Branch: ",Updates!D552)+8)))))</f>
        <v>#VALUE!</v>
      </c>
      <c r="N552" s="8" t="e">
        <f>TRIM(CLEAN(MID(Updates!D552,FIND("Pooled Position: ",Updates!D552)+17,(FIND("Are the",Updates!D552)-(FIND("Pooled Position: ",Updates!D552)+17)))))</f>
        <v>#VALUE!</v>
      </c>
      <c r="O552" t="e">
        <f>TRIM(CLEAN(MID(Updates!D552,FIND("Employee Name: ",Updates!D552)+15,(FIND("Job Title",Updates!D552)-(FIND("Employee Name: ",Updates!D552)+15)))))</f>
        <v>#VALUE!</v>
      </c>
      <c r="P552" t="e">
        <f t="shared" si="75"/>
        <v>#VALUE!</v>
      </c>
      <c r="Q552" t="e">
        <f t="shared" si="76"/>
        <v>#VALUE!</v>
      </c>
      <c r="R552" t="e">
        <f t="shared" si="77"/>
        <v>#VALUE!</v>
      </c>
      <c r="S552" t="e">
        <f>TRIM(CLEAN(MID(Updates!D552,FIND("Account to clone: ",Updates!D552)+18,(FIND("Position",Updates!D552)-(FIND("Account to clone: ",Updates!D552)+18)))))</f>
        <v>#VALUE!</v>
      </c>
      <c r="T552" t="str">
        <f t="shared" si="78"/>
        <v/>
      </c>
      <c r="U552" t="str">
        <f t="shared" si="79"/>
        <v>No</v>
      </c>
      <c r="V552" t="e">
        <f>TRIM(CLEAN(MID(Updates!D552,FIND("Home Share (H:\ drive) required: ",Updates!D552)+4,(FIND("Group Share (S:\ drive) required: ",Updates!D552)-(FIND("Home Share (H:\ drive) required: ",Updates!D552)+4)))))</f>
        <v>#VALUE!</v>
      </c>
      <c r="W552" t="str">
        <f t="shared" si="80"/>
        <v>No</v>
      </c>
      <c r="X552" t="e">
        <f>TRIM(CLEAN(MID(Updates!D552,FIND("S Drive Path: ",Updates!D552)+14,(FIND("Position",Updates!D552)-(FIND("S Drive Path: ",Updates!D552)+14)))))</f>
        <v>#VALUE!</v>
      </c>
      <c r="Y552" t="e">
        <f>("USR\"&amp;Updates!K552)</f>
        <v>#VALUE!</v>
      </c>
      <c r="Z552" t="e">
        <f>Updates!K552&amp;"$"</f>
        <v>#VALUE!</v>
      </c>
      <c r="AA552" s="11">
        <f t="shared" ca="1" si="81"/>
        <v>3</v>
      </c>
      <c r="AB552" s="6" t="str">
        <f ca="1">LOOKUP(AA552,AC2:AC21,AD2:AD21)</f>
        <v>DC1MDB03</v>
      </c>
    </row>
    <row r="553" spans="1:28" ht="12" customHeight="1">
      <c r="A553" s="6" t="e">
        <f>TRIM(CLEAN(MID(Updates!D553,FIND("Network User Id: ",Updates!D553)+17,(FIND("E-MAIL ACCOUNTS",Updates!D553)-(FIND("Network User Id:",Updates!D553)+17)))))</f>
        <v>#VALUE!</v>
      </c>
      <c r="B553" s="6" t="e">
        <f>TRIM(CLEAN(MID(Updates!D553,FIND("Logon ID: ",Updates!D553)+10,(FIND("Password:",Updates!D553)-(FIND("Logon ID:",Updates!D553)+10)))))</f>
        <v>#VALUE!</v>
      </c>
      <c r="C553" t="e">
        <f>TRIM(CLEAN(MID(Updates!D553,FIND("Primary Address: ",Updates!D553)+17,(FIND("Secondary Address:",Updates!D553)-(FIND("Primary Address: ",Updates!D553)+17)))))</f>
        <v>#VALUE!</v>
      </c>
      <c r="D553" t="e">
        <f>TRIM(CLEAN(MID(Updates!D553,FIND("Secondary Address: ",Updates!D553)+19,(FIND("** PLEASE DO NOT REPLY TO THIS E-MAIL. ",Updates!D553)-(FIND("Secondary Address: ",Updates!D553)+19)))))</f>
        <v>#VALUE!</v>
      </c>
      <c r="E553" t="b">
        <f>IF(COUNT(SEARCH({"transpo.ottawa.on.ca"},D553)),"@ottawa.ca")</f>
        <v>0</v>
      </c>
      <c r="F553" s="9" t="e">
        <f t="shared" si="73"/>
        <v>#VALUE!</v>
      </c>
      <c r="G553" t="e">
        <f>TRIM(CLEAN(MID(Updates!D553,FIND("E-mail Address: ",Updates!D553)+16,(FIND("The employee",Updates!D553)-(FIND("E-mail Address: ",Updates!D553)+16)))))</f>
        <v>#VALUE!</v>
      </c>
      <c r="H553" t="e">
        <f>TRIM(CLEAN(MID(Updates!D553,FIND("Account Password: ",Updates!D553)+18,(FIND("NETWORK ACCOUNTS",Updates!D553)-(FIND("Account Password:",Updates!D553)+18)))))</f>
        <v>#VALUE!</v>
      </c>
      <c r="I553" t="e">
        <f>TRIM(CLEAN(MID(Updates!D553,FIND("Password: ",Updates!D553)+10,(FIND("E-mail",Updates!D553)-(FIND("Password:",Updates!D553)+12)))))</f>
        <v>#VALUE!</v>
      </c>
      <c r="J553" t="e">
        <f>TRIM(CLEAN(MID(Updates!D553,FIND("Account to clone: ",Updates!D553)+18,(FIND("Position",Updates!D553)-(FIND("Account to clone: ",Updates!D553)+18)))))</f>
        <v>#VALUE!</v>
      </c>
      <c r="K553" t="e">
        <f>TRIM(CLEAN(MID(Updates!D553,FIND("Clone permissions of another account: ",Updates!D553)+38,(FIND("Email required:",Updates!D553)-(FIND("Clone permissions of another account: ",Updates!D553)+38)))))</f>
        <v>#VALUE!</v>
      </c>
      <c r="L553" t="e">
        <f t="shared" si="74"/>
        <v>#VALUE!</v>
      </c>
      <c r="M553" s="8" t="e">
        <f>TRIM(CLEAN(MID(Updates!D553,FIND("Branch: ",Updates!D553)+8,(FIND("Division",Updates!D553)-(FIND("Branch: ",Updates!D553)+8)))))</f>
        <v>#VALUE!</v>
      </c>
      <c r="N553" s="8" t="e">
        <f>TRIM(CLEAN(MID(Updates!D553,FIND("Pooled Position: ",Updates!D553)+17,(FIND("Are the",Updates!D553)-(FIND("Pooled Position: ",Updates!D553)+17)))))</f>
        <v>#VALUE!</v>
      </c>
      <c r="O553" t="e">
        <f>TRIM(CLEAN(MID(Updates!D553,FIND("Employee Name: ",Updates!D553)+15,(FIND("Job Title",Updates!D553)-(FIND("Employee Name: ",Updates!D553)+15)))))</f>
        <v>#VALUE!</v>
      </c>
      <c r="P553" t="e">
        <f t="shared" si="75"/>
        <v>#VALUE!</v>
      </c>
      <c r="Q553" t="e">
        <f t="shared" si="76"/>
        <v>#VALUE!</v>
      </c>
      <c r="R553" t="e">
        <f t="shared" si="77"/>
        <v>#VALUE!</v>
      </c>
      <c r="S553" t="e">
        <f>TRIM(CLEAN(MID(Updates!D553,FIND("Account to clone: ",Updates!D553)+18,(FIND("Position",Updates!D553)-(FIND("Account to clone: ",Updates!D553)+18)))))</f>
        <v>#VALUE!</v>
      </c>
      <c r="T553" t="str">
        <f t="shared" si="78"/>
        <v/>
      </c>
      <c r="U553" t="str">
        <f t="shared" si="79"/>
        <v>No</v>
      </c>
      <c r="V553" t="e">
        <f>TRIM(CLEAN(MID(Updates!D553,FIND("Home Share (H:\ drive) required: ",Updates!D553)+4,(FIND("Group Share (S:\ drive) required: ",Updates!D553)-(FIND("Home Share (H:\ drive) required: ",Updates!D553)+4)))))</f>
        <v>#VALUE!</v>
      </c>
      <c r="W553" t="str">
        <f t="shared" si="80"/>
        <v>No</v>
      </c>
      <c r="X553" t="e">
        <f>TRIM(CLEAN(MID(Updates!D553,FIND("S Drive Path: ",Updates!D553)+14,(FIND("Position",Updates!D553)-(FIND("S Drive Path: ",Updates!D553)+14)))))</f>
        <v>#VALUE!</v>
      </c>
      <c r="Y553" t="e">
        <f>("USR\"&amp;Updates!K553)</f>
        <v>#VALUE!</v>
      </c>
      <c r="Z553" t="e">
        <f>Updates!K553&amp;"$"</f>
        <v>#VALUE!</v>
      </c>
      <c r="AA553" s="11">
        <f t="shared" ca="1" si="81"/>
        <v>6</v>
      </c>
      <c r="AB553" s="6" t="str">
        <f ca="1">LOOKUP(AA553,AC2:AC21,AD2:AD21)</f>
        <v>DC1MDB06</v>
      </c>
    </row>
    <row r="554" spans="1:28" ht="12" customHeight="1">
      <c r="A554" s="6" t="e">
        <f>TRIM(CLEAN(MID(Updates!D554,FIND("Network User Id: ",Updates!D554)+17,(FIND("E-MAIL ACCOUNTS",Updates!D554)-(FIND("Network User Id:",Updates!D554)+17)))))</f>
        <v>#VALUE!</v>
      </c>
      <c r="B554" s="6" t="e">
        <f>TRIM(CLEAN(MID(Updates!D554,FIND("Logon ID: ",Updates!D554)+10,(FIND("Password:",Updates!D554)-(FIND("Logon ID:",Updates!D554)+10)))))</f>
        <v>#VALUE!</v>
      </c>
      <c r="C554" t="e">
        <f>TRIM(CLEAN(MID(Updates!D554,FIND("Primary Address: ",Updates!D554)+17,(FIND("Secondary Address:",Updates!D554)-(FIND("Primary Address: ",Updates!D554)+17)))))</f>
        <v>#VALUE!</v>
      </c>
      <c r="D554" t="e">
        <f>TRIM(CLEAN(MID(Updates!D554,FIND("Secondary Address: ",Updates!D554)+19,(FIND("** PLEASE DO NOT REPLY TO THIS E-MAIL. ",Updates!D554)-(FIND("Secondary Address: ",Updates!D554)+19)))))</f>
        <v>#VALUE!</v>
      </c>
      <c r="E554" t="b">
        <f>IF(COUNT(SEARCH({"transpo.ottawa.on.ca"},D554)),"@ottawa.ca")</f>
        <v>0</v>
      </c>
      <c r="F554" s="9" t="e">
        <f t="shared" si="73"/>
        <v>#VALUE!</v>
      </c>
      <c r="G554" t="e">
        <f>TRIM(CLEAN(MID(Updates!D554,FIND("E-mail Address: ",Updates!D554)+16,(FIND("The employee",Updates!D554)-(FIND("E-mail Address: ",Updates!D554)+16)))))</f>
        <v>#VALUE!</v>
      </c>
      <c r="H554" t="e">
        <f>TRIM(CLEAN(MID(Updates!D554,FIND("Account Password: ",Updates!D554)+18,(FIND("NETWORK ACCOUNTS",Updates!D554)-(FIND("Account Password:",Updates!D554)+18)))))</f>
        <v>#VALUE!</v>
      </c>
      <c r="I554" t="e">
        <f>TRIM(CLEAN(MID(Updates!D554,FIND("Password: ",Updates!D554)+10,(FIND("E-mail",Updates!D554)-(FIND("Password:",Updates!D554)+12)))))</f>
        <v>#VALUE!</v>
      </c>
      <c r="J554" t="e">
        <f>TRIM(CLEAN(MID(Updates!D554,FIND("Account to clone: ",Updates!D554)+18,(FIND("Position",Updates!D554)-(FIND("Account to clone: ",Updates!D554)+18)))))</f>
        <v>#VALUE!</v>
      </c>
      <c r="K554" t="e">
        <f>TRIM(CLEAN(MID(Updates!D554,FIND("Clone permissions of another account: ",Updates!D554)+38,(FIND("Email required:",Updates!D554)-(FIND("Clone permissions of another account: ",Updates!D554)+38)))))</f>
        <v>#VALUE!</v>
      </c>
      <c r="L554" t="e">
        <f t="shared" si="74"/>
        <v>#VALUE!</v>
      </c>
      <c r="M554" s="8" t="e">
        <f>TRIM(CLEAN(MID(Updates!D554,FIND("Branch: ",Updates!D554)+8,(FIND("Division",Updates!D554)-(FIND("Branch: ",Updates!D554)+8)))))</f>
        <v>#VALUE!</v>
      </c>
      <c r="N554" s="8" t="e">
        <f>TRIM(CLEAN(MID(Updates!D554,FIND("Pooled Position: ",Updates!D554)+17,(FIND("Are the",Updates!D554)-(FIND("Pooled Position: ",Updates!D554)+17)))))</f>
        <v>#VALUE!</v>
      </c>
      <c r="O554" t="e">
        <f>TRIM(CLEAN(MID(Updates!D554,FIND("Employee Name: ",Updates!D554)+15,(FIND("Job Title",Updates!D554)-(FIND("Employee Name: ",Updates!D554)+15)))))</f>
        <v>#VALUE!</v>
      </c>
      <c r="P554" t="e">
        <f t="shared" si="75"/>
        <v>#VALUE!</v>
      </c>
      <c r="Q554" t="e">
        <f t="shared" si="76"/>
        <v>#VALUE!</v>
      </c>
      <c r="R554" t="e">
        <f t="shared" si="77"/>
        <v>#VALUE!</v>
      </c>
      <c r="S554" t="e">
        <f>TRIM(CLEAN(MID(Updates!D554,FIND("Account to clone: ",Updates!D554)+18,(FIND("Position",Updates!D554)-(FIND("Account to clone: ",Updates!D554)+18)))))</f>
        <v>#VALUE!</v>
      </c>
      <c r="T554" t="str">
        <f t="shared" si="78"/>
        <v/>
      </c>
      <c r="U554" t="str">
        <f t="shared" si="79"/>
        <v>No</v>
      </c>
      <c r="V554" t="e">
        <f>TRIM(CLEAN(MID(Updates!D554,FIND("Home Share (H:\ drive) required: ",Updates!D554)+4,(FIND("Group Share (S:\ drive) required: ",Updates!D554)-(FIND("Home Share (H:\ drive) required: ",Updates!D554)+4)))))</f>
        <v>#VALUE!</v>
      </c>
      <c r="W554" t="str">
        <f t="shared" si="80"/>
        <v>No</v>
      </c>
      <c r="X554" t="e">
        <f>TRIM(CLEAN(MID(Updates!D554,FIND("S Drive Path: ",Updates!D554)+14,(FIND("Position",Updates!D554)-(FIND("S Drive Path: ",Updates!D554)+14)))))</f>
        <v>#VALUE!</v>
      </c>
      <c r="Y554" t="e">
        <f>("USR\"&amp;Updates!K554)</f>
        <v>#VALUE!</v>
      </c>
      <c r="Z554" t="e">
        <f>Updates!K554&amp;"$"</f>
        <v>#VALUE!</v>
      </c>
      <c r="AA554" s="11">
        <f t="shared" ca="1" si="81"/>
        <v>13</v>
      </c>
      <c r="AB554" s="6" t="str">
        <f ca="1">LOOKUP(AA554,AC2:AC21,AD2:AD21)</f>
        <v>DC4MDB03</v>
      </c>
    </row>
    <row r="555" spans="1:28" ht="12" customHeight="1">
      <c r="A555" s="6" t="e">
        <f>TRIM(CLEAN(MID(Updates!D555,FIND("Network User Id: ",Updates!D555)+17,(FIND("E-MAIL ACCOUNTS",Updates!D555)-(FIND("Network User Id:",Updates!D555)+17)))))</f>
        <v>#VALUE!</v>
      </c>
      <c r="B555" s="6" t="e">
        <f>TRIM(CLEAN(MID(Updates!D555,FIND("Logon ID: ",Updates!D555)+10,(FIND("Password:",Updates!D555)-(FIND("Logon ID:",Updates!D555)+10)))))</f>
        <v>#VALUE!</v>
      </c>
      <c r="C555" t="e">
        <f>TRIM(CLEAN(MID(Updates!D555,FIND("Primary Address: ",Updates!D555)+17,(FIND("Secondary Address:",Updates!D555)-(FIND("Primary Address: ",Updates!D555)+17)))))</f>
        <v>#VALUE!</v>
      </c>
      <c r="D555" t="e">
        <f>TRIM(CLEAN(MID(Updates!D555,FIND("Secondary Address: ",Updates!D555)+19,(FIND("** PLEASE DO NOT REPLY TO THIS E-MAIL. ",Updates!D555)-(FIND("Secondary Address: ",Updates!D555)+19)))))</f>
        <v>#VALUE!</v>
      </c>
      <c r="E555" t="b">
        <f>IF(COUNT(SEARCH({"transpo.ottawa.on.ca"},D555)),"@ottawa.ca")</f>
        <v>0</v>
      </c>
      <c r="F555" s="9" t="e">
        <f t="shared" si="73"/>
        <v>#VALUE!</v>
      </c>
      <c r="G555" t="e">
        <f>TRIM(CLEAN(MID(Updates!D555,FIND("E-mail Address: ",Updates!D555)+16,(FIND("The employee",Updates!D555)-(FIND("E-mail Address: ",Updates!D555)+16)))))</f>
        <v>#VALUE!</v>
      </c>
      <c r="H555" t="e">
        <f>TRIM(CLEAN(MID(Updates!D555,FIND("Account Password: ",Updates!D555)+18,(FIND("NETWORK ACCOUNTS",Updates!D555)-(FIND("Account Password:",Updates!D555)+18)))))</f>
        <v>#VALUE!</v>
      </c>
      <c r="I555" t="e">
        <f>TRIM(CLEAN(MID(Updates!D555,FIND("Password: ",Updates!D555)+10,(FIND("E-mail",Updates!D555)-(FIND("Password:",Updates!D555)+12)))))</f>
        <v>#VALUE!</v>
      </c>
      <c r="J555" t="e">
        <f>TRIM(CLEAN(MID(Updates!D555,FIND("Account to clone: ",Updates!D555)+18,(FIND("Position",Updates!D555)-(FIND("Account to clone: ",Updates!D555)+18)))))</f>
        <v>#VALUE!</v>
      </c>
      <c r="K555" t="e">
        <f>TRIM(CLEAN(MID(Updates!D555,FIND("Clone permissions of another account: ",Updates!D555)+38,(FIND("Email required:",Updates!D555)-(FIND("Clone permissions of another account: ",Updates!D555)+38)))))</f>
        <v>#VALUE!</v>
      </c>
      <c r="L555" t="e">
        <f t="shared" si="74"/>
        <v>#VALUE!</v>
      </c>
      <c r="M555" s="8" t="e">
        <f>TRIM(CLEAN(MID(Updates!D555,FIND("Branch: ",Updates!D555)+8,(FIND("Division",Updates!D555)-(FIND("Branch: ",Updates!D555)+8)))))</f>
        <v>#VALUE!</v>
      </c>
      <c r="N555" s="8" t="e">
        <f>TRIM(CLEAN(MID(Updates!D555,FIND("Pooled Position: ",Updates!D555)+17,(FIND("Are the",Updates!D555)-(FIND("Pooled Position: ",Updates!D555)+17)))))</f>
        <v>#VALUE!</v>
      </c>
      <c r="O555" t="e">
        <f>TRIM(CLEAN(MID(Updates!D555,FIND("Employee Name: ",Updates!D555)+15,(FIND("Job Title",Updates!D555)-(FIND("Employee Name: ",Updates!D555)+15)))))</f>
        <v>#VALUE!</v>
      </c>
      <c r="P555" t="e">
        <f t="shared" si="75"/>
        <v>#VALUE!</v>
      </c>
      <c r="Q555" t="e">
        <f t="shared" si="76"/>
        <v>#VALUE!</v>
      </c>
      <c r="R555" t="e">
        <f t="shared" si="77"/>
        <v>#VALUE!</v>
      </c>
      <c r="S555" t="e">
        <f>TRIM(CLEAN(MID(Updates!D555,FIND("Account to clone: ",Updates!D555)+18,(FIND("Position",Updates!D555)-(FIND("Account to clone: ",Updates!D555)+18)))))</f>
        <v>#VALUE!</v>
      </c>
      <c r="T555" t="str">
        <f t="shared" si="78"/>
        <v/>
      </c>
      <c r="U555" t="str">
        <f t="shared" si="79"/>
        <v>No</v>
      </c>
      <c r="V555" t="e">
        <f>TRIM(CLEAN(MID(Updates!D555,FIND("Home Share (H:\ drive) required: ",Updates!D555)+4,(FIND("Group Share (S:\ drive) required: ",Updates!D555)-(FIND("Home Share (H:\ drive) required: ",Updates!D555)+4)))))</f>
        <v>#VALUE!</v>
      </c>
      <c r="W555" t="str">
        <f t="shared" si="80"/>
        <v>No</v>
      </c>
      <c r="X555" t="e">
        <f>TRIM(CLEAN(MID(Updates!D555,FIND("S Drive Path: ",Updates!D555)+14,(FIND("Position",Updates!D555)-(FIND("S Drive Path: ",Updates!D555)+14)))))</f>
        <v>#VALUE!</v>
      </c>
      <c r="Y555" t="e">
        <f>("USR\"&amp;Updates!K555)</f>
        <v>#VALUE!</v>
      </c>
      <c r="Z555" t="e">
        <f>Updates!K555&amp;"$"</f>
        <v>#VALUE!</v>
      </c>
      <c r="AA555" s="11">
        <f t="shared" ca="1" si="81"/>
        <v>18</v>
      </c>
      <c r="AB555" s="6" t="str">
        <f ca="1">LOOKUP(AA555,AC2:AC21,AD2:AD21)</f>
        <v>DC4MDB08</v>
      </c>
    </row>
    <row r="556" spans="1:28" ht="12" customHeight="1">
      <c r="A556" s="6" t="e">
        <f>TRIM(CLEAN(MID(Updates!D556,FIND("Network User Id: ",Updates!D556)+17,(FIND("E-MAIL ACCOUNTS",Updates!D556)-(FIND("Network User Id:",Updates!D556)+17)))))</f>
        <v>#VALUE!</v>
      </c>
      <c r="B556" s="6" t="e">
        <f>TRIM(CLEAN(MID(Updates!D556,FIND("Logon ID: ",Updates!D556)+10,(FIND("Password:",Updates!D556)-(FIND("Logon ID:",Updates!D556)+10)))))</f>
        <v>#VALUE!</v>
      </c>
      <c r="C556" t="e">
        <f>TRIM(CLEAN(MID(Updates!D556,FIND("Primary Address: ",Updates!D556)+17,(FIND("Secondary Address:",Updates!D556)-(FIND("Primary Address: ",Updates!D556)+17)))))</f>
        <v>#VALUE!</v>
      </c>
      <c r="D556" t="e">
        <f>TRIM(CLEAN(MID(Updates!D556,FIND("Secondary Address: ",Updates!D556)+19,(FIND("** PLEASE DO NOT REPLY TO THIS E-MAIL. ",Updates!D556)-(FIND("Secondary Address: ",Updates!D556)+19)))))</f>
        <v>#VALUE!</v>
      </c>
      <c r="E556" t="b">
        <f>IF(COUNT(SEARCH({"transpo.ottawa.on.ca"},D556)),"@ottawa.ca")</f>
        <v>0</v>
      </c>
      <c r="F556" s="9" t="e">
        <f t="shared" si="73"/>
        <v>#VALUE!</v>
      </c>
      <c r="G556" t="e">
        <f>TRIM(CLEAN(MID(Updates!D556,FIND("E-mail Address: ",Updates!D556)+16,(FIND("The employee",Updates!D556)-(FIND("E-mail Address: ",Updates!D556)+16)))))</f>
        <v>#VALUE!</v>
      </c>
      <c r="H556" t="e">
        <f>TRIM(CLEAN(MID(Updates!D556,FIND("Account Password: ",Updates!D556)+18,(FIND("NETWORK ACCOUNTS",Updates!D556)-(FIND("Account Password:",Updates!D556)+18)))))</f>
        <v>#VALUE!</v>
      </c>
      <c r="I556" t="e">
        <f>TRIM(CLEAN(MID(Updates!D556,FIND("Password: ",Updates!D556)+10,(FIND("E-mail",Updates!D556)-(FIND("Password:",Updates!D556)+12)))))</f>
        <v>#VALUE!</v>
      </c>
      <c r="J556" t="e">
        <f>TRIM(CLEAN(MID(Updates!D556,FIND("Account to clone: ",Updates!D556)+18,(FIND("Position",Updates!D556)-(FIND("Account to clone: ",Updates!D556)+18)))))</f>
        <v>#VALUE!</v>
      </c>
      <c r="K556" t="e">
        <f>TRIM(CLEAN(MID(Updates!D556,FIND("Clone permissions of another account: ",Updates!D556)+38,(FIND("Email required:",Updates!D556)-(FIND("Clone permissions of another account: ",Updates!D556)+38)))))</f>
        <v>#VALUE!</v>
      </c>
      <c r="L556" t="e">
        <f t="shared" si="74"/>
        <v>#VALUE!</v>
      </c>
      <c r="M556" s="8" t="e">
        <f>TRIM(CLEAN(MID(Updates!D556,FIND("Branch: ",Updates!D556)+8,(FIND("Division",Updates!D556)-(FIND("Branch: ",Updates!D556)+8)))))</f>
        <v>#VALUE!</v>
      </c>
      <c r="N556" s="8" t="e">
        <f>TRIM(CLEAN(MID(Updates!D556,FIND("Pooled Position: ",Updates!D556)+17,(FIND("Are the",Updates!D556)-(FIND("Pooled Position: ",Updates!D556)+17)))))</f>
        <v>#VALUE!</v>
      </c>
      <c r="O556" t="e">
        <f>TRIM(CLEAN(MID(Updates!D556,FIND("Employee Name: ",Updates!D556)+15,(FIND("Job Title",Updates!D556)-(FIND("Employee Name: ",Updates!D556)+15)))))</f>
        <v>#VALUE!</v>
      </c>
      <c r="P556" t="e">
        <f t="shared" si="75"/>
        <v>#VALUE!</v>
      </c>
      <c r="Q556" t="e">
        <f t="shared" si="76"/>
        <v>#VALUE!</v>
      </c>
      <c r="R556" t="e">
        <f t="shared" si="77"/>
        <v>#VALUE!</v>
      </c>
      <c r="S556" t="e">
        <f>TRIM(CLEAN(MID(Updates!D556,FIND("Account to clone: ",Updates!D556)+18,(FIND("Position",Updates!D556)-(FIND("Account to clone: ",Updates!D556)+18)))))</f>
        <v>#VALUE!</v>
      </c>
      <c r="T556" t="str">
        <f t="shared" si="78"/>
        <v/>
      </c>
      <c r="U556" t="str">
        <f t="shared" si="79"/>
        <v>No</v>
      </c>
      <c r="V556" t="e">
        <f>TRIM(CLEAN(MID(Updates!D556,FIND("Home Share (H:\ drive) required: ",Updates!D556)+4,(FIND("Group Share (S:\ drive) required: ",Updates!D556)-(FIND("Home Share (H:\ drive) required: ",Updates!D556)+4)))))</f>
        <v>#VALUE!</v>
      </c>
      <c r="W556" t="str">
        <f t="shared" si="80"/>
        <v>No</v>
      </c>
      <c r="X556" t="e">
        <f>TRIM(CLEAN(MID(Updates!D556,FIND("S Drive Path: ",Updates!D556)+14,(FIND("Position",Updates!D556)-(FIND("S Drive Path: ",Updates!D556)+14)))))</f>
        <v>#VALUE!</v>
      </c>
      <c r="Y556" t="e">
        <f>("USR\"&amp;Updates!K556)</f>
        <v>#VALUE!</v>
      </c>
      <c r="Z556" t="e">
        <f>Updates!K556&amp;"$"</f>
        <v>#VALUE!</v>
      </c>
      <c r="AA556" s="11">
        <f t="shared" ca="1" si="81"/>
        <v>18</v>
      </c>
      <c r="AB556" s="6" t="str">
        <f ca="1">LOOKUP(AA556,AC2:AC21,AD2:AD21)</f>
        <v>DC4MDB08</v>
      </c>
    </row>
    <row r="557" spans="1:28" ht="12" customHeight="1">
      <c r="A557" s="6" t="e">
        <f>TRIM(CLEAN(MID(Updates!D557,FIND("Network User Id: ",Updates!D557)+17,(FIND("E-MAIL ACCOUNTS",Updates!D557)-(FIND("Network User Id:",Updates!D557)+17)))))</f>
        <v>#VALUE!</v>
      </c>
      <c r="B557" s="6" t="e">
        <f>TRIM(CLEAN(MID(Updates!D557,FIND("Logon ID: ",Updates!D557)+10,(FIND("Password:",Updates!D557)-(FIND("Logon ID:",Updates!D557)+10)))))</f>
        <v>#VALUE!</v>
      </c>
      <c r="C557" t="e">
        <f>TRIM(CLEAN(MID(Updates!D557,FIND("Primary Address: ",Updates!D557)+17,(FIND("Secondary Address:",Updates!D557)-(FIND("Primary Address: ",Updates!D557)+17)))))</f>
        <v>#VALUE!</v>
      </c>
      <c r="D557" t="e">
        <f>TRIM(CLEAN(MID(Updates!D557,FIND("Secondary Address: ",Updates!D557)+19,(FIND("** PLEASE DO NOT REPLY TO THIS E-MAIL. ",Updates!D557)-(FIND("Secondary Address: ",Updates!D557)+19)))))</f>
        <v>#VALUE!</v>
      </c>
      <c r="E557" t="b">
        <f>IF(COUNT(SEARCH({"transpo.ottawa.on.ca"},D557)),"@ottawa.ca")</f>
        <v>0</v>
      </c>
      <c r="F557" s="9" t="e">
        <f t="shared" si="73"/>
        <v>#VALUE!</v>
      </c>
      <c r="G557" t="e">
        <f>TRIM(CLEAN(MID(Updates!D557,FIND("E-mail Address: ",Updates!D557)+16,(FIND("The employee",Updates!D557)-(FIND("E-mail Address: ",Updates!D557)+16)))))</f>
        <v>#VALUE!</v>
      </c>
      <c r="H557" t="e">
        <f>TRIM(CLEAN(MID(Updates!D557,FIND("Account Password: ",Updates!D557)+18,(FIND("NETWORK ACCOUNTS",Updates!D557)-(FIND("Account Password:",Updates!D557)+18)))))</f>
        <v>#VALUE!</v>
      </c>
      <c r="I557" t="e">
        <f>TRIM(CLEAN(MID(Updates!D557,FIND("Password: ",Updates!D557)+10,(FIND("E-mail",Updates!D557)-(FIND("Password:",Updates!D557)+12)))))</f>
        <v>#VALUE!</v>
      </c>
      <c r="J557" t="e">
        <f>TRIM(CLEAN(MID(Updates!D557,FIND("Account to clone: ",Updates!D557)+18,(FIND("Position",Updates!D557)-(FIND("Account to clone: ",Updates!D557)+18)))))</f>
        <v>#VALUE!</v>
      </c>
      <c r="K557" t="e">
        <f>TRIM(CLEAN(MID(Updates!D557,FIND("Clone permissions of another account: ",Updates!D557)+38,(FIND("Email required:",Updates!D557)-(FIND("Clone permissions of another account: ",Updates!D557)+38)))))</f>
        <v>#VALUE!</v>
      </c>
      <c r="L557" t="e">
        <f t="shared" si="74"/>
        <v>#VALUE!</v>
      </c>
      <c r="M557" s="8" t="e">
        <f>TRIM(CLEAN(MID(Updates!D557,FIND("Branch: ",Updates!D557)+8,(FIND("Division",Updates!D557)-(FIND("Branch: ",Updates!D557)+8)))))</f>
        <v>#VALUE!</v>
      </c>
      <c r="N557" s="8" t="e">
        <f>TRIM(CLEAN(MID(Updates!D557,FIND("Pooled Position: ",Updates!D557)+17,(FIND("Are the",Updates!D557)-(FIND("Pooled Position: ",Updates!D557)+17)))))</f>
        <v>#VALUE!</v>
      </c>
      <c r="O557" t="e">
        <f>TRIM(CLEAN(MID(Updates!D557,FIND("Employee Name: ",Updates!D557)+15,(FIND("Job Title",Updates!D557)-(FIND("Employee Name: ",Updates!D557)+15)))))</f>
        <v>#VALUE!</v>
      </c>
      <c r="P557" t="e">
        <f t="shared" si="75"/>
        <v>#VALUE!</v>
      </c>
      <c r="Q557" t="e">
        <f t="shared" si="76"/>
        <v>#VALUE!</v>
      </c>
      <c r="R557" t="e">
        <f t="shared" si="77"/>
        <v>#VALUE!</v>
      </c>
      <c r="S557" t="e">
        <f>TRIM(CLEAN(MID(Updates!D557,FIND("Account to clone: ",Updates!D557)+18,(FIND("Position",Updates!D557)-(FIND("Account to clone: ",Updates!D557)+18)))))</f>
        <v>#VALUE!</v>
      </c>
      <c r="T557" t="str">
        <f t="shared" si="78"/>
        <v/>
      </c>
      <c r="U557" t="str">
        <f t="shared" si="79"/>
        <v>No</v>
      </c>
      <c r="V557" t="e">
        <f>TRIM(CLEAN(MID(Updates!D557,FIND("Home Share (H:\ drive) required: ",Updates!D557)+4,(FIND("Group Share (S:\ drive) required: ",Updates!D557)-(FIND("Home Share (H:\ drive) required: ",Updates!D557)+4)))))</f>
        <v>#VALUE!</v>
      </c>
      <c r="W557" t="str">
        <f t="shared" si="80"/>
        <v>No</v>
      </c>
      <c r="X557" t="e">
        <f>TRIM(CLEAN(MID(Updates!D557,FIND("S Drive Path: ",Updates!D557)+14,(FIND("Position",Updates!D557)-(FIND("S Drive Path: ",Updates!D557)+14)))))</f>
        <v>#VALUE!</v>
      </c>
      <c r="Y557" t="e">
        <f>("USR\"&amp;Updates!K557)</f>
        <v>#VALUE!</v>
      </c>
      <c r="Z557" t="e">
        <f>Updates!K557&amp;"$"</f>
        <v>#VALUE!</v>
      </c>
      <c r="AA557" s="11">
        <f t="shared" ca="1" si="81"/>
        <v>12</v>
      </c>
      <c r="AB557" s="6" t="str">
        <f ca="1">LOOKUP(AA557,AC2:AC21,AD2:AD21)</f>
        <v>DC4MDB02</v>
      </c>
    </row>
    <row r="558" spans="1:28" ht="12" customHeight="1">
      <c r="A558" s="6" t="e">
        <f>TRIM(CLEAN(MID(Updates!D558,FIND("Network User Id: ",Updates!D558)+17,(FIND("E-MAIL ACCOUNTS",Updates!D558)-(FIND("Network User Id:",Updates!D558)+17)))))</f>
        <v>#VALUE!</v>
      </c>
      <c r="B558" s="6" t="e">
        <f>TRIM(CLEAN(MID(Updates!D558,FIND("Logon ID: ",Updates!D558)+10,(FIND("Password:",Updates!D558)-(FIND("Logon ID:",Updates!D558)+10)))))</f>
        <v>#VALUE!</v>
      </c>
      <c r="C558" t="e">
        <f>TRIM(CLEAN(MID(Updates!D558,FIND("Primary Address: ",Updates!D558)+17,(FIND("Secondary Address:",Updates!D558)-(FIND("Primary Address: ",Updates!D558)+17)))))</f>
        <v>#VALUE!</v>
      </c>
      <c r="D558" t="e">
        <f>TRIM(CLEAN(MID(Updates!D558,FIND("Secondary Address: ",Updates!D558)+19,(FIND("** PLEASE DO NOT REPLY TO THIS E-MAIL. ",Updates!D558)-(FIND("Secondary Address: ",Updates!D558)+19)))))</f>
        <v>#VALUE!</v>
      </c>
      <c r="E558" t="b">
        <f>IF(COUNT(SEARCH({"transpo.ottawa.on.ca"},D558)),"@ottawa.ca")</f>
        <v>0</v>
      </c>
      <c r="F558" s="9" t="e">
        <f t="shared" si="73"/>
        <v>#VALUE!</v>
      </c>
      <c r="G558" t="e">
        <f>TRIM(CLEAN(MID(Updates!D558,FIND("E-mail Address: ",Updates!D558)+16,(FIND("The employee",Updates!D558)-(FIND("E-mail Address: ",Updates!D558)+16)))))</f>
        <v>#VALUE!</v>
      </c>
      <c r="H558" t="e">
        <f>TRIM(CLEAN(MID(Updates!D558,FIND("Account Password: ",Updates!D558)+18,(FIND("NETWORK ACCOUNTS",Updates!D558)-(FIND("Account Password:",Updates!D558)+18)))))</f>
        <v>#VALUE!</v>
      </c>
      <c r="I558" t="e">
        <f>TRIM(CLEAN(MID(Updates!D558,FIND("Password: ",Updates!D558)+10,(FIND("E-mail",Updates!D558)-(FIND("Password:",Updates!D558)+12)))))</f>
        <v>#VALUE!</v>
      </c>
      <c r="J558" t="e">
        <f>TRIM(CLEAN(MID(Updates!D558,FIND("Account to clone: ",Updates!D558)+18,(FIND("Position",Updates!D558)-(FIND("Account to clone: ",Updates!D558)+18)))))</f>
        <v>#VALUE!</v>
      </c>
      <c r="K558" t="e">
        <f>TRIM(CLEAN(MID(Updates!D558,FIND("Clone permissions of another account: ",Updates!D558)+38,(FIND("Email required:",Updates!D558)-(FIND("Clone permissions of another account: ",Updates!D558)+38)))))</f>
        <v>#VALUE!</v>
      </c>
      <c r="L558" t="e">
        <f t="shared" si="74"/>
        <v>#VALUE!</v>
      </c>
      <c r="M558" s="8" t="e">
        <f>TRIM(CLEAN(MID(Updates!D558,FIND("Branch: ",Updates!D558)+8,(FIND("Division",Updates!D558)-(FIND("Branch: ",Updates!D558)+8)))))</f>
        <v>#VALUE!</v>
      </c>
      <c r="N558" s="8" t="e">
        <f>TRIM(CLEAN(MID(Updates!D558,FIND("Pooled Position: ",Updates!D558)+17,(FIND("Are the",Updates!D558)-(FIND("Pooled Position: ",Updates!D558)+17)))))</f>
        <v>#VALUE!</v>
      </c>
      <c r="O558" t="e">
        <f>TRIM(CLEAN(MID(Updates!D558,FIND("Employee Name: ",Updates!D558)+15,(FIND("Job Title",Updates!D558)-(FIND("Employee Name: ",Updates!D558)+15)))))</f>
        <v>#VALUE!</v>
      </c>
      <c r="P558" t="e">
        <f t="shared" si="75"/>
        <v>#VALUE!</v>
      </c>
      <c r="Q558" t="e">
        <f t="shared" si="76"/>
        <v>#VALUE!</v>
      </c>
      <c r="R558" t="e">
        <f t="shared" si="77"/>
        <v>#VALUE!</v>
      </c>
      <c r="S558" t="e">
        <f>TRIM(CLEAN(MID(Updates!D558,FIND("Account to clone: ",Updates!D558)+18,(FIND("Position",Updates!D558)-(FIND("Account to clone: ",Updates!D558)+18)))))</f>
        <v>#VALUE!</v>
      </c>
      <c r="T558" t="str">
        <f t="shared" si="78"/>
        <v/>
      </c>
      <c r="U558" t="str">
        <f t="shared" si="79"/>
        <v>No</v>
      </c>
      <c r="V558" t="e">
        <f>TRIM(CLEAN(MID(Updates!D558,FIND("Home Share (H:\ drive) required: ",Updates!D558)+4,(FIND("Group Share (S:\ drive) required: ",Updates!D558)-(FIND("Home Share (H:\ drive) required: ",Updates!D558)+4)))))</f>
        <v>#VALUE!</v>
      </c>
      <c r="W558" t="str">
        <f t="shared" si="80"/>
        <v>No</v>
      </c>
      <c r="X558" t="e">
        <f>TRIM(CLEAN(MID(Updates!D558,FIND("S Drive Path: ",Updates!D558)+14,(FIND("Position",Updates!D558)-(FIND("S Drive Path: ",Updates!D558)+14)))))</f>
        <v>#VALUE!</v>
      </c>
      <c r="Y558" t="e">
        <f>("USR\"&amp;Updates!K558)</f>
        <v>#VALUE!</v>
      </c>
      <c r="Z558" t="e">
        <f>Updates!K558&amp;"$"</f>
        <v>#VALUE!</v>
      </c>
      <c r="AA558" s="11">
        <f t="shared" ca="1" si="81"/>
        <v>8</v>
      </c>
      <c r="AB558" s="6" t="str">
        <f ca="1">LOOKUP(AA558,AC2:AC21,AD2:AD21)</f>
        <v>DC1MDB08</v>
      </c>
    </row>
    <row r="559" spans="1:28" ht="12" customHeight="1">
      <c r="A559" s="6" t="e">
        <f>TRIM(CLEAN(MID(Updates!D559,FIND("Network User Id: ",Updates!D559)+17,(FIND("E-MAIL ACCOUNTS",Updates!D559)-(FIND("Network User Id:",Updates!D559)+17)))))</f>
        <v>#VALUE!</v>
      </c>
      <c r="B559" s="6" t="e">
        <f>TRIM(CLEAN(MID(Updates!D559,FIND("Logon ID: ",Updates!D559)+10,(FIND("Password:",Updates!D559)-(FIND("Logon ID:",Updates!D559)+10)))))</f>
        <v>#VALUE!</v>
      </c>
      <c r="C559" t="e">
        <f>TRIM(CLEAN(MID(Updates!D559,FIND("Primary Address: ",Updates!D559)+17,(FIND("Secondary Address:",Updates!D559)-(FIND("Primary Address: ",Updates!D559)+17)))))</f>
        <v>#VALUE!</v>
      </c>
      <c r="D559" t="e">
        <f>TRIM(CLEAN(MID(Updates!D559,FIND("Secondary Address: ",Updates!D559)+19,(FIND("** PLEASE DO NOT REPLY TO THIS E-MAIL. ",Updates!D559)-(FIND("Secondary Address: ",Updates!D559)+19)))))</f>
        <v>#VALUE!</v>
      </c>
      <c r="E559" t="b">
        <f>IF(COUNT(SEARCH({"transpo.ottawa.on.ca"},D559)),"@ottawa.ca")</f>
        <v>0</v>
      </c>
      <c r="F559" s="9" t="e">
        <f t="shared" si="73"/>
        <v>#VALUE!</v>
      </c>
      <c r="G559" t="e">
        <f>TRIM(CLEAN(MID(Updates!D559,FIND("E-mail Address: ",Updates!D559)+16,(FIND("The employee",Updates!D559)-(FIND("E-mail Address: ",Updates!D559)+16)))))</f>
        <v>#VALUE!</v>
      </c>
      <c r="H559" t="e">
        <f>TRIM(CLEAN(MID(Updates!D559,FIND("Account Password: ",Updates!D559)+18,(FIND("NETWORK ACCOUNTS",Updates!D559)-(FIND("Account Password:",Updates!D559)+18)))))</f>
        <v>#VALUE!</v>
      </c>
      <c r="I559" t="e">
        <f>TRIM(CLEAN(MID(Updates!D559,FIND("Password: ",Updates!D559)+10,(FIND("E-mail",Updates!D559)-(FIND("Password:",Updates!D559)+12)))))</f>
        <v>#VALUE!</v>
      </c>
      <c r="J559" t="e">
        <f>TRIM(CLEAN(MID(Updates!D559,FIND("Account to clone: ",Updates!D559)+18,(FIND("Position",Updates!D559)-(FIND("Account to clone: ",Updates!D559)+18)))))</f>
        <v>#VALUE!</v>
      </c>
      <c r="K559" t="e">
        <f>TRIM(CLEAN(MID(Updates!D559,FIND("Clone permissions of another account: ",Updates!D559)+38,(FIND("Email required:",Updates!D559)-(FIND("Clone permissions of another account: ",Updates!D559)+38)))))</f>
        <v>#VALUE!</v>
      </c>
      <c r="L559" t="e">
        <f t="shared" si="74"/>
        <v>#VALUE!</v>
      </c>
      <c r="M559" s="8" t="e">
        <f>TRIM(CLEAN(MID(Updates!D559,FIND("Branch: ",Updates!D559)+8,(FIND("Division",Updates!D559)-(FIND("Branch: ",Updates!D559)+8)))))</f>
        <v>#VALUE!</v>
      </c>
      <c r="N559" s="8" t="e">
        <f>TRIM(CLEAN(MID(Updates!D559,FIND("Pooled Position: ",Updates!D559)+17,(FIND("Are the",Updates!D559)-(FIND("Pooled Position: ",Updates!D559)+17)))))</f>
        <v>#VALUE!</v>
      </c>
      <c r="O559" t="e">
        <f>TRIM(CLEAN(MID(Updates!D559,FIND("Employee Name: ",Updates!D559)+15,(FIND("Job Title",Updates!D559)-(FIND("Employee Name: ",Updates!D559)+15)))))</f>
        <v>#VALUE!</v>
      </c>
      <c r="P559" t="e">
        <f t="shared" si="75"/>
        <v>#VALUE!</v>
      </c>
      <c r="Q559" t="e">
        <f t="shared" si="76"/>
        <v>#VALUE!</v>
      </c>
      <c r="R559" t="e">
        <f t="shared" si="77"/>
        <v>#VALUE!</v>
      </c>
      <c r="S559" t="e">
        <f>TRIM(CLEAN(MID(Updates!D559,FIND("Account to clone: ",Updates!D559)+18,(FIND("Position",Updates!D559)-(FIND("Account to clone: ",Updates!D559)+18)))))</f>
        <v>#VALUE!</v>
      </c>
      <c r="T559" t="str">
        <f t="shared" si="78"/>
        <v/>
      </c>
      <c r="U559" t="str">
        <f t="shared" si="79"/>
        <v>No</v>
      </c>
      <c r="V559" t="e">
        <f>TRIM(CLEAN(MID(Updates!D559,FIND("Home Share (H:\ drive) required: ",Updates!D559)+4,(FIND("Group Share (S:\ drive) required: ",Updates!D559)-(FIND("Home Share (H:\ drive) required: ",Updates!D559)+4)))))</f>
        <v>#VALUE!</v>
      </c>
      <c r="W559" t="str">
        <f t="shared" si="80"/>
        <v>No</v>
      </c>
      <c r="X559" t="e">
        <f>TRIM(CLEAN(MID(Updates!D559,FIND("S Drive Path: ",Updates!D559)+14,(FIND("Position",Updates!D559)-(FIND("S Drive Path: ",Updates!D559)+14)))))</f>
        <v>#VALUE!</v>
      </c>
      <c r="Y559" t="e">
        <f>("USR\"&amp;Updates!K559)</f>
        <v>#VALUE!</v>
      </c>
      <c r="Z559" t="e">
        <f>Updates!K559&amp;"$"</f>
        <v>#VALUE!</v>
      </c>
      <c r="AA559" s="11">
        <f t="shared" ca="1" si="81"/>
        <v>12</v>
      </c>
      <c r="AB559" s="6" t="str">
        <f ca="1">LOOKUP(AA559,AC2:AC21,AD2:AD21)</f>
        <v>DC4MDB02</v>
      </c>
    </row>
    <row r="560" spans="1:28" ht="12" customHeight="1">
      <c r="A560" s="6" t="e">
        <f>TRIM(CLEAN(MID(Updates!D560,FIND("Network User Id: ",Updates!D560)+17,(FIND("E-MAIL ACCOUNTS",Updates!D560)-(FIND("Network User Id:",Updates!D560)+17)))))</f>
        <v>#VALUE!</v>
      </c>
      <c r="B560" s="6" t="e">
        <f>TRIM(CLEAN(MID(Updates!D560,FIND("Logon ID: ",Updates!D560)+10,(FIND("Password:",Updates!D560)-(FIND("Logon ID:",Updates!D560)+10)))))</f>
        <v>#VALUE!</v>
      </c>
      <c r="C560" t="e">
        <f>TRIM(CLEAN(MID(Updates!D560,FIND("Primary Address: ",Updates!D560)+17,(FIND("Secondary Address:",Updates!D560)-(FIND("Primary Address: ",Updates!D560)+17)))))</f>
        <v>#VALUE!</v>
      </c>
      <c r="D560" t="e">
        <f>TRIM(CLEAN(MID(Updates!D560,FIND("Secondary Address: ",Updates!D560)+19,(FIND("** PLEASE DO NOT REPLY TO THIS E-MAIL. ",Updates!D560)-(FIND("Secondary Address: ",Updates!D560)+19)))))</f>
        <v>#VALUE!</v>
      </c>
      <c r="E560" t="b">
        <f>IF(COUNT(SEARCH({"transpo.ottawa.on.ca"},D560)),"@ottawa.ca")</f>
        <v>0</v>
      </c>
      <c r="F560" s="9" t="e">
        <f t="shared" si="73"/>
        <v>#VALUE!</v>
      </c>
      <c r="G560" t="e">
        <f>TRIM(CLEAN(MID(Updates!D560,FIND("E-mail Address: ",Updates!D560)+16,(FIND("The employee",Updates!D560)-(FIND("E-mail Address: ",Updates!D560)+16)))))</f>
        <v>#VALUE!</v>
      </c>
      <c r="H560" t="e">
        <f>TRIM(CLEAN(MID(Updates!D560,FIND("Account Password: ",Updates!D560)+18,(FIND("NETWORK ACCOUNTS",Updates!D560)-(FIND("Account Password:",Updates!D560)+18)))))</f>
        <v>#VALUE!</v>
      </c>
      <c r="I560" t="e">
        <f>TRIM(CLEAN(MID(Updates!D560,FIND("Password: ",Updates!D560)+10,(FIND("E-mail",Updates!D560)-(FIND("Password:",Updates!D560)+12)))))</f>
        <v>#VALUE!</v>
      </c>
      <c r="J560" t="e">
        <f>TRIM(CLEAN(MID(Updates!D560,FIND("Account to clone: ",Updates!D560)+18,(FIND("Position",Updates!D560)-(FIND("Account to clone: ",Updates!D560)+18)))))</f>
        <v>#VALUE!</v>
      </c>
      <c r="K560" t="e">
        <f>TRIM(CLEAN(MID(Updates!D560,FIND("Clone permissions of another account: ",Updates!D560)+38,(FIND("Email required:",Updates!D560)-(FIND("Clone permissions of another account: ",Updates!D560)+38)))))</f>
        <v>#VALUE!</v>
      </c>
      <c r="L560" t="e">
        <f t="shared" si="74"/>
        <v>#VALUE!</v>
      </c>
      <c r="M560" s="8" t="e">
        <f>TRIM(CLEAN(MID(Updates!D560,FIND("Branch: ",Updates!D560)+8,(FIND("Division",Updates!D560)-(FIND("Branch: ",Updates!D560)+8)))))</f>
        <v>#VALUE!</v>
      </c>
      <c r="N560" s="8" t="e">
        <f>TRIM(CLEAN(MID(Updates!D560,FIND("Pooled Position: ",Updates!D560)+17,(FIND("Are the",Updates!D560)-(FIND("Pooled Position: ",Updates!D560)+17)))))</f>
        <v>#VALUE!</v>
      </c>
      <c r="O560" t="e">
        <f>TRIM(CLEAN(MID(Updates!D560,FIND("Employee Name: ",Updates!D560)+15,(FIND("Job Title",Updates!D560)-(FIND("Employee Name: ",Updates!D560)+15)))))</f>
        <v>#VALUE!</v>
      </c>
      <c r="P560" t="e">
        <f t="shared" si="75"/>
        <v>#VALUE!</v>
      </c>
      <c r="Q560" t="e">
        <f t="shared" si="76"/>
        <v>#VALUE!</v>
      </c>
      <c r="R560" t="e">
        <f t="shared" si="77"/>
        <v>#VALUE!</v>
      </c>
      <c r="S560" t="e">
        <f>TRIM(CLEAN(MID(Updates!D560,FIND("Account to clone: ",Updates!D560)+18,(FIND("Position",Updates!D560)-(FIND("Account to clone: ",Updates!D560)+18)))))</f>
        <v>#VALUE!</v>
      </c>
      <c r="T560" t="str">
        <f t="shared" si="78"/>
        <v/>
      </c>
      <c r="U560" t="str">
        <f t="shared" si="79"/>
        <v>No</v>
      </c>
      <c r="V560" t="e">
        <f>TRIM(CLEAN(MID(Updates!D560,FIND("Home Share (H:\ drive) required: ",Updates!D560)+4,(FIND("Group Share (S:\ drive) required: ",Updates!D560)-(FIND("Home Share (H:\ drive) required: ",Updates!D560)+4)))))</f>
        <v>#VALUE!</v>
      </c>
      <c r="W560" t="str">
        <f t="shared" si="80"/>
        <v>No</v>
      </c>
      <c r="X560" t="e">
        <f>TRIM(CLEAN(MID(Updates!D560,FIND("S Drive Path: ",Updates!D560)+14,(FIND("Position",Updates!D560)-(FIND("S Drive Path: ",Updates!D560)+14)))))</f>
        <v>#VALUE!</v>
      </c>
      <c r="Y560" t="e">
        <f>("USR\"&amp;Updates!K560)</f>
        <v>#VALUE!</v>
      </c>
      <c r="Z560" t="e">
        <f>Updates!K560&amp;"$"</f>
        <v>#VALUE!</v>
      </c>
      <c r="AA560" s="11">
        <f t="shared" ca="1" si="81"/>
        <v>11</v>
      </c>
      <c r="AB560" s="6" t="str">
        <f ca="1">LOOKUP(AA560,AC2:AC21,AD2:AD21)</f>
        <v>DC4MDB01</v>
      </c>
    </row>
    <row r="561" spans="1:28" ht="12" customHeight="1">
      <c r="A561" s="6" t="e">
        <f>TRIM(CLEAN(MID(Updates!D561,FIND("Network User Id: ",Updates!D561)+17,(FIND("E-MAIL ACCOUNTS",Updates!D561)-(FIND("Network User Id:",Updates!D561)+17)))))</f>
        <v>#VALUE!</v>
      </c>
      <c r="B561" s="6" t="e">
        <f>TRIM(CLEAN(MID(Updates!D561,FIND("Logon ID: ",Updates!D561)+10,(FIND("Password:",Updates!D561)-(FIND("Logon ID:",Updates!D561)+10)))))</f>
        <v>#VALUE!</v>
      </c>
      <c r="C561" t="e">
        <f>TRIM(CLEAN(MID(Updates!D561,FIND("Primary Address: ",Updates!D561)+17,(FIND("Secondary Address:",Updates!D561)-(FIND("Primary Address: ",Updates!D561)+17)))))</f>
        <v>#VALUE!</v>
      </c>
      <c r="D561" t="e">
        <f>TRIM(CLEAN(MID(Updates!D561,FIND("Secondary Address: ",Updates!D561)+19,(FIND("** PLEASE DO NOT REPLY TO THIS E-MAIL. ",Updates!D561)-(FIND("Secondary Address: ",Updates!D561)+19)))))</f>
        <v>#VALUE!</v>
      </c>
      <c r="E561" t="b">
        <f>IF(COUNT(SEARCH({"transpo.ottawa.on.ca"},D561)),"@ottawa.ca")</f>
        <v>0</v>
      </c>
      <c r="F561" s="9" t="e">
        <f t="shared" si="73"/>
        <v>#VALUE!</v>
      </c>
      <c r="G561" t="e">
        <f>TRIM(CLEAN(MID(Updates!D561,FIND("E-mail Address: ",Updates!D561)+16,(FIND("The employee",Updates!D561)-(FIND("E-mail Address: ",Updates!D561)+16)))))</f>
        <v>#VALUE!</v>
      </c>
      <c r="H561" t="e">
        <f>TRIM(CLEAN(MID(Updates!D561,FIND("Account Password: ",Updates!D561)+18,(FIND("NETWORK ACCOUNTS",Updates!D561)-(FIND("Account Password:",Updates!D561)+18)))))</f>
        <v>#VALUE!</v>
      </c>
      <c r="I561" t="e">
        <f>TRIM(CLEAN(MID(Updates!D561,FIND("Password: ",Updates!D561)+10,(FIND("E-mail",Updates!D561)-(FIND("Password:",Updates!D561)+12)))))</f>
        <v>#VALUE!</v>
      </c>
      <c r="J561" t="e">
        <f>TRIM(CLEAN(MID(Updates!D561,FIND("Account to clone: ",Updates!D561)+18,(FIND("Position",Updates!D561)-(FIND("Account to clone: ",Updates!D561)+18)))))</f>
        <v>#VALUE!</v>
      </c>
      <c r="K561" t="e">
        <f>TRIM(CLEAN(MID(Updates!D561,FIND("Clone permissions of another account: ",Updates!D561)+38,(FIND("Email required:",Updates!D561)-(FIND("Clone permissions of another account: ",Updates!D561)+38)))))</f>
        <v>#VALUE!</v>
      </c>
      <c r="L561" t="e">
        <f t="shared" si="74"/>
        <v>#VALUE!</v>
      </c>
      <c r="M561" s="8" t="e">
        <f>TRIM(CLEAN(MID(Updates!D561,FIND("Branch: ",Updates!D561)+8,(FIND("Division",Updates!D561)-(FIND("Branch: ",Updates!D561)+8)))))</f>
        <v>#VALUE!</v>
      </c>
      <c r="N561" s="8" t="e">
        <f>TRIM(CLEAN(MID(Updates!D561,FIND("Pooled Position: ",Updates!D561)+17,(FIND("Are the",Updates!D561)-(FIND("Pooled Position: ",Updates!D561)+17)))))</f>
        <v>#VALUE!</v>
      </c>
      <c r="O561" t="e">
        <f>TRIM(CLEAN(MID(Updates!D561,FIND("Employee Name: ",Updates!D561)+15,(FIND("Job Title",Updates!D561)-(FIND("Employee Name: ",Updates!D561)+15)))))</f>
        <v>#VALUE!</v>
      </c>
      <c r="P561" t="e">
        <f t="shared" si="75"/>
        <v>#VALUE!</v>
      </c>
      <c r="Q561" t="e">
        <f t="shared" si="76"/>
        <v>#VALUE!</v>
      </c>
      <c r="R561" t="e">
        <f t="shared" si="77"/>
        <v>#VALUE!</v>
      </c>
      <c r="S561" t="e">
        <f>TRIM(CLEAN(MID(Updates!D561,FIND("Account to clone: ",Updates!D561)+18,(FIND("Position",Updates!D561)-(FIND("Account to clone: ",Updates!D561)+18)))))</f>
        <v>#VALUE!</v>
      </c>
      <c r="T561" t="str">
        <f t="shared" si="78"/>
        <v/>
      </c>
      <c r="U561" t="str">
        <f t="shared" si="79"/>
        <v>No</v>
      </c>
      <c r="V561" t="e">
        <f>TRIM(CLEAN(MID(Updates!D561,FIND("Home Share (H:\ drive) required: ",Updates!D561)+4,(FIND("Group Share (S:\ drive) required: ",Updates!D561)-(FIND("Home Share (H:\ drive) required: ",Updates!D561)+4)))))</f>
        <v>#VALUE!</v>
      </c>
      <c r="W561" t="str">
        <f t="shared" si="80"/>
        <v>No</v>
      </c>
      <c r="X561" t="e">
        <f>TRIM(CLEAN(MID(Updates!D561,FIND("S Drive Path: ",Updates!D561)+14,(FIND("Position",Updates!D561)-(FIND("S Drive Path: ",Updates!D561)+14)))))</f>
        <v>#VALUE!</v>
      </c>
      <c r="Y561" t="e">
        <f>("USR\"&amp;Updates!K561)</f>
        <v>#VALUE!</v>
      </c>
      <c r="Z561" t="e">
        <f>Updates!K561&amp;"$"</f>
        <v>#VALUE!</v>
      </c>
      <c r="AA561" s="11">
        <f t="shared" ca="1" si="81"/>
        <v>1</v>
      </c>
      <c r="AB561" s="6" t="str">
        <f ca="1">LOOKUP(AA561,AC2:AC21,AD2:AD21)</f>
        <v>DC1MDB01</v>
      </c>
    </row>
    <row r="562" spans="1:28" ht="12" customHeight="1">
      <c r="A562" s="6" t="e">
        <f>TRIM(CLEAN(MID(Updates!D562,FIND("Network User Id: ",Updates!D562)+17,(FIND("E-MAIL ACCOUNTS",Updates!D562)-(FIND("Network User Id:",Updates!D562)+17)))))</f>
        <v>#VALUE!</v>
      </c>
      <c r="B562" s="6" t="e">
        <f>TRIM(CLEAN(MID(Updates!D562,FIND("Logon ID: ",Updates!D562)+10,(FIND("Password:",Updates!D562)-(FIND("Logon ID:",Updates!D562)+10)))))</f>
        <v>#VALUE!</v>
      </c>
      <c r="C562" t="e">
        <f>TRIM(CLEAN(MID(Updates!D562,FIND("Primary Address: ",Updates!D562)+17,(FIND("Secondary Address:",Updates!D562)-(FIND("Primary Address: ",Updates!D562)+17)))))</f>
        <v>#VALUE!</v>
      </c>
      <c r="D562" t="e">
        <f>TRIM(CLEAN(MID(Updates!D562,FIND("Secondary Address: ",Updates!D562)+19,(FIND("** PLEASE DO NOT REPLY TO THIS E-MAIL. ",Updates!D562)-(FIND("Secondary Address: ",Updates!D562)+19)))))</f>
        <v>#VALUE!</v>
      </c>
      <c r="E562" t="b">
        <f>IF(COUNT(SEARCH({"transpo.ottawa.on.ca"},D562)),"@ottawa.ca")</f>
        <v>0</v>
      </c>
      <c r="F562" s="9" t="e">
        <f t="shared" si="73"/>
        <v>#VALUE!</v>
      </c>
      <c r="G562" t="e">
        <f>TRIM(CLEAN(MID(Updates!D562,FIND("E-mail Address: ",Updates!D562)+16,(FIND("The employee",Updates!D562)-(FIND("E-mail Address: ",Updates!D562)+16)))))</f>
        <v>#VALUE!</v>
      </c>
      <c r="H562" t="e">
        <f>TRIM(CLEAN(MID(Updates!D562,FIND("Account Password: ",Updates!D562)+18,(FIND("NETWORK ACCOUNTS",Updates!D562)-(FIND("Account Password:",Updates!D562)+18)))))</f>
        <v>#VALUE!</v>
      </c>
      <c r="I562" t="e">
        <f>TRIM(CLEAN(MID(Updates!D562,FIND("Password: ",Updates!D562)+10,(FIND("E-mail",Updates!D562)-(FIND("Password:",Updates!D562)+12)))))</f>
        <v>#VALUE!</v>
      </c>
      <c r="J562" t="e">
        <f>TRIM(CLEAN(MID(Updates!D562,FIND("Account to clone: ",Updates!D562)+18,(FIND("Position",Updates!D562)-(FIND("Account to clone: ",Updates!D562)+18)))))</f>
        <v>#VALUE!</v>
      </c>
      <c r="K562" t="e">
        <f>TRIM(CLEAN(MID(Updates!D562,FIND("Clone permissions of another account: ",Updates!D562)+38,(FIND("Email required:",Updates!D562)-(FIND("Clone permissions of another account: ",Updates!D562)+38)))))</f>
        <v>#VALUE!</v>
      </c>
      <c r="L562" t="e">
        <f t="shared" si="74"/>
        <v>#VALUE!</v>
      </c>
      <c r="M562" s="8" t="e">
        <f>TRIM(CLEAN(MID(Updates!D562,FIND("Branch: ",Updates!D562)+8,(FIND("Division",Updates!D562)-(FIND("Branch: ",Updates!D562)+8)))))</f>
        <v>#VALUE!</v>
      </c>
      <c r="N562" s="8" t="e">
        <f>TRIM(CLEAN(MID(Updates!D562,FIND("Pooled Position: ",Updates!D562)+17,(FIND("Are the",Updates!D562)-(FIND("Pooled Position: ",Updates!D562)+17)))))</f>
        <v>#VALUE!</v>
      </c>
      <c r="O562" t="e">
        <f>TRIM(CLEAN(MID(Updates!D562,FIND("Employee Name: ",Updates!D562)+15,(FIND("Job Title",Updates!D562)-(FIND("Employee Name: ",Updates!D562)+15)))))</f>
        <v>#VALUE!</v>
      </c>
      <c r="P562" t="e">
        <f t="shared" si="75"/>
        <v>#VALUE!</v>
      </c>
      <c r="Q562" t="e">
        <f t="shared" si="76"/>
        <v>#VALUE!</v>
      </c>
      <c r="R562" t="e">
        <f t="shared" si="77"/>
        <v>#VALUE!</v>
      </c>
      <c r="S562" t="e">
        <f>TRIM(CLEAN(MID(Updates!D562,FIND("Account to clone: ",Updates!D562)+18,(FIND("Position",Updates!D562)-(FIND("Account to clone: ",Updates!D562)+18)))))</f>
        <v>#VALUE!</v>
      </c>
      <c r="T562" t="str">
        <f t="shared" si="78"/>
        <v/>
      </c>
      <c r="U562" t="str">
        <f t="shared" si="79"/>
        <v>No</v>
      </c>
      <c r="V562" t="e">
        <f>TRIM(CLEAN(MID(Updates!D562,FIND("Home Share (H:\ drive) required: ",Updates!D562)+4,(FIND("Group Share (S:\ drive) required: ",Updates!D562)-(FIND("Home Share (H:\ drive) required: ",Updates!D562)+4)))))</f>
        <v>#VALUE!</v>
      </c>
      <c r="W562" t="str">
        <f t="shared" si="80"/>
        <v>No</v>
      </c>
      <c r="X562" t="e">
        <f>TRIM(CLEAN(MID(Updates!D562,FIND("S Drive Path: ",Updates!D562)+14,(FIND("Position",Updates!D562)-(FIND("S Drive Path: ",Updates!D562)+14)))))</f>
        <v>#VALUE!</v>
      </c>
      <c r="Y562" t="e">
        <f>("USR\"&amp;Updates!K562)</f>
        <v>#VALUE!</v>
      </c>
      <c r="Z562" t="e">
        <f>Updates!K562&amp;"$"</f>
        <v>#VALUE!</v>
      </c>
      <c r="AA562" s="11">
        <f t="shared" ca="1" si="81"/>
        <v>8</v>
      </c>
      <c r="AB562" s="6" t="str">
        <f ca="1">LOOKUP(AA562,AC2:AC21,AD2:AD21)</f>
        <v>DC1MDB08</v>
      </c>
    </row>
    <row r="563" spans="1:28" ht="12" customHeight="1">
      <c r="A563" s="6" t="e">
        <f>TRIM(CLEAN(MID(Updates!D563,FIND("Network User Id: ",Updates!D563)+17,(FIND("E-MAIL ACCOUNTS",Updates!D563)-(FIND("Network User Id:",Updates!D563)+17)))))</f>
        <v>#VALUE!</v>
      </c>
      <c r="B563" s="6" t="e">
        <f>TRIM(CLEAN(MID(Updates!D563,FIND("Logon ID: ",Updates!D563)+10,(FIND("Password:",Updates!D563)-(FIND("Logon ID:",Updates!D563)+10)))))</f>
        <v>#VALUE!</v>
      </c>
      <c r="C563" t="e">
        <f>TRIM(CLEAN(MID(Updates!D563,FIND("Primary Address: ",Updates!D563)+17,(FIND("Secondary Address:",Updates!D563)-(FIND("Primary Address: ",Updates!D563)+17)))))</f>
        <v>#VALUE!</v>
      </c>
      <c r="D563" t="e">
        <f>TRIM(CLEAN(MID(Updates!D563,FIND("Secondary Address: ",Updates!D563)+19,(FIND("** PLEASE DO NOT REPLY TO THIS E-MAIL. ",Updates!D563)-(FIND("Secondary Address: ",Updates!D563)+19)))))</f>
        <v>#VALUE!</v>
      </c>
      <c r="E563" t="b">
        <f>IF(COUNT(SEARCH({"transpo.ottawa.on.ca"},D563)),"@ottawa.ca")</f>
        <v>0</v>
      </c>
      <c r="F563" s="9" t="e">
        <f t="shared" si="73"/>
        <v>#VALUE!</v>
      </c>
      <c r="G563" t="e">
        <f>TRIM(CLEAN(MID(Updates!D563,FIND("E-mail Address: ",Updates!D563)+16,(FIND("The employee",Updates!D563)-(FIND("E-mail Address: ",Updates!D563)+16)))))</f>
        <v>#VALUE!</v>
      </c>
      <c r="H563" t="e">
        <f>TRIM(CLEAN(MID(Updates!D563,FIND("Account Password: ",Updates!D563)+18,(FIND("NETWORK ACCOUNTS",Updates!D563)-(FIND("Account Password:",Updates!D563)+18)))))</f>
        <v>#VALUE!</v>
      </c>
      <c r="I563" t="e">
        <f>TRIM(CLEAN(MID(Updates!D563,FIND("Password: ",Updates!D563)+10,(FIND("E-mail",Updates!D563)-(FIND("Password:",Updates!D563)+12)))))</f>
        <v>#VALUE!</v>
      </c>
      <c r="J563" t="e">
        <f>TRIM(CLEAN(MID(Updates!D563,FIND("Account to clone: ",Updates!D563)+18,(FIND("Position",Updates!D563)-(FIND("Account to clone: ",Updates!D563)+18)))))</f>
        <v>#VALUE!</v>
      </c>
      <c r="K563" t="e">
        <f>TRIM(CLEAN(MID(Updates!D563,FIND("Clone permissions of another account: ",Updates!D563)+38,(FIND("Email required:",Updates!D563)-(FIND("Clone permissions of another account: ",Updates!D563)+38)))))</f>
        <v>#VALUE!</v>
      </c>
      <c r="L563" t="e">
        <f t="shared" si="74"/>
        <v>#VALUE!</v>
      </c>
      <c r="M563" s="8" t="e">
        <f>TRIM(CLEAN(MID(Updates!D563,FIND("Branch: ",Updates!D563)+8,(FIND("Division",Updates!D563)-(FIND("Branch: ",Updates!D563)+8)))))</f>
        <v>#VALUE!</v>
      </c>
      <c r="N563" s="8" t="e">
        <f>TRIM(CLEAN(MID(Updates!D563,FIND("Pooled Position: ",Updates!D563)+17,(FIND("Are the",Updates!D563)-(FIND("Pooled Position: ",Updates!D563)+17)))))</f>
        <v>#VALUE!</v>
      </c>
      <c r="O563" t="e">
        <f>TRIM(CLEAN(MID(Updates!D563,FIND("Employee Name: ",Updates!D563)+15,(FIND("Job Title",Updates!D563)-(FIND("Employee Name: ",Updates!D563)+15)))))</f>
        <v>#VALUE!</v>
      </c>
      <c r="P563" t="e">
        <f t="shared" si="75"/>
        <v>#VALUE!</v>
      </c>
      <c r="Q563" t="e">
        <f t="shared" si="76"/>
        <v>#VALUE!</v>
      </c>
      <c r="R563" t="e">
        <f t="shared" si="77"/>
        <v>#VALUE!</v>
      </c>
      <c r="S563" t="e">
        <f>TRIM(CLEAN(MID(Updates!D563,FIND("Account to clone: ",Updates!D563)+18,(FIND("Position",Updates!D563)-(FIND("Account to clone: ",Updates!D563)+18)))))</f>
        <v>#VALUE!</v>
      </c>
      <c r="T563" t="str">
        <f t="shared" si="78"/>
        <v/>
      </c>
      <c r="U563" t="str">
        <f t="shared" si="79"/>
        <v>No</v>
      </c>
      <c r="V563" t="e">
        <f>TRIM(CLEAN(MID(Updates!D563,FIND("Home Share (H:\ drive) required: ",Updates!D563)+4,(FIND("Group Share (S:\ drive) required: ",Updates!D563)-(FIND("Home Share (H:\ drive) required: ",Updates!D563)+4)))))</f>
        <v>#VALUE!</v>
      </c>
      <c r="W563" t="str">
        <f t="shared" si="80"/>
        <v>No</v>
      </c>
      <c r="X563" t="e">
        <f>TRIM(CLEAN(MID(Updates!D563,FIND("S Drive Path: ",Updates!D563)+14,(FIND("Position",Updates!D563)-(FIND("S Drive Path: ",Updates!D563)+14)))))</f>
        <v>#VALUE!</v>
      </c>
      <c r="Y563" t="e">
        <f>("USR\"&amp;Updates!K563)</f>
        <v>#VALUE!</v>
      </c>
      <c r="Z563" t="e">
        <f>Updates!K563&amp;"$"</f>
        <v>#VALUE!</v>
      </c>
      <c r="AA563" s="11">
        <f t="shared" ca="1" si="81"/>
        <v>13</v>
      </c>
      <c r="AB563" s="6" t="str">
        <f ca="1">LOOKUP(AA563,AC2:AC21,AD2:AD21)</f>
        <v>DC4MDB03</v>
      </c>
    </row>
    <row r="564" spans="1:28" ht="12" customHeight="1">
      <c r="A564" s="6" t="e">
        <f>TRIM(CLEAN(MID(Updates!D564,FIND("Network User Id: ",Updates!D564)+17,(FIND("E-MAIL ACCOUNTS",Updates!D564)-(FIND("Network User Id:",Updates!D564)+17)))))</f>
        <v>#VALUE!</v>
      </c>
      <c r="B564" s="6" t="e">
        <f>TRIM(CLEAN(MID(Updates!D564,FIND("Logon ID: ",Updates!D564)+10,(FIND("Password:",Updates!D564)-(FIND("Logon ID:",Updates!D564)+10)))))</f>
        <v>#VALUE!</v>
      </c>
      <c r="C564" t="e">
        <f>TRIM(CLEAN(MID(Updates!D564,FIND("Primary Address: ",Updates!D564)+17,(FIND("Secondary Address:",Updates!D564)-(FIND("Primary Address: ",Updates!D564)+17)))))</f>
        <v>#VALUE!</v>
      </c>
      <c r="D564" t="e">
        <f>TRIM(CLEAN(MID(Updates!D564,FIND("Secondary Address: ",Updates!D564)+19,(FIND("** PLEASE DO NOT REPLY TO THIS E-MAIL. ",Updates!D564)-(FIND("Secondary Address: ",Updates!D564)+19)))))</f>
        <v>#VALUE!</v>
      </c>
      <c r="E564" t="b">
        <f>IF(COUNT(SEARCH({"transpo.ottawa.on.ca"},D564)),"@ottawa.ca")</f>
        <v>0</v>
      </c>
      <c r="F564" s="9" t="e">
        <f t="shared" si="73"/>
        <v>#VALUE!</v>
      </c>
      <c r="G564" t="e">
        <f>TRIM(CLEAN(MID(Updates!D564,FIND("E-mail Address: ",Updates!D564)+16,(FIND("The employee",Updates!D564)-(FIND("E-mail Address: ",Updates!D564)+16)))))</f>
        <v>#VALUE!</v>
      </c>
      <c r="H564" t="e">
        <f>TRIM(CLEAN(MID(Updates!D564,FIND("Account Password: ",Updates!D564)+18,(FIND("NETWORK ACCOUNTS",Updates!D564)-(FIND("Account Password:",Updates!D564)+18)))))</f>
        <v>#VALUE!</v>
      </c>
      <c r="I564" t="e">
        <f>TRIM(CLEAN(MID(Updates!D564,FIND("Password: ",Updates!D564)+10,(FIND("E-mail",Updates!D564)-(FIND("Password:",Updates!D564)+12)))))</f>
        <v>#VALUE!</v>
      </c>
      <c r="J564" t="e">
        <f>TRIM(CLEAN(MID(Updates!D564,FIND("Account to clone: ",Updates!D564)+18,(FIND("Position",Updates!D564)-(FIND("Account to clone: ",Updates!D564)+18)))))</f>
        <v>#VALUE!</v>
      </c>
      <c r="K564" t="e">
        <f>TRIM(CLEAN(MID(Updates!D564,FIND("Clone permissions of another account: ",Updates!D564)+38,(FIND("Email required:",Updates!D564)-(FIND("Clone permissions of another account: ",Updates!D564)+38)))))</f>
        <v>#VALUE!</v>
      </c>
      <c r="L564" t="e">
        <f t="shared" si="74"/>
        <v>#VALUE!</v>
      </c>
      <c r="M564" s="8" t="e">
        <f>TRIM(CLEAN(MID(Updates!D564,FIND("Branch: ",Updates!D564)+8,(FIND("Division",Updates!D564)-(FIND("Branch: ",Updates!D564)+8)))))</f>
        <v>#VALUE!</v>
      </c>
      <c r="N564" s="8" t="e">
        <f>TRIM(CLEAN(MID(Updates!D564,FIND("Pooled Position: ",Updates!D564)+17,(FIND("Are the",Updates!D564)-(FIND("Pooled Position: ",Updates!D564)+17)))))</f>
        <v>#VALUE!</v>
      </c>
      <c r="O564" t="e">
        <f>TRIM(CLEAN(MID(Updates!D564,FIND("Employee Name: ",Updates!D564)+15,(FIND("Job Title",Updates!D564)-(FIND("Employee Name: ",Updates!D564)+15)))))</f>
        <v>#VALUE!</v>
      </c>
      <c r="P564" t="e">
        <f t="shared" si="75"/>
        <v>#VALUE!</v>
      </c>
      <c r="Q564" t="e">
        <f t="shared" si="76"/>
        <v>#VALUE!</v>
      </c>
      <c r="R564" t="e">
        <f t="shared" si="77"/>
        <v>#VALUE!</v>
      </c>
      <c r="S564" t="e">
        <f>TRIM(CLEAN(MID(Updates!D564,FIND("Account to clone: ",Updates!D564)+18,(FIND("Position",Updates!D564)-(FIND("Account to clone: ",Updates!D564)+18)))))</f>
        <v>#VALUE!</v>
      </c>
      <c r="T564" t="str">
        <f t="shared" si="78"/>
        <v/>
      </c>
      <c r="U564" t="str">
        <f t="shared" si="79"/>
        <v>No</v>
      </c>
      <c r="V564" t="e">
        <f>TRIM(CLEAN(MID(Updates!D564,FIND("Home Share (H:\ drive) required: ",Updates!D564)+4,(FIND("Group Share (S:\ drive) required: ",Updates!D564)-(FIND("Home Share (H:\ drive) required: ",Updates!D564)+4)))))</f>
        <v>#VALUE!</v>
      </c>
      <c r="W564" t="str">
        <f t="shared" si="80"/>
        <v>No</v>
      </c>
      <c r="X564" t="e">
        <f>TRIM(CLEAN(MID(Updates!D564,FIND("S Drive Path: ",Updates!D564)+14,(FIND("Position",Updates!D564)-(FIND("S Drive Path: ",Updates!D564)+14)))))</f>
        <v>#VALUE!</v>
      </c>
      <c r="Y564" t="e">
        <f>("USR\"&amp;Updates!K564)</f>
        <v>#VALUE!</v>
      </c>
      <c r="Z564" t="e">
        <f>Updates!K564&amp;"$"</f>
        <v>#VALUE!</v>
      </c>
      <c r="AA564" s="11">
        <f t="shared" ca="1" si="81"/>
        <v>16</v>
      </c>
      <c r="AB564" s="6" t="str">
        <f ca="1">LOOKUP(AA564,AC2:AC21,AD2:AD21)</f>
        <v>DC4MDB06</v>
      </c>
    </row>
    <row r="565" spans="1:28" ht="12" customHeight="1">
      <c r="A565" s="6" t="e">
        <f>TRIM(CLEAN(MID(Updates!D565,FIND("Network User Id: ",Updates!D565)+17,(FIND("E-MAIL ACCOUNTS",Updates!D565)-(FIND("Network User Id:",Updates!D565)+17)))))</f>
        <v>#VALUE!</v>
      </c>
      <c r="B565" s="6" t="e">
        <f>TRIM(CLEAN(MID(Updates!D565,FIND("Logon ID: ",Updates!D565)+10,(FIND("Password:",Updates!D565)-(FIND("Logon ID:",Updates!D565)+10)))))</f>
        <v>#VALUE!</v>
      </c>
      <c r="C565" t="e">
        <f>TRIM(CLEAN(MID(Updates!D565,FIND("Primary Address: ",Updates!D565)+17,(FIND("Secondary Address:",Updates!D565)-(FIND("Primary Address: ",Updates!D565)+17)))))</f>
        <v>#VALUE!</v>
      </c>
      <c r="D565" t="e">
        <f>TRIM(CLEAN(MID(Updates!D565,FIND("Secondary Address: ",Updates!D565)+19,(FIND("** PLEASE DO NOT REPLY TO THIS E-MAIL. ",Updates!D565)-(FIND("Secondary Address: ",Updates!D565)+19)))))</f>
        <v>#VALUE!</v>
      </c>
      <c r="E565" t="b">
        <f>IF(COUNT(SEARCH({"transpo.ottawa.on.ca"},D565)),"@ottawa.ca")</f>
        <v>0</v>
      </c>
      <c r="F565" s="9" t="e">
        <f t="shared" si="73"/>
        <v>#VALUE!</v>
      </c>
      <c r="G565" t="e">
        <f>TRIM(CLEAN(MID(Updates!D565,FIND("E-mail Address: ",Updates!D565)+16,(FIND("The employee",Updates!D565)-(FIND("E-mail Address: ",Updates!D565)+16)))))</f>
        <v>#VALUE!</v>
      </c>
      <c r="H565" t="e">
        <f>TRIM(CLEAN(MID(Updates!D565,FIND("Account Password: ",Updates!D565)+18,(FIND("NETWORK ACCOUNTS",Updates!D565)-(FIND("Account Password:",Updates!D565)+18)))))</f>
        <v>#VALUE!</v>
      </c>
      <c r="I565" t="e">
        <f>TRIM(CLEAN(MID(Updates!D565,FIND("Password: ",Updates!D565)+10,(FIND("E-mail",Updates!D565)-(FIND("Password:",Updates!D565)+12)))))</f>
        <v>#VALUE!</v>
      </c>
      <c r="J565" t="e">
        <f>TRIM(CLEAN(MID(Updates!D565,FIND("Account to clone: ",Updates!D565)+18,(FIND("Position",Updates!D565)-(FIND("Account to clone: ",Updates!D565)+18)))))</f>
        <v>#VALUE!</v>
      </c>
      <c r="K565" t="e">
        <f>TRIM(CLEAN(MID(Updates!D565,FIND("Clone permissions of another account: ",Updates!D565)+38,(FIND("Email required:",Updates!D565)-(FIND("Clone permissions of another account: ",Updates!D565)+38)))))</f>
        <v>#VALUE!</v>
      </c>
      <c r="L565" t="e">
        <f t="shared" si="74"/>
        <v>#VALUE!</v>
      </c>
      <c r="M565" s="8" t="e">
        <f>TRIM(CLEAN(MID(Updates!D565,FIND("Branch: ",Updates!D565)+8,(FIND("Division",Updates!D565)-(FIND("Branch: ",Updates!D565)+8)))))</f>
        <v>#VALUE!</v>
      </c>
      <c r="N565" s="8" t="e">
        <f>TRIM(CLEAN(MID(Updates!D565,FIND("Pooled Position: ",Updates!D565)+17,(FIND("Are the",Updates!D565)-(FIND("Pooled Position: ",Updates!D565)+17)))))</f>
        <v>#VALUE!</v>
      </c>
      <c r="O565" t="e">
        <f>TRIM(CLEAN(MID(Updates!D565,FIND("Employee Name: ",Updates!D565)+15,(FIND("Job Title",Updates!D565)-(FIND("Employee Name: ",Updates!D565)+15)))))</f>
        <v>#VALUE!</v>
      </c>
      <c r="P565" t="e">
        <f t="shared" si="75"/>
        <v>#VALUE!</v>
      </c>
      <c r="Q565" t="e">
        <f t="shared" si="76"/>
        <v>#VALUE!</v>
      </c>
      <c r="R565" t="e">
        <f t="shared" si="77"/>
        <v>#VALUE!</v>
      </c>
      <c r="S565" t="e">
        <f>TRIM(CLEAN(MID(Updates!D565,FIND("Account to clone: ",Updates!D565)+18,(FIND("Position",Updates!D565)-(FIND("Account to clone: ",Updates!D565)+18)))))</f>
        <v>#VALUE!</v>
      </c>
      <c r="T565" t="str">
        <f t="shared" si="78"/>
        <v/>
      </c>
      <c r="U565" t="str">
        <f t="shared" si="79"/>
        <v>No</v>
      </c>
      <c r="V565" t="e">
        <f>TRIM(CLEAN(MID(Updates!D565,FIND("Home Share (H:\ drive) required: ",Updates!D565)+4,(FIND("Group Share (S:\ drive) required: ",Updates!D565)-(FIND("Home Share (H:\ drive) required: ",Updates!D565)+4)))))</f>
        <v>#VALUE!</v>
      </c>
      <c r="W565" t="str">
        <f t="shared" si="80"/>
        <v>No</v>
      </c>
      <c r="X565" t="e">
        <f>TRIM(CLEAN(MID(Updates!D565,FIND("S Drive Path: ",Updates!D565)+14,(FIND("Position",Updates!D565)-(FIND("S Drive Path: ",Updates!D565)+14)))))</f>
        <v>#VALUE!</v>
      </c>
      <c r="Y565" t="e">
        <f>("USR\"&amp;Updates!K565)</f>
        <v>#VALUE!</v>
      </c>
      <c r="Z565" t="e">
        <f>Updates!K565&amp;"$"</f>
        <v>#VALUE!</v>
      </c>
      <c r="AA565" s="11">
        <f t="shared" ca="1" si="81"/>
        <v>15</v>
      </c>
      <c r="AB565" s="6" t="str">
        <f ca="1">LOOKUP(AA565,AC2:AC21,AD2:AD21)</f>
        <v>DC4MDB05</v>
      </c>
    </row>
    <row r="566" spans="1:28" ht="12" customHeight="1">
      <c r="A566" s="6" t="e">
        <f>TRIM(CLEAN(MID(Updates!D566,FIND("Network User Id: ",Updates!D566)+17,(FIND("E-MAIL ACCOUNTS",Updates!D566)-(FIND("Network User Id:",Updates!D566)+17)))))</f>
        <v>#VALUE!</v>
      </c>
      <c r="B566" s="6" t="e">
        <f>TRIM(CLEAN(MID(Updates!D566,FIND("Logon ID: ",Updates!D566)+10,(FIND("Password:",Updates!D566)-(FIND("Logon ID:",Updates!D566)+10)))))</f>
        <v>#VALUE!</v>
      </c>
      <c r="C566" t="e">
        <f>TRIM(CLEAN(MID(Updates!D566,FIND("Primary Address: ",Updates!D566)+17,(FIND("Secondary Address:",Updates!D566)-(FIND("Primary Address: ",Updates!D566)+17)))))</f>
        <v>#VALUE!</v>
      </c>
      <c r="D566" t="e">
        <f>TRIM(CLEAN(MID(Updates!D566,FIND("Secondary Address: ",Updates!D566)+19,(FIND("** PLEASE DO NOT REPLY TO THIS E-MAIL. ",Updates!D566)-(FIND("Secondary Address: ",Updates!D566)+19)))))</f>
        <v>#VALUE!</v>
      </c>
      <c r="E566" t="b">
        <f>IF(COUNT(SEARCH({"transpo.ottawa.on.ca"},D566)),"@ottawa.ca")</f>
        <v>0</v>
      </c>
      <c r="F566" s="9" t="e">
        <f t="shared" si="73"/>
        <v>#VALUE!</v>
      </c>
      <c r="G566" t="e">
        <f>TRIM(CLEAN(MID(Updates!D566,FIND("E-mail Address: ",Updates!D566)+16,(FIND("The employee",Updates!D566)-(FIND("E-mail Address: ",Updates!D566)+16)))))</f>
        <v>#VALUE!</v>
      </c>
      <c r="H566" t="e">
        <f>TRIM(CLEAN(MID(Updates!D566,FIND("Account Password: ",Updates!D566)+18,(FIND("NETWORK ACCOUNTS",Updates!D566)-(FIND("Account Password:",Updates!D566)+18)))))</f>
        <v>#VALUE!</v>
      </c>
      <c r="I566" t="e">
        <f>TRIM(CLEAN(MID(Updates!D566,FIND("Password: ",Updates!D566)+10,(FIND("E-mail",Updates!D566)-(FIND("Password:",Updates!D566)+12)))))</f>
        <v>#VALUE!</v>
      </c>
      <c r="J566" t="e">
        <f>TRIM(CLEAN(MID(Updates!D566,FIND("Account to clone: ",Updates!D566)+18,(FIND("Position",Updates!D566)-(FIND("Account to clone: ",Updates!D566)+18)))))</f>
        <v>#VALUE!</v>
      </c>
      <c r="K566" t="e">
        <f>TRIM(CLEAN(MID(Updates!D566,FIND("Clone permissions of another account: ",Updates!D566)+38,(FIND("Email required:",Updates!D566)-(FIND("Clone permissions of another account: ",Updates!D566)+38)))))</f>
        <v>#VALUE!</v>
      </c>
      <c r="L566" t="e">
        <f t="shared" si="74"/>
        <v>#VALUE!</v>
      </c>
      <c r="M566" s="8" t="e">
        <f>TRIM(CLEAN(MID(Updates!D566,FIND("Branch: ",Updates!D566)+8,(FIND("Division",Updates!D566)-(FIND("Branch: ",Updates!D566)+8)))))</f>
        <v>#VALUE!</v>
      </c>
      <c r="N566" s="8" t="e">
        <f>TRIM(CLEAN(MID(Updates!D566,FIND("Pooled Position: ",Updates!D566)+17,(FIND("Are the",Updates!D566)-(FIND("Pooled Position: ",Updates!D566)+17)))))</f>
        <v>#VALUE!</v>
      </c>
      <c r="O566" t="e">
        <f>TRIM(CLEAN(MID(Updates!D566,FIND("Employee Name: ",Updates!D566)+15,(FIND("Job Title",Updates!D566)-(FIND("Employee Name: ",Updates!D566)+15)))))</f>
        <v>#VALUE!</v>
      </c>
      <c r="P566" t="e">
        <f t="shared" si="75"/>
        <v>#VALUE!</v>
      </c>
      <c r="Q566" t="e">
        <f t="shared" si="76"/>
        <v>#VALUE!</v>
      </c>
      <c r="R566" t="e">
        <f t="shared" si="77"/>
        <v>#VALUE!</v>
      </c>
      <c r="S566" t="e">
        <f>TRIM(CLEAN(MID(Updates!D566,FIND("Account to clone: ",Updates!D566)+18,(FIND("Position",Updates!D566)-(FIND("Account to clone: ",Updates!D566)+18)))))</f>
        <v>#VALUE!</v>
      </c>
      <c r="T566" t="str">
        <f t="shared" si="78"/>
        <v/>
      </c>
      <c r="U566" t="str">
        <f t="shared" si="79"/>
        <v>No</v>
      </c>
      <c r="V566" t="e">
        <f>TRIM(CLEAN(MID(Updates!D566,FIND("Home Share (H:\ drive) required: ",Updates!D566)+4,(FIND("Group Share (S:\ drive) required: ",Updates!D566)-(FIND("Home Share (H:\ drive) required: ",Updates!D566)+4)))))</f>
        <v>#VALUE!</v>
      </c>
      <c r="W566" t="str">
        <f t="shared" si="80"/>
        <v>No</v>
      </c>
      <c r="X566" t="e">
        <f>TRIM(CLEAN(MID(Updates!D566,FIND("S Drive Path: ",Updates!D566)+14,(FIND("Position",Updates!D566)-(FIND("S Drive Path: ",Updates!D566)+14)))))</f>
        <v>#VALUE!</v>
      </c>
      <c r="Y566" t="e">
        <f>("USR\"&amp;Updates!K566)</f>
        <v>#VALUE!</v>
      </c>
      <c r="Z566" t="e">
        <f>Updates!K566&amp;"$"</f>
        <v>#VALUE!</v>
      </c>
      <c r="AA566" s="11">
        <f t="shared" ca="1" si="81"/>
        <v>11</v>
      </c>
      <c r="AB566" s="6" t="str">
        <f ca="1">LOOKUP(AA566,AC2:AC21,AD2:AD21)</f>
        <v>DC4MDB01</v>
      </c>
    </row>
    <row r="567" spans="1:28" ht="12" customHeight="1">
      <c r="A567" s="6" t="e">
        <f>TRIM(CLEAN(MID(Updates!D567,FIND("Network User Id: ",Updates!D567)+17,(FIND("E-MAIL ACCOUNTS",Updates!D567)-(FIND("Network User Id:",Updates!D567)+17)))))</f>
        <v>#VALUE!</v>
      </c>
      <c r="B567" s="6" t="e">
        <f>TRIM(CLEAN(MID(Updates!D567,FIND("Logon ID: ",Updates!D567)+10,(FIND("Password:",Updates!D567)-(FIND("Logon ID:",Updates!D567)+10)))))</f>
        <v>#VALUE!</v>
      </c>
      <c r="C567" t="e">
        <f>TRIM(CLEAN(MID(Updates!D567,FIND("Primary Address: ",Updates!D567)+17,(FIND("Secondary Address:",Updates!D567)-(FIND("Primary Address: ",Updates!D567)+17)))))</f>
        <v>#VALUE!</v>
      </c>
      <c r="D567" t="e">
        <f>TRIM(CLEAN(MID(Updates!D567,FIND("Secondary Address: ",Updates!D567)+19,(FIND("** PLEASE DO NOT REPLY TO THIS E-MAIL. ",Updates!D567)-(FIND("Secondary Address: ",Updates!D567)+19)))))</f>
        <v>#VALUE!</v>
      </c>
      <c r="E567" t="b">
        <f>IF(COUNT(SEARCH({"transpo.ottawa.on.ca"},D567)),"@ottawa.ca")</f>
        <v>0</v>
      </c>
      <c r="F567" s="9" t="e">
        <f t="shared" si="73"/>
        <v>#VALUE!</v>
      </c>
      <c r="G567" t="e">
        <f>TRIM(CLEAN(MID(Updates!D567,FIND("E-mail Address: ",Updates!D567)+16,(FIND("The employee",Updates!D567)-(FIND("E-mail Address: ",Updates!D567)+16)))))</f>
        <v>#VALUE!</v>
      </c>
      <c r="H567" t="e">
        <f>TRIM(CLEAN(MID(Updates!D567,FIND("Account Password: ",Updates!D567)+18,(FIND("NETWORK ACCOUNTS",Updates!D567)-(FIND("Account Password:",Updates!D567)+18)))))</f>
        <v>#VALUE!</v>
      </c>
      <c r="I567" t="e">
        <f>TRIM(CLEAN(MID(Updates!D567,FIND("Password: ",Updates!D567)+10,(FIND("E-mail",Updates!D567)-(FIND("Password:",Updates!D567)+12)))))</f>
        <v>#VALUE!</v>
      </c>
      <c r="J567" t="e">
        <f>TRIM(CLEAN(MID(Updates!D567,FIND("Account to clone: ",Updates!D567)+18,(FIND("Position",Updates!D567)-(FIND("Account to clone: ",Updates!D567)+18)))))</f>
        <v>#VALUE!</v>
      </c>
      <c r="K567" t="e">
        <f>TRIM(CLEAN(MID(Updates!D567,FIND("Clone permissions of another account: ",Updates!D567)+38,(FIND("Email required:",Updates!D567)-(FIND("Clone permissions of another account: ",Updates!D567)+38)))))</f>
        <v>#VALUE!</v>
      </c>
      <c r="L567" t="e">
        <f t="shared" si="74"/>
        <v>#VALUE!</v>
      </c>
      <c r="M567" s="8" t="e">
        <f>TRIM(CLEAN(MID(Updates!D567,FIND("Branch: ",Updates!D567)+8,(FIND("Division",Updates!D567)-(FIND("Branch: ",Updates!D567)+8)))))</f>
        <v>#VALUE!</v>
      </c>
      <c r="N567" s="8" t="e">
        <f>TRIM(CLEAN(MID(Updates!D567,FIND("Pooled Position: ",Updates!D567)+17,(FIND("Are the",Updates!D567)-(FIND("Pooled Position: ",Updates!D567)+17)))))</f>
        <v>#VALUE!</v>
      </c>
      <c r="O567" t="e">
        <f>TRIM(CLEAN(MID(Updates!D567,FIND("Employee Name: ",Updates!D567)+15,(FIND("Job Title",Updates!D567)-(FIND("Employee Name: ",Updates!D567)+15)))))</f>
        <v>#VALUE!</v>
      </c>
      <c r="P567" t="e">
        <f t="shared" si="75"/>
        <v>#VALUE!</v>
      </c>
      <c r="Q567" t="e">
        <f t="shared" si="76"/>
        <v>#VALUE!</v>
      </c>
      <c r="R567" t="e">
        <f t="shared" si="77"/>
        <v>#VALUE!</v>
      </c>
      <c r="S567" t="e">
        <f>TRIM(CLEAN(MID(Updates!D567,FIND("Account to clone: ",Updates!D567)+18,(FIND("Position",Updates!D567)-(FIND("Account to clone: ",Updates!D567)+18)))))</f>
        <v>#VALUE!</v>
      </c>
      <c r="T567" t="str">
        <f t="shared" si="78"/>
        <v/>
      </c>
      <c r="U567" t="str">
        <f t="shared" si="79"/>
        <v>No</v>
      </c>
      <c r="V567" t="e">
        <f>TRIM(CLEAN(MID(Updates!D567,FIND("Home Share (H:\ drive) required: ",Updates!D567)+4,(FIND("Group Share (S:\ drive) required: ",Updates!D567)-(FIND("Home Share (H:\ drive) required: ",Updates!D567)+4)))))</f>
        <v>#VALUE!</v>
      </c>
      <c r="W567" t="str">
        <f t="shared" si="80"/>
        <v>No</v>
      </c>
      <c r="X567" t="e">
        <f>TRIM(CLEAN(MID(Updates!D567,FIND("S Drive Path: ",Updates!D567)+14,(FIND("Position",Updates!D567)-(FIND("S Drive Path: ",Updates!D567)+14)))))</f>
        <v>#VALUE!</v>
      </c>
      <c r="Y567" t="e">
        <f>("USR\"&amp;Updates!K567)</f>
        <v>#VALUE!</v>
      </c>
      <c r="Z567" t="e">
        <f>Updates!K567&amp;"$"</f>
        <v>#VALUE!</v>
      </c>
      <c r="AA567" s="11">
        <f t="shared" ca="1" si="81"/>
        <v>18</v>
      </c>
      <c r="AB567" s="6" t="str">
        <f ca="1">LOOKUP(AA567,AC2:AC21,AD2:AD21)</f>
        <v>DC4MDB08</v>
      </c>
    </row>
    <row r="568" spans="1:28" ht="12" customHeight="1">
      <c r="A568" s="6" t="e">
        <f>TRIM(CLEAN(MID(Updates!D568,FIND("Network User Id: ",Updates!D568)+17,(FIND("E-MAIL ACCOUNTS",Updates!D568)-(FIND("Network User Id:",Updates!D568)+17)))))</f>
        <v>#VALUE!</v>
      </c>
      <c r="B568" s="6" t="e">
        <f>TRIM(CLEAN(MID(Updates!D568,FIND("Logon ID: ",Updates!D568)+10,(FIND("Password:",Updates!D568)-(FIND("Logon ID:",Updates!D568)+10)))))</f>
        <v>#VALUE!</v>
      </c>
      <c r="C568" t="e">
        <f>TRIM(CLEAN(MID(Updates!D568,FIND("Primary Address: ",Updates!D568)+17,(FIND("Secondary Address:",Updates!D568)-(FIND("Primary Address: ",Updates!D568)+17)))))</f>
        <v>#VALUE!</v>
      </c>
      <c r="D568" t="e">
        <f>TRIM(CLEAN(MID(Updates!D568,FIND("Secondary Address: ",Updates!D568)+19,(FIND("** PLEASE DO NOT REPLY TO THIS E-MAIL. ",Updates!D568)-(FIND("Secondary Address: ",Updates!D568)+19)))))</f>
        <v>#VALUE!</v>
      </c>
      <c r="E568" t="b">
        <f>IF(COUNT(SEARCH({"transpo.ottawa.on.ca"},D568)),"@ottawa.ca")</f>
        <v>0</v>
      </c>
      <c r="F568" s="9" t="e">
        <f t="shared" si="73"/>
        <v>#VALUE!</v>
      </c>
      <c r="G568" t="e">
        <f>TRIM(CLEAN(MID(Updates!D568,FIND("E-mail Address: ",Updates!D568)+16,(FIND("The employee",Updates!D568)-(FIND("E-mail Address: ",Updates!D568)+16)))))</f>
        <v>#VALUE!</v>
      </c>
      <c r="H568" t="e">
        <f>TRIM(CLEAN(MID(Updates!D568,FIND("Account Password: ",Updates!D568)+18,(FIND("NETWORK ACCOUNTS",Updates!D568)-(FIND("Account Password:",Updates!D568)+18)))))</f>
        <v>#VALUE!</v>
      </c>
      <c r="I568" t="e">
        <f>TRIM(CLEAN(MID(Updates!D568,FIND("Password: ",Updates!D568)+10,(FIND("E-mail",Updates!D568)-(FIND("Password:",Updates!D568)+12)))))</f>
        <v>#VALUE!</v>
      </c>
      <c r="J568" t="e">
        <f>TRIM(CLEAN(MID(Updates!D568,FIND("Account to clone: ",Updates!D568)+18,(FIND("Position",Updates!D568)-(FIND("Account to clone: ",Updates!D568)+18)))))</f>
        <v>#VALUE!</v>
      </c>
      <c r="K568" t="e">
        <f>TRIM(CLEAN(MID(Updates!D568,FIND("Clone permissions of another account: ",Updates!D568)+38,(FIND("Email required:",Updates!D568)-(FIND("Clone permissions of another account: ",Updates!D568)+38)))))</f>
        <v>#VALUE!</v>
      </c>
      <c r="L568" t="e">
        <f t="shared" si="74"/>
        <v>#VALUE!</v>
      </c>
      <c r="M568" s="8" t="e">
        <f>TRIM(CLEAN(MID(Updates!D568,FIND("Branch: ",Updates!D568)+8,(FIND("Division",Updates!D568)-(FIND("Branch: ",Updates!D568)+8)))))</f>
        <v>#VALUE!</v>
      </c>
      <c r="N568" s="8" t="e">
        <f>TRIM(CLEAN(MID(Updates!D568,FIND("Pooled Position: ",Updates!D568)+17,(FIND("Are the",Updates!D568)-(FIND("Pooled Position: ",Updates!D568)+17)))))</f>
        <v>#VALUE!</v>
      </c>
      <c r="O568" t="e">
        <f>TRIM(CLEAN(MID(Updates!D568,FIND("Employee Name: ",Updates!D568)+15,(FIND("Job Title",Updates!D568)-(FIND("Employee Name: ",Updates!D568)+15)))))</f>
        <v>#VALUE!</v>
      </c>
      <c r="P568" t="e">
        <f t="shared" si="75"/>
        <v>#VALUE!</v>
      </c>
      <c r="Q568" t="e">
        <f t="shared" si="76"/>
        <v>#VALUE!</v>
      </c>
      <c r="R568" t="e">
        <f t="shared" si="77"/>
        <v>#VALUE!</v>
      </c>
      <c r="S568" t="e">
        <f>TRIM(CLEAN(MID(Updates!D568,FIND("Account to clone: ",Updates!D568)+18,(FIND("Position",Updates!D568)-(FIND("Account to clone: ",Updates!D568)+18)))))</f>
        <v>#VALUE!</v>
      </c>
      <c r="T568" t="str">
        <f t="shared" si="78"/>
        <v/>
      </c>
      <c r="U568" t="str">
        <f t="shared" si="79"/>
        <v>No</v>
      </c>
      <c r="V568" t="e">
        <f>TRIM(CLEAN(MID(Updates!D568,FIND("Home Share (H:\ drive) required: ",Updates!D568)+4,(FIND("Group Share (S:\ drive) required: ",Updates!D568)-(FIND("Home Share (H:\ drive) required: ",Updates!D568)+4)))))</f>
        <v>#VALUE!</v>
      </c>
      <c r="W568" t="str">
        <f t="shared" si="80"/>
        <v>No</v>
      </c>
      <c r="X568" t="e">
        <f>TRIM(CLEAN(MID(Updates!D568,FIND("S Drive Path: ",Updates!D568)+14,(FIND("Position",Updates!D568)-(FIND("S Drive Path: ",Updates!D568)+14)))))</f>
        <v>#VALUE!</v>
      </c>
      <c r="Y568" t="e">
        <f>("USR\"&amp;Updates!K568)</f>
        <v>#VALUE!</v>
      </c>
      <c r="Z568" t="e">
        <f>Updates!K568&amp;"$"</f>
        <v>#VALUE!</v>
      </c>
      <c r="AA568" s="11">
        <f t="shared" ca="1" si="81"/>
        <v>2</v>
      </c>
      <c r="AB568" s="6" t="str">
        <f ca="1">LOOKUP(AA568,AC2:AC21,AD2:AD21)</f>
        <v>DC1MDB02</v>
      </c>
    </row>
    <row r="569" spans="1:28" ht="12" customHeight="1">
      <c r="A569" s="6" t="e">
        <f>TRIM(CLEAN(MID(Updates!D569,FIND("Network User Id: ",Updates!D569)+17,(FIND("E-MAIL ACCOUNTS",Updates!D569)-(FIND("Network User Id:",Updates!D569)+17)))))</f>
        <v>#VALUE!</v>
      </c>
      <c r="B569" s="6" t="e">
        <f>TRIM(CLEAN(MID(Updates!D569,FIND("Logon ID: ",Updates!D569)+10,(FIND("Password:",Updates!D569)-(FIND("Logon ID:",Updates!D569)+10)))))</f>
        <v>#VALUE!</v>
      </c>
      <c r="C569" t="e">
        <f>TRIM(CLEAN(MID(Updates!D569,FIND("Primary Address: ",Updates!D569)+17,(FIND("Secondary Address:",Updates!D569)-(FIND("Primary Address: ",Updates!D569)+17)))))</f>
        <v>#VALUE!</v>
      </c>
      <c r="D569" t="e">
        <f>TRIM(CLEAN(MID(Updates!D569,FIND("Secondary Address: ",Updates!D569)+19,(FIND("** PLEASE DO NOT REPLY TO THIS E-MAIL. ",Updates!D569)-(FIND("Secondary Address: ",Updates!D569)+19)))))</f>
        <v>#VALUE!</v>
      </c>
      <c r="E569" t="b">
        <f>IF(COUNT(SEARCH({"transpo.ottawa.on.ca"},D569)),"@ottawa.ca")</f>
        <v>0</v>
      </c>
      <c r="F569" s="9" t="e">
        <f t="shared" si="73"/>
        <v>#VALUE!</v>
      </c>
      <c r="G569" t="e">
        <f>TRIM(CLEAN(MID(Updates!D569,FIND("E-mail Address: ",Updates!D569)+16,(FIND("The employee",Updates!D569)-(FIND("E-mail Address: ",Updates!D569)+16)))))</f>
        <v>#VALUE!</v>
      </c>
      <c r="H569" t="e">
        <f>TRIM(CLEAN(MID(Updates!D569,FIND("Account Password: ",Updates!D569)+18,(FIND("NETWORK ACCOUNTS",Updates!D569)-(FIND("Account Password:",Updates!D569)+18)))))</f>
        <v>#VALUE!</v>
      </c>
      <c r="I569" t="e">
        <f>TRIM(CLEAN(MID(Updates!D569,FIND("Password: ",Updates!D569)+10,(FIND("E-mail",Updates!D569)-(FIND("Password:",Updates!D569)+12)))))</f>
        <v>#VALUE!</v>
      </c>
      <c r="J569" t="e">
        <f>TRIM(CLEAN(MID(Updates!D569,FIND("Account to clone: ",Updates!D569)+18,(FIND("Position",Updates!D569)-(FIND("Account to clone: ",Updates!D569)+18)))))</f>
        <v>#VALUE!</v>
      </c>
      <c r="K569" t="e">
        <f>TRIM(CLEAN(MID(Updates!D569,FIND("Clone permissions of another account: ",Updates!D569)+38,(FIND("Email required:",Updates!D569)-(FIND("Clone permissions of another account: ",Updates!D569)+38)))))</f>
        <v>#VALUE!</v>
      </c>
      <c r="L569" t="e">
        <f t="shared" si="74"/>
        <v>#VALUE!</v>
      </c>
      <c r="M569" s="8" t="e">
        <f>TRIM(CLEAN(MID(Updates!D569,FIND("Branch: ",Updates!D569)+8,(FIND("Division",Updates!D569)-(FIND("Branch: ",Updates!D569)+8)))))</f>
        <v>#VALUE!</v>
      </c>
      <c r="N569" s="8" t="e">
        <f>TRIM(CLEAN(MID(Updates!D569,FIND("Pooled Position: ",Updates!D569)+17,(FIND("Are the",Updates!D569)-(FIND("Pooled Position: ",Updates!D569)+17)))))</f>
        <v>#VALUE!</v>
      </c>
      <c r="O569" t="e">
        <f>TRIM(CLEAN(MID(Updates!D569,FIND("Employee Name: ",Updates!D569)+15,(FIND("Job Title",Updates!D569)-(FIND("Employee Name: ",Updates!D569)+15)))))</f>
        <v>#VALUE!</v>
      </c>
      <c r="P569" t="e">
        <f t="shared" si="75"/>
        <v>#VALUE!</v>
      </c>
      <c r="Q569" t="e">
        <f t="shared" si="76"/>
        <v>#VALUE!</v>
      </c>
      <c r="R569" t="e">
        <f t="shared" si="77"/>
        <v>#VALUE!</v>
      </c>
      <c r="S569" t="e">
        <f>TRIM(CLEAN(MID(Updates!D569,FIND("Account to clone: ",Updates!D569)+18,(FIND("Position",Updates!D569)-(FIND("Account to clone: ",Updates!D569)+18)))))</f>
        <v>#VALUE!</v>
      </c>
      <c r="T569" t="str">
        <f t="shared" si="78"/>
        <v/>
      </c>
      <c r="U569" t="str">
        <f t="shared" si="79"/>
        <v>No</v>
      </c>
      <c r="V569" t="e">
        <f>TRIM(CLEAN(MID(Updates!D569,FIND("Home Share (H:\ drive) required: ",Updates!D569)+4,(FIND("Group Share (S:\ drive) required: ",Updates!D569)-(FIND("Home Share (H:\ drive) required: ",Updates!D569)+4)))))</f>
        <v>#VALUE!</v>
      </c>
      <c r="W569" t="str">
        <f t="shared" si="80"/>
        <v>No</v>
      </c>
      <c r="X569" t="e">
        <f>TRIM(CLEAN(MID(Updates!D569,FIND("S Drive Path: ",Updates!D569)+14,(FIND("Position",Updates!D569)-(FIND("S Drive Path: ",Updates!D569)+14)))))</f>
        <v>#VALUE!</v>
      </c>
      <c r="Y569" t="e">
        <f>("USR\"&amp;Updates!K569)</f>
        <v>#VALUE!</v>
      </c>
      <c r="Z569" t="e">
        <f>Updates!K569&amp;"$"</f>
        <v>#VALUE!</v>
      </c>
      <c r="AA569" s="11">
        <f t="shared" ca="1" si="81"/>
        <v>9</v>
      </c>
      <c r="AB569" s="6" t="str">
        <f ca="1">LOOKUP(AA569,AC2:AC21,AD2:AD21)</f>
        <v>DC1MDB09</v>
      </c>
    </row>
    <row r="570" spans="1:28" ht="12" customHeight="1">
      <c r="A570" s="6" t="e">
        <f>TRIM(CLEAN(MID(Updates!D570,FIND("Network User Id: ",Updates!D570)+17,(FIND("E-MAIL ACCOUNTS",Updates!D570)-(FIND("Network User Id:",Updates!D570)+17)))))</f>
        <v>#VALUE!</v>
      </c>
      <c r="B570" s="6" t="e">
        <f>TRIM(CLEAN(MID(Updates!D570,FIND("Logon ID: ",Updates!D570)+10,(FIND("Password:",Updates!D570)-(FIND("Logon ID:",Updates!D570)+10)))))</f>
        <v>#VALUE!</v>
      </c>
      <c r="C570" t="e">
        <f>TRIM(CLEAN(MID(Updates!D570,FIND("Primary Address: ",Updates!D570)+17,(FIND("Secondary Address:",Updates!D570)-(FIND("Primary Address: ",Updates!D570)+17)))))</f>
        <v>#VALUE!</v>
      </c>
      <c r="D570" t="e">
        <f>TRIM(CLEAN(MID(Updates!D570,FIND("Secondary Address: ",Updates!D570)+19,(FIND("** PLEASE DO NOT REPLY TO THIS E-MAIL. ",Updates!D570)-(FIND("Secondary Address: ",Updates!D570)+19)))))</f>
        <v>#VALUE!</v>
      </c>
      <c r="E570" t="b">
        <f>IF(COUNT(SEARCH({"transpo.ottawa.on.ca"},D570)),"@ottawa.ca")</f>
        <v>0</v>
      </c>
      <c r="F570" s="9" t="e">
        <f t="shared" si="73"/>
        <v>#VALUE!</v>
      </c>
      <c r="G570" t="e">
        <f>TRIM(CLEAN(MID(Updates!D570,FIND("E-mail Address: ",Updates!D570)+16,(FIND("The employee",Updates!D570)-(FIND("E-mail Address: ",Updates!D570)+16)))))</f>
        <v>#VALUE!</v>
      </c>
      <c r="H570" t="e">
        <f>TRIM(CLEAN(MID(Updates!D570,FIND("Account Password: ",Updates!D570)+18,(FIND("NETWORK ACCOUNTS",Updates!D570)-(FIND("Account Password:",Updates!D570)+18)))))</f>
        <v>#VALUE!</v>
      </c>
      <c r="I570" t="e">
        <f>TRIM(CLEAN(MID(Updates!D570,FIND("Password: ",Updates!D570)+10,(FIND("E-mail",Updates!D570)-(FIND("Password:",Updates!D570)+12)))))</f>
        <v>#VALUE!</v>
      </c>
      <c r="J570" t="e">
        <f>TRIM(CLEAN(MID(Updates!D570,FIND("Account to clone: ",Updates!D570)+18,(FIND("Position",Updates!D570)-(FIND("Account to clone: ",Updates!D570)+18)))))</f>
        <v>#VALUE!</v>
      </c>
      <c r="K570" t="e">
        <f>TRIM(CLEAN(MID(Updates!D570,FIND("Clone permissions of another account: ",Updates!D570)+38,(FIND("Email required:",Updates!D570)-(FIND("Clone permissions of another account: ",Updates!D570)+38)))))</f>
        <v>#VALUE!</v>
      </c>
      <c r="L570" t="e">
        <f t="shared" si="74"/>
        <v>#VALUE!</v>
      </c>
      <c r="M570" s="8" t="e">
        <f>TRIM(CLEAN(MID(Updates!D570,FIND("Branch: ",Updates!D570)+8,(FIND("Division",Updates!D570)-(FIND("Branch: ",Updates!D570)+8)))))</f>
        <v>#VALUE!</v>
      </c>
      <c r="N570" s="8" t="e">
        <f>TRIM(CLEAN(MID(Updates!D570,FIND("Pooled Position: ",Updates!D570)+17,(FIND("Are the",Updates!D570)-(FIND("Pooled Position: ",Updates!D570)+17)))))</f>
        <v>#VALUE!</v>
      </c>
      <c r="O570" t="e">
        <f>TRIM(CLEAN(MID(Updates!D570,FIND("Employee Name: ",Updates!D570)+15,(FIND("Job Title",Updates!D570)-(FIND("Employee Name: ",Updates!D570)+15)))))</f>
        <v>#VALUE!</v>
      </c>
      <c r="P570" t="e">
        <f t="shared" si="75"/>
        <v>#VALUE!</v>
      </c>
      <c r="Q570" t="e">
        <f t="shared" si="76"/>
        <v>#VALUE!</v>
      </c>
      <c r="R570" t="e">
        <f t="shared" si="77"/>
        <v>#VALUE!</v>
      </c>
      <c r="S570" t="e">
        <f>TRIM(CLEAN(MID(Updates!D570,FIND("Account to clone: ",Updates!D570)+18,(FIND("Position",Updates!D570)-(FIND("Account to clone: ",Updates!D570)+18)))))</f>
        <v>#VALUE!</v>
      </c>
      <c r="T570" t="str">
        <f t="shared" si="78"/>
        <v/>
      </c>
      <c r="U570" t="str">
        <f t="shared" si="79"/>
        <v>No</v>
      </c>
      <c r="V570" t="e">
        <f>TRIM(CLEAN(MID(Updates!D570,FIND("Home Share (H:\ drive) required: ",Updates!D570)+4,(FIND("Group Share (S:\ drive) required: ",Updates!D570)-(FIND("Home Share (H:\ drive) required: ",Updates!D570)+4)))))</f>
        <v>#VALUE!</v>
      </c>
      <c r="W570" t="str">
        <f t="shared" si="80"/>
        <v>No</v>
      </c>
      <c r="X570" t="e">
        <f>TRIM(CLEAN(MID(Updates!D570,FIND("S Drive Path: ",Updates!D570)+14,(FIND("Position",Updates!D570)-(FIND("S Drive Path: ",Updates!D570)+14)))))</f>
        <v>#VALUE!</v>
      </c>
      <c r="Y570" t="e">
        <f>("USR\"&amp;Updates!K570)</f>
        <v>#VALUE!</v>
      </c>
      <c r="Z570" t="e">
        <f>Updates!K570&amp;"$"</f>
        <v>#VALUE!</v>
      </c>
      <c r="AA570" s="11">
        <f t="shared" ca="1" si="81"/>
        <v>20</v>
      </c>
      <c r="AB570" s="6" t="str">
        <f ca="1">LOOKUP(AA570,AC2:AC21,AD2:AD21)</f>
        <v>DC4MDB10</v>
      </c>
    </row>
    <row r="571" spans="1:28" ht="12" customHeight="1">
      <c r="A571" s="6" t="e">
        <f>TRIM(CLEAN(MID(Updates!D571,FIND("Network User Id: ",Updates!D571)+17,(FIND("E-MAIL ACCOUNTS",Updates!D571)-(FIND("Network User Id:",Updates!D571)+17)))))</f>
        <v>#VALUE!</v>
      </c>
      <c r="B571" s="6" t="e">
        <f>TRIM(CLEAN(MID(Updates!D571,FIND("Logon ID: ",Updates!D571)+10,(FIND("Password:",Updates!D571)-(FIND("Logon ID:",Updates!D571)+10)))))</f>
        <v>#VALUE!</v>
      </c>
      <c r="C571" t="e">
        <f>TRIM(CLEAN(MID(Updates!D571,FIND("Primary Address: ",Updates!D571)+17,(FIND("Secondary Address:",Updates!D571)-(FIND("Primary Address: ",Updates!D571)+17)))))</f>
        <v>#VALUE!</v>
      </c>
      <c r="D571" t="e">
        <f>TRIM(CLEAN(MID(Updates!D571,FIND("Secondary Address: ",Updates!D571)+19,(FIND("** PLEASE DO NOT REPLY TO THIS E-MAIL. ",Updates!D571)-(FIND("Secondary Address: ",Updates!D571)+19)))))</f>
        <v>#VALUE!</v>
      </c>
      <c r="E571" t="b">
        <f>IF(COUNT(SEARCH({"transpo.ottawa.on.ca"},D571)),"@ottawa.ca")</f>
        <v>0</v>
      </c>
      <c r="F571" s="9" t="e">
        <f t="shared" si="73"/>
        <v>#VALUE!</v>
      </c>
      <c r="G571" t="e">
        <f>TRIM(CLEAN(MID(Updates!D571,FIND("E-mail Address: ",Updates!D571)+16,(FIND("The employee",Updates!D571)-(FIND("E-mail Address: ",Updates!D571)+16)))))</f>
        <v>#VALUE!</v>
      </c>
      <c r="H571" t="e">
        <f>TRIM(CLEAN(MID(Updates!D571,FIND("Account Password: ",Updates!D571)+18,(FIND("NETWORK ACCOUNTS",Updates!D571)-(FIND("Account Password:",Updates!D571)+18)))))</f>
        <v>#VALUE!</v>
      </c>
      <c r="I571" t="e">
        <f>TRIM(CLEAN(MID(Updates!D571,FIND("Password: ",Updates!D571)+10,(FIND("E-mail",Updates!D571)-(FIND("Password:",Updates!D571)+12)))))</f>
        <v>#VALUE!</v>
      </c>
      <c r="J571" t="e">
        <f>TRIM(CLEAN(MID(Updates!D571,FIND("Account to clone: ",Updates!D571)+18,(FIND("Position",Updates!D571)-(FIND("Account to clone: ",Updates!D571)+18)))))</f>
        <v>#VALUE!</v>
      </c>
      <c r="K571" t="e">
        <f>TRIM(CLEAN(MID(Updates!D571,FIND("Clone permissions of another account: ",Updates!D571)+38,(FIND("Email required:",Updates!D571)-(FIND("Clone permissions of another account: ",Updates!D571)+38)))))</f>
        <v>#VALUE!</v>
      </c>
      <c r="L571" t="e">
        <f t="shared" si="74"/>
        <v>#VALUE!</v>
      </c>
      <c r="M571" s="8" t="e">
        <f>TRIM(CLEAN(MID(Updates!D571,FIND("Branch: ",Updates!D571)+8,(FIND("Division",Updates!D571)-(FIND("Branch: ",Updates!D571)+8)))))</f>
        <v>#VALUE!</v>
      </c>
      <c r="N571" s="8" t="e">
        <f>TRIM(CLEAN(MID(Updates!D571,FIND("Pooled Position: ",Updates!D571)+17,(FIND("Are the",Updates!D571)-(FIND("Pooled Position: ",Updates!D571)+17)))))</f>
        <v>#VALUE!</v>
      </c>
      <c r="O571" t="e">
        <f>TRIM(CLEAN(MID(Updates!D571,FIND("Employee Name: ",Updates!D571)+15,(FIND("Job Title",Updates!D571)-(FIND("Employee Name: ",Updates!D571)+15)))))</f>
        <v>#VALUE!</v>
      </c>
      <c r="P571" t="e">
        <f t="shared" si="75"/>
        <v>#VALUE!</v>
      </c>
      <c r="Q571" t="e">
        <f t="shared" si="76"/>
        <v>#VALUE!</v>
      </c>
      <c r="R571" t="e">
        <f t="shared" si="77"/>
        <v>#VALUE!</v>
      </c>
      <c r="S571" t="e">
        <f>TRIM(CLEAN(MID(Updates!D571,FIND("Account to clone: ",Updates!D571)+18,(FIND("Position",Updates!D571)-(FIND("Account to clone: ",Updates!D571)+18)))))</f>
        <v>#VALUE!</v>
      </c>
      <c r="T571" t="str">
        <f t="shared" si="78"/>
        <v/>
      </c>
      <c r="U571" t="str">
        <f t="shared" si="79"/>
        <v>No</v>
      </c>
      <c r="V571" t="e">
        <f>TRIM(CLEAN(MID(Updates!D571,FIND("Home Share (H:\ drive) required: ",Updates!D571)+4,(FIND("Group Share (S:\ drive) required: ",Updates!D571)-(FIND("Home Share (H:\ drive) required: ",Updates!D571)+4)))))</f>
        <v>#VALUE!</v>
      </c>
      <c r="W571" t="str">
        <f t="shared" si="80"/>
        <v>No</v>
      </c>
      <c r="X571" t="e">
        <f>TRIM(CLEAN(MID(Updates!D571,FIND("S Drive Path: ",Updates!D571)+14,(FIND("Position",Updates!D571)-(FIND("S Drive Path: ",Updates!D571)+14)))))</f>
        <v>#VALUE!</v>
      </c>
      <c r="Y571" t="e">
        <f>("USR\"&amp;Updates!K571)</f>
        <v>#VALUE!</v>
      </c>
      <c r="Z571" t="e">
        <f>Updates!K571&amp;"$"</f>
        <v>#VALUE!</v>
      </c>
      <c r="AA571" s="11">
        <f t="shared" ca="1" si="81"/>
        <v>2</v>
      </c>
      <c r="AB571" s="6" t="str">
        <f ca="1">LOOKUP(AA571,AC2:AC21,AD2:AD21)</f>
        <v>DC1MDB02</v>
      </c>
    </row>
    <row r="572" spans="1:28" ht="12" customHeight="1">
      <c r="A572" s="6" t="e">
        <f>TRIM(CLEAN(MID(Updates!D572,FIND("Network User Id: ",Updates!D572)+17,(FIND("E-MAIL ACCOUNTS",Updates!D572)-(FIND("Network User Id:",Updates!D572)+17)))))</f>
        <v>#VALUE!</v>
      </c>
      <c r="B572" s="6" t="e">
        <f>TRIM(CLEAN(MID(Updates!D572,FIND("Logon ID: ",Updates!D572)+10,(FIND("Password:",Updates!D572)-(FIND("Logon ID:",Updates!D572)+10)))))</f>
        <v>#VALUE!</v>
      </c>
      <c r="C572" t="e">
        <f>TRIM(CLEAN(MID(Updates!D572,FIND("Primary Address: ",Updates!D572)+17,(FIND("Secondary Address:",Updates!D572)-(FIND("Primary Address: ",Updates!D572)+17)))))</f>
        <v>#VALUE!</v>
      </c>
      <c r="D572" t="e">
        <f>TRIM(CLEAN(MID(Updates!D572,FIND("Secondary Address: ",Updates!D572)+19,(FIND("** PLEASE DO NOT REPLY TO THIS E-MAIL. ",Updates!D572)-(FIND("Secondary Address: ",Updates!D572)+19)))))</f>
        <v>#VALUE!</v>
      </c>
      <c r="E572" t="b">
        <f>IF(COUNT(SEARCH({"transpo.ottawa.on.ca"},D572)),"@ottawa.ca")</f>
        <v>0</v>
      </c>
      <c r="F572" s="9" t="e">
        <f t="shared" si="73"/>
        <v>#VALUE!</v>
      </c>
      <c r="G572" t="e">
        <f>TRIM(CLEAN(MID(Updates!D572,FIND("E-mail Address: ",Updates!D572)+16,(FIND("The employee",Updates!D572)-(FIND("E-mail Address: ",Updates!D572)+16)))))</f>
        <v>#VALUE!</v>
      </c>
      <c r="H572" t="e">
        <f>TRIM(CLEAN(MID(Updates!D572,FIND("Account Password: ",Updates!D572)+18,(FIND("NETWORK ACCOUNTS",Updates!D572)-(FIND("Account Password:",Updates!D572)+18)))))</f>
        <v>#VALUE!</v>
      </c>
      <c r="I572" t="e">
        <f>TRIM(CLEAN(MID(Updates!D572,FIND("Password: ",Updates!D572)+10,(FIND("E-mail",Updates!D572)-(FIND("Password:",Updates!D572)+12)))))</f>
        <v>#VALUE!</v>
      </c>
      <c r="J572" t="e">
        <f>TRIM(CLEAN(MID(Updates!D572,FIND("Account to clone: ",Updates!D572)+18,(FIND("Position",Updates!D572)-(FIND("Account to clone: ",Updates!D572)+18)))))</f>
        <v>#VALUE!</v>
      </c>
      <c r="K572" t="e">
        <f>TRIM(CLEAN(MID(Updates!D572,FIND("Clone permissions of another account: ",Updates!D572)+38,(FIND("Email required:",Updates!D572)-(FIND("Clone permissions of another account: ",Updates!D572)+38)))))</f>
        <v>#VALUE!</v>
      </c>
      <c r="L572" t="e">
        <f t="shared" si="74"/>
        <v>#VALUE!</v>
      </c>
      <c r="M572" s="8" t="e">
        <f>TRIM(CLEAN(MID(Updates!D572,FIND("Branch: ",Updates!D572)+8,(FIND("Division",Updates!D572)-(FIND("Branch: ",Updates!D572)+8)))))</f>
        <v>#VALUE!</v>
      </c>
      <c r="N572" s="8" t="e">
        <f>TRIM(CLEAN(MID(Updates!D572,FIND("Pooled Position: ",Updates!D572)+17,(FIND("Are the",Updates!D572)-(FIND("Pooled Position: ",Updates!D572)+17)))))</f>
        <v>#VALUE!</v>
      </c>
      <c r="O572" t="e">
        <f>TRIM(CLEAN(MID(Updates!D572,FIND("Employee Name: ",Updates!D572)+15,(FIND("Job Title",Updates!D572)-(FIND("Employee Name: ",Updates!D572)+15)))))</f>
        <v>#VALUE!</v>
      </c>
      <c r="P572" t="e">
        <f t="shared" si="75"/>
        <v>#VALUE!</v>
      </c>
      <c r="Q572" t="e">
        <f t="shared" si="76"/>
        <v>#VALUE!</v>
      </c>
      <c r="R572" t="e">
        <f t="shared" si="77"/>
        <v>#VALUE!</v>
      </c>
      <c r="S572" t="e">
        <f>TRIM(CLEAN(MID(Updates!D572,FIND("Account to clone: ",Updates!D572)+18,(FIND("Position",Updates!D572)-(FIND("Account to clone: ",Updates!D572)+18)))))</f>
        <v>#VALUE!</v>
      </c>
      <c r="T572" t="str">
        <f t="shared" si="78"/>
        <v/>
      </c>
      <c r="U572" t="str">
        <f t="shared" si="79"/>
        <v>No</v>
      </c>
      <c r="V572" t="e">
        <f>TRIM(CLEAN(MID(Updates!D572,FIND("Home Share (H:\ drive) required: ",Updates!D572)+4,(FIND("Group Share (S:\ drive) required: ",Updates!D572)-(FIND("Home Share (H:\ drive) required: ",Updates!D572)+4)))))</f>
        <v>#VALUE!</v>
      </c>
      <c r="W572" t="str">
        <f t="shared" si="80"/>
        <v>No</v>
      </c>
      <c r="X572" t="e">
        <f>TRIM(CLEAN(MID(Updates!D572,FIND("S Drive Path: ",Updates!D572)+14,(FIND("Position",Updates!D572)-(FIND("S Drive Path: ",Updates!D572)+14)))))</f>
        <v>#VALUE!</v>
      </c>
      <c r="Y572" t="e">
        <f>("USR\"&amp;Updates!K572)</f>
        <v>#VALUE!</v>
      </c>
      <c r="Z572" t="e">
        <f>Updates!K572&amp;"$"</f>
        <v>#VALUE!</v>
      </c>
      <c r="AA572" s="11">
        <f t="shared" ca="1" si="81"/>
        <v>3</v>
      </c>
      <c r="AB572" s="6" t="str">
        <f ca="1">LOOKUP(AA572,AC2:AC21,AD2:AD21)</f>
        <v>DC1MDB03</v>
      </c>
    </row>
    <row r="573" spans="1:28" ht="12" customHeight="1">
      <c r="A573" s="6" t="e">
        <f>TRIM(CLEAN(MID(Updates!D573,FIND("Network User Id: ",Updates!D573)+17,(FIND("E-MAIL ACCOUNTS",Updates!D573)-(FIND("Network User Id:",Updates!D573)+17)))))</f>
        <v>#VALUE!</v>
      </c>
      <c r="B573" s="6" t="e">
        <f>TRIM(CLEAN(MID(Updates!D573,FIND("Logon ID: ",Updates!D573)+10,(FIND("Password:",Updates!D573)-(FIND("Logon ID:",Updates!D573)+10)))))</f>
        <v>#VALUE!</v>
      </c>
      <c r="C573" t="e">
        <f>TRIM(CLEAN(MID(Updates!D573,FIND("Primary Address: ",Updates!D573)+17,(FIND("Secondary Address:",Updates!D573)-(FIND("Primary Address: ",Updates!D573)+17)))))</f>
        <v>#VALUE!</v>
      </c>
      <c r="D573" t="e">
        <f>TRIM(CLEAN(MID(Updates!D573,FIND("Secondary Address: ",Updates!D573)+19,(FIND("** PLEASE DO NOT REPLY TO THIS E-MAIL. ",Updates!D573)-(FIND("Secondary Address: ",Updates!D573)+19)))))</f>
        <v>#VALUE!</v>
      </c>
      <c r="E573" t="b">
        <f>IF(COUNT(SEARCH({"transpo.ottawa.on.ca"},D573)),"@ottawa.ca")</f>
        <v>0</v>
      </c>
      <c r="F573" s="9" t="e">
        <f t="shared" si="73"/>
        <v>#VALUE!</v>
      </c>
      <c r="G573" t="e">
        <f>TRIM(CLEAN(MID(Updates!D573,FIND("E-mail Address: ",Updates!D573)+16,(FIND("The employee",Updates!D573)-(FIND("E-mail Address: ",Updates!D573)+16)))))</f>
        <v>#VALUE!</v>
      </c>
      <c r="H573" t="e">
        <f>TRIM(CLEAN(MID(Updates!D573,FIND("Account Password: ",Updates!D573)+18,(FIND("NETWORK ACCOUNTS",Updates!D573)-(FIND("Account Password:",Updates!D573)+18)))))</f>
        <v>#VALUE!</v>
      </c>
      <c r="I573" t="e">
        <f>TRIM(CLEAN(MID(Updates!D573,FIND("Password: ",Updates!D573)+10,(FIND("E-mail",Updates!D573)-(FIND("Password:",Updates!D573)+12)))))</f>
        <v>#VALUE!</v>
      </c>
      <c r="J573" t="e">
        <f>TRIM(CLEAN(MID(Updates!D573,FIND("Account to clone: ",Updates!D573)+18,(FIND("Position",Updates!D573)-(FIND("Account to clone: ",Updates!D573)+18)))))</f>
        <v>#VALUE!</v>
      </c>
      <c r="K573" t="e">
        <f>TRIM(CLEAN(MID(Updates!D573,FIND("Clone permissions of another account: ",Updates!D573)+38,(FIND("Email required:",Updates!D573)-(FIND("Clone permissions of another account: ",Updates!D573)+38)))))</f>
        <v>#VALUE!</v>
      </c>
      <c r="L573" t="e">
        <f t="shared" si="74"/>
        <v>#VALUE!</v>
      </c>
      <c r="M573" s="8" t="e">
        <f>TRIM(CLEAN(MID(Updates!D573,FIND("Branch: ",Updates!D573)+8,(FIND("Division",Updates!D573)-(FIND("Branch: ",Updates!D573)+8)))))</f>
        <v>#VALUE!</v>
      </c>
      <c r="N573" s="8" t="e">
        <f>TRIM(CLEAN(MID(Updates!D573,FIND("Pooled Position: ",Updates!D573)+17,(FIND("Are the",Updates!D573)-(FIND("Pooled Position: ",Updates!D573)+17)))))</f>
        <v>#VALUE!</v>
      </c>
      <c r="O573" t="e">
        <f>TRIM(CLEAN(MID(Updates!D573,FIND("Employee Name: ",Updates!D573)+15,(FIND("Job Title",Updates!D573)-(FIND("Employee Name: ",Updates!D573)+15)))))</f>
        <v>#VALUE!</v>
      </c>
      <c r="P573" t="e">
        <f t="shared" si="75"/>
        <v>#VALUE!</v>
      </c>
      <c r="Q573" t="e">
        <f t="shared" si="76"/>
        <v>#VALUE!</v>
      </c>
      <c r="R573" t="e">
        <f t="shared" si="77"/>
        <v>#VALUE!</v>
      </c>
      <c r="S573" t="e">
        <f>TRIM(CLEAN(MID(Updates!D573,FIND("Account to clone: ",Updates!D573)+18,(FIND("Position",Updates!D573)-(FIND("Account to clone: ",Updates!D573)+18)))))</f>
        <v>#VALUE!</v>
      </c>
      <c r="T573" t="str">
        <f t="shared" si="78"/>
        <v/>
      </c>
      <c r="U573" t="str">
        <f t="shared" si="79"/>
        <v>No</v>
      </c>
      <c r="V573" t="e">
        <f>TRIM(CLEAN(MID(Updates!D573,FIND("Home Share (H:\ drive) required: ",Updates!D573)+4,(FIND("Group Share (S:\ drive) required: ",Updates!D573)-(FIND("Home Share (H:\ drive) required: ",Updates!D573)+4)))))</f>
        <v>#VALUE!</v>
      </c>
      <c r="W573" t="str">
        <f t="shared" si="80"/>
        <v>No</v>
      </c>
      <c r="X573" t="e">
        <f>TRIM(CLEAN(MID(Updates!D573,FIND("S Drive Path: ",Updates!D573)+14,(FIND("Position",Updates!D573)-(FIND("S Drive Path: ",Updates!D573)+14)))))</f>
        <v>#VALUE!</v>
      </c>
      <c r="Y573" t="e">
        <f>("USR\"&amp;Updates!K573)</f>
        <v>#VALUE!</v>
      </c>
      <c r="Z573" t="e">
        <f>Updates!K573&amp;"$"</f>
        <v>#VALUE!</v>
      </c>
      <c r="AA573" s="11">
        <f t="shared" ca="1" si="81"/>
        <v>4</v>
      </c>
      <c r="AB573" s="6" t="str">
        <f ca="1">LOOKUP(AA573,AC2:AC21,AD2:AD21)</f>
        <v>DC1MDB04</v>
      </c>
    </row>
    <row r="574" spans="1:28" ht="12" customHeight="1">
      <c r="A574" s="6" t="e">
        <f>TRIM(CLEAN(MID(Updates!D574,FIND("Network User Id: ",Updates!D574)+17,(FIND("E-MAIL ACCOUNTS",Updates!D574)-(FIND("Network User Id:",Updates!D574)+17)))))</f>
        <v>#VALUE!</v>
      </c>
      <c r="B574" s="6" t="e">
        <f>TRIM(CLEAN(MID(Updates!D574,FIND("Logon ID: ",Updates!D574)+10,(FIND("Password:",Updates!D574)-(FIND("Logon ID:",Updates!D574)+10)))))</f>
        <v>#VALUE!</v>
      </c>
      <c r="C574" t="e">
        <f>TRIM(CLEAN(MID(Updates!D574,FIND("Primary Address: ",Updates!D574)+17,(FIND("Secondary Address:",Updates!D574)-(FIND("Primary Address: ",Updates!D574)+17)))))</f>
        <v>#VALUE!</v>
      </c>
      <c r="D574" t="e">
        <f>TRIM(CLEAN(MID(Updates!D574,FIND("Secondary Address: ",Updates!D574)+19,(FIND("** PLEASE DO NOT REPLY TO THIS E-MAIL. ",Updates!D574)-(FIND("Secondary Address: ",Updates!D574)+19)))))</f>
        <v>#VALUE!</v>
      </c>
      <c r="E574" t="b">
        <f>IF(COUNT(SEARCH({"transpo.ottawa.on.ca"},D574)),"@ottawa.ca")</f>
        <v>0</v>
      </c>
      <c r="F574" s="9" t="e">
        <f t="shared" si="73"/>
        <v>#VALUE!</v>
      </c>
      <c r="G574" t="e">
        <f>TRIM(CLEAN(MID(Updates!D574,FIND("E-mail Address: ",Updates!D574)+16,(FIND("The employee",Updates!D574)-(FIND("E-mail Address: ",Updates!D574)+16)))))</f>
        <v>#VALUE!</v>
      </c>
      <c r="H574" t="e">
        <f>TRIM(CLEAN(MID(Updates!D574,FIND("Account Password: ",Updates!D574)+18,(FIND("NETWORK ACCOUNTS",Updates!D574)-(FIND("Account Password:",Updates!D574)+18)))))</f>
        <v>#VALUE!</v>
      </c>
      <c r="I574" t="e">
        <f>TRIM(CLEAN(MID(Updates!D574,FIND("Password: ",Updates!D574)+10,(FIND("E-mail",Updates!D574)-(FIND("Password:",Updates!D574)+12)))))</f>
        <v>#VALUE!</v>
      </c>
      <c r="J574" t="e">
        <f>TRIM(CLEAN(MID(Updates!D574,FIND("Account to clone: ",Updates!D574)+18,(FIND("Position",Updates!D574)-(FIND("Account to clone: ",Updates!D574)+18)))))</f>
        <v>#VALUE!</v>
      </c>
      <c r="K574" t="e">
        <f>TRIM(CLEAN(MID(Updates!D574,FIND("Clone permissions of another account: ",Updates!D574)+38,(FIND("Email required:",Updates!D574)-(FIND("Clone permissions of another account: ",Updates!D574)+38)))))</f>
        <v>#VALUE!</v>
      </c>
      <c r="L574" t="e">
        <f t="shared" si="74"/>
        <v>#VALUE!</v>
      </c>
      <c r="M574" s="8" t="e">
        <f>TRIM(CLEAN(MID(Updates!D574,FIND("Branch: ",Updates!D574)+8,(FIND("Division",Updates!D574)-(FIND("Branch: ",Updates!D574)+8)))))</f>
        <v>#VALUE!</v>
      </c>
      <c r="N574" s="8" t="e">
        <f>TRIM(CLEAN(MID(Updates!D574,FIND("Pooled Position: ",Updates!D574)+17,(FIND("Are the",Updates!D574)-(FIND("Pooled Position: ",Updates!D574)+17)))))</f>
        <v>#VALUE!</v>
      </c>
      <c r="O574" t="e">
        <f>TRIM(CLEAN(MID(Updates!D574,FIND("Employee Name: ",Updates!D574)+15,(FIND("Job Title",Updates!D574)-(FIND("Employee Name: ",Updates!D574)+15)))))</f>
        <v>#VALUE!</v>
      </c>
      <c r="P574" t="e">
        <f t="shared" si="75"/>
        <v>#VALUE!</v>
      </c>
      <c r="Q574" t="e">
        <f t="shared" si="76"/>
        <v>#VALUE!</v>
      </c>
      <c r="R574" t="e">
        <f t="shared" si="77"/>
        <v>#VALUE!</v>
      </c>
      <c r="S574" t="e">
        <f>TRIM(CLEAN(MID(Updates!D574,FIND("Account to clone: ",Updates!D574)+18,(FIND("Position",Updates!D574)-(FIND("Account to clone: ",Updates!D574)+18)))))</f>
        <v>#VALUE!</v>
      </c>
      <c r="T574" t="str">
        <f t="shared" si="78"/>
        <v/>
      </c>
      <c r="U574" t="str">
        <f t="shared" si="79"/>
        <v>No</v>
      </c>
      <c r="V574" t="e">
        <f>TRIM(CLEAN(MID(Updates!D574,FIND("Home Share (H:\ drive) required: ",Updates!D574)+4,(FIND("Group Share (S:\ drive) required: ",Updates!D574)-(FIND("Home Share (H:\ drive) required: ",Updates!D574)+4)))))</f>
        <v>#VALUE!</v>
      </c>
      <c r="W574" t="str">
        <f t="shared" si="80"/>
        <v>No</v>
      </c>
      <c r="X574" t="e">
        <f>TRIM(CLEAN(MID(Updates!D574,FIND("S Drive Path: ",Updates!D574)+14,(FIND("Position",Updates!D574)-(FIND("S Drive Path: ",Updates!D574)+14)))))</f>
        <v>#VALUE!</v>
      </c>
      <c r="Y574" t="e">
        <f>("USR\"&amp;Updates!K574)</f>
        <v>#VALUE!</v>
      </c>
      <c r="Z574" t="e">
        <f>Updates!K574&amp;"$"</f>
        <v>#VALUE!</v>
      </c>
      <c r="AA574" s="11">
        <f t="shared" ca="1" si="81"/>
        <v>8</v>
      </c>
      <c r="AB574" s="6" t="str">
        <f ca="1">LOOKUP(AA574,AC2:AC21,AD2:AD21)</f>
        <v>DC1MDB08</v>
      </c>
    </row>
    <row r="575" spans="1:28" ht="12" customHeight="1">
      <c r="A575" s="6" t="e">
        <f>TRIM(CLEAN(MID(Updates!D575,FIND("Network User Id: ",Updates!D575)+17,(FIND("E-MAIL ACCOUNTS",Updates!D575)-(FIND("Network User Id:",Updates!D575)+17)))))</f>
        <v>#VALUE!</v>
      </c>
      <c r="B575" s="6" t="e">
        <f>TRIM(CLEAN(MID(Updates!D575,FIND("Logon ID: ",Updates!D575)+10,(FIND("Password:",Updates!D575)-(FIND("Logon ID:",Updates!D575)+10)))))</f>
        <v>#VALUE!</v>
      </c>
      <c r="C575" t="e">
        <f>TRIM(CLEAN(MID(Updates!D575,FIND("Primary Address: ",Updates!D575)+17,(FIND("Secondary Address:",Updates!D575)-(FIND("Primary Address: ",Updates!D575)+17)))))</f>
        <v>#VALUE!</v>
      </c>
      <c r="D575" t="e">
        <f>TRIM(CLEAN(MID(Updates!D575,FIND("Secondary Address: ",Updates!D575)+19,(FIND("** PLEASE DO NOT REPLY TO THIS E-MAIL. ",Updates!D575)-(FIND("Secondary Address: ",Updates!D575)+19)))))</f>
        <v>#VALUE!</v>
      </c>
      <c r="E575" t="b">
        <f>IF(COUNT(SEARCH({"transpo.ottawa.on.ca"},D575)),"@ottawa.ca")</f>
        <v>0</v>
      </c>
      <c r="F575" s="9" t="e">
        <f t="shared" si="73"/>
        <v>#VALUE!</v>
      </c>
      <c r="G575" t="e">
        <f>TRIM(CLEAN(MID(Updates!D575,FIND("E-mail Address: ",Updates!D575)+16,(FIND("The employee",Updates!D575)-(FIND("E-mail Address: ",Updates!D575)+16)))))</f>
        <v>#VALUE!</v>
      </c>
      <c r="H575" t="e">
        <f>TRIM(CLEAN(MID(Updates!D575,FIND("Account Password: ",Updates!D575)+18,(FIND("NETWORK ACCOUNTS",Updates!D575)-(FIND("Account Password:",Updates!D575)+18)))))</f>
        <v>#VALUE!</v>
      </c>
      <c r="I575" t="e">
        <f>TRIM(CLEAN(MID(Updates!D575,FIND("Password: ",Updates!D575)+10,(FIND("E-mail",Updates!D575)-(FIND("Password:",Updates!D575)+12)))))</f>
        <v>#VALUE!</v>
      </c>
      <c r="J575" t="e">
        <f>TRIM(CLEAN(MID(Updates!D575,FIND("Account to clone: ",Updates!D575)+18,(FIND("Position",Updates!D575)-(FIND("Account to clone: ",Updates!D575)+18)))))</f>
        <v>#VALUE!</v>
      </c>
      <c r="K575" t="e">
        <f>TRIM(CLEAN(MID(Updates!D575,FIND("Clone permissions of another account: ",Updates!D575)+38,(FIND("Email required:",Updates!D575)-(FIND("Clone permissions of another account: ",Updates!D575)+38)))))</f>
        <v>#VALUE!</v>
      </c>
      <c r="L575" t="e">
        <f t="shared" si="74"/>
        <v>#VALUE!</v>
      </c>
      <c r="M575" s="8" t="e">
        <f>TRIM(CLEAN(MID(Updates!D575,FIND("Branch: ",Updates!D575)+8,(FIND("Division",Updates!D575)-(FIND("Branch: ",Updates!D575)+8)))))</f>
        <v>#VALUE!</v>
      </c>
      <c r="N575" s="8" t="e">
        <f>TRIM(CLEAN(MID(Updates!D575,FIND("Pooled Position: ",Updates!D575)+17,(FIND("Are the",Updates!D575)-(FIND("Pooled Position: ",Updates!D575)+17)))))</f>
        <v>#VALUE!</v>
      </c>
      <c r="O575" t="e">
        <f>TRIM(CLEAN(MID(Updates!D575,FIND("Employee Name: ",Updates!D575)+15,(FIND("Job Title",Updates!D575)-(FIND("Employee Name: ",Updates!D575)+15)))))</f>
        <v>#VALUE!</v>
      </c>
      <c r="P575" t="e">
        <f t="shared" si="75"/>
        <v>#VALUE!</v>
      </c>
      <c r="Q575" t="e">
        <f t="shared" si="76"/>
        <v>#VALUE!</v>
      </c>
      <c r="R575" t="e">
        <f t="shared" si="77"/>
        <v>#VALUE!</v>
      </c>
      <c r="S575" t="e">
        <f>TRIM(CLEAN(MID(Updates!D575,FIND("Account to clone: ",Updates!D575)+18,(FIND("Position",Updates!D575)-(FIND("Account to clone: ",Updates!D575)+18)))))</f>
        <v>#VALUE!</v>
      </c>
      <c r="T575" t="str">
        <f t="shared" si="78"/>
        <v/>
      </c>
      <c r="U575" t="str">
        <f t="shared" si="79"/>
        <v>No</v>
      </c>
      <c r="V575" t="e">
        <f>TRIM(CLEAN(MID(Updates!D575,FIND("Home Share (H:\ drive) required: ",Updates!D575)+4,(FIND("Group Share (S:\ drive) required: ",Updates!D575)-(FIND("Home Share (H:\ drive) required: ",Updates!D575)+4)))))</f>
        <v>#VALUE!</v>
      </c>
      <c r="W575" t="str">
        <f t="shared" si="80"/>
        <v>No</v>
      </c>
      <c r="X575" t="e">
        <f>TRIM(CLEAN(MID(Updates!D575,FIND("S Drive Path: ",Updates!D575)+14,(FIND("Position",Updates!D575)-(FIND("S Drive Path: ",Updates!D575)+14)))))</f>
        <v>#VALUE!</v>
      </c>
      <c r="Y575" t="e">
        <f>("USR\"&amp;Updates!K575)</f>
        <v>#VALUE!</v>
      </c>
      <c r="Z575" t="e">
        <f>Updates!K575&amp;"$"</f>
        <v>#VALUE!</v>
      </c>
      <c r="AA575" s="11">
        <f t="shared" ca="1" si="81"/>
        <v>18</v>
      </c>
      <c r="AB575" s="6" t="str">
        <f ca="1">LOOKUP(AA575,AC2:AC21,AD2:AD21)</f>
        <v>DC4MDB08</v>
      </c>
    </row>
    <row r="576" spans="1:28" ht="12" customHeight="1">
      <c r="A576" s="6" t="e">
        <f>TRIM(CLEAN(MID(Updates!D576,FIND("Network User Id: ",Updates!D576)+17,(FIND("E-MAIL ACCOUNTS",Updates!D576)-(FIND("Network User Id:",Updates!D576)+17)))))</f>
        <v>#VALUE!</v>
      </c>
      <c r="B576" s="6" t="e">
        <f>TRIM(CLEAN(MID(Updates!D576,FIND("Logon ID: ",Updates!D576)+10,(FIND("Password:",Updates!D576)-(FIND("Logon ID:",Updates!D576)+10)))))</f>
        <v>#VALUE!</v>
      </c>
      <c r="C576" t="e">
        <f>TRIM(CLEAN(MID(Updates!D576,FIND("Primary Address: ",Updates!D576)+17,(FIND("Secondary Address:",Updates!D576)-(FIND("Primary Address: ",Updates!D576)+17)))))</f>
        <v>#VALUE!</v>
      </c>
      <c r="D576" t="e">
        <f>TRIM(CLEAN(MID(Updates!D576,FIND("Secondary Address: ",Updates!D576)+19,(FIND("** PLEASE DO NOT REPLY TO THIS E-MAIL. ",Updates!D576)-(FIND("Secondary Address: ",Updates!D576)+19)))))</f>
        <v>#VALUE!</v>
      </c>
      <c r="E576" t="b">
        <f>IF(COUNT(SEARCH({"transpo.ottawa.on.ca"},D576)),"@ottawa.ca")</f>
        <v>0</v>
      </c>
      <c r="F576" s="9" t="e">
        <f t="shared" si="73"/>
        <v>#VALUE!</v>
      </c>
      <c r="G576" t="e">
        <f>TRIM(CLEAN(MID(Updates!D576,FIND("E-mail Address: ",Updates!D576)+16,(FIND("The employee",Updates!D576)-(FIND("E-mail Address: ",Updates!D576)+16)))))</f>
        <v>#VALUE!</v>
      </c>
      <c r="H576" t="e">
        <f>TRIM(CLEAN(MID(Updates!D576,FIND("Account Password: ",Updates!D576)+18,(FIND("NETWORK ACCOUNTS",Updates!D576)-(FIND("Account Password:",Updates!D576)+18)))))</f>
        <v>#VALUE!</v>
      </c>
      <c r="I576" t="e">
        <f>TRIM(CLEAN(MID(Updates!D576,FIND("Password: ",Updates!D576)+10,(FIND("E-mail",Updates!D576)-(FIND("Password:",Updates!D576)+12)))))</f>
        <v>#VALUE!</v>
      </c>
      <c r="J576" t="e">
        <f>TRIM(CLEAN(MID(Updates!D576,FIND("Account to clone: ",Updates!D576)+18,(FIND("Position",Updates!D576)-(FIND("Account to clone: ",Updates!D576)+18)))))</f>
        <v>#VALUE!</v>
      </c>
      <c r="K576" t="e">
        <f>TRIM(CLEAN(MID(Updates!D576,FIND("Clone permissions of another account: ",Updates!D576)+38,(FIND("Email required:",Updates!D576)-(FIND("Clone permissions of another account: ",Updates!D576)+38)))))</f>
        <v>#VALUE!</v>
      </c>
      <c r="L576" t="e">
        <f t="shared" si="74"/>
        <v>#VALUE!</v>
      </c>
      <c r="M576" s="8" t="e">
        <f>TRIM(CLEAN(MID(Updates!D576,FIND("Branch: ",Updates!D576)+8,(FIND("Division",Updates!D576)-(FIND("Branch: ",Updates!D576)+8)))))</f>
        <v>#VALUE!</v>
      </c>
      <c r="N576" s="8" t="e">
        <f>TRIM(CLEAN(MID(Updates!D576,FIND("Pooled Position: ",Updates!D576)+17,(FIND("Are the",Updates!D576)-(FIND("Pooled Position: ",Updates!D576)+17)))))</f>
        <v>#VALUE!</v>
      </c>
      <c r="O576" t="e">
        <f>TRIM(CLEAN(MID(Updates!D576,FIND("Employee Name: ",Updates!D576)+15,(FIND("Job Title",Updates!D576)-(FIND("Employee Name: ",Updates!D576)+15)))))</f>
        <v>#VALUE!</v>
      </c>
      <c r="P576" t="e">
        <f t="shared" si="75"/>
        <v>#VALUE!</v>
      </c>
      <c r="Q576" t="e">
        <f t="shared" si="76"/>
        <v>#VALUE!</v>
      </c>
      <c r="R576" t="e">
        <f t="shared" si="77"/>
        <v>#VALUE!</v>
      </c>
      <c r="S576" t="e">
        <f>TRIM(CLEAN(MID(Updates!D576,FIND("Account to clone: ",Updates!D576)+18,(FIND("Position",Updates!D576)-(FIND("Account to clone: ",Updates!D576)+18)))))</f>
        <v>#VALUE!</v>
      </c>
      <c r="T576" t="str">
        <f t="shared" si="78"/>
        <v/>
      </c>
      <c r="U576" t="str">
        <f t="shared" si="79"/>
        <v>No</v>
      </c>
      <c r="V576" t="e">
        <f>TRIM(CLEAN(MID(Updates!D576,FIND("Home Share (H:\ drive) required: ",Updates!D576)+4,(FIND("Group Share (S:\ drive) required: ",Updates!D576)-(FIND("Home Share (H:\ drive) required: ",Updates!D576)+4)))))</f>
        <v>#VALUE!</v>
      </c>
      <c r="W576" t="str">
        <f t="shared" si="80"/>
        <v>No</v>
      </c>
      <c r="X576" t="e">
        <f>TRIM(CLEAN(MID(Updates!D576,FIND("S Drive Path: ",Updates!D576)+14,(FIND("Position",Updates!D576)-(FIND("S Drive Path: ",Updates!D576)+14)))))</f>
        <v>#VALUE!</v>
      </c>
      <c r="Y576" t="e">
        <f>("USR\"&amp;Updates!K576)</f>
        <v>#VALUE!</v>
      </c>
      <c r="Z576" t="e">
        <f>Updates!K576&amp;"$"</f>
        <v>#VALUE!</v>
      </c>
      <c r="AA576" s="11">
        <f t="shared" ca="1" si="81"/>
        <v>3</v>
      </c>
      <c r="AB576" s="6" t="str">
        <f ca="1">LOOKUP(AA576,AC2:AC21,AD2:AD21)</f>
        <v>DC1MDB03</v>
      </c>
    </row>
    <row r="577" spans="1:28" ht="12" customHeight="1">
      <c r="A577" s="6" t="e">
        <f>TRIM(CLEAN(MID(Updates!D577,FIND("Network User Id: ",Updates!D577)+17,(FIND("E-MAIL ACCOUNTS",Updates!D577)-(FIND("Network User Id:",Updates!D577)+17)))))</f>
        <v>#VALUE!</v>
      </c>
      <c r="B577" s="6" t="e">
        <f>TRIM(CLEAN(MID(Updates!D577,FIND("Logon ID: ",Updates!D577)+10,(FIND("Password:",Updates!D577)-(FIND("Logon ID:",Updates!D577)+10)))))</f>
        <v>#VALUE!</v>
      </c>
      <c r="C577" t="e">
        <f>TRIM(CLEAN(MID(Updates!D577,FIND("Primary Address: ",Updates!D577)+17,(FIND("Secondary Address:",Updates!D577)-(FIND("Primary Address: ",Updates!D577)+17)))))</f>
        <v>#VALUE!</v>
      </c>
      <c r="D577" t="e">
        <f>TRIM(CLEAN(MID(Updates!D577,FIND("Secondary Address: ",Updates!D577)+19,(FIND("** PLEASE DO NOT REPLY TO THIS E-MAIL. ",Updates!D577)-(FIND("Secondary Address: ",Updates!D577)+19)))))</f>
        <v>#VALUE!</v>
      </c>
      <c r="E577" t="b">
        <f>IF(COUNT(SEARCH({"transpo.ottawa.on.ca"},D577)),"@ottawa.ca")</f>
        <v>0</v>
      </c>
      <c r="F577" s="9" t="e">
        <f t="shared" si="73"/>
        <v>#VALUE!</v>
      </c>
      <c r="G577" t="e">
        <f>TRIM(CLEAN(MID(Updates!D577,FIND("E-mail Address: ",Updates!D577)+16,(FIND("The employee",Updates!D577)-(FIND("E-mail Address: ",Updates!D577)+16)))))</f>
        <v>#VALUE!</v>
      </c>
      <c r="H577" t="e">
        <f>TRIM(CLEAN(MID(Updates!D577,FIND("Account Password: ",Updates!D577)+18,(FIND("NETWORK ACCOUNTS",Updates!D577)-(FIND("Account Password:",Updates!D577)+18)))))</f>
        <v>#VALUE!</v>
      </c>
      <c r="I577" t="e">
        <f>TRIM(CLEAN(MID(Updates!D577,FIND("Password: ",Updates!D577)+10,(FIND("E-mail",Updates!D577)-(FIND("Password:",Updates!D577)+12)))))</f>
        <v>#VALUE!</v>
      </c>
      <c r="J577" t="e">
        <f>TRIM(CLEAN(MID(Updates!D577,FIND("Account to clone: ",Updates!D577)+18,(FIND("Position",Updates!D577)-(FIND("Account to clone: ",Updates!D577)+18)))))</f>
        <v>#VALUE!</v>
      </c>
      <c r="K577" t="e">
        <f>TRIM(CLEAN(MID(Updates!D577,FIND("Clone permissions of another account: ",Updates!D577)+38,(FIND("Email required:",Updates!D577)-(FIND("Clone permissions of another account: ",Updates!D577)+38)))))</f>
        <v>#VALUE!</v>
      </c>
      <c r="L577" t="e">
        <f t="shared" si="74"/>
        <v>#VALUE!</v>
      </c>
      <c r="M577" s="8" t="e">
        <f>TRIM(CLEAN(MID(Updates!D577,FIND("Branch: ",Updates!D577)+8,(FIND("Division",Updates!D577)-(FIND("Branch: ",Updates!D577)+8)))))</f>
        <v>#VALUE!</v>
      </c>
      <c r="N577" s="8" t="e">
        <f>TRIM(CLEAN(MID(Updates!D577,FIND("Pooled Position: ",Updates!D577)+17,(FIND("Are the",Updates!D577)-(FIND("Pooled Position: ",Updates!D577)+17)))))</f>
        <v>#VALUE!</v>
      </c>
      <c r="O577" t="e">
        <f>TRIM(CLEAN(MID(Updates!D577,FIND("Employee Name: ",Updates!D577)+15,(FIND("Job Title",Updates!D577)-(FIND("Employee Name: ",Updates!D577)+15)))))</f>
        <v>#VALUE!</v>
      </c>
      <c r="P577" t="e">
        <f t="shared" si="75"/>
        <v>#VALUE!</v>
      </c>
      <c r="Q577" t="e">
        <f t="shared" si="76"/>
        <v>#VALUE!</v>
      </c>
      <c r="R577" t="e">
        <f t="shared" si="77"/>
        <v>#VALUE!</v>
      </c>
      <c r="S577" t="e">
        <f>TRIM(CLEAN(MID(Updates!D577,FIND("Account to clone: ",Updates!D577)+18,(FIND("Position",Updates!D577)-(FIND("Account to clone: ",Updates!D577)+18)))))</f>
        <v>#VALUE!</v>
      </c>
      <c r="T577" t="str">
        <f t="shared" si="78"/>
        <v/>
      </c>
      <c r="U577" t="str">
        <f t="shared" si="79"/>
        <v>No</v>
      </c>
      <c r="V577" t="e">
        <f>TRIM(CLEAN(MID(Updates!D577,FIND("Home Share (H:\ drive) required: ",Updates!D577)+4,(FIND("Group Share (S:\ drive) required: ",Updates!D577)-(FIND("Home Share (H:\ drive) required: ",Updates!D577)+4)))))</f>
        <v>#VALUE!</v>
      </c>
      <c r="W577" t="str">
        <f t="shared" si="80"/>
        <v>No</v>
      </c>
      <c r="X577" t="e">
        <f>TRIM(CLEAN(MID(Updates!D577,FIND("S Drive Path: ",Updates!D577)+14,(FIND("Position",Updates!D577)-(FIND("S Drive Path: ",Updates!D577)+14)))))</f>
        <v>#VALUE!</v>
      </c>
      <c r="Y577" t="e">
        <f>("USR\"&amp;Updates!K577)</f>
        <v>#VALUE!</v>
      </c>
      <c r="Z577" t="e">
        <f>Updates!K577&amp;"$"</f>
        <v>#VALUE!</v>
      </c>
      <c r="AA577" s="11">
        <f t="shared" ca="1" si="81"/>
        <v>15</v>
      </c>
      <c r="AB577" s="6" t="str">
        <f ca="1">LOOKUP(AA577,AC2:AC21,AD2:AD21)</f>
        <v>DC4MDB05</v>
      </c>
    </row>
    <row r="578" spans="1:28" ht="12" customHeight="1">
      <c r="A578" s="6" t="e">
        <f>TRIM(CLEAN(MID(Updates!D578,FIND("Network User Id: ",Updates!D578)+17,(FIND("E-MAIL ACCOUNTS",Updates!D578)-(FIND("Network User Id:",Updates!D578)+17)))))</f>
        <v>#VALUE!</v>
      </c>
      <c r="B578" s="6" t="e">
        <f>TRIM(CLEAN(MID(Updates!D578,FIND("Logon ID: ",Updates!D578)+10,(FIND("Password:",Updates!D578)-(FIND("Logon ID:",Updates!D578)+10)))))</f>
        <v>#VALUE!</v>
      </c>
      <c r="C578" t="e">
        <f>TRIM(CLEAN(MID(Updates!D578,FIND("Primary Address: ",Updates!D578)+17,(FIND("Secondary Address:",Updates!D578)-(FIND("Primary Address: ",Updates!D578)+17)))))</f>
        <v>#VALUE!</v>
      </c>
      <c r="D578" t="e">
        <f>TRIM(CLEAN(MID(Updates!D578,FIND("Secondary Address: ",Updates!D578)+19,(FIND("** PLEASE DO NOT REPLY TO THIS E-MAIL. ",Updates!D578)-(FIND("Secondary Address: ",Updates!D578)+19)))))</f>
        <v>#VALUE!</v>
      </c>
      <c r="E578" t="b">
        <f>IF(COUNT(SEARCH({"transpo.ottawa.on.ca"},D578)),"@ottawa.ca")</f>
        <v>0</v>
      </c>
      <c r="F578" s="9" t="e">
        <f t="shared" si="73"/>
        <v>#VALUE!</v>
      </c>
      <c r="G578" t="e">
        <f>TRIM(CLEAN(MID(Updates!D578,FIND("E-mail Address: ",Updates!D578)+16,(FIND("The employee",Updates!D578)-(FIND("E-mail Address: ",Updates!D578)+16)))))</f>
        <v>#VALUE!</v>
      </c>
      <c r="H578" t="e">
        <f>TRIM(CLEAN(MID(Updates!D578,FIND("Account Password: ",Updates!D578)+18,(FIND("NETWORK ACCOUNTS",Updates!D578)-(FIND("Account Password:",Updates!D578)+18)))))</f>
        <v>#VALUE!</v>
      </c>
      <c r="I578" t="e">
        <f>TRIM(CLEAN(MID(Updates!D578,FIND("Password: ",Updates!D578)+10,(FIND("E-mail",Updates!D578)-(FIND("Password:",Updates!D578)+12)))))</f>
        <v>#VALUE!</v>
      </c>
      <c r="J578" t="e">
        <f>TRIM(CLEAN(MID(Updates!D578,FIND("Account to clone: ",Updates!D578)+18,(FIND("Position",Updates!D578)-(FIND("Account to clone: ",Updates!D578)+18)))))</f>
        <v>#VALUE!</v>
      </c>
      <c r="K578" t="e">
        <f>TRIM(CLEAN(MID(Updates!D578,FIND("Clone permissions of another account: ",Updates!D578)+38,(FIND("Email required:",Updates!D578)-(FIND("Clone permissions of another account: ",Updates!D578)+38)))))</f>
        <v>#VALUE!</v>
      </c>
      <c r="L578" t="e">
        <f t="shared" si="74"/>
        <v>#VALUE!</v>
      </c>
      <c r="M578" s="8" t="e">
        <f>TRIM(CLEAN(MID(Updates!D578,FIND("Branch: ",Updates!D578)+8,(FIND("Division",Updates!D578)-(FIND("Branch: ",Updates!D578)+8)))))</f>
        <v>#VALUE!</v>
      </c>
      <c r="N578" s="8" t="e">
        <f>TRIM(CLEAN(MID(Updates!D578,FIND("Pooled Position: ",Updates!D578)+17,(FIND("Are the",Updates!D578)-(FIND("Pooled Position: ",Updates!D578)+17)))))</f>
        <v>#VALUE!</v>
      </c>
      <c r="O578" t="e">
        <f>TRIM(CLEAN(MID(Updates!D578,FIND("Employee Name: ",Updates!D578)+15,(FIND("Job Title",Updates!D578)-(FIND("Employee Name: ",Updates!D578)+15)))))</f>
        <v>#VALUE!</v>
      </c>
      <c r="P578" t="e">
        <f t="shared" si="75"/>
        <v>#VALUE!</v>
      </c>
      <c r="Q578" t="e">
        <f t="shared" si="76"/>
        <v>#VALUE!</v>
      </c>
      <c r="R578" t="e">
        <f t="shared" si="77"/>
        <v>#VALUE!</v>
      </c>
      <c r="S578" t="e">
        <f>TRIM(CLEAN(MID(Updates!D578,FIND("Account to clone: ",Updates!D578)+18,(FIND("Position",Updates!D578)-(FIND("Account to clone: ",Updates!D578)+18)))))</f>
        <v>#VALUE!</v>
      </c>
      <c r="T578" t="str">
        <f t="shared" si="78"/>
        <v/>
      </c>
      <c r="U578" t="str">
        <f t="shared" si="79"/>
        <v>No</v>
      </c>
      <c r="V578" t="e">
        <f>TRIM(CLEAN(MID(Updates!D578,FIND("Home Share (H:\ drive) required: ",Updates!D578)+4,(FIND("Group Share (S:\ drive) required: ",Updates!D578)-(FIND("Home Share (H:\ drive) required: ",Updates!D578)+4)))))</f>
        <v>#VALUE!</v>
      </c>
      <c r="W578" t="str">
        <f t="shared" si="80"/>
        <v>No</v>
      </c>
      <c r="X578" t="e">
        <f>TRIM(CLEAN(MID(Updates!D578,FIND("S Drive Path: ",Updates!D578)+14,(FIND("Position",Updates!D578)-(FIND("S Drive Path: ",Updates!D578)+14)))))</f>
        <v>#VALUE!</v>
      </c>
      <c r="Y578" t="e">
        <f>("USR\"&amp;Updates!K578)</f>
        <v>#VALUE!</v>
      </c>
      <c r="Z578" t="e">
        <f>Updates!K578&amp;"$"</f>
        <v>#VALUE!</v>
      </c>
      <c r="AA578" s="11">
        <f t="shared" ca="1" si="81"/>
        <v>18</v>
      </c>
      <c r="AB578" s="6" t="str">
        <f ca="1">LOOKUP(AA578,AC2:AC21,AD2:AD21)</f>
        <v>DC4MDB08</v>
      </c>
    </row>
    <row r="579" spans="1:28" ht="12" customHeight="1">
      <c r="A579" s="6" t="e">
        <f>TRIM(CLEAN(MID(Updates!D579,FIND("Network User Id: ",Updates!D579)+17,(FIND("E-MAIL ACCOUNTS",Updates!D579)-(FIND("Network User Id:",Updates!D579)+17)))))</f>
        <v>#VALUE!</v>
      </c>
      <c r="B579" s="6" t="e">
        <f>TRIM(CLEAN(MID(Updates!D579,FIND("Logon ID: ",Updates!D579)+10,(FIND("Password:",Updates!D579)-(FIND("Logon ID:",Updates!D579)+10)))))</f>
        <v>#VALUE!</v>
      </c>
      <c r="C579" t="e">
        <f>TRIM(CLEAN(MID(Updates!D579,FIND("Primary Address: ",Updates!D579)+17,(FIND("Secondary Address:",Updates!D579)-(FIND("Primary Address: ",Updates!D579)+17)))))</f>
        <v>#VALUE!</v>
      </c>
      <c r="D579" t="e">
        <f>TRIM(CLEAN(MID(Updates!D579,FIND("Secondary Address: ",Updates!D579)+19,(FIND("** PLEASE DO NOT REPLY TO THIS E-MAIL. ",Updates!D579)-(FIND("Secondary Address: ",Updates!D579)+19)))))</f>
        <v>#VALUE!</v>
      </c>
      <c r="E579" t="b">
        <f>IF(COUNT(SEARCH({"transpo.ottawa.on.ca"},D579)),"@ottawa.ca")</f>
        <v>0</v>
      </c>
      <c r="F579" s="9" t="e">
        <f t="shared" ref="F579:F642" si="82">TRIM(LEFT(SUBSTITUTE(D579,"@",REPT(" ",LEN(D579))),LEN(D579)))</f>
        <v>#VALUE!</v>
      </c>
      <c r="G579" t="e">
        <f>TRIM(CLEAN(MID(Updates!D579,FIND("E-mail Address: ",Updates!D579)+16,(FIND("The employee",Updates!D579)-(FIND("E-mail Address: ",Updates!D579)+16)))))</f>
        <v>#VALUE!</v>
      </c>
      <c r="H579" t="e">
        <f>TRIM(CLEAN(MID(Updates!D579,FIND("Account Password: ",Updates!D579)+18,(FIND("NETWORK ACCOUNTS",Updates!D579)-(FIND("Account Password:",Updates!D579)+18)))))</f>
        <v>#VALUE!</v>
      </c>
      <c r="I579" t="e">
        <f>TRIM(CLEAN(MID(Updates!D579,FIND("Password: ",Updates!D579)+10,(FIND("E-mail",Updates!D579)-(FIND("Password:",Updates!D579)+12)))))</f>
        <v>#VALUE!</v>
      </c>
      <c r="J579" t="e">
        <f>TRIM(CLEAN(MID(Updates!D579,FIND("Account to clone: ",Updates!D579)+18,(FIND("Position",Updates!D579)-(FIND("Account to clone: ",Updates!D579)+18)))))</f>
        <v>#VALUE!</v>
      </c>
      <c r="K579" t="e">
        <f>TRIM(CLEAN(MID(Updates!D579,FIND("Clone permissions of another account: ",Updates!D579)+38,(FIND("Email required:",Updates!D579)-(FIND("Clone permissions of another account: ",Updates!D579)+38)))))</f>
        <v>#VALUE!</v>
      </c>
      <c r="L579" t="e">
        <f t="shared" ref="L579:L642" si="83">IF(K579="No","",K579)</f>
        <v>#VALUE!</v>
      </c>
      <c r="M579" s="8" t="e">
        <f>TRIM(CLEAN(MID(Updates!D579,FIND("Branch: ",Updates!D579)+8,(FIND("Division",Updates!D579)-(FIND("Branch: ",Updates!D579)+8)))))</f>
        <v>#VALUE!</v>
      </c>
      <c r="N579" s="8" t="e">
        <f>TRIM(CLEAN(MID(Updates!D579,FIND("Pooled Position: ",Updates!D579)+17,(FIND("Are the",Updates!D579)-(FIND("Pooled Position: ",Updates!D579)+17)))))</f>
        <v>#VALUE!</v>
      </c>
      <c r="O579" t="e">
        <f>TRIM(CLEAN(MID(Updates!D579,FIND("Employee Name: ",Updates!D579)+15,(FIND("Job Title",Updates!D579)-(FIND("Employee Name: ",Updates!D579)+15)))))</f>
        <v>#VALUE!</v>
      </c>
      <c r="P579" t="e">
        <f t="shared" ref="P579:P642" si="84">TRIM(CLEAN(IF(ISTEXT(B579)=FALSE,A579,IF(ISTEXT(B579)=TRUE,B579))))</f>
        <v>#VALUE!</v>
      </c>
      <c r="Q579" t="e">
        <f t="shared" ref="Q579:Q642" si="85">TRIM(CLEAN(IF(ISTEXT(G579)=FALSE,D579,IF(ISTEXT(G579)=TRUE,G579))))</f>
        <v>#VALUE!</v>
      </c>
      <c r="R579" t="e">
        <f t="shared" ref="R579:R642" si="86">TRIM(CLEAN(IF(ISTEXT(I579)=FALSE,H579,IF(ISTEXT(I579)=TRUE,I579))))</f>
        <v>#VALUE!</v>
      </c>
      <c r="S579" t="e">
        <f>TRIM(CLEAN(MID(Updates!D579,FIND("Account to clone: ",Updates!D579)+18,(FIND("Position",Updates!D579)-(FIND("Account to clone: ",Updates!D579)+18)))))</f>
        <v>#VALUE!</v>
      </c>
      <c r="T579" t="str">
        <f t="shared" ref="T579:T642" si="87">TRIM(CLEAN(IF(ISERROR(S579),"",S579)))</f>
        <v/>
      </c>
      <c r="U579" t="str">
        <f t="shared" ref="U579:U642" si="88">IF(T579="","No","Yes")</f>
        <v>No</v>
      </c>
      <c r="V579" t="e">
        <f>TRIM(CLEAN(MID(Updates!D579,FIND("Home Share (H:\ drive) required: ",Updates!D579)+4,(FIND("Group Share (S:\ drive) required: ",Updates!D579)-(FIND("Home Share (H:\ drive) required: ",Updates!D579)+4)))))</f>
        <v>#VALUE!</v>
      </c>
      <c r="W579" t="str">
        <f t="shared" ref="W579:W642" si="89">IF(ISERROR(V579),"No",V579)</f>
        <v>No</v>
      </c>
      <c r="X579" t="e">
        <f>TRIM(CLEAN(MID(Updates!D579,FIND("S Drive Path: ",Updates!D579)+14,(FIND("Position",Updates!D579)-(FIND("S Drive Path: ",Updates!D579)+14)))))</f>
        <v>#VALUE!</v>
      </c>
      <c r="Y579" t="e">
        <f>("USR\"&amp;Updates!K579)</f>
        <v>#VALUE!</v>
      </c>
      <c r="Z579" t="e">
        <f>Updates!K579&amp;"$"</f>
        <v>#VALUE!</v>
      </c>
      <c r="AA579" s="11">
        <f t="shared" ref="AA579:AA642" ca="1" si="90">RANDBETWEEN(1,20)</f>
        <v>1</v>
      </c>
      <c r="AB579" s="6" t="str">
        <f ca="1">LOOKUP(AA579,AC2:AC21,AD2:AD21)</f>
        <v>DC1MDB01</v>
      </c>
    </row>
    <row r="580" spans="1:28" ht="12" customHeight="1">
      <c r="A580" s="6" t="e">
        <f>TRIM(CLEAN(MID(Updates!D580,FIND("Network User Id: ",Updates!D580)+17,(FIND("E-MAIL ACCOUNTS",Updates!D580)-(FIND("Network User Id:",Updates!D580)+17)))))</f>
        <v>#VALUE!</v>
      </c>
      <c r="B580" s="6" t="e">
        <f>TRIM(CLEAN(MID(Updates!D580,FIND("Logon ID: ",Updates!D580)+10,(FIND("Password:",Updates!D580)-(FIND("Logon ID:",Updates!D580)+10)))))</f>
        <v>#VALUE!</v>
      </c>
      <c r="C580" t="e">
        <f>TRIM(CLEAN(MID(Updates!D580,FIND("Primary Address: ",Updates!D580)+17,(FIND("Secondary Address:",Updates!D580)-(FIND("Primary Address: ",Updates!D580)+17)))))</f>
        <v>#VALUE!</v>
      </c>
      <c r="D580" t="e">
        <f>TRIM(CLEAN(MID(Updates!D580,FIND("Secondary Address: ",Updates!D580)+19,(FIND("** PLEASE DO NOT REPLY TO THIS E-MAIL. ",Updates!D580)-(FIND("Secondary Address: ",Updates!D580)+19)))))</f>
        <v>#VALUE!</v>
      </c>
      <c r="E580" t="b">
        <f>IF(COUNT(SEARCH({"transpo.ottawa.on.ca"},D580)),"@ottawa.ca")</f>
        <v>0</v>
      </c>
      <c r="F580" s="9" t="e">
        <f t="shared" si="82"/>
        <v>#VALUE!</v>
      </c>
      <c r="G580" t="e">
        <f>TRIM(CLEAN(MID(Updates!D580,FIND("E-mail Address: ",Updates!D580)+16,(FIND("The employee",Updates!D580)-(FIND("E-mail Address: ",Updates!D580)+16)))))</f>
        <v>#VALUE!</v>
      </c>
      <c r="H580" t="e">
        <f>TRIM(CLEAN(MID(Updates!D580,FIND("Account Password: ",Updates!D580)+18,(FIND("NETWORK ACCOUNTS",Updates!D580)-(FIND("Account Password:",Updates!D580)+18)))))</f>
        <v>#VALUE!</v>
      </c>
      <c r="I580" t="e">
        <f>TRIM(CLEAN(MID(Updates!D580,FIND("Password: ",Updates!D580)+10,(FIND("E-mail",Updates!D580)-(FIND("Password:",Updates!D580)+12)))))</f>
        <v>#VALUE!</v>
      </c>
      <c r="J580" t="e">
        <f>TRIM(CLEAN(MID(Updates!D580,FIND("Account to clone: ",Updates!D580)+18,(FIND("Position",Updates!D580)-(FIND("Account to clone: ",Updates!D580)+18)))))</f>
        <v>#VALUE!</v>
      </c>
      <c r="K580" t="e">
        <f>TRIM(CLEAN(MID(Updates!D580,FIND("Clone permissions of another account: ",Updates!D580)+38,(FIND("Email required:",Updates!D580)-(FIND("Clone permissions of another account: ",Updates!D580)+38)))))</f>
        <v>#VALUE!</v>
      </c>
      <c r="L580" t="e">
        <f t="shared" si="83"/>
        <v>#VALUE!</v>
      </c>
      <c r="M580" s="8" t="e">
        <f>TRIM(CLEAN(MID(Updates!D580,FIND("Branch: ",Updates!D580)+8,(FIND("Division",Updates!D580)-(FIND("Branch: ",Updates!D580)+8)))))</f>
        <v>#VALUE!</v>
      </c>
      <c r="N580" s="8" t="e">
        <f>TRIM(CLEAN(MID(Updates!D580,FIND("Pooled Position: ",Updates!D580)+17,(FIND("Are the",Updates!D580)-(FIND("Pooled Position: ",Updates!D580)+17)))))</f>
        <v>#VALUE!</v>
      </c>
      <c r="O580" t="e">
        <f>TRIM(CLEAN(MID(Updates!D580,FIND("Employee Name: ",Updates!D580)+15,(FIND("Job Title",Updates!D580)-(FIND("Employee Name: ",Updates!D580)+15)))))</f>
        <v>#VALUE!</v>
      </c>
      <c r="P580" t="e">
        <f t="shared" si="84"/>
        <v>#VALUE!</v>
      </c>
      <c r="Q580" t="e">
        <f t="shared" si="85"/>
        <v>#VALUE!</v>
      </c>
      <c r="R580" t="e">
        <f t="shared" si="86"/>
        <v>#VALUE!</v>
      </c>
      <c r="S580" t="e">
        <f>TRIM(CLEAN(MID(Updates!D580,FIND("Account to clone: ",Updates!D580)+18,(FIND("Position",Updates!D580)-(FIND("Account to clone: ",Updates!D580)+18)))))</f>
        <v>#VALUE!</v>
      </c>
      <c r="T580" t="str">
        <f t="shared" si="87"/>
        <v/>
      </c>
      <c r="U580" t="str">
        <f t="shared" si="88"/>
        <v>No</v>
      </c>
      <c r="V580" t="e">
        <f>TRIM(CLEAN(MID(Updates!D580,FIND("Home Share (H:\ drive) required: ",Updates!D580)+4,(FIND("Group Share (S:\ drive) required: ",Updates!D580)-(FIND("Home Share (H:\ drive) required: ",Updates!D580)+4)))))</f>
        <v>#VALUE!</v>
      </c>
      <c r="W580" t="str">
        <f t="shared" si="89"/>
        <v>No</v>
      </c>
      <c r="X580" t="e">
        <f>TRIM(CLEAN(MID(Updates!D580,FIND("S Drive Path: ",Updates!D580)+14,(FIND("Position",Updates!D580)-(FIND("S Drive Path: ",Updates!D580)+14)))))</f>
        <v>#VALUE!</v>
      </c>
      <c r="Y580" t="e">
        <f>("USR\"&amp;Updates!K580)</f>
        <v>#VALUE!</v>
      </c>
      <c r="Z580" t="e">
        <f>Updates!K580&amp;"$"</f>
        <v>#VALUE!</v>
      </c>
      <c r="AA580" s="11">
        <f t="shared" ca="1" si="90"/>
        <v>9</v>
      </c>
      <c r="AB580" s="6" t="str">
        <f ca="1">LOOKUP(AA580,AC2:AC21,AD2:AD21)</f>
        <v>DC1MDB09</v>
      </c>
    </row>
    <row r="581" spans="1:28" ht="12" customHeight="1">
      <c r="A581" s="6" t="e">
        <f>TRIM(CLEAN(MID(Updates!D581,FIND("Network User Id: ",Updates!D581)+17,(FIND("E-MAIL ACCOUNTS",Updates!D581)-(FIND("Network User Id:",Updates!D581)+17)))))</f>
        <v>#VALUE!</v>
      </c>
      <c r="B581" s="6" t="e">
        <f>TRIM(CLEAN(MID(Updates!D581,FIND("Logon ID: ",Updates!D581)+10,(FIND("Password:",Updates!D581)-(FIND("Logon ID:",Updates!D581)+10)))))</f>
        <v>#VALUE!</v>
      </c>
      <c r="C581" t="e">
        <f>TRIM(CLEAN(MID(Updates!D581,FIND("Primary Address: ",Updates!D581)+17,(FIND("Secondary Address:",Updates!D581)-(FIND("Primary Address: ",Updates!D581)+17)))))</f>
        <v>#VALUE!</v>
      </c>
      <c r="D581" t="e">
        <f>TRIM(CLEAN(MID(Updates!D581,FIND("Secondary Address: ",Updates!D581)+19,(FIND("** PLEASE DO NOT REPLY TO THIS E-MAIL. ",Updates!D581)-(FIND("Secondary Address: ",Updates!D581)+19)))))</f>
        <v>#VALUE!</v>
      </c>
      <c r="E581" t="b">
        <f>IF(COUNT(SEARCH({"transpo.ottawa.on.ca"},D581)),"@ottawa.ca")</f>
        <v>0</v>
      </c>
      <c r="F581" s="9" t="e">
        <f t="shared" si="82"/>
        <v>#VALUE!</v>
      </c>
      <c r="G581" t="e">
        <f>TRIM(CLEAN(MID(Updates!D581,FIND("E-mail Address: ",Updates!D581)+16,(FIND("The employee",Updates!D581)-(FIND("E-mail Address: ",Updates!D581)+16)))))</f>
        <v>#VALUE!</v>
      </c>
      <c r="H581" t="e">
        <f>TRIM(CLEAN(MID(Updates!D581,FIND("Account Password: ",Updates!D581)+18,(FIND("NETWORK ACCOUNTS",Updates!D581)-(FIND("Account Password:",Updates!D581)+18)))))</f>
        <v>#VALUE!</v>
      </c>
      <c r="I581" t="e">
        <f>TRIM(CLEAN(MID(Updates!D581,FIND("Password: ",Updates!D581)+10,(FIND("E-mail",Updates!D581)-(FIND("Password:",Updates!D581)+12)))))</f>
        <v>#VALUE!</v>
      </c>
      <c r="J581" t="e">
        <f>TRIM(CLEAN(MID(Updates!D581,FIND("Account to clone: ",Updates!D581)+18,(FIND("Position",Updates!D581)-(FIND("Account to clone: ",Updates!D581)+18)))))</f>
        <v>#VALUE!</v>
      </c>
      <c r="K581" t="e">
        <f>TRIM(CLEAN(MID(Updates!D581,FIND("Clone permissions of another account: ",Updates!D581)+38,(FIND("Email required:",Updates!D581)-(FIND("Clone permissions of another account: ",Updates!D581)+38)))))</f>
        <v>#VALUE!</v>
      </c>
      <c r="L581" t="e">
        <f t="shared" si="83"/>
        <v>#VALUE!</v>
      </c>
      <c r="M581" s="8" t="e">
        <f>TRIM(CLEAN(MID(Updates!D581,FIND("Branch: ",Updates!D581)+8,(FIND("Division",Updates!D581)-(FIND("Branch: ",Updates!D581)+8)))))</f>
        <v>#VALUE!</v>
      </c>
      <c r="N581" s="8" t="e">
        <f>TRIM(CLEAN(MID(Updates!D581,FIND("Pooled Position: ",Updates!D581)+17,(FIND("Are the",Updates!D581)-(FIND("Pooled Position: ",Updates!D581)+17)))))</f>
        <v>#VALUE!</v>
      </c>
      <c r="O581" t="e">
        <f>TRIM(CLEAN(MID(Updates!D581,FIND("Employee Name: ",Updates!D581)+15,(FIND("Job Title",Updates!D581)-(FIND("Employee Name: ",Updates!D581)+15)))))</f>
        <v>#VALUE!</v>
      </c>
      <c r="P581" t="e">
        <f t="shared" si="84"/>
        <v>#VALUE!</v>
      </c>
      <c r="Q581" t="e">
        <f t="shared" si="85"/>
        <v>#VALUE!</v>
      </c>
      <c r="R581" t="e">
        <f t="shared" si="86"/>
        <v>#VALUE!</v>
      </c>
      <c r="S581" t="e">
        <f>TRIM(CLEAN(MID(Updates!D581,FIND("Account to clone: ",Updates!D581)+18,(FIND("Position",Updates!D581)-(FIND("Account to clone: ",Updates!D581)+18)))))</f>
        <v>#VALUE!</v>
      </c>
      <c r="T581" t="str">
        <f t="shared" si="87"/>
        <v/>
      </c>
      <c r="U581" t="str">
        <f t="shared" si="88"/>
        <v>No</v>
      </c>
      <c r="V581" t="e">
        <f>TRIM(CLEAN(MID(Updates!D581,FIND("Home Share (H:\ drive) required: ",Updates!D581)+4,(FIND("Group Share (S:\ drive) required: ",Updates!D581)-(FIND("Home Share (H:\ drive) required: ",Updates!D581)+4)))))</f>
        <v>#VALUE!</v>
      </c>
      <c r="W581" t="str">
        <f t="shared" si="89"/>
        <v>No</v>
      </c>
      <c r="X581" t="e">
        <f>TRIM(CLEAN(MID(Updates!D581,FIND("S Drive Path: ",Updates!D581)+14,(FIND("Position",Updates!D581)-(FIND("S Drive Path: ",Updates!D581)+14)))))</f>
        <v>#VALUE!</v>
      </c>
      <c r="Y581" t="e">
        <f>("USR\"&amp;Updates!K581)</f>
        <v>#VALUE!</v>
      </c>
      <c r="Z581" t="e">
        <f>Updates!K581&amp;"$"</f>
        <v>#VALUE!</v>
      </c>
      <c r="AA581" s="11">
        <f t="shared" ca="1" si="90"/>
        <v>9</v>
      </c>
      <c r="AB581" s="6" t="str">
        <f ca="1">LOOKUP(AA581,AC2:AC21,AD2:AD21)</f>
        <v>DC1MDB09</v>
      </c>
    </row>
    <row r="582" spans="1:28" ht="12" customHeight="1">
      <c r="A582" s="6" t="e">
        <f>TRIM(CLEAN(MID(Updates!D582,FIND("Network User Id: ",Updates!D582)+17,(FIND("E-MAIL ACCOUNTS",Updates!D582)-(FIND("Network User Id:",Updates!D582)+17)))))</f>
        <v>#VALUE!</v>
      </c>
      <c r="B582" s="6" t="e">
        <f>TRIM(CLEAN(MID(Updates!D582,FIND("Logon ID: ",Updates!D582)+10,(FIND("Password:",Updates!D582)-(FIND("Logon ID:",Updates!D582)+10)))))</f>
        <v>#VALUE!</v>
      </c>
      <c r="C582" t="e">
        <f>TRIM(CLEAN(MID(Updates!D582,FIND("Primary Address: ",Updates!D582)+17,(FIND("Secondary Address:",Updates!D582)-(FIND("Primary Address: ",Updates!D582)+17)))))</f>
        <v>#VALUE!</v>
      </c>
      <c r="D582" t="e">
        <f>TRIM(CLEAN(MID(Updates!D582,FIND("Secondary Address: ",Updates!D582)+19,(FIND("** PLEASE DO NOT REPLY TO THIS E-MAIL. ",Updates!D582)-(FIND("Secondary Address: ",Updates!D582)+19)))))</f>
        <v>#VALUE!</v>
      </c>
      <c r="E582" t="b">
        <f>IF(COUNT(SEARCH({"transpo.ottawa.on.ca"},D582)),"@ottawa.ca")</f>
        <v>0</v>
      </c>
      <c r="F582" s="9" t="e">
        <f t="shared" si="82"/>
        <v>#VALUE!</v>
      </c>
      <c r="G582" t="e">
        <f>TRIM(CLEAN(MID(Updates!D582,FIND("E-mail Address: ",Updates!D582)+16,(FIND("The employee",Updates!D582)-(FIND("E-mail Address: ",Updates!D582)+16)))))</f>
        <v>#VALUE!</v>
      </c>
      <c r="H582" t="e">
        <f>TRIM(CLEAN(MID(Updates!D582,FIND("Account Password: ",Updates!D582)+18,(FIND("NETWORK ACCOUNTS",Updates!D582)-(FIND("Account Password:",Updates!D582)+18)))))</f>
        <v>#VALUE!</v>
      </c>
      <c r="I582" t="e">
        <f>TRIM(CLEAN(MID(Updates!D582,FIND("Password: ",Updates!D582)+10,(FIND("E-mail",Updates!D582)-(FIND("Password:",Updates!D582)+12)))))</f>
        <v>#VALUE!</v>
      </c>
      <c r="J582" t="e">
        <f>TRIM(CLEAN(MID(Updates!D582,FIND("Account to clone: ",Updates!D582)+18,(FIND("Position",Updates!D582)-(FIND("Account to clone: ",Updates!D582)+18)))))</f>
        <v>#VALUE!</v>
      </c>
      <c r="K582" t="e">
        <f>TRIM(CLEAN(MID(Updates!D582,FIND("Clone permissions of another account: ",Updates!D582)+38,(FIND("Email required:",Updates!D582)-(FIND("Clone permissions of another account: ",Updates!D582)+38)))))</f>
        <v>#VALUE!</v>
      </c>
      <c r="L582" t="e">
        <f t="shared" si="83"/>
        <v>#VALUE!</v>
      </c>
      <c r="M582" s="8" t="e">
        <f>TRIM(CLEAN(MID(Updates!D582,FIND("Branch: ",Updates!D582)+8,(FIND("Division",Updates!D582)-(FIND("Branch: ",Updates!D582)+8)))))</f>
        <v>#VALUE!</v>
      </c>
      <c r="N582" s="8" t="e">
        <f>TRIM(CLEAN(MID(Updates!D582,FIND("Pooled Position: ",Updates!D582)+17,(FIND("Are the",Updates!D582)-(FIND("Pooled Position: ",Updates!D582)+17)))))</f>
        <v>#VALUE!</v>
      </c>
      <c r="O582" t="e">
        <f>TRIM(CLEAN(MID(Updates!D582,FIND("Employee Name: ",Updates!D582)+15,(FIND("Job Title",Updates!D582)-(FIND("Employee Name: ",Updates!D582)+15)))))</f>
        <v>#VALUE!</v>
      </c>
      <c r="P582" t="e">
        <f t="shared" si="84"/>
        <v>#VALUE!</v>
      </c>
      <c r="Q582" t="e">
        <f t="shared" si="85"/>
        <v>#VALUE!</v>
      </c>
      <c r="R582" t="e">
        <f t="shared" si="86"/>
        <v>#VALUE!</v>
      </c>
      <c r="S582" t="e">
        <f>TRIM(CLEAN(MID(Updates!D582,FIND("Account to clone: ",Updates!D582)+18,(FIND("Position",Updates!D582)-(FIND("Account to clone: ",Updates!D582)+18)))))</f>
        <v>#VALUE!</v>
      </c>
      <c r="T582" t="str">
        <f t="shared" si="87"/>
        <v/>
      </c>
      <c r="U582" t="str">
        <f t="shared" si="88"/>
        <v>No</v>
      </c>
      <c r="V582" t="e">
        <f>TRIM(CLEAN(MID(Updates!D582,FIND("Home Share (H:\ drive) required: ",Updates!D582)+4,(FIND("Group Share (S:\ drive) required: ",Updates!D582)-(FIND("Home Share (H:\ drive) required: ",Updates!D582)+4)))))</f>
        <v>#VALUE!</v>
      </c>
      <c r="W582" t="str">
        <f t="shared" si="89"/>
        <v>No</v>
      </c>
      <c r="X582" t="e">
        <f>TRIM(CLEAN(MID(Updates!D582,FIND("S Drive Path: ",Updates!D582)+14,(FIND("Position",Updates!D582)-(FIND("S Drive Path: ",Updates!D582)+14)))))</f>
        <v>#VALUE!</v>
      </c>
      <c r="Y582" t="e">
        <f>("USR\"&amp;Updates!K582)</f>
        <v>#VALUE!</v>
      </c>
      <c r="Z582" t="e">
        <f>Updates!K582&amp;"$"</f>
        <v>#VALUE!</v>
      </c>
      <c r="AA582" s="11">
        <f t="shared" ca="1" si="90"/>
        <v>6</v>
      </c>
      <c r="AB582" s="6" t="str">
        <f ca="1">LOOKUP(AA582,AC2:AC21,AD2:AD21)</f>
        <v>DC1MDB06</v>
      </c>
    </row>
    <row r="583" spans="1:28" ht="12" customHeight="1">
      <c r="A583" s="6" t="e">
        <f>TRIM(CLEAN(MID(Updates!D583,FIND("Network User Id: ",Updates!D583)+17,(FIND("E-MAIL ACCOUNTS",Updates!D583)-(FIND("Network User Id:",Updates!D583)+17)))))</f>
        <v>#VALUE!</v>
      </c>
      <c r="B583" s="6" t="e">
        <f>TRIM(CLEAN(MID(Updates!D583,FIND("Logon ID: ",Updates!D583)+10,(FIND("Password:",Updates!D583)-(FIND("Logon ID:",Updates!D583)+10)))))</f>
        <v>#VALUE!</v>
      </c>
      <c r="C583" t="e">
        <f>TRIM(CLEAN(MID(Updates!D583,FIND("Primary Address: ",Updates!D583)+17,(FIND("Secondary Address:",Updates!D583)-(FIND("Primary Address: ",Updates!D583)+17)))))</f>
        <v>#VALUE!</v>
      </c>
      <c r="D583" t="e">
        <f>TRIM(CLEAN(MID(Updates!D583,FIND("Secondary Address: ",Updates!D583)+19,(FIND("** PLEASE DO NOT REPLY TO THIS E-MAIL. ",Updates!D583)-(FIND("Secondary Address: ",Updates!D583)+19)))))</f>
        <v>#VALUE!</v>
      </c>
      <c r="E583" t="b">
        <f>IF(COUNT(SEARCH({"transpo.ottawa.on.ca"},D583)),"@ottawa.ca")</f>
        <v>0</v>
      </c>
      <c r="F583" s="9" t="e">
        <f t="shared" si="82"/>
        <v>#VALUE!</v>
      </c>
      <c r="G583" t="e">
        <f>TRIM(CLEAN(MID(Updates!D583,FIND("E-mail Address: ",Updates!D583)+16,(FIND("The employee",Updates!D583)-(FIND("E-mail Address: ",Updates!D583)+16)))))</f>
        <v>#VALUE!</v>
      </c>
      <c r="H583" t="e">
        <f>TRIM(CLEAN(MID(Updates!D583,FIND("Account Password: ",Updates!D583)+18,(FIND("NETWORK ACCOUNTS",Updates!D583)-(FIND("Account Password:",Updates!D583)+18)))))</f>
        <v>#VALUE!</v>
      </c>
      <c r="I583" t="e">
        <f>TRIM(CLEAN(MID(Updates!D583,FIND("Password: ",Updates!D583)+10,(FIND("E-mail",Updates!D583)-(FIND("Password:",Updates!D583)+12)))))</f>
        <v>#VALUE!</v>
      </c>
      <c r="J583" t="e">
        <f>TRIM(CLEAN(MID(Updates!D583,FIND("Account to clone: ",Updates!D583)+18,(FIND("Position",Updates!D583)-(FIND("Account to clone: ",Updates!D583)+18)))))</f>
        <v>#VALUE!</v>
      </c>
      <c r="K583" t="e">
        <f>TRIM(CLEAN(MID(Updates!D583,FIND("Clone permissions of another account: ",Updates!D583)+38,(FIND("Email required:",Updates!D583)-(FIND("Clone permissions of another account: ",Updates!D583)+38)))))</f>
        <v>#VALUE!</v>
      </c>
      <c r="L583" t="e">
        <f t="shared" si="83"/>
        <v>#VALUE!</v>
      </c>
      <c r="M583" s="8" t="e">
        <f>TRIM(CLEAN(MID(Updates!D583,FIND("Branch: ",Updates!D583)+8,(FIND("Division",Updates!D583)-(FIND("Branch: ",Updates!D583)+8)))))</f>
        <v>#VALUE!</v>
      </c>
      <c r="N583" s="8" t="e">
        <f>TRIM(CLEAN(MID(Updates!D583,FIND("Pooled Position: ",Updates!D583)+17,(FIND("Are the",Updates!D583)-(FIND("Pooled Position: ",Updates!D583)+17)))))</f>
        <v>#VALUE!</v>
      </c>
      <c r="O583" t="e">
        <f>TRIM(CLEAN(MID(Updates!D583,FIND("Employee Name: ",Updates!D583)+15,(FIND("Job Title",Updates!D583)-(FIND("Employee Name: ",Updates!D583)+15)))))</f>
        <v>#VALUE!</v>
      </c>
      <c r="P583" t="e">
        <f t="shared" si="84"/>
        <v>#VALUE!</v>
      </c>
      <c r="Q583" t="e">
        <f t="shared" si="85"/>
        <v>#VALUE!</v>
      </c>
      <c r="R583" t="e">
        <f t="shared" si="86"/>
        <v>#VALUE!</v>
      </c>
      <c r="S583" t="e">
        <f>TRIM(CLEAN(MID(Updates!D583,FIND("Account to clone: ",Updates!D583)+18,(FIND("Position",Updates!D583)-(FIND("Account to clone: ",Updates!D583)+18)))))</f>
        <v>#VALUE!</v>
      </c>
      <c r="T583" t="str">
        <f t="shared" si="87"/>
        <v/>
      </c>
      <c r="U583" t="str">
        <f t="shared" si="88"/>
        <v>No</v>
      </c>
      <c r="V583" t="e">
        <f>TRIM(CLEAN(MID(Updates!D583,FIND("Home Share (H:\ drive) required: ",Updates!D583)+4,(FIND("Group Share (S:\ drive) required: ",Updates!D583)-(FIND("Home Share (H:\ drive) required: ",Updates!D583)+4)))))</f>
        <v>#VALUE!</v>
      </c>
      <c r="W583" t="str">
        <f t="shared" si="89"/>
        <v>No</v>
      </c>
      <c r="X583" t="e">
        <f>TRIM(CLEAN(MID(Updates!D583,FIND("S Drive Path: ",Updates!D583)+14,(FIND("Position",Updates!D583)-(FIND("S Drive Path: ",Updates!D583)+14)))))</f>
        <v>#VALUE!</v>
      </c>
      <c r="Y583" t="e">
        <f>("USR\"&amp;Updates!K583)</f>
        <v>#VALUE!</v>
      </c>
      <c r="Z583" t="e">
        <f>Updates!K583&amp;"$"</f>
        <v>#VALUE!</v>
      </c>
      <c r="AA583" s="11">
        <f t="shared" ca="1" si="90"/>
        <v>3</v>
      </c>
      <c r="AB583" s="6" t="str">
        <f ca="1">LOOKUP(AA583,AC2:AC21,AD2:AD21)</f>
        <v>DC1MDB03</v>
      </c>
    </row>
    <row r="584" spans="1:28" ht="12" customHeight="1">
      <c r="A584" s="6" t="e">
        <f>TRIM(CLEAN(MID(Updates!D584,FIND("Network User Id: ",Updates!D584)+17,(FIND("E-MAIL ACCOUNTS",Updates!D584)-(FIND("Network User Id:",Updates!D584)+17)))))</f>
        <v>#VALUE!</v>
      </c>
      <c r="B584" s="6" t="e">
        <f>TRIM(CLEAN(MID(Updates!D584,FIND("Logon ID: ",Updates!D584)+10,(FIND("Password:",Updates!D584)-(FIND("Logon ID:",Updates!D584)+10)))))</f>
        <v>#VALUE!</v>
      </c>
      <c r="C584" t="e">
        <f>TRIM(CLEAN(MID(Updates!D584,FIND("Primary Address: ",Updates!D584)+17,(FIND("Secondary Address:",Updates!D584)-(FIND("Primary Address: ",Updates!D584)+17)))))</f>
        <v>#VALUE!</v>
      </c>
      <c r="D584" t="e">
        <f>TRIM(CLEAN(MID(Updates!D584,FIND("Secondary Address: ",Updates!D584)+19,(FIND("** PLEASE DO NOT REPLY TO THIS E-MAIL. ",Updates!D584)-(FIND("Secondary Address: ",Updates!D584)+19)))))</f>
        <v>#VALUE!</v>
      </c>
      <c r="E584" t="b">
        <f>IF(COUNT(SEARCH({"transpo.ottawa.on.ca"},D584)),"@ottawa.ca")</f>
        <v>0</v>
      </c>
      <c r="F584" s="9" t="e">
        <f t="shared" si="82"/>
        <v>#VALUE!</v>
      </c>
      <c r="G584" t="e">
        <f>TRIM(CLEAN(MID(Updates!D584,FIND("E-mail Address: ",Updates!D584)+16,(FIND("The employee",Updates!D584)-(FIND("E-mail Address: ",Updates!D584)+16)))))</f>
        <v>#VALUE!</v>
      </c>
      <c r="H584" t="e">
        <f>TRIM(CLEAN(MID(Updates!D584,FIND("Account Password: ",Updates!D584)+18,(FIND("NETWORK ACCOUNTS",Updates!D584)-(FIND("Account Password:",Updates!D584)+18)))))</f>
        <v>#VALUE!</v>
      </c>
      <c r="I584" t="e">
        <f>TRIM(CLEAN(MID(Updates!D584,FIND("Password: ",Updates!D584)+10,(FIND("E-mail",Updates!D584)-(FIND("Password:",Updates!D584)+12)))))</f>
        <v>#VALUE!</v>
      </c>
      <c r="J584" t="e">
        <f>TRIM(CLEAN(MID(Updates!D584,FIND("Account to clone: ",Updates!D584)+18,(FIND("Position",Updates!D584)-(FIND("Account to clone: ",Updates!D584)+18)))))</f>
        <v>#VALUE!</v>
      </c>
      <c r="K584" t="e">
        <f>TRIM(CLEAN(MID(Updates!D584,FIND("Clone permissions of another account: ",Updates!D584)+38,(FIND("Email required:",Updates!D584)-(FIND("Clone permissions of another account: ",Updates!D584)+38)))))</f>
        <v>#VALUE!</v>
      </c>
      <c r="L584" t="e">
        <f t="shared" si="83"/>
        <v>#VALUE!</v>
      </c>
      <c r="M584" s="8" t="e">
        <f>TRIM(CLEAN(MID(Updates!D584,FIND("Branch: ",Updates!D584)+8,(FIND("Division",Updates!D584)-(FIND("Branch: ",Updates!D584)+8)))))</f>
        <v>#VALUE!</v>
      </c>
      <c r="N584" s="8" t="e">
        <f>TRIM(CLEAN(MID(Updates!D584,FIND("Pooled Position: ",Updates!D584)+17,(FIND("Are the",Updates!D584)-(FIND("Pooled Position: ",Updates!D584)+17)))))</f>
        <v>#VALUE!</v>
      </c>
      <c r="O584" t="e">
        <f>TRIM(CLEAN(MID(Updates!D584,FIND("Employee Name: ",Updates!D584)+15,(FIND("Job Title",Updates!D584)-(FIND("Employee Name: ",Updates!D584)+15)))))</f>
        <v>#VALUE!</v>
      </c>
      <c r="P584" t="e">
        <f t="shared" si="84"/>
        <v>#VALUE!</v>
      </c>
      <c r="Q584" t="e">
        <f t="shared" si="85"/>
        <v>#VALUE!</v>
      </c>
      <c r="R584" t="e">
        <f t="shared" si="86"/>
        <v>#VALUE!</v>
      </c>
      <c r="S584" t="e">
        <f>TRIM(CLEAN(MID(Updates!D584,FIND("Account to clone: ",Updates!D584)+18,(FIND("Position",Updates!D584)-(FIND("Account to clone: ",Updates!D584)+18)))))</f>
        <v>#VALUE!</v>
      </c>
      <c r="T584" t="str">
        <f t="shared" si="87"/>
        <v/>
      </c>
      <c r="U584" t="str">
        <f t="shared" si="88"/>
        <v>No</v>
      </c>
      <c r="V584" t="e">
        <f>TRIM(CLEAN(MID(Updates!D584,FIND("Home Share (H:\ drive) required: ",Updates!D584)+4,(FIND("Group Share (S:\ drive) required: ",Updates!D584)-(FIND("Home Share (H:\ drive) required: ",Updates!D584)+4)))))</f>
        <v>#VALUE!</v>
      </c>
      <c r="W584" t="str">
        <f t="shared" si="89"/>
        <v>No</v>
      </c>
      <c r="X584" t="e">
        <f>TRIM(CLEAN(MID(Updates!D584,FIND("S Drive Path: ",Updates!D584)+14,(FIND("Position",Updates!D584)-(FIND("S Drive Path: ",Updates!D584)+14)))))</f>
        <v>#VALUE!</v>
      </c>
      <c r="Y584" t="e">
        <f>("USR\"&amp;Updates!K584)</f>
        <v>#VALUE!</v>
      </c>
      <c r="Z584" t="e">
        <f>Updates!K584&amp;"$"</f>
        <v>#VALUE!</v>
      </c>
      <c r="AA584" s="11">
        <f t="shared" ca="1" si="90"/>
        <v>1</v>
      </c>
      <c r="AB584" s="6" t="str">
        <f ca="1">LOOKUP(AA584,AC2:AC21,AD2:AD21)</f>
        <v>DC1MDB01</v>
      </c>
    </row>
    <row r="585" spans="1:28" ht="12" customHeight="1">
      <c r="A585" s="6" t="e">
        <f>TRIM(CLEAN(MID(Updates!D585,FIND("Network User Id: ",Updates!D585)+17,(FIND("E-MAIL ACCOUNTS",Updates!D585)-(FIND("Network User Id:",Updates!D585)+17)))))</f>
        <v>#VALUE!</v>
      </c>
      <c r="B585" s="6" t="e">
        <f>TRIM(CLEAN(MID(Updates!D585,FIND("Logon ID: ",Updates!D585)+10,(FIND("Password:",Updates!D585)-(FIND("Logon ID:",Updates!D585)+10)))))</f>
        <v>#VALUE!</v>
      </c>
      <c r="C585" t="e">
        <f>TRIM(CLEAN(MID(Updates!D585,FIND("Primary Address: ",Updates!D585)+17,(FIND("Secondary Address:",Updates!D585)-(FIND("Primary Address: ",Updates!D585)+17)))))</f>
        <v>#VALUE!</v>
      </c>
      <c r="D585" t="e">
        <f>TRIM(CLEAN(MID(Updates!D585,FIND("Secondary Address: ",Updates!D585)+19,(FIND("** PLEASE DO NOT REPLY TO THIS E-MAIL. ",Updates!D585)-(FIND("Secondary Address: ",Updates!D585)+19)))))</f>
        <v>#VALUE!</v>
      </c>
      <c r="E585" t="b">
        <f>IF(COUNT(SEARCH({"transpo.ottawa.on.ca"},D585)),"@ottawa.ca")</f>
        <v>0</v>
      </c>
      <c r="F585" s="9" t="e">
        <f t="shared" si="82"/>
        <v>#VALUE!</v>
      </c>
      <c r="G585" t="e">
        <f>TRIM(CLEAN(MID(Updates!D585,FIND("E-mail Address: ",Updates!D585)+16,(FIND("The employee",Updates!D585)-(FIND("E-mail Address: ",Updates!D585)+16)))))</f>
        <v>#VALUE!</v>
      </c>
      <c r="H585" t="e">
        <f>TRIM(CLEAN(MID(Updates!D585,FIND("Account Password: ",Updates!D585)+18,(FIND("NETWORK ACCOUNTS",Updates!D585)-(FIND("Account Password:",Updates!D585)+18)))))</f>
        <v>#VALUE!</v>
      </c>
      <c r="I585" t="e">
        <f>TRIM(CLEAN(MID(Updates!D585,FIND("Password: ",Updates!D585)+10,(FIND("E-mail",Updates!D585)-(FIND("Password:",Updates!D585)+12)))))</f>
        <v>#VALUE!</v>
      </c>
      <c r="J585" t="e">
        <f>TRIM(CLEAN(MID(Updates!D585,FIND("Account to clone: ",Updates!D585)+18,(FIND("Position",Updates!D585)-(FIND("Account to clone: ",Updates!D585)+18)))))</f>
        <v>#VALUE!</v>
      </c>
      <c r="K585" t="e">
        <f>TRIM(CLEAN(MID(Updates!D585,FIND("Clone permissions of another account: ",Updates!D585)+38,(FIND("Email required:",Updates!D585)-(FIND("Clone permissions of another account: ",Updates!D585)+38)))))</f>
        <v>#VALUE!</v>
      </c>
      <c r="L585" t="e">
        <f t="shared" si="83"/>
        <v>#VALUE!</v>
      </c>
      <c r="M585" s="8" t="e">
        <f>TRIM(CLEAN(MID(Updates!D585,FIND("Branch: ",Updates!D585)+8,(FIND("Division",Updates!D585)-(FIND("Branch: ",Updates!D585)+8)))))</f>
        <v>#VALUE!</v>
      </c>
      <c r="N585" s="8" t="e">
        <f>TRIM(CLEAN(MID(Updates!D585,FIND("Pooled Position: ",Updates!D585)+17,(FIND("Are the",Updates!D585)-(FIND("Pooled Position: ",Updates!D585)+17)))))</f>
        <v>#VALUE!</v>
      </c>
      <c r="O585" t="e">
        <f>TRIM(CLEAN(MID(Updates!D585,FIND("Employee Name: ",Updates!D585)+15,(FIND("Job Title",Updates!D585)-(FIND("Employee Name: ",Updates!D585)+15)))))</f>
        <v>#VALUE!</v>
      </c>
      <c r="P585" t="e">
        <f t="shared" si="84"/>
        <v>#VALUE!</v>
      </c>
      <c r="Q585" t="e">
        <f t="shared" si="85"/>
        <v>#VALUE!</v>
      </c>
      <c r="R585" t="e">
        <f t="shared" si="86"/>
        <v>#VALUE!</v>
      </c>
      <c r="S585" t="e">
        <f>TRIM(CLEAN(MID(Updates!D585,FIND("Account to clone: ",Updates!D585)+18,(FIND("Position",Updates!D585)-(FIND("Account to clone: ",Updates!D585)+18)))))</f>
        <v>#VALUE!</v>
      </c>
      <c r="T585" t="str">
        <f t="shared" si="87"/>
        <v/>
      </c>
      <c r="U585" t="str">
        <f t="shared" si="88"/>
        <v>No</v>
      </c>
      <c r="V585" t="e">
        <f>TRIM(CLEAN(MID(Updates!D585,FIND("Home Share (H:\ drive) required: ",Updates!D585)+4,(FIND("Group Share (S:\ drive) required: ",Updates!D585)-(FIND("Home Share (H:\ drive) required: ",Updates!D585)+4)))))</f>
        <v>#VALUE!</v>
      </c>
      <c r="W585" t="str">
        <f t="shared" si="89"/>
        <v>No</v>
      </c>
      <c r="X585" t="e">
        <f>TRIM(CLEAN(MID(Updates!D585,FIND("S Drive Path: ",Updates!D585)+14,(FIND("Position",Updates!D585)-(FIND("S Drive Path: ",Updates!D585)+14)))))</f>
        <v>#VALUE!</v>
      </c>
      <c r="Y585" t="e">
        <f>("USR\"&amp;Updates!K585)</f>
        <v>#VALUE!</v>
      </c>
      <c r="Z585" t="e">
        <f>Updates!K585&amp;"$"</f>
        <v>#VALUE!</v>
      </c>
      <c r="AA585" s="11">
        <f t="shared" ca="1" si="90"/>
        <v>3</v>
      </c>
      <c r="AB585" s="6" t="str">
        <f ca="1">LOOKUP(AA585,AC2:AC21,AD2:AD21)</f>
        <v>DC1MDB03</v>
      </c>
    </row>
    <row r="586" spans="1:28" ht="12" customHeight="1">
      <c r="A586" s="6" t="e">
        <f>TRIM(CLEAN(MID(Updates!D586,FIND("Network User Id: ",Updates!D586)+17,(FIND("E-MAIL ACCOUNTS",Updates!D586)-(FIND("Network User Id:",Updates!D586)+17)))))</f>
        <v>#VALUE!</v>
      </c>
      <c r="B586" s="6" t="e">
        <f>TRIM(CLEAN(MID(Updates!D586,FIND("Logon ID: ",Updates!D586)+10,(FIND("Password:",Updates!D586)-(FIND("Logon ID:",Updates!D586)+10)))))</f>
        <v>#VALUE!</v>
      </c>
      <c r="C586" t="e">
        <f>TRIM(CLEAN(MID(Updates!D586,FIND("Primary Address: ",Updates!D586)+17,(FIND("Secondary Address:",Updates!D586)-(FIND("Primary Address: ",Updates!D586)+17)))))</f>
        <v>#VALUE!</v>
      </c>
      <c r="D586" t="e">
        <f>TRIM(CLEAN(MID(Updates!D586,FIND("Secondary Address: ",Updates!D586)+19,(FIND("** PLEASE DO NOT REPLY TO THIS E-MAIL. ",Updates!D586)-(FIND("Secondary Address: ",Updates!D586)+19)))))</f>
        <v>#VALUE!</v>
      </c>
      <c r="E586" t="b">
        <f>IF(COUNT(SEARCH({"transpo.ottawa.on.ca"},D586)),"@ottawa.ca")</f>
        <v>0</v>
      </c>
      <c r="F586" s="9" t="e">
        <f t="shared" si="82"/>
        <v>#VALUE!</v>
      </c>
      <c r="G586" t="e">
        <f>TRIM(CLEAN(MID(Updates!D586,FIND("E-mail Address: ",Updates!D586)+16,(FIND("The employee",Updates!D586)-(FIND("E-mail Address: ",Updates!D586)+16)))))</f>
        <v>#VALUE!</v>
      </c>
      <c r="H586" t="e">
        <f>TRIM(CLEAN(MID(Updates!D586,FIND("Account Password: ",Updates!D586)+18,(FIND("NETWORK ACCOUNTS",Updates!D586)-(FIND("Account Password:",Updates!D586)+18)))))</f>
        <v>#VALUE!</v>
      </c>
      <c r="I586" t="e">
        <f>TRIM(CLEAN(MID(Updates!D586,FIND("Password: ",Updates!D586)+10,(FIND("E-mail",Updates!D586)-(FIND("Password:",Updates!D586)+12)))))</f>
        <v>#VALUE!</v>
      </c>
      <c r="J586" t="e">
        <f>TRIM(CLEAN(MID(Updates!D586,FIND("Account to clone: ",Updates!D586)+18,(FIND("Position",Updates!D586)-(FIND("Account to clone: ",Updates!D586)+18)))))</f>
        <v>#VALUE!</v>
      </c>
      <c r="K586" t="e">
        <f>TRIM(CLEAN(MID(Updates!D586,FIND("Clone permissions of another account: ",Updates!D586)+38,(FIND("Email required:",Updates!D586)-(FIND("Clone permissions of another account: ",Updates!D586)+38)))))</f>
        <v>#VALUE!</v>
      </c>
      <c r="L586" t="e">
        <f t="shared" si="83"/>
        <v>#VALUE!</v>
      </c>
      <c r="M586" s="8" t="e">
        <f>TRIM(CLEAN(MID(Updates!D586,FIND("Branch: ",Updates!D586)+8,(FIND("Division",Updates!D586)-(FIND("Branch: ",Updates!D586)+8)))))</f>
        <v>#VALUE!</v>
      </c>
      <c r="N586" s="8" t="e">
        <f>TRIM(CLEAN(MID(Updates!D586,FIND("Pooled Position: ",Updates!D586)+17,(FIND("Are the",Updates!D586)-(FIND("Pooled Position: ",Updates!D586)+17)))))</f>
        <v>#VALUE!</v>
      </c>
      <c r="O586" t="e">
        <f>TRIM(CLEAN(MID(Updates!D586,FIND("Employee Name: ",Updates!D586)+15,(FIND("Job Title",Updates!D586)-(FIND("Employee Name: ",Updates!D586)+15)))))</f>
        <v>#VALUE!</v>
      </c>
      <c r="P586" t="e">
        <f t="shared" si="84"/>
        <v>#VALUE!</v>
      </c>
      <c r="Q586" t="e">
        <f t="shared" si="85"/>
        <v>#VALUE!</v>
      </c>
      <c r="R586" t="e">
        <f t="shared" si="86"/>
        <v>#VALUE!</v>
      </c>
      <c r="S586" t="e">
        <f>TRIM(CLEAN(MID(Updates!D586,FIND("Account to clone: ",Updates!D586)+18,(FIND("Position",Updates!D586)-(FIND("Account to clone: ",Updates!D586)+18)))))</f>
        <v>#VALUE!</v>
      </c>
      <c r="T586" t="str">
        <f t="shared" si="87"/>
        <v/>
      </c>
      <c r="U586" t="str">
        <f t="shared" si="88"/>
        <v>No</v>
      </c>
      <c r="V586" t="e">
        <f>TRIM(CLEAN(MID(Updates!D586,FIND("Home Share (H:\ drive) required: ",Updates!D586)+4,(FIND("Group Share (S:\ drive) required: ",Updates!D586)-(FIND("Home Share (H:\ drive) required: ",Updates!D586)+4)))))</f>
        <v>#VALUE!</v>
      </c>
      <c r="W586" t="str">
        <f t="shared" si="89"/>
        <v>No</v>
      </c>
      <c r="X586" t="e">
        <f>TRIM(CLEAN(MID(Updates!D586,FIND("S Drive Path: ",Updates!D586)+14,(FIND("Position",Updates!D586)-(FIND("S Drive Path: ",Updates!D586)+14)))))</f>
        <v>#VALUE!</v>
      </c>
      <c r="Y586" t="e">
        <f>("USR\"&amp;Updates!K586)</f>
        <v>#VALUE!</v>
      </c>
      <c r="Z586" t="e">
        <f>Updates!K586&amp;"$"</f>
        <v>#VALUE!</v>
      </c>
      <c r="AA586" s="11">
        <f t="shared" ca="1" si="90"/>
        <v>20</v>
      </c>
      <c r="AB586" s="6" t="str">
        <f ca="1">LOOKUP(AA586,AC2:AC21,AD2:AD21)</f>
        <v>DC4MDB10</v>
      </c>
    </row>
    <row r="587" spans="1:28" ht="12" customHeight="1">
      <c r="A587" s="6" t="e">
        <f>TRIM(CLEAN(MID(Updates!D587,FIND("Network User Id: ",Updates!D587)+17,(FIND("E-MAIL ACCOUNTS",Updates!D587)-(FIND("Network User Id:",Updates!D587)+17)))))</f>
        <v>#VALUE!</v>
      </c>
      <c r="B587" s="6" t="e">
        <f>TRIM(CLEAN(MID(Updates!D587,FIND("Logon ID: ",Updates!D587)+10,(FIND("Password:",Updates!D587)-(FIND("Logon ID:",Updates!D587)+10)))))</f>
        <v>#VALUE!</v>
      </c>
      <c r="C587" t="e">
        <f>TRIM(CLEAN(MID(Updates!D587,FIND("Primary Address: ",Updates!D587)+17,(FIND("Secondary Address:",Updates!D587)-(FIND("Primary Address: ",Updates!D587)+17)))))</f>
        <v>#VALUE!</v>
      </c>
      <c r="D587" t="e">
        <f>TRIM(CLEAN(MID(Updates!D587,FIND("Secondary Address: ",Updates!D587)+19,(FIND("** PLEASE DO NOT REPLY TO THIS E-MAIL. ",Updates!D587)-(FIND("Secondary Address: ",Updates!D587)+19)))))</f>
        <v>#VALUE!</v>
      </c>
      <c r="E587" t="b">
        <f>IF(COUNT(SEARCH({"transpo.ottawa.on.ca"},D587)),"@ottawa.ca")</f>
        <v>0</v>
      </c>
      <c r="F587" s="9" t="e">
        <f t="shared" si="82"/>
        <v>#VALUE!</v>
      </c>
      <c r="G587" t="e">
        <f>TRIM(CLEAN(MID(Updates!D587,FIND("E-mail Address: ",Updates!D587)+16,(FIND("The employee",Updates!D587)-(FIND("E-mail Address: ",Updates!D587)+16)))))</f>
        <v>#VALUE!</v>
      </c>
      <c r="H587" t="e">
        <f>TRIM(CLEAN(MID(Updates!D587,FIND("Account Password: ",Updates!D587)+18,(FIND("NETWORK ACCOUNTS",Updates!D587)-(FIND("Account Password:",Updates!D587)+18)))))</f>
        <v>#VALUE!</v>
      </c>
      <c r="I587" t="e">
        <f>TRIM(CLEAN(MID(Updates!D587,FIND("Password: ",Updates!D587)+10,(FIND("E-mail",Updates!D587)-(FIND("Password:",Updates!D587)+12)))))</f>
        <v>#VALUE!</v>
      </c>
      <c r="J587" t="e">
        <f>TRIM(CLEAN(MID(Updates!D587,FIND("Account to clone: ",Updates!D587)+18,(FIND("Position",Updates!D587)-(FIND("Account to clone: ",Updates!D587)+18)))))</f>
        <v>#VALUE!</v>
      </c>
      <c r="K587" t="e">
        <f>TRIM(CLEAN(MID(Updates!D587,FIND("Clone permissions of another account: ",Updates!D587)+38,(FIND("Email required:",Updates!D587)-(FIND("Clone permissions of another account: ",Updates!D587)+38)))))</f>
        <v>#VALUE!</v>
      </c>
      <c r="L587" t="e">
        <f t="shared" si="83"/>
        <v>#VALUE!</v>
      </c>
      <c r="M587" s="8" t="e">
        <f>TRIM(CLEAN(MID(Updates!D587,FIND("Branch: ",Updates!D587)+8,(FIND("Division",Updates!D587)-(FIND("Branch: ",Updates!D587)+8)))))</f>
        <v>#VALUE!</v>
      </c>
      <c r="N587" s="8" t="e">
        <f>TRIM(CLEAN(MID(Updates!D587,FIND("Pooled Position: ",Updates!D587)+17,(FIND("Are the",Updates!D587)-(FIND("Pooled Position: ",Updates!D587)+17)))))</f>
        <v>#VALUE!</v>
      </c>
      <c r="O587" t="e">
        <f>TRIM(CLEAN(MID(Updates!D587,FIND("Employee Name: ",Updates!D587)+15,(FIND("Job Title",Updates!D587)-(FIND("Employee Name: ",Updates!D587)+15)))))</f>
        <v>#VALUE!</v>
      </c>
      <c r="P587" t="e">
        <f t="shared" si="84"/>
        <v>#VALUE!</v>
      </c>
      <c r="Q587" t="e">
        <f t="shared" si="85"/>
        <v>#VALUE!</v>
      </c>
      <c r="R587" t="e">
        <f t="shared" si="86"/>
        <v>#VALUE!</v>
      </c>
      <c r="S587" t="e">
        <f>TRIM(CLEAN(MID(Updates!D587,FIND("Account to clone: ",Updates!D587)+18,(FIND("Position",Updates!D587)-(FIND("Account to clone: ",Updates!D587)+18)))))</f>
        <v>#VALUE!</v>
      </c>
      <c r="T587" t="str">
        <f t="shared" si="87"/>
        <v/>
      </c>
      <c r="U587" t="str">
        <f t="shared" si="88"/>
        <v>No</v>
      </c>
      <c r="V587" t="e">
        <f>TRIM(CLEAN(MID(Updates!D587,FIND("Home Share (H:\ drive) required: ",Updates!D587)+4,(FIND("Group Share (S:\ drive) required: ",Updates!D587)-(FIND("Home Share (H:\ drive) required: ",Updates!D587)+4)))))</f>
        <v>#VALUE!</v>
      </c>
      <c r="W587" t="str">
        <f t="shared" si="89"/>
        <v>No</v>
      </c>
      <c r="X587" t="e">
        <f>TRIM(CLEAN(MID(Updates!D587,FIND("S Drive Path: ",Updates!D587)+14,(FIND("Position",Updates!D587)-(FIND("S Drive Path: ",Updates!D587)+14)))))</f>
        <v>#VALUE!</v>
      </c>
      <c r="Y587" t="e">
        <f>("USR\"&amp;Updates!K587)</f>
        <v>#VALUE!</v>
      </c>
      <c r="Z587" t="e">
        <f>Updates!K587&amp;"$"</f>
        <v>#VALUE!</v>
      </c>
      <c r="AA587" s="11">
        <f t="shared" ca="1" si="90"/>
        <v>16</v>
      </c>
      <c r="AB587" s="6" t="str">
        <f ca="1">LOOKUP(AA587,AC2:AC21,AD2:AD21)</f>
        <v>DC4MDB06</v>
      </c>
    </row>
    <row r="588" spans="1:28" ht="12" customHeight="1">
      <c r="A588" s="6" t="e">
        <f>TRIM(CLEAN(MID(Updates!D588,FIND("Network User Id: ",Updates!D588)+17,(FIND("E-MAIL ACCOUNTS",Updates!D588)-(FIND("Network User Id:",Updates!D588)+17)))))</f>
        <v>#VALUE!</v>
      </c>
      <c r="B588" s="6" t="e">
        <f>TRIM(CLEAN(MID(Updates!D588,FIND("Logon ID: ",Updates!D588)+10,(FIND("Password:",Updates!D588)-(FIND("Logon ID:",Updates!D588)+10)))))</f>
        <v>#VALUE!</v>
      </c>
      <c r="C588" t="e">
        <f>TRIM(CLEAN(MID(Updates!D588,FIND("Primary Address: ",Updates!D588)+17,(FIND("Secondary Address:",Updates!D588)-(FIND("Primary Address: ",Updates!D588)+17)))))</f>
        <v>#VALUE!</v>
      </c>
      <c r="D588" t="e">
        <f>TRIM(CLEAN(MID(Updates!D588,FIND("Secondary Address: ",Updates!D588)+19,(FIND("** PLEASE DO NOT REPLY TO THIS E-MAIL. ",Updates!D588)-(FIND("Secondary Address: ",Updates!D588)+19)))))</f>
        <v>#VALUE!</v>
      </c>
      <c r="E588" t="b">
        <f>IF(COUNT(SEARCH({"transpo.ottawa.on.ca"},D588)),"@ottawa.ca")</f>
        <v>0</v>
      </c>
      <c r="F588" s="9" t="e">
        <f t="shared" si="82"/>
        <v>#VALUE!</v>
      </c>
      <c r="G588" t="e">
        <f>TRIM(CLEAN(MID(Updates!D588,FIND("E-mail Address: ",Updates!D588)+16,(FIND("The employee",Updates!D588)-(FIND("E-mail Address: ",Updates!D588)+16)))))</f>
        <v>#VALUE!</v>
      </c>
      <c r="H588" t="e">
        <f>TRIM(CLEAN(MID(Updates!D588,FIND("Account Password: ",Updates!D588)+18,(FIND("NETWORK ACCOUNTS",Updates!D588)-(FIND("Account Password:",Updates!D588)+18)))))</f>
        <v>#VALUE!</v>
      </c>
      <c r="I588" t="e">
        <f>TRIM(CLEAN(MID(Updates!D588,FIND("Password: ",Updates!D588)+10,(FIND("E-mail",Updates!D588)-(FIND("Password:",Updates!D588)+12)))))</f>
        <v>#VALUE!</v>
      </c>
      <c r="J588" t="e">
        <f>TRIM(CLEAN(MID(Updates!D588,FIND("Account to clone: ",Updates!D588)+18,(FIND("Position",Updates!D588)-(FIND("Account to clone: ",Updates!D588)+18)))))</f>
        <v>#VALUE!</v>
      </c>
      <c r="K588" t="e">
        <f>TRIM(CLEAN(MID(Updates!D588,FIND("Clone permissions of another account: ",Updates!D588)+38,(FIND("Email required:",Updates!D588)-(FIND("Clone permissions of another account: ",Updates!D588)+38)))))</f>
        <v>#VALUE!</v>
      </c>
      <c r="L588" t="e">
        <f t="shared" si="83"/>
        <v>#VALUE!</v>
      </c>
      <c r="M588" s="8" t="e">
        <f>TRIM(CLEAN(MID(Updates!D588,FIND("Branch: ",Updates!D588)+8,(FIND("Division",Updates!D588)-(FIND("Branch: ",Updates!D588)+8)))))</f>
        <v>#VALUE!</v>
      </c>
      <c r="N588" s="8" t="e">
        <f>TRIM(CLEAN(MID(Updates!D588,FIND("Pooled Position: ",Updates!D588)+17,(FIND("Are the",Updates!D588)-(FIND("Pooled Position: ",Updates!D588)+17)))))</f>
        <v>#VALUE!</v>
      </c>
      <c r="O588" t="e">
        <f>TRIM(CLEAN(MID(Updates!D588,FIND("Employee Name: ",Updates!D588)+15,(FIND("Job Title",Updates!D588)-(FIND("Employee Name: ",Updates!D588)+15)))))</f>
        <v>#VALUE!</v>
      </c>
      <c r="P588" t="e">
        <f t="shared" si="84"/>
        <v>#VALUE!</v>
      </c>
      <c r="Q588" t="e">
        <f t="shared" si="85"/>
        <v>#VALUE!</v>
      </c>
      <c r="R588" t="e">
        <f t="shared" si="86"/>
        <v>#VALUE!</v>
      </c>
      <c r="S588" t="e">
        <f>TRIM(CLEAN(MID(Updates!D588,FIND("Account to clone: ",Updates!D588)+18,(FIND("Position",Updates!D588)-(FIND("Account to clone: ",Updates!D588)+18)))))</f>
        <v>#VALUE!</v>
      </c>
      <c r="T588" t="str">
        <f t="shared" si="87"/>
        <v/>
      </c>
      <c r="U588" t="str">
        <f t="shared" si="88"/>
        <v>No</v>
      </c>
      <c r="V588" t="e">
        <f>TRIM(CLEAN(MID(Updates!D588,FIND("Home Share (H:\ drive) required: ",Updates!D588)+4,(FIND("Group Share (S:\ drive) required: ",Updates!D588)-(FIND("Home Share (H:\ drive) required: ",Updates!D588)+4)))))</f>
        <v>#VALUE!</v>
      </c>
      <c r="W588" t="str">
        <f t="shared" si="89"/>
        <v>No</v>
      </c>
      <c r="X588" t="e">
        <f>TRIM(CLEAN(MID(Updates!D588,FIND("S Drive Path: ",Updates!D588)+14,(FIND("Position",Updates!D588)-(FIND("S Drive Path: ",Updates!D588)+14)))))</f>
        <v>#VALUE!</v>
      </c>
      <c r="Y588" t="e">
        <f>("USR\"&amp;Updates!K588)</f>
        <v>#VALUE!</v>
      </c>
      <c r="Z588" t="e">
        <f>Updates!K588&amp;"$"</f>
        <v>#VALUE!</v>
      </c>
      <c r="AA588" s="11">
        <f t="shared" ca="1" si="90"/>
        <v>3</v>
      </c>
      <c r="AB588" s="6" t="str">
        <f ca="1">LOOKUP(AA588,AC2:AC21,AD2:AD21)</f>
        <v>DC1MDB03</v>
      </c>
    </row>
    <row r="589" spans="1:28" ht="12" customHeight="1">
      <c r="A589" s="6" t="e">
        <f>TRIM(CLEAN(MID(Updates!D589,FIND("Network User Id: ",Updates!D589)+17,(FIND("E-MAIL ACCOUNTS",Updates!D589)-(FIND("Network User Id:",Updates!D589)+17)))))</f>
        <v>#VALUE!</v>
      </c>
      <c r="B589" s="6" t="e">
        <f>TRIM(CLEAN(MID(Updates!D589,FIND("Logon ID: ",Updates!D589)+10,(FIND("Password:",Updates!D589)-(FIND("Logon ID:",Updates!D589)+10)))))</f>
        <v>#VALUE!</v>
      </c>
      <c r="C589" t="e">
        <f>TRIM(CLEAN(MID(Updates!D589,FIND("Primary Address: ",Updates!D589)+17,(FIND("Secondary Address:",Updates!D589)-(FIND("Primary Address: ",Updates!D589)+17)))))</f>
        <v>#VALUE!</v>
      </c>
      <c r="D589" t="e">
        <f>TRIM(CLEAN(MID(Updates!D589,FIND("Secondary Address: ",Updates!D589)+19,(FIND("** PLEASE DO NOT REPLY TO THIS E-MAIL. ",Updates!D589)-(FIND("Secondary Address: ",Updates!D589)+19)))))</f>
        <v>#VALUE!</v>
      </c>
      <c r="E589" t="b">
        <f>IF(COUNT(SEARCH({"transpo.ottawa.on.ca"},D589)),"@ottawa.ca")</f>
        <v>0</v>
      </c>
      <c r="F589" s="9" t="e">
        <f t="shared" si="82"/>
        <v>#VALUE!</v>
      </c>
      <c r="G589" t="e">
        <f>TRIM(CLEAN(MID(Updates!D589,FIND("E-mail Address: ",Updates!D589)+16,(FIND("The employee",Updates!D589)-(FIND("E-mail Address: ",Updates!D589)+16)))))</f>
        <v>#VALUE!</v>
      </c>
      <c r="H589" t="e">
        <f>TRIM(CLEAN(MID(Updates!D589,FIND("Account Password: ",Updates!D589)+18,(FIND("NETWORK ACCOUNTS",Updates!D589)-(FIND("Account Password:",Updates!D589)+18)))))</f>
        <v>#VALUE!</v>
      </c>
      <c r="I589" t="e">
        <f>TRIM(CLEAN(MID(Updates!D589,FIND("Password: ",Updates!D589)+10,(FIND("E-mail",Updates!D589)-(FIND("Password:",Updates!D589)+12)))))</f>
        <v>#VALUE!</v>
      </c>
      <c r="J589" t="e">
        <f>TRIM(CLEAN(MID(Updates!D589,FIND("Account to clone: ",Updates!D589)+18,(FIND("Position",Updates!D589)-(FIND("Account to clone: ",Updates!D589)+18)))))</f>
        <v>#VALUE!</v>
      </c>
      <c r="K589" t="e">
        <f>TRIM(CLEAN(MID(Updates!D589,FIND("Clone permissions of another account: ",Updates!D589)+38,(FIND("Email required:",Updates!D589)-(FIND("Clone permissions of another account: ",Updates!D589)+38)))))</f>
        <v>#VALUE!</v>
      </c>
      <c r="L589" t="e">
        <f t="shared" si="83"/>
        <v>#VALUE!</v>
      </c>
      <c r="M589" s="8" t="e">
        <f>TRIM(CLEAN(MID(Updates!D589,FIND("Branch: ",Updates!D589)+8,(FIND("Division",Updates!D589)-(FIND("Branch: ",Updates!D589)+8)))))</f>
        <v>#VALUE!</v>
      </c>
      <c r="N589" s="8" t="e">
        <f>TRIM(CLEAN(MID(Updates!D589,FIND("Pooled Position: ",Updates!D589)+17,(FIND("Are the",Updates!D589)-(FIND("Pooled Position: ",Updates!D589)+17)))))</f>
        <v>#VALUE!</v>
      </c>
      <c r="O589" t="e">
        <f>TRIM(CLEAN(MID(Updates!D589,FIND("Employee Name: ",Updates!D589)+15,(FIND("Job Title",Updates!D589)-(FIND("Employee Name: ",Updates!D589)+15)))))</f>
        <v>#VALUE!</v>
      </c>
      <c r="P589" t="e">
        <f t="shared" si="84"/>
        <v>#VALUE!</v>
      </c>
      <c r="Q589" t="e">
        <f t="shared" si="85"/>
        <v>#VALUE!</v>
      </c>
      <c r="R589" t="e">
        <f t="shared" si="86"/>
        <v>#VALUE!</v>
      </c>
      <c r="S589" t="e">
        <f>TRIM(CLEAN(MID(Updates!D589,FIND("Account to clone: ",Updates!D589)+18,(FIND("Position",Updates!D589)-(FIND("Account to clone: ",Updates!D589)+18)))))</f>
        <v>#VALUE!</v>
      </c>
      <c r="T589" t="str">
        <f t="shared" si="87"/>
        <v/>
      </c>
      <c r="U589" t="str">
        <f t="shared" si="88"/>
        <v>No</v>
      </c>
      <c r="V589" t="e">
        <f>TRIM(CLEAN(MID(Updates!D589,FIND("Home Share (H:\ drive) required: ",Updates!D589)+4,(FIND("Group Share (S:\ drive) required: ",Updates!D589)-(FIND("Home Share (H:\ drive) required: ",Updates!D589)+4)))))</f>
        <v>#VALUE!</v>
      </c>
      <c r="W589" t="str">
        <f t="shared" si="89"/>
        <v>No</v>
      </c>
      <c r="X589" t="e">
        <f>TRIM(CLEAN(MID(Updates!D589,FIND("S Drive Path: ",Updates!D589)+14,(FIND("Position",Updates!D589)-(FIND("S Drive Path: ",Updates!D589)+14)))))</f>
        <v>#VALUE!</v>
      </c>
      <c r="Y589" t="e">
        <f>("USR\"&amp;Updates!K589)</f>
        <v>#VALUE!</v>
      </c>
      <c r="Z589" t="e">
        <f>Updates!K589&amp;"$"</f>
        <v>#VALUE!</v>
      </c>
      <c r="AA589" s="11">
        <f t="shared" ca="1" si="90"/>
        <v>10</v>
      </c>
      <c r="AB589" s="6" t="str">
        <f ca="1">LOOKUP(AA589,AC2:AC21,AD2:AD21)</f>
        <v>DC1MDB10</v>
      </c>
    </row>
    <row r="590" spans="1:28" ht="12" customHeight="1">
      <c r="A590" s="6" t="e">
        <f>TRIM(CLEAN(MID(Updates!D590,FIND("Network User Id: ",Updates!D590)+17,(FIND("E-MAIL ACCOUNTS",Updates!D590)-(FIND("Network User Id:",Updates!D590)+17)))))</f>
        <v>#VALUE!</v>
      </c>
      <c r="B590" s="6" t="e">
        <f>TRIM(CLEAN(MID(Updates!D590,FIND("Logon ID: ",Updates!D590)+10,(FIND("Password:",Updates!D590)-(FIND("Logon ID:",Updates!D590)+10)))))</f>
        <v>#VALUE!</v>
      </c>
      <c r="C590" t="e">
        <f>TRIM(CLEAN(MID(Updates!D590,FIND("Primary Address: ",Updates!D590)+17,(FIND("Secondary Address:",Updates!D590)-(FIND("Primary Address: ",Updates!D590)+17)))))</f>
        <v>#VALUE!</v>
      </c>
      <c r="D590" t="e">
        <f>TRIM(CLEAN(MID(Updates!D590,FIND("Secondary Address: ",Updates!D590)+19,(FIND("** PLEASE DO NOT REPLY TO THIS E-MAIL. ",Updates!D590)-(FIND("Secondary Address: ",Updates!D590)+19)))))</f>
        <v>#VALUE!</v>
      </c>
      <c r="E590" t="b">
        <f>IF(COUNT(SEARCH({"transpo.ottawa.on.ca"},D590)),"@ottawa.ca")</f>
        <v>0</v>
      </c>
      <c r="F590" s="9" t="e">
        <f t="shared" si="82"/>
        <v>#VALUE!</v>
      </c>
      <c r="G590" t="e">
        <f>TRIM(CLEAN(MID(Updates!D590,FIND("E-mail Address: ",Updates!D590)+16,(FIND("The employee",Updates!D590)-(FIND("E-mail Address: ",Updates!D590)+16)))))</f>
        <v>#VALUE!</v>
      </c>
      <c r="H590" t="e">
        <f>TRIM(CLEAN(MID(Updates!D590,FIND("Account Password: ",Updates!D590)+18,(FIND("NETWORK ACCOUNTS",Updates!D590)-(FIND("Account Password:",Updates!D590)+18)))))</f>
        <v>#VALUE!</v>
      </c>
      <c r="I590" t="e">
        <f>TRIM(CLEAN(MID(Updates!D590,FIND("Password: ",Updates!D590)+10,(FIND("E-mail",Updates!D590)-(FIND("Password:",Updates!D590)+12)))))</f>
        <v>#VALUE!</v>
      </c>
      <c r="J590" t="e">
        <f>TRIM(CLEAN(MID(Updates!D590,FIND("Account to clone: ",Updates!D590)+18,(FIND("Position",Updates!D590)-(FIND("Account to clone: ",Updates!D590)+18)))))</f>
        <v>#VALUE!</v>
      </c>
      <c r="K590" t="e">
        <f>TRIM(CLEAN(MID(Updates!D590,FIND("Clone permissions of another account: ",Updates!D590)+38,(FIND("Email required:",Updates!D590)-(FIND("Clone permissions of another account: ",Updates!D590)+38)))))</f>
        <v>#VALUE!</v>
      </c>
      <c r="L590" t="e">
        <f t="shared" si="83"/>
        <v>#VALUE!</v>
      </c>
      <c r="M590" s="8" t="e">
        <f>TRIM(CLEAN(MID(Updates!D590,FIND("Branch: ",Updates!D590)+8,(FIND("Division",Updates!D590)-(FIND("Branch: ",Updates!D590)+8)))))</f>
        <v>#VALUE!</v>
      </c>
      <c r="N590" s="8" t="e">
        <f>TRIM(CLEAN(MID(Updates!D590,FIND("Pooled Position: ",Updates!D590)+17,(FIND("Are the",Updates!D590)-(FIND("Pooled Position: ",Updates!D590)+17)))))</f>
        <v>#VALUE!</v>
      </c>
      <c r="O590" t="e">
        <f>TRIM(CLEAN(MID(Updates!D590,FIND("Employee Name: ",Updates!D590)+15,(FIND("Job Title",Updates!D590)-(FIND("Employee Name: ",Updates!D590)+15)))))</f>
        <v>#VALUE!</v>
      </c>
      <c r="P590" t="e">
        <f t="shared" si="84"/>
        <v>#VALUE!</v>
      </c>
      <c r="Q590" t="e">
        <f t="shared" si="85"/>
        <v>#VALUE!</v>
      </c>
      <c r="R590" t="e">
        <f t="shared" si="86"/>
        <v>#VALUE!</v>
      </c>
      <c r="S590" t="e">
        <f>TRIM(CLEAN(MID(Updates!D590,FIND("Account to clone: ",Updates!D590)+18,(FIND("Position",Updates!D590)-(FIND("Account to clone: ",Updates!D590)+18)))))</f>
        <v>#VALUE!</v>
      </c>
      <c r="T590" t="str">
        <f t="shared" si="87"/>
        <v/>
      </c>
      <c r="U590" t="str">
        <f t="shared" si="88"/>
        <v>No</v>
      </c>
      <c r="V590" t="e">
        <f>TRIM(CLEAN(MID(Updates!D590,FIND("Home Share (H:\ drive) required: ",Updates!D590)+4,(FIND("Group Share (S:\ drive) required: ",Updates!D590)-(FIND("Home Share (H:\ drive) required: ",Updates!D590)+4)))))</f>
        <v>#VALUE!</v>
      </c>
      <c r="W590" t="str">
        <f t="shared" si="89"/>
        <v>No</v>
      </c>
      <c r="X590" t="e">
        <f>TRIM(CLEAN(MID(Updates!D590,FIND("S Drive Path: ",Updates!D590)+14,(FIND("Position",Updates!D590)-(FIND("S Drive Path: ",Updates!D590)+14)))))</f>
        <v>#VALUE!</v>
      </c>
      <c r="Y590" t="e">
        <f>("USR\"&amp;Updates!K590)</f>
        <v>#VALUE!</v>
      </c>
      <c r="Z590" t="e">
        <f>Updates!K590&amp;"$"</f>
        <v>#VALUE!</v>
      </c>
      <c r="AA590" s="11">
        <f t="shared" ca="1" si="90"/>
        <v>12</v>
      </c>
      <c r="AB590" s="6" t="str">
        <f ca="1">LOOKUP(AA590,AC2:AC21,AD2:AD21)</f>
        <v>DC4MDB02</v>
      </c>
    </row>
    <row r="591" spans="1:28" ht="12" customHeight="1">
      <c r="A591" s="6" t="e">
        <f>TRIM(CLEAN(MID(Updates!D591,FIND("Network User Id: ",Updates!D591)+17,(FIND("E-MAIL ACCOUNTS",Updates!D591)-(FIND("Network User Id:",Updates!D591)+17)))))</f>
        <v>#VALUE!</v>
      </c>
      <c r="B591" s="6" t="e">
        <f>TRIM(CLEAN(MID(Updates!D591,FIND("Logon ID: ",Updates!D591)+10,(FIND("Password:",Updates!D591)-(FIND("Logon ID:",Updates!D591)+10)))))</f>
        <v>#VALUE!</v>
      </c>
      <c r="C591" t="e">
        <f>TRIM(CLEAN(MID(Updates!D591,FIND("Primary Address: ",Updates!D591)+17,(FIND("Secondary Address:",Updates!D591)-(FIND("Primary Address: ",Updates!D591)+17)))))</f>
        <v>#VALUE!</v>
      </c>
      <c r="D591" t="e">
        <f>TRIM(CLEAN(MID(Updates!D591,FIND("Secondary Address: ",Updates!D591)+19,(FIND("** PLEASE DO NOT REPLY TO THIS E-MAIL. ",Updates!D591)-(FIND("Secondary Address: ",Updates!D591)+19)))))</f>
        <v>#VALUE!</v>
      </c>
      <c r="E591" t="b">
        <f>IF(COUNT(SEARCH({"transpo.ottawa.on.ca"},D591)),"@ottawa.ca")</f>
        <v>0</v>
      </c>
      <c r="F591" s="9" t="e">
        <f t="shared" si="82"/>
        <v>#VALUE!</v>
      </c>
      <c r="G591" t="e">
        <f>TRIM(CLEAN(MID(Updates!D591,FIND("E-mail Address: ",Updates!D591)+16,(FIND("The employee",Updates!D591)-(FIND("E-mail Address: ",Updates!D591)+16)))))</f>
        <v>#VALUE!</v>
      </c>
      <c r="H591" t="e">
        <f>TRIM(CLEAN(MID(Updates!D591,FIND("Account Password: ",Updates!D591)+18,(FIND("NETWORK ACCOUNTS",Updates!D591)-(FIND("Account Password:",Updates!D591)+18)))))</f>
        <v>#VALUE!</v>
      </c>
      <c r="I591" t="e">
        <f>TRIM(CLEAN(MID(Updates!D591,FIND("Password: ",Updates!D591)+10,(FIND("E-mail",Updates!D591)-(FIND("Password:",Updates!D591)+12)))))</f>
        <v>#VALUE!</v>
      </c>
      <c r="J591" t="e">
        <f>TRIM(CLEAN(MID(Updates!D591,FIND("Account to clone: ",Updates!D591)+18,(FIND("Position",Updates!D591)-(FIND("Account to clone: ",Updates!D591)+18)))))</f>
        <v>#VALUE!</v>
      </c>
      <c r="K591" t="e">
        <f>TRIM(CLEAN(MID(Updates!D591,FIND("Clone permissions of another account: ",Updates!D591)+38,(FIND("Email required:",Updates!D591)-(FIND("Clone permissions of another account: ",Updates!D591)+38)))))</f>
        <v>#VALUE!</v>
      </c>
      <c r="L591" t="e">
        <f t="shared" si="83"/>
        <v>#VALUE!</v>
      </c>
      <c r="M591" s="8" t="e">
        <f>TRIM(CLEAN(MID(Updates!D591,FIND("Branch: ",Updates!D591)+8,(FIND("Division",Updates!D591)-(FIND("Branch: ",Updates!D591)+8)))))</f>
        <v>#VALUE!</v>
      </c>
      <c r="N591" s="8" t="e">
        <f>TRIM(CLEAN(MID(Updates!D591,FIND("Pooled Position: ",Updates!D591)+17,(FIND("Are the",Updates!D591)-(FIND("Pooled Position: ",Updates!D591)+17)))))</f>
        <v>#VALUE!</v>
      </c>
      <c r="O591" t="e">
        <f>TRIM(CLEAN(MID(Updates!D591,FIND("Employee Name: ",Updates!D591)+15,(FIND("Job Title",Updates!D591)-(FIND("Employee Name: ",Updates!D591)+15)))))</f>
        <v>#VALUE!</v>
      </c>
      <c r="P591" t="e">
        <f t="shared" si="84"/>
        <v>#VALUE!</v>
      </c>
      <c r="Q591" t="e">
        <f t="shared" si="85"/>
        <v>#VALUE!</v>
      </c>
      <c r="R591" t="e">
        <f t="shared" si="86"/>
        <v>#VALUE!</v>
      </c>
      <c r="S591" t="e">
        <f>TRIM(CLEAN(MID(Updates!D591,FIND("Account to clone: ",Updates!D591)+18,(FIND("Position",Updates!D591)-(FIND("Account to clone: ",Updates!D591)+18)))))</f>
        <v>#VALUE!</v>
      </c>
      <c r="T591" t="str">
        <f t="shared" si="87"/>
        <v/>
      </c>
      <c r="U591" t="str">
        <f t="shared" si="88"/>
        <v>No</v>
      </c>
      <c r="V591" t="e">
        <f>TRIM(CLEAN(MID(Updates!D591,FIND("Home Share (H:\ drive) required: ",Updates!D591)+4,(FIND("Group Share (S:\ drive) required: ",Updates!D591)-(FIND("Home Share (H:\ drive) required: ",Updates!D591)+4)))))</f>
        <v>#VALUE!</v>
      </c>
      <c r="W591" t="str">
        <f t="shared" si="89"/>
        <v>No</v>
      </c>
      <c r="X591" t="e">
        <f>TRIM(CLEAN(MID(Updates!D591,FIND("S Drive Path: ",Updates!D591)+14,(FIND("Position",Updates!D591)-(FIND("S Drive Path: ",Updates!D591)+14)))))</f>
        <v>#VALUE!</v>
      </c>
      <c r="Y591" t="e">
        <f>("USR\"&amp;Updates!K591)</f>
        <v>#VALUE!</v>
      </c>
      <c r="Z591" t="e">
        <f>Updates!K591&amp;"$"</f>
        <v>#VALUE!</v>
      </c>
      <c r="AA591" s="11">
        <f t="shared" ca="1" si="90"/>
        <v>1</v>
      </c>
      <c r="AB591" s="6" t="str">
        <f ca="1">LOOKUP(AA591,AC2:AC21,AD2:AD21)</f>
        <v>DC1MDB01</v>
      </c>
    </row>
    <row r="592" spans="1:28" ht="12" customHeight="1">
      <c r="A592" s="6" t="e">
        <f>TRIM(CLEAN(MID(Updates!D592,FIND("Network User Id: ",Updates!D592)+17,(FIND("E-MAIL ACCOUNTS",Updates!D592)-(FIND("Network User Id:",Updates!D592)+17)))))</f>
        <v>#VALUE!</v>
      </c>
      <c r="B592" s="6" t="e">
        <f>TRIM(CLEAN(MID(Updates!D592,FIND("Logon ID: ",Updates!D592)+10,(FIND("Password:",Updates!D592)-(FIND("Logon ID:",Updates!D592)+10)))))</f>
        <v>#VALUE!</v>
      </c>
      <c r="C592" t="e">
        <f>TRIM(CLEAN(MID(Updates!D592,FIND("Primary Address: ",Updates!D592)+17,(FIND("Secondary Address:",Updates!D592)-(FIND("Primary Address: ",Updates!D592)+17)))))</f>
        <v>#VALUE!</v>
      </c>
      <c r="D592" t="e">
        <f>TRIM(CLEAN(MID(Updates!D592,FIND("Secondary Address: ",Updates!D592)+19,(FIND("** PLEASE DO NOT REPLY TO THIS E-MAIL. ",Updates!D592)-(FIND("Secondary Address: ",Updates!D592)+19)))))</f>
        <v>#VALUE!</v>
      </c>
      <c r="E592" t="b">
        <f>IF(COUNT(SEARCH({"transpo.ottawa.on.ca"},D592)),"@ottawa.ca")</f>
        <v>0</v>
      </c>
      <c r="F592" s="9" t="e">
        <f t="shared" si="82"/>
        <v>#VALUE!</v>
      </c>
      <c r="G592" t="e">
        <f>TRIM(CLEAN(MID(Updates!D592,FIND("E-mail Address: ",Updates!D592)+16,(FIND("The employee",Updates!D592)-(FIND("E-mail Address: ",Updates!D592)+16)))))</f>
        <v>#VALUE!</v>
      </c>
      <c r="H592" t="e">
        <f>TRIM(CLEAN(MID(Updates!D592,FIND("Account Password: ",Updates!D592)+18,(FIND("NETWORK ACCOUNTS",Updates!D592)-(FIND("Account Password:",Updates!D592)+18)))))</f>
        <v>#VALUE!</v>
      </c>
      <c r="I592" t="e">
        <f>TRIM(CLEAN(MID(Updates!D592,FIND("Password: ",Updates!D592)+10,(FIND("E-mail",Updates!D592)-(FIND("Password:",Updates!D592)+12)))))</f>
        <v>#VALUE!</v>
      </c>
      <c r="J592" t="e">
        <f>TRIM(CLEAN(MID(Updates!D592,FIND("Account to clone: ",Updates!D592)+18,(FIND("Position",Updates!D592)-(FIND("Account to clone: ",Updates!D592)+18)))))</f>
        <v>#VALUE!</v>
      </c>
      <c r="K592" t="e">
        <f>TRIM(CLEAN(MID(Updates!D592,FIND("Clone permissions of another account: ",Updates!D592)+38,(FIND("Email required:",Updates!D592)-(FIND("Clone permissions of another account: ",Updates!D592)+38)))))</f>
        <v>#VALUE!</v>
      </c>
      <c r="L592" t="e">
        <f t="shared" si="83"/>
        <v>#VALUE!</v>
      </c>
      <c r="M592" s="8" t="e">
        <f>TRIM(CLEAN(MID(Updates!D592,FIND("Branch: ",Updates!D592)+8,(FIND("Division",Updates!D592)-(FIND("Branch: ",Updates!D592)+8)))))</f>
        <v>#VALUE!</v>
      </c>
      <c r="N592" s="8" t="e">
        <f>TRIM(CLEAN(MID(Updates!D592,FIND("Pooled Position: ",Updates!D592)+17,(FIND("Are the",Updates!D592)-(FIND("Pooled Position: ",Updates!D592)+17)))))</f>
        <v>#VALUE!</v>
      </c>
      <c r="O592" t="e">
        <f>TRIM(CLEAN(MID(Updates!D592,FIND("Employee Name: ",Updates!D592)+15,(FIND("Job Title",Updates!D592)-(FIND("Employee Name: ",Updates!D592)+15)))))</f>
        <v>#VALUE!</v>
      </c>
      <c r="P592" t="e">
        <f t="shared" si="84"/>
        <v>#VALUE!</v>
      </c>
      <c r="Q592" t="e">
        <f t="shared" si="85"/>
        <v>#VALUE!</v>
      </c>
      <c r="R592" t="e">
        <f t="shared" si="86"/>
        <v>#VALUE!</v>
      </c>
      <c r="S592" t="e">
        <f>TRIM(CLEAN(MID(Updates!D592,FIND("Account to clone: ",Updates!D592)+18,(FIND("Position",Updates!D592)-(FIND("Account to clone: ",Updates!D592)+18)))))</f>
        <v>#VALUE!</v>
      </c>
      <c r="T592" t="str">
        <f t="shared" si="87"/>
        <v/>
      </c>
      <c r="U592" t="str">
        <f t="shared" si="88"/>
        <v>No</v>
      </c>
      <c r="V592" t="e">
        <f>TRIM(CLEAN(MID(Updates!D592,FIND("Home Share (H:\ drive) required: ",Updates!D592)+4,(FIND("Group Share (S:\ drive) required: ",Updates!D592)-(FIND("Home Share (H:\ drive) required: ",Updates!D592)+4)))))</f>
        <v>#VALUE!</v>
      </c>
      <c r="W592" t="str">
        <f t="shared" si="89"/>
        <v>No</v>
      </c>
      <c r="X592" t="e">
        <f>TRIM(CLEAN(MID(Updates!D592,FIND("S Drive Path: ",Updates!D592)+14,(FIND("Position",Updates!D592)-(FIND("S Drive Path: ",Updates!D592)+14)))))</f>
        <v>#VALUE!</v>
      </c>
      <c r="Y592" t="e">
        <f>("USR\"&amp;Updates!K592)</f>
        <v>#VALUE!</v>
      </c>
      <c r="Z592" t="e">
        <f>Updates!K592&amp;"$"</f>
        <v>#VALUE!</v>
      </c>
      <c r="AA592" s="11">
        <f t="shared" ca="1" si="90"/>
        <v>8</v>
      </c>
      <c r="AB592" s="6" t="str">
        <f ca="1">LOOKUP(AA592,AC2:AC21,AD2:AD21)</f>
        <v>DC1MDB08</v>
      </c>
    </row>
    <row r="593" spans="1:28" ht="12" customHeight="1">
      <c r="A593" s="6" t="e">
        <f>TRIM(CLEAN(MID(Updates!D593,FIND("Network User Id: ",Updates!D593)+17,(FIND("E-MAIL ACCOUNTS",Updates!D593)-(FIND("Network User Id:",Updates!D593)+17)))))</f>
        <v>#VALUE!</v>
      </c>
      <c r="B593" s="6" t="e">
        <f>TRIM(CLEAN(MID(Updates!D593,FIND("Logon ID: ",Updates!D593)+10,(FIND("Password:",Updates!D593)-(FIND("Logon ID:",Updates!D593)+10)))))</f>
        <v>#VALUE!</v>
      </c>
      <c r="C593" t="e">
        <f>TRIM(CLEAN(MID(Updates!D593,FIND("Primary Address: ",Updates!D593)+17,(FIND("Secondary Address:",Updates!D593)-(FIND("Primary Address: ",Updates!D593)+17)))))</f>
        <v>#VALUE!</v>
      </c>
      <c r="D593" t="e">
        <f>TRIM(CLEAN(MID(Updates!D593,FIND("Secondary Address: ",Updates!D593)+19,(FIND("** PLEASE DO NOT REPLY TO THIS E-MAIL. ",Updates!D593)-(FIND("Secondary Address: ",Updates!D593)+19)))))</f>
        <v>#VALUE!</v>
      </c>
      <c r="E593" t="b">
        <f>IF(COUNT(SEARCH({"transpo.ottawa.on.ca"},D593)),"@ottawa.ca")</f>
        <v>0</v>
      </c>
      <c r="F593" s="9" t="e">
        <f t="shared" si="82"/>
        <v>#VALUE!</v>
      </c>
      <c r="G593" t="e">
        <f>TRIM(CLEAN(MID(Updates!D593,FIND("E-mail Address: ",Updates!D593)+16,(FIND("The employee",Updates!D593)-(FIND("E-mail Address: ",Updates!D593)+16)))))</f>
        <v>#VALUE!</v>
      </c>
      <c r="H593" t="e">
        <f>TRIM(CLEAN(MID(Updates!D593,FIND("Account Password: ",Updates!D593)+18,(FIND("NETWORK ACCOUNTS",Updates!D593)-(FIND("Account Password:",Updates!D593)+18)))))</f>
        <v>#VALUE!</v>
      </c>
      <c r="I593" t="e">
        <f>TRIM(CLEAN(MID(Updates!D593,FIND("Password: ",Updates!D593)+10,(FIND("E-mail",Updates!D593)-(FIND("Password:",Updates!D593)+12)))))</f>
        <v>#VALUE!</v>
      </c>
      <c r="J593" t="e">
        <f>TRIM(CLEAN(MID(Updates!D593,FIND("Account to clone: ",Updates!D593)+18,(FIND("Position",Updates!D593)-(FIND("Account to clone: ",Updates!D593)+18)))))</f>
        <v>#VALUE!</v>
      </c>
      <c r="K593" t="e">
        <f>TRIM(CLEAN(MID(Updates!D593,FIND("Clone permissions of another account: ",Updates!D593)+38,(FIND("Email required:",Updates!D593)-(FIND("Clone permissions of another account: ",Updates!D593)+38)))))</f>
        <v>#VALUE!</v>
      </c>
      <c r="L593" t="e">
        <f t="shared" si="83"/>
        <v>#VALUE!</v>
      </c>
      <c r="M593" s="8" t="e">
        <f>TRIM(CLEAN(MID(Updates!D593,FIND("Branch: ",Updates!D593)+8,(FIND("Division",Updates!D593)-(FIND("Branch: ",Updates!D593)+8)))))</f>
        <v>#VALUE!</v>
      </c>
      <c r="N593" s="8" t="e">
        <f>TRIM(CLEAN(MID(Updates!D593,FIND("Pooled Position: ",Updates!D593)+17,(FIND("Are the",Updates!D593)-(FIND("Pooled Position: ",Updates!D593)+17)))))</f>
        <v>#VALUE!</v>
      </c>
      <c r="O593" t="e">
        <f>TRIM(CLEAN(MID(Updates!D593,FIND("Employee Name: ",Updates!D593)+15,(FIND("Job Title",Updates!D593)-(FIND("Employee Name: ",Updates!D593)+15)))))</f>
        <v>#VALUE!</v>
      </c>
      <c r="P593" t="e">
        <f t="shared" si="84"/>
        <v>#VALUE!</v>
      </c>
      <c r="Q593" t="e">
        <f t="shared" si="85"/>
        <v>#VALUE!</v>
      </c>
      <c r="R593" t="e">
        <f t="shared" si="86"/>
        <v>#VALUE!</v>
      </c>
      <c r="S593" t="e">
        <f>TRIM(CLEAN(MID(Updates!D593,FIND("Account to clone: ",Updates!D593)+18,(FIND("Position",Updates!D593)-(FIND("Account to clone: ",Updates!D593)+18)))))</f>
        <v>#VALUE!</v>
      </c>
      <c r="T593" t="str">
        <f t="shared" si="87"/>
        <v/>
      </c>
      <c r="U593" t="str">
        <f t="shared" si="88"/>
        <v>No</v>
      </c>
      <c r="V593" t="e">
        <f>TRIM(CLEAN(MID(Updates!D593,FIND("Home Share (H:\ drive) required: ",Updates!D593)+4,(FIND("Group Share (S:\ drive) required: ",Updates!D593)-(FIND("Home Share (H:\ drive) required: ",Updates!D593)+4)))))</f>
        <v>#VALUE!</v>
      </c>
      <c r="W593" t="str">
        <f t="shared" si="89"/>
        <v>No</v>
      </c>
      <c r="X593" t="e">
        <f>TRIM(CLEAN(MID(Updates!D593,FIND("S Drive Path: ",Updates!D593)+14,(FIND("Position",Updates!D593)-(FIND("S Drive Path: ",Updates!D593)+14)))))</f>
        <v>#VALUE!</v>
      </c>
      <c r="Y593" t="e">
        <f>("USR\"&amp;Updates!K593)</f>
        <v>#VALUE!</v>
      </c>
      <c r="Z593" t="e">
        <f>Updates!K593&amp;"$"</f>
        <v>#VALUE!</v>
      </c>
      <c r="AA593" s="11">
        <f t="shared" ca="1" si="90"/>
        <v>17</v>
      </c>
      <c r="AB593" s="6" t="str">
        <f ca="1">LOOKUP(AA593,AC2:AC21,AD2:AD21)</f>
        <v>DC4MDB07</v>
      </c>
    </row>
    <row r="594" spans="1:28" ht="12" customHeight="1">
      <c r="A594" s="6" t="e">
        <f>TRIM(CLEAN(MID(Updates!D594,FIND("Network User Id: ",Updates!D594)+17,(FIND("E-MAIL ACCOUNTS",Updates!D594)-(FIND("Network User Id:",Updates!D594)+17)))))</f>
        <v>#VALUE!</v>
      </c>
      <c r="B594" s="6" t="e">
        <f>TRIM(CLEAN(MID(Updates!D594,FIND("Logon ID: ",Updates!D594)+10,(FIND("Password:",Updates!D594)-(FIND("Logon ID:",Updates!D594)+10)))))</f>
        <v>#VALUE!</v>
      </c>
      <c r="C594" t="e">
        <f>TRIM(CLEAN(MID(Updates!D594,FIND("Primary Address: ",Updates!D594)+17,(FIND("Secondary Address:",Updates!D594)-(FIND("Primary Address: ",Updates!D594)+17)))))</f>
        <v>#VALUE!</v>
      </c>
      <c r="D594" t="e">
        <f>TRIM(CLEAN(MID(Updates!D594,FIND("Secondary Address: ",Updates!D594)+19,(FIND("** PLEASE DO NOT REPLY TO THIS E-MAIL. ",Updates!D594)-(FIND("Secondary Address: ",Updates!D594)+19)))))</f>
        <v>#VALUE!</v>
      </c>
      <c r="E594" t="b">
        <f>IF(COUNT(SEARCH({"transpo.ottawa.on.ca"},D594)),"@ottawa.ca")</f>
        <v>0</v>
      </c>
      <c r="F594" s="9" t="e">
        <f t="shared" si="82"/>
        <v>#VALUE!</v>
      </c>
      <c r="G594" t="e">
        <f>TRIM(CLEAN(MID(Updates!D594,FIND("E-mail Address: ",Updates!D594)+16,(FIND("The employee",Updates!D594)-(FIND("E-mail Address: ",Updates!D594)+16)))))</f>
        <v>#VALUE!</v>
      </c>
      <c r="H594" t="e">
        <f>TRIM(CLEAN(MID(Updates!D594,FIND("Account Password: ",Updates!D594)+18,(FIND("NETWORK ACCOUNTS",Updates!D594)-(FIND("Account Password:",Updates!D594)+18)))))</f>
        <v>#VALUE!</v>
      </c>
      <c r="I594" t="e">
        <f>TRIM(CLEAN(MID(Updates!D594,FIND("Password: ",Updates!D594)+10,(FIND("E-mail",Updates!D594)-(FIND("Password:",Updates!D594)+12)))))</f>
        <v>#VALUE!</v>
      </c>
      <c r="J594" t="e">
        <f>TRIM(CLEAN(MID(Updates!D594,FIND("Account to clone: ",Updates!D594)+18,(FIND("Position",Updates!D594)-(FIND("Account to clone: ",Updates!D594)+18)))))</f>
        <v>#VALUE!</v>
      </c>
      <c r="K594" t="e">
        <f>TRIM(CLEAN(MID(Updates!D594,FIND("Clone permissions of another account: ",Updates!D594)+38,(FIND("Email required:",Updates!D594)-(FIND("Clone permissions of another account: ",Updates!D594)+38)))))</f>
        <v>#VALUE!</v>
      </c>
      <c r="L594" t="e">
        <f t="shared" si="83"/>
        <v>#VALUE!</v>
      </c>
      <c r="M594" s="8" t="e">
        <f>TRIM(CLEAN(MID(Updates!D594,FIND("Branch: ",Updates!D594)+8,(FIND("Division",Updates!D594)-(FIND("Branch: ",Updates!D594)+8)))))</f>
        <v>#VALUE!</v>
      </c>
      <c r="N594" s="8" t="e">
        <f>TRIM(CLEAN(MID(Updates!D594,FIND("Pooled Position: ",Updates!D594)+17,(FIND("Are the",Updates!D594)-(FIND("Pooled Position: ",Updates!D594)+17)))))</f>
        <v>#VALUE!</v>
      </c>
      <c r="O594" t="e">
        <f>TRIM(CLEAN(MID(Updates!D594,FIND("Employee Name: ",Updates!D594)+15,(FIND("Job Title",Updates!D594)-(FIND("Employee Name: ",Updates!D594)+15)))))</f>
        <v>#VALUE!</v>
      </c>
      <c r="P594" t="e">
        <f t="shared" si="84"/>
        <v>#VALUE!</v>
      </c>
      <c r="Q594" t="e">
        <f t="shared" si="85"/>
        <v>#VALUE!</v>
      </c>
      <c r="R594" t="e">
        <f t="shared" si="86"/>
        <v>#VALUE!</v>
      </c>
      <c r="S594" t="e">
        <f>TRIM(CLEAN(MID(Updates!D594,FIND("Account to clone: ",Updates!D594)+18,(FIND("Position",Updates!D594)-(FIND("Account to clone: ",Updates!D594)+18)))))</f>
        <v>#VALUE!</v>
      </c>
      <c r="T594" t="str">
        <f t="shared" si="87"/>
        <v/>
      </c>
      <c r="U594" t="str">
        <f t="shared" si="88"/>
        <v>No</v>
      </c>
      <c r="V594" t="e">
        <f>TRIM(CLEAN(MID(Updates!D594,FIND("Home Share (H:\ drive) required: ",Updates!D594)+4,(FIND("Group Share (S:\ drive) required: ",Updates!D594)-(FIND("Home Share (H:\ drive) required: ",Updates!D594)+4)))))</f>
        <v>#VALUE!</v>
      </c>
      <c r="W594" t="str">
        <f t="shared" si="89"/>
        <v>No</v>
      </c>
      <c r="X594" t="e">
        <f>TRIM(CLEAN(MID(Updates!D594,FIND("S Drive Path: ",Updates!D594)+14,(FIND("Position",Updates!D594)-(FIND("S Drive Path: ",Updates!D594)+14)))))</f>
        <v>#VALUE!</v>
      </c>
      <c r="Y594" t="e">
        <f>("USR\"&amp;Updates!K594)</f>
        <v>#VALUE!</v>
      </c>
      <c r="Z594" t="e">
        <f>Updates!K594&amp;"$"</f>
        <v>#VALUE!</v>
      </c>
      <c r="AA594" s="11">
        <f t="shared" ca="1" si="90"/>
        <v>20</v>
      </c>
      <c r="AB594" s="6" t="str">
        <f ca="1">LOOKUP(AA594,AC2:AC21,AD2:AD21)</f>
        <v>DC4MDB10</v>
      </c>
    </row>
    <row r="595" spans="1:28" ht="12" customHeight="1">
      <c r="A595" s="6" t="e">
        <f>TRIM(CLEAN(MID(Updates!D595,FIND("Network User Id: ",Updates!D595)+17,(FIND("E-MAIL ACCOUNTS",Updates!D595)-(FIND("Network User Id:",Updates!D595)+17)))))</f>
        <v>#VALUE!</v>
      </c>
      <c r="B595" s="6" t="e">
        <f>TRIM(CLEAN(MID(Updates!D595,FIND("Logon ID: ",Updates!D595)+10,(FIND("Password:",Updates!D595)-(FIND("Logon ID:",Updates!D595)+10)))))</f>
        <v>#VALUE!</v>
      </c>
      <c r="C595" t="e">
        <f>TRIM(CLEAN(MID(Updates!D595,FIND("Primary Address: ",Updates!D595)+17,(FIND("Secondary Address:",Updates!D595)-(FIND("Primary Address: ",Updates!D595)+17)))))</f>
        <v>#VALUE!</v>
      </c>
      <c r="D595" t="e">
        <f>TRIM(CLEAN(MID(Updates!D595,FIND("Secondary Address: ",Updates!D595)+19,(FIND("** PLEASE DO NOT REPLY TO THIS E-MAIL. ",Updates!D595)-(FIND("Secondary Address: ",Updates!D595)+19)))))</f>
        <v>#VALUE!</v>
      </c>
      <c r="E595" t="b">
        <f>IF(COUNT(SEARCH({"transpo.ottawa.on.ca"},D595)),"@ottawa.ca")</f>
        <v>0</v>
      </c>
      <c r="F595" s="9" t="e">
        <f t="shared" si="82"/>
        <v>#VALUE!</v>
      </c>
      <c r="G595" t="e">
        <f>TRIM(CLEAN(MID(Updates!D595,FIND("E-mail Address: ",Updates!D595)+16,(FIND("The employee",Updates!D595)-(FIND("E-mail Address: ",Updates!D595)+16)))))</f>
        <v>#VALUE!</v>
      </c>
      <c r="H595" t="e">
        <f>TRIM(CLEAN(MID(Updates!D595,FIND("Account Password: ",Updates!D595)+18,(FIND("NETWORK ACCOUNTS",Updates!D595)-(FIND("Account Password:",Updates!D595)+18)))))</f>
        <v>#VALUE!</v>
      </c>
      <c r="I595" t="e">
        <f>TRIM(CLEAN(MID(Updates!D595,FIND("Password: ",Updates!D595)+10,(FIND("E-mail",Updates!D595)-(FIND("Password:",Updates!D595)+12)))))</f>
        <v>#VALUE!</v>
      </c>
      <c r="J595" t="e">
        <f>TRIM(CLEAN(MID(Updates!D595,FIND("Account to clone: ",Updates!D595)+18,(FIND("Position",Updates!D595)-(FIND("Account to clone: ",Updates!D595)+18)))))</f>
        <v>#VALUE!</v>
      </c>
      <c r="K595" t="e">
        <f>TRIM(CLEAN(MID(Updates!D595,FIND("Clone permissions of another account: ",Updates!D595)+38,(FIND("Email required:",Updates!D595)-(FIND("Clone permissions of another account: ",Updates!D595)+38)))))</f>
        <v>#VALUE!</v>
      </c>
      <c r="L595" t="e">
        <f t="shared" si="83"/>
        <v>#VALUE!</v>
      </c>
      <c r="M595" s="8" t="e">
        <f>TRIM(CLEAN(MID(Updates!D595,FIND("Branch: ",Updates!D595)+8,(FIND("Division",Updates!D595)-(FIND("Branch: ",Updates!D595)+8)))))</f>
        <v>#VALUE!</v>
      </c>
      <c r="N595" s="8" t="e">
        <f>TRIM(CLEAN(MID(Updates!D595,FIND("Pooled Position: ",Updates!D595)+17,(FIND("Are the",Updates!D595)-(FIND("Pooled Position: ",Updates!D595)+17)))))</f>
        <v>#VALUE!</v>
      </c>
      <c r="O595" t="e">
        <f>TRIM(CLEAN(MID(Updates!D595,FIND("Employee Name: ",Updates!D595)+15,(FIND("Job Title",Updates!D595)-(FIND("Employee Name: ",Updates!D595)+15)))))</f>
        <v>#VALUE!</v>
      </c>
      <c r="P595" t="e">
        <f t="shared" si="84"/>
        <v>#VALUE!</v>
      </c>
      <c r="Q595" t="e">
        <f t="shared" si="85"/>
        <v>#VALUE!</v>
      </c>
      <c r="R595" t="e">
        <f t="shared" si="86"/>
        <v>#VALUE!</v>
      </c>
      <c r="S595" t="e">
        <f>TRIM(CLEAN(MID(Updates!D595,FIND("Account to clone: ",Updates!D595)+18,(FIND("Position",Updates!D595)-(FIND("Account to clone: ",Updates!D595)+18)))))</f>
        <v>#VALUE!</v>
      </c>
      <c r="T595" t="str">
        <f t="shared" si="87"/>
        <v/>
      </c>
      <c r="U595" t="str">
        <f t="shared" si="88"/>
        <v>No</v>
      </c>
      <c r="V595" t="e">
        <f>TRIM(CLEAN(MID(Updates!D595,FIND("Home Share (H:\ drive) required: ",Updates!D595)+4,(FIND("Group Share (S:\ drive) required: ",Updates!D595)-(FIND("Home Share (H:\ drive) required: ",Updates!D595)+4)))))</f>
        <v>#VALUE!</v>
      </c>
      <c r="W595" t="str">
        <f t="shared" si="89"/>
        <v>No</v>
      </c>
      <c r="X595" t="e">
        <f>TRIM(CLEAN(MID(Updates!D595,FIND("S Drive Path: ",Updates!D595)+14,(FIND("Position",Updates!D595)-(FIND("S Drive Path: ",Updates!D595)+14)))))</f>
        <v>#VALUE!</v>
      </c>
      <c r="Y595" t="e">
        <f>("USR\"&amp;Updates!K595)</f>
        <v>#VALUE!</v>
      </c>
      <c r="Z595" t="e">
        <f>Updates!K595&amp;"$"</f>
        <v>#VALUE!</v>
      </c>
      <c r="AA595" s="11">
        <f t="shared" ca="1" si="90"/>
        <v>19</v>
      </c>
      <c r="AB595" s="6" t="str">
        <f ca="1">LOOKUP(AA595,AC2:AC21,AD2:AD21)</f>
        <v>DC4MDB09</v>
      </c>
    </row>
    <row r="596" spans="1:28" ht="12" customHeight="1">
      <c r="A596" s="6" t="e">
        <f>TRIM(CLEAN(MID(Updates!D596,FIND("Network User Id: ",Updates!D596)+17,(FIND("E-MAIL ACCOUNTS",Updates!D596)-(FIND("Network User Id:",Updates!D596)+17)))))</f>
        <v>#VALUE!</v>
      </c>
      <c r="B596" s="6" t="e">
        <f>TRIM(CLEAN(MID(Updates!D596,FIND("Logon ID: ",Updates!D596)+10,(FIND("Password:",Updates!D596)-(FIND("Logon ID:",Updates!D596)+10)))))</f>
        <v>#VALUE!</v>
      </c>
      <c r="C596" t="e">
        <f>TRIM(CLEAN(MID(Updates!D596,FIND("Primary Address: ",Updates!D596)+17,(FIND("Secondary Address:",Updates!D596)-(FIND("Primary Address: ",Updates!D596)+17)))))</f>
        <v>#VALUE!</v>
      </c>
      <c r="D596" t="e">
        <f>TRIM(CLEAN(MID(Updates!D596,FIND("Secondary Address: ",Updates!D596)+19,(FIND("** PLEASE DO NOT REPLY TO THIS E-MAIL. ",Updates!D596)-(FIND("Secondary Address: ",Updates!D596)+19)))))</f>
        <v>#VALUE!</v>
      </c>
      <c r="E596" t="b">
        <f>IF(COUNT(SEARCH({"transpo.ottawa.on.ca"},D596)),"@ottawa.ca")</f>
        <v>0</v>
      </c>
      <c r="F596" s="9" t="e">
        <f t="shared" si="82"/>
        <v>#VALUE!</v>
      </c>
      <c r="G596" t="e">
        <f>TRIM(CLEAN(MID(Updates!D596,FIND("E-mail Address: ",Updates!D596)+16,(FIND("The employee",Updates!D596)-(FIND("E-mail Address: ",Updates!D596)+16)))))</f>
        <v>#VALUE!</v>
      </c>
      <c r="H596" t="e">
        <f>TRIM(CLEAN(MID(Updates!D596,FIND("Account Password: ",Updates!D596)+18,(FIND("NETWORK ACCOUNTS",Updates!D596)-(FIND("Account Password:",Updates!D596)+18)))))</f>
        <v>#VALUE!</v>
      </c>
      <c r="I596" t="e">
        <f>TRIM(CLEAN(MID(Updates!D596,FIND("Password: ",Updates!D596)+10,(FIND("E-mail",Updates!D596)-(FIND("Password:",Updates!D596)+12)))))</f>
        <v>#VALUE!</v>
      </c>
      <c r="J596" t="e">
        <f>TRIM(CLEAN(MID(Updates!D596,FIND("Account to clone: ",Updates!D596)+18,(FIND("Position",Updates!D596)-(FIND("Account to clone: ",Updates!D596)+18)))))</f>
        <v>#VALUE!</v>
      </c>
      <c r="K596" t="e">
        <f>TRIM(CLEAN(MID(Updates!D596,FIND("Clone permissions of another account: ",Updates!D596)+38,(FIND("Email required:",Updates!D596)-(FIND("Clone permissions of another account: ",Updates!D596)+38)))))</f>
        <v>#VALUE!</v>
      </c>
      <c r="L596" t="e">
        <f t="shared" si="83"/>
        <v>#VALUE!</v>
      </c>
      <c r="M596" s="8" t="e">
        <f>TRIM(CLEAN(MID(Updates!D596,FIND("Branch: ",Updates!D596)+8,(FIND("Division",Updates!D596)-(FIND("Branch: ",Updates!D596)+8)))))</f>
        <v>#VALUE!</v>
      </c>
      <c r="N596" s="8" t="e">
        <f>TRIM(CLEAN(MID(Updates!D596,FIND("Pooled Position: ",Updates!D596)+17,(FIND("Are the",Updates!D596)-(FIND("Pooled Position: ",Updates!D596)+17)))))</f>
        <v>#VALUE!</v>
      </c>
      <c r="O596" t="e">
        <f>TRIM(CLEAN(MID(Updates!D596,FIND("Employee Name: ",Updates!D596)+15,(FIND("Job Title",Updates!D596)-(FIND("Employee Name: ",Updates!D596)+15)))))</f>
        <v>#VALUE!</v>
      </c>
      <c r="P596" t="e">
        <f t="shared" si="84"/>
        <v>#VALUE!</v>
      </c>
      <c r="Q596" t="e">
        <f t="shared" si="85"/>
        <v>#VALUE!</v>
      </c>
      <c r="R596" t="e">
        <f t="shared" si="86"/>
        <v>#VALUE!</v>
      </c>
      <c r="S596" t="e">
        <f>TRIM(CLEAN(MID(Updates!D596,FIND("Account to clone: ",Updates!D596)+18,(FIND("Position",Updates!D596)-(FIND("Account to clone: ",Updates!D596)+18)))))</f>
        <v>#VALUE!</v>
      </c>
      <c r="T596" t="str">
        <f t="shared" si="87"/>
        <v/>
      </c>
      <c r="U596" t="str">
        <f t="shared" si="88"/>
        <v>No</v>
      </c>
      <c r="V596" t="e">
        <f>TRIM(CLEAN(MID(Updates!D596,FIND("Home Share (H:\ drive) required: ",Updates!D596)+4,(FIND("Group Share (S:\ drive) required: ",Updates!D596)-(FIND("Home Share (H:\ drive) required: ",Updates!D596)+4)))))</f>
        <v>#VALUE!</v>
      </c>
      <c r="W596" t="str">
        <f t="shared" si="89"/>
        <v>No</v>
      </c>
      <c r="X596" t="e">
        <f>TRIM(CLEAN(MID(Updates!D596,FIND("S Drive Path: ",Updates!D596)+14,(FIND("Position",Updates!D596)-(FIND("S Drive Path: ",Updates!D596)+14)))))</f>
        <v>#VALUE!</v>
      </c>
      <c r="Y596" t="e">
        <f>("USR\"&amp;Updates!K596)</f>
        <v>#VALUE!</v>
      </c>
      <c r="Z596" t="e">
        <f>Updates!K596&amp;"$"</f>
        <v>#VALUE!</v>
      </c>
      <c r="AA596" s="11">
        <f t="shared" ca="1" si="90"/>
        <v>5</v>
      </c>
      <c r="AB596" s="6" t="str">
        <f ca="1">LOOKUP(AA596,AC2:AC21,AD2:AD21)</f>
        <v>DC1MDB05</v>
      </c>
    </row>
    <row r="597" spans="1:28" ht="12" customHeight="1">
      <c r="A597" s="6" t="e">
        <f>TRIM(CLEAN(MID(Updates!D597,FIND("Network User Id: ",Updates!D597)+17,(FIND("E-MAIL ACCOUNTS",Updates!D597)-(FIND("Network User Id:",Updates!D597)+17)))))</f>
        <v>#VALUE!</v>
      </c>
      <c r="B597" s="6" t="e">
        <f>TRIM(CLEAN(MID(Updates!D597,FIND("Logon ID: ",Updates!D597)+10,(FIND("Password:",Updates!D597)-(FIND("Logon ID:",Updates!D597)+10)))))</f>
        <v>#VALUE!</v>
      </c>
      <c r="C597" t="e">
        <f>TRIM(CLEAN(MID(Updates!D597,FIND("Primary Address: ",Updates!D597)+17,(FIND("Secondary Address:",Updates!D597)-(FIND("Primary Address: ",Updates!D597)+17)))))</f>
        <v>#VALUE!</v>
      </c>
      <c r="D597" t="e">
        <f>TRIM(CLEAN(MID(Updates!D597,FIND("Secondary Address: ",Updates!D597)+19,(FIND("** PLEASE DO NOT REPLY TO THIS E-MAIL. ",Updates!D597)-(FIND("Secondary Address: ",Updates!D597)+19)))))</f>
        <v>#VALUE!</v>
      </c>
      <c r="E597" t="b">
        <f>IF(COUNT(SEARCH({"transpo.ottawa.on.ca"},D597)),"@ottawa.ca")</f>
        <v>0</v>
      </c>
      <c r="F597" s="9" t="e">
        <f t="shared" si="82"/>
        <v>#VALUE!</v>
      </c>
      <c r="G597" t="e">
        <f>TRIM(CLEAN(MID(Updates!D597,FIND("E-mail Address: ",Updates!D597)+16,(FIND("The employee",Updates!D597)-(FIND("E-mail Address: ",Updates!D597)+16)))))</f>
        <v>#VALUE!</v>
      </c>
      <c r="H597" t="e">
        <f>TRIM(CLEAN(MID(Updates!D597,FIND("Account Password: ",Updates!D597)+18,(FIND("NETWORK ACCOUNTS",Updates!D597)-(FIND("Account Password:",Updates!D597)+18)))))</f>
        <v>#VALUE!</v>
      </c>
      <c r="I597" t="e">
        <f>TRIM(CLEAN(MID(Updates!D597,FIND("Password: ",Updates!D597)+10,(FIND("E-mail",Updates!D597)-(FIND("Password:",Updates!D597)+12)))))</f>
        <v>#VALUE!</v>
      </c>
      <c r="J597" t="e">
        <f>TRIM(CLEAN(MID(Updates!D597,FIND("Account to clone: ",Updates!D597)+18,(FIND("Position",Updates!D597)-(FIND("Account to clone: ",Updates!D597)+18)))))</f>
        <v>#VALUE!</v>
      </c>
      <c r="K597" t="e">
        <f>TRIM(CLEAN(MID(Updates!D597,FIND("Clone permissions of another account: ",Updates!D597)+38,(FIND("Email required:",Updates!D597)-(FIND("Clone permissions of another account: ",Updates!D597)+38)))))</f>
        <v>#VALUE!</v>
      </c>
      <c r="L597" t="e">
        <f t="shared" si="83"/>
        <v>#VALUE!</v>
      </c>
      <c r="M597" s="8" t="e">
        <f>TRIM(CLEAN(MID(Updates!D597,FIND("Branch: ",Updates!D597)+8,(FIND("Division",Updates!D597)-(FIND("Branch: ",Updates!D597)+8)))))</f>
        <v>#VALUE!</v>
      </c>
      <c r="N597" s="8" t="e">
        <f>TRIM(CLEAN(MID(Updates!D597,FIND("Pooled Position: ",Updates!D597)+17,(FIND("Are the",Updates!D597)-(FIND("Pooled Position: ",Updates!D597)+17)))))</f>
        <v>#VALUE!</v>
      </c>
      <c r="O597" t="e">
        <f>TRIM(CLEAN(MID(Updates!D597,FIND("Employee Name: ",Updates!D597)+15,(FIND("Job Title",Updates!D597)-(FIND("Employee Name: ",Updates!D597)+15)))))</f>
        <v>#VALUE!</v>
      </c>
      <c r="P597" t="e">
        <f t="shared" si="84"/>
        <v>#VALUE!</v>
      </c>
      <c r="Q597" t="e">
        <f t="shared" si="85"/>
        <v>#VALUE!</v>
      </c>
      <c r="R597" t="e">
        <f t="shared" si="86"/>
        <v>#VALUE!</v>
      </c>
      <c r="S597" t="e">
        <f>TRIM(CLEAN(MID(Updates!D597,FIND("Account to clone: ",Updates!D597)+18,(FIND("Position",Updates!D597)-(FIND("Account to clone: ",Updates!D597)+18)))))</f>
        <v>#VALUE!</v>
      </c>
      <c r="T597" t="str">
        <f t="shared" si="87"/>
        <v/>
      </c>
      <c r="U597" t="str">
        <f t="shared" si="88"/>
        <v>No</v>
      </c>
      <c r="V597" t="e">
        <f>TRIM(CLEAN(MID(Updates!D597,FIND("Home Share (H:\ drive) required: ",Updates!D597)+4,(FIND("Group Share (S:\ drive) required: ",Updates!D597)-(FIND("Home Share (H:\ drive) required: ",Updates!D597)+4)))))</f>
        <v>#VALUE!</v>
      </c>
      <c r="W597" t="str">
        <f t="shared" si="89"/>
        <v>No</v>
      </c>
      <c r="X597" t="e">
        <f>TRIM(CLEAN(MID(Updates!D597,FIND("S Drive Path: ",Updates!D597)+14,(FIND("Position",Updates!D597)-(FIND("S Drive Path: ",Updates!D597)+14)))))</f>
        <v>#VALUE!</v>
      </c>
      <c r="Y597" t="e">
        <f>("USR\"&amp;Updates!K597)</f>
        <v>#VALUE!</v>
      </c>
      <c r="Z597" t="e">
        <f>Updates!K597&amp;"$"</f>
        <v>#VALUE!</v>
      </c>
      <c r="AA597" s="11">
        <f t="shared" ca="1" si="90"/>
        <v>6</v>
      </c>
      <c r="AB597" s="6" t="str">
        <f ca="1">LOOKUP(AA597,AC2:AC21,AD2:AD21)</f>
        <v>DC1MDB06</v>
      </c>
    </row>
    <row r="598" spans="1:28" ht="12" customHeight="1">
      <c r="A598" s="6" t="e">
        <f>TRIM(CLEAN(MID(Updates!D598,FIND("Network User Id: ",Updates!D598)+17,(FIND("E-MAIL ACCOUNTS",Updates!D598)-(FIND("Network User Id:",Updates!D598)+17)))))</f>
        <v>#VALUE!</v>
      </c>
      <c r="B598" s="6" t="e">
        <f>TRIM(CLEAN(MID(Updates!D598,FIND("Logon ID: ",Updates!D598)+10,(FIND("Password:",Updates!D598)-(FIND("Logon ID:",Updates!D598)+10)))))</f>
        <v>#VALUE!</v>
      </c>
      <c r="C598" t="e">
        <f>TRIM(CLEAN(MID(Updates!D598,FIND("Primary Address: ",Updates!D598)+17,(FIND("Secondary Address:",Updates!D598)-(FIND("Primary Address: ",Updates!D598)+17)))))</f>
        <v>#VALUE!</v>
      </c>
      <c r="D598" t="e">
        <f>TRIM(CLEAN(MID(Updates!D598,FIND("Secondary Address: ",Updates!D598)+19,(FIND("** PLEASE DO NOT REPLY TO THIS E-MAIL. ",Updates!D598)-(FIND("Secondary Address: ",Updates!D598)+19)))))</f>
        <v>#VALUE!</v>
      </c>
      <c r="E598" t="b">
        <f>IF(COUNT(SEARCH({"transpo.ottawa.on.ca"},D598)),"@ottawa.ca")</f>
        <v>0</v>
      </c>
      <c r="F598" s="9" t="e">
        <f t="shared" si="82"/>
        <v>#VALUE!</v>
      </c>
      <c r="G598" t="e">
        <f>TRIM(CLEAN(MID(Updates!D598,FIND("E-mail Address: ",Updates!D598)+16,(FIND("The employee",Updates!D598)-(FIND("E-mail Address: ",Updates!D598)+16)))))</f>
        <v>#VALUE!</v>
      </c>
      <c r="H598" t="e">
        <f>TRIM(CLEAN(MID(Updates!D598,FIND("Account Password: ",Updates!D598)+18,(FIND("NETWORK ACCOUNTS",Updates!D598)-(FIND("Account Password:",Updates!D598)+18)))))</f>
        <v>#VALUE!</v>
      </c>
      <c r="I598" t="e">
        <f>TRIM(CLEAN(MID(Updates!D598,FIND("Password: ",Updates!D598)+10,(FIND("E-mail",Updates!D598)-(FIND("Password:",Updates!D598)+12)))))</f>
        <v>#VALUE!</v>
      </c>
      <c r="J598" t="e">
        <f>TRIM(CLEAN(MID(Updates!D598,FIND("Account to clone: ",Updates!D598)+18,(FIND("Position",Updates!D598)-(FIND("Account to clone: ",Updates!D598)+18)))))</f>
        <v>#VALUE!</v>
      </c>
      <c r="K598" t="e">
        <f>TRIM(CLEAN(MID(Updates!D598,FIND("Clone permissions of another account: ",Updates!D598)+38,(FIND("Email required:",Updates!D598)-(FIND("Clone permissions of another account: ",Updates!D598)+38)))))</f>
        <v>#VALUE!</v>
      </c>
      <c r="L598" t="e">
        <f t="shared" si="83"/>
        <v>#VALUE!</v>
      </c>
      <c r="M598" s="8" t="e">
        <f>TRIM(CLEAN(MID(Updates!D598,FIND("Branch: ",Updates!D598)+8,(FIND("Division",Updates!D598)-(FIND("Branch: ",Updates!D598)+8)))))</f>
        <v>#VALUE!</v>
      </c>
      <c r="N598" s="8" t="e">
        <f>TRIM(CLEAN(MID(Updates!D598,FIND("Pooled Position: ",Updates!D598)+17,(FIND("Are the",Updates!D598)-(FIND("Pooled Position: ",Updates!D598)+17)))))</f>
        <v>#VALUE!</v>
      </c>
      <c r="O598" t="e">
        <f>TRIM(CLEAN(MID(Updates!D598,FIND("Employee Name: ",Updates!D598)+15,(FIND("Job Title",Updates!D598)-(FIND("Employee Name: ",Updates!D598)+15)))))</f>
        <v>#VALUE!</v>
      </c>
      <c r="P598" t="e">
        <f t="shared" si="84"/>
        <v>#VALUE!</v>
      </c>
      <c r="Q598" t="e">
        <f t="shared" si="85"/>
        <v>#VALUE!</v>
      </c>
      <c r="R598" t="e">
        <f t="shared" si="86"/>
        <v>#VALUE!</v>
      </c>
      <c r="S598" t="e">
        <f>TRIM(CLEAN(MID(Updates!D598,FIND("Account to clone: ",Updates!D598)+18,(FIND("Position",Updates!D598)-(FIND("Account to clone: ",Updates!D598)+18)))))</f>
        <v>#VALUE!</v>
      </c>
      <c r="T598" t="str">
        <f t="shared" si="87"/>
        <v/>
      </c>
      <c r="U598" t="str">
        <f t="shared" si="88"/>
        <v>No</v>
      </c>
      <c r="V598" t="e">
        <f>TRIM(CLEAN(MID(Updates!D598,FIND("Home Share (H:\ drive) required: ",Updates!D598)+4,(FIND("Group Share (S:\ drive) required: ",Updates!D598)-(FIND("Home Share (H:\ drive) required: ",Updates!D598)+4)))))</f>
        <v>#VALUE!</v>
      </c>
      <c r="W598" t="str">
        <f t="shared" si="89"/>
        <v>No</v>
      </c>
      <c r="X598" t="e">
        <f>TRIM(CLEAN(MID(Updates!D598,FIND("S Drive Path: ",Updates!D598)+14,(FIND("Position",Updates!D598)-(FIND("S Drive Path: ",Updates!D598)+14)))))</f>
        <v>#VALUE!</v>
      </c>
      <c r="Y598" t="e">
        <f>("USR\"&amp;Updates!K598)</f>
        <v>#VALUE!</v>
      </c>
      <c r="Z598" t="e">
        <f>Updates!K598&amp;"$"</f>
        <v>#VALUE!</v>
      </c>
      <c r="AA598" s="11">
        <f t="shared" ca="1" si="90"/>
        <v>11</v>
      </c>
      <c r="AB598" s="6" t="str">
        <f ca="1">LOOKUP(AA598,AC2:AC21,AD2:AD21)</f>
        <v>DC4MDB01</v>
      </c>
    </row>
    <row r="599" spans="1:28" ht="12" customHeight="1">
      <c r="A599" s="6" t="e">
        <f>TRIM(CLEAN(MID(Updates!D599,FIND("Network User Id: ",Updates!D599)+17,(FIND("E-MAIL ACCOUNTS",Updates!D599)-(FIND("Network User Id:",Updates!D599)+17)))))</f>
        <v>#VALUE!</v>
      </c>
      <c r="B599" s="6" t="e">
        <f>TRIM(CLEAN(MID(Updates!D599,FIND("Logon ID: ",Updates!D599)+10,(FIND("Password:",Updates!D599)-(FIND("Logon ID:",Updates!D599)+10)))))</f>
        <v>#VALUE!</v>
      </c>
      <c r="C599" t="e">
        <f>TRIM(CLEAN(MID(Updates!D599,FIND("Primary Address: ",Updates!D599)+17,(FIND("Secondary Address:",Updates!D599)-(FIND("Primary Address: ",Updates!D599)+17)))))</f>
        <v>#VALUE!</v>
      </c>
      <c r="D599" t="e">
        <f>TRIM(CLEAN(MID(Updates!D599,FIND("Secondary Address: ",Updates!D599)+19,(FIND("** PLEASE DO NOT REPLY TO THIS E-MAIL. ",Updates!D599)-(FIND("Secondary Address: ",Updates!D599)+19)))))</f>
        <v>#VALUE!</v>
      </c>
      <c r="E599" t="b">
        <f>IF(COUNT(SEARCH({"transpo.ottawa.on.ca"},D599)),"@ottawa.ca")</f>
        <v>0</v>
      </c>
      <c r="F599" s="9" t="e">
        <f t="shared" si="82"/>
        <v>#VALUE!</v>
      </c>
      <c r="G599" t="e">
        <f>TRIM(CLEAN(MID(Updates!D599,FIND("E-mail Address: ",Updates!D599)+16,(FIND("The employee",Updates!D599)-(FIND("E-mail Address: ",Updates!D599)+16)))))</f>
        <v>#VALUE!</v>
      </c>
      <c r="H599" t="e">
        <f>TRIM(CLEAN(MID(Updates!D599,FIND("Account Password: ",Updates!D599)+18,(FIND("NETWORK ACCOUNTS",Updates!D599)-(FIND("Account Password:",Updates!D599)+18)))))</f>
        <v>#VALUE!</v>
      </c>
      <c r="I599" t="e">
        <f>TRIM(CLEAN(MID(Updates!D599,FIND("Password: ",Updates!D599)+10,(FIND("E-mail",Updates!D599)-(FIND("Password:",Updates!D599)+12)))))</f>
        <v>#VALUE!</v>
      </c>
      <c r="J599" t="e">
        <f>TRIM(CLEAN(MID(Updates!D599,FIND("Account to clone: ",Updates!D599)+18,(FIND("Position",Updates!D599)-(FIND("Account to clone: ",Updates!D599)+18)))))</f>
        <v>#VALUE!</v>
      </c>
      <c r="K599" t="e">
        <f>TRIM(CLEAN(MID(Updates!D599,FIND("Clone permissions of another account: ",Updates!D599)+38,(FIND("Email required:",Updates!D599)-(FIND("Clone permissions of another account: ",Updates!D599)+38)))))</f>
        <v>#VALUE!</v>
      </c>
      <c r="L599" t="e">
        <f t="shared" si="83"/>
        <v>#VALUE!</v>
      </c>
      <c r="M599" s="8" t="e">
        <f>TRIM(CLEAN(MID(Updates!D599,FIND("Branch: ",Updates!D599)+8,(FIND("Division",Updates!D599)-(FIND("Branch: ",Updates!D599)+8)))))</f>
        <v>#VALUE!</v>
      </c>
      <c r="N599" s="8" t="e">
        <f>TRIM(CLEAN(MID(Updates!D599,FIND("Pooled Position: ",Updates!D599)+17,(FIND("Are the",Updates!D599)-(FIND("Pooled Position: ",Updates!D599)+17)))))</f>
        <v>#VALUE!</v>
      </c>
      <c r="O599" t="e">
        <f>TRIM(CLEAN(MID(Updates!D599,FIND("Employee Name: ",Updates!D599)+15,(FIND("Job Title",Updates!D599)-(FIND("Employee Name: ",Updates!D599)+15)))))</f>
        <v>#VALUE!</v>
      </c>
      <c r="P599" t="e">
        <f t="shared" si="84"/>
        <v>#VALUE!</v>
      </c>
      <c r="Q599" t="e">
        <f t="shared" si="85"/>
        <v>#VALUE!</v>
      </c>
      <c r="R599" t="e">
        <f t="shared" si="86"/>
        <v>#VALUE!</v>
      </c>
      <c r="S599" t="e">
        <f>TRIM(CLEAN(MID(Updates!D599,FIND("Account to clone: ",Updates!D599)+18,(FIND("Position",Updates!D599)-(FIND("Account to clone: ",Updates!D599)+18)))))</f>
        <v>#VALUE!</v>
      </c>
      <c r="T599" t="str">
        <f t="shared" si="87"/>
        <v/>
      </c>
      <c r="U599" t="str">
        <f t="shared" si="88"/>
        <v>No</v>
      </c>
      <c r="V599" t="e">
        <f>TRIM(CLEAN(MID(Updates!D599,FIND("Home Share (H:\ drive) required: ",Updates!D599)+4,(FIND("Group Share (S:\ drive) required: ",Updates!D599)-(FIND("Home Share (H:\ drive) required: ",Updates!D599)+4)))))</f>
        <v>#VALUE!</v>
      </c>
      <c r="W599" t="str">
        <f t="shared" si="89"/>
        <v>No</v>
      </c>
      <c r="X599" t="e">
        <f>TRIM(CLEAN(MID(Updates!D599,FIND("S Drive Path: ",Updates!D599)+14,(FIND("Position",Updates!D599)-(FIND("S Drive Path: ",Updates!D599)+14)))))</f>
        <v>#VALUE!</v>
      </c>
      <c r="Y599" t="e">
        <f>("USR\"&amp;Updates!K599)</f>
        <v>#VALUE!</v>
      </c>
      <c r="Z599" t="e">
        <f>Updates!K599&amp;"$"</f>
        <v>#VALUE!</v>
      </c>
      <c r="AA599" s="11">
        <f t="shared" ca="1" si="90"/>
        <v>20</v>
      </c>
      <c r="AB599" s="6" t="str">
        <f ca="1">LOOKUP(AA599,AC2:AC21,AD2:AD21)</f>
        <v>DC4MDB10</v>
      </c>
    </row>
    <row r="600" spans="1:28" ht="12" customHeight="1">
      <c r="A600" s="6" t="e">
        <f>TRIM(CLEAN(MID(Updates!D600,FIND("Network User Id: ",Updates!D600)+17,(FIND("E-MAIL ACCOUNTS",Updates!D600)-(FIND("Network User Id:",Updates!D600)+17)))))</f>
        <v>#VALUE!</v>
      </c>
      <c r="B600" s="6" t="e">
        <f>TRIM(CLEAN(MID(Updates!D600,FIND("Logon ID: ",Updates!D600)+10,(FIND("Password:",Updates!D600)-(FIND("Logon ID:",Updates!D600)+10)))))</f>
        <v>#VALUE!</v>
      </c>
      <c r="C600" t="e">
        <f>TRIM(CLEAN(MID(Updates!D600,FIND("Primary Address: ",Updates!D600)+17,(FIND("Secondary Address:",Updates!D600)-(FIND("Primary Address: ",Updates!D600)+17)))))</f>
        <v>#VALUE!</v>
      </c>
      <c r="D600" t="e">
        <f>TRIM(CLEAN(MID(Updates!D600,FIND("Secondary Address: ",Updates!D600)+19,(FIND("** PLEASE DO NOT REPLY TO THIS E-MAIL. ",Updates!D600)-(FIND("Secondary Address: ",Updates!D600)+19)))))</f>
        <v>#VALUE!</v>
      </c>
      <c r="E600" t="b">
        <f>IF(COUNT(SEARCH({"transpo.ottawa.on.ca"},D600)),"@ottawa.ca")</f>
        <v>0</v>
      </c>
      <c r="F600" s="9" t="e">
        <f t="shared" si="82"/>
        <v>#VALUE!</v>
      </c>
      <c r="G600" t="e">
        <f>TRIM(CLEAN(MID(Updates!D600,FIND("E-mail Address: ",Updates!D600)+16,(FIND("The employee",Updates!D600)-(FIND("E-mail Address: ",Updates!D600)+16)))))</f>
        <v>#VALUE!</v>
      </c>
      <c r="H600" t="e">
        <f>TRIM(CLEAN(MID(Updates!D600,FIND("Account Password: ",Updates!D600)+18,(FIND("NETWORK ACCOUNTS",Updates!D600)-(FIND("Account Password:",Updates!D600)+18)))))</f>
        <v>#VALUE!</v>
      </c>
      <c r="I600" t="e">
        <f>TRIM(CLEAN(MID(Updates!D600,FIND("Password: ",Updates!D600)+10,(FIND("E-mail",Updates!D600)-(FIND("Password:",Updates!D600)+12)))))</f>
        <v>#VALUE!</v>
      </c>
      <c r="J600" t="e">
        <f>TRIM(CLEAN(MID(Updates!D600,FIND("Account to clone: ",Updates!D600)+18,(FIND("Position",Updates!D600)-(FIND("Account to clone: ",Updates!D600)+18)))))</f>
        <v>#VALUE!</v>
      </c>
      <c r="K600" t="e">
        <f>TRIM(CLEAN(MID(Updates!D600,FIND("Clone permissions of another account: ",Updates!D600)+38,(FIND("Email required:",Updates!D600)-(FIND("Clone permissions of another account: ",Updates!D600)+38)))))</f>
        <v>#VALUE!</v>
      </c>
      <c r="L600" t="e">
        <f t="shared" si="83"/>
        <v>#VALUE!</v>
      </c>
      <c r="M600" s="8" t="e">
        <f>TRIM(CLEAN(MID(Updates!D600,FIND("Branch: ",Updates!D600)+8,(FIND("Division",Updates!D600)-(FIND("Branch: ",Updates!D600)+8)))))</f>
        <v>#VALUE!</v>
      </c>
      <c r="N600" s="8" t="e">
        <f>TRIM(CLEAN(MID(Updates!D600,FIND("Pooled Position: ",Updates!D600)+17,(FIND("Are the",Updates!D600)-(FIND("Pooled Position: ",Updates!D600)+17)))))</f>
        <v>#VALUE!</v>
      </c>
      <c r="O600" t="e">
        <f>TRIM(CLEAN(MID(Updates!D600,FIND("Employee Name: ",Updates!D600)+15,(FIND("Job Title",Updates!D600)-(FIND("Employee Name: ",Updates!D600)+15)))))</f>
        <v>#VALUE!</v>
      </c>
      <c r="P600" t="e">
        <f t="shared" si="84"/>
        <v>#VALUE!</v>
      </c>
      <c r="Q600" t="e">
        <f t="shared" si="85"/>
        <v>#VALUE!</v>
      </c>
      <c r="R600" t="e">
        <f t="shared" si="86"/>
        <v>#VALUE!</v>
      </c>
      <c r="S600" t="e">
        <f>TRIM(CLEAN(MID(Updates!D600,FIND("Account to clone: ",Updates!D600)+18,(FIND("Position",Updates!D600)-(FIND("Account to clone: ",Updates!D600)+18)))))</f>
        <v>#VALUE!</v>
      </c>
      <c r="T600" t="str">
        <f t="shared" si="87"/>
        <v/>
      </c>
      <c r="U600" t="str">
        <f t="shared" si="88"/>
        <v>No</v>
      </c>
      <c r="V600" t="e">
        <f>TRIM(CLEAN(MID(Updates!D600,FIND("Home Share (H:\ drive) required: ",Updates!D600)+4,(FIND("Group Share (S:\ drive) required: ",Updates!D600)-(FIND("Home Share (H:\ drive) required: ",Updates!D600)+4)))))</f>
        <v>#VALUE!</v>
      </c>
      <c r="W600" t="str">
        <f t="shared" si="89"/>
        <v>No</v>
      </c>
      <c r="X600" t="e">
        <f>TRIM(CLEAN(MID(Updates!D600,FIND("S Drive Path: ",Updates!D600)+14,(FIND("Position",Updates!D600)-(FIND("S Drive Path: ",Updates!D600)+14)))))</f>
        <v>#VALUE!</v>
      </c>
      <c r="Y600" t="e">
        <f>("USR\"&amp;Updates!K600)</f>
        <v>#VALUE!</v>
      </c>
      <c r="Z600" t="e">
        <f>Updates!K600&amp;"$"</f>
        <v>#VALUE!</v>
      </c>
      <c r="AA600" s="11">
        <f t="shared" ca="1" si="90"/>
        <v>19</v>
      </c>
      <c r="AB600" s="6" t="str">
        <f ca="1">LOOKUP(AA600,AC2:AC21,AD2:AD21)</f>
        <v>DC4MDB09</v>
      </c>
    </row>
    <row r="601" spans="1:28" ht="12" customHeight="1">
      <c r="A601" s="6" t="e">
        <f>TRIM(CLEAN(MID(Updates!D601,FIND("Network User Id: ",Updates!D601)+17,(FIND("E-MAIL ACCOUNTS",Updates!D601)-(FIND("Network User Id:",Updates!D601)+17)))))</f>
        <v>#VALUE!</v>
      </c>
      <c r="B601" s="6" t="e">
        <f>TRIM(CLEAN(MID(Updates!D601,FIND("Logon ID: ",Updates!D601)+10,(FIND("Password:",Updates!D601)-(FIND("Logon ID:",Updates!D601)+10)))))</f>
        <v>#VALUE!</v>
      </c>
      <c r="C601" t="e">
        <f>TRIM(CLEAN(MID(Updates!D601,FIND("Primary Address: ",Updates!D601)+17,(FIND("Secondary Address:",Updates!D601)-(FIND("Primary Address: ",Updates!D601)+17)))))</f>
        <v>#VALUE!</v>
      </c>
      <c r="D601" t="e">
        <f>TRIM(CLEAN(MID(Updates!D601,FIND("Secondary Address: ",Updates!D601)+19,(FIND("** PLEASE DO NOT REPLY TO THIS E-MAIL. ",Updates!D601)-(FIND("Secondary Address: ",Updates!D601)+19)))))</f>
        <v>#VALUE!</v>
      </c>
      <c r="E601" t="b">
        <f>IF(COUNT(SEARCH({"transpo.ottawa.on.ca"},D601)),"@ottawa.ca")</f>
        <v>0</v>
      </c>
      <c r="F601" s="9" t="e">
        <f t="shared" si="82"/>
        <v>#VALUE!</v>
      </c>
      <c r="G601" t="e">
        <f>TRIM(CLEAN(MID(Updates!D601,FIND("E-mail Address: ",Updates!D601)+16,(FIND("The employee",Updates!D601)-(FIND("E-mail Address: ",Updates!D601)+16)))))</f>
        <v>#VALUE!</v>
      </c>
      <c r="H601" t="e">
        <f>TRIM(CLEAN(MID(Updates!D601,FIND("Account Password: ",Updates!D601)+18,(FIND("NETWORK ACCOUNTS",Updates!D601)-(FIND("Account Password:",Updates!D601)+18)))))</f>
        <v>#VALUE!</v>
      </c>
      <c r="I601" t="e">
        <f>TRIM(CLEAN(MID(Updates!D601,FIND("Password: ",Updates!D601)+10,(FIND("E-mail",Updates!D601)-(FIND("Password:",Updates!D601)+12)))))</f>
        <v>#VALUE!</v>
      </c>
      <c r="J601" t="e">
        <f>TRIM(CLEAN(MID(Updates!D601,FIND("Account to clone: ",Updates!D601)+18,(FIND("Position",Updates!D601)-(FIND("Account to clone: ",Updates!D601)+18)))))</f>
        <v>#VALUE!</v>
      </c>
      <c r="K601" t="e">
        <f>TRIM(CLEAN(MID(Updates!D601,FIND("Clone permissions of another account: ",Updates!D601)+38,(FIND("Email required:",Updates!D601)-(FIND("Clone permissions of another account: ",Updates!D601)+38)))))</f>
        <v>#VALUE!</v>
      </c>
      <c r="L601" t="e">
        <f t="shared" si="83"/>
        <v>#VALUE!</v>
      </c>
      <c r="M601" s="8" t="e">
        <f>TRIM(CLEAN(MID(Updates!D601,FIND("Branch: ",Updates!D601)+8,(FIND("Division",Updates!D601)-(FIND("Branch: ",Updates!D601)+8)))))</f>
        <v>#VALUE!</v>
      </c>
      <c r="N601" s="8" t="e">
        <f>TRIM(CLEAN(MID(Updates!D601,FIND("Pooled Position: ",Updates!D601)+17,(FIND("Are the",Updates!D601)-(FIND("Pooled Position: ",Updates!D601)+17)))))</f>
        <v>#VALUE!</v>
      </c>
      <c r="O601" t="e">
        <f>TRIM(CLEAN(MID(Updates!D601,FIND("Employee Name: ",Updates!D601)+15,(FIND("Job Title",Updates!D601)-(FIND("Employee Name: ",Updates!D601)+15)))))</f>
        <v>#VALUE!</v>
      </c>
      <c r="P601" t="e">
        <f t="shared" si="84"/>
        <v>#VALUE!</v>
      </c>
      <c r="Q601" t="e">
        <f t="shared" si="85"/>
        <v>#VALUE!</v>
      </c>
      <c r="R601" t="e">
        <f t="shared" si="86"/>
        <v>#VALUE!</v>
      </c>
      <c r="S601" t="e">
        <f>TRIM(CLEAN(MID(Updates!D601,FIND("Account to clone: ",Updates!D601)+18,(FIND("Position",Updates!D601)-(FIND("Account to clone: ",Updates!D601)+18)))))</f>
        <v>#VALUE!</v>
      </c>
      <c r="T601" t="str">
        <f t="shared" si="87"/>
        <v/>
      </c>
      <c r="U601" t="str">
        <f t="shared" si="88"/>
        <v>No</v>
      </c>
      <c r="V601" t="e">
        <f>TRIM(CLEAN(MID(Updates!D601,FIND("Home Share (H:\ drive) required: ",Updates!D601)+4,(FIND("Group Share (S:\ drive) required: ",Updates!D601)-(FIND("Home Share (H:\ drive) required: ",Updates!D601)+4)))))</f>
        <v>#VALUE!</v>
      </c>
      <c r="W601" t="str">
        <f t="shared" si="89"/>
        <v>No</v>
      </c>
      <c r="X601" t="e">
        <f>TRIM(CLEAN(MID(Updates!D601,FIND("S Drive Path: ",Updates!D601)+14,(FIND("Position",Updates!D601)-(FIND("S Drive Path: ",Updates!D601)+14)))))</f>
        <v>#VALUE!</v>
      </c>
      <c r="Y601" t="e">
        <f>("USR\"&amp;Updates!K601)</f>
        <v>#VALUE!</v>
      </c>
      <c r="Z601" t="e">
        <f>Updates!K601&amp;"$"</f>
        <v>#VALUE!</v>
      </c>
      <c r="AA601" s="11">
        <f t="shared" ca="1" si="90"/>
        <v>12</v>
      </c>
      <c r="AB601" s="6" t="str">
        <f ca="1">LOOKUP(AA601,AC2:AC21,AD2:AD21)</f>
        <v>DC4MDB02</v>
      </c>
    </row>
    <row r="602" spans="1:28" ht="12" customHeight="1">
      <c r="A602" s="6" t="e">
        <f>TRIM(CLEAN(MID(Updates!D602,FIND("Network User Id: ",Updates!D602)+17,(FIND("E-MAIL ACCOUNTS",Updates!D602)-(FIND("Network User Id:",Updates!D602)+17)))))</f>
        <v>#VALUE!</v>
      </c>
      <c r="B602" s="6" t="e">
        <f>TRIM(CLEAN(MID(Updates!D602,FIND("Logon ID: ",Updates!D602)+10,(FIND("Password:",Updates!D602)-(FIND("Logon ID:",Updates!D602)+10)))))</f>
        <v>#VALUE!</v>
      </c>
      <c r="C602" t="e">
        <f>TRIM(CLEAN(MID(Updates!D602,FIND("Primary Address: ",Updates!D602)+17,(FIND("Secondary Address:",Updates!D602)-(FIND("Primary Address: ",Updates!D602)+17)))))</f>
        <v>#VALUE!</v>
      </c>
      <c r="D602" t="e">
        <f>TRIM(CLEAN(MID(Updates!D602,FIND("Secondary Address: ",Updates!D602)+19,(FIND("** PLEASE DO NOT REPLY TO THIS E-MAIL. ",Updates!D602)-(FIND("Secondary Address: ",Updates!D602)+19)))))</f>
        <v>#VALUE!</v>
      </c>
      <c r="E602" t="b">
        <f>IF(COUNT(SEARCH({"transpo.ottawa.on.ca"},D602)),"@ottawa.ca")</f>
        <v>0</v>
      </c>
      <c r="F602" s="9" t="e">
        <f t="shared" si="82"/>
        <v>#VALUE!</v>
      </c>
      <c r="G602" t="e">
        <f>TRIM(CLEAN(MID(Updates!D602,FIND("E-mail Address: ",Updates!D602)+16,(FIND("The employee",Updates!D602)-(FIND("E-mail Address: ",Updates!D602)+16)))))</f>
        <v>#VALUE!</v>
      </c>
      <c r="H602" t="e">
        <f>TRIM(CLEAN(MID(Updates!D602,FIND("Account Password: ",Updates!D602)+18,(FIND("NETWORK ACCOUNTS",Updates!D602)-(FIND("Account Password:",Updates!D602)+18)))))</f>
        <v>#VALUE!</v>
      </c>
      <c r="I602" t="e">
        <f>TRIM(CLEAN(MID(Updates!D602,FIND("Password: ",Updates!D602)+10,(FIND("E-mail",Updates!D602)-(FIND("Password:",Updates!D602)+12)))))</f>
        <v>#VALUE!</v>
      </c>
      <c r="J602" t="e">
        <f>TRIM(CLEAN(MID(Updates!D602,FIND("Account to clone: ",Updates!D602)+18,(FIND("Position",Updates!D602)-(FIND("Account to clone: ",Updates!D602)+18)))))</f>
        <v>#VALUE!</v>
      </c>
      <c r="K602" t="e">
        <f>TRIM(CLEAN(MID(Updates!D602,FIND("Clone permissions of another account: ",Updates!D602)+38,(FIND("Email required:",Updates!D602)-(FIND("Clone permissions of another account: ",Updates!D602)+38)))))</f>
        <v>#VALUE!</v>
      </c>
      <c r="L602" t="e">
        <f t="shared" si="83"/>
        <v>#VALUE!</v>
      </c>
      <c r="M602" s="8" t="e">
        <f>TRIM(CLEAN(MID(Updates!D602,FIND("Branch: ",Updates!D602)+8,(FIND("Division",Updates!D602)-(FIND("Branch: ",Updates!D602)+8)))))</f>
        <v>#VALUE!</v>
      </c>
      <c r="N602" s="8" t="e">
        <f>TRIM(CLEAN(MID(Updates!D602,FIND("Pooled Position: ",Updates!D602)+17,(FIND("Are the",Updates!D602)-(FIND("Pooled Position: ",Updates!D602)+17)))))</f>
        <v>#VALUE!</v>
      </c>
      <c r="O602" t="e">
        <f>TRIM(CLEAN(MID(Updates!D602,FIND("Employee Name: ",Updates!D602)+15,(FIND("Job Title",Updates!D602)-(FIND("Employee Name: ",Updates!D602)+15)))))</f>
        <v>#VALUE!</v>
      </c>
      <c r="P602" t="e">
        <f t="shared" si="84"/>
        <v>#VALUE!</v>
      </c>
      <c r="Q602" t="e">
        <f t="shared" si="85"/>
        <v>#VALUE!</v>
      </c>
      <c r="R602" t="e">
        <f t="shared" si="86"/>
        <v>#VALUE!</v>
      </c>
      <c r="S602" t="e">
        <f>TRIM(CLEAN(MID(Updates!D602,FIND("Account to clone: ",Updates!D602)+18,(FIND("Position",Updates!D602)-(FIND("Account to clone: ",Updates!D602)+18)))))</f>
        <v>#VALUE!</v>
      </c>
      <c r="T602" t="str">
        <f t="shared" si="87"/>
        <v/>
      </c>
      <c r="U602" t="str">
        <f t="shared" si="88"/>
        <v>No</v>
      </c>
      <c r="V602" t="e">
        <f>TRIM(CLEAN(MID(Updates!D602,FIND("Home Share (H:\ drive) required: ",Updates!D602)+4,(FIND("Group Share (S:\ drive) required: ",Updates!D602)-(FIND("Home Share (H:\ drive) required: ",Updates!D602)+4)))))</f>
        <v>#VALUE!</v>
      </c>
      <c r="W602" t="str">
        <f t="shared" si="89"/>
        <v>No</v>
      </c>
      <c r="X602" t="e">
        <f>TRIM(CLEAN(MID(Updates!D602,FIND("S Drive Path: ",Updates!D602)+14,(FIND("Position",Updates!D602)-(FIND("S Drive Path: ",Updates!D602)+14)))))</f>
        <v>#VALUE!</v>
      </c>
      <c r="Y602" t="e">
        <f>("USR\"&amp;Updates!K602)</f>
        <v>#VALUE!</v>
      </c>
      <c r="Z602" t="e">
        <f>Updates!K602&amp;"$"</f>
        <v>#VALUE!</v>
      </c>
      <c r="AA602" s="11">
        <f t="shared" ca="1" si="90"/>
        <v>17</v>
      </c>
      <c r="AB602" s="6" t="str">
        <f ca="1">LOOKUP(AA602,AC2:AC21,AD2:AD21)</f>
        <v>DC4MDB07</v>
      </c>
    </row>
    <row r="603" spans="1:28" ht="12" customHeight="1">
      <c r="A603" s="6" t="e">
        <f>TRIM(CLEAN(MID(Updates!D603,FIND("Network User Id: ",Updates!D603)+17,(FIND("E-MAIL ACCOUNTS",Updates!D603)-(FIND("Network User Id:",Updates!D603)+17)))))</f>
        <v>#VALUE!</v>
      </c>
      <c r="B603" s="6" t="e">
        <f>TRIM(CLEAN(MID(Updates!D603,FIND("Logon ID: ",Updates!D603)+10,(FIND("Password:",Updates!D603)-(FIND("Logon ID:",Updates!D603)+10)))))</f>
        <v>#VALUE!</v>
      </c>
      <c r="C603" t="e">
        <f>TRIM(CLEAN(MID(Updates!D603,FIND("Primary Address: ",Updates!D603)+17,(FIND("Secondary Address:",Updates!D603)-(FIND("Primary Address: ",Updates!D603)+17)))))</f>
        <v>#VALUE!</v>
      </c>
      <c r="D603" t="e">
        <f>TRIM(CLEAN(MID(Updates!D603,FIND("Secondary Address: ",Updates!D603)+19,(FIND("** PLEASE DO NOT REPLY TO THIS E-MAIL. ",Updates!D603)-(FIND("Secondary Address: ",Updates!D603)+19)))))</f>
        <v>#VALUE!</v>
      </c>
      <c r="E603" t="b">
        <f>IF(COUNT(SEARCH({"transpo.ottawa.on.ca"},D603)),"@ottawa.ca")</f>
        <v>0</v>
      </c>
      <c r="F603" s="9" t="e">
        <f t="shared" si="82"/>
        <v>#VALUE!</v>
      </c>
      <c r="G603" t="e">
        <f>TRIM(CLEAN(MID(Updates!D603,FIND("E-mail Address: ",Updates!D603)+16,(FIND("The employee",Updates!D603)-(FIND("E-mail Address: ",Updates!D603)+16)))))</f>
        <v>#VALUE!</v>
      </c>
      <c r="H603" t="e">
        <f>TRIM(CLEAN(MID(Updates!D603,FIND("Account Password: ",Updates!D603)+18,(FIND("NETWORK ACCOUNTS",Updates!D603)-(FIND("Account Password:",Updates!D603)+18)))))</f>
        <v>#VALUE!</v>
      </c>
      <c r="I603" t="e">
        <f>TRIM(CLEAN(MID(Updates!D603,FIND("Password: ",Updates!D603)+10,(FIND("E-mail",Updates!D603)-(FIND("Password:",Updates!D603)+12)))))</f>
        <v>#VALUE!</v>
      </c>
      <c r="J603" t="e">
        <f>TRIM(CLEAN(MID(Updates!D603,FIND("Account to clone: ",Updates!D603)+18,(FIND("Position",Updates!D603)-(FIND("Account to clone: ",Updates!D603)+18)))))</f>
        <v>#VALUE!</v>
      </c>
      <c r="K603" t="e">
        <f>TRIM(CLEAN(MID(Updates!D603,FIND("Clone permissions of another account: ",Updates!D603)+38,(FIND("Email required:",Updates!D603)-(FIND("Clone permissions of another account: ",Updates!D603)+38)))))</f>
        <v>#VALUE!</v>
      </c>
      <c r="L603" t="e">
        <f t="shared" si="83"/>
        <v>#VALUE!</v>
      </c>
      <c r="M603" s="8" t="e">
        <f>TRIM(CLEAN(MID(Updates!D603,FIND("Branch: ",Updates!D603)+8,(FIND("Division",Updates!D603)-(FIND("Branch: ",Updates!D603)+8)))))</f>
        <v>#VALUE!</v>
      </c>
      <c r="N603" s="8" t="e">
        <f>TRIM(CLEAN(MID(Updates!D603,FIND("Pooled Position: ",Updates!D603)+17,(FIND("Are the",Updates!D603)-(FIND("Pooled Position: ",Updates!D603)+17)))))</f>
        <v>#VALUE!</v>
      </c>
      <c r="O603" t="e">
        <f>TRIM(CLEAN(MID(Updates!D603,FIND("Employee Name: ",Updates!D603)+15,(FIND("Job Title",Updates!D603)-(FIND("Employee Name: ",Updates!D603)+15)))))</f>
        <v>#VALUE!</v>
      </c>
      <c r="P603" t="e">
        <f t="shared" si="84"/>
        <v>#VALUE!</v>
      </c>
      <c r="Q603" t="e">
        <f t="shared" si="85"/>
        <v>#VALUE!</v>
      </c>
      <c r="R603" t="e">
        <f t="shared" si="86"/>
        <v>#VALUE!</v>
      </c>
      <c r="S603" t="e">
        <f>TRIM(CLEAN(MID(Updates!D603,FIND("Account to clone: ",Updates!D603)+18,(FIND("Position",Updates!D603)-(FIND("Account to clone: ",Updates!D603)+18)))))</f>
        <v>#VALUE!</v>
      </c>
      <c r="T603" t="str">
        <f t="shared" si="87"/>
        <v/>
      </c>
      <c r="U603" t="str">
        <f t="shared" si="88"/>
        <v>No</v>
      </c>
      <c r="V603" t="e">
        <f>TRIM(CLEAN(MID(Updates!D603,FIND("Home Share (H:\ drive) required: ",Updates!D603)+4,(FIND("Group Share (S:\ drive) required: ",Updates!D603)-(FIND("Home Share (H:\ drive) required: ",Updates!D603)+4)))))</f>
        <v>#VALUE!</v>
      </c>
      <c r="W603" t="str">
        <f t="shared" si="89"/>
        <v>No</v>
      </c>
      <c r="X603" t="e">
        <f>TRIM(CLEAN(MID(Updates!D603,FIND("S Drive Path: ",Updates!D603)+14,(FIND("Position",Updates!D603)-(FIND("S Drive Path: ",Updates!D603)+14)))))</f>
        <v>#VALUE!</v>
      </c>
      <c r="Y603" t="e">
        <f>("USR\"&amp;Updates!K603)</f>
        <v>#VALUE!</v>
      </c>
      <c r="Z603" t="e">
        <f>Updates!K603&amp;"$"</f>
        <v>#VALUE!</v>
      </c>
      <c r="AA603" s="11">
        <f t="shared" ca="1" si="90"/>
        <v>14</v>
      </c>
      <c r="AB603" s="6" t="str">
        <f ca="1">LOOKUP(AA603,AC2:AC21,AD2:AD21)</f>
        <v>DC4MDB04</v>
      </c>
    </row>
    <row r="604" spans="1:28" ht="12" customHeight="1">
      <c r="A604" s="6" t="e">
        <f>TRIM(CLEAN(MID(Updates!D604,FIND("Network User Id: ",Updates!D604)+17,(FIND("E-MAIL ACCOUNTS",Updates!D604)-(FIND("Network User Id:",Updates!D604)+17)))))</f>
        <v>#VALUE!</v>
      </c>
      <c r="B604" s="6" t="e">
        <f>TRIM(CLEAN(MID(Updates!D604,FIND("Logon ID: ",Updates!D604)+10,(FIND("Password:",Updates!D604)-(FIND("Logon ID:",Updates!D604)+10)))))</f>
        <v>#VALUE!</v>
      </c>
      <c r="C604" t="e">
        <f>TRIM(CLEAN(MID(Updates!D604,FIND("Primary Address: ",Updates!D604)+17,(FIND("Secondary Address:",Updates!D604)-(FIND("Primary Address: ",Updates!D604)+17)))))</f>
        <v>#VALUE!</v>
      </c>
      <c r="D604" t="e">
        <f>TRIM(CLEAN(MID(Updates!D604,FIND("Secondary Address: ",Updates!D604)+19,(FIND("** PLEASE DO NOT REPLY TO THIS E-MAIL. ",Updates!D604)-(FIND("Secondary Address: ",Updates!D604)+19)))))</f>
        <v>#VALUE!</v>
      </c>
      <c r="E604" t="b">
        <f>IF(COUNT(SEARCH({"transpo.ottawa.on.ca"},D604)),"@ottawa.ca")</f>
        <v>0</v>
      </c>
      <c r="F604" s="9" t="e">
        <f t="shared" si="82"/>
        <v>#VALUE!</v>
      </c>
      <c r="G604" t="e">
        <f>TRIM(CLEAN(MID(Updates!D604,FIND("E-mail Address: ",Updates!D604)+16,(FIND("The employee",Updates!D604)-(FIND("E-mail Address: ",Updates!D604)+16)))))</f>
        <v>#VALUE!</v>
      </c>
      <c r="H604" t="e">
        <f>TRIM(CLEAN(MID(Updates!D604,FIND("Account Password: ",Updates!D604)+18,(FIND("NETWORK ACCOUNTS",Updates!D604)-(FIND("Account Password:",Updates!D604)+18)))))</f>
        <v>#VALUE!</v>
      </c>
      <c r="I604" t="e">
        <f>TRIM(CLEAN(MID(Updates!D604,FIND("Password: ",Updates!D604)+10,(FIND("E-mail",Updates!D604)-(FIND("Password:",Updates!D604)+12)))))</f>
        <v>#VALUE!</v>
      </c>
      <c r="J604" t="e">
        <f>TRIM(CLEAN(MID(Updates!D604,FIND("Account to clone: ",Updates!D604)+18,(FIND("Position",Updates!D604)-(FIND("Account to clone: ",Updates!D604)+18)))))</f>
        <v>#VALUE!</v>
      </c>
      <c r="K604" t="e">
        <f>TRIM(CLEAN(MID(Updates!D604,FIND("Clone permissions of another account: ",Updates!D604)+38,(FIND("Email required:",Updates!D604)-(FIND("Clone permissions of another account: ",Updates!D604)+38)))))</f>
        <v>#VALUE!</v>
      </c>
      <c r="L604" t="e">
        <f t="shared" si="83"/>
        <v>#VALUE!</v>
      </c>
      <c r="M604" s="8" t="e">
        <f>TRIM(CLEAN(MID(Updates!D604,FIND("Branch: ",Updates!D604)+8,(FIND("Division",Updates!D604)-(FIND("Branch: ",Updates!D604)+8)))))</f>
        <v>#VALUE!</v>
      </c>
      <c r="N604" s="8" t="e">
        <f>TRIM(CLEAN(MID(Updates!D604,FIND("Pooled Position: ",Updates!D604)+17,(FIND("Are the",Updates!D604)-(FIND("Pooled Position: ",Updates!D604)+17)))))</f>
        <v>#VALUE!</v>
      </c>
      <c r="O604" t="e">
        <f>TRIM(CLEAN(MID(Updates!D604,FIND("Employee Name: ",Updates!D604)+15,(FIND("Job Title",Updates!D604)-(FIND("Employee Name: ",Updates!D604)+15)))))</f>
        <v>#VALUE!</v>
      </c>
      <c r="P604" t="e">
        <f t="shared" si="84"/>
        <v>#VALUE!</v>
      </c>
      <c r="Q604" t="e">
        <f t="shared" si="85"/>
        <v>#VALUE!</v>
      </c>
      <c r="R604" t="e">
        <f t="shared" si="86"/>
        <v>#VALUE!</v>
      </c>
      <c r="S604" t="e">
        <f>TRIM(CLEAN(MID(Updates!D604,FIND("Account to clone: ",Updates!D604)+18,(FIND("Position",Updates!D604)-(FIND("Account to clone: ",Updates!D604)+18)))))</f>
        <v>#VALUE!</v>
      </c>
      <c r="T604" t="str">
        <f t="shared" si="87"/>
        <v/>
      </c>
      <c r="U604" t="str">
        <f t="shared" si="88"/>
        <v>No</v>
      </c>
      <c r="V604" t="e">
        <f>TRIM(CLEAN(MID(Updates!D604,FIND("Home Share (H:\ drive) required: ",Updates!D604)+4,(FIND("Group Share (S:\ drive) required: ",Updates!D604)-(FIND("Home Share (H:\ drive) required: ",Updates!D604)+4)))))</f>
        <v>#VALUE!</v>
      </c>
      <c r="W604" t="str">
        <f t="shared" si="89"/>
        <v>No</v>
      </c>
      <c r="X604" t="e">
        <f>TRIM(CLEAN(MID(Updates!D604,FIND("S Drive Path: ",Updates!D604)+14,(FIND("Position",Updates!D604)-(FIND("S Drive Path: ",Updates!D604)+14)))))</f>
        <v>#VALUE!</v>
      </c>
      <c r="Y604" t="e">
        <f>("USR\"&amp;Updates!K604)</f>
        <v>#VALUE!</v>
      </c>
      <c r="Z604" t="e">
        <f>Updates!K604&amp;"$"</f>
        <v>#VALUE!</v>
      </c>
      <c r="AA604" s="11">
        <f t="shared" ca="1" si="90"/>
        <v>17</v>
      </c>
      <c r="AB604" s="6" t="str">
        <f ca="1">LOOKUP(AA604,AC2:AC21,AD2:AD21)</f>
        <v>DC4MDB07</v>
      </c>
    </row>
    <row r="605" spans="1:28" ht="12" customHeight="1">
      <c r="A605" s="6" t="e">
        <f>TRIM(CLEAN(MID(Updates!D605,FIND("Network User Id: ",Updates!D605)+17,(FIND("E-MAIL ACCOUNTS",Updates!D605)-(FIND("Network User Id:",Updates!D605)+17)))))</f>
        <v>#VALUE!</v>
      </c>
      <c r="B605" s="6" t="e">
        <f>TRIM(CLEAN(MID(Updates!D605,FIND("Logon ID: ",Updates!D605)+10,(FIND("Password:",Updates!D605)-(FIND("Logon ID:",Updates!D605)+10)))))</f>
        <v>#VALUE!</v>
      </c>
      <c r="C605" t="e">
        <f>TRIM(CLEAN(MID(Updates!D605,FIND("Primary Address: ",Updates!D605)+17,(FIND("Secondary Address:",Updates!D605)-(FIND("Primary Address: ",Updates!D605)+17)))))</f>
        <v>#VALUE!</v>
      </c>
      <c r="D605" t="e">
        <f>TRIM(CLEAN(MID(Updates!D605,FIND("Secondary Address: ",Updates!D605)+19,(FIND("** PLEASE DO NOT REPLY TO THIS E-MAIL. ",Updates!D605)-(FIND("Secondary Address: ",Updates!D605)+19)))))</f>
        <v>#VALUE!</v>
      </c>
      <c r="E605" t="b">
        <f>IF(COUNT(SEARCH({"transpo.ottawa.on.ca"},D605)),"@ottawa.ca")</f>
        <v>0</v>
      </c>
      <c r="F605" s="9" t="e">
        <f t="shared" si="82"/>
        <v>#VALUE!</v>
      </c>
      <c r="G605" t="e">
        <f>TRIM(CLEAN(MID(Updates!D605,FIND("E-mail Address: ",Updates!D605)+16,(FIND("The employee",Updates!D605)-(FIND("E-mail Address: ",Updates!D605)+16)))))</f>
        <v>#VALUE!</v>
      </c>
      <c r="H605" t="e">
        <f>TRIM(CLEAN(MID(Updates!D605,FIND("Account Password: ",Updates!D605)+18,(FIND("NETWORK ACCOUNTS",Updates!D605)-(FIND("Account Password:",Updates!D605)+18)))))</f>
        <v>#VALUE!</v>
      </c>
      <c r="I605" t="e">
        <f>TRIM(CLEAN(MID(Updates!D605,FIND("Password: ",Updates!D605)+10,(FIND("E-mail",Updates!D605)-(FIND("Password:",Updates!D605)+12)))))</f>
        <v>#VALUE!</v>
      </c>
      <c r="J605" t="e">
        <f>TRIM(CLEAN(MID(Updates!D605,FIND("Account to clone: ",Updates!D605)+18,(FIND("Position",Updates!D605)-(FIND("Account to clone: ",Updates!D605)+18)))))</f>
        <v>#VALUE!</v>
      </c>
      <c r="K605" t="e">
        <f>TRIM(CLEAN(MID(Updates!D605,FIND("Clone permissions of another account: ",Updates!D605)+38,(FIND("Email required:",Updates!D605)-(FIND("Clone permissions of another account: ",Updates!D605)+38)))))</f>
        <v>#VALUE!</v>
      </c>
      <c r="L605" t="e">
        <f t="shared" si="83"/>
        <v>#VALUE!</v>
      </c>
      <c r="M605" s="8" t="e">
        <f>TRIM(CLEAN(MID(Updates!D605,FIND("Branch: ",Updates!D605)+8,(FIND("Division",Updates!D605)-(FIND("Branch: ",Updates!D605)+8)))))</f>
        <v>#VALUE!</v>
      </c>
      <c r="N605" s="8" t="e">
        <f>TRIM(CLEAN(MID(Updates!D605,FIND("Pooled Position: ",Updates!D605)+17,(FIND("Are the",Updates!D605)-(FIND("Pooled Position: ",Updates!D605)+17)))))</f>
        <v>#VALUE!</v>
      </c>
      <c r="O605" t="e">
        <f>TRIM(CLEAN(MID(Updates!D605,FIND("Employee Name: ",Updates!D605)+15,(FIND("Job Title",Updates!D605)-(FIND("Employee Name: ",Updates!D605)+15)))))</f>
        <v>#VALUE!</v>
      </c>
      <c r="P605" t="e">
        <f t="shared" si="84"/>
        <v>#VALUE!</v>
      </c>
      <c r="Q605" t="e">
        <f t="shared" si="85"/>
        <v>#VALUE!</v>
      </c>
      <c r="R605" t="e">
        <f t="shared" si="86"/>
        <v>#VALUE!</v>
      </c>
      <c r="S605" t="e">
        <f>TRIM(CLEAN(MID(Updates!D605,FIND("Account to clone: ",Updates!D605)+18,(FIND("Position",Updates!D605)-(FIND("Account to clone: ",Updates!D605)+18)))))</f>
        <v>#VALUE!</v>
      </c>
      <c r="T605" t="str">
        <f t="shared" si="87"/>
        <v/>
      </c>
      <c r="U605" t="str">
        <f t="shared" si="88"/>
        <v>No</v>
      </c>
      <c r="V605" t="e">
        <f>TRIM(CLEAN(MID(Updates!D605,FIND("Home Share (H:\ drive) required: ",Updates!D605)+4,(FIND("Group Share (S:\ drive) required: ",Updates!D605)-(FIND("Home Share (H:\ drive) required: ",Updates!D605)+4)))))</f>
        <v>#VALUE!</v>
      </c>
      <c r="W605" t="str">
        <f t="shared" si="89"/>
        <v>No</v>
      </c>
      <c r="X605" t="e">
        <f>TRIM(CLEAN(MID(Updates!D605,FIND("S Drive Path: ",Updates!D605)+14,(FIND("Position",Updates!D605)-(FIND("S Drive Path: ",Updates!D605)+14)))))</f>
        <v>#VALUE!</v>
      </c>
      <c r="Y605" t="e">
        <f>("USR\"&amp;Updates!K605)</f>
        <v>#VALUE!</v>
      </c>
      <c r="Z605" t="e">
        <f>Updates!K605&amp;"$"</f>
        <v>#VALUE!</v>
      </c>
      <c r="AA605" s="11">
        <f t="shared" ca="1" si="90"/>
        <v>2</v>
      </c>
      <c r="AB605" s="6" t="str">
        <f ca="1">LOOKUP(AA605,AC2:AC21,AD2:AD21)</f>
        <v>DC1MDB02</v>
      </c>
    </row>
    <row r="606" spans="1:28" ht="12" customHeight="1">
      <c r="A606" s="6" t="e">
        <f>TRIM(CLEAN(MID(Updates!D606,FIND("Network User Id: ",Updates!D606)+17,(FIND("E-MAIL ACCOUNTS",Updates!D606)-(FIND("Network User Id:",Updates!D606)+17)))))</f>
        <v>#VALUE!</v>
      </c>
      <c r="B606" s="6" t="e">
        <f>TRIM(CLEAN(MID(Updates!D606,FIND("Logon ID: ",Updates!D606)+10,(FIND("Password:",Updates!D606)-(FIND("Logon ID:",Updates!D606)+10)))))</f>
        <v>#VALUE!</v>
      </c>
      <c r="C606" t="e">
        <f>TRIM(CLEAN(MID(Updates!D606,FIND("Primary Address: ",Updates!D606)+17,(FIND("Secondary Address:",Updates!D606)-(FIND("Primary Address: ",Updates!D606)+17)))))</f>
        <v>#VALUE!</v>
      </c>
      <c r="D606" t="e">
        <f>TRIM(CLEAN(MID(Updates!D606,FIND("Secondary Address: ",Updates!D606)+19,(FIND("** PLEASE DO NOT REPLY TO THIS E-MAIL. ",Updates!D606)-(FIND("Secondary Address: ",Updates!D606)+19)))))</f>
        <v>#VALUE!</v>
      </c>
      <c r="E606" t="b">
        <f>IF(COUNT(SEARCH({"transpo.ottawa.on.ca"},D606)),"@ottawa.ca")</f>
        <v>0</v>
      </c>
      <c r="F606" s="9" t="e">
        <f t="shared" si="82"/>
        <v>#VALUE!</v>
      </c>
      <c r="G606" t="e">
        <f>TRIM(CLEAN(MID(Updates!D606,FIND("E-mail Address: ",Updates!D606)+16,(FIND("The employee",Updates!D606)-(FIND("E-mail Address: ",Updates!D606)+16)))))</f>
        <v>#VALUE!</v>
      </c>
      <c r="H606" t="e">
        <f>TRIM(CLEAN(MID(Updates!D606,FIND("Account Password: ",Updates!D606)+18,(FIND("NETWORK ACCOUNTS",Updates!D606)-(FIND("Account Password:",Updates!D606)+18)))))</f>
        <v>#VALUE!</v>
      </c>
      <c r="I606" t="e">
        <f>TRIM(CLEAN(MID(Updates!D606,FIND("Password: ",Updates!D606)+10,(FIND("E-mail",Updates!D606)-(FIND("Password:",Updates!D606)+12)))))</f>
        <v>#VALUE!</v>
      </c>
      <c r="J606" t="e">
        <f>TRIM(CLEAN(MID(Updates!D606,FIND("Account to clone: ",Updates!D606)+18,(FIND("Position",Updates!D606)-(FIND("Account to clone: ",Updates!D606)+18)))))</f>
        <v>#VALUE!</v>
      </c>
      <c r="K606" t="e">
        <f>TRIM(CLEAN(MID(Updates!D606,FIND("Clone permissions of another account: ",Updates!D606)+38,(FIND("Email required:",Updates!D606)-(FIND("Clone permissions of another account: ",Updates!D606)+38)))))</f>
        <v>#VALUE!</v>
      </c>
      <c r="L606" t="e">
        <f t="shared" si="83"/>
        <v>#VALUE!</v>
      </c>
      <c r="M606" s="8" t="e">
        <f>TRIM(CLEAN(MID(Updates!D606,FIND("Branch: ",Updates!D606)+8,(FIND("Division",Updates!D606)-(FIND("Branch: ",Updates!D606)+8)))))</f>
        <v>#VALUE!</v>
      </c>
      <c r="N606" s="8" t="e">
        <f>TRIM(CLEAN(MID(Updates!D606,FIND("Pooled Position: ",Updates!D606)+17,(FIND("Are the",Updates!D606)-(FIND("Pooled Position: ",Updates!D606)+17)))))</f>
        <v>#VALUE!</v>
      </c>
      <c r="O606" t="e">
        <f>TRIM(CLEAN(MID(Updates!D606,FIND("Employee Name: ",Updates!D606)+15,(FIND("Job Title",Updates!D606)-(FIND("Employee Name: ",Updates!D606)+15)))))</f>
        <v>#VALUE!</v>
      </c>
      <c r="P606" t="e">
        <f t="shared" si="84"/>
        <v>#VALUE!</v>
      </c>
      <c r="Q606" t="e">
        <f t="shared" si="85"/>
        <v>#VALUE!</v>
      </c>
      <c r="R606" t="e">
        <f t="shared" si="86"/>
        <v>#VALUE!</v>
      </c>
      <c r="S606" t="e">
        <f>TRIM(CLEAN(MID(Updates!D606,FIND("Account to clone: ",Updates!D606)+18,(FIND("Position",Updates!D606)-(FIND("Account to clone: ",Updates!D606)+18)))))</f>
        <v>#VALUE!</v>
      </c>
      <c r="T606" t="str">
        <f t="shared" si="87"/>
        <v/>
      </c>
      <c r="U606" t="str">
        <f t="shared" si="88"/>
        <v>No</v>
      </c>
      <c r="V606" t="e">
        <f>TRIM(CLEAN(MID(Updates!D606,FIND("Home Share (H:\ drive) required: ",Updates!D606)+4,(FIND("Group Share (S:\ drive) required: ",Updates!D606)-(FIND("Home Share (H:\ drive) required: ",Updates!D606)+4)))))</f>
        <v>#VALUE!</v>
      </c>
      <c r="W606" t="str">
        <f t="shared" si="89"/>
        <v>No</v>
      </c>
      <c r="X606" t="e">
        <f>TRIM(CLEAN(MID(Updates!D606,FIND("S Drive Path: ",Updates!D606)+14,(FIND("Position",Updates!D606)-(FIND("S Drive Path: ",Updates!D606)+14)))))</f>
        <v>#VALUE!</v>
      </c>
      <c r="Y606" t="e">
        <f>("USR\"&amp;Updates!K606)</f>
        <v>#VALUE!</v>
      </c>
      <c r="Z606" t="e">
        <f>Updates!K606&amp;"$"</f>
        <v>#VALUE!</v>
      </c>
      <c r="AA606" s="11">
        <f t="shared" ca="1" si="90"/>
        <v>8</v>
      </c>
      <c r="AB606" s="6" t="str">
        <f ca="1">LOOKUP(AA606,AC2:AC21,AD2:AD21)</f>
        <v>DC1MDB08</v>
      </c>
    </row>
    <row r="607" spans="1:28" ht="12" customHeight="1">
      <c r="A607" s="6" t="e">
        <f>TRIM(CLEAN(MID(Updates!D607,FIND("Network User Id: ",Updates!D607)+17,(FIND("E-MAIL ACCOUNTS",Updates!D607)-(FIND("Network User Id:",Updates!D607)+17)))))</f>
        <v>#VALUE!</v>
      </c>
      <c r="B607" s="6" t="e">
        <f>TRIM(CLEAN(MID(Updates!D607,FIND("Logon ID: ",Updates!D607)+10,(FIND("Password:",Updates!D607)-(FIND("Logon ID:",Updates!D607)+10)))))</f>
        <v>#VALUE!</v>
      </c>
      <c r="C607" t="e">
        <f>TRIM(CLEAN(MID(Updates!D607,FIND("Primary Address: ",Updates!D607)+17,(FIND("Secondary Address:",Updates!D607)-(FIND("Primary Address: ",Updates!D607)+17)))))</f>
        <v>#VALUE!</v>
      </c>
      <c r="D607" t="e">
        <f>TRIM(CLEAN(MID(Updates!D607,FIND("Secondary Address: ",Updates!D607)+19,(FIND("** PLEASE DO NOT REPLY TO THIS E-MAIL. ",Updates!D607)-(FIND("Secondary Address: ",Updates!D607)+19)))))</f>
        <v>#VALUE!</v>
      </c>
      <c r="E607" t="b">
        <f>IF(COUNT(SEARCH({"transpo.ottawa.on.ca"},D607)),"@ottawa.ca")</f>
        <v>0</v>
      </c>
      <c r="F607" s="9" t="e">
        <f t="shared" si="82"/>
        <v>#VALUE!</v>
      </c>
      <c r="G607" t="e">
        <f>TRIM(CLEAN(MID(Updates!D607,FIND("E-mail Address: ",Updates!D607)+16,(FIND("The employee",Updates!D607)-(FIND("E-mail Address: ",Updates!D607)+16)))))</f>
        <v>#VALUE!</v>
      </c>
      <c r="H607" t="e">
        <f>TRIM(CLEAN(MID(Updates!D607,FIND("Account Password: ",Updates!D607)+18,(FIND("NETWORK ACCOUNTS",Updates!D607)-(FIND("Account Password:",Updates!D607)+18)))))</f>
        <v>#VALUE!</v>
      </c>
      <c r="I607" t="e">
        <f>TRIM(CLEAN(MID(Updates!D607,FIND("Password: ",Updates!D607)+10,(FIND("E-mail",Updates!D607)-(FIND("Password:",Updates!D607)+12)))))</f>
        <v>#VALUE!</v>
      </c>
      <c r="J607" t="e">
        <f>TRIM(CLEAN(MID(Updates!D607,FIND("Account to clone: ",Updates!D607)+18,(FIND("Position",Updates!D607)-(FIND("Account to clone: ",Updates!D607)+18)))))</f>
        <v>#VALUE!</v>
      </c>
      <c r="K607" t="e">
        <f>TRIM(CLEAN(MID(Updates!D607,FIND("Clone permissions of another account: ",Updates!D607)+38,(FIND("Email required:",Updates!D607)-(FIND("Clone permissions of another account: ",Updates!D607)+38)))))</f>
        <v>#VALUE!</v>
      </c>
      <c r="L607" t="e">
        <f t="shared" si="83"/>
        <v>#VALUE!</v>
      </c>
      <c r="M607" s="8" t="e">
        <f>TRIM(CLEAN(MID(Updates!D607,FIND("Branch: ",Updates!D607)+8,(FIND("Division",Updates!D607)-(FIND("Branch: ",Updates!D607)+8)))))</f>
        <v>#VALUE!</v>
      </c>
      <c r="N607" s="8" t="e">
        <f>TRIM(CLEAN(MID(Updates!D607,FIND("Pooled Position: ",Updates!D607)+17,(FIND("Are the",Updates!D607)-(FIND("Pooled Position: ",Updates!D607)+17)))))</f>
        <v>#VALUE!</v>
      </c>
      <c r="O607" t="e">
        <f>TRIM(CLEAN(MID(Updates!D607,FIND("Employee Name: ",Updates!D607)+15,(FIND("Job Title",Updates!D607)-(FIND("Employee Name: ",Updates!D607)+15)))))</f>
        <v>#VALUE!</v>
      </c>
      <c r="P607" t="e">
        <f t="shared" si="84"/>
        <v>#VALUE!</v>
      </c>
      <c r="Q607" t="e">
        <f t="shared" si="85"/>
        <v>#VALUE!</v>
      </c>
      <c r="R607" t="e">
        <f t="shared" si="86"/>
        <v>#VALUE!</v>
      </c>
      <c r="S607" t="e">
        <f>TRIM(CLEAN(MID(Updates!D607,FIND("Account to clone: ",Updates!D607)+18,(FIND("Position",Updates!D607)-(FIND("Account to clone: ",Updates!D607)+18)))))</f>
        <v>#VALUE!</v>
      </c>
      <c r="T607" t="str">
        <f t="shared" si="87"/>
        <v/>
      </c>
      <c r="U607" t="str">
        <f t="shared" si="88"/>
        <v>No</v>
      </c>
      <c r="V607" t="e">
        <f>TRIM(CLEAN(MID(Updates!D607,FIND("Home Share (H:\ drive) required: ",Updates!D607)+4,(FIND("Group Share (S:\ drive) required: ",Updates!D607)-(FIND("Home Share (H:\ drive) required: ",Updates!D607)+4)))))</f>
        <v>#VALUE!</v>
      </c>
      <c r="W607" t="str">
        <f t="shared" si="89"/>
        <v>No</v>
      </c>
      <c r="X607" t="e">
        <f>TRIM(CLEAN(MID(Updates!D607,FIND("S Drive Path: ",Updates!D607)+14,(FIND("Position",Updates!D607)-(FIND("S Drive Path: ",Updates!D607)+14)))))</f>
        <v>#VALUE!</v>
      </c>
      <c r="Y607" t="e">
        <f>("USR\"&amp;Updates!K607)</f>
        <v>#VALUE!</v>
      </c>
      <c r="Z607" t="e">
        <f>Updates!K607&amp;"$"</f>
        <v>#VALUE!</v>
      </c>
      <c r="AA607" s="11">
        <f t="shared" ca="1" si="90"/>
        <v>4</v>
      </c>
      <c r="AB607" s="6" t="str">
        <f ca="1">LOOKUP(AA607,AC2:AC21,AD2:AD21)</f>
        <v>DC1MDB04</v>
      </c>
    </row>
    <row r="608" spans="1:28" ht="12" customHeight="1">
      <c r="A608" s="6" t="e">
        <f>TRIM(CLEAN(MID(Updates!D608,FIND("Network User Id: ",Updates!D608)+17,(FIND("E-MAIL ACCOUNTS",Updates!D608)-(FIND("Network User Id:",Updates!D608)+17)))))</f>
        <v>#VALUE!</v>
      </c>
      <c r="B608" s="6" t="e">
        <f>TRIM(CLEAN(MID(Updates!D608,FIND("Logon ID: ",Updates!D608)+10,(FIND("Password:",Updates!D608)-(FIND("Logon ID:",Updates!D608)+10)))))</f>
        <v>#VALUE!</v>
      </c>
      <c r="C608" t="e">
        <f>TRIM(CLEAN(MID(Updates!D608,FIND("Primary Address: ",Updates!D608)+17,(FIND("Secondary Address:",Updates!D608)-(FIND("Primary Address: ",Updates!D608)+17)))))</f>
        <v>#VALUE!</v>
      </c>
      <c r="D608" t="e">
        <f>TRIM(CLEAN(MID(Updates!D608,FIND("Secondary Address: ",Updates!D608)+19,(FIND("** PLEASE DO NOT REPLY TO THIS E-MAIL. ",Updates!D608)-(FIND("Secondary Address: ",Updates!D608)+19)))))</f>
        <v>#VALUE!</v>
      </c>
      <c r="E608" t="b">
        <f>IF(COUNT(SEARCH({"transpo.ottawa.on.ca"},D608)),"@ottawa.ca")</f>
        <v>0</v>
      </c>
      <c r="F608" s="9" t="e">
        <f t="shared" si="82"/>
        <v>#VALUE!</v>
      </c>
      <c r="G608" t="e">
        <f>TRIM(CLEAN(MID(Updates!D608,FIND("E-mail Address: ",Updates!D608)+16,(FIND("The employee",Updates!D608)-(FIND("E-mail Address: ",Updates!D608)+16)))))</f>
        <v>#VALUE!</v>
      </c>
      <c r="H608" t="e">
        <f>TRIM(CLEAN(MID(Updates!D608,FIND("Account Password: ",Updates!D608)+18,(FIND("NETWORK ACCOUNTS",Updates!D608)-(FIND("Account Password:",Updates!D608)+18)))))</f>
        <v>#VALUE!</v>
      </c>
      <c r="I608" t="e">
        <f>TRIM(CLEAN(MID(Updates!D608,FIND("Password: ",Updates!D608)+10,(FIND("E-mail",Updates!D608)-(FIND("Password:",Updates!D608)+12)))))</f>
        <v>#VALUE!</v>
      </c>
      <c r="J608" t="e">
        <f>TRIM(CLEAN(MID(Updates!D608,FIND("Account to clone: ",Updates!D608)+18,(FIND("Position",Updates!D608)-(FIND("Account to clone: ",Updates!D608)+18)))))</f>
        <v>#VALUE!</v>
      </c>
      <c r="K608" t="e">
        <f>TRIM(CLEAN(MID(Updates!D608,FIND("Clone permissions of another account: ",Updates!D608)+38,(FIND("Email required:",Updates!D608)-(FIND("Clone permissions of another account: ",Updates!D608)+38)))))</f>
        <v>#VALUE!</v>
      </c>
      <c r="L608" t="e">
        <f t="shared" si="83"/>
        <v>#VALUE!</v>
      </c>
      <c r="M608" s="8" t="e">
        <f>TRIM(CLEAN(MID(Updates!D608,FIND("Branch: ",Updates!D608)+8,(FIND("Division",Updates!D608)-(FIND("Branch: ",Updates!D608)+8)))))</f>
        <v>#VALUE!</v>
      </c>
      <c r="N608" s="8" t="e">
        <f>TRIM(CLEAN(MID(Updates!D608,FIND("Pooled Position: ",Updates!D608)+17,(FIND("Are the",Updates!D608)-(FIND("Pooled Position: ",Updates!D608)+17)))))</f>
        <v>#VALUE!</v>
      </c>
      <c r="O608" t="e">
        <f>TRIM(CLEAN(MID(Updates!D608,FIND("Employee Name: ",Updates!D608)+15,(FIND("Job Title",Updates!D608)-(FIND("Employee Name: ",Updates!D608)+15)))))</f>
        <v>#VALUE!</v>
      </c>
      <c r="P608" t="e">
        <f t="shared" si="84"/>
        <v>#VALUE!</v>
      </c>
      <c r="Q608" t="e">
        <f t="shared" si="85"/>
        <v>#VALUE!</v>
      </c>
      <c r="R608" t="e">
        <f t="shared" si="86"/>
        <v>#VALUE!</v>
      </c>
      <c r="S608" t="e">
        <f>TRIM(CLEAN(MID(Updates!D608,FIND("Account to clone: ",Updates!D608)+18,(FIND("Position",Updates!D608)-(FIND("Account to clone: ",Updates!D608)+18)))))</f>
        <v>#VALUE!</v>
      </c>
      <c r="T608" t="str">
        <f t="shared" si="87"/>
        <v/>
      </c>
      <c r="U608" t="str">
        <f t="shared" si="88"/>
        <v>No</v>
      </c>
      <c r="V608" t="e">
        <f>TRIM(CLEAN(MID(Updates!D608,FIND("Home Share (H:\ drive) required: ",Updates!D608)+4,(FIND("Group Share (S:\ drive) required: ",Updates!D608)-(FIND("Home Share (H:\ drive) required: ",Updates!D608)+4)))))</f>
        <v>#VALUE!</v>
      </c>
      <c r="W608" t="str">
        <f t="shared" si="89"/>
        <v>No</v>
      </c>
      <c r="X608" t="e">
        <f>TRIM(CLEAN(MID(Updates!D608,FIND("S Drive Path: ",Updates!D608)+14,(FIND("Position",Updates!D608)-(FIND("S Drive Path: ",Updates!D608)+14)))))</f>
        <v>#VALUE!</v>
      </c>
      <c r="Y608" t="e">
        <f>("USR\"&amp;Updates!K608)</f>
        <v>#VALUE!</v>
      </c>
      <c r="Z608" t="e">
        <f>Updates!K608&amp;"$"</f>
        <v>#VALUE!</v>
      </c>
      <c r="AA608" s="11">
        <f t="shared" ca="1" si="90"/>
        <v>18</v>
      </c>
      <c r="AB608" s="6" t="str">
        <f ca="1">LOOKUP(AA608,AC2:AC21,AD2:AD21)</f>
        <v>DC4MDB08</v>
      </c>
    </row>
    <row r="609" spans="1:28" ht="12" customHeight="1">
      <c r="A609" s="6" t="e">
        <f>TRIM(CLEAN(MID(Updates!D609,FIND("Network User Id: ",Updates!D609)+17,(FIND("E-MAIL ACCOUNTS",Updates!D609)-(FIND("Network User Id:",Updates!D609)+17)))))</f>
        <v>#VALUE!</v>
      </c>
      <c r="B609" s="6" t="e">
        <f>TRIM(CLEAN(MID(Updates!D609,FIND("Logon ID: ",Updates!D609)+10,(FIND("Password:",Updates!D609)-(FIND("Logon ID:",Updates!D609)+10)))))</f>
        <v>#VALUE!</v>
      </c>
      <c r="C609" t="e">
        <f>TRIM(CLEAN(MID(Updates!D609,FIND("Primary Address: ",Updates!D609)+17,(FIND("Secondary Address:",Updates!D609)-(FIND("Primary Address: ",Updates!D609)+17)))))</f>
        <v>#VALUE!</v>
      </c>
      <c r="D609" t="e">
        <f>TRIM(CLEAN(MID(Updates!D609,FIND("Secondary Address: ",Updates!D609)+19,(FIND("** PLEASE DO NOT REPLY TO THIS E-MAIL. ",Updates!D609)-(FIND("Secondary Address: ",Updates!D609)+19)))))</f>
        <v>#VALUE!</v>
      </c>
      <c r="E609" t="b">
        <f>IF(COUNT(SEARCH({"transpo.ottawa.on.ca"},D609)),"@ottawa.ca")</f>
        <v>0</v>
      </c>
      <c r="F609" s="9" t="e">
        <f t="shared" si="82"/>
        <v>#VALUE!</v>
      </c>
      <c r="G609" t="e">
        <f>TRIM(CLEAN(MID(Updates!D609,FIND("E-mail Address: ",Updates!D609)+16,(FIND("The employee",Updates!D609)-(FIND("E-mail Address: ",Updates!D609)+16)))))</f>
        <v>#VALUE!</v>
      </c>
      <c r="H609" t="e">
        <f>TRIM(CLEAN(MID(Updates!D609,FIND("Account Password: ",Updates!D609)+18,(FIND("NETWORK ACCOUNTS",Updates!D609)-(FIND("Account Password:",Updates!D609)+18)))))</f>
        <v>#VALUE!</v>
      </c>
      <c r="I609" t="e">
        <f>TRIM(CLEAN(MID(Updates!D609,FIND("Password: ",Updates!D609)+10,(FIND("E-mail",Updates!D609)-(FIND("Password:",Updates!D609)+12)))))</f>
        <v>#VALUE!</v>
      </c>
      <c r="J609" t="e">
        <f>TRIM(CLEAN(MID(Updates!D609,FIND("Account to clone: ",Updates!D609)+18,(FIND("Position",Updates!D609)-(FIND("Account to clone: ",Updates!D609)+18)))))</f>
        <v>#VALUE!</v>
      </c>
      <c r="K609" t="e">
        <f>TRIM(CLEAN(MID(Updates!D609,FIND("Clone permissions of another account: ",Updates!D609)+38,(FIND("Email required:",Updates!D609)-(FIND("Clone permissions of another account: ",Updates!D609)+38)))))</f>
        <v>#VALUE!</v>
      </c>
      <c r="L609" t="e">
        <f t="shared" si="83"/>
        <v>#VALUE!</v>
      </c>
      <c r="M609" s="8" t="e">
        <f>TRIM(CLEAN(MID(Updates!D609,FIND("Branch: ",Updates!D609)+8,(FIND("Division",Updates!D609)-(FIND("Branch: ",Updates!D609)+8)))))</f>
        <v>#VALUE!</v>
      </c>
      <c r="N609" s="8" t="e">
        <f>TRIM(CLEAN(MID(Updates!D609,FIND("Pooled Position: ",Updates!D609)+17,(FIND("Are the",Updates!D609)-(FIND("Pooled Position: ",Updates!D609)+17)))))</f>
        <v>#VALUE!</v>
      </c>
      <c r="O609" t="e">
        <f>TRIM(CLEAN(MID(Updates!D609,FIND("Employee Name: ",Updates!D609)+15,(FIND("Job Title",Updates!D609)-(FIND("Employee Name: ",Updates!D609)+15)))))</f>
        <v>#VALUE!</v>
      </c>
      <c r="P609" t="e">
        <f t="shared" si="84"/>
        <v>#VALUE!</v>
      </c>
      <c r="Q609" t="e">
        <f t="shared" si="85"/>
        <v>#VALUE!</v>
      </c>
      <c r="R609" t="e">
        <f t="shared" si="86"/>
        <v>#VALUE!</v>
      </c>
      <c r="S609" t="e">
        <f>TRIM(CLEAN(MID(Updates!D609,FIND("Account to clone: ",Updates!D609)+18,(FIND("Position",Updates!D609)-(FIND("Account to clone: ",Updates!D609)+18)))))</f>
        <v>#VALUE!</v>
      </c>
      <c r="T609" t="str">
        <f t="shared" si="87"/>
        <v/>
      </c>
      <c r="U609" t="str">
        <f t="shared" si="88"/>
        <v>No</v>
      </c>
      <c r="V609" t="e">
        <f>TRIM(CLEAN(MID(Updates!D609,FIND("Home Share (H:\ drive) required: ",Updates!D609)+4,(FIND("Group Share (S:\ drive) required: ",Updates!D609)-(FIND("Home Share (H:\ drive) required: ",Updates!D609)+4)))))</f>
        <v>#VALUE!</v>
      </c>
      <c r="W609" t="str">
        <f t="shared" si="89"/>
        <v>No</v>
      </c>
      <c r="X609" t="e">
        <f>TRIM(CLEAN(MID(Updates!D609,FIND("S Drive Path: ",Updates!D609)+14,(FIND("Position",Updates!D609)-(FIND("S Drive Path: ",Updates!D609)+14)))))</f>
        <v>#VALUE!</v>
      </c>
      <c r="Y609" t="e">
        <f>("USR\"&amp;Updates!K609)</f>
        <v>#VALUE!</v>
      </c>
      <c r="Z609" t="e">
        <f>Updates!K609&amp;"$"</f>
        <v>#VALUE!</v>
      </c>
      <c r="AA609" s="11">
        <f t="shared" ca="1" si="90"/>
        <v>10</v>
      </c>
      <c r="AB609" s="6" t="str">
        <f ca="1">LOOKUP(AA609,AC2:AC21,AD2:AD21)</f>
        <v>DC1MDB10</v>
      </c>
    </row>
    <row r="610" spans="1:28" ht="12" customHeight="1">
      <c r="A610" s="6" t="e">
        <f>TRIM(CLEAN(MID(Updates!D610,FIND("Network User Id: ",Updates!D610)+17,(FIND("E-MAIL ACCOUNTS",Updates!D610)-(FIND("Network User Id:",Updates!D610)+17)))))</f>
        <v>#VALUE!</v>
      </c>
      <c r="B610" s="6" t="e">
        <f>TRIM(CLEAN(MID(Updates!D610,FIND("Logon ID: ",Updates!D610)+10,(FIND("Password:",Updates!D610)-(FIND("Logon ID:",Updates!D610)+10)))))</f>
        <v>#VALUE!</v>
      </c>
      <c r="C610" t="e">
        <f>TRIM(CLEAN(MID(Updates!D610,FIND("Primary Address: ",Updates!D610)+17,(FIND("Secondary Address:",Updates!D610)-(FIND("Primary Address: ",Updates!D610)+17)))))</f>
        <v>#VALUE!</v>
      </c>
      <c r="D610" t="e">
        <f>TRIM(CLEAN(MID(Updates!D610,FIND("Secondary Address: ",Updates!D610)+19,(FIND("** PLEASE DO NOT REPLY TO THIS E-MAIL. ",Updates!D610)-(FIND("Secondary Address: ",Updates!D610)+19)))))</f>
        <v>#VALUE!</v>
      </c>
      <c r="E610" t="b">
        <f>IF(COUNT(SEARCH({"transpo.ottawa.on.ca"},D610)),"@ottawa.ca")</f>
        <v>0</v>
      </c>
      <c r="F610" s="9" t="e">
        <f t="shared" si="82"/>
        <v>#VALUE!</v>
      </c>
      <c r="G610" t="e">
        <f>TRIM(CLEAN(MID(Updates!D610,FIND("E-mail Address: ",Updates!D610)+16,(FIND("The employee",Updates!D610)-(FIND("E-mail Address: ",Updates!D610)+16)))))</f>
        <v>#VALUE!</v>
      </c>
      <c r="H610" t="e">
        <f>TRIM(CLEAN(MID(Updates!D610,FIND("Account Password: ",Updates!D610)+18,(FIND("NETWORK ACCOUNTS",Updates!D610)-(FIND("Account Password:",Updates!D610)+18)))))</f>
        <v>#VALUE!</v>
      </c>
      <c r="I610" t="e">
        <f>TRIM(CLEAN(MID(Updates!D610,FIND("Password: ",Updates!D610)+10,(FIND("E-mail",Updates!D610)-(FIND("Password:",Updates!D610)+12)))))</f>
        <v>#VALUE!</v>
      </c>
      <c r="J610" t="e">
        <f>TRIM(CLEAN(MID(Updates!D610,FIND("Account to clone: ",Updates!D610)+18,(FIND("Position",Updates!D610)-(FIND("Account to clone: ",Updates!D610)+18)))))</f>
        <v>#VALUE!</v>
      </c>
      <c r="K610" t="e">
        <f>TRIM(CLEAN(MID(Updates!D610,FIND("Clone permissions of another account: ",Updates!D610)+38,(FIND("Email required:",Updates!D610)-(FIND("Clone permissions of another account: ",Updates!D610)+38)))))</f>
        <v>#VALUE!</v>
      </c>
      <c r="L610" t="e">
        <f t="shared" si="83"/>
        <v>#VALUE!</v>
      </c>
      <c r="M610" s="8" t="e">
        <f>TRIM(CLEAN(MID(Updates!D610,FIND("Branch: ",Updates!D610)+8,(FIND("Division",Updates!D610)-(FIND("Branch: ",Updates!D610)+8)))))</f>
        <v>#VALUE!</v>
      </c>
      <c r="N610" s="8" t="e">
        <f>TRIM(CLEAN(MID(Updates!D610,FIND("Pooled Position: ",Updates!D610)+17,(FIND("Are the",Updates!D610)-(FIND("Pooled Position: ",Updates!D610)+17)))))</f>
        <v>#VALUE!</v>
      </c>
      <c r="O610" t="e">
        <f>TRIM(CLEAN(MID(Updates!D610,FIND("Employee Name: ",Updates!D610)+15,(FIND("Job Title",Updates!D610)-(FIND("Employee Name: ",Updates!D610)+15)))))</f>
        <v>#VALUE!</v>
      </c>
      <c r="P610" t="e">
        <f t="shared" si="84"/>
        <v>#VALUE!</v>
      </c>
      <c r="Q610" t="e">
        <f t="shared" si="85"/>
        <v>#VALUE!</v>
      </c>
      <c r="R610" t="e">
        <f t="shared" si="86"/>
        <v>#VALUE!</v>
      </c>
      <c r="S610" t="e">
        <f>TRIM(CLEAN(MID(Updates!D610,FIND("Account to clone: ",Updates!D610)+18,(FIND("Position",Updates!D610)-(FIND("Account to clone: ",Updates!D610)+18)))))</f>
        <v>#VALUE!</v>
      </c>
      <c r="T610" t="str">
        <f t="shared" si="87"/>
        <v/>
      </c>
      <c r="U610" t="str">
        <f t="shared" si="88"/>
        <v>No</v>
      </c>
      <c r="V610" t="e">
        <f>TRIM(CLEAN(MID(Updates!D610,FIND("Home Share (H:\ drive) required: ",Updates!D610)+4,(FIND("Group Share (S:\ drive) required: ",Updates!D610)-(FIND("Home Share (H:\ drive) required: ",Updates!D610)+4)))))</f>
        <v>#VALUE!</v>
      </c>
      <c r="W610" t="str">
        <f t="shared" si="89"/>
        <v>No</v>
      </c>
      <c r="X610" t="e">
        <f>TRIM(CLEAN(MID(Updates!D610,FIND("S Drive Path: ",Updates!D610)+14,(FIND("Position",Updates!D610)-(FIND("S Drive Path: ",Updates!D610)+14)))))</f>
        <v>#VALUE!</v>
      </c>
      <c r="Y610" t="e">
        <f>("USR\"&amp;Updates!K610)</f>
        <v>#VALUE!</v>
      </c>
      <c r="Z610" t="e">
        <f>Updates!K610&amp;"$"</f>
        <v>#VALUE!</v>
      </c>
      <c r="AA610" s="11">
        <f t="shared" ca="1" si="90"/>
        <v>16</v>
      </c>
      <c r="AB610" s="6" t="str">
        <f ca="1">LOOKUP(AA610,AC2:AC21,AD2:AD21)</f>
        <v>DC4MDB06</v>
      </c>
    </row>
    <row r="611" spans="1:28" ht="12" customHeight="1">
      <c r="A611" s="6" t="e">
        <f>TRIM(CLEAN(MID(Updates!D611,FIND("Network User Id: ",Updates!D611)+17,(FIND("E-MAIL ACCOUNTS",Updates!D611)-(FIND("Network User Id:",Updates!D611)+17)))))</f>
        <v>#VALUE!</v>
      </c>
      <c r="B611" s="6" t="e">
        <f>TRIM(CLEAN(MID(Updates!D611,FIND("Logon ID: ",Updates!D611)+10,(FIND("Password:",Updates!D611)-(FIND("Logon ID:",Updates!D611)+10)))))</f>
        <v>#VALUE!</v>
      </c>
      <c r="C611" t="e">
        <f>TRIM(CLEAN(MID(Updates!D611,FIND("Primary Address: ",Updates!D611)+17,(FIND("Secondary Address:",Updates!D611)-(FIND("Primary Address: ",Updates!D611)+17)))))</f>
        <v>#VALUE!</v>
      </c>
      <c r="D611" t="e">
        <f>TRIM(CLEAN(MID(Updates!D611,FIND("Secondary Address: ",Updates!D611)+19,(FIND("** PLEASE DO NOT REPLY TO THIS E-MAIL. ",Updates!D611)-(FIND("Secondary Address: ",Updates!D611)+19)))))</f>
        <v>#VALUE!</v>
      </c>
      <c r="E611" t="b">
        <f>IF(COUNT(SEARCH({"transpo.ottawa.on.ca"},D611)),"@ottawa.ca")</f>
        <v>0</v>
      </c>
      <c r="F611" s="9" t="e">
        <f t="shared" si="82"/>
        <v>#VALUE!</v>
      </c>
      <c r="G611" t="e">
        <f>TRIM(CLEAN(MID(Updates!D611,FIND("E-mail Address: ",Updates!D611)+16,(FIND("The employee",Updates!D611)-(FIND("E-mail Address: ",Updates!D611)+16)))))</f>
        <v>#VALUE!</v>
      </c>
      <c r="H611" t="e">
        <f>TRIM(CLEAN(MID(Updates!D611,FIND("Account Password: ",Updates!D611)+18,(FIND("NETWORK ACCOUNTS",Updates!D611)-(FIND("Account Password:",Updates!D611)+18)))))</f>
        <v>#VALUE!</v>
      </c>
      <c r="I611" t="e">
        <f>TRIM(CLEAN(MID(Updates!D611,FIND("Password: ",Updates!D611)+10,(FIND("E-mail",Updates!D611)-(FIND("Password:",Updates!D611)+12)))))</f>
        <v>#VALUE!</v>
      </c>
      <c r="J611" t="e">
        <f>TRIM(CLEAN(MID(Updates!D611,FIND("Account to clone: ",Updates!D611)+18,(FIND("Position",Updates!D611)-(FIND("Account to clone: ",Updates!D611)+18)))))</f>
        <v>#VALUE!</v>
      </c>
      <c r="K611" t="e">
        <f>TRIM(CLEAN(MID(Updates!D611,FIND("Clone permissions of another account: ",Updates!D611)+38,(FIND("Email required:",Updates!D611)-(FIND("Clone permissions of another account: ",Updates!D611)+38)))))</f>
        <v>#VALUE!</v>
      </c>
      <c r="L611" t="e">
        <f t="shared" si="83"/>
        <v>#VALUE!</v>
      </c>
      <c r="M611" s="8" t="e">
        <f>TRIM(CLEAN(MID(Updates!D611,FIND("Branch: ",Updates!D611)+8,(FIND("Division",Updates!D611)-(FIND("Branch: ",Updates!D611)+8)))))</f>
        <v>#VALUE!</v>
      </c>
      <c r="N611" s="8" t="e">
        <f>TRIM(CLEAN(MID(Updates!D611,FIND("Pooled Position: ",Updates!D611)+17,(FIND("Are the",Updates!D611)-(FIND("Pooled Position: ",Updates!D611)+17)))))</f>
        <v>#VALUE!</v>
      </c>
      <c r="O611" t="e">
        <f>TRIM(CLEAN(MID(Updates!D611,FIND("Employee Name: ",Updates!D611)+15,(FIND("Job Title",Updates!D611)-(FIND("Employee Name: ",Updates!D611)+15)))))</f>
        <v>#VALUE!</v>
      </c>
      <c r="P611" t="e">
        <f t="shared" si="84"/>
        <v>#VALUE!</v>
      </c>
      <c r="Q611" t="e">
        <f t="shared" si="85"/>
        <v>#VALUE!</v>
      </c>
      <c r="R611" t="e">
        <f t="shared" si="86"/>
        <v>#VALUE!</v>
      </c>
      <c r="S611" t="e">
        <f>TRIM(CLEAN(MID(Updates!D611,FIND("Account to clone: ",Updates!D611)+18,(FIND("Position",Updates!D611)-(FIND("Account to clone: ",Updates!D611)+18)))))</f>
        <v>#VALUE!</v>
      </c>
      <c r="T611" t="str">
        <f t="shared" si="87"/>
        <v/>
      </c>
      <c r="U611" t="str">
        <f t="shared" si="88"/>
        <v>No</v>
      </c>
      <c r="V611" t="e">
        <f>TRIM(CLEAN(MID(Updates!D611,FIND("Home Share (H:\ drive) required: ",Updates!D611)+4,(FIND("Group Share (S:\ drive) required: ",Updates!D611)-(FIND("Home Share (H:\ drive) required: ",Updates!D611)+4)))))</f>
        <v>#VALUE!</v>
      </c>
      <c r="W611" t="str">
        <f t="shared" si="89"/>
        <v>No</v>
      </c>
      <c r="X611" t="e">
        <f>TRIM(CLEAN(MID(Updates!D611,FIND("S Drive Path: ",Updates!D611)+14,(FIND("Position",Updates!D611)-(FIND("S Drive Path: ",Updates!D611)+14)))))</f>
        <v>#VALUE!</v>
      </c>
      <c r="Y611" t="e">
        <f>("USR\"&amp;Updates!K611)</f>
        <v>#VALUE!</v>
      </c>
      <c r="Z611" t="e">
        <f>Updates!K611&amp;"$"</f>
        <v>#VALUE!</v>
      </c>
      <c r="AA611" s="11">
        <f t="shared" ca="1" si="90"/>
        <v>16</v>
      </c>
      <c r="AB611" s="6" t="str">
        <f ca="1">LOOKUP(AA611,AC2:AC21,AD2:AD21)</f>
        <v>DC4MDB06</v>
      </c>
    </row>
    <row r="612" spans="1:28" ht="12" customHeight="1">
      <c r="A612" s="6" t="e">
        <f>TRIM(CLEAN(MID(Updates!D612,FIND("Network User Id: ",Updates!D612)+17,(FIND("E-MAIL ACCOUNTS",Updates!D612)-(FIND("Network User Id:",Updates!D612)+17)))))</f>
        <v>#VALUE!</v>
      </c>
      <c r="B612" s="6" t="e">
        <f>TRIM(CLEAN(MID(Updates!D612,FIND("Logon ID: ",Updates!D612)+10,(FIND("Password:",Updates!D612)-(FIND("Logon ID:",Updates!D612)+10)))))</f>
        <v>#VALUE!</v>
      </c>
      <c r="C612" t="e">
        <f>TRIM(CLEAN(MID(Updates!D612,FIND("Primary Address: ",Updates!D612)+17,(FIND("Secondary Address:",Updates!D612)-(FIND("Primary Address: ",Updates!D612)+17)))))</f>
        <v>#VALUE!</v>
      </c>
      <c r="D612" t="e">
        <f>TRIM(CLEAN(MID(Updates!D612,FIND("Secondary Address: ",Updates!D612)+19,(FIND("** PLEASE DO NOT REPLY TO THIS E-MAIL. ",Updates!D612)-(FIND("Secondary Address: ",Updates!D612)+19)))))</f>
        <v>#VALUE!</v>
      </c>
      <c r="E612" t="b">
        <f>IF(COUNT(SEARCH({"transpo.ottawa.on.ca"},D612)),"@ottawa.ca")</f>
        <v>0</v>
      </c>
      <c r="F612" s="9" t="e">
        <f t="shared" si="82"/>
        <v>#VALUE!</v>
      </c>
      <c r="G612" t="e">
        <f>TRIM(CLEAN(MID(Updates!D612,FIND("E-mail Address: ",Updates!D612)+16,(FIND("The employee",Updates!D612)-(FIND("E-mail Address: ",Updates!D612)+16)))))</f>
        <v>#VALUE!</v>
      </c>
      <c r="H612" t="e">
        <f>TRIM(CLEAN(MID(Updates!D612,FIND("Account Password: ",Updates!D612)+18,(FIND("NETWORK ACCOUNTS",Updates!D612)-(FIND("Account Password:",Updates!D612)+18)))))</f>
        <v>#VALUE!</v>
      </c>
      <c r="I612" t="e">
        <f>TRIM(CLEAN(MID(Updates!D612,FIND("Password: ",Updates!D612)+10,(FIND("E-mail",Updates!D612)-(FIND("Password:",Updates!D612)+12)))))</f>
        <v>#VALUE!</v>
      </c>
      <c r="J612" t="e">
        <f>TRIM(CLEAN(MID(Updates!D612,FIND("Account to clone: ",Updates!D612)+18,(FIND("Position",Updates!D612)-(FIND("Account to clone: ",Updates!D612)+18)))))</f>
        <v>#VALUE!</v>
      </c>
      <c r="K612" t="e">
        <f>TRIM(CLEAN(MID(Updates!D612,FIND("Clone permissions of another account: ",Updates!D612)+38,(FIND("Email required:",Updates!D612)-(FIND("Clone permissions of another account: ",Updates!D612)+38)))))</f>
        <v>#VALUE!</v>
      </c>
      <c r="L612" t="e">
        <f t="shared" si="83"/>
        <v>#VALUE!</v>
      </c>
      <c r="M612" s="8" t="e">
        <f>TRIM(CLEAN(MID(Updates!D612,FIND("Branch: ",Updates!D612)+8,(FIND("Division",Updates!D612)-(FIND("Branch: ",Updates!D612)+8)))))</f>
        <v>#VALUE!</v>
      </c>
      <c r="N612" s="8" t="e">
        <f>TRIM(CLEAN(MID(Updates!D612,FIND("Pooled Position: ",Updates!D612)+17,(FIND("Are the",Updates!D612)-(FIND("Pooled Position: ",Updates!D612)+17)))))</f>
        <v>#VALUE!</v>
      </c>
      <c r="O612" t="e">
        <f>TRIM(CLEAN(MID(Updates!D612,FIND("Employee Name: ",Updates!D612)+15,(FIND("Job Title",Updates!D612)-(FIND("Employee Name: ",Updates!D612)+15)))))</f>
        <v>#VALUE!</v>
      </c>
      <c r="P612" t="e">
        <f t="shared" si="84"/>
        <v>#VALUE!</v>
      </c>
      <c r="Q612" t="e">
        <f t="shared" si="85"/>
        <v>#VALUE!</v>
      </c>
      <c r="R612" t="e">
        <f t="shared" si="86"/>
        <v>#VALUE!</v>
      </c>
      <c r="S612" t="e">
        <f>TRIM(CLEAN(MID(Updates!D612,FIND("Account to clone: ",Updates!D612)+18,(FIND("Position",Updates!D612)-(FIND("Account to clone: ",Updates!D612)+18)))))</f>
        <v>#VALUE!</v>
      </c>
      <c r="T612" t="str">
        <f t="shared" si="87"/>
        <v/>
      </c>
      <c r="U612" t="str">
        <f t="shared" si="88"/>
        <v>No</v>
      </c>
      <c r="V612" t="e">
        <f>TRIM(CLEAN(MID(Updates!D612,FIND("Home Share (H:\ drive) required: ",Updates!D612)+4,(FIND("Group Share (S:\ drive) required: ",Updates!D612)-(FIND("Home Share (H:\ drive) required: ",Updates!D612)+4)))))</f>
        <v>#VALUE!</v>
      </c>
      <c r="W612" t="str">
        <f t="shared" si="89"/>
        <v>No</v>
      </c>
      <c r="X612" t="e">
        <f>TRIM(CLEAN(MID(Updates!D612,FIND("S Drive Path: ",Updates!D612)+14,(FIND("Position",Updates!D612)-(FIND("S Drive Path: ",Updates!D612)+14)))))</f>
        <v>#VALUE!</v>
      </c>
      <c r="Y612" t="e">
        <f>("USR\"&amp;Updates!K612)</f>
        <v>#VALUE!</v>
      </c>
      <c r="Z612" t="e">
        <f>Updates!K612&amp;"$"</f>
        <v>#VALUE!</v>
      </c>
      <c r="AA612" s="11">
        <f t="shared" ca="1" si="90"/>
        <v>4</v>
      </c>
      <c r="AB612" s="6" t="str">
        <f ca="1">LOOKUP(AA612,AC2:AC21,AD2:AD21)</f>
        <v>DC1MDB04</v>
      </c>
    </row>
    <row r="613" spans="1:28" ht="12" customHeight="1">
      <c r="A613" s="6" t="e">
        <f>TRIM(CLEAN(MID(Updates!D613,FIND("Network User Id: ",Updates!D613)+17,(FIND("E-MAIL ACCOUNTS",Updates!D613)-(FIND("Network User Id:",Updates!D613)+17)))))</f>
        <v>#VALUE!</v>
      </c>
      <c r="B613" s="6" t="e">
        <f>TRIM(CLEAN(MID(Updates!D613,FIND("Logon ID: ",Updates!D613)+10,(FIND("Password:",Updates!D613)-(FIND("Logon ID:",Updates!D613)+10)))))</f>
        <v>#VALUE!</v>
      </c>
      <c r="C613" t="e">
        <f>TRIM(CLEAN(MID(Updates!D613,FIND("Primary Address: ",Updates!D613)+17,(FIND("Secondary Address:",Updates!D613)-(FIND("Primary Address: ",Updates!D613)+17)))))</f>
        <v>#VALUE!</v>
      </c>
      <c r="D613" t="e">
        <f>TRIM(CLEAN(MID(Updates!D613,FIND("Secondary Address: ",Updates!D613)+19,(FIND("** PLEASE DO NOT REPLY TO THIS E-MAIL. ",Updates!D613)-(FIND("Secondary Address: ",Updates!D613)+19)))))</f>
        <v>#VALUE!</v>
      </c>
      <c r="E613" t="b">
        <f>IF(COUNT(SEARCH({"transpo.ottawa.on.ca"},D613)),"@ottawa.ca")</f>
        <v>0</v>
      </c>
      <c r="F613" s="9" t="e">
        <f t="shared" si="82"/>
        <v>#VALUE!</v>
      </c>
      <c r="G613" t="e">
        <f>TRIM(CLEAN(MID(Updates!D613,FIND("E-mail Address: ",Updates!D613)+16,(FIND("The employee",Updates!D613)-(FIND("E-mail Address: ",Updates!D613)+16)))))</f>
        <v>#VALUE!</v>
      </c>
      <c r="H613" t="e">
        <f>TRIM(CLEAN(MID(Updates!D613,FIND("Account Password: ",Updates!D613)+18,(FIND("NETWORK ACCOUNTS",Updates!D613)-(FIND("Account Password:",Updates!D613)+18)))))</f>
        <v>#VALUE!</v>
      </c>
      <c r="I613" t="e">
        <f>TRIM(CLEAN(MID(Updates!D613,FIND("Password: ",Updates!D613)+10,(FIND("E-mail",Updates!D613)-(FIND("Password:",Updates!D613)+12)))))</f>
        <v>#VALUE!</v>
      </c>
      <c r="J613" t="e">
        <f>TRIM(CLEAN(MID(Updates!D613,FIND("Account to clone: ",Updates!D613)+18,(FIND("Position",Updates!D613)-(FIND("Account to clone: ",Updates!D613)+18)))))</f>
        <v>#VALUE!</v>
      </c>
      <c r="K613" t="e">
        <f>TRIM(CLEAN(MID(Updates!D613,FIND("Clone permissions of another account: ",Updates!D613)+38,(FIND("Email required:",Updates!D613)-(FIND("Clone permissions of another account: ",Updates!D613)+38)))))</f>
        <v>#VALUE!</v>
      </c>
      <c r="L613" t="e">
        <f t="shared" si="83"/>
        <v>#VALUE!</v>
      </c>
      <c r="M613" s="8" t="e">
        <f>TRIM(CLEAN(MID(Updates!D613,FIND("Branch: ",Updates!D613)+8,(FIND("Division",Updates!D613)-(FIND("Branch: ",Updates!D613)+8)))))</f>
        <v>#VALUE!</v>
      </c>
      <c r="N613" s="8" t="e">
        <f>TRIM(CLEAN(MID(Updates!D613,FIND("Pooled Position: ",Updates!D613)+17,(FIND("Are the",Updates!D613)-(FIND("Pooled Position: ",Updates!D613)+17)))))</f>
        <v>#VALUE!</v>
      </c>
      <c r="O613" t="e">
        <f>TRIM(CLEAN(MID(Updates!D613,FIND("Employee Name: ",Updates!D613)+15,(FIND("Job Title",Updates!D613)-(FIND("Employee Name: ",Updates!D613)+15)))))</f>
        <v>#VALUE!</v>
      </c>
      <c r="P613" t="e">
        <f t="shared" si="84"/>
        <v>#VALUE!</v>
      </c>
      <c r="Q613" t="e">
        <f t="shared" si="85"/>
        <v>#VALUE!</v>
      </c>
      <c r="R613" t="e">
        <f t="shared" si="86"/>
        <v>#VALUE!</v>
      </c>
      <c r="S613" t="e">
        <f>TRIM(CLEAN(MID(Updates!D613,FIND("Account to clone: ",Updates!D613)+18,(FIND("Position",Updates!D613)-(FIND("Account to clone: ",Updates!D613)+18)))))</f>
        <v>#VALUE!</v>
      </c>
      <c r="T613" t="str">
        <f t="shared" si="87"/>
        <v/>
      </c>
      <c r="U613" t="str">
        <f t="shared" si="88"/>
        <v>No</v>
      </c>
      <c r="V613" t="e">
        <f>TRIM(CLEAN(MID(Updates!D613,FIND("Home Share (H:\ drive) required: ",Updates!D613)+4,(FIND("Group Share (S:\ drive) required: ",Updates!D613)-(FIND("Home Share (H:\ drive) required: ",Updates!D613)+4)))))</f>
        <v>#VALUE!</v>
      </c>
      <c r="W613" t="str">
        <f t="shared" si="89"/>
        <v>No</v>
      </c>
      <c r="X613" t="e">
        <f>TRIM(CLEAN(MID(Updates!D613,FIND("S Drive Path: ",Updates!D613)+14,(FIND("Position",Updates!D613)-(FIND("S Drive Path: ",Updates!D613)+14)))))</f>
        <v>#VALUE!</v>
      </c>
      <c r="Y613" t="e">
        <f>("USR\"&amp;Updates!K613)</f>
        <v>#VALUE!</v>
      </c>
      <c r="Z613" t="e">
        <f>Updates!K613&amp;"$"</f>
        <v>#VALUE!</v>
      </c>
      <c r="AA613" s="11">
        <f t="shared" ca="1" si="90"/>
        <v>16</v>
      </c>
      <c r="AB613" s="6" t="str">
        <f ca="1">LOOKUP(AA613,AC2:AC21,AD2:AD21)</f>
        <v>DC4MDB06</v>
      </c>
    </row>
    <row r="614" spans="1:28" ht="12" customHeight="1">
      <c r="A614" s="6" t="e">
        <f>TRIM(CLEAN(MID(Updates!D614,FIND("Network User Id: ",Updates!D614)+17,(FIND("E-MAIL ACCOUNTS",Updates!D614)-(FIND("Network User Id:",Updates!D614)+17)))))</f>
        <v>#VALUE!</v>
      </c>
      <c r="B614" s="6" t="e">
        <f>TRIM(CLEAN(MID(Updates!D614,FIND("Logon ID: ",Updates!D614)+10,(FIND("Password:",Updates!D614)-(FIND("Logon ID:",Updates!D614)+10)))))</f>
        <v>#VALUE!</v>
      </c>
      <c r="C614" t="e">
        <f>TRIM(CLEAN(MID(Updates!D614,FIND("Primary Address: ",Updates!D614)+17,(FIND("Secondary Address:",Updates!D614)-(FIND("Primary Address: ",Updates!D614)+17)))))</f>
        <v>#VALUE!</v>
      </c>
      <c r="D614" t="e">
        <f>TRIM(CLEAN(MID(Updates!D614,FIND("Secondary Address: ",Updates!D614)+19,(FIND("** PLEASE DO NOT REPLY TO THIS E-MAIL. ",Updates!D614)-(FIND("Secondary Address: ",Updates!D614)+19)))))</f>
        <v>#VALUE!</v>
      </c>
      <c r="E614" t="b">
        <f>IF(COUNT(SEARCH({"transpo.ottawa.on.ca"},D614)),"@ottawa.ca")</f>
        <v>0</v>
      </c>
      <c r="F614" s="9" t="e">
        <f t="shared" si="82"/>
        <v>#VALUE!</v>
      </c>
      <c r="G614" t="e">
        <f>TRIM(CLEAN(MID(Updates!D614,FIND("E-mail Address: ",Updates!D614)+16,(FIND("The employee",Updates!D614)-(FIND("E-mail Address: ",Updates!D614)+16)))))</f>
        <v>#VALUE!</v>
      </c>
      <c r="H614" t="e">
        <f>TRIM(CLEAN(MID(Updates!D614,FIND("Account Password: ",Updates!D614)+18,(FIND("NETWORK ACCOUNTS",Updates!D614)-(FIND("Account Password:",Updates!D614)+18)))))</f>
        <v>#VALUE!</v>
      </c>
      <c r="I614" t="e">
        <f>TRIM(CLEAN(MID(Updates!D614,FIND("Password: ",Updates!D614)+10,(FIND("E-mail",Updates!D614)-(FIND("Password:",Updates!D614)+12)))))</f>
        <v>#VALUE!</v>
      </c>
      <c r="J614" t="e">
        <f>TRIM(CLEAN(MID(Updates!D614,FIND("Account to clone: ",Updates!D614)+18,(FIND("Position",Updates!D614)-(FIND("Account to clone: ",Updates!D614)+18)))))</f>
        <v>#VALUE!</v>
      </c>
      <c r="K614" t="e">
        <f>TRIM(CLEAN(MID(Updates!D614,FIND("Clone permissions of another account: ",Updates!D614)+38,(FIND("Email required:",Updates!D614)-(FIND("Clone permissions of another account: ",Updates!D614)+38)))))</f>
        <v>#VALUE!</v>
      </c>
      <c r="L614" t="e">
        <f t="shared" si="83"/>
        <v>#VALUE!</v>
      </c>
      <c r="M614" s="8" t="e">
        <f>TRIM(CLEAN(MID(Updates!D614,FIND("Branch: ",Updates!D614)+8,(FIND("Division",Updates!D614)-(FIND("Branch: ",Updates!D614)+8)))))</f>
        <v>#VALUE!</v>
      </c>
      <c r="N614" s="8" t="e">
        <f>TRIM(CLEAN(MID(Updates!D614,FIND("Pooled Position: ",Updates!D614)+17,(FIND("Are the",Updates!D614)-(FIND("Pooled Position: ",Updates!D614)+17)))))</f>
        <v>#VALUE!</v>
      </c>
      <c r="O614" t="e">
        <f>TRIM(CLEAN(MID(Updates!D614,FIND("Employee Name: ",Updates!D614)+15,(FIND("Job Title",Updates!D614)-(FIND("Employee Name: ",Updates!D614)+15)))))</f>
        <v>#VALUE!</v>
      </c>
      <c r="P614" t="e">
        <f t="shared" si="84"/>
        <v>#VALUE!</v>
      </c>
      <c r="Q614" t="e">
        <f t="shared" si="85"/>
        <v>#VALUE!</v>
      </c>
      <c r="R614" t="e">
        <f t="shared" si="86"/>
        <v>#VALUE!</v>
      </c>
      <c r="S614" t="e">
        <f>TRIM(CLEAN(MID(Updates!D614,FIND("Account to clone: ",Updates!D614)+18,(FIND("Position",Updates!D614)-(FIND("Account to clone: ",Updates!D614)+18)))))</f>
        <v>#VALUE!</v>
      </c>
      <c r="T614" t="str">
        <f t="shared" si="87"/>
        <v/>
      </c>
      <c r="U614" t="str">
        <f t="shared" si="88"/>
        <v>No</v>
      </c>
      <c r="V614" t="e">
        <f>TRIM(CLEAN(MID(Updates!D614,FIND("Home Share (H:\ drive) required: ",Updates!D614)+4,(FIND("Group Share (S:\ drive) required: ",Updates!D614)-(FIND("Home Share (H:\ drive) required: ",Updates!D614)+4)))))</f>
        <v>#VALUE!</v>
      </c>
      <c r="W614" t="str">
        <f t="shared" si="89"/>
        <v>No</v>
      </c>
      <c r="X614" t="e">
        <f>TRIM(CLEAN(MID(Updates!D614,FIND("S Drive Path: ",Updates!D614)+14,(FIND("Position",Updates!D614)-(FIND("S Drive Path: ",Updates!D614)+14)))))</f>
        <v>#VALUE!</v>
      </c>
      <c r="Y614" t="e">
        <f>("USR\"&amp;Updates!K614)</f>
        <v>#VALUE!</v>
      </c>
      <c r="Z614" t="e">
        <f>Updates!K614&amp;"$"</f>
        <v>#VALUE!</v>
      </c>
      <c r="AA614" s="11">
        <f t="shared" ca="1" si="90"/>
        <v>19</v>
      </c>
      <c r="AB614" s="6" t="str">
        <f ca="1">LOOKUP(AA614,AC2:AC21,AD2:AD21)</f>
        <v>DC4MDB09</v>
      </c>
    </row>
    <row r="615" spans="1:28" ht="12" customHeight="1">
      <c r="A615" s="6" t="e">
        <f>TRIM(CLEAN(MID(Updates!D615,FIND("Network User Id: ",Updates!D615)+17,(FIND("E-MAIL ACCOUNTS",Updates!D615)-(FIND("Network User Id:",Updates!D615)+17)))))</f>
        <v>#VALUE!</v>
      </c>
      <c r="B615" s="6" t="e">
        <f>TRIM(CLEAN(MID(Updates!D615,FIND("Logon ID: ",Updates!D615)+10,(FIND("Password:",Updates!D615)-(FIND("Logon ID:",Updates!D615)+10)))))</f>
        <v>#VALUE!</v>
      </c>
      <c r="C615" t="e">
        <f>TRIM(CLEAN(MID(Updates!D615,FIND("Primary Address: ",Updates!D615)+17,(FIND("Secondary Address:",Updates!D615)-(FIND("Primary Address: ",Updates!D615)+17)))))</f>
        <v>#VALUE!</v>
      </c>
      <c r="D615" t="e">
        <f>TRIM(CLEAN(MID(Updates!D615,FIND("Secondary Address: ",Updates!D615)+19,(FIND("** PLEASE DO NOT REPLY TO THIS E-MAIL. ",Updates!D615)-(FIND("Secondary Address: ",Updates!D615)+19)))))</f>
        <v>#VALUE!</v>
      </c>
      <c r="E615" t="b">
        <f>IF(COUNT(SEARCH({"transpo.ottawa.on.ca"},D615)),"@ottawa.ca")</f>
        <v>0</v>
      </c>
      <c r="F615" s="9" t="e">
        <f t="shared" si="82"/>
        <v>#VALUE!</v>
      </c>
      <c r="G615" t="e">
        <f>TRIM(CLEAN(MID(Updates!D615,FIND("E-mail Address: ",Updates!D615)+16,(FIND("The employee",Updates!D615)-(FIND("E-mail Address: ",Updates!D615)+16)))))</f>
        <v>#VALUE!</v>
      </c>
      <c r="H615" t="e">
        <f>TRIM(CLEAN(MID(Updates!D615,FIND("Account Password: ",Updates!D615)+18,(FIND("NETWORK ACCOUNTS",Updates!D615)-(FIND("Account Password:",Updates!D615)+18)))))</f>
        <v>#VALUE!</v>
      </c>
      <c r="I615" t="e">
        <f>TRIM(CLEAN(MID(Updates!D615,FIND("Password: ",Updates!D615)+10,(FIND("E-mail",Updates!D615)-(FIND("Password:",Updates!D615)+12)))))</f>
        <v>#VALUE!</v>
      </c>
      <c r="J615" t="e">
        <f>TRIM(CLEAN(MID(Updates!D615,FIND("Account to clone: ",Updates!D615)+18,(FIND("Position",Updates!D615)-(FIND("Account to clone: ",Updates!D615)+18)))))</f>
        <v>#VALUE!</v>
      </c>
      <c r="K615" t="e">
        <f>TRIM(CLEAN(MID(Updates!D615,FIND("Clone permissions of another account: ",Updates!D615)+38,(FIND("Email required:",Updates!D615)-(FIND("Clone permissions of another account: ",Updates!D615)+38)))))</f>
        <v>#VALUE!</v>
      </c>
      <c r="L615" t="e">
        <f t="shared" si="83"/>
        <v>#VALUE!</v>
      </c>
      <c r="M615" s="8" t="e">
        <f>TRIM(CLEAN(MID(Updates!D615,FIND("Branch: ",Updates!D615)+8,(FIND("Division",Updates!D615)-(FIND("Branch: ",Updates!D615)+8)))))</f>
        <v>#VALUE!</v>
      </c>
      <c r="N615" s="8" t="e">
        <f>TRIM(CLEAN(MID(Updates!D615,FIND("Pooled Position: ",Updates!D615)+17,(FIND("Are the",Updates!D615)-(FIND("Pooled Position: ",Updates!D615)+17)))))</f>
        <v>#VALUE!</v>
      </c>
      <c r="O615" t="e">
        <f>TRIM(CLEAN(MID(Updates!D615,FIND("Employee Name: ",Updates!D615)+15,(FIND("Job Title",Updates!D615)-(FIND("Employee Name: ",Updates!D615)+15)))))</f>
        <v>#VALUE!</v>
      </c>
      <c r="P615" t="e">
        <f t="shared" si="84"/>
        <v>#VALUE!</v>
      </c>
      <c r="Q615" t="e">
        <f t="shared" si="85"/>
        <v>#VALUE!</v>
      </c>
      <c r="R615" t="e">
        <f t="shared" si="86"/>
        <v>#VALUE!</v>
      </c>
      <c r="S615" t="e">
        <f>TRIM(CLEAN(MID(Updates!D615,FIND("Account to clone: ",Updates!D615)+18,(FIND("Position",Updates!D615)-(FIND("Account to clone: ",Updates!D615)+18)))))</f>
        <v>#VALUE!</v>
      </c>
      <c r="T615" t="str">
        <f t="shared" si="87"/>
        <v/>
      </c>
      <c r="U615" t="str">
        <f t="shared" si="88"/>
        <v>No</v>
      </c>
      <c r="V615" t="e">
        <f>TRIM(CLEAN(MID(Updates!D615,FIND("Home Share (H:\ drive) required: ",Updates!D615)+4,(FIND("Group Share (S:\ drive) required: ",Updates!D615)-(FIND("Home Share (H:\ drive) required: ",Updates!D615)+4)))))</f>
        <v>#VALUE!</v>
      </c>
      <c r="W615" t="str">
        <f t="shared" si="89"/>
        <v>No</v>
      </c>
      <c r="X615" t="e">
        <f>TRIM(CLEAN(MID(Updates!D615,FIND("S Drive Path: ",Updates!D615)+14,(FIND("Position",Updates!D615)-(FIND("S Drive Path: ",Updates!D615)+14)))))</f>
        <v>#VALUE!</v>
      </c>
      <c r="Y615" t="e">
        <f>("USR\"&amp;Updates!K615)</f>
        <v>#VALUE!</v>
      </c>
      <c r="Z615" t="e">
        <f>Updates!K615&amp;"$"</f>
        <v>#VALUE!</v>
      </c>
      <c r="AA615" s="11">
        <f t="shared" ca="1" si="90"/>
        <v>15</v>
      </c>
      <c r="AB615" s="6" t="str">
        <f ca="1">LOOKUP(AA615,AC2:AC21,AD2:AD21)</f>
        <v>DC4MDB05</v>
      </c>
    </row>
    <row r="616" spans="1:28" ht="12" customHeight="1">
      <c r="A616" s="6" t="e">
        <f>TRIM(CLEAN(MID(Updates!D616,FIND("Network User Id: ",Updates!D616)+17,(FIND("E-MAIL ACCOUNTS",Updates!D616)-(FIND("Network User Id:",Updates!D616)+17)))))</f>
        <v>#VALUE!</v>
      </c>
      <c r="B616" s="6" t="e">
        <f>TRIM(CLEAN(MID(Updates!D616,FIND("Logon ID: ",Updates!D616)+10,(FIND("Password:",Updates!D616)-(FIND("Logon ID:",Updates!D616)+10)))))</f>
        <v>#VALUE!</v>
      </c>
      <c r="C616" t="e">
        <f>TRIM(CLEAN(MID(Updates!D616,FIND("Primary Address: ",Updates!D616)+17,(FIND("Secondary Address:",Updates!D616)-(FIND("Primary Address: ",Updates!D616)+17)))))</f>
        <v>#VALUE!</v>
      </c>
      <c r="D616" t="e">
        <f>TRIM(CLEAN(MID(Updates!D616,FIND("Secondary Address: ",Updates!D616)+19,(FIND("** PLEASE DO NOT REPLY TO THIS E-MAIL. ",Updates!D616)-(FIND("Secondary Address: ",Updates!D616)+19)))))</f>
        <v>#VALUE!</v>
      </c>
      <c r="E616" t="b">
        <f>IF(COUNT(SEARCH({"transpo.ottawa.on.ca"},D616)),"@ottawa.ca")</f>
        <v>0</v>
      </c>
      <c r="F616" s="9" t="e">
        <f t="shared" si="82"/>
        <v>#VALUE!</v>
      </c>
      <c r="G616" t="e">
        <f>TRIM(CLEAN(MID(Updates!D616,FIND("E-mail Address: ",Updates!D616)+16,(FIND("The employee",Updates!D616)-(FIND("E-mail Address: ",Updates!D616)+16)))))</f>
        <v>#VALUE!</v>
      </c>
      <c r="H616" t="e">
        <f>TRIM(CLEAN(MID(Updates!D616,FIND("Account Password: ",Updates!D616)+18,(FIND("NETWORK ACCOUNTS",Updates!D616)-(FIND("Account Password:",Updates!D616)+18)))))</f>
        <v>#VALUE!</v>
      </c>
      <c r="I616" t="e">
        <f>TRIM(CLEAN(MID(Updates!D616,FIND("Password: ",Updates!D616)+10,(FIND("E-mail",Updates!D616)-(FIND("Password:",Updates!D616)+12)))))</f>
        <v>#VALUE!</v>
      </c>
      <c r="J616" t="e">
        <f>TRIM(CLEAN(MID(Updates!D616,FIND("Account to clone: ",Updates!D616)+18,(FIND("Position",Updates!D616)-(FIND("Account to clone: ",Updates!D616)+18)))))</f>
        <v>#VALUE!</v>
      </c>
      <c r="K616" t="e">
        <f>TRIM(CLEAN(MID(Updates!D616,FIND("Clone permissions of another account: ",Updates!D616)+38,(FIND("Email required:",Updates!D616)-(FIND("Clone permissions of another account: ",Updates!D616)+38)))))</f>
        <v>#VALUE!</v>
      </c>
      <c r="L616" t="e">
        <f t="shared" si="83"/>
        <v>#VALUE!</v>
      </c>
      <c r="M616" s="8" t="e">
        <f>TRIM(CLEAN(MID(Updates!D616,FIND("Branch: ",Updates!D616)+8,(FIND("Division",Updates!D616)-(FIND("Branch: ",Updates!D616)+8)))))</f>
        <v>#VALUE!</v>
      </c>
      <c r="N616" s="8" t="e">
        <f>TRIM(CLEAN(MID(Updates!D616,FIND("Pooled Position: ",Updates!D616)+17,(FIND("Are the",Updates!D616)-(FIND("Pooled Position: ",Updates!D616)+17)))))</f>
        <v>#VALUE!</v>
      </c>
      <c r="O616" t="e">
        <f>TRIM(CLEAN(MID(Updates!D616,FIND("Employee Name: ",Updates!D616)+15,(FIND("Job Title",Updates!D616)-(FIND("Employee Name: ",Updates!D616)+15)))))</f>
        <v>#VALUE!</v>
      </c>
      <c r="P616" t="e">
        <f t="shared" si="84"/>
        <v>#VALUE!</v>
      </c>
      <c r="Q616" t="e">
        <f t="shared" si="85"/>
        <v>#VALUE!</v>
      </c>
      <c r="R616" t="e">
        <f t="shared" si="86"/>
        <v>#VALUE!</v>
      </c>
      <c r="S616" t="e">
        <f>TRIM(CLEAN(MID(Updates!D616,FIND("Account to clone: ",Updates!D616)+18,(FIND("Position",Updates!D616)-(FIND("Account to clone: ",Updates!D616)+18)))))</f>
        <v>#VALUE!</v>
      </c>
      <c r="T616" t="str">
        <f t="shared" si="87"/>
        <v/>
      </c>
      <c r="U616" t="str">
        <f t="shared" si="88"/>
        <v>No</v>
      </c>
      <c r="V616" t="e">
        <f>TRIM(CLEAN(MID(Updates!D616,FIND("Home Share (H:\ drive) required: ",Updates!D616)+4,(FIND("Group Share (S:\ drive) required: ",Updates!D616)-(FIND("Home Share (H:\ drive) required: ",Updates!D616)+4)))))</f>
        <v>#VALUE!</v>
      </c>
      <c r="W616" t="str">
        <f t="shared" si="89"/>
        <v>No</v>
      </c>
      <c r="X616" t="e">
        <f>TRIM(CLEAN(MID(Updates!D616,FIND("S Drive Path: ",Updates!D616)+14,(FIND("Position",Updates!D616)-(FIND("S Drive Path: ",Updates!D616)+14)))))</f>
        <v>#VALUE!</v>
      </c>
      <c r="Y616" t="e">
        <f>("USR\"&amp;Updates!K616)</f>
        <v>#VALUE!</v>
      </c>
      <c r="Z616" t="e">
        <f>Updates!K616&amp;"$"</f>
        <v>#VALUE!</v>
      </c>
      <c r="AA616" s="11">
        <f t="shared" ca="1" si="90"/>
        <v>10</v>
      </c>
      <c r="AB616" s="6" t="str">
        <f ca="1">LOOKUP(AA616,AC2:AC21,AD2:AD21)</f>
        <v>DC1MDB10</v>
      </c>
    </row>
    <row r="617" spans="1:28" ht="12" customHeight="1">
      <c r="A617" s="6" t="e">
        <f>TRIM(CLEAN(MID(Updates!D617,FIND("Network User Id: ",Updates!D617)+17,(FIND("E-MAIL ACCOUNTS",Updates!D617)-(FIND("Network User Id:",Updates!D617)+17)))))</f>
        <v>#VALUE!</v>
      </c>
      <c r="B617" s="6" t="e">
        <f>TRIM(CLEAN(MID(Updates!D617,FIND("Logon ID: ",Updates!D617)+10,(FIND("Password:",Updates!D617)-(FIND("Logon ID:",Updates!D617)+10)))))</f>
        <v>#VALUE!</v>
      </c>
      <c r="C617" t="e">
        <f>TRIM(CLEAN(MID(Updates!D617,FIND("Primary Address: ",Updates!D617)+17,(FIND("Secondary Address:",Updates!D617)-(FIND("Primary Address: ",Updates!D617)+17)))))</f>
        <v>#VALUE!</v>
      </c>
      <c r="D617" t="e">
        <f>TRIM(CLEAN(MID(Updates!D617,FIND("Secondary Address: ",Updates!D617)+19,(FIND("** PLEASE DO NOT REPLY TO THIS E-MAIL. ",Updates!D617)-(FIND("Secondary Address: ",Updates!D617)+19)))))</f>
        <v>#VALUE!</v>
      </c>
      <c r="E617" t="b">
        <f>IF(COUNT(SEARCH({"transpo.ottawa.on.ca"},D617)),"@ottawa.ca")</f>
        <v>0</v>
      </c>
      <c r="F617" s="9" t="e">
        <f t="shared" si="82"/>
        <v>#VALUE!</v>
      </c>
      <c r="G617" t="e">
        <f>TRIM(CLEAN(MID(Updates!D617,FIND("E-mail Address: ",Updates!D617)+16,(FIND("The employee",Updates!D617)-(FIND("E-mail Address: ",Updates!D617)+16)))))</f>
        <v>#VALUE!</v>
      </c>
      <c r="H617" t="e">
        <f>TRIM(CLEAN(MID(Updates!D617,FIND("Account Password: ",Updates!D617)+18,(FIND("NETWORK ACCOUNTS",Updates!D617)-(FIND("Account Password:",Updates!D617)+18)))))</f>
        <v>#VALUE!</v>
      </c>
      <c r="I617" t="e">
        <f>TRIM(CLEAN(MID(Updates!D617,FIND("Password: ",Updates!D617)+10,(FIND("E-mail",Updates!D617)-(FIND("Password:",Updates!D617)+12)))))</f>
        <v>#VALUE!</v>
      </c>
      <c r="J617" t="e">
        <f>TRIM(CLEAN(MID(Updates!D617,FIND("Account to clone: ",Updates!D617)+18,(FIND("Position",Updates!D617)-(FIND("Account to clone: ",Updates!D617)+18)))))</f>
        <v>#VALUE!</v>
      </c>
      <c r="K617" t="e">
        <f>TRIM(CLEAN(MID(Updates!D617,FIND("Clone permissions of another account: ",Updates!D617)+38,(FIND("Email required:",Updates!D617)-(FIND("Clone permissions of another account: ",Updates!D617)+38)))))</f>
        <v>#VALUE!</v>
      </c>
      <c r="L617" t="e">
        <f t="shared" si="83"/>
        <v>#VALUE!</v>
      </c>
      <c r="M617" s="8" t="e">
        <f>TRIM(CLEAN(MID(Updates!D617,FIND("Branch: ",Updates!D617)+8,(FIND("Division",Updates!D617)-(FIND("Branch: ",Updates!D617)+8)))))</f>
        <v>#VALUE!</v>
      </c>
      <c r="N617" s="8" t="e">
        <f>TRIM(CLEAN(MID(Updates!D617,FIND("Pooled Position: ",Updates!D617)+17,(FIND("Are the",Updates!D617)-(FIND("Pooled Position: ",Updates!D617)+17)))))</f>
        <v>#VALUE!</v>
      </c>
      <c r="O617" t="e">
        <f>TRIM(CLEAN(MID(Updates!D617,FIND("Employee Name: ",Updates!D617)+15,(FIND("Job Title",Updates!D617)-(FIND("Employee Name: ",Updates!D617)+15)))))</f>
        <v>#VALUE!</v>
      </c>
      <c r="P617" t="e">
        <f t="shared" si="84"/>
        <v>#VALUE!</v>
      </c>
      <c r="Q617" t="e">
        <f t="shared" si="85"/>
        <v>#VALUE!</v>
      </c>
      <c r="R617" t="e">
        <f t="shared" si="86"/>
        <v>#VALUE!</v>
      </c>
      <c r="S617" t="e">
        <f>TRIM(CLEAN(MID(Updates!D617,FIND("Account to clone: ",Updates!D617)+18,(FIND("Position",Updates!D617)-(FIND("Account to clone: ",Updates!D617)+18)))))</f>
        <v>#VALUE!</v>
      </c>
      <c r="T617" t="str">
        <f t="shared" si="87"/>
        <v/>
      </c>
      <c r="U617" t="str">
        <f t="shared" si="88"/>
        <v>No</v>
      </c>
      <c r="V617" t="e">
        <f>TRIM(CLEAN(MID(Updates!D617,FIND("Home Share (H:\ drive) required: ",Updates!D617)+4,(FIND("Group Share (S:\ drive) required: ",Updates!D617)-(FIND("Home Share (H:\ drive) required: ",Updates!D617)+4)))))</f>
        <v>#VALUE!</v>
      </c>
      <c r="W617" t="str">
        <f t="shared" si="89"/>
        <v>No</v>
      </c>
      <c r="X617" t="e">
        <f>TRIM(CLEAN(MID(Updates!D617,FIND("S Drive Path: ",Updates!D617)+14,(FIND("Position",Updates!D617)-(FIND("S Drive Path: ",Updates!D617)+14)))))</f>
        <v>#VALUE!</v>
      </c>
      <c r="Y617" t="e">
        <f>("USR\"&amp;Updates!K617)</f>
        <v>#VALUE!</v>
      </c>
      <c r="Z617" t="e">
        <f>Updates!K617&amp;"$"</f>
        <v>#VALUE!</v>
      </c>
      <c r="AA617" s="11">
        <f t="shared" ca="1" si="90"/>
        <v>15</v>
      </c>
      <c r="AB617" s="6" t="str">
        <f ca="1">LOOKUP(AA617,AC2:AC21,AD2:AD21)</f>
        <v>DC4MDB05</v>
      </c>
    </row>
    <row r="618" spans="1:28" ht="12" customHeight="1">
      <c r="A618" s="6" t="e">
        <f>TRIM(CLEAN(MID(Updates!D618,FIND("Network User Id: ",Updates!D618)+17,(FIND("E-MAIL ACCOUNTS",Updates!D618)-(FIND("Network User Id:",Updates!D618)+17)))))</f>
        <v>#VALUE!</v>
      </c>
      <c r="B618" s="6" t="e">
        <f>TRIM(CLEAN(MID(Updates!D618,FIND("Logon ID: ",Updates!D618)+10,(FIND("Password:",Updates!D618)-(FIND("Logon ID:",Updates!D618)+10)))))</f>
        <v>#VALUE!</v>
      </c>
      <c r="C618" t="e">
        <f>TRIM(CLEAN(MID(Updates!D618,FIND("Primary Address: ",Updates!D618)+17,(FIND("Secondary Address:",Updates!D618)-(FIND("Primary Address: ",Updates!D618)+17)))))</f>
        <v>#VALUE!</v>
      </c>
      <c r="D618" t="e">
        <f>TRIM(CLEAN(MID(Updates!D618,FIND("Secondary Address: ",Updates!D618)+19,(FIND("** PLEASE DO NOT REPLY TO THIS E-MAIL. ",Updates!D618)-(FIND("Secondary Address: ",Updates!D618)+19)))))</f>
        <v>#VALUE!</v>
      </c>
      <c r="E618" t="b">
        <f>IF(COUNT(SEARCH({"transpo.ottawa.on.ca"},D618)),"@ottawa.ca")</f>
        <v>0</v>
      </c>
      <c r="F618" s="9" t="e">
        <f t="shared" si="82"/>
        <v>#VALUE!</v>
      </c>
      <c r="G618" t="e">
        <f>TRIM(CLEAN(MID(Updates!D618,FIND("E-mail Address: ",Updates!D618)+16,(FIND("The employee",Updates!D618)-(FIND("E-mail Address: ",Updates!D618)+16)))))</f>
        <v>#VALUE!</v>
      </c>
      <c r="H618" t="e">
        <f>TRIM(CLEAN(MID(Updates!D618,FIND("Account Password: ",Updates!D618)+18,(FIND("NETWORK ACCOUNTS",Updates!D618)-(FIND("Account Password:",Updates!D618)+18)))))</f>
        <v>#VALUE!</v>
      </c>
      <c r="I618" t="e">
        <f>TRIM(CLEAN(MID(Updates!D618,FIND("Password: ",Updates!D618)+10,(FIND("E-mail",Updates!D618)-(FIND("Password:",Updates!D618)+12)))))</f>
        <v>#VALUE!</v>
      </c>
      <c r="J618" t="e">
        <f>TRIM(CLEAN(MID(Updates!D618,FIND("Account to clone: ",Updates!D618)+18,(FIND("Position",Updates!D618)-(FIND("Account to clone: ",Updates!D618)+18)))))</f>
        <v>#VALUE!</v>
      </c>
      <c r="K618" t="e">
        <f>TRIM(CLEAN(MID(Updates!D618,FIND("Clone permissions of another account: ",Updates!D618)+38,(FIND("Email required:",Updates!D618)-(FIND("Clone permissions of another account: ",Updates!D618)+38)))))</f>
        <v>#VALUE!</v>
      </c>
      <c r="L618" t="e">
        <f t="shared" si="83"/>
        <v>#VALUE!</v>
      </c>
      <c r="M618" s="8" t="e">
        <f>TRIM(CLEAN(MID(Updates!D618,FIND("Branch: ",Updates!D618)+8,(FIND("Division",Updates!D618)-(FIND("Branch: ",Updates!D618)+8)))))</f>
        <v>#VALUE!</v>
      </c>
      <c r="N618" s="8" t="e">
        <f>TRIM(CLEAN(MID(Updates!D618,FIND("Pooled Position: ",Updates!D618)+17,(FIND("Are the",Updates!D618)-(FIND("Pooled Position: ",Updates!D618)+17)))))</f>
        <v>#VALUE!</v>
      </c>
      <c r="O618" t="e">
        <f>TRIM(CLEAN(MID(Updates!D618,FIND("Employee Name: ",Updates!D618)+15,(FIND("Job Title",Updates!D618)-(FIND("Employee Name: ",Updates!D618)+15)))))</f>
        <v>#VALUE!</v>
      </c>
      <c r="P618" t="e">
        <f t="shared" si="84"/>
        <v>#VALUE!</v>
      </c>
      <c r="Q618" t="e">
        <f t="shared" si="85"/>
        <v>#VALUE!</v>
      </c>
      <c r="R618" t="e">
        <f t="shared" si="86"/>
        <v>#VALUE!</v>
      </c>
      <c r="S618" t="e">
        <f>TRIM(CLEAN(MID(Updates!D618,FIND("Account to clone: ",Updates!D618)+18,(FIND("Position",Updates!D618)-(FIND("Account to clone: ",Updates!D618)+18)))))</f>
        <v>#VALUE!</v>
      </c>
      <c r="T618" t="str">
        <f t="shared" si="87"/>
        <v/>
      </c>
      <c r="U618" t="str">
        <f t="shared" si="88"/>
        <v>No</v>
      </c>
      <c r="V618" t="e">
        <f>TRIM(CLEAN(MID(Updates!D618,FIND("Home Share (H:\ drive) required: ",Updates!D618)+4,(FIND("Group Share (S:\ drive) required: ",Updates!D618)-(FIND("Home Share (H:\ drive) required: ",Updates!D618)+4)))))</f>
        <v>#VALUE!</v>
      </c>
      <c r="W618" t="str">
        <f t="shared" si="89"/>
        <v>No</v>
      </c>
      <c r="X618" t="e">
        <f>TRIM(CLEAN(MID(Updates!D618,FIND("S Drive Path: ",Updates!D618)+14,(FIND("Position",Updates!D618)-(FIND("S Drive Path: ",Updates!D618)+14)))))</f>
        <v>#VALUE!</v>
      </c>
      <c r="Y618" t="e">
        <f>("USR\"&amp;Updates!K618)</f>
        <v>#VALUE!</v>
      </c>
      <c r="Z618" t="e">
        <f>Updates!K618&amp;"$"</f>
        <v>#VALUE!</v>
      </c>
      <c r="AA618" s="11">
        <f t="shared" ca="1" si="90"/>
        <v>14</v>
      </c>
      <c r="AB618" s="6" t="str">
        <f ca="1">LOOKUP(AA618,AC2:AC21,AD2:AD21)</f>
        <v>DC4MDB04</v>
      </c>
    </row>
    <row r="619" spans="1:28" ht="12" customHeight="1">
      <c r="A619" s="6" t="e">
        <f>TRIM(CLEAN(MID(Updates!D619,FIND("Network User Id: ",Updates!D619)+17,(FIND("E-MAIL ACCOUNTS",Updates!D619)-(FIND("Network User Id:",Updates!D619)+17)))))</f>
        <v>#VALUE!</v>
      </c>
      <c r="B619" s="6" t="e">
        <f>TRIM(CLEAN(MID(Updates!D619,FIND("Logon ID: ",Updates!D619)+10,(FIND("Password:",Updates!D619)-(FIND("Logon ID:",Updates!D619)+10)))))</f>
        <v>#VALUE!</v>
      </c>
      <c r="C619" t="e">
        <f>TRIM(CLEAN(MID(Updates!D619,FIND("Primary Address: ",Updates!D619)+17,(FIND("Secondary Address:",Updates!D619)-(FIND("Primary Address: ",Updates!D619)+17)))))</f>
        <v>#VALUE!</v>
      </c>
      <c r="D619" t="e">
        <f>TRIM(CLEAN(MID(Updates!D619,FIND("Secondary Address: ",Updates!D619)+19,(FIND("** PLEASE DO NOT REPLY TO THIS E-MAIL. ",Updates!D619)-(FIND("Secondary Address: ",Updates!D619)+19)))))</f>
        <v>#VALUE!</v>
      </c>
      <c r="E619" t="b">
        <f>IF(COUNT(SEARCH({"transpo.ottawa.on.ca"},D619)),"@ottawa.ca")</f>
        <v>0</v>
      </c>
      <c r="F619" s="9" t="e">
        <f t="shared" si="82"/>
        <v>#VALUE!</v>
      </c>
      <c r="G619" t="e">
        <f>TRIM(CLEAN(MID(Updates!D619,FIND("E-mail Address: ",Updates!D619)+16,(FIND("The employee",Updates!D619)-(FIND("E-mail Address: ",Updates!D619)+16)))))</f>
        <v>#VALUE!</v>
      </c>
      <c r="H619" t="e">
        <f>TRIM(CLEAN(MID(Updates!D619,FIND("Account Password: ",Updates!D619)+18,(FIND("NETWORK ACCOUNTS",Updates!D619)-(FIND("Account Password:",Updates!D619)+18)))))</f>
        <v>#VALUE!</v>
      </c>
      <c r="I619" t="e">
        <f>TRIM(CLEAN(MID(Updates!D619,FIND("Password: ",Updates!D619)+10,(FIND("E-mail",Updates!D619)-(FIND("Password:",Updates!D619)+12)))))</f>
        <v>#VALUE!</v>
      </c>
      <c r="J619" t="e">
        <f>TRIM(CLEAN(MID(Updates!D619,FIND("Account to clone: ",Updates!D619)+18,(FIND("Position",Updates!D619)-(FIND("Account to clone: ",Updates!D619)+18)))))</f>
        <v>#VALUE!</v>
      </c>
      <c r="K619" t="e">
        <f>TRIM(CLEAN(MID(Updates!D619,FIND("Clone permissions of another account: ",Updates!D619)+38,(FIND("Email required:",Updates!D619)-(FIND("Clone permissions of another account: ",Updates!D619)+38)))))</f>
        <v>#VALUE!</v>
      </c>
      <c r="L619" t="e">
        <f t="shared" si="83"/>
        <v>#VALUE!</v>
      </c>
      <c r="M619" s="8" t="e">
        <f>TRIM(CLEAN(MID(Updates!D619,FIND("Branch: ",Updates!D619)+8,(FIND("Division",Updates!D619)-(FIND("Branch: ",Updates!D619)+8)))))</f>
        <v>#VALUE!</v>
      </c>
      <c r="N619" s="8" t="e">
        <f>TRIM(CLEAN(MID(Updates!D619,FIND("Pooled Position: ",Updates!D619)+17,(FIND("Are the",Updates!D619)-(FIND("Pooled Position: ",Updates!D619)+17)))))</f>
        <v>#VALUE!</v>
      </c>
      <c r="O619" t="e">
        <f>TRIM(CLEAN(MID(Updates!D619,FIND("Employee Name: ",Updates!D619)+15,(FIND("Job Title",Updates!D619)-(FIND("Employee Name: ",Updates!D619)+15)))))</f>
        <v>#VALUE!</v>
      </c>
      <c r="P619" t="e">
        <f t="shared" si="84"/>
        <v>#VALUE!</v>
      </c>
      <c r="Q619" t="e">
        <f t="shared" si="85"/>
        <v>#VALUE!</v>
      </c>
      <c r="R619" t="e">
        <f t="shared" si="86"/>
        <v>#VALUE!</v>
      </c>
      <c r="S619" t="e">
        <f>TRIM(CLEAN(MID(Updates!D619,FIND("Account to clone: ",Updates!D619)+18,(FIND("Position",Updates!D619)-(FIND("Account to clone: ",Updates!D619)+18)))))</f>
        <v>#VALUE!</v>
      </c>
      <c r="T619" t="str">
        <f t="shared" si="87"/>
        <v/>
      </c>
      <c r="U619" t="str">
        <f t="shared" si="88"/>
        <v>No</v>
      </c>
      <c r="V619" t="e">
        <f>TRIM(CLEAN(MID(Updates!D619,FIND("Home Share (H:\ drive) required: ",Updates!D619)+4,(FIND("Group Share (S:\ drive) required: ",Updates!D619)-(FIND("Home Share (H:\ drive) required: ",Updates!D619)+4)))))</f>
        <v>#VALUE!</v>
      </c>
      <c r="W619" t="str">
        <f t="shared" si="89"/>
        <v>No</v>
      </c>
      <c r="X619" t="e">
        <f>TRIM(CLEAN(MID(Updates!D619,FIND("S Drive Path: ",Updates!D619)+14,(FIND("Position",Updates!D619)-(FIND("S Drive Path: ",Updates!D619)+14)))))</f>
        <v>#VALUE!</v>
      </c>
      <c r="Y619" t="e">
        <f>("USR\"&amp;Updates!K619)</f>
        <v>#VALUE!</v>
      </c>
      <c r="Z619" t="e">
        <f>Updates!K619&amp;"$"</f>
        <v>#VALUE!</v>
      </c>
      <c r="AA619" s="11">
        <f t="shared" ca="1" si="90"/>
        <v>1</v>
      </c>
      <c r="AB619" s="6" t="str">
        <f ca="1">LOOKUP(AA619,AC2:AC21,AD2:AD21)</f>
        <v>DC1MDB01</v>
      </c>
    </row>
    <row r="620" spans="1:28" ht="12" customHeight="1">
      <c r="A620" s="6" t="e">
        <f>TRIM(CLEAN(MID(Updates!D620,FIND("Network User Id: ",Updates!D620)+17,(FIND("E-MAIL ACCOUNTS",Updates!D620)-(FIND("Network User Id:",Updates!D620)+17)))))</f>
        <v>#VALUE!</v>
      </c>
      <c r="B620" s="6" t="e">
        <f>TRIM(CLEAN(MID(Updates!D620,FIND("Logon ID: ",Updates!D620)+10,(FIND("Password:",Updates!D620)-(FIND("Logon ID:",Updates!D620)+10)))))</f>
        <v>#VALUE!</v>
      </c>
      <c r="C620" t="e">
        <f>TRIM(CLEAN(MID(Updates!D620,FIND("Primary Address: ",Updates!D620)+17,(FIND("Secondary Address:",Updates!D620)-(FIND("Primary Address: ",Updates!D620)+17)))))</f>
        <v>#VALUE!</v>
      </c>
      <c r="D620" t="e">
        <f>TRIM(CLEAN(MID(Updates!D620,FIND("Secondary Address: ",Updates!D620)+19,(FIND("** PLEASE DO NOT REPLY TO THIS E-MAIL. ",Updates!D620)-(FIND("Secondary Address: ",Updates!D620)+19)))))</f>
        <v>#VALUE!</v>
      </c>
      <c r="E620" t="b">
        <f>IF(COUNT(SEARCH({"transpo.ottawa.on.ca"},D620)),"@ottawa.ca")</f>
        <v>0</v>
      </c>
      <c r="F620" s="9" t="e">
        <f t="shared" si="82"/>
        <v>#VALUE!</v>
      </c>
      <c r="G620" t="e">
        <f>TRIM(CLEAN(MID(Updates!D620,FIND("E-mail Address: ",Updates!D620)+16,(FIND("The employee",Updates!D620)-(FIND("E-mail Address: ",Updates!D620)+16)))))</f>
        <v>#VALUE!</v>
      </c>
      <c r="H620" t="e">
        <f>TRIM(CLEAN(MID(Updates!D620,FIND("Account Password: ",Updates!D620)+18,(FIND("NETWORK ACCOUNTS",Updates!D620)-(FIND("Account Password:",Updates!D620)+18)))))</f>
        <v>#VALUE!</v>
      </c>
      <c r="I620" t="e">
        <f>TRIM(CLEAN(MID(Updates!D620,FIND("Password: ",Updates!D620)+10,(FIND("E-mail",Updates!D620)-(FIND("Password:",Updates!D620)+12)))))</f>
        <v>#VALUE!</v>
      </c>
      <c r="J620" t="e">
        <f>TRIM(CLEAN(MID(Updates!D620,FIND("Account to clone: ",Updates!D620)+18,(FIND("Position",Updates!D620)-(FIND("Account to clone: ",Updates!D620)+18)))))</f>
        <v>#VALUE!</v>
      </c>
      <c r="K620" t="e">
        <f>TRIM(CLEAN(MID(Updates!D620,FIND("Clone permissions of another account: ",Updates!D620)+38,(FIND("Email required:",Updates!D620)-(FIND("Clone permissions of another account: ",Updates!D620)+38)))))</f>
        <v>#VALUE!</v>
      </c>
      <c r="L620" t="e">
        <f t="shared" si="83"/>
        <v>#VALUE!</v>
      </c>
      <c r="M620" s="8" t="e">
        <f>TRIM(CLEAN(MID(Updates!D620,FIND("Branch: ",Updates!D620)+8,(FIND("Division",Updates!D620)-(FIND("Branch: ",Updates!D620)+8)))))</f>
        <v>#VALUE!</v>
      </c>
      <c r="N620" s="8" t="e">
        <f>TRIM(CLEAN(MID(Updates!D620,FIND("Pooled Position: ",Updates!D620)+17,(FIND("Are the",Updates!D620)-(FIND("Pooled Position: ",Updates!D620)+17)))))</f>
        <v>#VALUE!</v>
      </c>
      <c r="O620" t="e">
        <f>TRIM(CLEAN(MID(Updates!D620,FIND("Employee Name: ",Updates!D620)+15,(FIND("Job Title",Updates!D620)-(FIND("Employee Name: ",Updates!D620)+15)))))</f>
        <v>#VALUE!</v>
      </c>
      <c r="P620" t="e">
        <f t="shared" si="84"/>
        <v>#VALUE!</v>
      </c>
      <c r="Q620" t="e">
        <f t="shared" si="85"/>
        <v>#VALUE!</v>
      </c>
      <c r="R620" t="e">
        <f t="shared" si="86"/>
        <v>#VALUE!</v>
      </c>
      <c r="S620" t="e">
        <f>TRIM(CLEAN(MID(Updates!D620,FIND("Account to clone: ",Updates!D620)+18,(FIND("Position",Updates!D620)-(FIND("Account to clone: ",Updates!D620)+18)))))</f>
        <v>#VALUE!</v>
      </c>
      <c r="T620" t="str">
        <f t="shared" si="87"/>
        <v/>
      </c>
      <c r="U620" t="str">
        <f t="shared" si="88"/>
        <v>No</v>
      </c>
      <c r="V620" t="e">
        <f>TRIM(CLEAN(MID(Updates!D620,FIND("Home Share (H:\ drive) required: ",Updates!D620)+4,(FIND("Group Share (S:\ drive) required: ",Updates!D620)-(FIND("Home Share (H:\ drive) required: ",Updates!D620)+4)))))</f>
        <v>#VALUE!</v>
      </c>
      <c r="W620" t="str">
        <f t="shared" si="89"/>
        <v>No</v>
      </c>
      <c r="X620" t="e">
        <f>TRIM(CLEAN(MID(Updates!D620,FIND("S Drive Path: ",Updates!D620)+14,(FIND("Position",Updates!D620)-(FIND("S Drive Path: ",Updates!D620)+14)))))</f>
        <v>#VALUE!</v>
      </c>
      <c r="Y620" t="e">
        <f>("USR\"&amp;Updates!K620)</f>
        <v>#VALUE!</v>
      </c>
      <c r="Z620" t="e">
        <f>Updates!K620&amp;"$"</f>
        <v>#VALUE!</v>
      </c>
      <c r="AA620" s="11">
        <f t="shared" ca="1" si="90"/>
        <v>14</v>
      </c>
      <c r="AB620" s="6" t="str">
        <f ca="1">LOOKUP(AA620,AC2:AC21,AD2:AD21)</f>
        <v>DC4MDB04</v>
      </c>
    </row>
    <row r="621" spans="1:28" ht="12" customHeight="1">
      <c r="A621" s="6" t="e">
        <f>TRIM(CLEAN(MID(Updates!D621,FIND("Network User Id: ",Updates!D621)+17,(FIND("E-MAIL ACCOUNTS",Updates!D621)-(FIND("Network User Id:",Updates!D621)+17)))))</f>
        <v>#VALUE!</v>
      </c>
      <c r="B621" s="6" t="e">
        <f>TRIM(CLEAN(MID(Updates!D621,FIND("Logon ID: ",Updates!D621)+10,(FIND("Password:",Updates!D621)-(FIND("Logon ID:",Updates!D621)+10)))))</f>
        <v>#VALUE!</v>
      </c>
      <c r="C621" t="e">
        <f>TRIM(CLEAN(MID(Updates!D621,FIND("Primary Address: ",Updates!D621)+17,(FIND("Secondary Address:",Updates!D621)-(FIND("Primary Address: ",Updates!D621)+17)))))</f>
        <v>#VALUE!</v>
      </c>
      <c r="D621" t="e">
        <f>TRIM(CLEAN(MID(Updates!D621,FIND("Secondary Address: ",Updates!D621)+19,(FIND("** PLEASE DO NOT REPLY TO THIS E-MAIL. ",Updates!D621)-(FIND("Secondary Address: ",Updates!D621)+19)))))</f>
        <v>#VALUE!</v>
      </c>
      <c r="E621" t="b">
        <f>IF(COUNT(SEARCH({"transpo.ottawa.on.ca"},D621)),"@ottawa.ca")</f>
        <v>0</v>
      </c>
      <c r="F621" s="9" t="e">
        <f t="shared" si="82"/>
        <v>#VALUE!</v>
      </c>
      <c r="G621" t="e">
        <f>TRIM(CLEAN(MID(Updates!D621,FIND("E-mail Address: ",Updates!D621)+16,(FIND("The employee",Updates!D621)-(FIND("E-mail Address: ",Updates!D621)+16)))))</f>
        <v>#VALUE!</v>
      </c>
      <c r="H621" t="e">
        <f>TRIM(CLEAN(MID(Updates!D621,FIND("Account Password: ",Updates!D621)+18,(FIND("NETWORK ACCOUNTS",Updates!D621)-(FIND("Account Password:",Updates!D621)+18)))))</f>
        <v>#VALUE!</v>
      </c>
      <c r="I621" t="e">
        <f>TRIM(CLEAN(MID(Updates!D621,FIND("Password: ",Updates!D621)+10,(FIND("E-mail",Updates!D621)-(FIND("Password:",Updates!D621)+12)))))</f>
        <v>#VALUE!</v>
      </c>
      <c r="J621" t="e">
        <f>TRIM(CLEAN(MID(Updates!D621,FIND("Account to clone: ",Updates!D621)+18,(FIND("Position",Updates!D621)-(FIND("Account to clone: ",Updates!D621)+18)))))</f>
        <v>#VALUE!</v>
      </c>
      <c r="K621" t="e">
        <f>TRIM(CLEAN(MID(Updates!D621,FIND("Clone permissions of another account: ",Updates!D621)+38,(FIND("Email required:",Updates!D621)-(FIND("Clone permissions of another account: ",Updates!D621)+38)))))</f>
        <v>#VALUE!</v>
      </c>
      <c r="L621" t="e">
        <f t="shared" si="83"/>
        <v>#VALUE!</v>
      </c>
      <c r="M621" s="8" t="e">
        <f>TRIM(CLEAN(MID(Updates!D621,FIND("Branch: ",Updates!D621)+8,(FIND("Division",Updates!D621)-(FIND("Branch: ",Updates!D621)+8)))))</f>
        <v>#VALUE!</v>
      </c>
      <c r="N621" s="8" t="e">
        <f>TRIM(CLEAN(MID(Updates!D621,FIND("Pooled Position: ",Updates!D621)+17,(FIND("Are the",Updates!D621)-(FIND("Pooled Position: ",Updates!D621)+17)))))</f>
        <v>#VALUE!</v>
      </c>
      <c r="O621" t="e">
        <f>TRIM(CLEAN(MID(Updates!D621,FIND("Employee Name: ",Updates!D621)+15,(FIND("Job Title",Updates!D621)-(FIND("Employee Name: ",Updates!D621)+15)))))</f>
        <v>#VALUE!</v>
      </c>
      <c r="P621" t="e">
        <f t="shared" si="84"/>
        <v>#VALUE!</v>
      </c>
      <c r="Q621" t="e">
        <f t="shared" si="85"/>
        <v>#VALUE!</v>
      </c>
      <c r="R621" t="e">
        <f t="shared" si="86"/>
        <v>#VALUE!</v>
      </c>
      <c r="S621" t="e">
        <f>TRIM(CLEAN(MID(Updates!D621,FIND("Account to clone: ",Updates!D621)+18,(FIND("Position",Updates!D621)-(FIND("Account to clone: ",Updates!D621)+18)))))</f>
        <v>#VALUE!</v>
      </c>
      <c r="T621" t="str">
        <f t="shared" si="87"/>
        <v/>
      </c>
      <c r="U621" t="str">
        <f t="shared" si="88"/>
        <v>No</v>
      </c>
      <c r="V621" t="e">
        <f>TRIM(CLEAN(MID(Updates!D621,FIND("Home Share (H:\ drive) required: ",Updates!D621)+4,(FIND("Group Share (S:\ drive) required: ",Updates!D621)-(FIND("Home Share (H:\ drive) required: ",Updates!D621)+4)))))</f>
        <v>#VALUE!</v>
      </c>
      <c r="W621" t="str">
        <f t="shared" si="89"/>
        <v>No</v>
      </c>
      <c r="X621" t="e">
        <f>TRIM(CLEAN(MID(Updates!D621,FIND("S Drive Path: ",Updates!D621)+14,(FIND("Position",Updates!D621)-(FIND("S Drive Path: ",Updates!D621)+14)))))</f>
        <v>#VALUE!</v>
      </c>
      <c r="Y621" t="e">
        <f>("USR\"&amp;Updates!K621)</f>
        <v>#VALUE!</v>
      </c>
      <c r="Z621" t="e">
        <f>Updates!K621&amp;"$"</f>
        <v>#VALUE!</v>
      </c>
      <c r="AA621" s="11">
        <f t="shared" ca="1" si="90"/>
        <v>12</v>
      </c>
      <c r="AB621" s="6" t="str">
        <f ca="1">LOOKUP(AA621,AC2:AC21,AD2:AD21)</f>
        <v>DC4MDB02</v>
      </c>
    </row>
    <row r="622" spans="1:28" ht="12" customHeight="1">
      <c r="A622" s="6" t="e">
        <f>TRIM(CLEAN(MID(Updates!D622,FIND("Network User Id: ",Updates!D622)+17,(FIND("E-MAIL ACCOUNTS",Updates!D622)-(FIND("Network User Id:",Updates!D622)+17)))))</f>
        <v>#VALUE!</v>
      </c>
      <c r="B622" s="6" t="e">
        <f>TRIM(CLEAN(MID(Updates!D622,FIND("Logon ID: ",Updates!D622)+10,(FIND("Password:",Updates!D622)-(FIND("Logon ID:",Updates!D622)+10)))))</f>
        <v>#VALUE!</v>
      </c>
      <c r="C622" t="e">
        <f>TRIM(CLEAN(MID(Updates!D622,FIND("Primary Address: ",Updates!D622)+17,(FIND("Secondary Address:",Updates!D622)-(FIND("Primary Address: ",Updates!D622)+17)))))</f>
        <v>#VALUE!</v>
      </c>
      <c r="D622" t="e">
        <f>TRIM(CLEAN(MID(Updates!D622,FIND("Secondary Address: ",Updates!D622)+19,(FIND("** PLEASE DO NOT REPLY TO THIS E-MAIL. ",Updates!D622)-(FIND("Secondary Address: ",Updates!D622)+19)))))</f>
        <v>#VALUE!</v>
      </c>
      <c r="E622" t="b">
        <f>IF(COUNT(SEARCH({"transpo.ottawa.on.ca"},D622)),"@ottawa.ca")</f>
        <v>0</v>
      </c>
      <c r="F622" s="9" t="e">
        <f t="shared" si="82"/>
        <v>#VALUE!</v>
      </c>
      <c r="G622" t="e">
        <f>TRIM(CLEAN(MID(Updates!D622,FIND("E-mail Address: ",Updates!D622)+16,(FIND("The employee",Updates!D622)-(FIND("E-mail Address: ",Updates!D622)+16)))))</f>
        <v>#VALUE!</v>
      </c>
      <c r="H622" t="e">
        <f>TRIM(CLEAN(MID(Updates!D622,FIND("Account Password: ",Updates!D622)+18,(FIND("NETWORK ACCOUNTS",Updates!D622)-(FIND("Account Password:",Updates!D622)+18)))))</f>
        <v>#VALUE!</v>
      </c>
      <c r="I622" t="e">
        <f>TRIM(CLEAN(MID(Updates!D622,FIND("Password: ",Updates!D622)+10,(FIND("E-mail",Updates!D622)-(FIND("Password:",Updates!D622)+12)))))</f>
        <v>#VALUE!</v>
      </c>
      <c r="J622" t="e">
        <f>TRIM(CLEAN(MID(Updates!D622,FIND("Account to clone: ",Updates!D622)+18,(FIND("Position",Updates!D622)-(FIND("Account to clone: ",Updates!D622)+18)))))</f>
        <v>#VALUE!</v>
      </c>
      <c r="K622" t="e">
        <f>TRIM(CLEAN(MID(Updates!D622,FIND("Clone permissions of another account: ",Updates!D622)+38,(FIND("Email required:",Updates!D622)-(FIND("Clone permissions of another account: ",Updates!D622)+38)))))</f>
        <v>#VALUE!</v>
      </c>
      <c r="L622" t="e">
        <f t="shared" si="83"/>
        <v>#VALUE!</v>
      </c>
      <c r="M622" s="8" t="e">
        <f>TRIM(CLEAN(MID(Updates!D622,FIND("Branch: ",Updates!D622)+8,(FIND("Division",Updates!D622)-(FIND("Branch: ",Updates!D622)+8)))))</f>
        <v>#VALUE!</v>
      </c>
      <c r="N622" s="8" t="e">
        <f>TRIM(CLEAN(MID(Updates!D622,FIND("Pooled Position: ",Updates!D622)+17,(FIND("Are the",Updates!D622)-(FIND("Pooled Position: ",Updates!D622)+17)))))</f>
        <v>#VALUE!</v>
      </c>
      <c r="O622" t="e">
        <f>TRIM(CLEAN(MID(Updates!D622,FIND("Employee Name: ",Updates!D622)+15,(FIND("Job Title",Updates!D622)-(FIND("Employee Name: ",Updates!D622)+15)))))</f>
        <v>#VALUE!</v>
      </c>
      <c r="P622" t="e">
        <f t="shared" si="84"/>
        <v>#VALUE!</v>
      </c>
      <c r="Q622" t="e">
        <f t="shared" si="85"/>
        <v>#VALUE!</v>
      </c>
      <c r="R622" t="e">
        <f t="shared" si="86"/>
        <v>#VALUE!</v>
      </c>
      <c r="S622" t="e">
        <f>TRIM(CLEAN(MID(Updates!D622,FIND("Account to clone: ",Updates!D622)+18,(FIND("Position",Updates!D622)-(FIND("Account to clone: ",Updates!D622)+18)))))</f>
        <v>#VALUE!</v>
      </c>
      <c r="T622" t="str">
        <f t="shared" si="87"/>
        <v/>
      </c>
      <c r="U622" t="str">
        <f t="shared" si="88"/>
        <v>No</v>
      </c>
      <c r="V622" t="e">
        <f>TRIM(CLEAN(MID(Updates!D622,FIND("Home Share (H:\ drive) required: ",Updates!D622)+4,(FIND("Group Share (S:\ drive) required: ",Updates!D622)-(FIND("Home Share (H:\ drive) required: ",Updates!D622)+4)))))</f>
        <v>#VALUE!</v>
      </c>
      <c r="W622" t="str">
        <f t="shared" si="89"/>
        <v>No</v>
      </c>
      <c r="X622" t="e">
        <f>TRIM(CLEAN(MID(Updates!D622,FIND("S Drive Path: ",Updates!D622)+14,(FIND("Position",Updates!D622)-(FIND("S Drive Path: ",Updates!D622)+14)))))</f>
        <v>#VALUE!</v>
      </c>
      <c r="Y622" t="e">
        <f>("USR\"&amp;Updates!K622)</f>
        <v>#VALUE!</v>
      </c>
      <c r="Z622" t="e">
        <f>Updates!K622&amp;"$"</f>
        <v>#VALUE!</v>
      </c>
      <c r="AA622" s="11">
        <f t="shared" ca="1" si="90"/>
        <v>17</v>
      </c>
      <c r="AB622" s="6" t="str">
        <f ca="1">LOOKUP(AA622,AC2:AC21,AD2:AD21)</f>
        <v>DC4MDB07</v>
      </c>
    </row>
    <row r="623" spans="1:28" ht="12" customHeight="1">
      <c r="A623" s="6" t="e">
        <f>TRIM(CLEAN(MID(Updates!D623,FIND("Network User Id: ",Updates!D623)+17,(FIND("E-MAIL ACCOUNTS",Updates!D623)-(FIND("Network User Id:",Updates!D623)+17)))))</f>
        <v>#VALUE!</v>
      </c>
      <c r="B623" s="6" t="e">
        <f>TRIM(CLEAN(MID(Updates!D623,FIND("Logon ID: ",Updates!D623)+10,(FIND("Password:",Updates!D623)-(FIND("Logon ID:",Updates!D623)+10)))))</f>
        <v>#VALUE!</v>
      </c>
      <c r="C623" t="e">
        <f>TRIM(CLEAN(MID(Updates!D623,FIND("Primary Address: ",Updates!D623)+17,(FIND("Secondary Address:",Updates!D623)-(FIND("Primary Address: ",Updates!D623)+17)))))</f>
        <v>#VALUE!</v>
      </c>
      <c r="D623" t="e">
        <f>TRIM(CLEAN(MID(Updates!D623,FIND("Secondary Address: ",Updates!D623)+19,(FIND("** PLEASE DO NOT REPLY TO THIS E-MAIL. ",Updates!D623)-(FIND("Secondary Address: ",Updates!D623)+19)))))</f>
        <v>#VALUE!</v>
      </c>
      <c r="E623" t="b">
        <f>IF(COUNT(SEARCH({"transpo.ottawa.on.ca"},D623)),"@ottawa.ca")</f>
        <v>0</v>
      </c>
      <c r="F623" s="9" t="e">
        <f t="shared" si="82"/>
        <v>#VALUE!</v>
      </c>
      <c r="G623" t="e">
        <f>TRIM(CLEAN(MID(Updates!D623,FIND("E-mail Address: ",Updates!D623)+16,(FIND("The employee",Updates!D623)-(FIND("E-mail Address: ",Updates!D623)+16)))))</f>
        <v>#VALUE!</v>
      </c>
      <c r="H623" t="e">
        <f>TRIM(CLEAN(MID(Updates!D623,FIND("Account Password: ",Updates!D623)+18,(FIND("NETWORK ACCOUNTS",Updates!D623)-(FIND("Account Password:",Updates!D623)+18)))))</f>
        <v>#VALUE!</v>
      </c>
      <c r="I623" t="e">
        <f>TRIM(CLEAN(MID(Updates!D623,FIND("Password: ",Updates!D623)+10,(FIND("E-mail",Updates!D623)-(FIND("Password:",Updates!D623)+12)))))</f>
        <v>#VALUE!</v>
      </c>
      <c r="J623" t="e">
        <f>TRIM(CLEAN(MID(Updates!D623,FIND("Account to clone: ",Updates!D623)+18,(FIND("Position",Updates!D623)-(FIND("Account to clone: ",Updates!D623)+18)))))</f>
        <v>#VALUE!</v>
      </c>
      <c r="K623" t="e">
        <f>TRIM(CLEAN(MID(Updates!D623,FIND("Clone permissions of another account: ",Updates!D623)+38,(FIND("Email required:",Updates!D623)-(FIND("Clone permissions of another account: ",Updates!D623)+38)))))</f>
        <v>#VALUE!</v>
      </c>
      <c r="L623" t="e">
        <f t="shared" si="83"/>
        <v>#VALUE!</v>
      </c>
      <c r="M623" s="8" t="e">
        <f>TRIM(CLEAN(MID(Updates!D623,FIND("Branch: ",Updates!D623)+8,(FIND("Division",Updates!D623)-(FIND("Branch: ",Updates!D623)+8)))))</f>
        <v>#VALUE!</v>
      </c>
      <c r="N623" s="8" t="e">
        <f>TRIM(CLEAN(MID(Updates!D623,FIND("Pooled Position: ",Updates!D623)+17,(FIND("Are the",Updates!D623)-(FIND("Pooled Position: ",Updates!D623)+17)))))</f>
        <v>#VALUE!</v>
      </c>
      <c r="O623" t="e">
        <f>TRIM(CLEAN(MID(Updates!D623,FIND("Employee Name: ",Updates!D623)+15,(FIND("Job Title",Updates!D623)-(FIND("Employee Name: ",Updates!D623)+15)))))</f>
        <v>#VALUE!</v>
      </c>
      <c r="P623" t="e">
        <f t="shared" si="84"/>
        <v>#VALUE!</v>
      </c>
      <c r="Q623" t="e">
        <f t="shared" si="85"/>
        <v>#VALUE!</v>
      </c>
      <c r="R623" t="e">
        <f t="shared" si="86"/>
        <v>#VALUE!</v>
      </c>
      <c r="S623" t="e">
        <f>TRIM(CLEAN(MID(Updates!D623,FIND("Account to clone: ",Updates!D623)+18,(FIND("Position",Updates!D623)-(FIND("Account to clone: ",Updates!D623)+18)))))</f>
        <v>#VALUE!</v>
      </c>
      <c r="T623" t="str">
        <f t="shared" si="87"/>
        <v/>
      </c>
      <c r="U623" t="str">
        <f t="shared" si="88"/>
        <v>No</v>
      </c>
      <c r="V623" t="e">
        <f>TRIM(CLEAN(MID(Updates!D623,FIND("Home Share (H:\ drive) required: ",Updates!D623)+4,(FIND("Group Share (S:\ drive) required: ",Updates!D623)-(FIND("Home Share (H:\ drive) required: ",Updates!D623)+4)))))</f>
        <v>#VALUE!</v>
      </c>
      <c r="W623" t="str">
        <f t="shared" si="89"/>
        <v>No</v>
      </c>
      <c r="X623" t="e">
        <f>TRIM(CLEAN(MID(Updates!D623,FIND("S Drive Path: ",Updates!D623)+14,(FIND("Position",Updates!D623)-(FIND("S Drive Path: ",Updates!D623)+14)))))</f>
        <v>#VALUE!</v>
      </c>
      <c r="Y623" t="e">
        <f>("USR\"&amp;Updates!K623)</f>
        <v>#VALUE!</v>
      </c>
      <c r="Z623" t="e">
        <f>Updates!K623&amp;"$"</f>
        <v>#VALUE!</v>
      </c>
      <c r="AA623" s="11">
        <f t="shared" ca="1" si="90"/>
        <v>14</v>
      </c>
      <c r="AB623" s="6" t="str">
        <f ca="1">LOOKUP(AA623,AC2:AC21,AD2:AD21)</f>
        <v>DC4MDB04</v>
      </c>
    </row>
    <row r="624" spans="1:28" ht="12" customHeight="1">
      <c r="A624" s="6" t="e">
        <f>TRIM(CLEAN(MID(Updates!D624,FIND("Network User Id: ",Updates!D624)+17,(FIND("E-MAIL ACCOUNTS",Updates!D624)-(FIND("Network User Id:",Updates!D624)+17)))))</f>
        <v>#VALUE!</v>
      </c>
      <c r="B624" s="6" t="e">
        <f>TRIM(CLEAN(MID(Updates!D624,FIND("Logon ID: ",Updates!D624)+10,(FIND("Password:",Updates!D624)-(FIND("Logon ID:",Updates!D624)+10)))))</f>
        <v>#VALUE!</v>
      </c>
      <c r="C624" t="e">
        <f>TRIM(CLEAN(MID(Updates!D624,FIND("Primary Address: ",Updates!D624)+17,(FIND("Secondary Address:",Updates!D624)-(FIND("Primary Address: ",Updates!D624)+17)))))</f>
        <v>#VALUE!</v>
      </c>
      <c r="D624" t="e">
        <f>TRIM(CLEAN(MID(Updates!D624,FIND("Secondary Address: ",Updates!D624)+19,(FIND("** PLEASE DO NOT REPLY TO THIS E-MAIL. ",Updates!D624)-(FIND("Secondary Address: ",Updates!D624)+19)))))</f>
        <v>#VALUE!</v>
      </c>
      <c r="E624" t="b">
        <f>IF(COUNT(SEARCH({"transpo.ottawa.on.ca"},D624)),"@ottawa.ca")</f>
        <v>0</v>
      </c>
      <c r="F624" s="9" t="e">
        <f t="shared" si="82"/>
        <v>#VALUE!</v>
      </c>
      <c r="G624" t="e">
        <f>TRIM(CLEAN(MID(Updates!D624,FIND("E-mail Address: ",Updates!D624)+16,(FIND("The employee",Updates!D624)-(FIND("E-mail Address: ",Updates!D624)+16)))))</f>
        <v>#VALUE!</v>
      </c>
      <c r="H624" t="e">
        <f>TRIM(CLEAN(MID(Updates!D624,FIND("Account Password: ",Updates!D624)+18,(FIND("NETWORK ACCOUNTS",Updates!D624)-(FIND("Account Password:",Updates!D624)+18)))))</f>
        <v>#VALUE!</v>
      </c>
      <c r="I624" t="e">
        <f>TRIM(CLEAN(MID(Updates!D624,FIND("Password: ",Updates!D624)+10,(FIND("E-mail",Updates!D624)-(FIND("Password:",Updates!D624)+12)))))</f>
        <v>#VALUE!</v>
      </c>
      <c r="J624" t="e">
        <f>TRIM(CLEAN(MID(Updates!D624,FIND("Account to clone: ",Updates!D624)+18,(FIND("Position",Updates!D624)-(FIND("Account to clone: ",Updates!D624)+18)))))</f>
        <v>#VALUE!</v>
      </c>
      <c r="K624" t="e">
        <f>TRIM(CLEAN(MID(Updates!D624,FIND("Clone permissions of another account: ",Updates!D624)+38,(FIND("Email required:",Updates!D624)-(FIND("Clone permissions of another account: ",Updates!D624)+38)))))</f>
        <v>#VALUE!</v>
      </c>
      <c r="L624" t="e">
        <f t="shared" si="83"/>
        <v>#VALUE!</v>
      </c>
      <c r="M624" s="8" t="e">
        <f>TRIM(CLEAN(MID(Updates!D624,FIND("Branch: ",Updates!D624)+8,(FIND("Division",Updates!D624)-(FIND("Branch: ",Updates!D624)+8)))))</f>
        <v>#VALUE!</v>
      </c>
      <c r="N624" s="8" t="e">
        <f>TRIM(CLEAN(MID(Updates!D624,FIND("Pooled Position: ",Updates!D624)+17,(FIND("Are the",Updates!D624)-(FIND("Pooled Position: ",Updates!D624)+17)))))</f>
        <v>#VALUE!</v>
      </c>
      <c r="O624" t="e">
        <f>TRIM(CLEAN(MID(Updates!D624,FIND("Employee Name: ",Updates!D624)+15,(FIND("Job Title",Updates!D624)-(FIND("Employee Name: ",Updates!D624)+15)))))</f>
        <v>#VALUE!</v>
      </c>
      <c r="P624" t="e">
        <f t="shared" si="84"/>
        <v>#VALUE!</v>
      </c>
      <c r="Q624" t="e">
        <f t="shared" si="85"/>
        <v>#VALUE!</v>
      </c>
      <c r="R624" t="e">
        <f t="shared" si="86"/>
        <v>#VALUE!</v>
      </c>
      <c r="S624" t="e">
        <f>TRIM(CLEAN(MID(Updates!D624,FIND("Account to clone: ",Updates!D624)+18,(FIND("Position",Updates!D624)-(FIND("Account to clone: ",Updates!D624)+18)))))</f>
        <v>#VALUE!</v>
      </c>
      <c r="T624" t="str">
        <f t="shared" si="87"/>
        <v/>
      </c>
      <c r="U624" t="str">
        <f t="shared" si="88"/>
        <v>No</v>
      </c>
      <c r="V624" t="e">
        <f>TRIM(CLEAN(MID(Updates!D624,FIND("Home Share (H:\ drive) required: ",Updates!D624)+4,(FIND("Group Share (S:\ drive) required: ",Updates!D624)-(FIND("Home Share (H:\ drive) required: ",Updates!D624)+4)))))</f>
        <v>#VALUE!</v>
      </c>
      <c r="W624" t="str">
        <f t="shared" si="89"/>
        <v>No</v>
      </c>
      <c r="X624" t="e">
        <f>TRIM(CLEAN(MID(Updates!D624,FIND("S Drive Path: ",Updates!D624)+14,(FIND("Position",Updates!D624)-(FIND("S Drive Path: ",Updates!D624)+14)))))</f>
        <v>#VALUE!</v>
      </c>
      <c r="Y624" t="e">
        <f>("USR\"&amp;Updates!K624)</f>
        <v>#VALUE!</v>
      </c>
      <c r="Z624" t="e">
        <f>Updates!K624&amp;"$"</f>
        <v>#VALUE!</v>
      </c>
      <c r="AA624" s="11">
        <f t="shared" ca="1" si="90"/>
        <v>18</v>
      </c>
      <c r="AB624" s="6" t="str">
        <f ca="1">LOOKUP(AA624,AC2:AC21,AD2:AD21)</f>
        <v>DC4MDB08</v>
      </c>
    </row>
    <row r="625" spans="1:28" ht="12" customHeight="1">
      <c r="A625" s="6" t="e">
        <f>TRIM(CLEAN(MID(Updates!D625,FIND("Network User Id: ",Updates!D625)+17,(FIND("E-MAIL ACCOUNTS",Updates!D625)-(FIND("Network User Id:",Updates!D625)+17)))))</f>
        <v>#VALUE!</v>
      </c>
      <c r="B625" s="6" t="e">
        <f>TRIM(CLEAN(MID(Updates!D625,FIND("Logon ID: ",Updates!D625)+10,(FIND("Password:",Updates!D625)-(FIND("Logon ID:",Updates!D625)+10)))))</f>
        <v>#VALUE!</v>
      </c>
      <c r="C625" t="e">
        <f>TRIM(CLEAN(MID(Updates!D625,FIND("Primary Address: ",Updates!D625)+17,(FIND("Secondary Address:",Updates!D625)-(FIND("Primary Address: ",Updates!D625)+17)))))</f>
        <v>#VALUE!</v>
      </c>
      <c r="D625" t="e">
        <f>TRIM(CLEAN(MID(Updates!D625,FIND("Secondary Address: ",Updates!D625)+19,(FIND("** PLEASE DO NOT REPLY TO THIS E-MAIL. ",Updates!D625)-(FIND("Secondary Address: ",Updates!D625)+19)))))</f>
        <v>#VALUE!</v>
      </c>
      <c r="E625" t="b">
        <f>IF(COUNT(SEARCH({"transpo.ottawa.on.ca"},D625)),"@ottawa.ca")</f>
        <v>0</v>
      </c>
      <c r="F625" s="9" t="e">
        <f t="shared" si="82"/>
        <v>#VALUE!</v>
      </c>
      <c r="G625" t="e">
        <f>TRIM(CLEAN(MID(Updates!D625,FIND("E-mail Address: ",Updates!D625)+16,(FIND("The employee",Updates!D625)-(FIND("E-mail Address: ",Updates!D625)+16)))))</f>
        <v>#VALUE!</v>
      </c>
      <c r="H625" t="e">
        <f>TRIM(CLEAN(MID(Updates!D625,FIND("Account Password: ",Updates!D625)+18,(FIND("NETWORK ACCOUNTS",Updates!D625)-(FIND("Account Password:",Updates!D625)+18)))))</f>
        <v>#VALUE!</v>
      </c>
      <c r="I625" t="e">
        <f>TRIM(CLEAN(MID(Updates!D625,FIND("Password: ",Updates!D625)+10,(FIND("E-mail",Updates!D625)-(FIND("Password:",Updates!D625)+12)))))</f>
        <v>#VALUE!</v>
      </c>
      <c r="J625" t="e">
        <f>TRIM(CLEAN(MID(Updates!D625,FIND("Account to clone: ",Updates!D625)+18,(FIND("Position",Updates!D625)-(FIND("Account to clone: ",Updates!D625)+18)))))</f>
        <v>#VALUE!</v>
      </c>
      <c r="K625" t="e">
        <f>TRIM(CLEAN(MID(Updates!D625,FIND("Clone permissions of another account: ",Updates!D625)+38,(FIND("Email required:",Updates!D625)-(FIND("Clone permissions of another account: ",Updates!D625)+38)))))</f>
        <v>#VALUE!</v>
      </c>
      <c r="L625" t="e">
        <f t="shared" si="83"/>
        <v>#VALUE!</v>
      </c>
      <c r="M625" s="8" t="e">
        <f>TRIM(CLEAN(MID(Updates!D625,FIND("Branch: ",Updates!D625)+8,(FIND("Division",Updates!D625)-(FIND("Branch: ",Updates!D625)+8)))))</f>
        <v>#VALUE!</v>
      </c>
      <c r="N625" s="8" t="e">
        <f>TRIM(CLEAN(MID(Updates!D625,FIND("Pooled Position: ",Updates!D625)+17,(FIND("Are the",Updates!D625)-(FIND("Pooled Position: ",Updates!D625)+17)))))</f>
        <v>#VALUE!</v>
      </c>
      <c r="O625" t="e">
        <f>TRIM(CLEAN(MID(Updates!D625,FIND("Employee Name: ",Updates!D625)+15,(FIND("Job Title",Updates!D625)-(FIND("Employee Name: ",Updates!D625)+15)))))</f>
        <v>#VALUE!</v>
      </c>
      <c r="P625" t="e">
        <f t="shared" si="84"/>
        <v>#VALUE!</v>
      </c>
      <c r="Q625" t="e">
        <f t="shared" si="85"/>
        <v>#VALUE!</v>
      </c>
      <c r="R625" t="e">
        <f t="shared" si="86"/>
        <v>#VALUE!</v>
      </c>
      <c r="S625" t="e">
        <f>TRIM(CLEAN(MID(Updates!D625,FIND("Account to clone: ",Updates!D625)+18,(FIND("Position",Updates!D625)-(FIND("Account to clone: ",Updates!D625)+18)))))</f>
        <v>#VALUE!</v>
      </c>
      <c r="T625" t="str">
        <f t="shared" si="87"/>
        <v/>
      </c>
      <c r="U625" t="str">
        <f t="shared" si="88"/>
        <v>No</v>
      </c>
      <c r="V625" t="e">
        <f>TRIM(CLEAN(MID(Updates!D625,FIND("Home Share (H:\ drive) required: ",Updates!D625)+4,(FIND("Group Share (S:\ drive) required: ",Updates!D625)-(FIND("Home Share (H:\ drive) required: ",Updates!D625)+4)))))</f>
        <v>#VALUE!</v>
      </c>
      <c r="W625" t="str">
        <f t="shared" si="89"/>
        <v>No</v>
      </c>
      <c r="X625" t="e">
        <f>TRIM(CLEAN(MID(Updates!D625,FIND("S Drive Path: ",Updates!D625)+14,(FIND("Position",Updates!D625)-(FIND("S Drive Path: ",Updates!D625)+14)))))</f>
        <v>#VALUE!</v>
      </c>
      <c r="Y625" t="e">
        <f>("USR\"&amp;Updates!K625)</f>
        <v>#VALUE!</v>
      </c>
      <c r="Z625" t="e">
        <f>Updates!K625&amp;"$"</f>
        <v>#VALUE!</v>
      </c>
      <c r="AA625" s="11">
        <f t="shared" ca="1" si="90"/>
        <v>7</v>
      </c>
      <c r="AB625" s="6" t="str">
        <f ca="1">LOOKUP(AA625,AC2:AC21,AD2:AD21)</f>
        <v>DC1MDB07</v>
      </c>
    </row>
    <row r="626" spans="1:28" ht="12" customHeight="1">
      <c r="A626" s="6" t="e">
        <f>TRIM(CLEAN(MID(Updates!D626,FIND("Network User Id: ",Updates!D626)+17,(FIND("E-MAIL ACCOUNTS",Updates!D626)-(FIND("Network User Id:",Updates!D626)+17)))))</f>
        <v>#VALUE!</v>
      </c>
      <c r="B626" s="6" t="e">
        <f>TRIM(CLEAN(MID(Updates!D626,FIND("Logon ID: ",Updates!D626)+10,(FIND("Password:",Updates!D626)-(FIND("Logon ID:",Updates!D626)+10)))))</f>
        <v>#VALUE!</v>
      </c>
      <c r="C626" t="e">
        <f>TRIM(CLEAN(MID(Updates!D626,FIND("Primary Address: ",Updates!D626)+17,(FIND("Secondary Address:",Updates!D626)-(FIND("Primary Address: ",Updates!D626)+17)))))</f>
        <v>#VALUE!</v>
      </c>
      <c r="D626" t="e">
        <f>TRIM(CLEAN(MID(Updates!D626,FIND("Secondary Address: ",Updates!D626)+19,(FIND("** PLEASE DO NOT REPLY TO THIS E-MAIL. ",Updates!D626)-(FIND("Secondary Address: ",Updates!D626)+19)))))</f>
        <v>#VALUE!</v>
      </c>
      <c r="E626" t="b">
        <f>IF(COUNT(SEARCH({"transpo.ottawa.on.ca"},D626)),"@ottawa.ca")</f>
        <v>0</v>
      </c>
      <c r="F626" s="9" t="e">
        <f t="shared" si="82"/>
        <v>#VALUE!</v>
      </c>
      <c r="G626" t="e">
        <f>TRIM(CLEAN(MID(Updates!D626,FIND("E-mail Address: ",Updates!D626)+16,(FIND("The employee",Updates!D626)-(FIND("E-mail Address: ",Updates!D626)+16)))))</f>
        <v>#VALUE!</v>
      </c>
      <c r="H626" t="e">
        <f>TRIM(CLEAN(MID(Updates!D626,FIND("Account Password: ",Updates!D626)+18,(FIND("NETWORK ACCOUNTS",Updates!D626)-(FIND("Account Password:",Updates!D626)+18)))))</f>
        <v>#VALUE!</v>
      </c>
      <c r="I626" t="e">
        <f>TRIM(CLEAN(MID(Updates!D626,FIND("Password: ",Updates!D626)+10,(FIND("E-mail",Updates!D626)-(FIND("Password:",Updates!D626)+12)))))</f>
        <v>#VALUE!</v>
      </c>
      <c r="J626" t="e">
        <f>TRIM(CLEAN(MID(Updates!D626,FIND("Account to clone: ",Updates!D626)+18,(FIND("Position",Updates!D626)-(FIND("Account to clone: ",Updates!D626)+18)))))</f>
        <v>#VALUE!</v>
      </c>
      <c r="K626" t="e">
        <f>TRIM(CLEAN(MID(Updates!D626,FIND("Clone permissions of another account: ",Updates!D626)+38,(FIND("Email required:",Updates!D626)-(FIND("Clone permissions of another account: ",Updates!D626)+38)))))</f>
        <v>#VALUE!</v>
      </c>
      <c r="L626" t="e">
        <f t="shared" si="83"/>
        <v>#VALUE!</v>
      </c>
      <c r="M626" s="8" t="e">
        <f>TRIM(CLEAN(MID(Updates!D626,FIND("Branch: ",Updates!D626)+8,(FIND("Division",Updates!D626)-(FIND("Branch: ",Updates!D626)+8)))))</f>
        <v>#VALUE!</v>
      </c>
      <c r="N626" s="8" t="e">
        <f>TRIM(CLEAN(MID(Updates!D626,FIND("Pooled Position: ",Updates!D626)+17,(FIND("Are the",Updates!D626)-(FIND("Pooled Position: ",Updates!D626)+17)))))</f>
        <v>#VALUE!</v>
      </c>
      <c r="O626" t="e">
        <f>TRIM(CLEAN(MID(Updates!D626,FIND("Employee Name: ",Updates!D626)+15,(FIND("Job Title",Updates!D626)-(FIND("Employee Name: ",Updates!D626)+15)))))</f>
        <v>#VALUE!</v>
      </c>
      <c r="P626" t="e">
        <f t="shared" si="84"/>
        <v>#VALUE!</v>
      </c>
      <c r="Q626" t="e">
        <f t="shared" si="85"/>
        <v>#VALUE!</v>
      </c>
      <c r="R626" t="e">
        <f t="shared" si="86"/>
        <v>#VALUE!</v>
      </c>
      <c r="S626" t="e">
        <f>TRIM(CLEAN(MID(Updates!D626,FIND("Account to clone: ",Updates!D626)+18,(FIND("Position",Updates!D626)-(FIND("Account to clone: ",Updates!D626)+18)))))</f>
        <v>#VALUE!</v>
      </c>
      <c r="T626" t="str">
        <f t="shared" si="87"/>
        <v/>
      </c>
      <c r="U626" t="str">
        <f t="shared" si="88"/>
        <v>No</v>
      </c>
      <c r="V626" t="e">
        <f>TRIM(CLEAN(MID(Updates!D626,FIND("Home Share (H:\ drive) required: ",Updates!D626)+4,(FIND("Group Share (S:\ drive) required: ",Updates!D626)-(FIND("Home Share (H:\ drive) required: ",Updates!D626)+4)))))</f>
        <v>#VALUE!</v>
      </c>
      <c r="W626" t="str">
        <f t="shared" si="89"/>
        <v>No</v>
      </c>
      <c r="X626" t="e">
        <f>TRIM(CLEAN(MID(Updates!D626,FIND("S Drive Path: ",Updates!D626)+14,(FIND("Position",Updates!D626)-(FIND("S Drive Path: ",Updates!D626)+14)))))</f>
        <v>#VALUE!</v>
      </c>
      <c r="Y626" t="e">
        <f>("USR\"&amp;Updates!K626)</f>
        <v>#VALUE!</v>
      </c>
      <c r="Z626" t="e">
        <f>Updates!K626&amp;"$"</f>
        <v>#VALUE!</v>
      </c>
      <c r="AA626" s="11">
        <f t="shared" ca="1" si="90"/>
        <v>7</v>
      </c>
      <c r="AB626" s="6" t="str">
        <f ca="1">LOOKUP(AA626,AC2:AC21,AD2:AD21)</f>
        <v>DC1MDB07</v>
      </c>
    </row>
    <row r="627" spans="1:28" ht="12" customHeight="1">
      <c r="A627" s="6" t="e">
        <f>TRIM(CLEAN(MID(Updates!D627,FIND("Network User Id: ",Updates!D627)+17,(FIND("E-MAIL ACCOUNTS",Updates!D627)-(FIND("Network User Id:",Updates!D627)+17)))))</f>
        <v>#VALUE!</v>
      </c>
      <c r="B627" s="6" t="e">
        <f>TRIM(CLEAN(MID(Updates!D627,FIND("Logon ID: ",Updates!D627)+10,(FIND("Password:",Updates!D627)-(FIND("Logon ID:",Updates!D627)+10)))))</f>
        <v>#VALUE!</v>
      </c>
      <c r="C627" t="e">
        <f>TRIM(CLEAN(MID(Updates!D627,FIND("Primary Address: ",Updates!D627)+17,(FIND("Secondary Address:",Updates!D627)-(FIND("Primary Address: ",Updates!D627)+17)))))</f>
        <v>#VALUE!</v>
      </c>
      <c r="D627" t="e">
        <f>TRIM(CLEAN(MID(Updates!D627,FIND("Secondary Address: ",Updates!D627)+19,(FIND("** PLEASE DO NOT REPLY TO THIS E-MAIL. ",Updates!D627)-(FIND("Secondary Address: ",Updates!D627)+19)))))</f>
        <v>#VALUE!</v>
      </c>
      <c r="E627" t="b">
        <f>IF(COUNT(SEARCH({"transpo.ottawa.on.ca"},D627)),"@ottawa.ca")</f>
        <v>0</v>
      </c>
      <c r="F627" s="9" t="e">
        <f t="shared" si="82"/>
        <v>#VALUE!</v>
      </c>
      <c r="G627" t="e">
        <f>TRIM(CLEAN(MID(Updates!D627,FIND("E-mail Address: ",Updates!D627)+16,(FIND("The employee",Updates!D627)-(FIND("E-mail Address: ",Updates!D627)+16)))))</f>
        <v>#VALUE!</v>
      </c>
      <c r="H627" t="e">
        <f>TRIM(CLEAN(MID(Updates!D627,FIND("Account Password: ",Updates!D627)+18,(FIND("NETWORK ACCOUNTS",Updates!D627)-(FIND("Account Password:",Updates!D627)+18)))))</f>
        <v>#VALUE!</v>
      </c>
      <c r="I627" t="e">
        <f>TRIM(CLEAN(MID(Updates!D627,FIND("Password: ",Updates!D627)+10,(FIND("E-mail",Updates!D627)-(FIND("Password:",Updates!D627)+12)))))</f>
        <v>#VALUE!</v>
      </c>
      <c r="J627" t="e">
        <f>TRIM(CLEAN(MID(Updates!D627,FIND("Account to clone: ",Updates!D627)+18,(FIND("Position",Updates!D627)-(FIND("Account to clone: ",Updates!D627)+18)))))</f>
        <v>#VALUE!</v>
      </c>
      <c r="K627" t="e">
        <f>TRIM(CLEAN(MID(Updates!D627,FIND("Clone permissions of another account: ",Updates!D627)+38,(FIND("Email required:",Updates!D627)-(FIND("Clone permissions of another account: ",Updates!D627)+38)))))</f>
        <v>#VALUE!</v>
      </c>
      <c r="L627" t="e">
        <f t="shared" si="83"/>
        <v>#VALUE!</v>
      </c>
      <c r="M627" s="8" t="e">
        <f>TRIM(CLEAN(MID(Updates!D627,FIND("Branch: ",Updates!D627)+8,(FIND("Division",Updates!D627)-(FIND("Branch: ",Updates!D627)+8)))))</f>
        <v>#VALUE!</v>
      </c>
      <c r="N627" s="8" t="e">
        <f>TRIM(CLEAN(MID(Updates!D627,FIND("Pooled Position: ",Updates!D627)+17,(FIND("Are the",Updates!D627)-(FIND("Pooled Position: ",Updates!D627)+17)))))</f>
        <v>#VALUE!</v>
      </c>
      <c r="O627" t="e">
        <f>TRIM(CLEAN(MID(Updates!D627,FIND("Employee Name: ",Updates!D627)+15,(FIND("Job Title",Updates!D627)-(FIND("Employee Name: ",Updates!D627)+15)))))</f>
        <v>#VALUE!</v>
      </c>
      <c r="P627" t="e">
        <f t="shared" si="84"/>
        <v>#VALUE!</v>
      </c>
      <c r="Q627" t="e">
        <f t="shared" si="85"/>
        <v>#VALUE!</v>
      </c>
      <c r="R627" t="e">
        <f t="shared" si="86"/>
        <v>#VALUE!</v>
      </c>
      <c r="S627" t="e">
        <f>TRIM(CLEAN(MID(Updates!D627,FIND("Account to clone: ",Updates!D627)+18,(FIND("Position",Updates!D627)-(FIND("Account to clone: ",Updates!D627)+18)))))</f>
        <v>#VALUE!</v>
      </c>
      <c r="T627" t="str">
        <f t="shared" si="87"/>
        <v/>
      </c>
      <c r="U627" t="str">
        <f t="shared" si="88"/>
        <v>No</v>
      </c>
      <c r="V627" t="e">
        <f>TRIM(CLEAN(MID(Updates!D627,FIND("Home Share (H:\ drive) required: ",Updates!D627)+4,(FIND("Group Share (S:\ drive) required: ",Updates!D627)-(FIND("Home Share (H:\ drive) required: ",Updates!D627)+4)))))</f>
        <v>#VALUE!</v>
      </c>
      <c r="W627" t="str">
        <f t="shared" si="89"/>
        <v>No</v>
      </c>
      <c r="X627" t="e">
        <f>TRIM(CLEAN(MID(Updates!D627,FIND("S Drive Path: ",Updates!D627)+14,(FIND("Position",Updates!D627)-(FIND("S Drive Path: ",Updates!D627)+14)))))</f>
        <v>#VALUE!</v>
      </c>
      <c r="Y627" t="e">
        <f>("USR\"&amp;Updates!K627)</f>
        <v>#VALUE!</v>
      </c>
      <c r="Z627" t="e">
        <f>Updates!K627&amp;"$"</f>
        <v>#VALUE!</v>
      </c>
      <c r="AA627" s="11">
        <f t="shared" ca="1" si="90"/>
        <v>3</v>
      </c>
      <c r="AB627" s="6" t="str">
        <f ca="1">LOOKUP(AA627,AC2:AC21,AD2:AD21)</f>
        <v>DC1MDB03</v>
      </c>
    </row>
    <row r="628" spans="1:28" ht="12" customHeight="1">
      <c r="A628" s="6" t="e">
        <f>TRIM(CLEAN(MID(Updates!D628,FIND("Network User Id: ",Updates!D628)+17,(FIND("E-MAIL ACCOUNTS",Updates!D628)-(FIND("Network User Id:",Updates!D628)+17)))))</f>
        <v>#VALUE!</v>
      </c>
      <c r="B628" s="6" t="e">
        <f>TRIM(CLEAN(MID(Updates!D628,FIND("Logon ID: ",Updates!D628)+10,(FIND("Password:",Updates!D628)-(FIND("Logon ID:",Updates!D628)+10)))))</f>
        <v>#VALUE!</v>
      </c>
      <c r="C628" t="e">
        <f>TRIM(CLEAN(MID(Updates!D628,FIND("Primary Address: ",Updates!D628)+17,(FIND("Secondary Address:",Updates!D628)-(FIND("Primary Address: ",Updates!D628)+17)))))</f>
        <v>#VALUE!</v>
      </c>
      <c r="D628" t="e">
        <f>TRIM(CLEAN(MID(Updates!D628,FIND("Secondary Address: ",Updates!D628)+19,(FIND("** PLEASE DO NOT REPLY TO THIS E-MAIL. ",Updates!D628)-(FIND("Secondary Address: ",Updates!D628)+19)))))</f>
        <v>#VALUE!</v>
      </c>
      <c r="E628" t="b">
        <f>IF(COUNT(SEARCH({"transpo.ottawa.on.ca"},D628)),"@ottawa.ca")</f>
        <v>0</v>
      </c>
      <c r="F628" s="9" t="e">
        <f t="shared" si="82"/>
        <v>#VALUE!</v>
      </c>
      <c r="G628" t="e">
        <f>TRIM(CLEAN(MID(Updates!D628,FIND("E-mail Address: ",Updates!D628)+16,(FIND("The employee",Updates!D628)-(FIND("E-mail Address: ",Updates!D628)+16)))))</f>
        <v>#VALUE!</v>
      </c>
      <c r="H628" t="e">
        <f>TRIM(CLEAN(MID(Updates!D628,FIND("Account Password: ",Updates!D628)+18,(FIND("NETWORK ACCOUNTS",Updates!D628)-(FIND("Account Password:",Updates!D628)+18)))))</f>
        <v>#VALUE!</v>
      </c>
      <c r="I628" t="e">
        <f>TRIM(CLEAN(MID(Updates!D628,FIND("Password: ",Updates!D628)+10,(FIND("E-mail",Updates!D628)-(FIND("Password:",Updates!D628)+12)))))</f>
        <v>#VALUE!</v>
      </c>
      <c r="J628" t="e">
        <f>TRIM(CLEAN(MID(Updates!D628,FIND("Account to clone: ",Updates!D628)+18,(FIND("Position",Updates!D628)-(FIND("Account to clone: ",Updates!D628)+18)))))</f>
        <v>#VALUE!</v>
      </c>
      <c r="K628" t="e">
        <f>TRIM(CLEAN(MID(Updates!D628,FIND("Clone permissions of another account: ",Updates!D628)+38,(FIND("Email required:",Updates!D628)-(FIND("Clone permissions of another account: ",Updates!D628)+38)))))</f>
        <v>#VALUE!</v>
      </c>
      <c r="L628" t="e">
        <f t="shared" si="83"/>
        <v>#VALUE!</v>
      </c>
      <c r="M628" s="8" t="e">
        <f>TRIM(CLEAN(MID(Updates!D628,FIND("Branch: ",Updates!D628)+8,(FIND("Division",Updates!D628)-(FIND("Branch: ",Updates!D628)+8)))))</f>
        <v>#VALUE!</v>
      </c>
      <c r="N628" s="8" t="e">
        <f>TRIM(CLEAN(MID(Updates!D628,FIND("Pooled Position: ",Updates!D628)+17,(FIND("Are the",Updates!D628)-(FIND("Pooled Position: ",Updates!D628)+17)))))</f>
        <v>#VALUE!</v>
      </c>
      <c r="O628" t="e">
        <f>TRIM(CLEAN(MID(Updates!D628,FIND("Employee Name: ",Updates!D628)+15,(FIND("Job Title",Updates!D628)-(FIND("Employee Name: ",Updates!D628)+15)))))</f>
        <v>#VALUE!</v>
      </c>
      <c r="P628" t="e">
        <f t="shared" si="84"/>
        <v>#VALUE!</v>
      </c>
      <c r="Q628" t="e">
        <f t="shared" si="85"/>
        <v>#VALUE!</v>
      </c>
      <c r="R628" t="e">
        <f t="shared" si="86"/>
        <v>#VALUE!</v>
      </c>
      <c r="S628" t="e">
        <f>TRIM(CLEAN(MID(Updates!D628,FIND("Account to clone: ",Updates!D628)+18,(FIND("Position",Updates!D628)-(FIND("Account to clone: ",Updates!D628)+18)))))</f>
        <v>#VALUE!</v>
      </c>
      <c r="T628" t="str">
        <f t="shared" si="87"/>
        <v/>
      </c>
      <c r="U628" t="str">
        <f t="shared" si="88"/>
        <v>No</v>
      </c>
      <c r="V628" t="e">
        <f>TRIM(CLEAN(MID(Updates!D628,FIND("Home Share (H:\ drive) required: ",Updates!D628)+4,(FIND("Group Share (S:\ drive) required: ",Updates!D628)-(FIND("Home Share (H:\ drive) required: ",Updates!D628)+4)))))</f>
        <v>#VALUE!</v>
      </c>
      <c r="W628" t="str">
        <f t="shared" si="89"/>
        <v>No</v>
      </c>
      <c r="X628" t="e">
        <f>TRIM(CLEAN(MID(Updates!D628,FIND("S Drive Path: ",Updates!D628)+14,(FIND("Position",Updates!D628)-(FIND("S Drive Path: ",Updates!D628)+14)))))</f>
        <v>#VALUE!</v>
      </c>
      <c r="Y628" t="e">
        <f>("USR\"&amp;Updates!K628)</f>
        <v>#VALUE!</v>
      </c>
      <c r="Z628" t="e">
        <f>Updates!K628&amp;"$"</f>
        <v>#VALUE!</v>
      </c>
      <c r="AA628" s="11">
        <f t="shared" ca="1" si="90"/>
        <v>5</v>
      </c>
      <c r="AB628" s="6" t="str">
        <f ca="1">LOOKUP(AA628,AC2:AC21,AD2:AD21)</f>
        <v>DC1MDB05</v>
      </c>
    </row>
    <row r="629" spans="1:28" ht="12" customHeight="1">
      <c r="A629" s="6" t="e">
        <f>TRIM(CLEAN(MID(Updates!D629,FIND("Network User Id: ",Updates!D629)+17,(FIND("E-MAIL ACCOUNTS",Updates!D629)-(FIND("Network User Id:",Updates!D629)+17)))))</f>
        <v>#VALUE!</v>
      </c>
      <c r="B629" s="6" t="e">
        <f>TRIM(CLEAN(MID(Updates!D629,FIND("Logon ID: ",Updates!D629)+10,(FIND("Password:",Updates!D629)-(FIND("Logon ID:",Updates!D629)+10)))))</f>
        <v>#VALUE!</v>
      </c>
      <c r="C629" t="e">
        <f>TRIM(CLEAN(MID(Updates!D629,FIND("Primary Address: ",Updates!D629)+17,(FIND("Secondary Address:",Updates!D629)-(FIND("Primary Address: ",Updates!D629)+17)))))</f>
        <v>#VALUE!</v>
      </c>
      <c r="D629" t="e">
        <f>TRIM(CLEAN(MID(Updates!D629,FIND("Secondary Address: ",Updates!D629)+19,(FIND("** PLEASE DO NOT REPLY TO THIS E-MAIL. ",Updates!D629)-(FIND("Secondary Address: ",Updates!D629)+19)))))</f>
        <v>#VALUE!</v>
      </c>
      <c r="E629" t="b">
        <f>IF(COUNT(SEARCH({"transpo.ottawa.on.ca"},D629)),"@ottawa.ca")</f>
        <v>0</v>
      </c>
      <c r="F629" s="9" t="e">
        <f t="shared" si="82"/>
        <v>#VALUE!</v>
      </c>
      <c r="G629" t="e">
        <f>TRIM(CLEAN(MID(Updates!D629,FIND("E-mail Address: ",Updates!D629)+16,(FIND("The employee",Updates!D629)-(FIND("E-mail Address: ",Updates!D629)+16)))))</f>
        <v>#VALUE!</v>
      </c>
      <c r="H629" t="e">
        <f>TRIM(CLEAN(MID(Updates!D629,FIND("Account Password: ",Updates!D629)+18,(FIND("NETWORK ACCOUNTS",Updates!D629)-(FIND("Account Password:",Updates!D629)+18)))))</f>
        <v>#VALUE!</v>
      </c>
      <c r="I629" t="e">
        <f>TRIM(CLEAN(MID(Updates!D629,FIND("Password: ",Updates!D629)+10,(FIND("E-mail",Updates!D629)-(FIND("Password:",Updates!D629)+12)))))</f>
        <v>#VALUE!</v>
      </c>
      <c r="J629" t="e">
        <f>TRIM(CLEAN(MID(Updates!D629,FIND("Account to clone: ",Updates!D629)+18,(FIND("Position",Updates!D629)-(FIND("Account to clone: ",Updates!D629)+18)))))</f>
        <v>#VALUE!</v>
      </c>
      <c r="K629" t="e">
        <f>TRIM(CLEAN(MID(Updates!D629,FIND("Clone permissions of another account: ",Updates!D629)+38,(FIND("Email required:",Updates!D629)-(FIND("Clone permissions of another account: ",Updates!D629)+38)))))</f>
        <v>#VALUE!</v>
      </c>
      <c r="L629" t="e">
        <f t="shared" si="83"/>
        <v>#VALUE!</v>
      </c>
      <c r="M629" s="8" t="e">
        <f>TRIM(CLEAN(MID(Updates!D629,FIND("Branch: ",Updates!D629)+8,(FIND("Division",Updates!D629)-(FIND("Branch: ",Updates!D629)+8)))))</f>
        <v>#VALUE!</v>
      </c>
      <c r="N629" s="8" t="e">
        <f>TRIM(CLEAN(MID(Updates!D629,FIND("Pooled Position: ",Updates!D629)+17,(FIND("Are the",Updates!D629)-(FIND("Pooled Position: ",Updates!D629)+17)))))</f>
        <v>#VALUE!</v>
      </c>
      <c r="O629" t="e">
        <f>TRIM(CLEAN(MID(Updates!D629,FIND("Employee Name: ",Updates!D629)+15,(FIND("Job Title",Updates!D629)-(FIND("Employee Name: ",Updates!D629)+15)))))</f>
        <v>#VALUE!</v>
      </c>
      <c r="P629" t="e">
        <f t="shared" si="84"/>
        <v>#VALUE!</v>
      </c>
      <c r="Q629" t="e">
        <f t="shared" si="85"/>
        <v>#VALUE!</v>
      </c>
      <c r="R629" t="e">
        <f t="shared" si="86"/>
        <v>#VALUE!</v>
      </c>
      <c r="S629" t="e">
        <f>TRIM(CLEAN(MID(Updates!D629,FIND("Account to clone: ",Updates!D629)+18,(FIND("Position",Updates!D629)-(FIND("Account to clone: ",Updates!D629)+18)))))</f>
        <v>#VALUE!</v>
      </c>
      <c r="T629" t="str">
        <f t="shared" si="87"/>
        <v/>
      </c>
      <c r="U629" t="str">
        <f t="shared" si="88"/>
        <v>No</v>
      </c>
      <c r="V629" t="e">
        <f>TRIM(CLEAN(MID(Updates!D629,FIND("Home Share (H:\ drive) required: ",Updates!D629)+4,(FIND("Group Share (S:\ drive) required: ",Updates!D629)-(FIND("Home Share (H:\ drive) required: ",Updates!D629)+4)))))</f>
        <v>#VALUE!</v>
      </c>
      <c r="W629" t="str">
        <f t="shared" si="89"/>
        <v>No</v>
      </c>
      <c r="X629" t="e">
        <f>TRIM(CLEAN(MID(Updates!D629,FIND("S Drive Path: ",Updates!D629)+14,(FIND("Position",Updates!D629)-(FIND("S Drive Path: ",Updates!D629)+14)))))</f>
        <v>#VALUE!</v>
      </c>
      <c r="Y629" t="e">
        <f>("USR\"&amp;Updates!K629)</f>
        <v>#VALUE!</v>
      </c>
      <c r="Z629" t="e">
        <f>Updates!K629&amp;"$"</f>
        <v>#VALUE!</v>
      </c>
      <c r="AA629" s="11">
        <f t="shared" ca="1" si="90"/>
        <v>17</v>
      </c>
      <c r="AB629" s="6" t="str">
        <f ca="1">LOOKUP(AA629,AC2:AC21,AD2:AD21)</f>
        <v>DC4MDB07</v>
      </c>
    </row>
    <row r="630" spans="1:28" ht="12" customHeight="1">
      <c r="A630" s="6" t="e">
        <f>TRIM(CLEAN(MID(Updates!D630,FIND("Network User Id: ",Updates!D630)+17,(FIND("E-MAIL ACCOUNTS",Updates!D630)-(FIND("Network User Id:",Updates!D630)+17)))))</f>
        <v>#VALUE!</v>
      </c>
      <c r="B630" s="6" t="e">
        <f>TRIM(CLEAN(MID(Updates!D630,FIND("Logon ID: ",Updates!D630)+10,(FIND("Password:",Updates!D630)-(FIND("Logon ID:",Updates!D630)+10)))))</f>
        <v>#VALUE!</v>
      </c>
      <c r="C630" t="e">
        <f>TRIM(CLEAN(MID(Updates!D630,FIND("Primary Address: ",Updates!D630)+17,(FIND("Secondary Address:",Updates!D630)-(FIND("Primary Address: ",Updates!D630)+17)))))</f>
        <v>#VALUE!</v>
      </c>
      <c r="D630" t="e">
        <f>TRIM(CLEAN(MID(Updates!D630,FIND("Secondary Address: ",Updates!D630)+19,(FIND("** PLEASE DO NOT REPLY TO THIS E-MAIL. ",Updates!D630)-(FIND("Secondary Address: ",Updates!D630)+19)))))</f>
        <v>#VALUE!</v>
      </c>
      <c r="E630" t="b">
        <f>IF(COUNT(SEARCH({"transpo.ottawa.on.ca"},D630)),"@ottawa.ca")</f>
        <v>0</v>
      </c>
      <c r="F630" s="9" t="e">
        <f t="shared" si="82"/>
        <v>#VALUE!</v>
      </c>
      <c r="G630" t="e">
        <f>TRIM(CLEAN(MID(Updates!D630,FIND("E-mail Address: ",Updates!D630)+16,(FIND("The employee",Updates!D630)-(FIND("E-mail Address: ",Updates!D630)+16)))))</f>
        <v>#VALUE!</v>
      </c>
      <c r="H630" t="e">
        <f>TRIM(CLEAN(MID(Updates!D630,FIND("Account Password: ",Updates!D630)+18,(FIND("NETWORK ACCOUNTS",Updates!D630)-(FIND("Account Password:",Updates!D630)+18)))))</f>
        <v>#VALUE!</v>
      </c>
      <c r="I630" t="e">
        <f>TRIM(CLEAN(MID(Updates!D630,FIND("Password: ",Updates!D630)+10,(FIND("E-mail",Updates!D630)-(FIND("Password:",Updates!D630)+12)))))</f>
        <v>#VALUE!</v>
      </c>
      <c r="J630" t="e">
        <f>TRIM(CLEAN(MID(Updates!D630,FIND("Account to clone: ",Updates!D630)+18,(FIND("Position",Updates!D630)-(FIND("Account to clone: ",Updates!D630)+18)))))</f>
        <v>#VALUE!</v>
      </c>
      <c r="K630" t="e">
        <f>TRIM(CLEAN(MID(Updates!D630,FIND("Clone permissions of another account: ",Updates!D630)+38,(FIND("Email required:",Updates!D630)-(FIND("Clone permissions of another account: ",Updates!D630)+38)))))</f>
        <v>#VALUE!</v>
      </c>
      <c r="L630" t="e">
        <f t="shared" si="83"/>
        <v>#VALUE!</v>
      </c>
      <c r="M630" s="8" t="e">
        <f>TRIM(CLEAN(MID(Updates!D630,FIND("Branch: ",Updates!D630)+8,(FIND("Division",Updates!D630)-(FIND("Branch: ",Updates!D630)+8)))))</f>
        <v>#VALUE!</v>
      </c>
      <c r="N630" s="8" t="e">
        <f>TRIM(CLEAN(MID(Updates!D630,FIND("Pooled Position: ",Updates!D630)+17,(FIND("Are the",Updates!D630)-(FIND("Pooled Position: ",Updates!D630)+17)))))</f>
        <v>#VALUE!</v>
      </c>
      <c r="O630" t="e">
        <f>TRIM(CLEAN(MID(Updates!D630,FIND("Employee Name: ",Updates!D630)+15,(FIND("Job Title",Updates!D630)-(FIND("Employee Name: ",Updates!D630)+15)))))</f>
        <v>#VALUE!</v>
      </c>
      <c r="P630" t="e">
        <f t="shared" si="84"/>
        <v>#VALUE!</v>
      </c>
      <c r="Q630" t="e">
        <f t="shared" si="85"/>
        <v>#VALUE!</v>
      </c>
      <c r="R630" t="e">
        <f t="shared" si="86"/>
        <v>#VALUE!</v>
      </c>
      <c r="S630" t="e">
        <f>TRIM(CLEAN(MID(Updates!D630,FIND("Account to clone: ",Updates!D630)+18,(FIND("Position",Updates!D630)-(FIND("Account to clone: ",Updates!D630)+18)))))</f>
        <v>#VALUE!</v>
      </c>
      <c r="T630" t="str">
        <f t="shared" si="87"/>
        <v/>
      </c>
      <c r="U630" t="str">
        <f t="shared" si="88"/>
        <v>No</v>
      </c>
      <c r="V630" t="e">
        <f>TRIM(CLEAN(MID(Updates!D630,FIND("Home Share (H:\ drive) required: ",Updates!D630)+4,(FIND("Group Share (S:\ drive) required: ",Updates!D630)-(FIND("Home Share (H:\ drive) required: ",Updates!D630)+4)))))</f>
        <v>#VALUE!</v>
      </c>
      <c r="W630" t="str">
        <f t="shared" si="89"/>
        <v>No</v>
      </c>
      <c r="X630" t="e">
        <f>TRIM(CLEAN(MID(Updates!D630,FIND("S Drive Path: ",Updates!D630)+14,(FIND("Position",Updates!D630)-(FIND("S Drive Path: ",Updates!D630)+14)))))</f>
        <v>#VALUE!</v>
      </c>
      <c r="Y630" t="e">
        <f>("USR\"&amp;Updates!K630)</f>
        <v>#VALUE!</v>
      </c>
      <c r="Z630" t="e">
        <f>Updates!K630&amp;"$"</f>
        <v>#VALUE!</v>
      </c>
      <c r="AA630" s="11">
        <f t="shared" ca="1" si="90"/>
        <v>7</v>
      </c>
      <c r="AB630" s="6" t="str">
        <f ca="1">LOOKUP(AA630,AC2:AC21,AD2:AD21)</f>
        <v>DC1MDB07</v>
      </c>
    </row>
    <row r="631" spans="1:28" ht="12" customHeight="1">
      <c r="A631" s="6" t="e">
        <f>TRIM(CLEAN(MID(Updates!D631,FIND("Network User Id: ",Updates!D631)+17,(FIND("E-MAIL ACCOUNTS",Updates!D631)-(FIND("Network User Id:",Updates!D631)+17)))))</f>
        <v>#VALUE!</v>
      </c>
      <c r="B631" s="6" t="e">
        <f>TRIM(CLEAN(MID(Updates!D631,FIND("Logon ID: ",Updates!D631)+10,(FIND("Password:",Updates!D631)-(FIND("Logon ID:",Updates!D631)+10)))))</f>
        <v>#VALUE!</v>
      </c>
      <c r="C631" t="e">
        <f>TRIM(CLEAN(MID(Updates!D631,FIND("Primary Address: ",Updates!D631)+17,(FIND("Secondary Address:",Updates!D631)-(FIND("Primary Address: ",Updates!D631)+17)))))</f>
        <v>#VALUE!</v>
      </c>
      <c r="D631" t="e">
        <f>TRIM(CLEAN(MID(Updates!D631,FIND("Secondary Address: ",Updates!D631)+19,(FIND("** PLEASE DO NOT REPLY TO THIS E-MAIL. ",Updates!D631)-(FIND("Secondary Address: ",Updates!D631)+19)))))</f>
        <v>#VALUE!</v>
      </c>
      <c r="E631" t="b">
        <f>IF(COUNT(SEARCH({"transpo.ottawa.on.ca"},D631)),"@ottawa.ca")</f>
        <v>0</v>
      </c>
      <c r="F631" s="9" t="e">
        <f t="shared" si="82"/>
        <v>#VALUE!</v>
      </c>
      <c r="G631" t="e">
        <f>TRIM(CLEAN(MID(Updates!D631,FIND("E-mail Address: ",Updates!D631)+16,(FIND("The employee",Updates!D631)-(FIND("E-mail Address: ",Updates!D631)+16)))))</f>
        <v>#VALUE!</v>
      </c>
      <c r="H631" t="e">
        <f>TRIM(CLEAN(MID(Updates!D631,FIND("Account Password: ",Updates!D631)+18,(FIND("NETWORK ACCOUNTS",Updates!D631)-(FIND("Account Password:",Updates!D631)+18)))))</f>
        <v>#VALUE!</v>
      </c>
      <c r="I631" t="e">
        <f>TRIM(CLEAN(MID(Updates!D631,FIND("Password: ",Updates!D631)+10,(FIND("E-mail",Updates!D631)-(FIND("Password:",Updates!D631)+12)))))</f>
        <v>#VALUE!</v>
      </c>
      <c r="J631" t="e">
        <f>TRIM(CLEAN(MID(Updates!D631,FIND("Account to clone: ",Updates!D631)+18,(FIND("Position",Updates!D631)-(FIND("Account to clone: ",Updates!D631)+18)))))</f>
        <v>#VALUE!</v>
      </c>
      <c r="K631" t="e">
        <f>TRIM(CLEAN(MID(Updates!D631,FIND("Clone permissions of another account: ",Updates!D631)+38,(FIND("Email required:",Updates!D631)-(FIND("Clone permissions of another account: ",Updates!D631)+38)))))</f>
        <v>#VALUE!</v>
      </c>
      <c r="L631" t="e">
        <f t="shared" si="83"/>
        <v>#VALUE!</v>
      </c>
      <c r="M631" s="8" t="e">
        <f>TRIM(CLEAN(MID(Updates!D631,FIND("Branch: ",Updates!D631)+8,(FIND("Division",Updates!D631)-(FIND("Branch: ",Updates!D631)+8)))))</f>
        <v>#VALUE!</v>
      </c>
      <c r="N631" s="8" t="e">
        <f>TRIM(CLEAN(MID(Updates!D631,FIND("Pooled Position: ",Updates!D631)+17,(FIND("Are the",Updates!D631)-(FIND("Pooled Position: ",Updates!D631)+17)))))</f>
        <v>#VALUE!</v>
      </c>
      <c r="O631" t="e">
        <f>TRIM(CLEAN(MID(Updates!D631,FIND("Employee Name: ",Updates!D631)+15,(FIND("Job Title",Updates!D631)-(FIND("Employee Name: ",Updates!D631)+15)))))</f>
        <v>#VALUE!</v>
      </c>
      <c r="P631" t="e">
        <f t="shared" si="84"/>
        <v>#VALUE!</v>
      </c>
      <c r="Q631" t="e">
        <f t="shared" si="85"/>
        <v>#VALUE!</v>
      </c>
      <c r="R631" t="e">
        <f t="shared" si="86"/>
        <v>#VALUE!</v>
      </c>
      <c r="S631" t="e">
        <f>TRIM(CLEAN(MID(Updates!D631,FIND("Account to clone: ",Updates!D631)+18,(FIND("Position",Updates!D631)-(FIND("Account to clone: ",Updates!D631)+18)))))</f>
        <v>#VALUE!</v>
      </c>
      <c r="T631" t="str">
        <f t="shared" si="87"/>
        <v/>
      </c>
      <c r="U631" t="str">
        <f t="shared" si="88"/>
        <v>No</v>
      </c>
      <c r="V631" t="e">
        <f>TRIM(CLEAN(MID(Updates!D631,FIND("Home Share (H:\ drive) required: ",Updates!D631)+4,(FIND("Group Share (S:\ drive) required: ",Updates!D631)-(FIND("Home Share (H:\ drive) required: ",Updates!D631)+4)))))</f>
        <v>#VALUE!</v>
      </c>
      <c r="W631" t="str">
        <f t="shared" si="89"/>
        <v>No</v>
      </c>
      <c r="X631" t="e">
        <f>TRIM(CLEAN(MID(Updates!D631,FIND("S Drive Path: ",Updates!D631)+14,(FIND("Position",Updates!D631)-(FIND("S Drive Path: ",Updates!D631)+14)))))</f>
        <v>#VALUE!</v>
      </c>
      <c r="Y631" t="e">
        <f>("USR\"&amp;Updates!K631)</f>
        <v>#VALUE!</v>
      </c>
      <c r="Z631" t="e">
        <f>Updates!K631&amp;"$"</f>
        <v>#VALUE!</v>
      </c>
      <c r="AA631" s="11">
        <f t="shared" ca="1" si="90"/>
        <v>12</v>
      </c>
      <c r="AB631" s="6" t="str">
        <f ca="1">LOOKUP(AA631,AC2:AC21,AD2:AD21)</f>
        <v>DC4MDB02</v>
      </c>
    </row>
    <row r="632" spans="1:28" ht="12" customHeight="1">
      <c r="A632" s="6" t="e">
        <f>TRIM(CLEAN(MID(Updates!D632,FIND("Network User Id: ",Updates!D632)+17,(FIND("E-MAIL ACCOUNTS",Updates!D632)-(FIND("Network User Id:",Updates!D632)+17)))))</f>
        <v>#VALUE!</v>
      </c>
      <c r="B632" s="6" t="e">
        <f>TRIM(CLEAN(MID(Updates!D632,FIND("Logon ID: ",Updates!D632)+10,(FIND("Password:",Updates!D632)-(FIND("Logon ID:",Updates!D632)+10)))))</f>
        <v>#VALUE!</v>
      </c>
      <c r="C632" t="e">
        <f>TRIM(CLEAN(MID(Updates!D632,FIND("Primary Address: ",Updates!D632)+17,(FIND("Secondary Address:",Updates!D632)-(FIND("Primary Address: ",Updates!D632)+17)))))</f>
        <v>#VALUE!</v>
      </c>
      <c r="D632" t="e">
        <f>TRIM(CLEAN(MID(Updates!D632,FIND("Secondary Address: ",Updates!D632)+19,(FIND("** PLEASE DO NOT REPLY TO THIS E-MAIL. ",Updates!D632)-(FIND("Secondary Address: ",Updates!D632)+19)))))</f>
        <v>#VALUE!</v>
      </c>
      <c r="E632" t="b">
        <f>IF(COUNT(SEARCH({"transpo.ottawa.on.ca"},D632)),"@ottawa.ca")</f>
        <v>0</v>
      </c>
      <c r="F632" s="9" t="e">
        <f t="shared" si="82"/>
        <v>#VALUE!</v>
      </c>
      <c r="G632" t="e">
        <f>TRIM(CLEAN(MID(Updates!D632,FIND("E-mail Address: ",Updates!D632)+16,(FIND("The employee",Updates!D632)-(FIND("E-mail Address: ",Updates!D632)+16)))))</f>
        <v>#VALUE!</v>
      </c>
      <c r="H632" t="e">
        <f>TRIM(CLEAN(MID(Updates!D632,FIND("Account Password: ",Updates!D632)+18,(FIND("NETWORK ACCOUNTS",Updates!D632)-(FIND("Account Password:",Updates!D632)+18)))))</f>
        <v>#VALUE!</v>
      </c>
      <c r="I632" t="e">
        <f>TRIM(CLEAN(MID(Updates!D632,FIND("Password: ",Updates!D632)+10,(FIND("E-mail",Updates!D632)-(FIND("Password:",Updates!D632)+12)))))</f>
        <v>#VALUE!</v>
      </c>
      <c r="J632" t="e">
        <f>TRIM(CLEAN(MID(Updates!D632,FIND("Account to clone: ",Updates!D632)+18,(FIND("Position",Updates!D632)-(FIND("Account to clone: ",Updates!D632)+18)))))</f>
        <v>#VALUE!</v>
      </c>
      <c r="K632" t="e">
        <f>TRIM(CLEAN(MID(Updates!D632,FIND("Clone permissions of another account: ",Updates!D632)+38,(FIND("Email required:",Updates!D632)-(FIND("Clone permissions of another account: ",Updates!D632)+38)))))</f>
        <v>#VALUE!</v>
      </c>
      <c r="L632" t="e">
        <f t="shared" si="83"/>
        <v>#VALUE!</v>
      </c>
      <c r="M632" s="8" t="e">
        <f>TRIM(CLEAN(MID(Updates!D632,FIND("Branch: ",Updates!D632)+8,(FIND("Division",Updates!D632)-(FIND("Branch: ",Updates!D632)+8)))))</f>
        <v>#VALUE!</v>
      </c>
      <c r="N632" s="8" t="e">
        <f>TRIM(CLEAN(MID(Updates!D632,FIND("Pooled Position: ",Updates!D632)+17,(FIND("Are the",Updates!D632)-(FIND("Pooled Position: ",Updates!D632)+17)))))</f>
        <v>#VALUE!</v>
      </c>
      <c r="O632" t="e">
        <f>TRIM(CLEAN(MID(Updates!D632,FIND("Employee Name: ",Updates!D632)+15,(FIND("Job Title",Updates!D632)-(FIND("Employee Name: ",Updates!D632)+15)))))</f>
        <v>#VALUE!</v>
      </c>
      <c r="P632" t="e">
        <f t="shared" si="84"/>
        <v>#VALUE!</v>
      </c>
      <c r="Q632" t="e">
        <f t="shared" si="85"/>
        <v>#VALUE!</v>
      </c>
      <c r="R632" t="e">
        <f t="shared" si="86"/>
        <v>#VALUE!</v>
      </c>
      <c r="S632" t="e">
        <f>TRIM(CLEAN(MID(Updates!D632,FIND("Account to clone: ",Updates!D632)+18,(FIND("Position",Updates!D632)-(FIND("Account to clone: ",Updates!D632)+18)))))</f>
        <v>#VALUE!</v>
      </c>
      <c r="T632" t="str">
        <f t="shared" si="87"/>
        <v/>
      </c>
      <c r="U632" t="str">
        <f t="shared" si="88"/>
        <v>No</v>
      </c>
      <c r="V632" t="e">
        <f>TRIM(CLEAN(MID(Updates!D632,FIND("Home Share (H:\ drive) required: ",Updates!D632)+4,(FIND("Group Share (S:\ drive) required: ",Updates!D632)-(FIND("Home Share (H:\ drive) required: ",Updates!D632)+4)))))</f>
        <v>#VALUE!</v>
      </c>
      <c r="W632" t="str">
        <f t="shared" si="89"/>
        <v>No</v>
      </c>
      <c r="X632" t="e">
        <f>TRIM(CLEAN(MID(Updates!D632,FIND("S Drive Path: ",Updates!D632)+14,(FIND("Position",Updates!D632)-(FIND("S Drive Path: ",Updates!D632)+14)))))</f>
        <v>#VALUE!</v>
      </c>
      <c r="Y632" t="e">
        <f>("USR\"&amp;Updates!K632)</f>
        <v>#VALUE!</v>
      </c>
      <c r="Z632" t="e">
        <f>Updates!K632&amp;"$"</f>
        <v>#VALUE!</v>
      </c>
      <c r="AA632" s="11">
        <f t="shared" ca="1" si="90"/>
        <v>11</v>
      </c>
      <c r="AB632" s="6" t="str">
        <f ca="1">LOOKUP(AA632,AC2:AC21,AD2:AD21)</f>
        <v>DC4MDB01</v>
      </c>
    </row>
    <row r="633" spans="1:28" ht="12" customHeight="1">
      <c r="A633" s="6" t="e">
        <f>TRIM(CLEAN(MID(Updates!D633,FIND("Network User Id: ",Updates!D633)+17,(FIND("E-MAIL ACCOUNTS",Updates!D633)-(FIND("Network User Id:",Updates!D633)+17)))))</f>
        <v>#VALUE!</v>
      </c>
      <c r="B633" s="6" t="e">
        <f>TRIM(CLEAN(MID(Updates!D633,FIND("Logon ID: ",Updates!D633)+10,(FIND("Password:",Updates!D633)-(FIND("Logon ID:",Updates!D633)+10)))))</f>
        <v>#VALUE!</v>
      </c>
      <c r="C633" t="e">
        <f>TRIM(CLEAN(MID(Updates!D633,FIND("Primary Address: ",Updates!D633)+17,(FIND("Secondary Address:",Updates!D633)-(FIND("Primary Address: ",Updates!D633)+17)))))</f>
        <v>#VALUE!</v>
      </c>
      <c r="D633" t="e">
        <f>TRIM(CLEAN(MID(Updates!D633,FIND("Secondary Address: ",Updates!D633)+19,(FIND("** PLEASE DO NOT REPLY TO THIS E-MAIL. ",Updates!D633)-(FIND("Secondary Address: ",Updates!D633)+19)))))</f>
        <v>#VALUE!</v>
      </c>
      <c r="E633" t="b">
        <f>IF(COUNT(SEARCH({"transpo.ottawa.on.ca"},D633)),"@ottawa.ca")</f>
        <v>0</v>
      </c>
      <c r="F633" s="9" t="e">
        <f t="shared" si="82"/>
        <v>#VALUE!</v>
      </c>
      <c r="G633" t="e">
        <f>TRIM(CLEAN(MID(Updates!D633,FIND("E-mail Address: ",Updates!D633)+16,(FIND("The employee",Updates!D633)-(FIND("E-mail Address: ",Updates!D633)+16)))))</f>
        <v>#VALUE!</v>
      </c>
      <c r="H633" t="e">
        <f>TRIM(CLEAN(MID(Updates!D633,FIND("Account Password: ",Updates!D633)+18,(FIND("NETWORK ACCOUNTS",Updates!D633)-(FIND("Account Password:",Updates!D633)+18)))))</f>
        <v>#VALUE!</v>
      </c>
      <c r="I633" t="e">
        <f>TRIM(CLEAN(MID(Updates!D633,FIND("Password: ",Updates!D633)+10,(FIND("E-mail",Updates!D633)-(FIND("Password:",Updates!D633)+12)))))</f>
        <v>#VALUE!</v>
      </c>
      <c r="J633" t="e">
        <f>TRIM(CLEAN(MID(Updates!D633,FIND("Account to clone: ",Updates!D633)+18,(FIND("Position",Updates!D633)-(FIND("Account to clone: ",Updates!D633)+18)))))</f>
        <v>#VALUE!</v>
      </c>
      <c r="K633" t="e">
        <f>TRIM(CLEAN(MID(Updates!D633,FIND("Clone permissions of another account: ",Updates!D633)+38,(FIND("Email required:",Updates!D633)-(FIND("Clone permissions of another account: ",Updates!D633)+38)))))</f>
        <v>#VALUE!</v>
      </c>
      <c r="L633" t="e">
        <f t="shared" si="83"/>
        <v>#VALUE!</v>
      </c>
      <c r="M633" s="8" t="e">
        <f>TRIM(CLEAN(MID(Updates!D633,FIND("Branch: ",Updates!D633)+8,(FIND("Division",Updates!D633)-(FIND("Branch: ",Updates!D633)+8)))))</f>
        <v>#VALUE!</v>
      </c>
      <c r="N633" s="8" t="e">
        <f>TRIM(CLEAN(MID(Updates!D633,FIND("Pooled Position: ",Updates!D633)+17,(FIND("Are the",Updates!D633)-(FIND("Pooled Position: ",Updates!D633)+17)))))</f>
        <v>#VALUE!</v>
      </c>
      <c r="O633" t="e">
        <f>TRIM(CLEAN(MID(Updates!D633,FIND("Employee Name: ",Updates!D633)+15,(FIND("Job Title",Updates!D633)-(FIND("Employee Name: ",Updates!D633)+15)))))</f>
        <v>#VALUE!</v>
      </c>
      <c r="P633" t="e">
        <f t="shared" si="84"/>
        <v>#VALUE!</v>
      </c>
      <c r="Q633" t="e">
        <f t="shared" si="85"/>
        <v>#VALUE!</v>
      </c>
      <c r="R633" t="e">
        <f t="shared" si="86"/>
        <v>#VALUE!</v>
      </c>
      <c r="S633" t="e">
        <f>TRIM(CLEAN(MID(Updates!D633,FIND("Account to clone: ",Updates!D633)+18,(FIND("Position",Updates!D633)-(FIND("Account to clone: ",Updates!D633)+18)))))</f>
        <v>#VALUE!</v>
      </c>
      <c r="T633" t="str">
        <f t="shared" si="87"/>
        <v/>
      </c>
      <c r="U633" t="str">
        <f t="shared" si="88"/>
        <v>No</v>
      </c>
      <c r="V633" t="e">
        <f>TRIM(CLEAN(MID(Updates!D633,FIND("Home Share (H:\ drive) required: ",Updates!D633)+4,(FIND("Group Share (S:\ drive) required: ",Updates!D633)-(FIND("Home Share (H:\ drive) required: ",Updates!D633)+4)))))</f>
        <v>#VALUE!</v>
      </c>
      <c r="W633" t="str">
        <f t="shared" si="89"/>
        <v>No</v>
      </c>
      <c r="X633" t="e">
        <f>TRIM(CLEAN(MID(Updates!D633,FIND("S Drive Path: ",Updates!D633)+14,(FIND("Position",Updates!D633)-(FIND("S Drive Path: ",Updates!D633)+14)))))</f>
        <v>#VALUE!</v>
      </c>
      <c r="Y633" t="e">
        <f>("USR\"&amp;Updates!K633)</f>
        <v>#VALUE!</v>
      </c>
      <c r="Z633" t="e">
        <f>Updates!K633&amp;"$"</f>
        <v>#VALUE!</v>
      </c>
      <c r="AA633" s="11">
        <f t="shared" ca="1" si="90"/>
        <v>16</v>
      </c>
      <c r="AB633" s="6" t="str">
        <f ca="1">LOOKUP(AA633,AC2:AC21,AD2:AD21)</f>
        <v>DC4MDB06</v>
      </c>
    </row>
    <row r="634" spans="1:28" ht="12" customHeight="1">
      <c r="A634" s="6" t="e">
        <f>TRIM(CLEAN(MID(Updates!D634,FIND("Network User Id: ",Updates!D634)+17,(FIND("E-MAIL ACCOUNTS",Updates!D634)-(FIND("Network User Id:",Updates!D634)+17)))))</f>
        <v>#VALUE!</v>
      </c>
      <c r="B634" s="6" t="e">
        <f>TRIM(CLEAN(MID(Updates!D634,FIND("Logon ID: ",Updates!D634)+10,(FIND("Password:",Updates!D634)-(FIND("Logon ID:",Updates!D634)+10)))))</f>
        <v>#VALUE!</v>
      </c>
      <c r="C634" t="e">
        <f>TRIM(CLEAN(MID(Updates!D634,FIND("Primary Address: ",Updates!D634)+17,(FIND("Secondary Address:",Updates!D634)-(FIND("Primary Address: ",Updates!D634)+17)))))</f>
        <v>#VALUE!</v>
      </c>
      <c r="D634" t="e">
        <f>TRIM(CLEAN(MID(Updates!D634,FIND("Secondary Address: ",Updates!D634)+19,(FIND("** PLEASE DO NOT REPLY TO THIS E-MAIL. ",Updates!D634)-(FIND("Secondary Address: ",Updates!D634)+19)))))</f>
        <v>#VALUE!</v>
      </c>
      <c r="E634" t="b">
        <f>IF(COUNT(SEARCH({"transpo.ottawa.on.ca"},D634)),"@ottawa.ca")</f>
        <v>0</v>
      </c>
      <c r="F634" s="9" t="e">
        <f t="shared" si="82"/>
        <v>#VALUE!</v>
      </c>
      <c r="G634" t="e">
        <f>TRIM(CLEAN(MID(Updates!D634,FIND("E-mail Address: ",Updates!D634)+16,(FIND("The employee",Updates!D634)-(FIND("E-mail Address: ",Updates!D634)+16)))))</f>
        <v>#VALUE!</v>
      </c>
      <c r="H634" t="e">
        <f>TRIM(CLEAN(MID(Updates!D634,FIND("Account Password: ",Updates!D634)+18,(FIND("NETWORK ACCOUNTS",Updates!D634)-(FIND("Account Password:",Updates!D634)+18)))))</f>
        <v>#VALUE!</v>
      </c>
      <c r="I634" t="e">
        <f>TRIM(CLEAN(MID(Updates!D634,FIND("Password: ",Updates!D634)+10,(FIND("E-mail",Updates!D634)-(FIND("Password:",Updates!D634)+12)))))</f>
        <v>#VALUE!</v>
      </c>
      <c r="J634" t="e">
        <f>TRIM(CLEAN(MID(Updates!D634,FIND("Account to clone: ",Updates!D634)+18,(FIND("Position",Updates!D634)-(FIND("Account to clone: ",Updates!D634)+18)))))</f>
        <v>#VALUE!</v>
      </c>
      <c r="K634" t="e">
        <f>TRIM(CLEAN(MID(Updates!D634,FIND("Clone permissions of another account: ",Updates!D634)+38,(FIND("Email required:",Updates!D634)-(FIND("Clone permissions of another account: ",Updates!D634)+38)))))</f>
        <v>#VALUE!</v>
      </c>
      <c r="L634" t="e">
        <f t="shared" si="83"/>
        <v>#VALUE!</v>
      </c>
      <c r="M634" s="8" t="e">
        <f>TRIM(CLEAN(MID(Updates!D634,FIND("Branch: ",Updates!D634)+8,(FIND("Division",Updates!D634)-(FIND("Branch: ",Updates!D634)+8)))))</f>
        <v>#VALUE!</v>
      </c>
      <c r="N634" s="8" t="e">
        <f>TRIM(CLEAN(MID(Updates!D634,FIND("Pooled Position: ",Updates!D634)+17,(FIND("Are the",Updates!D634)-(FIND("Pooled Position: ",Updates!D634)+17)))))</f>
        <v>#VALUE!</v>
      </c>
      <c r="O634" t="e">
        <f>TRIM(CLEAN(MID(Updates!D634,FIND("Employee Name: ",Updates!D634)+15,(FIND("Job Title",Updates!D634)-(FIND("Employee Name: ",Updates!D634)+15)))))</f>
        <v>#VALUE!</v>
      </c>
      <c r="P634" t="e">
        <f t="shared" si="84"/>
        <v>#VALUE!</v>
      </c>
      <c r="Q634" t="e">
        <f t="shared" si="85"/>
        <v>#VALUE!</v>
      </c>
      <c r="R634" t="e">
        <f t="shared" si="86"/>
        <v>#VALUE!</v>
      </c>
      <c r="S634" t="e">
        <f>TRIM(CLEAN(MID(Updates!D634,FIND("Account to clone: ",Updates!D634)+18,(FIND("Position",Updates!D634)-(FIND("Account to clone: ",Updates!D634)+18)))))</f>
        <v>#VALUE!</v>
      </c>
      <c r="T634" t="str">
        <f t="shared" si="87"/>
        <v/>
      </c>
      <c r="U634" t="str">
        <f t="shared" si="88"/>
        <v>No</v>
      </c>
      <c r="V634" t="e">
        <f>TRIM(CLEAN(MID(Updates!D634,FIND("Home Share (H:\ drive) required: ",Updates!D634)+4,(FIND("Group Share (S:\ drive) required: ",Updates!D634)-(FIND("Home Share (H:\ drive) required: ",Updates!D634)+4)))))</f>
        <v>#VALUE!</v>
      </c>
      <c r="W634" t="str">
        <f t="shared" si="89"/>
        <v>No</v>
      </c>
      <c r="X634" t="e">
        <f>TRIM(CLEAN(MID(Updates!D634,FIND("S Drive Path: ",Updates!D634)+14,(FIND("Position",Updates!D634)-(FIND("S Drive Path: ",Updates!D634)+14)))))</f>
        <v>#VALUE!</v>
      </c>
      <c r="Y634" t="e">
        <f>("USR\"&amp;Updates!K634)</f>
        <v>#VALUE!</v>
      </c>
      <c r="Z634" t="e">
        <f>Updates!K634&amp;"$"</f>
        <v>#VALUE!</v>
      </c>
      <c r="AA634" s="11">
        <f t="shared" ca="1" si="90"/>
        <v>8</v>
      </c>
      <c r="AB634" s="6" t="str">
        <f ca="1">LOOKUP(AA634,AC2:AC21,AD2:AD21)</f>
        <v>DC1MDB08</v>
      </c>
    </row>
    <row r="635" spans="1:28" ht="12" customHeight="1">
      <c r="A635" s="6" t="e">
        <f>TRIM(CLEAN(MID(Updates!D635,FIND("Network User Id: ",Updates!D635)+17,(FIND("E-MAIL ACCOUNTS",Updates!D635)-(FIND("Network User Id:",Updates!D635)+17)))))</f>
        <v>#VALUE!</v>
      </c>
      <c r="B635" s="6" t="e">
        <f>TRIM(CLEAN(MID(Updates!D635,FIND("Logon ID: ",Updates!D635)+10,(FIND("Password:",Updates!D635)-(FIND("Logon ID:",Updates!D635)+10)))))</f>
        <v>#VALUE!</v>
      </c>
      <c r="C635" t="e">
        <f>TRIM(CLEAN(MID(Updates!D635,FIND("Primary Address: ",Updates!D635)+17,(FIND("Secondary Address:",Updates!D635)-(FIND("Primary Address: ",Updates!D635)+17)))))</f>
        <v>#VALUE!</v>
      </c>
      <c r="D635" t="e">
        <f>TRIM(CLEAN(MID(Updates!D635,FIND("Secondary Address: ",Updates!D635)+19,(FIND("** PLEASE DO NOT REPLY TO THIS E-MAIL. ",Updates!D635)-(FIND("Secondary Address: ",Updates!D635)+19)))))</f>
        <v>#VALUE!</v>
      </c>
      <c r="E635" t="b">
        <f>IF(COUNT(SEARCH({"transpo.ottawa.on.ca"},D635)),"@ottawa.ca")</f>
        <v>0</v>
      </c>
      <c r="F635" s="9" t="e">
        <f t="shared" si="82"/>
        <v>#VALUE!</v>
      </c>
      <c r="G635" t="e">
        <f>TRIM(CLEAN(MID(Updates!D635,FIND("E-mail Address: ",Updates!D635)+16,(FIND("The employee",Updates!D635)-(FIND("E-mail Address: ",Updates!D635)+16)))))</f>
        <v>#VALUE!</v>
      </c>
      <c r="H635" t="e">
        <f>TRIM(CLEAN(MID(Updates!D635,FIND("Account Password: ",Updates!D635)+18,(FIND("NETWORK ACCOUNTS",Updates!D635)-(FIND("Account Password:",Updates!D635)+18)))))</f>
        <v>#VALUE!</v>
      </c>
      <c r="I635" t="e">
        <f>TRIM(CLEAN(MID(Updates!D635,FIND("Password: ",Updates!D635)+10,(FIND("E-mail",Updates!D635)-(FIND("Password:",Updates!D635)+12)))))</f>
        <v>#VALUE!</v>
      </c>
      <c r="J635" t="e">
        <f>TRIM(CLEAN(MID(Updates!D635,FIND("Account to clone: ",Updates!D635)+18,(FIND("Position",Updates!D635)-(FIND("Account to clone: ",Updates!D635)+18)))))</f>
        <v>#VALUE!</v>
      </c>
      <c r="K635" t="e">
        <f>TRIM(CLEAN(MID(Updates!D635,FIND("Clone permissions of another account: ",Updates!D635)+38,(FIND("Email required:",Updates!D635)-(FIND("Clone permissions of another account: ",Updates!D635)+38)))))</f>
        <v>#VALUE!</v>
      </c>
      <c r="L635" t="e">
        <f t="shared" si="83"/>
        <v>#VALUE!</v>
      </c>
      <c r="M635" s="8" t="e">
        <f>TRIM(CLEAN(MID(Updates!D635,FIND("Branch: ",Updates!D635)+8,(FIND("Division",Updates!D635)-(FIND("Branch: ",Updates!D635)+8)))))</f>
        <v>#VALUE!</v>
      </c>
      <c r="N635" s="8" t="e">
        <f>TRIM(CLEAN(MID(Updates!D635,FIND("Pooled Position: ",Updates!D635)+17,(FIND("Are the",Updates!D635)-(FIND("Pooled Position: ",Updates!D635)+17)))))</f>
        <v>#VALUE!</v>
      </c>
      <c r="O635" t="e">
        <f>TRIM(CLEAN(MID(Updates!D635,FIND("Employee Name: ",Updates!D635)+15,(FIND("Job Title",Updates!D635)-(FIND("Employee Name: ",Updates!D635)+15)))))</f>
        <v>#VALUE!</v>
      </c>
      <c r="P635" t="e">
        <f t="shared" si="84"/>
        <v>#VALUE!</v>
      </c>
      <c r="Q635" t="e">
        <f t="shared" si="85"/>
        <v>#VALUE!</v>
      </c>
      <c r="R635" t="e">
        <f t="shared" si="86"/>
        <v>#VALUE!</v>
      </c>
      <c r="S635" t="e">
        <f>TRIM(CLEAN(MID(Updates!D635,FIND("Account to clone: ",Updates!D635)+18,(FIND("Position",Updates!D635)-(FIND("Account to clone: ",Updates!D635)+18)))))</f>
        <v>#VALUE!</v>
      </c>
      <c r="T635" t="str">
        <f t="shared" si="87"/>
        <v/>
      </c>
      <c r="U635" t="str">
        <f t="shared" si="88"/>
        <v>No</v>
      </c>
      <c r="V635" t="e">
        <f>TRIM(CLEAN(MID(Updates!D635,FIND("Home Share (H:\ drive) required: ",Updates!D635)+4,(FIND("Group Share (S:\ drive) required: ",Updates!D635)-(FIND("Home Share (H:\ drive) required: ",Updates!D635)+4)))))</f>
        <v>#VALUE!</v>
      </c>
      <c r="W635" t="str">
        <f t="shared" si="89"/>
        <v>No</v>
      </c>
      <c r="X635" t="e">
        <f>TRIM(CLEAN(MID(Updates!D635,FIND("S Drive Path: ",Updates!D635)+14,(FIND("Position",Updates!D635)-(FIND("S Drive Path: ",Updates!D635)+14)))))</f>
        <v>#VALUE!</v>
      </c>
      <c r="Y635" t="e">
        <f>("USR\"&amp;Updates!K635)</f>
        <v>#VALUE!</v>
      </c>
      <c r="Z635" t="e">
        <f>Updates!K635&amp;"$"</f>
        <v>#VALUE!</v>
      </c>
      <c r="AA635" s="11">
        <f t="shared" ca="1" si="90"/>
        <v>18</v>
      </c>
      <c r="AB635" s="6" t="str">
        <f ca="1">LOOKUP(AA635,AC2:AC21,AD2:AD21)</f>
        <v>DC4MDB08</v>
      </c>
    </row>
    <row r="636" spans="1:28" ht="12" customHeight="1">
      <c r="A636" s="6" t="e">
        <f>TRIM(CLEAN(MID(Updates!D636,FIND("Network User Id: ",Updates!D636)+17,(FIND("E-MAIL ACCOUNTS",Updates!D636)-(FIND("Network User Id:",Updates!D636)+17)))))</f>
        <v>#VALUE!</v>
      </c>
      <c r="B636" s="6" t="e">
        <f>TRIM(CLEAN(MID(Updates!D636,FIND("Logon ID: ",Updates!D636)+10,(FIND("Password:",Updates!D636)-(FIND("Logon ID:",Updates!D636)+10)))))</f>
        <v>#VALUE!</v>
      </c>
      <c r="C636" t="e">
        <f>TRIM(CLEAN(MID(Updates!D636,FIND("Primary Address: ",Updates!D636)+17,(FIND("Secondary Address:",Updates!D636)-(FIND("Primary Address: ",Updates!D636)+17)))))</f>
        <v>#VALUE!</v>
      </c>
      <c r="D636" t="e">
        <f>TRIM(CLEAN(MID(Updates!D636,FIND("Secondary Address: ",Updates!D636)+19,(FIND("** PLEASE DO NOT REPLY TO THIS E-MAIL. ",Updates!D636)-(FIND("Secondary Address: ",Updates!D636)+19)))))</f>
        <v>#VALUE!</v>
      </c>
      <c r="E636" t="b">
        <f>IF(COUNT(SEARCH({"transpo.ottawa.on.ca"},D636)),"@ottawa.ca")</f>
        <v>0</v>
      </c>
      <c r="F636" s="9" t="e">
        <f t="shared" si="82"/>
        <v>#VALUE!</v>
      </c>
      <c r="G636" t="e">
        <f>TRIM(CLEAN(MID(Updates!D636,FIND("E-mail Address: ",Updates!D636)+16,(FIND("The employee",Updates!D636)-(FIND("E-mail Address: ",Updates!D636)+16)))))</f>
        <v>#VALUE!</v>
      </c>
      <c r="H636" t="e">
        <f>TRIM(CLEAN(MID(Updates!D636,FIND("Account Password: ",Updates!D636)+18,(FIND("NETWORK ACCOUNTS",Updates!D636)-(FIND("Account Password:",Updates!D636)+18)))))</f>
        <v>#VALUE!</v>
      </c>
      <c r="I636" t="e">
        <f>TRIM(CLEAN(MID(Updates!D636,FIND("Password: ",Updates!D636)+10,(FIND("E-mail",Updates!D636)-(FIND("Password:",Updates!D636)+12)))))</f>
        <v>#VALUE!</v>
      </c>
      <c r="J636" t="e">
        <f>TRIM(CLEAN(MID(Updates!D636,FIND("Account to clone: ",Updates!D636)+18,(FIND("Position",Updates!D636)-(FIND("Account to clone: ",Updates!D636)+18)))))</f>
        <v>#VALUE!</v>
      </c>
      <c r="K636" t="e">
        <f>TRIM(CLEAN(MID(Updates!D636,FIND("Clone permissions of another account: ",Updates!D636)+38,(FIND("Email required:",Updates!D636)-(FIND("Clone permissions of another account: ",Updates!D636)+38)))))</f>
        <v>#VALUE!</v>
      </c>
      <c r="L636" t="e">
        <f t="shared" si="83"/>
        <v>#VALUE!</v>
      </c>
      <c r="M636" s="8" t="e">
        <f>TRIM(CLEAN(MID(Updates!D636,FIND("Branch: ",Updates!D636)+8,(FIND("Division",Updates!D636)-(FIND("Branch: ",Updates!D636)+8)))))</f>
        <v>#VALUE!</v>
      </c>
      <c r="N636" s="8" t="e">
        <f>TRIM(CLEAN(MID(Updates!D636,FIND("Pooled Position: ",Updates!D636)+17,(FIND("Are the",Updates!D636)-(FIND("Pooled Position: ",Updates!D636)+17)))))</f>
        <v>#VALUE!</v>
      </c>
      <c r="O636" t="e">
        <f>TRIM(CLEAN(MID(Updates!D636,FIND("Employee Name: ",Updates!D636)+15,(FIND("Job Title",Updates!D636)-(FIND("Employee Name: ",Updates!D636)+15)))))</f>
        <v>#VALUE!</v>
      </c>
      <c r="P636" t="e">
        <f t="shared" si="84"/>
        <v>#VALUE!</v>
      </c>
      <c r="Q636" t="e">
        <f t="shared" si="85"/>
        <v>#VALUE!</v>
      </c>
      <c r="R636" t="e">
        <f t="shared" si="86"/>
        <v>#VALUE!</v>
      </c>
      <c r="S636" t="e">
        <f>TRIM(CLEAN(MID(Updates!D636,FIND("Account to clone: ",Updates!D636)+18,(FIND("Position",Updates!D636)-(FIND("Account to clone: ",Updates!D636)+18)))))</f>
        <v>#VALUE!</v>
      </c>
      <c r="T636" t="str">
        <f t="shared" si="87"/>
        <v/>
      </c>
      <c r="U636" t="str">
        <f t="shared" si="88"/>
        <v>No</v>
      </c>
      <c r="V636" t="e">
        <f>TRIM(CLEAN(MID(Updates!D636,FIND("Home Share (H:\ drive) required: ",Updates!D636)+4,(FIND("Group Share (S:\ drive) required: ",Updates!D636)-(FIND("Home Share (H:\ drive) required: ",Updates!D636)+4)))))</f>
        <v>#VALUE!</v>
      </c>
      <c r="W636" t="str">
        <f t="shared" si="89"/>
        <v>No</v>
      </c>
      <c r="X636" t="e">
        <f>TRIM(CLEAN(MID(Updates!D636,FIND("S Drive Path: ",Updates!D636)+14,(FIND("Position",Updates!D636)-(FIND("S Drive Path: ",Updates!D636)+14)))))</f>
        <v>#VALUE!</v>
      </c>
      <c r="Y636" t="e">
        <f>("USR\"&amp;Updates!K636)</f>
        <v>#VALUE!</v>
      </c>
      <c r="Z636" t="e">
        <f>Updates!K636&amp;"$"</f>
        <v>#VALUE!</v>
      </c>
      <c r="AA636" s="11">
        <f t="shared" ca="1" si="90"/>
        <v>20</v>
      </c>
      <c r="AB636" s="6" t="str">
        <f ca="1">LOOKUP(AA636,AC2:AC21,AD2:AD21)</f>
        <v>DC4MDB10</v>
      </c>
    </row>
    <row r="637" spans="1:28" ht="12" customHeight="1">
      <c r="A637" s="6" t="e">
        <f>TRIM(CLEAN(MID(Updates!D637,FIND("Network User Id: ",Updates!D637)+17,(FIND("E-MAIL ACCOUNTS",Updates!D637)-(FIND("Network User Id:",Updates!D637)+17)))))</f>
        <v>#VALUE!</v>
      </c>
      <c r="B637" s="6" t="e">
        <f>TRIM(CLEAN(MID(Updates!D637,FIND("Logon ID: ",Updates!D637)+10,(FIND("Password:",Updates!D637)-(FIND("Logon ID:",Updates!D637)+10)))))</f>
        <v>#VALUE!</v>
      </c>
      <c r="C637" t="e">
        <f>TRIM(CLEAN(MID(Updates!D637,FIND("Primary Address: ",Updates!D637)+17,(FIND("Secondary Address:",Updates!D637)-(FIND("Primary Address: ",Updates!D637)+17)))))</f>
        <v>#VALUE!</v>
      </c>
      <c r="D637" t="e">
        <f>TRIM(CLEAN(MID(Updates!D637,FIND("Secondary Address: ",Updates!D637)+19,(FIND("** PLEASE DO NOT REPLY TO THIS E-MAIL. ",Updates!D637)-(FIND("Secondary Address: ",Updates!D637)+19)))))</f>
        <v>#VALUE!</v>
      </c>
      <c r="E637" t="b">
        <f>IF(COUNT(SEARCH({"transpo.ottawa.on.ca"},D637)),"@ottawa.ca")</f>
        <v>0</v>
      </c>
      <c r="F637" s="9" t="e">
        <f t="shared" si="82"/>
        <v>#VALUE!</v>
      </c>
      <c r="G637" t="e">
        <f>TRIM(CLEAN(MID(Updates!D637,FIND("E-mail Address: ",Updates!D637)+16,(FIND("The employee",Updates!D637)-(FIND("E-mail Address: ",Updates!D637)+16)))))</f>
        <v>#VALUE!</v>
      </c>
      <c r="H637" t="e">
        <f>TRIM(CLEAN(MID(Updates!D637,FIND("Account Password: ",Updates!D637)+18,(FIND("NETWORK ACCOUNTS",Updates!D637)-(FIND("Account Password:",Updates!D637)+18)))))</f>
        <v>#VALUE!</v>
      </c>
      <c r="I637" t="e">
        <f>TRIM(CLEAN(MID(Updates!D637,FIND("Password: ",Updates!D637)+10,(FIND("E-mail",Updates!D637)-(FIND("Password:",Updates!D637)+12)))))</f>
        <v>#VALUE!</v>
      </c>
      <c r="J637" t="e">
        <f>TRIM(CLEAN(MID(Updates!D637,FIND("Account to clone: ",Updates!D637)+18,(FIND("Position",Updates!D637)-(FIND("Account to clone: ",Updates!D637)+18)))))</f>
        <v>#VALUE!</v>
      </c>
      <c r="K637" t="e">
        <f>TRIM(CLEAN(MID(Updates!D637,FIND("Clone permissions of another account: ",Updates!D637)+38,(FIND("Email required:",Updates!D637)-(FIND("Clone permissions of another account: ",Updates!D637)+38)))))</f>
        <v>#VALUE!</v>
      </c>
      <c r="L637" t="e">
        <f t="shared" si="83"/>
        <v>#VALUE!</v>
      </c>
      <c r="M637" s="8" t="e">
        <f>TRIM(CLEAN(MID(Updates!D637,FIND("Branch: ",Updates!D637)+8,(FIND("Division",Updates!D637)-(FIND("Branch: ",Updates!D637)+8)))))</f>
        <v>#VALUE!</v>
      </c>
      <c r="N637" s="8" t="e">
        <f>TRIM(CLEAN(MID(Updates!D637,FIND("Pooled Position: ",Updates!D637)+17,(FIND("Are the",Updates!D637)-(FIND("Pooled Position: ",Updates!D637)+17)))))</f>
        <v>#VALUE!</v>
      </c>
      <c r="O637" t="e">
        <f>TRIM(CLEAN(MID(Updates!D637,FIND("Employee Name: ",Updates!D637)+15,(FIND("Job Title",Updates!D637)-(FIND("Employee Name: ",Updates!D637)+15)))))</f>
        <v>#VALUE!</v>
      </c>
      <c r="P637" t="e">
        <f t="shared" si="84"/>
        <v>#VALUE!</v>
      </c>
      <c r="Q637" t="e">
        <f t="shared" si="85"/>
        <v>#VALUE!</v>
      </c>
      <c r="R637" t="e">
        <f t="shared" si="86"/>
        <v>#VALUE!</v>
      </c>
      <c r="S637" t="e">
        <f>TRIM(CLEAN(MID(Updates!D637,FIND("Account to clone: ",Updates!D637)+18,(FIND("Position",Updates!D637)-(FIND("Account to clone: ",Updates!D637)+18)))))</f>
        <v>#VALUE!</v>
      </c>
      <c r="T637" t="str">
        <f t="shared" si="87"/>
        <v/>
      </c>
      <c r="U637" t="str">
        <f t="shared" si="88"/>
        <v>No</v>
      </c>
      <c r="V637" t="e">
        <f>TRIM(CLEAN(MID(Updates!D637,FIND("Home Share (H:\ drive) required: ",Updates!D637)+4,(FIND("Group Share (S:\ drive) required: ",Updates!D637)-(FIND("Home Share (H:\ drive) required: ",Updates!D637)+4)))))</f>
        <v>#VALUE!</v>
      </c>
      <c r="W637" t="str">
        <f t="shared" si="89"/>
        <v>No</v>
      </c>
      <c r="X637" t="e">
        <f>TRIM(CLEAN(MID(Updates!D637,FIND("S Drive Path: ",Updates!D637)+14,(FIND("Position",Updates!D637)-(FIND("S Drive Path: ",Updates!D637)+14)))))</f>
        <v>#VALUE!</v>
      </c>
      <c r="Y637" t="e">
        <f>("USR\"&amp;Updates!K637)</f>
        <v>#VALUE!</v>
      </c>
      <c r="Z637" t="e">
        <f>Updates!K637&amp;"$"</f>
        <v>#VALUE!</v>
      </c>
      <c r="AA637" s="11">
        <f t="shared" ca="1" si="90"/>
        <v>14</v>
      </c>
      <c r="AB637" s="6" t="str">
        <f ca="1">LOOKUP(AA637,AC2:AC21,AD2:AD21)</f>
        <v>DC4MDB04</v>
      </c>
    </row>
    <row r="638" spans="1:28" ht="12" customHeight="1">
      <c r="A638" s="6" t="e">
        <f>TRIM(CLEAN(MID(Updates!D638,FIND("Network User Id: ",Updates!D638)+17,(FIND("E-MAIL ACCOUNTS",Updates!D638)-(FIND("Network User Id:",Updates!D638)+17)))))</f>
        <v>#VALUE!</v>
      </c>
      <c r="B638" s="6" t="e">
        <f>TRIM(CLEAN(MID(Updates!D638,FIND("Logon ID: ",Updates!D638)+10,(FIND("Password:",Updates!D638)-(FIND("Logon ID:",Updates!D638)+10)))))</f>
        <v>#VALUE!</v>
      </c>
      <c r="C638" t="e">
        <f>TRIM(CLEAN(MID(Updates!D638,FIND("Primary Address: ",Updates!D638)+17,(FIND("Secondary Address:",Updates!D638)-(FIND("Primary Address: ",Updates!D638)+17)))))</f>
        <v>#VALUE!</v>
      </c>
      <c r="D638" t="e">
        <f>TRIM(CLEAN(MID(Updates!D638,FIND("Secondary Address: ",Updates!D638)+19,(FIND("** PLEASE DO NOT REPLY TO THIS E-MAIL. ",Updates!D638)-(FIND("Secondary Address: ",Updates!D638)+19)))))</f>
        <v>#VALUE!</v>
      </c>
      <c r="E638" t="b">
        <f>IF(COUNT(SEARCH({"transpo.ottawa.on.ca"},D638)),"@ottawa.ca")</f>
        <v>0</v>
      </c>
      <c r="F638" s="9" t="e">
        <f t="shared" si="82"/>
        <v>#VALUE!</v>
      </c>
      <c r="G638" t="e">
        <f>TRIM(CLEAN(MID(Updates!D638,FIND("E-mail Address: ",Updates!D638)+16,(FIND("The employee",Updates!D638)-(FIND("E-mail Address: ",Updates!D638)+16)))))</f>
        <v>#VALUE!</v>
      </c>
      <c r="H638" t="e">
        <f>TRIM(CLEAN(MID(Updates!D638,FIND("Account Password: ",Updates!D638)+18,(FIND("NETWORK ACCOUNTS",Updates!D638)-(FIND("Account Password:",Updates!D638)+18)))))</f>
        <v>#VALUE!</v>
      </c>
      <c r="I638" t="e">
        <f>TRIM(CLEAN(MID(Updates!D638,FIND("Password: ",Updates!D638)+10,(FIND("E-mail",Updates!D638)-(FIND("Password:",Updates!D638)+12)))))</f>
        <v>#VALUE!</v>
      </c>
      <c r="J638" t="e">
        <f>TRIM(CLEAN(MID(Updates!D638,FIND("Account to clone: ",Updates!D638)+18,(FIND("Position",Updates!D638)-(FIND("Account to clone: ",Updates!D638)+18)))))</f>
        <v>#VALUE!</v>
      </c>
      <c r="K638" t="e">
        <f>TRIM(CLEAN(MID(Updates!D638,FIND("Clone permissions of another account: ",Updates!D638)+38,(FIND("Email required:",Updates!D638)-(FIND("Clone permissions of another account: ",Updates!D638)+38)))))</f>
        <v>#VALUE!</v>
      </c>
      <c r="L638" t="e">
        <f t="shared" si="83"/>
        <v>#VALUE!</v>
      </c>
      <c r="M638" s="8" t="e">
        <f>TRIM(CLEAN(MID(Updates!D638,FIND("Branch: ",Updates!D638)+8,(FIND("Division",Updates!D638)-(FIND("Branch: ",Updates!D638)+8)))))</f>
        <v>#VALUE!</v>
      </c>
      <c r="N638" s="8" t="e">
        <f>TRIM(CLEAN(MID(Updates!D638,FIND("Pooled Position: ",Updates!D638)+17,(FIND("Are the",Updates!D638)-(FIND("Pooled Position: ",Updates!D638)+17)))))</f>
        <v>#VALUE!</v>
      </c>
      <c r="O638" t="e">
        <f>TRIM(CLEAN(MID(Updates!D638,FIND("Employee Name: ",Updates!D638)+15,(FIND("Job Title",Updates!D638)-(FIND("Employee Name: ",Updates!D638)+15)))))</f>
        <v>#VALUE!</v>
      </c>
      <c r="P638" t="e">
        <f t="shared" si="84"/>
        <v>#VALUE!</v>
      </c>
      <c r="Q638" t="e">
        <f t="shared" si="85"/>
        <v>#VALUE!</v>
      </c>
      <c r="R638" t="e">
        <f t="shared" si="86"/>
        <v>#VALUE!</v>
      </c>
      <c r="S638" t="e">
        <f>TRIM(CLEAN(MID(Updates!D638,FIND("Account to clone: ",Updates!D638)+18,(FIND("Position",Updates!D638)-(FIND("Account to clone: ",Updates!D638)+18)))))</f>
        <v>#VALUE!</v>
      </c>
      <c r="T638" t="str">
        <f t="shared" si="87"/>
        <v/>
      </c>
      <c r="U638" t="str">
        <f t="shared" si="88"/>
        <v>No</v>
      </c>
      <c r="V638" t="e">
        <f>TRIM(CLEAN(MID(Updates!D638,FIND("Home Share (H:\ drive) required: ",Updates!D638)+4,(FIND("Group Share (S:\ drive) required: ",Updates!D638)-(FIND("Home Share (H:\ drive) required: ",Updates!D638)+4)))))</f>
        <v>#VALUE!</v>
      </c>
      <c r="W638" t="str">
        <f t="shared" si="89"/>
        <v>No</v>
      </c>
      <c r="X638" t="e">
        <f>TRIM(CLEAN(MID(Updates!D638,FIND("S Drive Path: ",Updates!D638)+14,(FIND("Position",Updates!D638)-(FIND("S Drive Path: ",Updates!D638)+14)))))</f>
        <v>#VALUE!</v>
      </c>
      <c r="Y638" t="e">
        <f>("USR\"&amp;Updates!K638)</f>
        <v>#VALUE!</v>
      </c>
      <c r="Z638" t="e">
        <f>Updates!K638&amp;"$"</f>
        <v>#VALUE!</v>
      </c>
      <c r="AA638" s="11">
        <f t="shared" ca="1" si="90"/>
        <v>20</v>
      </c>
      <c r="AB638" s="6" t="str">
        <f ca="1">LOOKUP(AA638,AC2:AC21,AD2:AD21)</f>
        <v>DC4MDB10</v>
      </c>
    </row>
    <row r="639" spans="1:28" ht="12" customHeight="1">
      <c r="A639" s="6" t="e">
        <f>TRIM(CLEAN(MID(Updates!D639,FIND("Network User Id: ",Updates!D639)+17,(FIND("E-MAIL ACCOUNTS",Updates!D639)-(FIND("Network User Id:",Updates!D639)+17)))))</f>
        <v>#VALUE!</v>
      </c>
      <c r="B639" s="6" t="e">
        <f>TRIM(CLEAN(MID(Updates!D639,FIND("Logon ID: ",Updates!D639)+10,(FIND("Password:",Updates!D639)-(FIND("Logon ID:",Updates!D639)+10)))))</f>
        <v>#VALUE!</v>
      </c>
      <c r="C639" t="e">
        <f>TRIM(CLEAN(MID(Updates!D639,FIND("Primary Address: ",Updates!D639)+17,(FIND("Secondary Address:",Updates!D639)-(FIND("Primary Address: ",Updates!D639)+17)))))</f>
        <v>#VALUE!</v>
      </c>
      <c r="D639" t="e">
        <f>TRIM(CLEAN(MID(Updates!D639,FIND("Secondary Address: ",Updates!D639)+19,(FIND("** PLEASE DO NOT REPLY TO THIS E-MAIL. ",Updates!D639)-(FIND("Secondary Address: ",Updates!D639)+19)))))</f>
        <v>#VALUE!</v>
      </c>
      <c r="E639" t="b">
        <f>IF(COUNT(SEARCH({"transpo.ottawa.on.ca"},D639)),"@ottawa.ca")</f>
        <v>0</v>
      </c>
      <c r="F639" s="9" t="e">
        <f t="shared" si="82"/>
        <v>#VALUE!</v>
      </c>
      <c r="G639" t="e">
        <f>TRIM(CLEAN(MID(Updates!D639,FIND("E-mail Address: ",Updates!D639)+16,(FIND("The employee",Updates!D639)-(FIND("E-mail Address: ",Updates!D639)+16)))))</f>
        <v>#VALUE!</v>
      </c>
      <c r="H639" t="e">
        <f>TRIM(CLEAN(MID(Updates!D639,FIND("Account Password: ",Updates!D639)+18,(FIND("NETWORK ACCOUNTS",Updates!D639)-(FIND("Account Password:",Updates!D639)+18)))))</f>
        <v>#VALUE!</v>
      </c>
      <c r="I639" t="e">
        <f>TRIM(CLEAN(MID(Updates!D639,FIND("Password: ",Updates!D639)+10,(FIND("E-mail",Updates!D639)-(FIND("Password:",Updates!D639)+12)))))</f>
        <v>#VALUE!</v>
      </c>
      <c r="J639" t="e">
        <f>TRIM(CLEAN(MID(Updates!D639,FIND("Account to clone: ",Updates!D639)+18,(FIND("Position",Updates!D639)-(FIND("Account to clone: ",Updates!D639)+18)))))</f>
        <v>#VALUE!</v>
      </c>
      <c r="K639" t="e">
        <f>TRIM(CLEAN(MID(Updates!D639,FIND("Clone permissions of another account: ",Updates!D639)+38,(FIND("Email required:",Updates!D639)-(FIND("Clone permissions of another account: ",Updates!D639)+38)))))</f>
        <v>#VALUE!</v>
      </c>
      <c r="L639" t="e">
        <f t="shared" si="83"/>
        <v>#VALUE!</v>
      </c>
      <c r="M639" s="8" t="e">
        <f>TRIM(CLEAN(MID(Updates!D639,FIND("Branch: ",Updates!D639)+8,(FIND("Division",Updates!D639)-(FIND("Branch: ",Updates!D639)+8)))))</f>
        <v>#VALUE!</v>
      </c>
      <c r="N639" s="8" t="e">
        <f>TRIM(CLEAN(MID(Updates!D639,FIND("Pooled Position: ",Updates!D639)+17,(FIND("Are the",Updates!D639)-(FIND("Pooled Position: ",Updates!D639)+17)))))</f>
        <v>#VALUE!</v>
      </c>
      <c r="O639" t="e">
        <f>TRIM(CLEAN(MID(Updates!D639,FIND("Employee Name: ",Updates!D639)+15,(FIND("Job Title",Updates!D639)-(FIND("Employee Name: ",Updates!D639)+15)))))</f>
        <v>#VALUE!</v>
      </c>
      <c r="P639" t="e">
        <f t="shared" si="84"/>
        <v>#VALUE!</v>
      </c>
      <c r="Q639" t="e">
        <f t="shared" si="85"/>
        <v>#VALUE!</v>
      </c>
      <c r="R639" t="e">
        <f t="shared" si="86"/>
        <v>#VALUE!</v>
      </c>
      <c r="S639" t="e">
        <f>TRIM(CLEAN(MID(Updates!D639,FIND("Account to clone: ",Updates!D639)+18,(FIND("Position",Updates!D639)-(FIND("Account to clone: ",Updates!D639)+18)))))</f>
        <v>#VALUE!</v>
      </c>
      <c r="T639" t="str">
        <f t="shared" si="87"/>
        <v/>
      </c>
      <c r="U639" t="str">
        <f t="shared" si="88"/>
        <v>No</v>
      </c>
      <c r="V639" t="e">
        <f>TRIM(CLEAN(MID(Updates!D639,FIND("Home Share (H:\ drive) required: ",Updates!D639)+4,(FIND("Group Share (S:\ drive) required: ",Updates!D639)-(FIND("Home Share (H:\ drive) required: ",Updates!D639)+4)))))</f>
        <v>#VALUE!</v>
      </c>
      <c r="W639" t="str">
        <f t="shared" si="89"/>
        <v>No</v>
      </c>
      <c r="X639" t="e">
        <f>TRIM(CLEAN(MID(Updates!D639,FIND("S Drive Path: ",Updates!D639)+14,(FIND("Position",Updates!D639)-(FIND("S Drive Path: ",Updates!D639)+14)))))</f>
        <v>#VALUE!</v>
      </c>
      <c r="Y639" t="e">
        <f>("USR\"&amp;Updates!K639)</f>
        <v>#VALUE!</v>
      </c>
      <c r="Z639" t="e">
        <f>Updates!K639&amp;"$"</f>
        <v>#VALUE!</v>
      </c>
      <c r="AA639" s="11">
        <f t="shared" ca="1" si="90"/>
        <v>6</v>
      </c>
      <c r="AB639" s="6" t="str">
        <f ca="1">LOOKUP(AA639,AC2:AC21,AD2:AD21)</f>
        <v>DC1MDB06</v>
      </c>
    </row>
    <row r="640" spans="1:28" ht="12" customHeight="1">
      <c r="A640" s="6" t="e">
        <f>TRIM(CLEAN(MID(Updates!D640,FIND("Network User Id: ",Updates!D640)+17,(FIND("E-MAIL ACCOUNTS",Updates!D640)-(FIND("Network User Id:",Updates!D640)+17)))))</f>
        <v>#VALUE!</v>
      </c>
      <c r="B640" s="6" t="e">
        <f>TRIM(CLEAN(MID(Updates!D640,FIND("Logon ID: ",Updates!D640)+10,(FIND("Password:",Updates!D640)-(FIND("Logon ID:",Updates!D640)+10)))))</f>
        <v>#VALUE!</v>
      </c>
      <c r="C640" t="e">
        <f>TRIM(CLEAN(MID(Updates!D640,FIND("Primary Address: ",Updates!D640)+17,(FIND("Secondary Address:",Updates!D640)-(FIND("Primary Address: ",Updates!D640)+17)))))</f>
        <v>#VALUE!</v>
      </c>
      <c r="D640" t="e">
        <f>TRIM(CLEAN(MID(Updates!D640,FIND("Secondary Address: ",Updates!D640)+19,(FIND("** PLEASE DO NOT REPLY TO THIS E-MAIL. ",Updates!D640)-(FIND("Secondary Address: ",Updates!D640)+19)))))</f>
        <v>#VALUE!</v>
      </c>
      <c r="E640" t="b">
        <f>IF(COUNT(SEARCH({"transpo.ottawa.on.ca"},D640)),"@ottawa.ca")</f>
        <v>0</v>
      </c>
      <c r="F640" s="9" t="e">
        <f t="shared" si="82"/>
        <v>#VALUE!</v>
      </c>
      <c r="G640" t="e">
        <f>TRIM(CLEAN(MID(Updates!D640,FIND("E-mail Address: ",Updates!D640)+16,(FIND("The employee",Updates!D640)-(FIND("E-mail Address: ",Updates!D640)+16)))))</f>
        <v>#VALUE!</v>
      </c>
      <c r="H640" t="e">
        <f>TRIM(CLEAN(MID(Updates!D640,FIND("Account Password: ",Updates!D640)+18,(FIND("NETWORK ACCOUNTS",Updates!D640)-(FIND("Account Password:",Updates!D640)+18)))))</f>
        <v>#VALUE!</v>
      </c>
      <c r="I640" t="e">
        <f>TRIM(CLEAN(MID(Updates!D640,FIND("Password: ",Updates!D640)+10,(FIND("E-mail",Updates!D640)-(FIND("Password:",Updates!D640)+12)))))</f>
        <v>#VALUE!</v>
      </c>
      <c r="J640" t="e">
        <f>TRIM(CLEAN(MID(Updates!D640,FIND("Account to clone: ",Updates!D640)+18,(FIND("Position",Updates!D640)-(FIND("Account to clone: ",Updates!D640)+18)))))</f>
        <v>#VALUE!</v>
      </c>
      <c r="K640" t="e">
        <f>TRIM(CLEAN(MID(Updates!D640,FIND("Clone permissions of another account: ",Updates!D640)+38,(FIND("Email required:",Updates!D640)-(FIND("Clone permissions of another account: ",Updates!D640)+38)))))</f>
        <v>#VALUE!</v>
      </c>
      <c r="L640" t="e">
        <f t="shared" si="83"/>
        <v>#VALUE!</v>
      </c>
      <c r="M640" s="8" t="e">
        <f>TRIM(CLEAN(MID(Updates!D640,FIND("Branch: ",Updates!D640)+8,(FIND("Division",Updates!D640)-(FIND("Branch: ",Updates!D640)+8)))))</f>
        <v>#VALUE!</v>
      </c>
      <c r="N640" s="8" t="e">
        <f>TRIM(CLEAN(MID(Updates!D640,FIND("Pooled Position: ",Updates!D640)+17,(FIND("Are the",Updates!D640)-(FIND("Pooled Position: ",Updates!D640)+17)))))</f>
        <v>#VALUE!</v>
      </c>
      <c r="O640" t="e">
        <f>TRIM(CLEAN(MID(Updates!D640,FIND("Employee Name: ",Updates!D640)+15,(FIND("Job Title",Updates!D640)-(FIND("Employee Name: ",Updates!D640)+15)))))</f>
        <v>#VALUE!</v>
      </c>
      <c r="P640" t="e">
        <f t="shared" si="84"/>
        <v>#VALUE!</v>
      </c>
      <c r="Q640" t="e">
        <f t="shared" si="85"/>
        <v>#VALUE!</v>
      </c>
      <c r="R640" t="e">
        <f t="shared" si="86"/>
        <v>#VALUE!</v>
      </c>
      <c r="S640" t="e">
        <f>TRIM(CLEAN(MID(Updates!D640,FIND("Account to clone: ",Updates!D640)+18,(FIND("Position",Updates!D640)-(FIND("Account to clone: ",Updates!D640)+18)))))</f>
        <v>#VALUE!</v>
      </c>
      <c r="T640" t="str">
        <f t="shared" si="87"/>
        <v/>
      </c>
      <c r="U640" t="str">
        <f t="shared" si="88"/>
        <v>No</v>
      </c>
      <c r="V640" t="e">
        <f>TRIM(CLEAN(MID(Updates!D640,FIND("Home Share (H:\ drive) required: ",Updates!D640)+4,(FIND("Group Share (S:\ drive) required: ",Updates!D640)-(FIND("Home Share (H:\ drive) required: ",Updates!D640)+4)))))</f>
        <v>#VALUE!</v>
      </c>
      <c r="W640" t="str">
        <f t="shared" si="89"/>
        <v>No</v>
      </c>
      <c r="X640" t="e">
        <f>TRIM(CLEAN(MID(Updates!D640,FIND("S Drive Path: ",Updates!D640)+14,(FIND("Position",Updates!D640)-(FIND("S Drive Path: ",Updates!D640)+14)))))</f>
        <v>#VALUE!</v>
      </c>
      <c r="Y640" t="e">
        <f>("USR\"&amp;Updates!K640)</f>
        <v>#VALUE!</v>
      </c>
      <c r="Z640" t="e">
        <f>Updates!K640&amp;"$"</f>
        <v>#VALUE!</v>
      </c>
      <c r="AA640" s="11">
        <f t="shared" ca="1" si="90"/>
        <v>10</v>
      </c>
      <c r="AB640" s="6" t="str">
        <f ca="1">LOOKUP(AA640,AC2:AC21,AD2:AD21)</f>
        <v>DC1MDB10</v>
      </c>
    </row>
    <row r="641" spans="1:28" ht="12" customHeight="1">
      <c r="A641" s="6" t="e">
        <f>TRIM(CLEAN(MID(Updates!D641,FIND("Network User Id: ",Updates!D641)+17,(FIND("E-MAIL ACCOUNTS",Updates!D641)-(FIND("Network User Id:",Updates!D641)+17)))))</f>
        <v>#VALUE!</v>
      </c>
      <c r="B641" s="6" t="e">
        <f>TRIM(CLEAN(MID(Updates!D641,FIND("Logon ID: ",Updates!D641)+10,(FIND("Password:",Updates!D641)-(FIND("Logon ID:",Updates!D641)+10)))))</f>
        <v>#VALUE!</v>
      </c>
      <c r="C641" t="e">
        <f>TRIM(CLEAN(MID(Updates!D641,FIND("Primary Address: ",Updates!D641)+17,(FIND("Secondary Address:",Updates!D641)-(FIND("Primary Address: ",Updates!D641)+17)))))</f>
        <v>#VALUE!</v>
      </c>
      <c r="D641" t="e">
        <f>TRIM(CLEAN(MID(Updates!D641,FIND("Secondary Address: ",Updates!D641)+19,(FIND("** PLEASE DO NOT REPLY TO THIS E-MAIL. ",Updates!D641)-(FIND("Secondary Address: ",Updates!D641)+19)))))</f>
        <v>#VALUE!</v>
      </c>
      <c r="E641" t="b">
        <f>IF(COUNT(SEARCH({"transpo.ottawa.on.ca"},D641)),"@ottawa.ca")</f>
        <v>0</v>
      </c>
      <c r="F641" s="9" t="e">
        <f t="shared" si="82"/>
        <v>#VALUE!</v>
      </c>
      <c r="G641" t="e">
        <f>TRIM(CLEAN(MID(Updates!D641,FIND("E-mail Address: ",Updates!D641)+16,(FIND("The employee",Updates!D641)-(FIND("E-mail Address: ",Updates!D641)+16)))))</f>
        <v>#VALUE!</v>
      </c>
      <c r="H641" t="e">
        <f>TRIM(CLEAN(MID(Updates!D641,FIND("Account Password: ",Updates!D641)+18,(FIND("NETWORK ACCOUNTS",Updates!D641)-(FIND("Account Password:",Updates!D641)+18)))))</f>
        <v>#VALUE!</v>
      </c>
      <c r="I641" t="e">
        <f>TRIM(CLEAN(MID(Updates!D641,FIND("Password: ",Updates!D641)+10,(FIND("E-mail",Updates!D641)-(FIND("Password:",Updates!D641)+12)))))</f>
        <v>#VALUE!</v>
      </c>
      <c r="J641" t="e">
        <f>TRIM(CLEAN(MID(Updates!D641,FIND("Account to clone: ",Updates!D641)+18,(FIND("Position",Updates!D641)-(FIND("Account to clone: ",Updates!D641)+18)))))</f>
        <v>#VALUE!</v>
      </c>
      <c r="K641" t="e">
        <f>TRIM(CLEAN(MID(Updates!D641,FIND("Clone permissions of another account: ",Updates!D641)+38,(FIND("Email required:",Updates!D641)-(FIND("Clone permissions of another account: ",Updates!D641)+38)))))</f>
        <v>#VALUE!</v>
      </c>
      <c r="L641" t="e">
        <f t="shared" si="83"/>
        <v>#VALUE!</v>
      </c>
      <c r="M641" s="8" t="e">
        <f>TRIM(CLEAN(MID(Updates!D641,FIND("Branch: ",Updates!D641)+8,(FIND("Division",Updates!D641)-(FIND("Branch: ",Updates!D641)+8)))))</f>
        <v>#VALUE!</v>
      </c>
      <c r="N641" s="8" t="e">
        <f>TRIM(CLEAN(MID(Updates!D641,FIND("Pooled Position: ",Updates!D641)+17,(FIND("Are the",Updates!D641)-(FIND("Pooled Position: ",Updates!D641)+17)))))</f>
        <v>#VALUE!</v>
      </c>
      <c r="O641" t="e">
        <f>TRIM(CLEAN(MID(Updates!D641,FIND("Employee Name: ",Updates!D641)+15,(FIND("Job Title",Updates!D641)-(FIND("Employee Name: ",Updates!D641)+15)))))</f>
        <v>#VALUE!</v>
      </c>
      <c r="P641" t="e">
        <f t="shared" si="84"/>
        <v>#VALUE!</v>
      </c>
      <c r="Q641" t="e">
        <f t="shared" si="85"/>
        <v>#VALUE!</v>
      </c>
      <c r="R641" t="e">
        <f t="shared" si="86"/>
        <v>#VALUE!</v>
      </c>
      <c r="S641" t="e">
        <f>TRIM(CLEAN(MID(Updates!D641,FIND("Account to clone: ",Updates!D641)+18,(FIND("Position",Updates!D641)-(FIND("Account to clone: ",Updates!D641)+18)))))</f>
        <v>#VALUE!</v>
      </c>
      <c r="T641" t="str">
        <f t="shared" si="87"/>
        <v/>
      </c>
      <c r="U641" t="str">
        <f t="shared" si="88"/>
        <v>No</v>
      </c>
      <c r="V641" t="e">
        <f>TRIM(CLEAN(MID(Updates!D641,FIND("Home Share (H:\ drive) required: ",Updates!D641)+4,(FIND("Group Share (S:\ drive) required: ",Updates!D641)-(FIND("Home Share (H:\ drive) required: ",Updates!D641)+4)))))</f>
        <v>#VALUE!</v>
      </c>
      <c r="W641" t="str">
        <f t="shared" si="89"/>
        <v>No</v>
      </c>
      <c r="X641" t="e">
        <f>TRIM(CLEAN(MID(Updates!D641,FIND("S Drive Path: ",Updates!D641)+14,(FIND("Position",Updates!D641)-(FIND("S Drive Path: ",Updates!D641)+14)))))</f>
        <v>#VALUE!</v>
      </c>
      <c r="Y641" t="e">
        <f>("USR\"&amp;Updates!K641)</f>
        <v>#VALUE!</v>
      </c>
      <c r="Z641" t="e">
        <f>Updates!K641&amp;"$"</f>
        <v>#VALUE!</v>
      </c>
      <c r="AA641" s="11">
        <f t="shared" ca="1" si="90"/>
        <v>15</v>
      </c>
      <c r="AB641" s="6" t="str">
        <f ca="1">LOOKUP(AA641,AC2:AC21,AD2:AD21)</f>
        <v>DC4MDB05</v>
      </c>
    </row>
    <row r="642" spans="1:28" ht="12" customHeight="1">
      <c r="A642" s="6" t="e">
        <f>TRIM(CLEAN(MID(Updates!D642,FIND("Network User Id: ",Updates!D642)+17,(FIND("E-MAIL ACCOUNTS",Updates!D642)-(FIND("Network User Id:",Updates!D642)+17)))))</f>
        <v>#VALUE!</v>
      </c>
      <c r="B642" s="6" t="e">
        <f>TRIM(CLEAN(MID(Updates!D642,FIND("Logon ID: ",Updates!D642)+10,(FIND("Password:",Updates!D642)-(FIND("Logon ID:",Updates!D642)+10)))))</f>
        <v>#VALUE!</v>
      </c>
      <c r="C642" t="e">
        <f>TRIM(CLEAN(MID(Updates!D642,FIND("Primary Address: ",Updates!D642)+17,(FIND("Secondary Address:",Updates!D642)-(FIND("Primary Address: ",Updates!D642)+17)))))</f>
        <v>#VALUE!</v>
      </c>
      <c r="D642" t="e">
        <f>TRIM(CLEAN(MID(Updates!D642,FIND("Secondary Address: ",Updates!D642)+19,(FIND("** PLEASE DO NOT REPLY TO THIS E-MAIL. ",Updates!D642)-(FIND("Secondary Address: ",Updates!D642)+19)))))</f>
        <v>#VALUE!</v>
      </c>
      <c r="E642" t="b">
        <f>IF(COUNT(SEARCH({"transpo.ottawa.on.ca"},D642)),"@ottawa.ca")</f>
        <v>0</v>
      </c>
      <c r="F642" s="9" t="e">
        <f t="shared" si="82"/>
        <v>#VALUE!</v>
      </c>
      <c r="G642" t="e">
        <f>TRIM(CLEAN(MID(Updates!D642,FIND("E-mail Address: ",Updates!D642)+16,(FIND("The employee",Updates!D642)-(FIND("E-mail Address: ",Updates!D642)+16)))))</f>
        <v>#VALUE!</v>
      </c>
      <c r="H642" t="e">
        <f>TRIM(CLEAN(MID(Updates!D642,FIND("Account Password: ",Updates!D642)+18,(FIND("NETWORK ACCOUNTS",Updates!D642)-(FIND("Account Password:",Updates!D642)+18)))))</f>
        <v>#VALUE!</v>
      </c>
      <c r="I642" t="e">
        <f>TRIM(CLEAN(MID(Updates!D642,FIND("Password: ",Updates!D642)+10,(FIND("E-mail",Updates!D642)-(FIND("Password:",Updates!D642)+12)))))</f>
        <v>#VALUE!</v>
      </c>
      <c r="J642" t="e">
        <f>TRIM(CLEAN(MID(Updates!D642,FIND("Account to clone: ",Updates!D642)+18,(FIND("Position",Updates!D642)-(FIND("Account to clone: ",Updates!D642)+18)))))</f>
        <v>#VALUE!</v>
      </c>
      <c r="K642" t="e">
        <f>TRIM(CLEAN(MID(Updates!D642,FIND("Clone permissions of another account: ",Updates!D642)+38,(FIND("Email required:",Updates!D642)-(FIND("Clone permissions of another account: ",Updates!D642)+38)))))</f>
        <v>#VALUE!</v>
      </c>
      <c r="L642" t="e">
        <f t="shared" si="83"/>
        <v>#VALUE!</v>
      </c>
      <c r="M642" s="8" t="e">
        <f>TRIM(CLEAN(MID(Updates!D642,FIND("Branch: ",Updates!D642)+8,(FIND("Division",Updates!D642)-(FIND("Branch: ",Updates!D642)+8)))))</f>
        <v>#VALUE!</v>
      </c>
      <c r="N642" s="8" t="e">
        <f>TRIM(CLEAN(MID(Updates!D642,FIND("Pooled Position: ",Updates!D642)+17,(FIND("Are the",Updates!D642)-(FIND("Pooled Position: ",Updates!D642)+17)))))</f>
        <v>#VALUE!</v>
      </c>
      <c r="O642" t="e">
        <f>TRIM(CLEAN(MID(Updates!D642,FIND("Employee Name: ",Updates!D642)+15,(FIND("Job Title",Updates!D642)-(FIND("Employee Name: ",Updates!D642)+15)))))</f>
        <v>#VALUE!</v>
      </c>
      <c r="P642" t="e">
        <f t="shared" si="84"/>
        <v>#VALUE!</v>
      </c>
      <c r="Q642" t="e">
        <f t="shared" si="85"/>
        <v>#VALUE!</v>
      </c>
      <c r="R642" t="e">
        <f t="shared" si="86"/>
        <v>#VALUE!</v>
      </c>
      <c r="S642" t="e">
        <f>TRIM(CLEAN(MID(Updates!D642,FIND("Account to clone: ",Updates!D642)+18,(FIND("Position",Updates!D642)-(FIND("Account to clone: ",Updates!D642)+18)))))</f>
        <v>#VALUE!</v>
      </c>
      <c r="T642" t="str">
        <f t="shared" si="87"/>
        <v/>
      </c>
      <c r="U642" t="str">
        <f t="shared" si="88"/>
        <v>No</v>
      </c>
      <c r="V642" t="e">
        <f>TRIM(CLEAN(MID(Updates!D642,FIND("Home Share (H:\ drive) required: ",Updates!D642)+4,(FIND("Group Share (S:\ drive) required: ",Updates!D642)-(FIND("Home Share (H:\ drive) required: ",Updates!D642)+4)))))</f>
        <v>#VALUE!</v>
      </c>
      <c r="W642" t="str">
        <f t="shared" si="89"/>
        <v>No</v>
      </c>
      <c r="X642" t="e">
        <f>TRIM(CLEAN(MID(Updates!D642,FIND("S Drive Path: ",Updates!D642)+14,(FIND("Position",Updates!D642)-(FIND("S Drive Path: ",Updates!D642)+14)))))</f>
        <v>#VALUE!</v>
      </c>
      <c r="Y642" t="e">
        <f>("USR\"&amp;Updates!K642)</f>
        <v>#VALUE!</v>
      </c>
      <c r="Z642" t="e">
        <f>Updates!K642&amp;"$"</f>
        <v>#VALUE!</v>
      </c>
      <c r="AA642" s="11">
        <f t="shared" ca="1" si="90"/>
        <v>16</v>
      </c>
      <c r="AB642" s="6" t="str">
        <f ca="1">LOOKUP(AA642,AC2:AC21,AD2:AD21)</f>
        <v>DC4MDB06</v>
      </c>
    </row>
    <row r="643" spans="1:28" ht="12" customHeight="1">
      <c r="A643" s="6" t="e">
        <f>TRIM(CLEAN(MID(Updates!D643,FIND("Network User Id: ",Updates!D643)+17,(FIND("E-MAIL ACCOUNTS",Updates!D643)-(FIND("Network User Id:",Updates!D643)+17)))))</f>
        <v>#VALUE!</v>
      </c>
      <c r="B643" s="6" t="e">
        <f>TRIM(CLEAN(MID(Updates!D643,FIND("Logon ID: ",Updates!D643)+10,(FIND("Password:",Updates!D643)-(FIND("Logon ID:",Updates!D643)+10)))))</f>
        <v>#VALUE!</v>
      </c>
      <c r="C643" t="e">
        <f>TRIM(CLEAN(MID(Updates!D643,FIND("Primary Address: ",Updates!D643)+17,(FIND("Secondary Address:",Updates!D643)-(FIND("Primary Address: ",Updates!D643)+17)))))</f>
        <v>#VALUE!</v>
      </c>
      <c r="D643" t="e">
        <f>TRIM(CLEAN(MID(Updates!D643,FIND("Secondary Address: ",Updates!D643)+19,(FIND("** PLEASE DO NOT REPLY TO THIS E-MAIL. ",Updates!D643)-(FIND("Secondary Address: ",Updates!D643)+19)))))</f>
        <v>#VALUE!</v>
      </c>
      <c r="E643" t="b">
        <f>IF(COUNT(SEARCH({"transpo.ottawa.on.ca"},D643)),"@ottawa.ca")</f>
        <v>0</v>
      </c>
      <c r="F643" s="9" t="e">
        <f t="shared" ref="F643:F706" si="91">TRIM(LEFT(SUBSTITUTE(D643,"@",REPT(" ",LEN(D643))),LEN(D643)))</f>
        <v>#VALUE!</v>
      </c>
      <c r="G643" t="e">
        <f>TRIM(CLEAN(MID(Updates!D643,FIND("E-mail Address: ",Updates!D643)+16,(FIND("The employee",Updates!D643)-(FIND("E-mail Address: ",Updates!D643)+16)))))</f>
        <v>#VALUE!</v>
      </c>
      <c r="H643" t="e">
        <f>TRIM(CLEAN(MID(Updates!D643,FIND("Account Password: ",Updates!D643)+18,(FIND("NETWORK ACCOUNTS",Updates!D643)-(FIND("Account Password:",Updates!D643)+18)))))</f>
        <v>#VALUE!</v>
      </c>
      <c r="I643" t="e">
        <f>TRIM(CLEAN(MID(Updates!D643,FIND("Password: ",Updates!D643)+10,(FIND("E-mail",Updates!D643)-(FIND("Password:",Updates!D643)+12)))))</f>
        <v>#VALUE!</v>
      </c>
      <c r="J643" t="e">
        <f>TRIM(CLEAN(MID(Updates!D643,FIND("Account to clone: ",Updates!D643)+18,(FIND("Position",Updates!D643)-(FIND("Account to clone: ",Updates!D643)+18)))))</f>
        <v>#VALUE!</v>
      </c>
      <c r="K643" t="e">
        <f>TRIM(CLEAN(MID(Updates!D643,FIND("Clone permissions of another account: ",Updates!D643)+38,(FIND("Email required:",Updates!D643)-(FIND("Clone permissions of another account: ",Updates!D643)+38)))))</f>
        <v>#VALUE!</v>
      </c>
      <c r="L643" t="e">
        <f t="shared" ref="L643:L706" si="92">IF(K643="No","",K643)</f>
        <v>#VALUE!</v>
      </c>
      <c r="M643" s="8" t="e">
        <f>TRIM(CLEAN(MID(Updates!D643,FIND("Branch: ",Updates!D643)+8,(FIND("Division",Updates!D643)-(FIND("Branch: ",Updates!D643)+8)))))</f>
        <v>#VALUE!</v>
      </c>
      <c r="N643" s="8" t="e">
        <f>TRIM(CLEAN(MID(Updates!D643,FIND("Pooled Position: ",Updates!D643)+17,(FIND("Are the",Updates!D643)-(FIND("Pooled Position: ",Updates!D643)+17)))))</f>
        <v>#VALUE!</v>
      </c>
      <c r="O643" t="e">
        <f>TRIM(CLEAN(MID(Updates!D643,FIND("Employee Name: ",Updates!D643)+15,(FIND("Job Title",Updates!D643)-(FIND("Employee Name: ",Updates!D643)+15)))))</f>
        <v>#VALUE!</v>
      </c>
      <c r="P643" t="e">
        <f t="shared" ref="P643:P706" si="93">TRIM(CLEAN(IF(ISTEXT(B643)=FALSE,A643,IF(ISTEXT(B643)=TRUE,B643))))</f>
        <v>#VALUE!</v>
      </c>
      <c r="Q643" t="e">
        <f t="shared" ref="Q643:Q706" si="94">TRIM(CLEAN(IF(ISTEXT(G643)=FALSE,D643,IF(ISTEXT(G643)=TRUE,G643))))</f>
        <v>#VALUE!</v>
      </c>
      <c r="R643" t="e">
        <f t="shared" ref="R643:R706" si="95">TRIM(CLEAN(IF(ISTEXT(I643)=FALSE,H643,IF(ISTEXT(I643)=TRUE,I643))))</f>
        <v>#VALUE!</v>
      </c>
      <c r="S643" t="e">
        <f>TRIM(CLEAN(MID(Updates!D643,FIND("Account to clone: ",Updates!D643)+18,(FIND("Position",Updates!D643)-(FIND("Account to clone: ",Updates!D643)+18)))))</f>
        <v>#VALUE!</v>
      </c>
      <c r="T643" t="str">
        <f t="shared" ref="T643:T706" si="96">TRIM(CLEAN(IF(ISERROR(S643),"",S643)))</f>
        <v/>
      </c>
      <c r="U643" t="str">
        <f t="shared" ref="U643:U706" si="97">IF(T643="","No","Yes")</f>
        <v>No</v>
      </c>
      <c r="V643" t="e">
        <f>TRIM(CLEAN(MID(Updates!D643,FIND("Home Share (H:\ drive) required: ",Updates!D643)+4,(FIND("Group Share (S:\ drive) required: ",Updates!D643)-(FIND("Home Share (H:\ drive) required: ",Updates!D643)+4)))))</f>
        <v>#VALUE!</v>
      </c>
      <c r="W643" t="str">
        <f t="shared" ref="W643:W706" si="98">IF(ISERROR(V643),"No",V643)</f>
        <v>No</v>
      </c>
      <c r="X643" t="e">
        <f>TRIM(CLEAN(MID(Updates!D643,FIND("S Drive Path: ",Updates!D643)+14,(FIND("Position",Updates!D643)-(FIND("S Drive Path: ",Updates!D643)+14)))))</f>
        <v>#VALUE!</v>
      </c>
      <c r="Y643" t="e">
        <f>("USR\"&amp;Updates!K643)</f>
        <v>#VALUE!</v>
      </c>
      <c r="Z643" t="e">
        <f>Updates!K643&amp;"$"</f>
        <v>#VALUE!</v>
      </c>
      <c r="AA643" s="11">
        <f t="shared" ref="AA643:AA706" ca="1" si="99">RANDBETWEEN(1,20)</f>
        <v>20</v>
      </c>
      <c r="AB643" s="6" t="str">
        <f ca="1">LOOKUP(AA643,AC2:AC21,AD2:AD21)</f>
        <v>DC4MDB10</v>
      </c>
    </row>
    <row r="644" spans="1:28" ht="12" customHeight="1">
      <c r="A644" s="6" t="e">
        <f>TRIM(CLEAN(MID(Updates!D644,FIND("Network User Id: ",Updates!D644)+17,(FIND("E-MAIL ACCOUNTS",Updates!D644)-(FIND("Network User Id:",Updates!D644)+17)))))</f>
        <v>#VALUE!</v>
      </c>
      <c r="B644" s="6" t="e">
        <f>TRIM(CLEAN(MID(Updates!D644,FIND("Logon ID: ",Updates!D644)+10,(FIND("Password:",Updates!D644)-(FIND("Logon ID:",Updates!D644)+10)))))</f>
        <v>#VALUE!</v>
      </c>
      <c r="C644" t="e">
        <f>TRIM(CLEAN(MID(Updates!D644,FIND("Primary Address: ",Updates!D644)+17,(FIND("Secondary Address:",Updates!D644)-(FIND("Primary Address: ",Updates!D644)+17)))))</f>
        <v>#VALUE!</v>
      </c>
      <c r="D644" t="e">
        <f>TRIM(CLEAN(MID(Updates!D644,FIND("Secondary Address: ",Updates!D644)+19,(FIND("** PLEASE DO NOT REPLY TO THIS E-MAIL. ",Updates!D644)-(FIND("Secondary Address: ",Updates!D644)+19)))))</f>
        <v>#VALUE!</v>
      </c>
      <c r="E644" t="b">
        <f>IF(COUNT(SEARCH({"transpo.ottawa.on.ca"},D644)),"@ottawa.ca")</f>
        <v>0</v>
      </c>
      <c r="F644" s="9" t="e">
        <f t="shared" si="91"/>
        <v>#VALUE!</v>
      </c>
      <c r="G644" t="e">
        <f>TRIM(CLEAN(MID(Updates!D644,FIND("E-mail Address: ",Updates!D644)+16,(FIND("The employee",Updates!D644)-(FIND("E-mail Address: ",Updates!D644)+16)))))</f>
        <v>#VALUE!</v>
      </c>
      <c r="H644" t="e">
        <f>TRIM(CLEAN(MID(Updates!D644,FIND("Account Password: ",Updates!D644)+18,(FIND("NETWORK ACCOUNTS",Updates!D644)-(FIND("Account Password:",Updates!D644)+18)))))</f>
        <v>#VALUE!</v>
      </c>
      <c r="I644" t="e">
        <f>TRIM(CLEAN(MID(Updates!D644,FIND("Password: ",Updates!D644)+10,(FIND("E-mail",Updates!D644)-(FIND("Password:",Updates!D644)+12)))))</f>
        <v>#VALUE!</v>
      </c>
      <c r="J644" t="e">
        <f>TRIM(CLEAN(MID(Updates!D644,FIND("Account to clone: ",Updates!D644)+18,(FIND("Position",Updates!D644)-(FIND("Account to clone: ",Updates!D644)+18)))))</f>
        <v>#VALUE!</v>
      </c>
      <c r="K644" t="e">
        <f>TRIM(CLEAN(MID(Updates!D644,FIND("Clone permissions of another account: ",Updates!D644)+38,(FIND("Email required:",Updates!D644)-(FIND("Clone permissions of another account: ",Updates!D644)+38)))))</f>
        <v>#VALUE!</v>
      </c>
      <c r="L644" t="e">
        <f t="shared" si="92"/>
        <v>#VALUE!</v>
      </c>
      <c r="M644" s="8" t="e">
        <f>TRIM(CLEAN(MID(Updates!D644,FIND("Branch: ",Updates!D644)+8,(FIND("Division",Updates!D644)-(FIND("Branch: ",Updates!D644)+8)))))</f>
        <v>#VALUE!</v>
      </c>
      <c r="N644" s="8" t="e">
        <f>TRIM(CLEAN(MID(Updates!D644,FIND("Pooled Position: ",Updates!D644)+17,(FIND("Are the",Updates!D644)-(FIND("Pooled Position: ",Updates!D644)+17)))))</f>
        <v>#VALUE!</v>
      </c>
      <c r="O644" t="e">
        <f>TRIM(CLEAN(MID(Updates!D644,FIND("Employee Name: ",Updates!D644)+15,(FIND("Job Title",Updates!D644)-(FIND("Employee Name: ",Updates!D644)+15)))))</f>
        <v>#VALUE!</v>
      </c>
      <c r="P644" t="e">
        <f t="shared" si="93"/>
        <v>#VALUE!</v>
      </c>
      <c r="Q644" t="e">
        <f t="shared" si="94"/>
        <v>#VALUE!</v>
      </c>
      <c r="R644" t="e">
        <f t="shared" si="95"/>
        <v>#VALUE!</v>
      </c>
      <c r="S644" t="e">
        <f>TRIM(CLEAN(MID(Updates!D644,FIND("Account to clone: ",Updates!D644)+18,(FIND("Position",Updates!D644)-(FIND("Account to clone: ",Updates!D644)+18)))))</f>
        <v>#VALUE!</v>
      </c>
      <c r="T644" t="str">
        <f t="shared" si="96"/>
        <v/>
      </c>
      <c r="U644" t="str">
        <f t="shared" si="97"/>
        <v>No</v>
      </c>
      <c r="V644" t="e">
        <f>TRIM(CLEAN(MID(Updates!D644,FIND("Home Share (H:\ drive) required: ",Updates!D644)+4,(FIND("Group Share (S:\ drive) required: ",Updates!D644)-(FIND("Home Share (H:\ drive) required: ",Updates!D644)+4)))))</f>
        <v>#VALUE!</v>
      </c>
      <c r="W644" t="str">
        <f t="shared" si="98"/>
        <v>No</v>
      </c>
      <c r="X644" t="e">
        <f>TRIM(CLEAN(MID(Updates!D644,FIND("S Drive Path: ",Updates!D644)+14,(FIND("Position",Updates!D644)-(FIND("S Drive Path: ",Updates!D644)+14)))))</f>
        <v>#VALUE!</v>
      </c>
      <c r="Y644" t="e">
        <f>("USR\"&amp;Updates!K644)</f>
        <v>#VALUE!</v>
      </c>
      <c r="Z644" t="e">
        <f>Updates!K644&amp;"$"</f>
        <v>#VALUE!</v>
      </c>
      <c r="AA644" s="11">
        <f t="shared" ca="1" si="99"/>
        <v>11</v>
      </c>
      <c r="AB644" s="6" t="str">
        <f ca="1">LOOKUP(AA644,AC2:AC21,AD2:AD21)</f>
        <v>DC4MDB01</v>
      </c>
    </row>
    <row r="645" spans="1:28" ht="12" customHeight="1">
      <c r="A645" s="6" t="e">
        <f>TRIM(CLEAN(MID(Updates!D645,FIND("Network User Id: ",Updates!D645)+17,(FIND("E-MAIL ACCOUNTS",Updates!D645)-(FIND("Network User Id:",Updates!D645)+17)))))</f>
        <v>#VALUE!</v>
      </c>
      <c r="B645" s="6" t="e">
        <f>TRIM(CLEAN(MID(Updates!D645,FIND("Logon ID: ",Updates!D645)+10,(FIND("Password:",Updates!D645)-(FIND("Logon ID:",Updates!D645)+10)))))</f>
        <v>#VALUE!</v>
      </c>
      <c r="C645" t="e">
        <f>TRIM(CLEAN(MID(Updates!D645,FIND("Primary Address: ",Updates!D645)+17,(FIND("Secondary Address:",Updates!D645)-(FIND("Primary Address: ",Updates!D645)+17)))))</f>
        <v>#VALUE!</v>
      </c>
      <c r="D645" t="e">
        <f>TRIM(CLEAN(MID(Updates!D645,FIND("Secondary Address: ",Updates!D645)+19,(FIND("** PLEASE DO NOT REPLY TO THIS E-MAIL. ",Updates!D645)-(FIND("Secondary Address: ",Updates!D645)+19)))))</f>
        <v>#VALUE!</v>
      </c>
      <c r="E645" t="b">
        <f>IF(COUNT(SEARCH({"transpo.ottawa.on.ca"},D645)),"@ottawa.ca")</f>
        <v>0</v>
      </c>
      <c r="F645" s="9" t="e">
        <f t="shared" si="91"/>
        <v>#VALUE!</v>
      </c>
      <c r="G645" t="e">
        <f>TRIM(CLEAN(MID(Updates!D645,FIND("E-mail Address: ",Updates!D645)+16,(FIND("The employee",Updates!D645)-(FIND("E-mail Address: ",Updates!D645)+16)))))</f>
        <v>#VALUE!</v>
      </c>
      <c r="H645" t="e">
        <f>TRIM(CLEAN(MID(Updates!D645,FIND("Account Password: ",Updates!D645)+18,(FIND("NETWORK ACCOUNTS",Updates!D645)-(FIND("Account Password:",Updates!D645)+18)))))</f>
        <v>#VALUE!</v>
      </c>
      <c r="I645" t="e">
        <f>TRIM(CLEAN(MID(Updates!D645,FIND("Password: ",Updates!D645)+10,(FIND("E-mail",Updates!D645)-(FIND("Password:",Updates!D645)+12)))))</f>
        <v>#VALUE!</v>
      </c>
      <c r="J645" t="e">
        <f>TRIM(CLEAN(MID(Updates!D645,FIND("Account to clone: ",Updates!D645)+18,(FIND("Position",Updates!D645)-(FIND("Account to clone: ",Updates!D645)+18)))))</f>
        <v>#VALUE!</v>
      </c>
      <c r="K645" t="e">
        <f>TRIM(CLEAN(MID(Updates!D645,FIND("Clone permissions of another account: ",Updates!D645)+38,(FIND("Email required:",Updates!D645)-(FIND("Clone permissions of another account: ",Updates!D645)+38)))))</f>
        <v>#VALUE!</v>
      </c>
      <c r="L645" t="e">
        <f t="shared" si="92"/>
        <v>#VALUE!</v>
      </c>
      <c r="M645" s="8" t="e">
        <f>TRIM(CLEAN(MID(Updates!D645,FIND("Branch: ",Updates!D645)+8,(FIND("Division",Updates!D645)-(FIND("Branch: ",Updates!D645)+8)))))</f>
        <v>#VALUE!</v>
      </c>
      <c r="N645" s="8" t="e">
        <f>TRIM(CLEAN(MID(Updates!D645,FIND("Pooled Position: ",Updates!D645)+17,(FIND("Are the",Updates!D645)-(FIND("Pooled Position: ",Updates!D645)+17)))))</f>
        <v>#VALUE!</v>
      </c>
      <c r="O645" t="e">
        <f>TRIM(CLEAN(MID(Updates!D645,FIND("Employee Name: ",Updates!D645)+15,(FIND("Job Title",Updates!D645)-(FIND("Employee Name: ",Updates!D645)+15)))))</f>
        <v>#VALUE!</v>
      </c>
      <c r="P645" t="e">
        <f t="shared" si="93"/>
        <v>#VALUE!</v>
      </c>
      <c r="Q645" t="e">
        <f t="shared" si="94"/>
        <v>#VALUE!</v>
      </c>
      <c r="R645" t="e">
        <f t="shared" si="95"/>
        <v>#VALUE!</v>
      </c>
      <c r="S645" t="e">
        <f>TRIM(CLEAN(MID(Updates!D645,FIND("Account to clone: ",Updates!D645)+18,(FIND("Position",Updates!D645)-(FIND("Account to clone: ",Updates!D645)+18)))))</f>
        <v>#VALUE!</v>
      </c>
      <c r="T645" t="str">
        <f t="shared" si="96"/>
        <v/>
      </c>
      <c r="U645" t="str">
        <f t="shared" si="97"/>
        <v>No</v>
      </c>
      <c r="V645" t="e">
        <f>TRIM(CLEAN(MID(Updates!D645,FIND("Home Share (H:\ drive) required: ",Updates!D645)+4,(FIND("Group Share (S:\ drive) required: ",Updates!D645)-(FIND("Home Share (H:\ drive) required: ",Updates!D645)+4)))))</f>
        <v>#VALUE!</v>
      </c>
      <c r="W645" t="str">
        <f t="shared" si="98"/>
        <v>No</v>
      </c>
      <c r="X645" t="e">
        <f>TRIM(CLEAN(MID(Updates!D645,FIND("S Drive Path: ",Updates!D645)+14,(FIND("Position",Updates!D645)-(FIND("S Drive Path: ",Updates!D645)+14)))))</f>
        <v>#VALUE!</v>
      </c>
      <c r="Y645" t="e">
        <f>("USR\"&amp;Updates!K645)</f>
        <v>#VALUE!</v>
      </c>
      <c r="Z645" t="e">
        <f>Updates!K645&amp;"$"</f>
        <v>#VALUE!</v>
      </c>
      <c r="AA645" s="11">
        <f t="shared" ca="1" si="99"/>
        <v>3</v>
      </c>
      <c r="AB645" s="6" t="str">
        <f ca="1">LOOKUP(AA645,AC2:AC21,AD2:AD21)</f>
        <v>DC1MDB03</v>
      </c>
    </row>
    <row r="646" spans="1:28" ht="12" customHeight="1">
      <c r="A646" s="6" t="e">
        <f>TRIM(CLEAN(MID(Updates!D646,FIND("Network User Id: ",Updates!D646)+17,(FIND("E-MAIL ACCOUNTS",Updates!D646)-(FIND("Network User Id:",Updates!D646)+17)))))</f>
        <v>#VALUE!</v>
      </c>
      <c r="B646" s="6" t="e">
        <f>TRIM(CLEAN(MID(Updates!D646,FIND("Logon ID: ",Updates!D646)+10,(FIND("Password:",Updates!D646)-(FIND("Logon ID:",Updates!D646)+10)))))</f>
        <v>#VALUE!</v>
      </c>
      <c r="C646" t="e">
        <f>TRIM(CLEAN(MID(Updates!D646,FIND("Primary Address: ",Updates!D646)+17,(FIND("Secondary Address:",Updates!D646)-(FIND("Primary Address: ",Updates!D646)+17)))))</f>
        <v>#VALUE!</v>
      </c>
      <c r="D646" t="e">
        <f>TRIM(CLEAN(MID(Updates!D646,FIND("Secondary Address: ",Updates!D646)+19,(FIND("** PLEASE DO NOT REPLY TO THIS E-MAIL. ",Updates!D646)-(FIND("Secondary Address: ",Updates!D646)+19)))))</f>
        <v>#VALUE!</v>
      </c>
      <c r="E646" t="b">
        <f>IF(COUNT(SEARCH({"transpo.ottawa.on.ca"},D646)),"@ottawa.ca")</f>
        <v>0</v>
      </c>
      <c r="F646" s="9" t="e">
        <f t="shared" si="91"/>
        <v>#VALUE!</v>
      </c>
      <c r="G646" t="e">
        <f>TRIM(CLEAN(MID(Updates!D646,FIND("E-mail Address: ",Updates!D646)+16,(FIND("The employee",Updates!D646)-(FIND("E-mail Address: ",Updates!D646)+16)))))</f>
        <v>#VALUE!</v>
      </c>
      <c r="H646" t="e">
        <f>TRIM(CLEAN(MID(Updates!D646,FIND("Account Password: ",Updates!D646)+18,(FIND("NETWORK ACCOUNTS",Updates!D646)-(FIND("Account Password:",Updates!D646)+18)))))</f>
        <v>#VALUE!</v>
      </c>
      <c r="I646" t="e">
        <f>TRIM(CLEAN(MID(Updates!D646,FIND("Password: ",Updates!D646)+10,(FIND("E-mail",Updates!D646)-(FIND("Password:",Updates!D646)+12)))))</f>
        <v>#VALUE!</v>
      </c>
      <c r="J646" t="e">
        <f>TRIM(CLEAN(MID(Updates!D646,FIND("Account to clone: ",Updates!D646)+18,(FIND("Position",Updates!D646)-(FIND("Account to clone: ",Updates!D646)+18)))))</f>
        <v>#VALUE!</v>
      </c>
      <c r="K646" t="e">
        <f>TRIM(CLEAN(MID(Updates!D646,FIND("Clone permissions of another account: ",Updates!D646)+38,(FIND("Email required:",Updates!D646)-(FIND("Clone permissions of another account: ",Updates!D646)+38)))))</f>
        <v>#VALUE!</v>
      </c>
      <c r="L646" t="e">
        <f t="shared" si="92"/>
        <v>#VALUE!</v>
      </c>
      <c r="M646" s="8" t="e">
        <f>TRIM(CLEAN(MID(Updates!D646,FIND("Branch: ",Updates!D646)+8,(FIND("Division",Updates!D646)-(FIND("Branch: ",Updates!D646)+8)))))</f>
        <v>#VALUE!</v>
      </c>
      <c r="N646" s="8" t="e">
        <f>TRIM(CLEAN(MID(Updates!D646,FIND("Pooled Position: ",Updates!D646)+17,(FIND("Are the",Updates!D646)-(FIND("Pooled Position: ",Updates!D646)+17)))))</f>
        <v>#VALUE!</v>
      </c>
      <c r="O646" t="e">
        <f>TRIM(CLEAN(MID(Updates!D646,FIND("Employee Name: ",Updates!D646)+15,(FIND("Job Title",Updates!D646)-(FIND("Employee Name: ",Updates!D646)+15)))))</f>
        <v>#VALUE!</v>
      </c>
      <c r="P646" t="e">
        <f t="shared" si="93"/>
        <v>#VALUE!</v>
      </c>
      <c r="Q646" t="e">
        <f t="shared" si="94"/>
        <v>#VALUE!</v>
      </c>
      <c r="R646" t="e">
        <f t="shared" si="95"/>
        <v>#VALUE!</v>
      </c>
      <c r="S646" t="e">
        <f>TRIM(CLEAN(MID(Updates!D646,FIND("Account to clone: ",Updates!D646)+18,(FIND("Position",Updates!D646)-(FIND("Account to clone: ",Updates!D646)+18)))))</f>
        <v>#VALUE!</v>
      </c>
      <c r="T646" t="str">
        <f t="shared" si="96"/>
        <v/>
      </c>
      <c r="U646" t="str">
        <f t="shared" si="97"/>
        <v>No</v>
      </c>
      <c r="V646" t="e">
        <f>TRIM(CLEAN(MID(Updates!D646,FIND("Home Share (H:\ drive) required: ",Updates!D646)+4,(FIND("Group Share (S:\ drive) required: ",Updates!D646)-(FIND("Home Share (H:\ drive) required: ",Updates!D646)+4)))))</f>
        <v>#VALUE!</v>
      </c>
      <c r="W646" t="str">
        <f t="shared" si="98"/>
        <v>No</v>
      </c>
      <c r="X646" t="e">
        <f>TRIM(CLEAN(MID(Updates!D646,FIND("S Drive Path: ",Updates!D646)+14,(FIND("Position",Updates!D646)-(FIND("S Drive Path: ",Updates!D646)+14)))))</f>
        <v>#VALUE!</v>
      </c>
      <c r="Y646" t="e">
        <f>("USR\"&amp;Updates!K646)</f>
        <v>#VALUE!</v>
      </c>
      <c r="Z646" t="e">
        <f>Updates!K646&amp;"$"</f>
        <v>#VALUE!</v>
      </c>
      <c r="AA646" s="11">
        <f t="shared" ca="1" si="99"/>
        <v>11</v>
      </c>
      <c r="AB646" s="6" t="str">
        <f ca="1">LOOKUP(AA646,AC2:AC21,AD2:AD21)</f>
        <v>DC4MDB01</v>
      </c>
    </row>
    <row r="647" spans="1:28" ht="12" customHeight="1">
      <c r="A647" s="6" t="e">
        <f>TRIM(CLEAN(MID(Updates!D647,FIND("Network User Id: ",Updates!D647)+17,(FIND("E-MAIL ACCOUNTS",Updates!D647)-(FIND("Network User Id:",Updates!D647)+17)))))</f>
        <v>#VALUE!</v>
      </c>
      <c r="B647" s="6" t="e">
        <f>TRIM(CLEAN(MID(Updates!D647,FIND("Logon ID: ",Updates!D647)+10,(FIND("Password:",Updates!D647)-(FIND("Logon ID:",Updates!D647)+10)))))</f>
        <v>#VALUE!</v>
      </c>
      <c r="C647" t="e">
        <f>TRIM(CLEAN(MID(Updates!D647,FIND("Primary Address: ",Updates!D647)+17,(FIND("Secondary Address:",Updates!D647)-(FIND("Primary Address: ",Updates!D647)+17)))))</f>
        <v>#VALUE!</v>
      </c>
      <c r="D647" t="e">
        <f>TRIM(CLEAN(MID(Updates!D647,FIND("Secondary Address: ",Updates!D647)+19,(FIND("** PLEASE DO NOT REPLY TO THIS E-MAIL. ",Updates!D647)-(FIND("Secondary Address: ",Updates!D647)+19)))))</f>
        <v>#VALUE!</v>
      </c>
      <c r="E647" t="b">
        <f>IF(COUNT(SEARCH({"transpo.ottawa.on.ca"},D647)),"@ottawa.ca")</f>
        <v>0</v>
      </c>
      <c r="F647" s="9" t="e">
        <f t="shared" si="91"/>
        <v>#VALUE!</v>
      </c>
      <c r="G647" t="e">
        <f>TRIM(CLEAN(MID(Updates!D647,FIND("E-mail Address: ",Updates!D647)+16,(FIND("The employee",Updates!D647)-(FIND("E-mail Address: ",Updates!D647)+16)))))</f>
        <v>#VALUE!</v>
      </c>
      <c r="H647" t="e">
        <f>TRIM(CLEAN(MID(Updates!D647,FIND("Account Password: ",Updates!D647)+18,(FIND("NETWORK ACCOUNTS",Updates!D647)-(FIND("Account Password:",Updates!D647)+18)))))</f>
        <v>#VALUE!</v>
      </c>
      <c r="I647" t="e">
        <f>TRIM(CLEAN(MID(Updates!D647,FIND("Password: ",Updates!D647)+10,(FIND("E-mail",Updates!D647)-(FIND("Password:",Updates!D647)+12)))))</f>
        <v>#VALUE!</v>
      </c>
      <c r="J647" t="e">
        <f>TRIM(CLEAN(MID(Updates!D647,FIND("Account to clone: ",Updates!D647)+18,(FIND("Position",Updates!D647)-(FIND("Account to clone: ",Updates!D647)+18)))))</f>
        <v>#VALUE!</v>
      </c>
      <c r="K647" t="e">
        <f>TRIM(CLEAN(MID(Updates!D647,FIND("Clone permissions of another account: ",Updates!D647)+38,(FIND("Email required:",Updates!D647)-(FIND("Clone permissions of another account: ",Updates!D647)+38)))))</f>
        <v>#VALUE!</v>
      </c>
      <c r="L647" t="e">
        <f t="shared" si="92"/>
        <v>#VALUE!</v>
      </c>
      <c r="M647" s="8" t="e">
        <f>TRIM(CLEAN(MID(Updates!D647,FIND("Branch: ",Updates!D647)+8,(FIND("Division",Updates!D647)-(FIND("Branch: ",Updates!D647)+8)))))</f>
        <v>#VALUE!</v>
      </c>
      <c r="N647" s="8" t="e">
        <f>TRIM(CLEAN(MID(Updates!D647,FIND("Pooled Position: ",Updates!D647)+17,(FIND("Are the",Updates!D647)-(FIND("Pooled Position: ",Updates!D647)+17)))))</f>
        <v>#VALUE!</v>
      </c>
      <c r="O647" t="e">
        <f>TRIM(CLEAN(MID(Updates!D647,FIND("Employee Name: ",Updates!D647)+15,(FIND("Job Title",Updates!D647)-(FIND("Employee Name: ",Updates!D647)+15)))))</f>
        <v>#VALUE!</v>
      </c>
      <c r="P647" t="e">
        <f t="shared" si="93"/>
        <v>#VALUE!</v>
      </c>
      <c r="Q647" t="e">
        <f t="shared" si="94"/>
        <v>#VALUE!</v>
      </c>
      <c r="R647" t="e">
        <f t="shared" si="95"/>
        <v>#VALUE!</v>
      </c>
      <c r="S647" t="e">
        <f>TRIM(CLEAN(MID(Updates!D647,FIND("Account to clone: ",Updates!D647)+18,(FIND("Position",Updates!D647)-(FIND("Account to clone: ",Updates!D647)+18)))))</f>
        <v>#VALUE!</v>
      </c>
      <c r="T647" t="str">
        <f t="shared" si="96"/>
        <v/>
      </c>
      <c r="U647" t="str">
        <f t="shared" si="97"/>
        <v>No</v>
      </c>
      <c r="V647" t="e">
        <f>TRIM(CLEAN(MID(Updates!D647,FIND("Home Share (H:\ drive) required: ",Updates!D647)+4,(FIND("Group Share (S:\ drive) required: ",Updates!D647)-(FIND("Home Share (H:\ drive) required: ",Updates!D647)+4)))))</f>
        <v>#VALUE!</v>
      </c>
      <c r="W647" t="str">
        <f t="shared" si="98"/>
        <v>No</v>
      </c>
      <c r="X647" t="e">
        <f>TRIM(CLEAN(MID(Updates!D647,FIND("S Drive Path: ",Updates!D647)+14,(FIND("Position",Updates!D647)-(FIND("S Drive Path: ",Updates!D647)+14)))))</f>
        <v>#VALUE!</v>
      </c>
      <c r="Y647" t="e">
        <f>("USR\"&amp;Updates!K647)</f>
        <v>#VALUE!</v>
      </c>
      <c r="Z647" t="e">
        <f>Updates!K647&amp;"$"</f>
        <v>#VALUE!</v>
      </c>
      <c r="AA647" s="11">
        <f t="shared" ca="1" si="99"/>
        <v>3</v>
      </c>
      <c r="AB647" s="6" t="str">
        <f ca="1">LOOKUP(AA647,AC2:AC21,AD2:AD21)</f>
        <v>DC1MDB03</v>
      </c>
    </row>
    <row r="648" spans="1:28" ht="12" customHeight="1">
      <c r="A648" s="6" t="e">
        <f>TRIM(CLEAN(MID(Updates!D648,FIND("Network User Id: ",Updates!D648)+17,(FIND("E-MAIL ACCOUNTS",Updates!D648)-(FIND("Network User Id:",Updates!D648)+17)))))</f>
        <v>#VALUE!</v>
      </c>
      <c r="B648" s="6" t="e">
        <f>TRIM(CLEAN(MID(Updates!D648,FIND("Logon ID: ",Updates!D648)+10,(FIND("Password:",Updates!D648)-(FIND("Logon ID:",Updates!D648)+10)))))</f>
        <v>#VALUE!</v>
      </c>
      <c r="C648" t="e">
        <f>TRIM(CLEAN(MID(Updates!D648,FIND("Primary Address: ",Updates!D648)+17,(FIND("Secondary Address:",Updates!D648)-(FIND("Primary Address: ",Updates!D648)+17)))))</f>
        <v>#VALUE!</v>
      </c>
      <c r="D648" t="e">
        <f>TRIM(CLEAN(MID(Updates!D648,FIND("Secondary Address: ",Updates!D648)+19,(FIND("** PLEASE DO NOT REPLY TO THIS E-MAIL. ",Updates!D648)-(FIND("Secondary Address: ",Updates!D648)+19)))))</f>
        <v>#VALUE!</v>
      </c>
      <c r="E648" t="b">
        <f>IF(COUNT(SEARCH({"transpo.ottawa.on.ca"},D648)),"@ottawa.ca")</f>
        <v>0</v>
      </c>
      <c r="F648" s="9" t="e">
        <f t="shared" si="91"/>
        <v>#VALUE!</v>
      </c>
      <c r="G648" t="e">
        <f>TRIM(CLEAN(MID(Updates!D648,FIND("E-mail Address: ",Updates!D648)+16,(FIND("The employee",Updates!D648)-(FIND("E-mail Address: ",Updates!D648)+16)))))</f>
        <v>#VALUE!</v>
      </c>
      <c r="H648" t="e">
        <f>TRIM(CLEAN(MID(Updates!D648,FIND("Account Password: ",Updates!D648)+18,(FIND("NETWORK ACCOUNTS",Updates!D648)-(FIND("Account Password:",Updates!D648)+18)))))</f>
        <v>#VALUE!</v>
      </c>
      <c r="I648" t="e">
        <f>TRIM(CLEAN(MID(Updates!D648,FIND("Password: ",Updates!D648)+10,(FIND("E-mail",Updates!D648)-(FIND("Password:",Updates!D648)+12)))))</f>
        <v>#VALUE!</v>
      </c>
      <c r="J648" t="e">
        <f>TRIM(CLEAN(MID(Updates!D648,FIND("Account to clone: ",Updates!D648)+18,(FIND("Position",Updates!D648)-(FIND("Account to clone: ",Updates!D648)+18)))))</f>
        <v>#VALUE!</v>
      </c>
      <c r="K648" t="e">
        <f>TRIM(CLEAN(MID(Updates!D648,FIND("Clone permissions of another account: ",Updates!D648)+38,(FIND("Email required:",Updates!D648)-(FIND("Clone permissions of another account: ",Updates!D648)+38)))))</f>
        <v>#VALUE!</v>
      </c>
      <c r="L648" t="e">
        <f t="shared" si="92"/>
        <v>#VALUE!</v>
      </c>
      <c r="M648" s="8" t="e">
        <f>TRIM(CLEAN(MID(Updates!D648,FIND("Branch: ",Updates!D648)+8,(FIND("Division",Updates!D648)-(FIND("Branch: ",Updates!D648)+8)))))</f>
        <v>#VALUE!</v>
      </c>
      <c r="N648" s="8" t="e">
        <f>TRIM(CLEAN(MID(Updates!D648,FIND("Pooled Position: ",Updates!D648)+17,(FIND("Are the",Updates!D648)-(FIND("Pooled Position: ",Updates!D648)+17)))))</f>
        <v>#VALUE!</v>
      </c>
      <c r="O648" t="e">
        <f>TRIM(CLEAN(MID(Updates!D648,FIND("Employee Name: ",Updates!D648)+15,(FIND("Job Title",Updates!D648)-(FIND("Employee Name: ",Updates!D648)+15)))))</f>
        <v>#VALUE!</v>
      </c>
      <c r="P648" t="e">
        <f t="shared" si="93"/>
        <v>#VALUE!</v>
      </c>
      <c r="Q648" t="e">
        <f t="shared" si="94"/>
        <v>#VALUE!</v>
      </c>
      <c r="R648" t="e">
        <f t="shared" si="95"/>
        <v>#VALUE!</v>
      </c>
      <c r="S648" t="e">
        <f>TRIM(CLEAN(MID(Updates!D648,FIND("Account to clone: ",Updates!D648)+18,(FIND("Position",Updates!D648)-(FIND("Account to clone: ",Updates!D648)+18)))))</f>
        <v>#VALUE!</v>
      </c>
      <c r="T648" t="str">
        <f t="shared" si="96"/>
        <v/>
      </c>
      <c r="U648" t="str">
        <f t="shared" si="97"/>
        <v>No</v>
      </c>
      <c r="V648" t="e">
        <f>TRIM(CLEAN(MID(Updates!D648,FIND("Home Share (H:\ drive) required: ",Updates!D648)+4,(FIND("Group Share (S:\ drive) required: ",Updates!D648)-(FIND("Home Share (H:\ drive) required: ",Updates!D648)+4)))))</f>
        <v>#VALUE!</v>
      </c>
      <c r="W648" t="str">
        <f t="shared" si="98"/>
        <v>No</v>
      </c>
      <c r="X648" t="e">
        <f>TRIM(CLEAN(MID(Updates!D648,FIND("S Drive Path: ",Updates!D648)+14,(FIND("Position",Updates!D648)-(FIND("S Drive Path: ",Updates!D648)+14)))))</f>
        <v>#VALUE!</v>
      </c>
      <c r="Y648" t="e">
        <f>("USR\"&amp;Updates!K648)</f>
        <v>#VALUE!</v>
      </c>
      <c r="Z648" t="e">
        <f>Updates!K648&amp;"$"</f>
        <v>#VALUE!</v>
      </c>
      <c r="AA648" s="11">
        <f t="shared" ca="1" si="99"/>
        <v>14</v>
      </c>
      <c r="AB648" s="6" t="str">
        <f ca="1">LOOKUP(AA648,AC2:AC21,AD2:AD21)</f>
        <v>DC4MDB04</v>
      </c>
    </row>
    <row r="649" spans="1:28" ht="12" customHeight="1">
      <c r="A649" s="6" t="e">
        <f>TRIM(CLEAN(MID(Updates!D649,FIND("Network User Id: ",Updates!D649)+17,(FIND("E-MAIL ACCOUNTS",Updates!D649)-(FIND("Network User Id:",Updates!D649)+17)))))</f>
        <v>#VALUE!</v>
      </c>
      <c r="B649" s="6" t="e">
        <f>TRIM(CLEAN(MID(Updates!D649,FIND("Logon ID: ",Updates!D649)+10,(FIND("Password:",Updates!D649)-(FIND("Logon ID:",Updates!D649)+10)))))</f>
        <v>#VALUE!</v>
      </c>
      <c r="C649" t="e">
        <f>TRIM(CLEAN(MID(Updates!D649,FIND("Primary Address: ",Updates!D649)+17,(FIND("Secondary Address:",Updates!D649)-(FIND("Primary Address: ",Updates!D649)+17)))))</f>
        <v>#VALUE!</v>
      </c>
      <c r="D649" t="e">
        <f>TRIM(CLEAN(MID(Updates!D649,FIND("Secondary Address: ",Updates!D649)+19,(FIND("** PLEASE DO NOT REPLY TO THIS E-MAIL. ",Updates!D649)-(FIND("Secondary Address: ",Updates!D649)+19)))))</f>
        <v>#VALUE!</v>
      </c>
      <c r="E649" t="b">
        <f>IF(COUNT(SEARCH({"transpo.ottawa.on.ca"},D649)),"@ottawa.ca")</f>
        <v>0</v>
      </c>
      <c r="F649" s="9" t="e">
        <f t="shared" si="91"/>
        <v>#VALUE!</v>
      </c>
      <c r="G649" t="e">
        <f>TRIM(CLEAN(MID(Updates!D649,FIND("E-mail Address: ",Updates!D649)+16,(FIND("The employee",Updates!D649)-(FIND("E-mail Address: ",Updates!D649)+16)))))</f>
        <v>#VALUE!</v>
      </c>
      <c r="H649" t="e">
        <f>TRIM(CLEAN(MID(Updates!D649,FIND("Account Password: ",Updates!D649)+18,(FIND("NETWORK ACCOUNTS",Updates!D649)-(FIND("Account Password:",Updates!D649)+18)))))</f>
        <v>#VALUE!</v>
      </c>
      <c r="I649" t="e">
        <f>TRIM(CLEAN(MID(Updates!D649,FIND("Password: ",Updates!D649)+10,(FIND("E-mail",Updates!D649)-(FIND("Password:",Updates!D649)+12)))))</f>
        <v>#VALUE!</v>
      </c>
      <c r="J649" t="e">
        <f>TRIM(CLEAN(MID(Updates!D649,FIND("Account to clone: ",Updates!D649)+18,(FIND("Position",Updates!D649)-(FIND("Account to clone: ",Updates!D649)+18)))))</f>
        <v>#VALUE!</v>
      </c>
      <c r="K649" t="e">
        <f>TRIM(CLEAN(MID(Updates!D649,FIND("Clone permissions of another account: ",Updates!D649)+38,(FIND("Email required:",Updates!D649)-(FIND("Clone permissions of another account: ",Updates!D649)+38)))))</f>
        <v>#VALUE!</v>
      </c>
      <c r="L649" t="e">
        <f t="shared" si="92"/>
        <v>#VALUE!</v>
      </c>
      <c r="M649" s="8" t="e">
        <f>TRIM(CLEAN(MID(Updates!D649,FIND("Branch: ",Updates!D649)+8,(FIND("Division",Updates!D649)-(FIND("Branch: ",Updates!D649)+8)))))</f>
        <v>#VALUE!</v>
      </c>
      <c r="N649" s="8" t="e">
        <f>TRIM(CLEAN(MID(Updates!D649,FIND("Pooled Position: ",Updates!D649)+17,(FIND("Are the",Updates!D649)-(FIND("Pooled Position: ",Updates!D649)+17)))))</f>
        <v>#VALUE!</v>
      </c>
      <c r="O649" t="e">
        <f>TRIM(CLEAN(MID(Updates!D649,FIND("Employee Name: ",Updates!D649)+15,(FIND("Job Title",Updates!D649)-(FIND("Employee Name: ",Updates!D649)+15)))))</f>
        <v>#VALUE!</v>
      </c>
      <c r="P649" t="e">
        <f t="shared" si="93"/>
        <v>#VALUE!</v>
      </c>
      <c r="Q649" t="e">
        <f t="shared" si="94"/>
        <v>#VALUE!</v>
      </c>
      <c r="R649" t="e">
        <f t="shared" si="95"/>
        <v>#VALUE!</v>
      </c>
      <c r="S649" t="e">
        <f>TRIM(CLEAN(MID(Updates!D649,FIND("Account to clone: ",Updates!D649)+18,(FIND("Position",Updates!D649)-(FIND("Account to clone: ",Updates!D649)+18)))))</f>
        <v>#VALUE!</v>
      </c>
      <c r="T649" t="str">
        <f t="shared" si="96"/>
        <v/>
      </c>
      <c r="U649" t="str">
        <f t="shared" si="97"/>
        <v>No</v>
      </c>
      <c r="V649" t="e">
        <f>TRIM(CLEAN(MID(Updates!D649,FIND("Home Share (H:\ drive) required: ",Updates!D649)+4,(FIND("Group Share (S:\ drive) required: ",Updates!D649)-(FIND("Home Share (H:\ drive) required: ",Updates!D649)+4)))))</f>
        <v>#VALUE!</v>
      </c>
      <c r="W649" t="str">
        <f t="shared" si="98"/>
        <v>No</v>
      </c>
      <c r="X649" t="e">
        <f>TRIM(CLEAN(MID(Updates!D649,FIND("S Drive Path: ",Updates!D649)+14,(FIND("Position",Updates!D649)-(FIND("S Drive Path: ",Updates!D649)+14)))))</f>
        <v>#VALUE!</v>
      </c>
      <c r="Y649" t="e">
        <f>("USR\"&amp;Updates!K649)</f>
        <v>#VALUE!</v>
      </c>
      <c r="Z649" t="e">
        <f>Updates!K649&amp;"$"</f>
        <v>#VALUE!</v>
      </c>
      <c r="AA649" s="11">
        <f t="shared" ca="1" si="99"/>
        <v>19</v>
      </c>
      <c r="AB649" s="6" t="str">
        <f ca="1">LOOKUP(AA649,AC2:AC21,AD2:AD21)</f>
        <v>DC4MDB09</v>
      </c>
    </row>
    <row r="650" spans="1:28" ht="12" customHeight="1">
      <c r="A650" s="6" t="e">
        <f>TRIM(CLEAN(MID(Updates!D650,FIND("Network User Id: ",Updates!D650)+17,(FIND("E-MAIL ACCOUNTS",Updates!D650)-(FIND("Network User Id:",Updates!D650)+17)))))</f>
        <v>#VALUE!</v>
      </c>
      <c r="B650" s="6" t="e">
        <f>TRIM(CLEAN(MID(Updates!D650,FIND("Logon ID: ",Updates!D650)+10,(FIND("Password:",Updates!D650)-(FIND("Logon ID:",Updates!D650)+10)))))</f>
        <v>#VALUE!</v>
      </c>
      <c r="C650" t="e">
        <f>TRIM(CLEAN(MID(Updates!D650,FIND("Primary Address: ",Updates!D650)+17,(FIND("Secondary Address:",Updates!D650)-(FIND("Primary Address: ",Updates!D650)+17)))))</f>
        <v>#VALUE!</v>
      </c>
      <c r="D650" t="e">
        <f>TRIM(CLEAN(MID(Updates!D650,FIND("Secondary Address: ",Updates!D650)+19,(FIND("** PLEASE DO NOT REPLY TO THIS E-MAIL. ",Updates!D650)-(FIND("Secondary Address: ",Updates!D650)+19)))))</f>
        <v>#VALUE!</v>
      </c>
      <c r="E650" t="b">
        <f>IF(COUNT(SEARCH({"transpo.ottawa.on.ca"},D650)),"@ottawa.ca")</f>
        <v>0</v>
      </c>
      <c r="F650" s="9" t="e">
        <f t="shared" si="91"/>
        <v>#VALUE!</v>
      </c>
      <c r="G650" t="e">
        <f>TRIM(CLEAN(MID(Updates!D650,FIND("E-mail Address: ",Updates!D650)+16,(FIND("The employee",Updates!D650)-(FIND("E-mail Address: ",Updates!D650)+16)))))</f>
        <v>#VALUE!</v>
      </c>
      <c r="H650" t="e">
        <f>TRIM(CLEAN(MID(Updates!D650,FIND("Account Password: ",Updates!D650)+18,(FIND("NETWORK ACCOUNTS",Updates!D650)-(FIND("Account Password:",Updates!D650)+18)))))</f>
        <v>#VALUE!</v>
      </c>
      <c r="I650" t="e">
        <f>TRIM(CLEAN(MID(Updates!D650,FIND("Password: ",Updates!D650)+10,(FIND("E-mail",Updates!D650)-(FIND("Password:",Updates!D650)+12)))))</f>
        <v>#VALUE!</v>
      </c>
      <c r="J650" t="e">
        <f>TRIM(CLEAN(MID(Updates!D650,FIND("Account to clone: ",Updates!D650)+18,(FIND("Position",Updates!D650)-(FIND("Account to clone: ",Updates!D650)+18)))))</f>
        <v>#VALUE!</v>
      </c>
      <c r="K650" t="e">
        <f>TRIM(CLEAN(MID(Updates!D650,FIND("Clone permissions of another account: ",Updates!D650)+38,(FIND("Email required:",Updates!D650)-(FIND("Clone permissions of another account: ",Updates!D650)+38)))))</f>
        <v>#VALUE!</v>
      </c>
      <c r="L650" t="e">
        <f t="shared" si="92"/>
        <v>#VALUE!</v>
      </c>
      <c r="M650" s="8" t="e">
        <f>TRIM(CLEAN(MID(Updates!D650,FIND("Branch: ",Updates!D650)+8,(FIND("Division",Updates!D650)-(FIND("Branch: ",Updates!D650)+8)))))</f>
        <v>#VALUE!</v>
      </c>
      <c r="N650" s="8" t="e">
        <f>TRIM(CLEAN(MID(Updates!D650,FIND("Pooled Position: ",Updates!D650)+17,(FIND("Are the",Updates!D650)-(FIND("Pooled Position: ",Updates!D650)+17)))))</f>
        <v>#VALUE!</v>
      </c>
      <c r="O650" t="e">
        <f>TRIM(CLEAN(MID(Updates!D650,FIND("Employee Name: ",Updates!D650)+15,(FIND("Job Title",Updates!D650)-(FIND("Employee Name: ",Updates!D650)+15)))))</f>
        <v>#VALUE!</v>
      </c>
      <c r="P650" t="e">
        <f t="shared" si="93"/>
        <v>#VALUE!</v>
      </c>
      <c r="Q650" t="e">
        <f t="shared" si="94"/>
        <v>#VALUE!</v>
      </c>
      <c r="R650" t="e">
        <f t="shared" si="95"/>
        <v>#VALUE!</v>
      </c>
      <c r="S650" t="e">
        <f>TRIM(CLEAN(MID(Updates!D650,FIND("Account to clone: ",Updates!D650)+18,(FIND("Position",Updates!D650)-(FIND("Account to clone: ",Updates!D650)+18)))))</f>
        <v>#VALUE!</v>
      </c>
      <c r="T650" t="str">
        <f t="shared" si="96"/>
        <v/>
      </c>
      <c r="U650" t="str">
        <f t="shared" si="97"/>
        <v>No</v>
      </c>
      <c r="V650" t="e">
        <f>TRIM(CLEAN(MID(Updates!D650,FIND("Home Share (H:\ drive) required: ",Updates!D650)+4,(FIND("Group Share (S:\ drive) required: ",Updates!D650)-(FIND("Home Share (H:\ drive) required: ",Updates!D650)+4)))))</f>
        <v>#VALUE!</v>
      </c>
      <c r="W650" t="str">
        <f t="shared" si="98"/>
        <v>No</v>
      </c>
      <c r="X650" t="e">
        <f>TRIM(CLEAN(MID(Updates!D650,FIND("S Drive Path: ",Updates!D650)+14,(FIND("Position",Updates!D650)-(FIND("S Drive Path: ",Updates!D650)+14)))))</f>
        <v>#VALUE!</v>
      </c>
      <c r="Y650" t="e">
        <f>("USR\"&amp;Updates!K650)</f>
        <v>#VALUE!</v>
      </c>
      <c r="Z650" t="e">
        <f>Updates!K650&amp;"$"</f>
        <v>#VALUE!</v>
      </c>
      <c r="AA650" s="11">
        <f t="shared" ca="1" si="99"/>
        <v>15</v>
      </c>
      <c r="AB650" s="6" t="str">
        <f ca="1">LOOKUP(AA650,AC2:AC21,AD2:AD21)</f>
        <v>DC4MDB05</v>
      </c>
    </row>
    <row r="651" spans="1:28" ht="12" customHeight="1">
      <c r="A651" s="6" t="e">
        <f>TRIM(CLEAN(MID(Updates!D651,FIND("Network User Id: ",Updates!D651)+17,(FIND("E-MAIL ACCOUNTS",Updates!D651)-(FIND("Network User Id:",Updates!D651)+17)))))</f>
        <v>#VALUE!</v>
      </c>
      <c r="B651" s="6" t="e">
        <f>TRIM(CLEAN(MID(Updates!D651,FIND("Logon ID: ",Updates!D651)+10,(FIND("Password:",Updates!D651)-(FIND("Logon ID:",Updates!D651)+10)))))</f>
        <v>#VALUE!</v>
      </c>
      <c r="C651" t="e">
        <f>TRIM(CLEAN(MID(Updates!D651,FIND("Primary Address: ",Updates!D651)+17,(FIND("Secondary Address:",Updates!D651)-(FIND("Primary Address: ",Updates!D651)+17)))))</f>
        <v>#VALUE!</v>
      </c>
      <c r="D651" t="e">
        <f>TRIM(CLEAN(MID(Updates!D651,FIND("Secondary Address: ",Updates!D651)+19,(FIND("** PLEASE DO NOT REPLY TO THIS E-MAIL. ",Updates!D651)-(FIND("Secondary Address: ",Updates!D651)+19)))))</f>
        <v>#VALUE!</v>
      </c>
      <c r="E651" t="b">
        <f>IF(COUNT(SEARCH({"transpo.ottawa.on.ca"},D651)),"@ottawa.ca")</f>
        <v>0</v>
      </c>
      <c r="F651" s="9" t="e">
        <f t="shared" si="91"/>
        <v>#VALUE!</v>
      </c>
      <c r="G651" t="e">
        <f>TRIM(CLEAN(MID(Updates!D651,FIND("E-mail Address: ",Updates!D651)+16,(FIND("The employee",Updates!D651)-(FIND("E-mail Address: ",Updates!D651)+16)))))</f>
        <v>#VALUE!</v>
      </c>
      <c r="H651" t="e">
        <f>TRIM(CLEAN(MID(Updates!D651,FIND("Account Password: ",Updates!D651)+18,(FIND("NETWORK ACCOUNTS",Updates!D651)-(FIND("Account Password:",Updates!D651)+18)))))</f>
        <v>#VALUE!</v>
      </c>
      <c r="I651" t="e">
        <f>TRIM(CLEAN(MID(Updates!D651,FIND("Password: ",Updates!D651)+10,(FIND("E-mail",Updates!D651)-(FIND("Password:",Updates!D651)+12)))))</f>
        <v>#VALUE!</v>
      </c>
      <c r="J651" t="e">
        <f>TRIM(CLEAN(MID(Updates!D651,FIND("Account to clone: ",Updates!D651)+18,(FIND("Position",Updates!D651)-(FIND("Account to clone: ",Updates!D651)+18)))))</f>
        <v>#VALUE!</v>
      </c>
      <c r="K651" t="e">
        <f>TRIM(CLEAN(MID(Updates!D651,FIND("Clone permissions of another account: ",Updates!D651)+38,(FIND("Email required:",Updates!D651)-(FIND("Clone permissions of another account: ",Updates!D651)+38)))))</f>
        <v>#VALUE!</v>
      </c>
      <c r="L651" t="e">
        <f t="shared" si="92"/>
        <v>#VALUE!</v>
      </c>
      <c r="M651" s="8" t="e">
        <f>TRIM(CLEAN(MID(Updates!D651,FIND("Branch: ",Updates!D651)+8,(FIND("Division",Updates!D651)-(FIND("Branch: ",Updates!D651)+8)))))</f>
        <v>#VALUE!</v>
      </c>
      <c r="N651" s="8" t="e">
        <f>TRIM(CLEAN(MID(Updates!D651,FIND("Pooled Position: ",Updates!D651)+17,(FIND("Are the",Updates!D651)-(FIND("Pooled Position: ",Updates!D651)+17)))))</f>
        <v>#VALUE!</v>
      </c>
      <c r="O651" t="e">
        <f>TRIM(CLEAN(MID(Updates!D651,FIND("Employee Name: ",Updates!D651)+15,(FIND("Job Title",Updates!D651)-(FIND("Employee Name: ",Updates!D651)+15)))))</f>
        <v>#VALUE!</v>
      </c>
      <c r="P651" t="e">
        <f t="shared" si="93"/>
        <v>#VALUE!</v>
      </c>
      <c r="Q651" t="e">
        <f t="shared" si="94"/>
        <v>#VALUE!</v>
      </c>
      <c r="R651" t="e">
        <f t="shared" si="95"/>
        <v>#VALUE!</v>
      </c>
      <c r="S651" t="e">
        <f>TRIM(CLEAN(MID(Updates!D651,FIND("Account to clone: ",Updates!D651)+18,(FIND("Position",Updates!D651)-(FIND("Account to clone: ",Updates!D651)+18)))))</f>
        <v>#VALUE!</v>
      </c>
      <c r="T651" t="str">
        <f t="shared" si="96"/>
        <v/>
      </c>
      <c r="U651" t="str">
        <f t="shared" si="97"/>
        <v>No</v>
      </c>
      <c r="V651" t="e">
        <f>TRIM(CLEAN(MID(Updates!D651,FIND("Home Share (H:\ drive) required: ",Updates!D651)+4,(FIND("Group Share (S:\ drive) required: ",Updates!D651)-(FIND("Home Share (H:\ drive) required: ",Updates!D651)+4)))))</f>
        <v>#VALUE!</v>
      </c>
      <c r="W651" t="str">
        <f t="shared" si="98"/>
        <v>No</v>
      </c>
      <c r="X651" t="e">
        <f>TRIM(CLEAN(MID(Updates!D651,FIND("S Drive Path: ",Updates!D651)+14,(FIND("Position",Updates!D651)-(FIND("S Drive Path: ",Updates!D651)+14)))))</f>
        <v>#VALUE!</v>
      </c>
      <c r="Y651" t="e">
        <f>("USR\"&amp;Updates!K651)</f>
        <v>#VALUE!</v>
      </c>
      <c r="Z651" t="e">
        <f>Updates!K651&amp;"$"</f>
        <v>#VALUE!</v>
      </c>
      <c r="AA651" s="11">
        <f t="shared" ca="1" si="99"/>
        <v>8</v>
      </c>
      <c r="AB651" s="6" t="str">
        <f ca="1">LOOKUP(AA651,AC2:AC21,AD2:AD21)</f>
        <v>DC1MDB08</v>
      </c>
    </row>
    <row r="652" spans="1:28" ht="12" customHeight="1">
      <c r="A652" s="6" t="e">
        <f>TRIM(CLEAN(MID(Updates!D652,FIND("Network User Id: ",Updates!D652)+17,(FIND("E-MAIL ACCOUNTS",Updates!D652)-(FIND("Network User Id:",Updates!D652)+17)))))</f>
        <v>#VALUE!</v>
      </c>
      <c r="B652" s="6" t="e">
        <f>TRIM(CLEAN(MID(Updates!D652,FIND("Logon ID: ",Updates!D652)+10,(FIND("Password:",Updates!D652)-(FIND("Logon ID:",Updates!D652)+10)))))</f>
        <v>#VALUE!</v>
      </c>
      <c r="C652" t="e">
        <f>TRIM(CLEAN(MID(Updates!D652,FIND("Primary Address: ",Updates!D652)+17,(FIND("Secondary Address:",Updates!D652)-(FIND("Primary Address: ",Updates!D652)+17)))))</f>
        <v>#VALUE!</v>
      </c>
      <c r="D652" t="e">
        <f>TRIM(CLEAN(MID(Updates!D652,FIND("Secondary Address: ",Updates!D652)+19,(FIND("** PLEASE DO NOT REPLY TO THIS E-MAIL. ",Updates!D652)-(FIND("Secondary Address: ",Updates!D652)+19)))))</f>
        <v>#VALUE!</v>
      </c>
      <c r="E652" t="b">
        <f>IF(COUNT(SEARCH({"transpo.ottawa.on.ca"},D652)),"@ottawa.ca")</f>
        <v>0</v>
      </c>
      <c r="F652" s="9" t="e">
        <f t="shared" si="91"/>
        <v>#VALUE!</v>
      </c>
      <c r="G652" t="e">
        <f>TRIM(CLEAN(MID(Updates!D652,FIND("E-mail Address: ",Updates!D652)+16,(FIND("The employee",Updates!D652)-(FIND("E-mail Address: ",Updates!D652)+16)))))</f>
        <v>#VALUE!</v>
      </c>
      <c r="H652" t="e">
        <f>TRIM(CLEAN(MID(Updates!D652,FIND("Account Password: ",Updates!D652)+18,(FIND("NETWORK ACCOUNTS",Updates!D652)-(FIND("Account Password:",Updates!D652)+18)))))</f>
        <v>#VALUE!</v>
      </c>
      <c r="I652" t="e">
        <f>TRIM(CLEAN(MID(Updates!D652,FIND("Password: ",Updates!D652)+10,(FIND("E-mail",Updates!D652)-(FIND("Password:",Updates!D652)+12)))))</f>
        <v>#VALUE!</v>
      </c>
      <c r="J652" t="e">
        <f>TRIM(CLEAN(MID(Updates!D652,FIND("Account to clone: ",Updates!D652)+18,(FIND("Position",Updates!D652)-(FIND("Account to clone: ",Updates!D652)+18)))))</f>
        <v>#VALUE!</v>
      </c>
      <c r="K652" t="e">
        <f>TRIM(CLEAN(MID(Updates!D652,FIND("Clone permissions of another account: ",Updates!D652)+38,(FIND("Email required:",Updates!D652)-(FIND("Clone permissions of another account: ",Updates!D652)+38)))))</f>
        <v>#VALUE!</v>
      </c>
      <c r="L652" t="e">
        <f t="shared" si="92"/>
        <v>#VALUE!</v>
      </c>
      <c r="M652" s="8" t="e">
        <f>TRIM(CLEAN(MID(Updates!D652,FIND("Branch: ",Updates!D652)+8,(FIND("Division",Updates!D652)-(FIND("Branch: ",Updates!D652)+8)))))</f>
        <v>#VALUE!</v>
      </c>
      <c r="N652" s="8" t="e">
        <f>TRIM(CLEAN(MID(Updates!D652,FIND("Pooled Position: ",Updates!D652)+17,(FIND("Are the",Updates!D652)-(FIND("Pooled Position: ",Updates!D652)+17)))))</f>
        <v>#VALUE!</v>
      </c>
      <c r="O652" t="e">
        <f>TRIM(CLEAN(MID(Updates!D652,FIND("Employee Name: ",Updates!D652)+15,(FIND("Job Title",Updates!D652)-(FIND("Employee Name: ",Updates!D652)+15)))))</f>
        <v>#VALUE!</v>
      </c>
      <c r="P652" t="e">
        <f t="shared" si="93"/>
        <v>#VALUE!</v>
      </c>
      <c r="Q652" t="e">
        <f t="shared" si="94"/>
        <v>#VALUE!</v>
      </c>
      <c r="R652" t="e">
        <f t="shared" si="95"/>
        <v>#VALUE!</v>
      </c>
      <c r="S652" t="e">
        <f>TRIM(CLEAN(MID(Updates!D652,FIND("Account to clone: ",Updates!D652)+18,(FIND("Position",Updates!D652)-(FIND("Account to clone: ",Updates!D652)+18)))))</f>
        <v>#VALUE!</v>
      </c>
      <c r="T652" t="str">
        <f t="shared" si="96"/>
        <v/>
      </c>
      <c r="U652" t="str">
        <f t="shared" si="97"/>
        <v>No</v>
      </c>
      <c r="V652" t="e">
        <f>TRIM(CLEAN(MID(Updates!D652,FIND("Home Share (H:\ drive) required: ",Updates!D652)+4,(FIND("Group Share (S:\ drive) required: ",Updates!D652)-(FIND("Home Share (H:\ drive) required: ",Updates!D652)+4)))))</f>
        <v>#VALUE!</v>
      </c>
      <c r="W652" t="str">
        <f t="shared" si="98"/>
        <v>No</v>
      </c>
      <c r="X652" t="e">
        <f>TRIM(CLEAN(MID(Updates!D652,FIND("S Drive Path: ",Updates!D652)+14,(FIND("Position",Updates!D652)-(FIND("S Drive Path: ",Updates!D652)+14)))))</f>
        <v>#VALUE!</v>
      </c>
      <c r="Y652" t="e">
        <f>("USR\"&amp;Updates!K652)</f>
        <v>#VALUE!</v>
      </c>
      <c r="Z652" t="e">
        <f>Updates!K652&amp;"$"</f>
        <v>#VALUE!</v>
      </c>
      <c r="AA652" s="11">
        <f t="shared" ca="1" si="99"/>
        <v>10</v>
      </c>
      <c r="AB652" s="6" t="str">
        <f ca="1">LOOKUP(AA652,AC2:AC21,AD2:AD21)</f>
        <v>DC1MDB10</v>
      </c>
    </row>
    <row r="653" spans="1:28" ht="12" customHeight="1">
      <c r="A653" s="6" t="e">
        <f>TRIM(CLEAN(MID(Updates!D653,FIND("Network User Id: ",Updates!D653)+17,(FIND("E-MAIL ACCOUNTS",Updates!D653)-(FIND("Network User Id:",Updates!D653)+17)))))</f>
        <v>#VALUE!</v>
      </c>
      <c r="B653" s="6" t="e">
        <f>TRIM(CLEAN(MID(Updates!D653,FIND("Logon ID: ",Updates!D653)+10,(FIND("Password:",Updates!D653)-(FIND("Logon ID:",Updates!D653)+10)))))</f>
        <v>#VALUE!</v>
      </c>
      <c r="C653" t="e">
        <f>TRIM(CLEAN(MID(Updates!D653,FIND("Primary Address: ",Updates!D653)+17,(FIND("Secondary Address:",Updates!D653)-(FIND("Primary Address: ",Updates!D653)+17)))))</f>
        <v>#VALUE!</v>
      </c>
      <c r="D653" t="e">
        <f>TRIM(CLEAN(MID(Updates!D653,FIND("Secondary Address: ",Updates!D653)+19,(FIND("** PLEASE DO NOT REPLY TO THIS E-MAIL. ",Updates!D653)-(FIND("Secondary Address: ",Updates!D653)+19)))))</f>
        <v>#VALUE!</v>
      </c>
      <c r="E653" t="b">
        <f>IF(COUNT(SEARCH({"transpo.ottawa.on.ca"},D653)),"@ottawa.ca")</f>
        <v>0</v>
      </c>
      <c r="F653" s="9" t="e">
        <f t="shared" si="91"/>
        <v>#VALUE!</v>
      </c>
      <c r="G653" t="e">
        <f>TRIM(CLEAN(MID(Updates!D653,FIND("E-mail Address: ",Updates!D653)+16,(FIND("The employee",Updates!D653)-(FIND("E-mail Address: ",Updates!D653)+16)))))</f>
        <v>#VALUE!</v>
      </c>
      <c r="H653" t="e">
        <f>TRIM(CLEAN(MID(Updates!D653,FIND("Account Password: ",Updates!D653)+18,(FIND("NETWORK ACCOUNTS",Updates!D653)-(FIND("Account Password:",Updates!D653)+18)))))</f>
        <v>#VALUE!</v>
      </c>
      <c r="I653" t="e">
        <f>TRIM(CLEAN(MID(Updates!D653,FIND("Password: ",Updates!D653)+10,(FIND("E-mail",Updates!D653)-(FIND("Password:",Updates!D653)+12)))))</f>
        <v>#VALUE!</v>
      </c>
      <c r="J653" t="e">
        <f>TRIM(CLEAN(MID(Updates!D653,FIND("Account to clone: ",Updates!D653)+18,(FIND("Position",Updates!D653)-(FIND("Account to clone: ",Updates!D653)+18)))))</f>
        <v>#VALUE!</v>
      </c>
      <c r="K653" t="e">
        <f>TRIM(CLEAN(MID(Updates!D653,FIND("Clone permissions of another account: ",Updates!D653)+38,(FIND("Email required:",Updates!D653)-(FIND("Clone permissions of another account: ",Updates!D653)+38)))))</f>
        <v>#VALUE!</v>
      </c>
      <c r="L653" t="e">
        <f t="shared" si="92"/>
        <v>#VALUE!</v>
      </c>
      <c r="M653" s="8" t="e">
        <f>TRIM(CLEAN(MID(Updates!D653,FIND("Branch: ",Updates!D653)+8,(FIND("Division",Updates!D653)-(FIND("Branch: ",Updates!D653)+8)))))</f>
        <v>#VALUE!</v>
      </c>
      <c r="N653" s="8" t="e">
        <f>TRIM(CLEAN(MID(Updates!D653,FIND("Pooled Position: ",Updates!D653)+17,(FIND("Are the",Updates!D653)-(FIND("Pooled Position: ",Updates!D653)+17)))))</f>
        <v>#VALUE!</v>
      </c>
      <c r="O653" t="e">
        <f>TRIM(CLEAN(MID(Updates!D653,FIND("Employee Name: ",Updates!D653)+15,(FIND("Job Title",Updates!D653)-(FIND("Employee Name: ",Updates!D653)+15)))))</f>
        <v>#VALUE!</v>
      </c>
      <c r="P653" t="e">
        <f t="shared" si="93"/>
        <v>#VALUE!</v>
      </c>
      <c r="Q653" t="e">
        <f t="shared" si="94"/>
        <v>#VALUE!</v>
      </c>
      <c r="R653" t="e">
        <f t="shared" si="95"/>
        <v>#VALUE!</v>
      </c>
      <c r="S653" t="e">
        <f>TRIM(CLEAN(MID(Updates!D653,FIND("Account to clone: ",Updates!D653)+18,(FIND("Position",Updates!D653)-(FIND("Account to clone: ",Updates!D653)+18)))))</f>
        <v>#VALUE!</v>
      </c>
      <c r="T653" t="str">
        <f t="shared" si="96"/>
        <v/>
      </c>
      <c r="U653" t="str">
        <f t="shared" si="97"/>
        <v>No</v>
      </c>
      <c r="V653" t="e">
        <f>TRIM(CLEAN(MID(Updates!D653,FIND("Home Share (H:\ drive) required: ",Updates!D653)+4,(FIND("Group Share (S:\ drive) required: ",Updates!D653)-(FIND("Home Share (H:\ drive) required: ",Updates!D653)+4)))))</f>
        <v>#VALUE!</v>
      </c>
      <c r="W653" t="str">
        <f t="shared" si="98"/>
        <v>No</v>
      </c>
      <c r="X653" t="e">
        <f>TRIM(CLEAN(MID(Updates!D653,FIND("S Drive Path: ",Updates!D653)+14,(FIND("Position",Updates!D653)-(FIND("S Drive Path: ",Updates!D653)+14)))))</f>
        <v>#VALUE!</v>
      </c>
      <c r="Y653" t="e">
        <f>("USR\"&amp;Updates!K653)</f>
        <v>#VALUE!</v>
      </c>
      <c r="Z653" t="e">
        <f>Updates!K653&amp;"$"</f>
        <v>#VALUE!</v>
      </c>
      <c r="AA653" s="11">
        <f t="shared" ca="1" si="99"/>
        <v>8</v>
      </c>
      <c r="AB653" s="6" t="str">
        <f ca="1">LOOKUP(AA653,AC2:AC21,AD2:AD21)</f>
        <v>DC1MDB08</v>
      </c>
    </row>
    <row r="654" spans="1:28" ht="12" customHeight="1">
      <c r="A654" s="6" t="e">
        <f>TRIM(CLEAN(MID(Updates!D654,FIND("Network User Id: ",Updates!D654)+17,(FIND("E-MAIL ACCOUNTS",Updates!D654)-(FIND("Network User Id:",Updates!D654)+17)))))</f>
        <v>#VALUE!</v>
      </c>
      <c r="B654" s="6" t="e">
        <f>TRIM(CLEAN(MID(Updates!D654,FIND("Logon ID: ",Updates!D654)+10,(FIND("Password:",Updates!D654)-(FIND("Logon ID:",Updates!D654)+10)))))</f>
        <v>#VALUE!</v>
      </c>
      <c r="C654" t="e">
        <f>TRIM(CLEAN(MID(Updates!D654,FIND("Primary Address: ",Updates!D654)+17,(FIND("Secondary Address:",Updates!D654)-(FIND("Primary Address: ",Updates!D654)+17)))))</f>
        <v>#VALUE!</v>
      </c>
      <c r="D654" t="e">
        <f>TRIM(CLEAN(MID(Updates!D654,FIND("Secondary Address: ",Updates!D654)+19,(FIND("** PLEASE DO NOT REPLY TO THIS E-MAIL. ",Updates!D654)-(FIND("Secondary Address: ",Updates!D654)+19)))))</f>
        <v>#VALUE!</v>
      </c>
      <c r="E654" t="b">
        <f>IF(COUNT(SEARCH({"transpo.ottawa.on.ca"},D654)),"@ottawa.ca")</f>
        <v>0</v>
      </c>
      <c r="F654" s="9" t="e">
        <f t="shared" si="91"/>
        <v>#VALUE!</v>
      </c>
      <c r="G654" t="e">
        <f>TRIM(CLEAN(MID(Updates!D654,FIND("E-mail Address: ",Updates!D654)+16,(FIND("The employee",Updates!D654)-(FIND("E-mail Address: ",Updates!D654)+16)))))</f>
        <v>#VALUE!</v>
      </c>
      <c r="H654" t="e">
        <f>TRIM(CLEAN(MID(Updates!D654,FIND("Account Password: ",Updates!D654)+18,(FIND("NETWORK ACCOUNTS",Updates!D654)-(FIND("Account Password:",Updates!D654)+18)))))</f>
        <v>#VALUE!</v>
      </c>
      <c r="I654" t="e">
        <f>TRIM(CLEAN(MID(Updates!D654,FIND("Password: ",Updates!D654)+10,(FIND("E-mail",Updates!D654)-(FIND("Password:",Updates!D654)+12)))))</f>
        <v>#VALUE!</v>
      </c>
      <c r="J654" t="e">
        <f>TRIM(CLEAN(MID(Updates!D654,FIND("Account to clone: ",Updates!D654)+18,(FIND("Position",Updates!D654)-(FIND("Account to clone: ",Updates!D654)+18)))))</f>
        <v>#VALUE!</v>
      </c>
      <c r="K654" t="e">
        <f>TRIM(CLEAN(MID(Updates!D654,FIND("Clone permissions of another account: ",Updates!D654)+38,(FIND("Email required:",Updates!D654)-(FIND("Clone permissions of another account: ",Updates!D654)+38)))))</f>
        <v>#VALUE!</v>
      </c>
      <c r="L654" t="e">
        <f t="shared" si="92"/>
        <v>#VALUE!</v>
      </c>
      <c r="M654" s="8" t="e">
        <f>TRIM(CLEAN(MID(Updates!D654,FIND("Branch: ",Updates!D654)+8,(FIND("Division",Updates!D654)-(FIND("Branch: ",Updates!D654)+8)))))</f>
        <v>#VALUE!</v>
      </c>
      <c r="N654" s="8" t="e">
        <f>TRIM(CLEAN(MID(Updates!D654,FIND("Pooled Position: ",Updates!D654)+17,(FIND("Are the",Updates!D654)-(FIND("Pooled Position: ",Updates!D654)+17)))))</f>
        <v>#VALUE!</v>
      </c>
      <c r="O654" t="e">
        <f>TRIM(CLEAN(MID(Updates!D654,FIND("Employee Name: ",Updates!D654)+15,(FIND("Job Title",Updates!D654)-(FIND("Employee Name: ",Updates!D654)+15)))))</f>
        <v>#VALUE!</v>
      </c>
      <c r="P654" t="e">
        <f t="shared" si="93"/>
        <v>#VALUE!</v>
      </c>
      <c r="Q654" t="e">
        <f t="shared" si="94"/>
        <v>#VALUE!</v>
      </c>
      <c r="R654" t="e">
        <f t="shared" si="95"/>
        <v>#VALUE!</v>
      </c>
      <c r="S654" t="e">
        <f>TRIM(CLEAN(MID(Updates!D654,FIND("Account to clone: ",Updates!D654)+18,(FIND("Position",Updates!D654)-(FIND("Account to clone: ",Updates!D654)+18)))))</f>
        <v>#VALUE!</v>
      </c>
      <c r="T654" t="str">
        <f t="shared" si="96"/>
        <v/>
      </c>
      <c r="U654" t="str">
        <f t="shared" si="97"/>
        <v>No</v>
      </c>
      <c r="V654" t="e">
        <f>TRIM(CLEAN(MID(Updates!D654,FIND("Home Share (H:\ drive) required: ",Updates!D654)+4,(FIND("Group Share (S:\ drive) required: ",Updates!D654)-(FIND("Home Share (H:\ drive) required: ",Updates!D654)+4)))))</f>
        <v>#VALUE!</v>
      </c>
      <c r="W654" t="str">
        <f t="shared" si="98"/>
        <v>No</v>
      </c>
      <c r="X654" t="e">
        <f>TRIM(CLEAN(MID(Updates!D654,FIND("S Drive Path: ",Updates!D654)+14,(FIND("Position",Updates!D654)-(FIND("S Drive Path: ",Updates!D654)+14)))))</f>
        <v>#VALUE!</v>
      </c>
      <c r="Y654" t="e">
        <f>("USR\"&amp;Updates!K654)</f>
        <v>#VALUE!</v>
      </c>
      <c r="Z654" t="e">
        <f>Updates!K654&amp;"$"</f>
        <v>#VALUE!</v>
      </c>
      <c r="AA654" s="11">
        <f t="shared" ca="1" si="99"/>
        <v>18</v>
      </c>
      <c r="AB654" s="6" t="str">
        <f ca="1">LOOKUP(AA654,AC2:AC21,AD2:AD21)</f>
        <v>DC4MDB08</v>
      </c>
    </row>
    <row r="655" spans="1:28" ht="12" customHeight="1">
      <c r="A655" s="6" t="e">
        <f>TRIM(CLEAN(MID(Updates!D655,FIND("Network User Id: ",Updates!D655)+17,(FIND("E-MAIL ACCOUNTS",Updates!D655)-(FIND("Network User Id:",Updates!D655)+17)))))</f>
        <v>#VALUE!</v>
      </c>
      <c r="B655" s="6" t="e">
        <f>TRIM(CLEAN(MID(Updates!D655,FIND("Logon ID: ",Updates!D655)+10,(FIND("Password:",Updates!D655)-(FIND("Logon ID:",Updates!D655)+10)))))</f>
        <v>#VALUE!</v>
      </c>
      <c r="C655" t="e">
        <f>TRIM(CLEAN(MID(Updates!D655,FIND("Primary Address: ",Updates!D655)+17,(FIND("Secondary Address:",Updates!D655)-(FIND("Primary Address: ",Updates!D655)+17)))))</f>
        <v>#VALUE!</v>
      </c>
      <c r="D655" t="e">
        <f>TRIM(CLEAN(MID(Updates!D655,FIND("Secondary Address: ",Updates!D655)+19,(FIND("** PLEASE DO NOT REPLY TO THIS E-MAIL. ",Updates!D655)-(FIND("Secondary Address: ",Updates!D655)+19)))))</f>
        <v>#VALUE!</v>
      </c>
      <c r="E655" t="b">
        <f>IF(COUNT(SEARCH({"transpo.ottawa.on.ca"},D655)),"@ottawa.ca")</f>
        <v>0</v>
      </c>
      <c r="F655" s="9" t="e">
        <f t="shared" si="91"/>
        <v>#VALUE!</v>
      </c>
      <c r="G655" t="e">
        <f>TRIM(CLEAN(MID(Updates!D655,FIND("E-mail Address: ",Updates!D655)+16,(FIND("The employee",Updates!D655)-(FIND("E-mail Address: ",Updates!D655)+16)))))</f>
        <v>#VALUE!</v>
      </c>
      <c r="H655" t="e">
        <f>TRIM(CLEAN(MID(Updates!D655,FIND("Account Password: ",Updates!D655)+18,(FIND("NETWORK ACCOUNTS",Updates!D655)-(FIND("Account Password:",Updates!D655)+18)))))</f>
        <v>#VALUE!</v>
      </c>
      <c r="I655" t="e">
        <f>TRIM(CLEAN(MID(Updates!D655,FIND("Password: ",Updates!D655)+10,(FIND("E-mail",Updates!D655)-(FIND("Password:",Updates!D655)+12)))))</f>
        <v>#VALUE!</v>
      </c>
      <c r="J655" t="e">
        <f>TRIM(CLEAN(MID(Updates!D655,FIND("Account to clone: ",Updates!D655)+18,(FIND("Position",Updates!D655)-(FIND("Account to clone: ",Updates!D655)+18)))))</f>
        <v>#VALUE!</v>
      </c>
      <c r="K655" t="e">
        <f>TRIM(CLEAN(MID(Updates!D655,FIND("Clone permissions of another account: ",Updates!D655)+38,(FIND("Email required:",Updates!D655)-(FIND("Clone permissions of another account: ",Updates!D655)+38)))))</f>
        <v>#VALUE!</v>
      </c>
      <c r="L655" t="e">
        <f t="shared" si="92"/>
        <v>#VALUE!</v>
      </c>
      <c r="M655" s="8" t="e">
        <f>TRIM(CLEAN(MID(Updates!D655,FIND("Branch: ",Updates!D655)+8,(FIND("Division",Updates!D655)-(FIND("Branch: ",Updates!D655)+8)))))</f>
        <v>#VALUE!</v>
      </c>
      <c r="N655" s="8" t="e">
        <f>TRIM(CLEAN(MID(Updates!D655,FIND("Pooled Position: ",Updates!D655)+17,(FIND("Are the",Updates!D655)-(FIND("Pooled Position: ",Updates!D655)+17)))))</f>
        <v>#VALUE!</v>
      </c>
      <c r="O655" t="e">
        <f>TRIM(CLEAN(MID(Updates!D655,FIND("Employee Name: ",Updates!D655)+15,(FIND("Job Title",Updates!D655)-(FIND("Employee Name: ",Updates!D655)+15)))))</f>
        <v>#VALUE!</v>
      </c>
      <c r="P655" t="e">
        <f t="shared" si="93"/>
        <v>#VALUE!</v>
      </c>
      <c r="Q655" t="e">
        <f t="shared" si="94"/>
        <v>#VALUE!</v>
      </c>
      <c r="R655" t="e">
        <f t="shared" si="95"/>
        <v>#VALUE!</v>
      </c>
      <c r="S655" t="e">
        <f>TRIM(CLEAN(MID(Updates!D655,FIND("Account to clone: ",Updates!D655)+18,(FIND("Position",Updates!D655)-(FIND("Account to clone: ",Updates!D655)+18)))))</f>
        <v>#VALUE!</v>
      </c>
      <c r="T655" t="str">
        <f t="shared" si="96"/>
        <v/>
      </c>
      <c r="U655" t="str">
        <f t="shared" si="97"/>
        <v>No</v>
      </c>
      <c r="V655" t="e">
        <f>TRIM(CLEAN(MID(Updates!D655,FIND("Home Share (H:\ drive) required: ",Updates!D655)+4,(FIND("Group Share (S:\ drive) required: ",Updates!D655)-(FIND("Home Share (H:\ drive) required: ",Updates!D655)+4)))))</f>
        <v>#VALUE!</v>
      </c>
      <c r="W655" t="str">
        <f t="shared" si="98"/>
        <v>No</v>
      </c>
      <c r="X655" t="e">
        <f>TRIM(CLEAN(MID(Updates!D655,FIND("S Drive Path: ",Updates!D655)+14,(FIND("Position",Updates!D655)-(FIND("S Drive Path: ",Updates!D655)+14)))))</f>
        <v>#VALUE!</v>
      </c>
      <c r="Y655" t="e">
        <f>("USR\"&amp;Updates!K655)</f>
        <v>#VALUE!</v>
      </c>
      <c r="Z655" t="e">
        <f>Updates!K655&amp;"$"</f>
        <v>#VALUE!</v>
      </c>
      <c r="AA655" s="11">
        <f t="shared" ca="1" si="99"/>
        <v>20</v>
      </c>
      <c r="AB655" s="6" t="str">
        <f ca="1">LOOKUP(AA655,AC2:AC21,AD2:AD21)</f>
        <v>DC4MDB10</v>
      </c>
    </row>
    <row r="656" spans="1:28" ht="12" customHeight="1">
      <c r="A656" s="6" t="e">
        <f>TRIM(CLEAN(MID(Updates!D656,FIND("Network User Id: ",Updates!D656)+17,(FIND("E-MAIL ACCOUNTS",Updates!D656)-(FIND("Network User Id:",Updates!D656)+17)))))</f>
        <v>#VALUE!</v>
      </c>
      <c r="B656" s="6" t="e">
        <f>TRIM(CLEAN(MID(Updates!D656,FIND("Logon ID: ",Updates!D656)+10,(FIND("Password:",Updates!D656)-(FIND("Logon ID:",Updates!D656)+10)))))</f>
        <v>#VALUE!</v>
      </c>
      <c r="C656" t="e">
        <f>TRIM(CLEAN(MID(Updates!D656,FIND("Primary Address: ",Updates!D656)+17,(FIND("Secondary Address:",Updates!D656)-(FIND("Primary Address: ",Updates!D656)+17)))))</f>
        <v>#VALUE!</v>
      </c>
      <c r="D656" t="e">
        <f>TRIM(CLEAN(MID(Updates!D656,FIND("Secondary Address: ",Updates!D656)+19,(FIND("** PLEASE DO NOT REPLY TO THIS E-MAIL. ",Updates!D656)-(FIND("Secondary Address: ",Updates!D656)+19)))))</f>
        <v>#VALUE!</v>
      </c>
      <c r="E656" t="b">
        <f>IF(COUNT(SEARCH({"transpo.ottawa.on.ca"},D656)),"@ottawa.ca")</f>
        <v>0</v>
      </c>
      <c r="F656" s="9" t="e">
        <f t="shared" si="91"/>
        <v>#VALUE!</v>
      </c>
      <c r="G656" t="e">
        <f>TRIM(CLEAN(MID(Updates!D656,FIND("E-mail Address: ",Updates!D656)+16,(FIND("The employee",Updates!D656)-(FIND("E-mail Address: ",Updates!D656)+16)))))</f>
        <v>#VALUE!</v>
      </c>
      <c r="H656" t="e">
        <f>TRIM(CLEAN(MID(Updates!D656,FIND("Account Password: ",Updates!D656)+18,(FIND("NETWORK ACCOUNTS",Updates!D656)-(FIND("Account Password:",Updates!D656)+18)))))</f>
        <v>#VALUE!</v>
      </c>
      <c r="I656" t="e">
        <f>TRIM(CLEAN(MID(Updates!D656,FIND("Password: ",Updates!D656)+10,(FIND("E-mail",Updates!D656)-(FIND("Password:",Updates!D656)+12)))))</f>
        <v>#VALUE!</v>
      </c>
      <c r="J656" t="e">
        <f>TRIM(CLEAN(MID(Updates!D656,FIND("Account to clone: ",Updates!D656)+18,(FIND("Position",Updates!D656)-(FIND("Account to clone: ",Updates!D656)+18)))))</f>
        <v>#VALUE!</v>
      </c>
      <c r="K656" t="e">
        <f>TRIM(CLEAN(MID(Updates!D656,FIND("Clone permissions of another account: ",Updates!D656)+38,(FIND("Email required:",Updates!D656)-(FIND("Clone permissions of another account: ",Updates!D656)+38)))))</f>
        <v>#VALUE!</v>
      </c>
      <c r="L656" t="e">
        <f t="shared" si="92"/>
        <v>#VALUE!</v>
      </c>
      <c r="M656" s="8" t="e">
        <f>TRIM(CLEAN(MID(Updates!D656,FIND("Branch: ",Updates!D656)+8,(FIND("Division",Updates!D656)-(FIND("Branch: ",Updates!D656)+8)))))</f>
        <v>#VALUE!</v>
      </c>
      <c r="N656" s="8" t="e">
        <f>TRIM(CLEAN(MID(Updates!D656,FIND("Pooled Position: ",Updates!D656)+17,(FIND("Are the",Updates!D656)-(FIND("Pooled Position: ",Updates!D656)+17)))))</f>
        <v>#VALUE!</v>
      </c>
      <c r="O656" t="e">
        <f>TRIM(CLEAN(MID(Updates!D656,FIND("Employee Name: ",Updates!D656)+15,(FIND("Job Title",Updates!D656)-(FIND("Employee Name: ",Updates!D656)+15)))))</f>
        <v>#VALUE!</v>
      </c>
      <c r="P656" t="e">
        <f t="shared" si="93"/>
        <v>#VALUE!</v>
      </c>
      <c r="Q656" t="e">
        <f t="shared" si="94"/>
        <v>#VALUE!</v>
      </c>
      <c r="R656" t="e">
        <f t="shared" si="95"/>
        <v>#VALUE!</v>
      </c>
      <c r="S656" t="e">
        <f>TRIM(CLEAN(MID(Updates!D656,FIND("Account to clone: ",Updates!D656)+18,(FIND("Position",Updates!D656)-(FIND("Account to clone: ",Updates!D656)+18)))))</f>
        <v>#VALUE!</v>
      </c>
      <c r="T656" t="str">
        <f t="shared" si="96"/>
        <v/>
      </c>
      <c r="U656" t="str">
        <f t="shared" si="97"/>
        <v>No</v>
      </c>
      <c r="V656" t="e">
        <f>TRIM(CLEAN(MID(Updates!D656,FIND("Home Share (H:\ drive) required: ",Updates!D656)+4,(FIND("Group Share (S:\ drive) required: ",Updates!D656)-(FIND("Home Share (H:\ drive) required: ",Updates!D656)+4)))))</f>
        <v>#VALUE!</v>
      </c>
      <c r="W656" t="str">
        <f t="shared" si="98"/>
        <v>No</v>
      </c>
      <c r="X656" t="e">
        <f>TRIM(CLEAN(MID(Updates!D656,FIND("S Drive Path: ",Updates!D656)+14,(FIND("Position",Updates!D656)-(FIND("S Drive Path: ",Updates!D656)+14)))))</f>
        <v>#VALUE!</v>
      </c>
      <c r="Y656" t="e">
        <f>("USR\"&amp;Updates!K656)</f>
        <v>#VALUE!</v>
      </c>
      <c r="Z656" t="e">
        <f>Updates!K656&amp;"$"</f>
        <v>#VALUE!</v>
      </c>
      <c r="AA656" s="11">
        <f t="shared" ca="1" si="99"/>
        <v>12</v>
      </c>
      <c r="AB656" s="6" t="str">
        <f ca="1">LOOKUP(AA656,AC2:AC21,AD2:AD21)</f>
        <v>DC4MDB02</v>
      </c>
    </row>
    <row r="657" spans="1:28" ht="12" customHeight="1">
      <c r="A657" s="6" t="e">
        <f>TRIM(CLEAN(MID(Updates!D657,FIND("Network User Id: ",Updates!D657)+17,(FIND("E-MAIL ACCOUNTS",Updates!D657)-(FIND("Network User Id:",Updates!D657)+17)))))</f>
        <v>#VALUE!</v>
      </c>
      <c r="B657" s="6" t="e">
        <f>TRIM(CLEAN(MID(Updates!D657,FIND("Logon ID: ",Updates!D657)+10,(FIND("Password:",Updates!D657)-(FIND("Logon ID:",Updates!D657)+10)))))</f>
        <v>#VALUE!</v>
      </c>
      <c r="C657" t="e">
        <f>TRIM(CLEAN(MID(Updates!D657,FIND("Primary Address: ",Updates!D657)+17,(FIND("Secondary Address:",Updates!D657)-(FIND("Primary Address: ",Updates!D657)+17)))))</f>
        <v>#VALUE!</v>
      </c>
      <c r="D657" t="e">
        <f>TRIM(CLEAN(MID(Updates!D657,FIND("Secondary Address: ",Updates!D657)+19,(FIND("** PLEASE DO NOT REPLY TO THIS E-MAIL. ",Updates!D657)-(FIND("Secondary Address: ",Updates!D657)+19)))))</f>
        <v>#VALUE!</v>
      </c>
      <c r="E657" t="b">
        <f>IF(COUNT(SEARCH({"transpo.ottawa.on.ca"},D657)),"@ottawa.ca")</f>
        <v>0</v>
      </c>
      <c r="F657" s="9" t="e">
        <f t="shared" si="91"/>
        <v>#VALUE!</v>
      </c>
      <c r="G657" t="e">
        <f>TRIM(CLEAN(MID(Updates!D657,FIND("E-mail Address: ",Updates!D657)+16,(FIND("The employee",Updates!D657)-(FIND("E-mail Address: ",Updates!D657)+16)))))</f>
        <v>#VALUE!</v>
      </c>
      <c r="H657" t="e">
        <f>TRIM(CLEAN(MID(Updates!D657,FIND("Account Password: ",Updates!D657)+18,(FIND("NETWORK ACCOUNTS",Updates!D657)-(FIND("Account Password:",Updates!D657)+18)))))</f>
        <v>#VALUE!</v>
      </c>
      <c r="I657" t="e">
        <f>TRIM(CLEAN(MID(Updates!D657,FIND("Password: ",Updates!D657)+10,(FIND("E-mail",Updates!D657)-(FIND("Password:",Updates!D657)+12)))))</f>
        <v>#VALUE!</v>
      </c>
      <c r="J657" t="e">
        <f>TRIM(CLEAN(MID(Updates!D657,FIND("Account to clone: ",Updates!D657)+18,(FIND("Position",Updates!D657)-(FIND("Account to clone: ",Updates!D657)+18)))))</f>
        <v>#VALUE!</v>
      </c>
      <c r="K657" t="e">
        <f>TRIM(CLEAN(MID(Updates!D657,FIND("Clone permissions of another account: ",Updates!D657)+38,(FIND("Email required:",Updates!D657)-(FIND("Clone permissions of another account: ",Updates!D657)+38)))))</f>
        <v>#VALUE!</v>
      </c>
      <c r="L657" t="e">
        <f t="shared" si="92"/>
        <v>#VALUE!</v>
      </c>
      <c r="M657" s="8" t="e">
        <f>TRIM(CLEAN(MID(Updates!D657,FIND("Branch: ",Updates!D657)+8,(FIND("Division",Updates!D657)-(FIND("Branch: ",Updates!D657)+8)))))</f>
        <v>#VALUE!</v>
      </c>
      <c r="N657" s="8" t="e">
        <f>TRIM(CLEAN(MID(Updates!D657,FIND("Pooled Position: ",Updates!D657)+17,(FIND("Are the",Updates!D657)-(FIND("Pooled Position: ",Updates!D657)+17)))))</f>
        <v>#VALUE!</v>
      </c>
      <c r="O657" t="e">
        <f>TRIM(CLEAN(MID(Updates!D657,FIND("Employee Name: ",Updates!D657)+15,(FIND("Job Title",Updates!D657)-(FIND("Employee Name: ",Updates!D657)+15)))))</f>
        <v>#VALUE!</v>
      </c>
      <c r="P657" t="e">
        <f t="shared" si="93"/>
        <v>#VALUE!</v>
      </c>
      <c r="Q657" t="e">
        <f t="shared" si="94"/>
        <v>#VALUE!</v>
      </c>
      <c r="R657" t="e">
        <f t="shared" si="95"/>
        <v>#VALUE!</v>
      </c>
      <c r="S657" t="e">
        <f>TRIM(CLEAN(MID(Updates!D657,FIND("Account to clone: ",Updates!D657)+18,(FIND("Position",Updates!D657)-(FIND("Account to clone: ",Updates!D657)+18)))))</f>
        <v>#VALUE!</v>
      </c>
      <c r="T657" t="str">
        <f t="shared" si="96"/>
        <v/>
      </c>
      <c r="U657" t="str">
        <f t="shared" si="97"/>
        <v>No</v>
      </c>
      <c r="V657" t="e">
        <f>TRIM(CLEAN(MID(Updates!D657,FIND("Home Share (H:\ drive) required: ",Updates!D657)+4,(FIND("Group Share (S:\ drive) required: ",Updates!D657)-(FIND("Home Share (H:\ drive) required: ",Updates!D657)+4)))))</f>
        <v>#VALUE!</v>
      </c>
      <c r="W657" t="str">
        <f t="shared" si="98"/>
        <v>No</v>
      </c>
      <c r="X657" t="e">
        <f>TRIM(CLEAN(MID(Updates!D657,FIND("S Drive Path: ",Updates!D657)+14,(FIND("Position",Updates!D657)-(FIND("S Drive Path: ",Updates!D657)+14)))))</f>
        <v>#VALUE!</v>
      </c>
      <c r="Y657" t="e">
        <f>("USR\"&amp;Updates!K657)</f>
        <v>#VALUE!</v>
      </c>
      <c r="Z657" t="e">
        <f>Updates!K657&amp;"$"</f>
        <v>#VALUE!</v>
      </c>
      <c r="AA657" s="11">
        <f t="shared" ca="1" si="99"/>
        <v>3</v>
      </c>
      <c r="AB657" s="6" t="str">
        <f ca="1">LOOKUP(AA657,AC2:AC21,AD2:AD21)</f>
        <v>DC1MDB03</v>
      </c>
    </row>
    <row r="658" spans="1:28" ht="12" customHeight="1">
      <c r="A658" s="6" t="e">
        <f>TRIM(CLEAN(MID(Updates!D658,FIND("Network User Id: ",Updates!D658)+17,(FIND("E-MAIL ACCOUNTS",Updates!D658)-(FIND("Network User Id:",Updates!D658)+17)))))</f>
        <v>#VALUE!</v>
      </c>
      <c r="B658" s="6" t="e">
        <f>TRIM(CLEAN(MID(Updates!D658,FIND("Logon ID: ",Updates!D658)+10,(FIND("Password:",Updates!D658)-(FIND("Logon ID:",Updates!D658)+10)))))</f>
        <v>#VALUE!</v>
      </c>
      <c r="C658" t="e">
        <f>TRIM(CLEAN(MID(Updates!D658,FIND("Primary Address: ",Updates!D658)+17,(FIND("Secondary Address:",Updates!D658)-(FIND("Primary Address: ",Updates!D658)+17)))))</f>
        <v>#VALUE!</v>
      </c>
      <c r="D658" t="e">
        <f>TRIM(CLEAN(MID(Updates!D658,FIND("Secondary Address: ",Updates!D658)+19,(FIND("** PLEASE DO NOT REPLY TO THIS E-MAIL. ",Updates!D658)-(FIND("Secondary Address: ",Updates!D658)+19)))))</f>
        <v>#VALUE!</v>
      </c>
      <c r="E658" t="b">
        <f>IF(COUNT(SEARCH({"transpo.ottawa.on.ca"},D658)),"@ottawa.ca")</f>
        <v>0</v>
      </c>
      <c r="F658" s="9" t="e">
        <f t="shared" si="91"/>
        <v>#VALUE!</v>
      </c>
      <c r="G658" t="e">
        <f>TRIM(CLEAN(MID(Updates!D658,FIND("E-mail Address: ",Updates!D658)+16,(FIND("The employee",Updates!D658)-(FIND("E-mail Address: ",Updates!D658)+16)))))</f>
        <v>#VALUE!</v>
      </c>
      <c r="H658" t="e">
        <f>TRIM(CLEAN(MID(Updates!D658,FIND("Account Password: ",Updates!D658)+18,(FIND("NETWORK ACCOUNTS",Updates!D658)-(FIND("Account Password:",Updates!D658)+18)))))</f>
        <v>#VALUE!</v>
      </c>
      <c r="I658" t="e">
        <f>TRIM(CLEAN(MID(Updates!D658,FIND("Password: ",Updates!D658)+10,(FIND("E-mail",Updates!D658)-(FIND("Password:",Updates!D658)+12)))))</f>
        <v>#VALUE!</v>
      </c>
      <c r="J658" t="e">
        <f>TRIM(CLEAN(MID(Updates!D658,FIND("Account to clone: ",Updates!D658)+18,(FIND("Position",Updates!D658)-(FIND("Account to clone: ",Updates!D658)+18)))))</f>
        <v>#VALUE!</v>
      </c>
      <c r="K658" t="e">
        <f>TRIM(CLEAN(MID(Updates!D658,FIND("Clone permissions of another account: ",Updates!D658)+38,(FIND("Email required:",Updates!D658)-(FIND("Clone permissions of another account: ",Updates!D658)+38)))))</f>
        <v>#VALUE!</v>
      </c>
      <c r="L658" t="e">
        <f t="shared" si="92"/>
        <v>#VALUE!</v>
      </c>
      <c r="M658" s="8" t="e">
        <f>TRIM(CLEAN(MID(Updates!D658,FIND("Branch: ",Updates!D658)+8,(FIND("Division",Updates!D658)-(FIND("Branch: ",Updates!D658)+8)))))</f>
        <v>#VALUE!</v>
      </c>
      <c r="N658" s="8" t="e">
        <f>TRIM(CLEAN(MID(Updates!D658,FIND("Pooled Position: ",Updates!D658)+17,(FIND("Are the",Updates!D658)-(FIND("Pooled Position: ",Updates!D658)+17)))))</f>
        <v>#VALUE!</v>
      </c>
      <c r="O658" t="e">
        <f>TRIM(CLEAN(MID(Updates!D658,FIND("Employee Name: ",Updates!D658)+15,(FIND("Job Title",Updates!D658)-(FIND("Employee Name: ",Updates!D658)+15)))))</f>
        <v>#VALUE!</v>
      </c>
      <c r="P658" t="e">
        <f t="shared" si="93"/>
        <v>#VALUE!</v>
      </c>
      <c r="Q658" t="e">
        <f t="shared" si="94"/>
        <v>#VALUE!</v>
      </c>
      <c r="R658" t="e">
        <f t="shared" si="95"/>
        <v>#VALUE!</v>
      </c>
      <c r="S658" t="e">
        <f>TRIM(CLEAN(MID(Updates!D658,FIND("Account to clone: ",Updates!D658)+18,(FIND("Position",Updates!D658)-(FIND("Account to clone: ",Updates!D658)+18)))))</f>
        <v>#VALUE!</v>
      </c>
      <c r="T658" t="str">
        <f t="shared" si="96"/>
        <v/>
      </c>
      <c r="U658" t="str">
        <f t="shared" si="97"/>
        <v>No</v>
      </c>
      <c r="V658" t="e">
        <f>TRIM(CLEAN(MID(Updates!D658,FIND("Home Share (H:\ drive) required: ",Updates!D658)+4,(FIND("Group Share (S:\ drive) required: ",Updates!D658)-(FIND("Home Share (H:\ drive) required: ",Updates!D658)+4)))))</f>
        <v>#VALUE!</v>
      </c>
      <c r="W658" t="str">
        <f t="shared" si="98"/>
        <v>No</v>
      </c>
      <c r="X658" t="e">
        <f>TRIM(CLEAN(MID(Updates!D658,FIND("S Drive Path: ",Updates!D658)+14,(FIND("Position",Updates!D658)-(FIND("S Drive Path: ",Updates!D658)+14)))))</f>
        <v>#VALUE!</v>
      </c>
      <c r="Y658" t="e">
        <f>("USR\"&amp;Updates!K658)</f>
        <v>#VALUE!</v>
      </c>
      <c r="Z658" t="e">
        <f>Updates!K658&amp;"$"</f>
        <v>#VALUE!</v>
      </c>
      <c r="AA658" s="11">
        <f t="shared" ca="1" si="99"/>
        <v>20</v>
      </c>
      <c r="AB658" s="6" t="str">
        <f ca="1">LOOKUP(AA658,AC2:AC21,AD2:AD21)</f>
        <v>DC4MDB10</v>
      </c>
    </row>
    <row r="659" spans="1:28" ht="12" customHeight="1">
      <c r="A659" s="6" t="e">
        <f>TRIM(CLEAN(MID(Updates!D659,FIND("Network User Id: ",Updates!D659)+17,(FIND("E-MAIL ACCOUNTS",Updates!D659)-(FIND("Network User Id:",Updates!D659)+17)))))</f>
        <v>#VALUE!</v>
      </c>
      <c r="B659" s="6" t="e">
        <f>TRIM(CLEAN(MID(Updates!D659,FIND("Logon ID: ",Updates!D659)+10,(FIND("Password:",Updates!D659)-(FIND("Logon ID:",Updates!D659)+10)))))</f>
        <v>#VALUE!</v>
      </c>
      <c r="C659" t="e">
        <f>TRIM(CLEAN(MID(Updates!D659,FIND("Primary Address: ",Updates!D659)+17,(FIND("Secondary Address:",Updates!D659)-(FIND("Primary Address: ",Updates!D659)+17)))))</f>
        <v>#VALUE!</v>
      </c>
      <c r="D659" t="e">
        <f>TRIM(CLEAN(MID(Updates!D659,FIND("Secondary Address: ",Updates!D659)+19,(FIND("** PLEASE DO NOT REPLY TO THIS E-MAIL. ",Updates!D659)-(FIND("Secondary Address: ",Updates!D659)+19)))))</f>
        <v>#VALUE!</v>
      </c>
      <c r="E659" t="b">
        <f>IF(COUNT(SEARCH({"transpo.ottawa.on.ca"},D659)),"@ottawa.ca")</f>
        <v>0</v>
      </c>
      <c r="F659" s="9" t="e">
        <f t="shared" si="91"/>
        <v>#VALUE!</v>
      </c>
      <c r="G659" t="e">
        <f>TRIM(CLEAN(MID(Updates!D659,FIND("E-mail Address: ",Updates!D659)+16,(FIND("The employee",Updates!D659)-(FIND("E-mail Address: ",Updates!D659)+16)))))</f>
        <v>#VALUE!</v>
      </c>
      <c r="H659" t="e">
        <f>TRIM(CLEAN(MID(Updates!D659,FIND("Account Password: ",Updates!D659)+18,(FIND("NETWORK ACCOUNTS",Updates!D659)-(FIND("Account Password:",Updates!D659)+18)))))</f>
        <v>#VALUE!</v>
      </c>
      <c r="I659" t="e">
        <f>TRIM(CLEAN(MID(Updates!D659,FIND("Password: ",Updates!D659)+10,(FIND("E-mail",Updates!D659)-(FIND("Password:",Updates!D659)+12)))))</f>
        <v>#VALUE!</v>
      </c>
      <c r="J659" t="e">
        <f>TRIM(CLEAN(MID(Updates!D659,FIND("Account to clone: ",Updates!D659)+18,(FIND("Position",Updates!D659)-(FIND("Account to clone: ",Updates!D659)+18)))))</f>
        <v>#VALUE!</v>
      </c>
      <c r="K659" t="e">
        <f>TRIM(CLEAN(MID(Updates!D659,FIND("Clone permissions of another account: ",Updates!D659)+38,(FIND("Email required:",Updates!D659)-(FIND("Clone permissions of another account: ",Updates!D659)+38)))))</f>
        <v>#VALUE!</v>
      </c>
      <c r="L659" t="e">
        <f t="shared" si="92"/>
        <v>#VALUE!</v>
      </c>
      <c r="M659" s="8" t="e">
        <f>TRIM(CLEAN(MID(Updates!D659,FIND("Branch: ",Updates!D659)+8,(FIND("Division",Updates!D659)-(FIND("Branch: ",Updates!D659)+8)))))</f>
        <v>#VALUE!</v>
      </c>
      <c r="N659" s="8" t="e">
        <f>TRIM(CLEAN(MID(Updates!D659,FIND("Pooled Position: ",Updates!D659)+17,(FIND("Are the",Updates!D659)-(FIND("Pooled Position: ",Updates!D659)+17)))))</f>
        <v>#VALUE!</v>
      </c>
      <c r="O659" t="e">
        <f>TRIM(CLEAN(MID(Updates!D659,FIND("Employee Name: ",Updates!D659)+15,(FIND("Job Title",Updates!D659)-(FIND("Employee Name: ",Updates!D659)+15)))))</f>
        <v>#VALUE!</v>
      </c>
      <c r="P659" t="e">
        <f t="shared" si="93"/>
        <v>#VALUE!</v>
      </c>
      <c r="Q659" t="e">
        <f t="shared" si="94"/>
        <v>#VALUE!</v>
      </c>
      <c r="R659" t="e">
        <f t="shared" si="95"/>
        <v>#VALUE!</v>
      </c>
      <c r="S659" t="e">
        <f>TRIM(CLEAN(MID(Updates!D659,FIND("Account to clone: ",Updates!D659)+18,(FIND("Position",Updates!D659)-(FIND("Account to clone: ",Updates!D659)+18)))))</f>
        <v>#VALUE!</v>
      </c>
      <c r="T659" t="str">
        <f t="shared" si="96"/>
        <v/>
      </c>
      <c r="U659" t="str">
        <f t="shared" si="97"/>
        <v>No</v>
      </c>
      <c r="V659" t="e">
        <f>TRIM(CLEAN(MID(Updates!D659,FIND("Home Share (H:\ drive) required: ",Updates!D659)+4,(FIND("Group Share (S:\ drive) required: ",Updates!D659)-(FIND("Home Share (H:\ drive) required: ",Updates!D659)+4)))))</f>
        <v>#VALUE!</v>
      </c>
      <c r="W659" t="str">
        <f t="shared" si="98"/>
        <v>No</v>
      </c>
      <c r="X659" t="e">
        <f>TRIM(CLEAN(MID(Updates!D659,FIND("S Drive Path: ",Updates!D659)+14,(FIND("Position",Updates!D659)-(FIND("S Drive Path: ",Updates!D659)+14)))))</f>
        <v>#VALUE!</v>
      </c>
      <c r="Y659" t="e">
        <f>("USR\"&amp;Updates!K659)</f>
        <v>#VALUE!</v>
      </c>
      <c r="Z659" t="e">
        <f>Updates!K659&amp;"$"</f>
        <v>#VALUE!</v>
      </c>
      <c r="AA659" s="11">
        <f t="shared" ca="1" si="99"/>
        <v>8</v>
      </c>
      <c r="AB659" s="6" t="str">
        <f ca="1">LOOKUP(AA659,AC2:AC21,AD2:AD21)</f>
        <v>DC1MDB08</v>
      </c>
    </row>
    <row r="660" spans="1:28" ht="12" customHeight="1">
      <c r="A660" s="6" t="e">
        <f>TRIM(CLEAN(MID(Updates!D660,FIND("Network User Id: ",Updates!D660)+17,(FIND("E-MAIL ACCOUNTS",Updates!D660)-(FIND("Network User Id:",Updates!D660)+17)))))</f>
        <v>#VALUE!</v>
      </c>
      <c r="B660" s="6" t="e">
        <f>TRIM(CLEAN(MID(Updates!D660,FIND("Logon ID: ",Updates!D660)+10,(FIND("Password:",Updates!D660)-(FIND("Logon ID:",Updates!D660)+10)))))</f>
        <v>#VALUE!</v>
      </c>
      <c r="C660" t="e">
        <f>TRIM(CLEAN(MID(Updates!D660,FIND("Primary Address: ",Updates!D660)+17,(FIND("Secondary Address:",Updates!D660)-(FIND("Primary Address: ",Updates!D660)+17)))))</f>
        <v>#VALUE!</v>
      </c>
      <c r="D660" t="e">
        <f>TRIM(CLEAN(MID(Updates!D660,FIND("Secondary Address: ",Updates!D660)+19,(FIND("** PLEASE DO NOT REPLY TO THIS E-MAIL. ",Updates!D660)-(FIND("Secondary Address: ",Updates!D660)+19)))))</f>
        <v>#VALUE!</v>
      </c>
      <c r="E660" t="b">
        <f>IF(COUNT(SEARCH({"transpo.ottawa.on.ca"},D660)),"@ottawa.ca")</f>
        <v>0</v>
      </c>
      <c r="F660" s="9" t="e">
        <f t="shared" si="91"/>
        <v>#VALUE!</v>
      </c>
      <c r="G660" t="e">
        <f>TRIM(CLEAN(MID(Updates!D660,FIND("E-mail Address: ",Updates!D660)+16,(FIND("The employee",Updates!D660)-(FIND("E-mail Address: ",Updates!D660)+16)))))</f>
        <v>#VALUE!</v>
      </c>
      <c r="H660" t="e">
        <f>TRIM(CLEAN(MID(Updates!D660,FIND("Account Password: ",Updates!D660)+18,(FIND("NETWORK ACCOUNTS",Updates!D660)-(FIND("Account Password:",Updates!D660)+18)))))</f>
        <v>#VALUE!</v>
      </c>
      <c r="I660" t="e">
        <f>TRIM(CLEAN(MID(Updates!D660,FIND("Password: ",Updates!D660)+10,(FIND("E-mail",Updates!D660)-(FIND("Password:",Updates!D660)+12)))))</f>
        <v>#VALUE!</v>
      </c>
      <c r="J660" t="e">
        <f>TRIM(CLEAN(MID(Updates!D660,FIND("Account to clone: ",Updates!D660)+18,(FIND("Position",Updates!D660)-(FIND("Account to clone: ",Updates!D660)+18)))))</f>
        <v>#VALUE!</v>
      </c>
      <c r="K660" t="e">
        <f>TRIM(CLEAN(MID(Updates!D660,FIND("Clone permissions of another account: ",Updates!D660)+38,(FIND("Email required:",Updates!D660)-(FIND("Clone permissions of another account: ",Updates!D660)+38)))))</f>
        <v>#VALUE!</v>
      </c>
      <c r="L660" t="e">
        <f t="shared" si="92"/>
        <v>#VALUE!</v>
      </c>
      <c r="M660" s="8" t="e">
        <f>TRIM(CLEAN(MID(Updates!D660,FIND("Branch: ",Updates!D660)+8,(FIND("Division",Updates!D660)-(FIND("Branch: ",Updates!D660)+8)))))</f>
        <v>#VALUE!</v>
      </c>
      <c r="N660" s="8" t="e">
        <f>TRIM(CLEAN(MID(Updates!D660,FIND("Pooled Position: ",Updates!D660)+17,(FIND("Are the",Updates!D660)-(FIND("Pooled Position: ",Updates!D660)+17)))))</f>
        <v>#VALUE!</v>
      </c>
      <c r="O660" t="e">
        <f>TRIM(CLEAN(MID(Updates!D660,FIND("Employee Name: ",Updates!D660)+15,(FIND("Job Title",Updates!D660)-(FIND("Employee Name: ",Updates!D660)+15)))))</f>
        <v>#VALUE!</v>
      </c>
      <c r="P660" t="e">
        <f t="shared" si="93"/>
        <v>#VALUE!</v>
      </c>
      <c r="Q660" t="e">
        <f t="shared" si="94"/>
        <v>#VALUE!</v>
      </c>
      <c r="R660" t="e">
        <f t="shared" si="95"/>
        <v>#VALUE!</v>
      </c>
      <c r="S660" t="e">
        <f>TRIM(CLEAN(MID(Updates!D660,FIND("Account to clone: ",Updates!D660)+18,(FIND("Position",Updates!D660)-(FIND("Account to clone: ",Updates!D660)+18)))))</f>
        <v>#VALUE!</v>
      </c>
      <c r="T660" t="str">
        <f t="shared" si="96"/>
        <v/>
      </c>
      <c r="U660" t="str">
        <f t="shared" si="97"/>
        <v>No</v>
      </c>
      <c r="V660" t="e">
        <f>TRIM(CLEAN(MID(Updates!D660,FIND("Home Share (H:\ drive) required: ",Updates!D660)+4,(FIND("Group Share (S:\ drive) required: ",Updates!D660)-(FIND("Home Share (H:\ drive) required: ",Updates!D660)+4)))))</f>
        <v>#VALUE!</v>
      </c>
      <c r="W660" t="str">
        <f t="shared" si="98"/>
        <v>No</v>
      </c>
      <c r="X660" t="e">
        <f>TRIM(CLEAN(MID(Updates!D660,FIND("S Drive Path: ",Updates!D660)+14,(FIND("Position",Updates!D660)-(FIND("S Drive Path: ",Updates!D660)+14)))))</f>
        <v>#VALUE!</v>
      </c>
      <c r="Y660" t="e">
        <f>("USR\"&amp;Updates!K660)</f>
        <v>#VALUE!</v>
      </c>
      <c r="Z660" t="e">
        <f>Updates!K660&amp;"$"</f>
        <v>#VALUE!</v>
      </c>
      <c r="AA660" s="11">
        <f t="shared" ca="1" si="99"/>
        <v>5</v>
      </c>
      <c r="AB660" s="6" t="str">
        <f ca="1">LOOKUP(AA660,AC2:AC21,AD2:AD21)</f>
        <v>DC1MDB05</v>
      </c>
    </row>
    <row r="661" spans="1:28" ht="12" customHeight="1">
      <c r="A661" s="6" t="e">
        <f>TRIM(CLEAN(MID(Updates!D661,FIND("Network User Id: ",Updates!D661)+17,(FIND("E-MAIL ACCOUNTS",Updates!D661)-(FIND("Network User Id:",Updates!D661)+17)))))</f>
        <v>#VALUE!</v>
      </c>
      <c r="B661" s="6" t="e">
        <f>TRIM(CLEAN(MID(Updates!D661,FIND("Logon ID: ",Updates!D661)+10,(FIND("Password:",Updates!D661)-(FIND("Logon ID:",Updates!D661)+10)))))</f>
        <v>#VALUE!</v>
      </c>
      <c r="C661" t="e">
        <f>TRIM(CLEAN(MID(Updates!D661,FIND("Primary Address: ",Updates!D661)+17,(FIND("Secondary Address:",Updates!D661)-(FIND("Primary Address: ",Updates!D661)+17)))))</f>
        <v>#VALUE!</v>
      </c>
      <c r="D661" t="e">
        <f>TRIM(CLEAN(MID(Updates!D661,FIND("Secondary Address: ",Updates!D661)+19,(FIND("** PLEASE DO NOT REPLY TO THIS E-MAIL. ",Updates!D661)-(FIND("Secondary Address: ",Updates!D661)+19)))))</f>
        <v>#VALUE!</v>
      </c>
      <c r="E661" t="b">
        <f>IF(COUNT(SEARCH({"transpo.ottawa.on.ca"},D661)),"@ottawa.ca")</f>
        <v>0</v>
      </c>
      <c r="F661" s="9" t="e">
        <f t="shared" si="91"/>
        <v>#VALUE!</v>
      </c>
      <c r="G661" t="e">
        <f>TRIM(CLEAN(MID(Updates!D661,FIND("E-mail Address: ",Updates!D661)+16,(FIND("The employee",Updates!D661)-(FIND("E-mail Address: ",Updates!D661)+16)))))</f>
        <v>#VALUE!</v>
      </c>
      <c r="H661" t="e">
        <f>TRIM(CLEAN(MID(Updates!D661,FIND("Account Password: ",Updates!D661)+18,(FIND("NETWORK ACCOUNTS",Updates!D661)-(FIND("Account Password:",Updates!D661)+18)))))</f>
        <v>#VALUE!</v>
      </c>
      <c r="I661" t="e">
        <f>TRIM(CLEAN(MID(Updates!D661,FIND("Password: ",Updates!D661)+10,(FIND("E-mail",Updates!D661)-(FIND("Password:",Updates!D661)+12)))))</f>
        <v>#VALUE!</v>
      </c>
      <c r="J661" t="e">
        <f>TRIM(CLEAN(MID(Updates!D661,FIND("Account to clone: ",Updates!D661)+18,(FIND("Position",Updates!D661)-(FIND("Account to clone: ",Updates!D661)+18)))))</f>
        <v>#VALUE!</v>
      </c>
      <c r="K661" t="e">
        <f>TRIM(CLEAN(MID(Updates!D661,FIND("Clone permissions of another account: ",Updates!D661)+38,(FIND("Email required:",Updates!D661)-(FIND("Clone permissions of another account: ",Updates!D661)+38)))))</f>
        <v>#VALUE!</v>
      </c>
      <c r="L661" t="e">
        <f t="shared" si="92"/>
        <v>#VALUE!</v>
      </c>
      <c r="M661" s="8" t="e">
        <f>TRIM(CLEAN(MID(Updates!D661,FIND("Branch: ",Updates!D661)+8,(FIND("Division",Updates!D661)-(FIND("Branch: ",Updates!D661)+8)))))</f>
        <v>#VALUE!</v>
      </c>
      <c r="N661" s="8" t="e">
        <f>TRIM(CLEAN(MID(Updates!D661,FIND("Pooled Position: ",Updates!D661)+17,(FIND("Are the",Updates!D661)-(FIND("Pooled Position: ",Updates!D661)+17)))))</f>
        <v>#VALUE!</v>
      </c>
      <c r="O661" t="e">
        <f>TRIM(CLEAN(MID(Updates!D661,FIND("Employee Name: ",Updates!D661)+15,(FIND("Job Title",Updates!D661)-(FIND("Employee Name: ",Updates!D661)+15)))))</f>
        <v>#VALUE!</v>
      </c>
      <c r="P661" t="e">
        <f t="shared" si="93"/>
        <v>#VALUE!</v>
      </c>
      <c r="Q661" t="e">
        <f t="shared" si="94"/>
        <v>#VALUE!</v>
      </c>
      <c r="R661" t="e">
        <f t="shared" si="95"/>
        <v>#VALUE!</v>
      </c>
      <c r="S661" t="e">
        <f>TRIM(CLEAN(MID(Updates!D661,FIND("Account to clone: ",Updates!D661)+18,(FIND("Position",Updates!D661)-(FIND("Account to clone: ",Updates!D661)+18)))))</f>
        <v>#VALUE!</v>
      </c>
      <c r="T661" t="str">
        <f t="shared" si="96"/>
        <v/>
      </c>
      <c r="U661" t="str">
        <f t="shared" si="97"/>
        <v>No</v>
      </c>
      <c r="V661" t="e">
        <f>TRIM(CLEAN(MID(Updates!D661,FIND("Home Share (H:\ drive) required: ",Updates!D661)+4,(FIND("Group Share (S:\ drive) required: ",Updates!D661)-(FIND("Home Share (H:\ drive) required: ",Updates!D661)+4)))))</f>
        <v>#VALUE!</v>
      </c>
      <c r="W661" t="str">
        <f t="shared" si="98"/>
        <v>No</v>
      </c>
      <c r="X661" t="e">
        <f>TRIM(CLEAN(MID(Updates!D661,FIND("S Drive Path: ",Updates!D661)+14,(FIND("Position",Updates!D661)-(FIND("S Drive Path: ",Updates!D661)+14)))))</f>
        <v>#VALUE!</v>
      </c>
      <c r="Y661" t="e">
        <f>("USR\"&amp;Updates!K661)</f>
        <v>#VALUE!</v>
      </c>
      <c r="Z661" t="e">
        <f>Updates!K661&amp;"$"</f>
        <v>#VALUE!</v>
      </c>
      <c r="AA661" s="11">
        <f t="shared" ca="1" si="99"/>
        <v>6</v>
      </c>
      <c r="AB661" s="6" t="str">
        <f ca="1">LOOKUP(AA661,AC2:AC21,AD2:AD21)</f>
        <v>DC1MDB06</v>
      </c>
    </row>
    <row r="662" spans="1:28" ht="12" customHeight="1">
      <c r="A662" s="6" t="e">
        <f>TRIM(CLEAN(MID(Updates!D662,FIND("Network User Id: ",Updates!D662)+17,(FIND("E-MAIL ACCOUNTS",Updates!D662)-(FIND("Network User Id:",Updates!D662)+17)))))</f>
        <v>#VALUE!</v>
      </c>
      <c r="B662" s="6" t="e">
        <f>TRIM(CLEAN(MID(Updates!D662,FIND("Logon ID: ",Updates!D662)+10,(FIND("Password:",Updates!D662)-(FIND("Logon ID:",Updates!D662)+10)))))</f>
        <v>#VALUE!</v>
      </c>
      <c r="C662" t="e">
        <f>TRIM(CLEAN(MID(Updates!D662,FIND("Primary Address: ",Updates!D662)+17,(FIND("Secondary Address:",Updates!D662)-(FIND("Primary Address: ",Updates!D662)+17)))))</f>
        <v>#VALUE!</v>
      </c>
      <c r="D662" t="e">
        <f>TRIM(CLEAN(MID(Updates!D662,FIND("Secondary Address: ",Updates!D662)+19,(FIND("** PLEASE DO NOT REPLY TO THIS E-MAIL. ",Updates!D662)-(FIND("Secondary Address: ",Updates!D662)+19)))))</f>
        <v>#VALUE!</v>
      </c>
      <c r="E662" t="b">
        <f>IF(COUNT(SEARCH({"transpo.ottawa.on.ca"},D662)),"@ottawa.ca")</f>
        <v>0</v>
      </c>
      <c r="F662" s="9" t="e">
        <f t="shared" si="91"/>
        <v>#VALUE!</v>
      </c>
      <c r="G662" t="e">
        <f>TRIM(CLEAN(MID(Updates!D662,FIND("E-mail Address: ",Updates!D662)+16,(FIND("The employee",Updates!D662)-(FIND("E-mail Address: ",Updates!D662)+16)))))</f>
        <v>#VALUE!</v>
      </c>
      <c r="H662" t="e">
        <f>TRIM(CLEAN(MID(Updates!D662,FIND("Account Password: ",Updates!D662)+18,(FIND("NETWORK ACCOUNTS",Updates!D662)-(FIND("Account Password:",Updates!D662)+18)))))</f>
        <v>#VALUE!</v>
      </c>
      <c r="I662" t="e">
        <f>TRIM(CLEAN(MID(Updates!D662,FIND("Password: ",Updates!D662)+10,(FIND("E-mail",Updates!D662)-(FIND("Password:",Updates!D662)+12)))))</f>
        <v>#VALUE!</v>
      </c>
      <c r="J662" t="e">
        <f>TRIM(CLEAN(MID(Updates!D662,FIND("Account to clone: ",Updates!D662)+18,(FIND("Position",Updates!D662)-(FIND("Account to clone: ",Updates!D662)+18)))))</f>
        <v>#VALUE!</v>
      </c>
      <c r="K662" t="e">
        <f>TRIM(CLEAN(MID(Updates!D662,FIND("Clone permissions of another account: ",Updates!D662)+38,(FIND("Email required:",Updates!D662)-(FIND("Clone permissions of another account: ",Updates!D662)+38)))))</f>
        <v>#VALUE!</v>
      </c>
      <c r="L662" t="e">
        <f t="shared" si="92"/>
        <v>#VALUE!</v>
      </c>
      <c r="M662" s="8" t="e">
        <f>TRIM(CLEAN(MID(Updates!D662,FIND("Branch: ",Updates!D662)+8,(FIND("Division",Updates!D662)-(FIND("Branch: ",Updates!D662)+8)))))</f>
        <v>#VALUE!</v>
      </c>
      <c r="N662" s="8" t="e">
        <f>TRIM(CLEAN(MID(Updates!D662,FIND("Pooled Position: ",Updates!D662)+17,(FIND("Are the",Updates!D662)-(FIND("Pooled Position: ",Updates!D662)+17)))))</f>
        <v>#VALUE!</v>
      </c>
      <c r="O662" t="e">
        <f>TRIM(CLEAN(MID(Updates!D662,FIND("Employee Name: ",Updates!D662)+15,(FIND("Job Title",Updates!D662)-(FIND("Employee Name: ",Updates!D662)+15)))))</f>
        <v>#VALUE!</v>
      </c>
      <c r="P662" t="e">
        <f t="shared" si="93"/>
        <v>#VALUE!</v>
      </c>
      <c r="Q662" t="e">
        <f t="shared" si="94"/>
        <v>#VALUE!</v>
      </c>
      <c r="R662" t="e">
        <f t="shared" si="95"/>
        <v>#VALUE!</v>
      </c>
      <c r="S662" t="e">
        <f>TRIM(CLEAN(MID(Updates!D662,FIND("Account to clone: ",Updates!D662)+18,(FIND("Position",Updates!D662)-(FIND("Account to clone: ",Updates!D662)+18)))))</f>
        <v>#VALUE!</v>
      </c>
      <c r="T662" t="str">
        <f t="shared" si="96"/>
        <v/>
      </c>
      <c r="U662" t="str">
        <f t="shared" si="97"/>
        <v>No</v>
      </c>
      <c r="V662" t="e">
        <f>TRIM(CLEAN(MID(Updates!D662,FIND("Home Share (H:\ drive) required: ",Updates!D662)+4,(FIND("Group Share (S:\ drive) required: ",Updates!D662)-(FIND("Home Share (H:\ drive) required: ",Updates!D662)+4)))))</f>
        <v>#VALUE!</v>
      </c>
      <c r="W662" t="str">
        <f t="shared" si="98"/>
        <v>No</v>
      </c>
      <c r="X662" t="e">
        <f>TRIM(CLEAN(MID(Updates!D662,FIND("S Drive Path: ",Updates!D662)+14,(FIND("Position",Updates!D662)-(FIND("S Drive Path: ",Updates!D662)+14)))))</f>
        <v>#VALUE!</v>
      </c>
      <c r="Y662" t="e">
        <f>("USR\"&amp;Updates!K662)</f>
        <v>#VALUE!</v>
      </c>
      <c r="Z662" t="e">
        <f>Updates!K662&amp;"$"</f>
        <v>#VALUE!</v>
      </c>
      <c r="AA662" s="11">
        <f t="shared" ca="1" si="99"/>
        <v>1</v>
      </c>
      <c r="AB662" s="6" t="str">
        <f ca="1">LOOKUP(AA662,AC2:AC21,AD2:AD21)</f>
        <v>DC1MDB01</v>
      </c>
    </row>
    <row r="663" spans="1:28" ht="12" customHeight="1">
      <c r="A663" s="6" t="e">
        <f>TRIM(CLEAN(MID(Updates!D663,FIND("Network User Id: ",Updates!D663)+17,(FIND("E-MAIL ACCOUNTS",Updates!D663)-(FIND("Network User Id:",Updates!D663)+17)))))</f>
        <v>#VALUE!</v>
      </c>
      <c r="B663" s="6" t="e">
        <f>TRIM(CLEAN(MID(Updates!D663,FIND("Logon ID: ",Updates!D663)+10,(FIND("Password:",Updates!D663)-(FIND("Logon ID:",Updates!D663)+10)))))</f>
        <v>#VALUE!</v>
      </c>
      <c r="C663" t="e">
        <f>TRIM(CLEAN(MID(Updates!D663,FIND("Primary Address: ",Updates!D663)+17,(FIND("Secondary Address:",Updates!D663)-(FIND("Primary Address: ",Updates!D663)+17)))))</f>
        <v>#VALUE!</v>
      </c>
      <c r="D663" t="e">
        <f>TRIM(CLEAN(MID(Updates!D663,FIND("Secondary Address: ",Updates!D663)+19,(FIND("** PLEASE DO NOT REPLY TO THIS E-MAIL. ",Updates!D663)-(FIND("Secondary Address: ",Updates!D663)+19)))))</f>
        <v>#VALUE!</v>
      </c>
      <c r="E663" t="b">
        <f>IF(COUNT(SEARCH({"transpo.ottawa.on.ca"},D663)),"@ottawa.ca")</f>
        <v>0</v>
      </c>
      <c r="F663" s="9" t="e">
        <f t="shared" si="91"/>
        <v>#VALUE!</v>
      </c>
      <c r="G663" t="e">
        <f>TRIM(CLEAN(MID(Updates!D663,FIND("E-mail Address: ",Updates!D663)+16,(FIND("The employee",Updates!D663)-(FIND("E-mail Address: ",Updates!D663)+16)))))</f>
        <v>#VALUE!</v>
      </c>
      <c r="H663" t="e">
        <f>TRIM(CLEAN(MID(Updates!D663,FIND("Account Password: ",Updates!D663)+18,(FIND("NETWORK ACCOUNTS",Updates!D663)-(FIND("Account Password:",Updates!D663)+18)))))</f>
        <v>#VALUE!</v>
      </c>
      <c r="I663" t="e">
        <f>TRIM(CLEAN(MID(Updates!D663,FIND("Password: ",Updates!D663)+10,(FIND("E-mail",Updates!D663)-(FIND("Password:",Updates!D663)+12)))))</f>
        <v>#VALUE!</v>
      </c>
      <c r="J663" t="e">
        <f>TRIM(CLEAN(MID(Updates!D663,FIND("Account to clone: ",Updates!D663)+18,(FIND("Position",Updates!D663)-(FIND("Account to clone: ",Updates!D663)+18)))))</f>
        <v>#VALUE!</v>
      </c>
      <c r="K663" t="e">
        <f>TRIM(CLEAN(MID(Updates!D663,FIND("Clone permissions of another account: ",Updates!D663)+38,(FIND("Email required:",Updates!D663)-(FIND("Clone permissions of another account: ",Updates!D663)+38)))))</f>
        <v>#VALUE!</v>
      </c>
      <c r="L663" t="e">
        <f t="shared" si="92"/>
        <v>#VALUE!</v>
      </c>
      <c r="M663" s="8" t="e">
        <f>TRIM(CLEAN(MID(Updates!D663,FIND("Branch: ",Updates!D663)+8,(FIND("Division",Updates!D663)-(FIND("Branch: ",Updates!D663)+8)))))</f>
        <v>#VALUE!</v>
      </c>
      <c r="N663" s="8" t="e">
        <f>TRIM(CLEAN(MID(Updates!D663,FIND("Pooled Position: ",Updates!D663)+17,(FIND("Are the",Updates!D663)-(FIND("Pooled Position: ",Updates!D663)+17)))))</f>
        <v>#VALUE!</v>
      </c>
      <c r="O663" t="e">
        <f>TRIM(CLEAN(MID(Updates!D663,FIND("Employee Name: ",Updates!D663)+15,(FIND("Job Title",Updates!D663)-(FIND("Employee Name: ",Updates!D663)+15)))))</f>
        <v>#VALUE!</v>
      </c>
      <c r="P663" t="e">
        <f t="shared" si="93"/>
        <v>#VALUE!</v>
      </c>
      <c r="Q663" t="e">
        <f t="shared" si="94"/>
        <v>#VALUE!</v>
      </c>
      <c r="R663" t="e">
        <f t="shared" si="95"/>
        <v>#VALUE!</v>
      </c>
      <c r="S663" t="e">
        <f>TRIM(CLEAN(MID(Updates!D663,FIND("Account to clone: ",Updates!D663)+18,(FIND("Position",Updates!D663)-(FIND("Account to clone: ",Updates!D663)+18)))))</f>
        <v>#VALUE!</v>
      </c>
      <c r="T663" t="str">
        <f t="shared" si="96"/>
        <v/>
      </c>
      <c r="U663" t="str">
        <f t="shared" si="97"/>
        <v>No</v>
      </c>
      <c r="V663" t="e">
        <f>TRIM(CLEAN(MID(Updates!D663,FIND("Home Share (H:\ drive) required: ",Updates!D663)+4,(FIND("Group Share (S:\ drive) required: ",Updates!D663)-(FIND("Home Share (H:\ drive) required: ",Updates!D663)+4)))))</f>
        <v>#VALUE!</v>
      </c>
      <c r="W663" t="str">
        <f t="shared" si="98"/>
        <v>No</v>
      </c>
      <c r="X663" t="e">
        <f>TRIM(CLEAN(MID(Updates!D663,FIND("S Drive Path: ",Updates!D663)+14,(FIND("Position",Updates!D663)-(FIND("S Drive Path: ",Updates!D663)+14)))))</f>
        <v>#VALUE!</v>
      </c>
      <c r="Y663" t="e">
        <f>("USR\"&amp;Updates!K663)</f>
        <v>#VALUE!</v>
      </c>
      <c r="Z663" t="e">
        <f>Updates!K663&amp;"$"</f>
        <v>#VALUE!</v>
      </c>
      <c r="AA663" s="11">
        <f t="shared" ca="1" si="99"/>
        <v>14</v>
      </c>
      <c r="AB663" s="6" t="str">
        <f ca="1">LOOKUP(AA663,AC2:AC21,AD2:AD21)</f>
        <v>DC4MDB04</v>
      </c>
    </row>
    <row r="664" spans="1:28" ht="12" customHeight="1">
      <c r="A664" s="6" t="e">
        <f>TRIM(CLEAN(MID(Updates!D664,FIND("Network User Id: ",Updates!D664)+17,(FIND("E-MAIL ACCOUNTS",Updates!D664)-(FIND("Network User Id:",Updates!D664)+17)))))</f>
        <v>#VALUE!</v>
      </c>
      <c r="B664" s="6" t="e">
        <f>TRIM(CLEAN(MID(Updates!D664,FIND("Logon ID: ",Updates!D664)+10,(FIND("Password:",Updates!D664)-(FIND("Logon ID:",Updates!D664)+10)))))</f>
        <v>#VALUE!</v>
      </c>
      <c r="C664" t="e">
        <f>TRIM(CLEAN(MID(Updates!D664,FIND("Primary Address: ",Updates!D664)+17,(FIND("Secondary Address:",Updates!D664)-(FIND("Primary Address: ",Updates!D664)+17)))))</f>
        <v>#VALUE!</v>
      </c>
      <c r="D664" t="e">
        <f>TRIM(CLEAN(MID(Updates!D664,FIND("Secondary Address: ",Updates!D664)+19,(FIND("** PLEASE DO NOT REPLY TO THIS E-MAIL. ",Updates!D664)-(FIND("Secondary Address: ",Updates!D664)+19)))))</f>
        <v>#VALUE!</v>
      </c>
      <c r="E664" t="b">
        <f>IF(COUNT(SEARCH({"transpo.ottawa.on.ca"},D664)),"@ottawa.ca")</f>
        <v>0</v>
      </c>
      <c r="F664" s="9" t="e">
        <f t="shared" si="91"/>
        <v>#VALUE!</v>
      </c>
      <c r="G664" t="e">
        <f>TRIM(CLEAN(MID(Updates!D664,FIND("E-mail Address: ",Updates!D664)+16,(FIND("The employee",Updates!D664)-(FIND("E-mail Address: ",Updates!D664)+16)))))</f>
        <v>#VALUE!</v>
      </c>
      <c r="H664" t="e">
        <f>TRIM(CLEAN(MID(Updates!D664,FIND("Account Password: ",Updates!D664)+18,(FIND("NETWORK ACCOUNTS",Updates!D664)-(FIND("Account Password:",Updates!D664)+18)))))</f>
        <v>#VALUE!</v>
      </c>
      <c r="I664" t="e">
        <f>TRIM(CLEAN(MID(Updates!D664,FIND("Password: ",Updates!D664)+10,(FIND("E-mail",Updates!D664)-(FIND("Password:",Updates!D664)+12)))))</f>
        <v>#VALUE!</v>
      </c>
      <c r="J664" t="e">
        <f>TRIM(CLEAN(MID(Updates!D664,FIND("Account to clone: ",Updates!D664)+18,(FIND("Position",Updates!D664)-(FIND("Account to clone: ",Updates!D664)+18)))))</f>
        <v>#VALUE!</v>
      </c>
      <c r="K664" t="e">
        <f>TRIM(CLEAN(MID(Updates!D664,FIND("Clone permissions of another account: ",Updates!D664)+38,(FIND("Email required:",Updates!D664)-(FIND("Clone permissions of another account: ",Updates!D664)+38)))))</f>
        <v>#VALUE!</v>
      </c>
      <c r="L664" t="e">
        <f t="shared" si="92"/>
        <v>#VALUE!</v>
      </c>
      <c r="M664" s="8" t="e">
        <f>TRIM(CLEAN(MID(Updates!D664,FIND("Branch: ",Updates!D664)+8,(FIND("Division",Updates!D664)-(FIND("Branch: ",Updates!D664)+8)))))</f>
        <v>#VALUE!</v>
      </c>
      <c r="N664" s="8" t="e">
        <f>TRIM(CLEAN(MID(Updates!D664,FIND("Pooled Position: ",Updates!D664)+17,(FIND("Are the",Updates!D664)-(FIND("Pooled Position: ",Updates!D664)+17)))))</f>
        <v>#VALUE!</v>
      </c>
      <c r="O664" t="e">
        <f>TRIM(CLEAN(MID(Updates!D664,FIND("Employee Name: ",Updates!D664)+15,(FIND("Job Title",Updates!D664)-(FIND("Employee Name: ",Updates!D664)+15)))))</f>
        <v>#VALUE!</v>
      </c>
      <c r="P664" t="e">
        <f t="shared" si="93"/>
        <v>#VALUE!</v>
      </c>
      <c r="Q664" t="e">
        <f t="shared" si="94"/>
        <v>#VALUE!</v>
      </c>
      <c r="R664" t="e">
        <f t="shared" si="95"/>
        <v>#VALUE!</v>
      </c>
      <c r="S664" t="e">
        <f>TRIM(CLEAN(MID(Updates!D664,FIND("Account to clone: ",Updates!D664)+18,(FIND("Position",Updates!D664)-(FIND("Account to clone: ",Updates!D664)+18)))))</f>
        <v>#VALUE!</v>
      </c>
      <c r="T664" t="str">
        <f t="shared" si="96"/>
        <v/>
      </c>
      <c r="U664" t="str">
        <f t="shared" si="97"/>
        <v>No</v>
      </c>
      <c r="V664" t="e">
        <f>TRIM(CLEAN(MID(Updates!D664,FIND("Home Share (H:\ drive) required: ",Updates!D664)+4,(FIND("Group Share (S:\ drive) required: ",Updates!D664)-(FIND("Home Share (H:\ drive) required: ",Updates!D664)+4)))))</f>
        <v>#VALUE!</v>
      </c>
      <c r="W664" t="str">
        <f t="shared" si="98"/>
        <v>No</v>
      </c>
      <c r="X664" t="e">
        <f>TRIM(CLEAN(MID(Updates!D664,FIND("S Drive Path: ",Updates!D664)+14,(FIND("Position",Updates!D664)-(FIND("S Drive Path: ",Updates!D664)+14)))))</f>
        <v>#VALUE!</v>
      </c>
      <c r="Y664" t="e">
        <f>("USR\"&amp;Updates!K664)</f>
        <v>#VALUE!</v>
      </c>
      <c r="Z664" t="e">
        <f>Updates!K664&amp;"$"</f>
        <v>#VALUE!</v>
      </c>
      <c r="AA664" s="11">
        <f t="shared" ca="1" si="99"/>
        <v>12</v>
      </c>
      <c r="AB664" s="6" t="str">
        <f ca="1">LOOKUP(AA664,AC2:AC21,AD2:AD21)</f>
        <v>DC4MDB02</v>
      </c>
    </row>
    <row r="665" spans="1:28" ht="12" customHeight="1">
      <c r="A665" s="6" t="e">
        <f>TRIM(CLEAN(MID(Updates!D665,FIND("Network User Id: ",Updates!D665)+17,(FIND("E-MAIL ACCOUNTS",Updates!D665)-(FIND("Network User Id:",Updates!D665)+17)))))</f>
        <v>#VALUE!</v>
      </c>
      <c r="B665" s="6" t="e">
        <f>TRIM(CLEAN(MID(Updates!D665,FIND("Logon ID: ",Updates!D665)+10,(FIND("Password:",Updates!D665)-(FIND("Logon ID:",Updates!D665)+10)))))</f>
        <v>#VALUE!</v>
      </c>
      <c r="C665" t="e">
        <f>TRIM(CLEAN(MID(Updates!D665,FIND("Primary Address: ",Updates!D665)+17,(FIND("Secondary Address:",Updates!D665)-(FIND("Primary Address: ",Updates!D665)+17)))))</f>
        <v>#VALUE!</v>
      </c>
      <c r="D665" t="e">
        <f>TRIM(CLEAN(MID(Updates!D665,FIND("Secondary Address: ",Updates!D665)+19,(FIND("** PLEASE DO NOT REPLY TO THIS E-MAIL. ",Updates!D665)-(FIND("Secondary Address: ",Updates!D665)+19)))))</f>
        <v>#VALUE!</v>
      </c>
      <c r="E665" t="b">
        <f>IF(COUNT(SEARCH({"transpo.ottawa.on.ca"},D665)),"@ottawa.ca")</f>
        <v>0</v>
      </c>
      <c r="F665" s="9" t="e">
        <f t="shared" si="91"/>
        <v>#VALUE!</v>
      </c>
      <c r="G665" t="e">
        <f>TRIM(CLEAN(MID(Updates!D665,FIND("E-mail Address: ",Updates!D665)+16,(FIND("The employee",Updates!D665)-(FIND("E-mail Address: ",Updates!D665)+16)))))</f>
        <v>#VALUE!</v>
      </c>
      <c r="H665" t="e">
        <f>TRIM(CLEAN(MID(Updates!D665,FIND("Account Password: ",Updates!D665)+18,(FIND("NETWORK ACCOUNTS",Updates!D665)-(FIND("Account Password:",Updates!D665)+18)))))</f>
        <v>#VALUE!</v>
      </c>
      <c r="I665" t="e">
        <f>TRIM(CLEAN(MID(Updates!D665,FIND("Password: ",Updates!D665)+10,(FIND("E-mail",Updates!D665)-(FIND("Password:",Updates!D665)+12)))))</f>
        <v>#VALUE!</v>
      </c>
      <c r="J665" t="e">
        <f>TRIM(CLEAN(MID(Updates!D665,FIND("Account to clone: ",Updates!D665)+18,(FIND("Position",Updates!D665)-(FIND("Account to clone: ",Updates!D665)+18)))))</f>
        <v>#VALUE!</v>
      </c>
      <c r="K665" t="e">
        <f>TRIM(CLEAN(MID(Updates!D665,FIND("Clone permissions of another account: ",Updates!D665)+38,(FIND("Email required:",Updates!D665)-(FIND("Clone permissions of another account: ",Updates!D665)+38)))))</f>
        <v>#VALUE!</v>
      </c>
      <c r="L665" t="e">
        <f t="shared" si="92"/>
        <v>#VALUE!</v>
      </c>
      <c r="M665" s="8" t="e">
        <f>TRIM(CLEAN(MID(Updates!D665,FIND("Branch: ",Updates!D665)+8,(FIND("Division",Updates!D665)-(FIND("Branch: ",Updates!D665)+8)))))</f>
        <v>#VALUE!</v>
      </c>
      <c r="N665" s="8" t="e">
        <f>TRIM(CLEAN(MID(Updates!D665,FIND("Pooled Position: ",Updates!D665)+17,(FIND("Are the",Updates!D665)-(FIND("Pooled Position: ",Updates!D665)+17)))))</f>
        <v>#VALUE!</v>
      </c>
      <c r="O665" t="e">
        <f>TRIM(CLEAN(MID(Updates!D665,FIND("Employee Name: ",Updates!D665)+15,(FIND("Job Title",Updates!D665)-(FIND("Employee Name: ",Updates!D665)+15)))))</f>
        <v>#VALUE!</v>
      </c>
      <c r="P665" t="e">
        <f t="shared" si="93"/>
        <v>#VALUE!</v>
      </c>
      <c r="Q665" t="e">
        <f t="shared" si="94"/>
        <v>#VALUE!</v>
      </c>
      <c r="R665" t="e">
        <f t="shared" si="95"/>
        <v>#VALUE!</v>
      </c>
      <c r="S665" t="e">
        <f>TRIM(CLEAN(MID(Updates!D665,FIND("Account to clone: ",Updates!D665)+18,(FIND("Position",Updates!D665)-(FIND("Account to clone: ",Updates!D665)+18)))))</f>
        <v>#VALUE!</v>
      </c>
      <c r="T665" t="str">
        <f t="shared" si="96"/>
        <v/>
      </c>
      <c r="U665" t="str">
        <f t="shared" si="97"/>
        <v>No</v>
      </c>
      <c r="V665" t="e">
        <f>TRIM(CLEAN(MID(Updates!D665,FIND("Home Share (H:\ drive) required: ",Updates!D665)+4,(FIND("Group Share (S:\ drive) required: ",Updates!D665)-(FIND("Home Share (H:\ drive) required: ",Updates!D665)+4)))))</f>
        <v>#VALUE!</v>
      </c>
      <c r="W665" t="str">
        <f t="shared" si="98"/>
        <v>No</v>
      </c>
      <c r="X665" t="e">
        <f>TRIM(CLEAN(MID(Updates!D665,FIND("S Drive Path: ",Updates!D665)+14,(FIND("Position",Updates!D665)-(FIND("S Drive Path: ",Updates!D665)+14)))))</f>
        <v>#VALUE!</v>
      </c>
      <c r="Y665" t="e">
        <f>("USR\"&amp;Updates!K665)</f>
        <v>#VALUE!</v>
      </c>
      <c r="Z665" t="e">
        <f>Updates!K665&amp;"$"</f>
        <v>#VALUE!</v>
      </c>
      <c r="AA665" s="11">
        <f t="shared" ca="1" si="99"/>
        <v>4</v>
      </c>
      <c r="AB665" s="6" t="str">
        <f ca="1">LOOKUP(AA665,AC2:AC21,AD2:AD21)</f>
        <v>DC1MDB04</v>
      </c>
    </row>
    <row r="666" spans="1:28" ht="12" customHeight="1">
      <c r="A666" s="6" t="e">
        <f>TRIM(CLEAN(MID(Updates!D666,FIND("Network User Id: ",Updates!D666)+17,(FIND("E-MAIL ACCOUNTS",Updates!D666)-(FIND("Network User Id:",Updates!D666)+17)))))</f>
        <v>#VALUE!</v>
      </c>
      <c r="B666" s="6" t="e">
        <f>TRIM(CLEAN(MID(Updates!D666,FIND("Logon ID: ",Updates!D666)+10,(FIND("Password:",Updates!D666)-(FIND("Logon ID:",Updates!D666)+10)))))</f>
        <v>#VALUE!</v>
      </c>
      <c r="C666" t="e">
        <f>TRIM(CLEAN(MID(Updates!D666,FIND("Primary Address: ",Updates!D666)+17,(FIND("Secondary Address:",Updates!D666)-(FIND("Primary Address: ",Updates!D666)+17)))))</f>
        <v>#VALUE!</v>
      </c>
      <c r="D666" t="e">
        <f>TRIM(CLEAN(MID(Updates!D666,FIND("Secondary Address: ",Updates!D666)+19,(FIND("** PLEASE DO NOT REPLY TO THIS E-MAIL. ",Updates!D666)-(FIND("Secondary Address: ",Updates!D666)+19)))))</f>
        <v>#VALUE!</v>
      </c>
      <c r="E666" t="b">
        <f>IF(COUNT(SEARCH({"transpo.ottawa.on.ca"},D666)),"@ottawa.ca")</f>
        <v>0</v>
      </c>
      <c r="F666" s="9" t="e">
        <f t="shared" si="91"/>
        <v>#VALUE!</v>
      </c>
      <c r="G666" t="e">
        <f>TRIM(CLEAN(MID(Updates!D666,FIND("E-mail Address: ",Updates!D666)+16,(FIND("The employee",Updates!D666)-(FIND("E-mail Address: ",Updates!D666)+16)))))</f>
        <v>#VALUE!</v>
      </c>
      <c r="H666" t="e">
        <f>TRIM(CLEAN(MID(Updates!D666,FIND("Account Password: ",Updates!D666)+18,(FIND("NETWORK ACCOUNTS",Updates!D666)-(FIND("Account Password:",Updates!D666)+18)))))</f>
        <v>#VALUE!</v>
      </c>
      <c r="I666" t="e">
        <f>TRIM(CLEAN(MID(Updates!D666,FIND("Password: ",Updates!D666)+10,(FIND("E-mail",Updates!D666)-(FIND("Password:",Updates!D666)+12)))))</f>
        <v>#VALUE!</v>
      </c>
      <c r="J666" t="e">
        <f>TRIM(CLEAN(MID(Updates!D666,FIND("Account to clone: ",Updates!D666)+18,(FIND("Position",Updates!D666)-(FIND("Account to clone: ",Updates!D666)+18)))))</f>
        <v>#VALUE!</v>
      </c>
      <c r="K666" t="e">
        <f>TRIM(CLEAN(MID(Updates!D666,FIND("Clone permissions of another account: ",Updates!D666)+38,(FIND("Email required:",Updates!D666)-(FIND("Clone permissions of another account: ",Updates!D666)+38)))))</f>
        <v>#VALUE!</v>
      </c>
      <c r="L666" t="e">
        <f t="shared" si="92"/>
        <v>#VALUE!</v>
      </c>
      <c r="M666" s="8" t="e">
        <f>TRIM(CLEAN(MID(Updates!D666,FIND("Branch: ",Updates!D666)+8,(FIND("Division",Updates!D666)-(FIND("Branch: ",Updates!D666)+8)))))</f>
        <v>#VALUE!</v>
      </c>
      <c r="N666" s="8" t="e">
        <f>TRIM(CLEAN(MID(Updates!D666,FIND("Pooled Position: ",Updates!D666)+17,(FIND("Are the",Updates!D666)-(FIND("Pooled Position: ",Updates!D666)+17)))))</f>
        <v>#VALUE!</v>
      </c>
      <c r="O666" t="e">
        <f>TRIM(CLEAN(MID(Updates!D666,FIND("Employee Name: ",Updates!D666)+15,(FIND("Job Title",Updates!D666)-(FIND("Employee Name: ",Updates!D666)+15)))))</f>
        <v>#VALUE!</v>
      </c>
      <c r="P666" t="e">
        <f t="shared" si="93"/>
        <v>#VALUE!</v>
      </c>
      <c r="Q666" t="e">
        <f t="shared" si="94"/>
        <v>#VALUE!</v>
      </c>
      <c r="R666" t="e">
        <f t="shared" si="95"/>
        <v>#VALUE!</v>
      </c>
      <c r="S666" t="e">
        <f>TRIM(CLEAN(MID(Updates!D666,FIND("Account to clone: ",Updates!D666)+18,(FIND("Position",Updates!D666)-(FIND("Account to clone: ",Updates!D666)+18)))))</f>
        <v>#VALUE!</v>
      </c>
      <c r="T666" t="str">
        <f t="shared" si="96"/>
        <v/>
      </c>
      <c r="U666" t="str">
        <f t="shared" si="97"/>
        <v>No</v>
      </c>
      <c r="V666" t="e">
        <f>TRIM(CLEAN(MID(Updates!D666,FIND("Home Share (H:\ drive) required: ",Updates!D666)+4,(FIND("Group Share (S:\ drive) required: ",Updates!D666)-(FIND("Home Share (H:\ drive) required: ",Updates!D666)+4)))))</f>
        <v>#VALUE!</v>
      </c>
      <c r="W666" t="str">
        <f t="shared" si="98"/>
        <v>No</v>
      </c>
      <c r="X666" t="e">
        <f>TRIM(CLEAN(MID(Updates!D666,FIND("S Drive Path: ",Updates!D666)+14,(FIND("Position",Updates!D666)-(FIND("S Drive Path: ",Updates!D666)+14)))))</f>
        <v>#VALUE!</v>
      </c>
      <c r="Y666" t="e">
        <f>("USR\"&amp;Updates!K666)</f>
        <v>#VALUE!</v>
      </c>
      <c r="Z666" t="e">
        <f>Updates!K666&amp;"$"</f>
        <v>#VALUE!</v>
      </c>
      <c r="AA666" s="11">
        <f t="shared" ca="1" si="99"/>
        <v>10</v>
      </c>
      <c r="AB666" s="6" t="str">
        <f ca="1">LOOKUP(AA666,AC2:AC21,AD2:AD21)</f>
        <v>DC1MDB10</v>
      </c>
    </row>
    <row r="667" spans="1:28" ht="12" customHeight="1">
      <c r="A667" s="6" t="e">
        <f>TRIM(CLEAN(MID(Updates!D667,FIND("Network User Id: ",Updates!D667)+17,(FIND("E-MAIL ACCOUNTS",Updates!D667)-(FIND("Network User Id:",Updates!D667)+17)))))</f>
        <v>#VALUE!</v>
      </c>
      <c r="B667" s="6" t="e">
        <f>TRIM(CLEAN(MID(Updates!D667,FIND("Logon ID: ",Updates!D667)+10,(FIND("Password:",Updates!D667)-(FIND("Logon ID:",Updates!D667)+10)))))</f>
        <v>#VALUE!</v>
      </c>
      <c r="C667" t="e">
        <f>TRIM(CLEAN(MID(Updates!D667,FIND("Primary Address: ",Updates!D667)+17,(FIND("Secondary Address:",Updates!D667)-(FIND("Primary Address: ",Updates!D667)+17)))))</f>
        <v>#VALUE!</v>
      </c>
      <c r="D667" t="e">
        <f>TRIM(CLEAN(MID(Updates!D667,FIND("Secondary Address: ",Updates!D667)+19,(FIND("** PLEASE DO NOT REPLY TO THIS E-MAIL. ",Updates!D667)-(FIND("Secondary Address: ",Updates!D667)+19)))))</f>
        <v>#VALUE!</v>
      </c>
      <c r="E667" t="b">
        <f>IF(COUNT(SEARCH({"transpo.ottawa.on.ca"},D667)),"@ottawa.ca")</f>
        <v>0</v>
      </c>
      <c r="F667" s="9" t="e">
        <f t="shared" si="91"/>
        <v>#VALUE!</v>
      </c>
      <c r="G667" t="e">
        <f>TRIM(CLEAN(MID(Updates!D667,FIND("E-mail Address: ",Updates!D667)+16,(FIND("The employee",Updates!D667)-(FIND("E-mail Address: ",Updates!D667)+16)))))</f>
        <v>#VALUE!</v>
      </c>
      <c r="H667" t="e">
        <f>TRIM(CLEAN(MID(Updates!D667,FIND("Account Password: ",Updates!D667)+18,(FIND("NETWORK ACCOUNTS",Updates!D667)-(FIND("Account Password:",Updates!D667)+18)))))</f>
        <v>#VALUE!</v>
      </c>
      <c r="I667" t="e">
        <f>TRIM(CLEAN(MID(Updates!D667,FIND("Password: ",Updates!D667)+10,(FIND("E-mail",Updates!D667)-(FIND("Password:",Updates!D667)+12)))))</f>
        <v>#VALUE!</v>
      </c>
      <c r="J667" t="e">
        <f>TRIM(CLEAN(MID(Updates!D667,FIND("Account to clone: ",Updates!D667)+18,(FIND("Position",Updates!D667)-(FIND("Account to clone: ",Updates!D667)+18)))))</f>
        <v>#VALUE!</v>
      </c>
      <c r="K667" t="e">
        <f>TRIM(CLEAN(MID(Updates!D667,FIND("Clone permissions of another account: ",Updates!D667)+38,(FIND("Email required:",Updates!D667)-(FIND("Clone permissions of another account: ",Updates!D667)+38)))))</f>
        <v>#VALUE!</v>
      </c>
      <c r="L667" t="e">
        <f t="shared" si="92"/>
        <v>#VALUE!</v>
      </c>
      <c r="M667" s="8" t="e">
        <f>TRIM(CLEAN(MID(Updates!D667,FIND("Branch: ",Updates!D667)+8,(FIND("Division",Updates!D667)-(FIND("Branch: ",Updates!D667)+8)))))</f>
        <v>#VALUE!</v>
      </c>
      <c r="N667" s="8" t="e">
        <f>TRIM(CLEAN(MID(Updates!D667,FIND("Pooled Position: ",Updates!D667)+17,(FIND("Are the",Updates!D667)-(FIND("Pooled Position: ",Updates!D667)+17)))))</f>
        <v>#VALUE!</v>
      </c>
      <c r="O667" t="e">
        <f>TRIM(CLEAN(MID(Updates!D667,FIND("Employee Name: ",Updates!D667)+15,(FIND("Job Title",Updates!D667)-(FIND("Employee Name: ",Updates!D667)+15)))))</f>
        <v>#VALUE!</v>
      </c>
      <c r="P667" t="e">
        <f t="shared" si="93"/>
        <v>#VALUE!</v>
      </c>
      <c r="Q667" t="e">
        <f t="shared" si="94"/>
        <v>#VALUE!</v>
      </c>
      <c r="R667" t="e">
        <f t="shared" si="95"/>
        <v>#VALUE!</v>
      </c>
      <c r="S667" t="e">
        <f>TRIM(CLEAN(MID(Updates!D667,FIND("Account to clone: ",Updates!D667)+18,(FIND("Position",Updates!D667)-(FIND("Account to clone: ",Updates!D667)+18)))))</f>
        <v>#VALUE!</v>
      </c>
      <c r="T667" t="str">
        <f t="shared" si="96"/>
        <v/>
      </c>
      <c r="U667" t="str">
        <f t="shared" si="97"/>
        <v>No</v>
      </c>
      <c r="V667" t="e">
        <f>TRIM(CLEAN(MID(Updates!D667,FIND("Home Share (H:\ drive) required: ",Updates!D667)+4,(FIND("Group Share (S:\ drive) required: ",Updates!D667)-(FIND("Home Share (H:\ drive) required: ",Updates!D667)+4)))))</f>
        <v>#VALUE!</v>
      </c>
      <c r="W667" t="str">
        <f t="shared" si="98"/>
        <v>No</v>
      </c>
      <c r="X667" t="e">
        <f>TRIM(CLEAN(MID(Updates!D667,FIND("S Drive Path: ",Updates!D667)+14,(FIND("Position",Updates!D667)-(FIND("S Drive Path: ",Updates!D667)+14)))))</f>
        <v>#VALUE!</v>
      </c>
      <c r="Y667" t="e">
        <f>("USR\"&amp;Updates!K667)</f>
        <v>#VALUE!</v>
      </c>
      <c r="Z667" t="e">
        <f>Updates!K667&amp;"$"</f>
        <v>#VALUE!</v>
      </c>
      <c r="AA667" s="11">
        <f t="shared" ca="1" si="99"/>
        <v>3</v>
      </c>
      <c r="AB667" s="6" t="str">
        <f ca="1">LOOKUP(AA667,AC2:AC21,AD2:AD21)</f>
        <v>DC1MDB03</v>
      </c>
    </row>
    <row r="668" spans="1:28" ht="12" customHeight="1">
      <c r="A668" s="6" t="e">
        <f>TRIM(CLEAN(MID(Updates!D668,FIND("Network User Id: ",Updates!D668)+17,(FIND("E-MAIL ACCOUNTS",Updates!D668)-(FIND("Network User Id:",Updates!D668)+17)))))</f>
        <v>#VALUE!</v>
      </c>
      <c r="B668" s="6" t="e">
        <f>TRIM(CLEAN(MID(Updates!D668,FIND("Logon ID: ",Updates!D668)+10,(FIND("Password:",Updates!D668)-(FIND("Logon ID:",Updates!D668)+10)))))</f>
        <v>#VALUE!</v>
      </c>
      <c r="C668" t="e">
        <f>TRIM(CLEAN(MID(Updates!D668,FIND("Primary Address: ",Updates!D668)+17,(FIND("Secondary Address:",Updates!D668)-(FIND("Primary Address: ",Updates!D668)+17)))))</f>
        <v>#VALUE!</v>
      </c>
      <c r="D668" t="e">
        <f>TRIM(CLEAN(MID(Updates!D668,FIND("Secondary Address: ",Updates!D668)+19,(FIND("** PLEASE DO NOT REPLY TO THIS E-MAIL. ",Updates!D668)-(FIND("Secondary Address: ",Updates!D668)+19)))))</f>
        <v>#VALUE!</v>
      </c>
      <c r="E668" t="b">
        <f>IF(COUNT(SEARCH({"transpo.ottawa.on.ca"},D668)),"@ottawa.ca")</f>
        <v>0</v>
      </c>
      <c r="F668" s="9" t="e">
        <f t="shared" si="91"/>
        <v>#VALUE!</v>
      </c>
      <c r="G668" t="e">
        <f>TRIM(CLEAN(MID(Updates!D668,FIND("E-mail Address: ",Updates!D668)+16,(FIND("The employee",Updates!D668)-(FIND("E-mail Address: ",Updates!D668)+16)))))</f>
        <v>#VALUE!</v>
      </c>
      <c r="H668" t="e">
        <f>TRIM(CLEAN(MID(Updates!D668,FIND("Account Password: ",Updates!D668)+18,(FIND("NETWORK ACCOUNTS",Updates!D668)-(FIND("Account Password:",Updates!D668)+18)))))</f>
        <v>#VALUE!</v>
      </c>
      <c r="I668" t="e">
        <f>TRIM(CLEAN(MID(Updates!D668,FIND("Password: ",Updates!D668)+10,(FIND("E-mail",Updates!D668)-(FIND("Password:",Updates!D668)+12)))))</f>
        <v>#VALUE!</v>
      </c>
      <c r="J668" t="e">
        <f>TRIM(CLEAN(MID(Updates!D668,FIND("Account to clone: ",Updates!D668)+18,(FIND("Position",Updates!D668)-(FIND("Account to clone: ",Updates!D668)+18)))))</f>
        <v>#VALUE!</v>
      </c>
      <c r="K668" t="e">
        <f>TRIM(CLEAN(MID(Updates!D668,FIND("Clone permissions of another account: ",Updates!D668)+38,(FIND("Email required:",Updates!D668)-(FIND("Clone permissions of another account: ",Updates!D668)+38)))))</f>
        <v>#VALUE!</v>
      </c>
      <c r="L668" t="e">
        <f t="shared" si="92"/>
        <v>#VALUE!</v>
      </c>
      <c r="M668" s="8" t="e">
        <f>TRIM(CLEAN(MID(Updates!D668,FIND("Branch: ",Updates!D668)+8,(FIND("Division",Updates!D668)-(FIND("Branch: ",Updates!D668)+8)))))</f>
        <v>#VALUE!</v>
      </c>
      <c r="N668" s="8" t="e">
        <f>TRIM(CLEAN(MID(Updates!D668,FIND("Pooled Position: ",Updates!D668)+17,(FIND("Are the",Updates!D668)-(FIND("Pooled Position: ",Updates!D668)+17)))))</f>
        <v>#VALUE!</v>
      </c>
      <c r="O668" t="e">
        <f>TRIM(CLEAN(MID(Updates!D668,FIND("Employee Name: ",Updates!D668)+15,(FIND("Job Title",Updates!D668)-(FIND("Employee Name: ",Updates!D668)+15)))))</f>
        <v>#VALUE!</v>
      </c>
      <c r="P668" t="e">
        <f t="shared" si="93"/>
        <v>#VALUE!</v>
      </c>
      <c r="Q668" t="e">
        <f t="shared" si="94"/>
        <v>#VALUE!</v>
      </c>
      <c r="R668" t="e">
        <f t="shared" si="95"/>
        <v>#VALUE!</v>
      </c>
      <c r="S668" t="e">
        <f>TRIM(CLEAN(MID(Updates!D668,FIND("Account to clone: ",Updates!D668)+18,(FIND("Position",Updates!D668)-(FIND("Account to clone: ",Updates!D668)+18)))))</f>
        <v>#VALUE!</v>
      </c>
      <c r="T668" t="str">
        <f t="shared" si="96"/>
        <v/>
      </c>
      <c r="U668" t="str">
        <f t="shared" si="97"/>
        <v>No</v>
      </c>
      <c r="V668" t="e">
        <f>TRIM(CLEAN(MID(Updates!D668,FIND("Home Share (H:\ drive) required: ",Updates!D668)+4,(FIND("Group Share (S:\ drive) required: ",Updates!D668)-(FIND("Home Share (H:\ drive) required: ",Updates!D668)+4)))))</f>
        <v>#VALUE!</v>
      </c>
      <c r="W668" t="str">
        <f t="shared" si="98"/>
        <v>No</v>
      </c>
      <c r="X668" t="e">
        <f>TRIM(CLEAN(MID(Updates!D668,FIND("S Drive Path: ",Updates!D668)+14,(FIND("Position",Updates!D668)-(FIND("S Drive Path: ",Updates!D668)+14)))))</f>
        <v>#VALUE!</v>
      </c>
      <c r="Y668" t="e">
        <f>("USR\"&amp;Updates!K668)</f>
        <v>#VALUE!</v>
      </c>
      <c r="Z668" t="e">
        <f>Updates!K668&amp;"$"</f>
        <v>#VALUE!</v>
      </c>
      <c r="AA668" s="11">
        <f t="shared" ca="1" si="99"/>
        <v>14</v>
      </c>
      <c r="AB668" s="6" t="str">
        <f ca="1">LOOKUP(AA668,AC2:AC21,AD2:AD21)</f>
        <v>DC4MDB04</v>
      </c>
    </row>
    <row r="669" spans="1:28" ht="12" customHeight="1">
      <c r="A669" s="6" t="e">
        <f>TRIM(CLEAN(MID(Updates!D669,FIND("Network User Id: ",Updates!D669)+17,(FIND("E-MAIL ACCOUNTS",Updates!D669)-(FIND("Network User Id:",Updates!D669)+17)))))</f>
        <v>#VALUE!</v>
      </c>
      <c r="B669" s="6" t="e">
        <f>TRIM(CLEAN(MID(Updates!D669,FIND("Logon ID: ",Updates!D669)+10,(FIND("Password:",Updates!D669)-(FIND("Logon ID:",Updates!D669)+10)))))</f>
        <v>#VALUE!</v>
      </c>
      <c r="C669" t="e">
        <f>TRIM(CLEAN(MID(Updates!D669,FIND("Primary Address: ",Updates!D669)+17,(FIND("Secondary Address:",Updates!D669)-(FIND("Primary Address: ",Updates!D669)+17)))))</f>
        <v>#VALUE!</v>
      </c>
      <c r="D669" t="e">
        <f>TRIM(CLEAN(MID(Updates!D669,FIND("Secondary Address: ",Updates!D669)+19,(FIND("** PLEASE DO NOT REPLY TO THIS E-MAIL. ",Updates!D669)-(FIND("Secondary Address: ",Updates!D669)+19)))))</f>
        <v>#VALUE!</v>
      </c>
      <c r="E669" t="b">
        <f>IF(COUNT(SEARCH({"transpo.ottawa.on.ca"},D669)),"@ottawa.ca")</f>
        <v>0</v>
      </c>
      <c r="F669" s="9" t="e">
        <f t="shared" si="91"/>
        <v>#VALUE!</v>
      </c>
      <c r="G669" t="e">
        <f>TRIM(CLEAN(MID(Updates!D669,FIND("E-mail Address: ",Updates!D669)+16,(FIND("The employee",Updates!D669)-(FIND("E-mail Address: ",Updates!D669)+16)))))</f>
        <v>#VALUE!</v>
      </c>
      <c r="H669" t="e">
        <f>TRIM(CLEAN(MID(Updates!D669,FIND("Account Password: ",Updates!D669)+18,(FIND("NETWORK ACCOUNTS",Updates!D669)-(FIND("Account Password:",Updates!D669)+18)))))</f>
        <v>#VALUE!</v>
      </c>
      <c r="I669" t="e">
        <f>TRIM(CLEAN(MID(Updates!D669,FIND("Password: ",Updates!D669)+10,(FIND("E-mail",Updates!D669)-(FIND("Password:",Updates!D669)+12)))))</f>
        <v>#VALUE!</v>
      </c>
      <c r="J669" t="e">
        <f>TRIM(CLEAN(MID(Updates!D669,FIND("Account to clone: ",Updates!D669)+18,(FIND("Position",Updates!D669)-(FIND("Account to clone: ",Updates!D669)+18)))))</f>
        <v>#VALUE!</v>
      </c>
      <c r="K669" t="e">
        <f>TRIM(CLEAN(MID(Updates!D669,FIND("Clone permissions of another account: ",Updates!D669)+38,(FIND("Email required:",Updates!D669)-(FIND("Clone permissions of another account: ",Updates!D669)+38)))))</f>
        <v>#VALUE!</v>
      </c>
      <c r="L669" t="e">
        <f t="shared" si="92"/>
        <v>#VALUE!</v>
      </c>
      <c r="M669" s="8" t="e">
        <f>TRIM(CLEAN(MID(Updates!D669,FIND("Branch: ",Updates!D669)+8,(FIND("Division",Updates!D669)-(FIND("Branch: ",Updates!D669)+8)))))</f>
        <v>#VALUE!</v>
      </c>
      <c r="N669" s="8" t="e">
        <f>TRIM(CLEAN(MID(Updates!D669,FIND("Pooled Position: ",Updates!D669)+17,(FIND("Are the",Updates!D669)-(FIND("Pooled Position: ",Updates!D669)+17)))))</f>
        <v>#VALUE!</v>
      </c>
      <c r="O669" t="e">
        <f>TRIM(CLEAN(MID(Updates!D669,FIND("Employee Name: ",Updates!D669)+15,(FIND("Job Title",Updates!D669)-(FIND("Employee Name: ",Updates!D669)+15)))))</f>
        <v>#VALUE!</v>
      </c>
      <c r="P669" t="e">
        <f t="shared" si="93"/>
        <v>#VALUE!</v>
      </c>
      <c r="Q669" t="e">
        <f t="shared" si="94"/>
        <v>#VALUE!</v>
      </c>
      <c r="R669" t="e">
        <f t="shared" si="95"/>
        <v>#VALUE!</v>
      </c>
      <c r="S669" t="e">
        <f>TRIM(CLEAN(MID(Updates!D669,FIND("Account to clone: ",Updates!D669)+18,(FIND("Position",Updates!D669)-(FIND("Account to clone: ",Updates!D669)+18)))))</f>
        <v>#VALUE!</v>
      </c>
      <c r="T669" t="str">
        <f t="shared" si="96"/>
        <v/>
      </c>
      <c r="U669" t="str">
        <f t="shared" si="97"/>
        <v>No</v>
      </c>
      <c r="V669" t="e">
        <f>TRIM(CLEAN(MID(Updates!D669,FIND("Home Share (H:\ drive) required: ",Updates!D669)+4,(FIND("Group Share (S:\ drive) required: ",Updates!D669)-(FIND("Home Share (H:\ drive) required: ",Updates!D669)+4)))))</f>
        <v>#VALUE!</v>
      </c>
      <c r="W669" t="str">
        <f t="shared" si="98"/>
        <v>No</v>
      </c>
      <c r="X669" t="e">
        <f>TRIM(CLEAN(MID(Updates!D669,FIND("S Drive Path: ",Updates!D669)+14,(FIND("Position",Updates!D669)-(FIND("S Drive Path: ",Updates!D669)+14)))))</f>
        <v>#VALUE!</v>
      </c>
      <c r="Y669" t="e">
        <f>("USR\"&amp;Updates!K669)</f>
        <v>#VALUE!</v>
      </c>
      <c r="Z669" t="e">
        <f>Updates!K669&amp;"$"</f>
        <v>#VALUE!</v>
      </c>
      <c r="AA669" s="11">
        <f t="shared" ca="1" si="99"/>
        <v>4</v>
      </c>
      <c r="AB669" s="6" t="str">
        <f ca="1">LOOKUP(AA669,AC2:AC21,AD2:AD21)</f>
        <v>DC1MDB04</v>
      </c>
    </row>
    <row r="670" spans="1:28" ht="12" customHeight="1">
      <c r="A670" s="6" t="e">
        <f>TRIM(CLEAN(MID(Updates!D670,FIND("Network User Id: ",Updates!D670)+17,(FIND("E-MAIL ACCOUNTS",Updates!D670)-(FIND("Network User Id:",Updates!D670)+17)))))</f>
        <v>#VALUE!</v>
      </c>
      <c r="B670" s="6" t="e">
        <f>TRIM(CLEAN(MID(Updates!D670,FIND("Logon ID: ",Updates!D670)+10,(FIND("Password:",Updates!D670)-(FIND("Logon ID:",Updates!D670)+10)))))</f>
        <v>#VALUE!</v>
      </c>
      <c r="C670" t="e">
        <f>TRIM(CLEAN(MID(Updates!D670,FIND("Primary Address: ",Updates!D670)+17,(FIND("Secondary Address:",Updates!D670)-(FIND("Primary Address: ",Updates!D670)+17)))))</f>
        <v>#VALUE!</v>
      </c>
      <c r="D670" t="e">
        <f>TRIM(CLEAN(MID(Updates!D670,FIND("Secondary Address: ",Updates!D670)+19,(FIND("** PLEASE DO NOT REPLY TO THIS E-MAIL. ",Updates!D670)-(FIND("Secondary Address: ",Updates!D670)+19)))))</f>
        <v>#VALUE!</v>
      </c>
      <c r="E670" t="b">
        <f>IF(COUNT(SEARCH({"transpo.ottawa.on.ca"},D670)),"@ottawa.ca")</f>
        <v>0</v>
      </c>
      <c r="F670" s="9" t="e">
        <f t="shared" si="91"/>
        <v>#VALUE!</v>
      </c>
      <c r="G670" t="e">
        <f>TRIM(CLEAN(MID(Updates!D670,FIND("E-mail Address: ",Updates!D670)+16,(FIND("The employee",Updates!D670)-(FIND("E-mail Address: ",Updates!D670)+16)))))</f>
        <v>#VALUE!</v>
      </c>
      <c r="H670" t="e">
        <f>TRIM(CLEAN(MID(Updates!D670,FIND("Account Password: ",Updates!D670)+18,(FIND("NETWORK ACCOUNTS",Updates!D670)-(FIND("Account Password:",Updates!D670)+18)))))</f>
        <v>#VALUE!</v>
      </c>
      <c r="I670" t="e">
        <f>TRIM(CLEAN(MID(Updates!D670,FIND("Password: ",Updates!D670)+10,(FIND("E-mail",Updates!D670)-(FIND("Password:",Updates!D670)+12)))))</f>
        <v>#VALUE!</v>
      </c>
      <c r="J670" t="e">
        <f>TRIM(CLEAN(MID(Updates!D670,FIND("Account to clone: ",Updates!D670)+18,(FIND("Position",Updates!D670)-(FIND("Account to clone: ",Updates!D670)+18)))))</f>
        <v>#VALUE!</v>
      </c>
      <c r="K670" t="e">
        <f>TRIM(CLEAN(MID(Updates!D670,FIND("Clone permissions of another account: ",Updates!D670)+38,(FIND("Email required:",Updates!D670)-(FIND("Clone permissions of another account: ",Updates!D670)+38)))))</f>
        <v>#VALUE!</v>
      </c>
      <c r="L670" t="e">
        <f t="shared" si="92"/>
        <v>#VALUE!</v>
      </c>
      <c r="M670" s="8" t="e">
        <f>TRIM(CLEAN(MID(Updates!D670,FIND("Branch: ",Updates!D670)+8,(FIND("Division",Updates!D670)-(FIND("Branch: ",Updates!D670)+8)))))</f>
        <v>#VALUE!</v>
      </c>
      <c r="N670" s="8" t="e">
        <f>TRIM(CLEAN(MID(Updates!D670,FIND("Pooled Position: ",Updates!D670)+17,(FIND("Are the",Updates!D670)-(FIND("Pooled Position: ",Updates!D670)+17)))))</f>
        <v>#VALUE!</v>
      </c>
      <c r="O670" t="e">
        <f>TRIM(CLEAN(MID(Updates!D670,FIND("Employee Name: ",Updates!D670)+15,(FIND("Job Title",Updates!D670)-(FIND("Employee Name: ",Updates!D670)+15)))))</f>
        <v>#VALUE!</v>
      </c>
      <c r="P670" t="e">
        <f t="shared" si="93"/>
        <v>#VALUE!</v>
      </c>
      <c r="Q670" t="e">
        <f t="shared" si="94"/>
        <v>#VALUE!</v>
      </c>
      <c r="R670" t="e">
        <f t="shared" si="95"/>
        <v>#VALUE!</v>
      </c>
      <c r="S670" t="e">
        <f>TRIM(CLEAN(MID(Updates!D670,FIND("Account to clone: ",Updates!D670)+18,(FIND("Position",Updates!D670)-(FIND("Account to clone: ",Updates!D670)+18)))))</f>
        <v>#VALUE!</v>
      </c>
      <c r="T670" t="str">
        <f t="shared" si="96"/>
        <v/>
      </c>
      <c r="U670" t="str">
        <f t="shared" si="97"/>
        <v>No</v>
      </c>
      <c r="V670" t="e">
        <f>TRIM(CLEAN(MID(Updates!D670,FIND("Home Share (H:\ drive) required: ",Updates!D670)+4,(FIND("Group Share (S:\ drive) required: ",Updates!D670)-(FIND("Home Share (H:\ drive) required: ",Updates!D670)+4)))))</f>
        <v>#VALUE!</v>
      </c>
      <c r="W670" t="str">
        <f t="shared" si="98"/>
        <v>No</v>
      </c>
      <c r="X670" t="e">
        <f>TRIM(CLEAN(MID(Updates!D670,FIND("S Drive Path: ",Updates!D670)+14,(FIND("Position",Updates!D670)-(FIND("S Drive Path: ",Updates!D670)+14)))))</f>
        <v>#VALUE!</v>
      </c>
      <c r="Y670" t="e">
        <f>("USR\"&amp;Updates!K670)</f>
        <v>#VALUE!</v>
      </c>
      <c r="Z670" t="e">
        <f>Updates!K670&amp;"$"</f>
        <v>#VALUE!</v>
      </c>
      <c r="AA670" s="11">
        <f t="shared" ca="1" si="99"/>
        <v>10</v>
      </c>
      <c r="AB670" s="6" t="str">
        <f ca="1">LOOKUP(AA670,AC2:AC21,AD2:AD21)</f>
        <v>DC1MDB10</v>
      </c>
    </row>
    <row r="671" spans="1:28" ht="12" customHeight="1">
      <c r="A671" s="6" t="e">
        <f>TRIM(CLEAN(MID(Updates!D671,FIND("Network User Id: ",Updates!D671)+17,(FIND("E-MAIL ACCOUNTS",Updates!D671)-(FIND("Network User Id:",Updates!D671)+17)))))</f>
        <v>#VALUE!</v>
      </c>
      <c r="B671" s="6" t="e">
        <f>TRIM(CLEAN(MID(Updates!D671,FIND("Logon ID: ",Updates!D671)+10,(FIND("Password:",Updates!D671)-(FIND("Logon ID:",Updates!D671)+10)))))</f>
        <v>#VALUE!</v>
      </c>
      <c r="C671" t="e">
        <f>TRIM(CLEAN(MID(Updates!D671,FIND("Primary Address: ",Updates!D671)+17,(FIND("Secondary Address:",Updates!D671)-(FIND("Primary Address: ",Updates!D671)+17)))))</f>
        <v>#VALUE!</v>
      </c>
      <c r="D671" t="e">
        <f>TRIM(CLEAN(MID(Updates!D671,FIND("Secondary Address: ",Updates!D671)+19,(FIND("** PLEASE DO NOT REPLY TO THIS E-MAIL. ",Updates!D671)-(FIND("Secondary Address: ",Updates!D671)+19)))))</f>
        <v>#VALUE!</v>
      </c>
      <c r="E671" t="b">
        <f>IF(COUNT(SEARCH({"transpo.ottawa.on.ca"},D671)),"@ottawa.ca")</f>
        <v>0</v>
      </c>
      <c r="F671" s="9" t="e">
        <f t="shared" si="91"/>
        <v>#VALUE!</v>
      </c>
      <c r="G671" t="e">
        <f>TRIM(CLEAN(MID(Updates!D671,FIND("E-mail Address: ",Updates!D671)+16,(FIND("The employee",Updates!D671)-(FIND("E-mail Address: ",Updates!D671)+16)))))</f>
        <v>#VALUE!</v>
      </c>
      <c r="H671" t="e">
        <f>TRIM(CLEAN(MID(Updates!D671,FIND("Account Password: ",Updates!D671)+18,(FIND("NETWORK ACCOUNTS",Updates!D671)-(FIND("Account Password:",Updates!D671)+18)))))</f>
        <v>#VALUE!</v>
      </c>
      <c r="I671" t="e">
        <f>TRIM(CLEAN(MID(Updates!D671,FIND("Password: ",Updates!D671)+10,(FIND("E-mail",Updates!D671)-(FIND("Password:",Updates!D671)+12)))))</f>
        <v>#VALUE!</v>
      </c>
      <c r="J671" t="e">
        <f>TRIM(CLEAN(MID(Updates!D671,FIND("Account to clone: ",Updates!D671)+18,(FIND("Position",Updates!D671)-(FIND("Account to clone: ",Updates!D671)+18)))))</f>
        <v>#VALUE!</v>
      </c>
      <c r="K671" t="e">
        <f>TRIM(CLEAN(MID(Updates!D671,FIND("Clone permissions of another account: ",Updates!D671)+38,(FIND("Email required:",Updates!D671)-(FIND("Clone permissions of another account: ",Updates!D671)+38)))))</f>
        <v>#VALUE!</v>
      </c>
      <c r="L671" t="e">
        <f t="shared" si="92"/>
        <v>#VALUE!</v>
      </c>
      <c r="M671" s="8" t="e">
        <f>TRIM(CLEAN(MID(Updates!D671,FIND("Branch: ",Updates!D671)+8,(FIND("Division",Updates!D671)-(FIND("Branch: ",Updates!D671)+8)))))</f>
        <v>#VALUE!</v>
      </c>
      <c r="N671" s="8" t="e">
        <f>TRIM(CLEAN(MID(Updates!D671,FIND("Pooled Position: ",Updates!D671)+17,(FIND("Are the",Updates!D671)-(FIND("Pooled Position: ",Updates!D671)+17)))))</f>
        <v>#VALUE!</v>
      </c>
      <c r="O671" t="e">
        <f>TRIM(CLEAN(MID(Updates!D671,FIND("Employee Name: ",Updates!D671)+15,(FIND("Job Title",Updates!D671)-(FIND("Employee Name: ",Updates!D671)+15)))))</f>
        <v>#VALUE!</v>
      </c>
      <c r="P671" t="e">
        <f t="shared" si="93"/>
        <v>#VALUE!</v>
      </c>
      <c r="Q671" t="e">
        <f t="shared" si="94"/>
        <v>#VALUE!</v>
      </c>
      <c r="R671" t="e">
        <f t="shared" si="95"/>
        <v>#VALUE!</v>
      </c>
      <c r="S671" t="e">
        <f>TRIM(CLEAN(MID(Updates!D671,FIND("Account to clone: ",Updates!D671)+18,(FIND("Position",Updates!D671)-(FIND("Account to clone: ",Updates!D671)+18)))))</f>
        <v>#VALUE!</v>
      </c>
      <c r="T671" t="str">
        <f t="shared" si="96"/>
        <v/>
      </c>
      <c r="U671" t="str">
        <f t="shared" si="97"/>
        <v>No</v>
      </c>
      <c r="V671" t="e">
        <f>TRIM(CLEAN(MID(Updates!D671,FIND("Home Share (H:\ drive) required: ",Updates!D671)+4,(FIND("Group Share (S:\ drive) required: ",Updates!D671)-(FIND("Home Share (H:\ drive) required: ",Updates!D671)+4)))))</f>
        <v>#VALUE!</v>
      </c>
      <c r="W671" t="str">
        <f t="shared" si="98"/>
        <v>No</v>
      </c>
      <c r="X671" t="e">
        <f>TRIM(CLEAN(MID(Updates!D671,FIND("S Drive Path: ",Updates!D671)+14,(FIND("Position",Updates!D671)-(FIND("S Drive Path: ",Updates!D671)+14)))))</f>
        <v>#VALUE!</v>
      </c>
      <c r="Y671" t="e">
        <f>("USR\"&amp;Updates!K671)</f>
        <v>#VALUE!</v>
      </c>
      <c r="Z671" t="e">
        <f>Updates!K671&amp;"$"</f>
        <v>#VALUE!</v>
      </c>
      <c r="AA671" s="11">
        <f t="shared" ca="1" si="99"/>
        <v>16</v>
      </c>
      <c r="AB671" s="6" t="str">
        <f ca="1">LOOKUP(AA671,AC2:AC21,AD2:AD21)</f>
        <v>DC4MDB06</v>
      </c>
    </row>
    <row r="672" spans="1:28" ht="12" customHeight="1">
      <c r="A672" s="6" t="e">
        <f>TRIM(CLEAN(MID(Updates!D672,FIND("Network User Id: ",Updates!D672)+17,(FIND("E-MAIL ACCOUNTS",Updates!D672)-(FIND("Network User Id:",Updates!D672)+17)))))</f>
        <v>#VALUE!</v>
      </c>
      <c r="B672" s="6" t="e">
        <f>TRIM(CLEAN(MID(Updates!D672,FIND("Logon ID: ",Updates!D672)+10,(FIND("Password:",Updates!D672)-(FIND("Logon ID:",Updates!D672)+10)))))</f>
        <v>#VALUE!</v>
      </c>
      <c r="C672" t="e">
        <f>TRIM(CLEAN(MID(Updates!D672,FIND("Primary Address: ",Updates!D672)+17,(FIND("Secondary Address:",Updates!D672)-(FIND("Primary Address: ",Updates!D672)+17)))))</f>
        <v>#VALUE!</v>
      </c>
      <c r="D672" t="e">
        <f>TRIM(CLEAN(MID(Updates!D672,FIND("Secondary Address: ",Updates!D672)+19,(FIND("** PLEASE DO NOT REPLY TO THIS E-MAIL. ",Updates!D672)-(FIND("Secondary Address: ",Updates!D672)+19)))))</f>
        <v>#VALUE!</v>
      </c>
      <c r="E672" t="b">
        <f>IF(COUNT(SEARCH({"transpo.ottawa.on.ca"},D672)),"@ottawa.ca")</f>
        <v>0</v>
      </c>
      <c r="F672" s="9" t="e">
        <f t="shared" si="91"/>
        <v>#VALUE!</v>
      </c>
      <c r="G672" t="e">
        <f>TRIM(CLEAN(MID(Updates!D672,FIND("E-mail Address: ",Updates!D672)+16,(FIND("The employee",Updates!D672)-(FIND("E-mail Address: ",Updates!D672)+16)))))</f>
        <v>#VALUE!</v>
      </c>
      <c r="H672" t="e">
        <f>TRIM(CLEAN(MID(Updates!D672,FIND("Account Password: ",Updates!D672)+18,(FIND("NETWORK ACCOUNTS",Updates!D672)-(FIND("Account Password:",Updates!D672)+18)))))</f>
        <v>#VALUE!</v>
      </c>
      <c r="I672" t="e">
        <f>TRIM(CLEAN(MID(Updates!D672,FIND("Password: ",Updates!D672)+10,(FIND("E-mail",Updates!D672)-(FIND("Password:",Updates!D672)+12)))))</f>
        <v>#VALUE!</v>
      </c>
      <c r="J672" t="e">
        <f>TRIM(CLEAN(MID(Updates!D672,FIND("Account to clone: ",Updates!D672)+18,(FIND("Position",Updates!D672)-(FIND("Account to clone: ",Updates!D672)+18)))))</f>
        <v>#VALUE!</v>
      </c>
      <c r="K672" t="e">
        <f>TRIM(CLEAN(MID(Updates!D672,FIND("Clone permissions of another account: ",Updates!D672)+38,(FIND("Email required:",Updates!D672)-(FIND("Clone permissions of another account: ",Updates!D672)+38)))))</f>
        <v>#VALUE!</v>
      </c>
      <c r="L672" t="e">
        <f t="shared" si="92"/>
        <v>#VALUE!</v>
      </c>
      <c r="M672" s="8" t="e">
        <f>TRIM(CLEAN(MID(Updates!D672,FIND("Branch: ",Updates!D672)+8,(FIND("Division",Updates!D672)-(FIND("Branch: ",Updates!D672)+8)))))</f>
        <v>#VALUE!</v>
      </c>
      <c r="N672" s="8" t="e">
        <f>TRIM(CLEAN(MID(Updates!D672,FIND("Pooled Position: ",Updates!D672)+17,(FIND("Are the",Updates!D672)-(FIND("Pooled Position: ",Updates!D672)+17)))))</f>
        <v>#VALUE!</v>
      </c>
      <c r="O672" t="e">
        <f>TRIM(CLEAN(MID(Updates!D672,FIND("Employee Name: ",Updates!D672)+15,(FIND("Job Title",Updates!D672)-(FIND("Employee Name: ",Updates!D672)+15)))))</f>
        <v>#VALUE!</v>
      </c>
      <c r="P672" t="e">
        <f t="shared" si="93"/>
        <v>#VALUE!</v>
      </c>
      <c r="Q672" t="e">
        <f t="shared" si="94"/>
        <v>#VALUE!</v>
      </c>
      <c r="R672" t="e">
        <f t="shared" si="95"/>
        <v>#VALUE!</v>
      </c>
      <c r="S672" t="e">
        <f>TRIM(CLEAN(MID(Updates!D672,FIND("Account to clone: ",Updates!D672)+18,(FIND("Position",Updates!D672)-(FIND("Account to clone: ",Updates!D672)+18)))))</f>
        <v>#VALUE!</v>
      </c>
      <c r="T672" t="str">
        <f t="shared" si="96"/>
        <v/>
      </c>
      <c r="U672" t="str">
        <f t="shared" si="97"/>
        <v>No</v>
      </c>
      <c r="V672" t="e">
        <f>TRIM(CLEAN(MID(Updates!D672,FIND("Home Share (H:\ drive) required: ",Updates!D672)+4,(FIND("Group Share (S:\ drive) required: ",Updates!D672)-(FIND("Home Share (H:\ drive) required: ",Updates!D672)+4)))))</f>
        <v>#VALUE!</v>
      </c>
      <c r="W672" t="str">
        <f t="shared" si="98"/>
        <v>No</v>
      </c>
      <c r="X672" t="e">
        <f>TRIM(CLEAN(MID(Updates!D672,FIND("S Drive Path: ",Updates!D672)+14,(FIND("Position",Updates!D672)-(FIND("S Drive Path: ",Updates!D672)+14)))))</f>
        <v>#VALUE!</v>
      </c>
      <c r="Y672" t="e">
        <f>("USR\"&amp;Updates!K672)</f>
        <v>#VALUE!</v>
      </c>
      <c r="Z672" t="e">
        <f>Updates!K672&amp;"$"</f>
        <v>#VALUE!</v>
      </c>
      <c r="AA672" s="11">
        <f t="shared" ca="1" si="99"/>
        <v>11</v>
      </c>
      <c r="AB672" s="6" t="str">
        <f ca="1">LOOKUP(AA672,AC2:AC21,AD2:AD21)</f>
        <v>DC4MDB01</v>
      </c>
    </row>
    <row r="673" spans="1:28" ht="12" customHeight="1">
      <c r="A673" s="6" t="e">
        <f>TRIM(CLEAN(MID(Updates!D673,FIND("Network User Id: ",Updates!D673)+17,(FIND("E-MAIL ACCOUNTS",Updates!D673)-(FIND("Network User Id:",Updates!D673)+17)))))</f>
        <v>#VALUE!</v>
      </c>
      <c r="B673" s="6" t="e">
        <f>TRIM(CLEAN(MID(Updates!D673,FIND("Logon ID: ",Updates!D673)+10,(FIND("Password:",Updates!D673)-(FIND("Logon ID:",Updates!D673)+10)))))</f>
        <v>#VALUE!</v>
      </c>
      <c r="C673" t="e">
        <f>TRIM(CLEAN(MID(Updates!D673,FIND("Primary Address: ",Updates!D673)+17,(FIND("Secondary Address:",Updates!D673)-(FIND("Primary Address: ",Updates!D673)+17)))))</f>
        <v>#VALUE!</v>
      </c>
      <c r="D673" t="e">
        <f>TRIM(CLEAN(MID(Updates!D673,FIND("Secondary Address: ",Updates!D673)+19,(FIND("** PLEASE DO NOT REPLY TO THIS E-MAIL. ",Updates!D673)-(FIND("Secondary Address: ",Updates!D673)+19)))))</f>
        <v>#VALUE!</v>
      </c>
      <c r="E673" t="b">
        <f>IF(COUNT(SEARCH({"transpo.ottawa.on.ca"},D673)),"@ottawa.ca")</f>
        <v>0</v>
      </c>
      <c r="F673" s="9" t="e">
        <f t="shared" si="91"/>
        <v>#VALUE!</v>
      </c>
      <c r="G673" t="e">
        <f>TRIM(CLEAN(MID(Updates!D673,FIND("E-mail Address: ",Updates!D673)+16,(FIND("The employee",Updates!D673)-(FIND("E-mail Address: ",Updates!D673)+16)))))</f>
        <v>#VALUE!</v>
      </c>
      <c r="H673" t="e">
        <f>TRIM(CLEAN(MID(Updates!D673,FIND("Account Password: ",Updates!D673)+18,(FIND("NETWORK ACCOUNTS",Updates!D673)-(FIND("Account Password:",Updates!D673)+18)))))</f>
        <v>#VALUE!</v>
      </c>
      <c r="I673" t="e">
        <f>TRIM(CLEAN(MID(Updates!D673,FIND("Password: ",Updates!D673)+10,(FIND("E-mail",Updates!D673)-(FIND("Password:",Updates!D673)+12)))))</f>
        <v>#VALUE!</v>
      </c>
      <c r="J673" t="e">
        <f>TRIM(CLEAN(MID(Updates!D673,FIND("Account to clone: ",Updates!D673)+18,(FIND("Position",Updates!D673)-(FIND("Account to clone: ",Updates!D673)+18)))))</f>
        <v>#VALUE!</v>
      </c>
      <c r="K673" t="e">
        <f>TRIM(CLEAN(MID(Updates!D673,FIND("Clone permissions of another account: ",Updates!D673)+38,(FIND("Email required:",Updates!D673)-(FIND("Clone permissions of another account: ",Updates!D673)+38)))))</f>
        <v>#VALUE!</v>
      </c>
      <c r="L673" t="e">
        <f t="shared" si="92"/>
        <v>#VALUE!</v>
      </c>
      <c r="M673" s="8" t="e">
        <f>TRIM(CLEAN(MID(Updates!D673,FIND("Branch: ",Updates!D673)+8,(FIND("Division",Updates!D673)-(FIND("Branch: ",Updates!D673)+8)))))</f>
        <v>#VALUE!</v>
      </c>
      <c r="N673" s="8" t="e">
        <f>TRIM(CLEAN(MID(Updates!D673,FIND("Pooled Position: ",Updates!D673)+17,(FIND("Are the",Updates!D673)-(FIND("Pooled Position: ",Updates!D673)+17)))))</f>
        <v>#VALUE!</v>
      </c>
      <c r="O673" t="e">
        <f>TRIM(CLEAN(MID(Updates!D673,FIND("Employee Name: ",Updates!D673)+15,(FIND("Job Title",Updates!D673)-(FIND("Employee Name: ",Updates!D673)+15)))))</f>
        <v>#VALUE!</v>
      </c>
      <c r="P673" t="e">
        <f t="shared" si="93"/>
        <v>#VALUE!</v>
      </c>
      <c r="Q673" t="e">
        <f t="shared" si="94"/>
        <v>#VALUE!</v>
      </c>
      <c r="R673" t="e">
        <f t="shared" si="95"/>
        <v>#VALUE!</v>
      </c>
      <c r="S673" t="e">
        <f>TRIM(CLEAN(MID(Updates!D673,FIND("Account to clone: ",Updates!D673)+18,(FIND("Position",Updates!D673)-(FIND("Account to clone: ",Updates!D673)+18)))))</f>
        <v>#VALUE!</v>
      </c>
      <c r="T673" t="str">
        <f t="shared" si="96"/>
        <v/>
      </c>
      <c r="U673" t="str">
        <f t="shared" si="97"/>
        <v>No</v>
      </c>
      <c r="V673" t="e">
        <f>TRIM(CLEAN(MID(Updates!D673,FIND("Home Share (H:\ drive) required: ",Updates!D673)+4,(FIND("Group Share (S:\ drive) required: ",Updates!D673)-(FIND("Home Share (H:\ drive) required: ",Updates!D673)+4)))))</f>
        <v>#VALUE!</v>
      </c>
      <c r="W673" t="str">
        <f t="shared" si="98"/>
        <v>No</v>
      </c>
      <c r="X673" t="e">
        <f>TRIM(CLEAN(MID(Updates!D673,FIND("S Drive Path: ",Updates!D673)+14,(FIND("Position",Updates!D673)-(FIND("S Drive Path: ",Updates!D673)+14)))))</f>
        <v>#VALUE!</v>
      </c>
      <c r="Y673" t="e">
        <f>("USR\"&amp;Updates!K673)</f>
        <v>#VALUE!</v>
      </c>
      <c r="Z673" t="e">
        <f>Updates!K673&amp;"$"</f>
        <v>#VALUE!</v>
      </c>
      <c r="AA673" s="11">
        <f t="shared" ca="1" si="99"/>
        <v>8</v>
      </c>
      <c r="AB673" s="6" t="str">
        <f ca="1">LOOKUP(AA673,AC2:AC21,AD2:AD21)</f>
        <v>DC1MDB08</v>
      </c>
    </row>
    <row r="674" spans="1:28" ht="12" customHeight="1">
      <c r="A674" s="6" t="e">
        <f>TRIM(CLEAN(MID(Updates!D674,FIND("Network User Id: ",Updates!D674)+17,(FIND("E-MAIL ACCOUNTS",Updates!D674)-(FIND("Network User Id:",Updates!D674)+17)))))</f>
        <v>#VALUE!</v>
      </c>
      <c r="B674" s="6" t="e">
        <f>TRIM(CLEAN(MID(Updates!D674,FIND("Logon ID: ",Updates!D674)+10,(FIND("Password:",Updates!D674)-(FIND("Logon ID:",Updates!D674)+10)))))</f>
        <v>#VALUE!</v>
      </c>
      <c r="C674" t="e">
        <f>TRIM(CLEAN(MID(Updates!D674,FIND("Primary Address: ",Updates!D674)+17,(FIND("Secondary Address:",Updates!D674)-(FIND("Primary Address: ",Updates!D674)+17)))))</f>
        <v>#VALUE!</v>
      </c>
      <c r="D674" t="e">
        <f>TRIM(CLEAN(MID(Updates!D674,FIND("Secondary Address: ",Updates!D674)+19,(FIND("** PLEASE DO NOT REPLY TO THIS E-MAIL. ",Updates!D674)-(FIND("Secondary Address: ",Updates!D674)+19)))))</f>
        <v>#VALUE!</v>
      </c>
      <c r="E674" t="b">
        <f>IF(COUNT(SEARCH({"transpo.ottawa.on.ca"},D674)),"@ottawa.ca")</f>
        <v>0</v>
      </c>
      <c r="F674" s="9" t="e">
        <f t="shared" si="91"/>
        <v>#VALUE!</v>
      </c>
      <c r="G674" t="e">
        <f>TRIM(CLEAN(MID(Updates!D674,FIND("E-mail Address: ",Updates!D674)+16,(FIND("The employee",Updates!D674)-(FIND("E-mail Address: ",Updates!D674)+16)))))</f>
        <v>#VALUE!</v>
      </c>
      <c r="H674" t="e">
        <f>TRIM(CLEAN(MID(Updates!D674,FIND("Account Password: ",Updates!D674)+18,(FIND("NETWORK ACCOUNTS",Updates!D674)-(FIND("Account Password:",Updates!D674)+18)))))</f>
        <v>#VALUE!</v>
      </c>
      <c r="I674" t="e">
        <f>TRIM(CLEAN(MID(Updates!D674,FIND("Password: ",Updates!D674)+10,(FIND("E-mail",Updates!D674)-(FIND("Password:",Updates!D674)+12)))))</f>
        <v>#VALUE!</v>
      </c>
      <c r="J674" t="e">
        <f>TRIM(CLEAN(MID(Updates!D674,FIND("Account to clone: ",Updates!D674)+18,(FIND("Position",Updates!D674)-(FIND("Account to clone: ",Updates!D674)+18)))))</f>
        <v>#VALUE!</v>
      </c>
      <c r="K674" t="e">
        <f>TRIM(CLEAN(MID(Updates!D674,FIND("Clone permissions of another account: ",Updates!D674)+38,(FIND("Email required:",Updates!D674)-(FIND("Clone permissions of another account: ",Updates!D674)+38)))))</f>
        <v>#VALUE!</v>
      </c>
      <c r="L674" t="e">
        <f t="shared" si="92"/>
        <v>#VALUE!</v>
      </c>
      <c r="M674" s="8" t="e">
        <f>TRIM(CLEAN(MID(Updates!D674,FIND("Branch: ",Updates!D674)+8,(FIND("Division",Updates!D674)-(FIND("Branch: ",Updates!D674)+8)))))</f>
        <v>#VALUE!</v>
      </c>
      <c r="N674" s="8" t="e">
        <f>TRIM(CLEAN(MID(Updates!D674,FIND("Pooled Position: ",Updates!D674)+17,(FIND("Are the",Updates!D674)-(FIND("Pooled Position: ",Updates!D674)+17)))))</f>
        <v>#VALUE!</v>
      </c>
      <c r="O674" t="e">
        <f>TRIM(CLEAN(MID(Updates!D674,FIND("Employee Name: ",Updates!D674)+15,(FIND("Job Title",Updates!D674)-(FIND("Employee Name: ",Updates!D674)+15)))))</f>
        <v>#VALUE!</v>
      </c>
      <c r="P674" t="e">
        <f t="shared" si="93"/>
        <v>#VALUE!</v>
      </c>
      <c r="Q674" t="e">
        <f t="shared" si="94"/>
        <v>#VALUE!</v>
      </c>
      <c r="R674" t="e">
        <f t="shared" si="95"/>
        <v>#VALUE!</v>
      </c>
      <c r="S674" t="e">
        <f>TRIM(CLEAN(MID(Updates!D674,FIND("Account to clone: ",Updates!D674)+18,(FIND("Position",Updates!D674)-(FIND("Account to clone: ",Updates!D674)+18)))))</f>
        <v>#VALUE!</v>
      </c>
      <c r="T674" t="str">
        <f t="shared" si="96"/>
        <v/>
      </c>
      <c r="U674" t="str">
        <f t="shared" si="97"/>
        <v>No</v>
      </c>
      <c r="V674" t="e">
        <f>TRIM(CLEAN(MID(Updates!D674,FIND("Home Share (H:\ drive) required: ",Updates!D674)+4,(FIND("Group Share (S:\ drive) required: ",Updates!D674)-(FIND("Home Share (H:\ drive) required: ",Updates!D674)+4)))))</f>
        <v>#VALUE!</v>
      </c>
      <c r="W674" t="str">
        <f t="shared" si="98"/>
        <v>No</v>
      </c>
      <c r="X674" t="e">
        <f>TRIM(CLEAN(MID(Updates!D674,FIND("S Drive Path: ",Updates!D674)+14,(FIND("Position",Updates!D674)-(FIND("S Drive Path: ",Updates!D674)+14)))))</f>
        <v>#VALUE!</v>
      </c>
      <c r="Y674" t="e">
        <f>("USR\"&amp;Updates!K674)</f>
        <v>#VALUE!</v>
      </c>
      <c r="Z674" t="e">
        <f>Updates!K674&amp;"$"</f>
        <v>#VALUE!</v>
      </c>
      <c r="AA674" s="11">
        <f t="shared" ca="1" si="99"/>
        <v>1</v>
      </c>
      <c r="AB674" s="6" t="str">
        <f ca="1">LOOKUP(AA674,AC2:AC21,AD2:AD21)</f>
        <v>DC1MDB01</v>
      </c>
    </row>
    <row r="675" spans="1:28" ht="12" customHeight="1">
      <c r="A675" s="6" t="e">
        <f>TRIM(CLEAN(MID(Updates!D675,FIND("Network User Id: ",Updates!D675)+17,(FIND("E-MAIL ACCOUNTS",Updates!D675)-(FIND("Network User Id:",Updates!D675)+17)))))</f>
        <v>#VALUE!</v>
      </c>
      <c r="B675" s="6" t="e">
        <f>TRIM(CLEAN(MID(Updates!D675,FIND("Logon ID: ",Updates!D675)+10,(FIND("Password:",Updates!D675)-(FIND("Logon ID:",Updates!D675)+10)))))</f>
        <v>#VALUE!</v>
      </c>
      <c r="C675" t="e">
        <f>TRIM(CLEAN(MID(Updates!D675,FIND("Primary Address: ",Updates!D675)+17,(FIND("Secondary Address:",Updates!D675)-(FIND("Primary Address: ",Updates!D675)+17)))))</f>
        <v>#VALUE!</v>
      </c>
      <c r="D675" t="e">
        <f>TRIM(CLEAN(MID(Updates!D675,FIND("Secondary Address: ",Updates!D675)+19,(FIND("** PLEASE DO NOT REPLY TO THIS E-MAIL. ",Updates!D675)-(FIND("Secondary Address: ",Updates!D675)+19)))))</f>
        <v>#VALUE!</v>
      </c>
      <c r="E675" t="b">
        <f>IF(COUNT(SEARCH({"transpo.ottawa.on.ca"},D675)),"@ottawa.ca")</f>
        <v>0</v>
      </c>
      <c r="F675" s="9" t="e">
        <f t="shared" si="91"/>
        <v>#VALUE!</v>
      </c>
      <c r="G675" t="e">
        <f>TRIM(CLEAN(MID(Updates!D675,FIND("E-mail Address: ",Updates!D675)+16,(FIND("The employee",Updates!D675)-(FIND("E-mail Address: ",Updates!D675)+16)))))</f>
        <v>#VALUE!</v>
      </c>
      <c r="H675" t="e">
        <f>TRIM(CLEAN(MID(Updates!D675,FIND("Account Password: ",Updates!D675)+18,(FIND("NETWORK ACCOUNTS",Updates!D675)-(FIND("Account Password:",Updates!D675)+18)))))</f>
        <v>#VALUE!</v>
      </c>
      <c r="I675" t="e">
        <f>TRIM(CLEAN(MID(Updates!D675,FIND("Password: ",Updates!D675)+10,(FIND("E-mail",Updates!D675)-(FIND("Password:",Updates!D675)+12)))))</f>
        <v>#VALUE!</v>
      </c>
      <c r="J675" t="e">
        <f>TRIM(CLEAN(MID(Updates!D675,FIND("Account to clone: ",Updates!D675)+18,(FIND("Position",Updates!D675)-(FIND("Account to clone: ",Updates!D675)+18)))))</f>
        <v>#VALUE!</v>
      </c>
      <c r="K675" t="e">
        <f>TRIM(CLEAN(MID(Updates!D675,FIND("Clone permissions of another account: ",Updates!D675)+38,(FIND("Email required:",Updates!D675)-(FIND("Clone permissions of another account: ",Updates!D675)+38)))))</f>
        <v>#VALUE!</v>
      </c>
      <c r="L675" t="e">
        <f t="shared" si="92"/>
        <v>#VALUE!</v>
      </c>
      <c r="M675" s="8" t="e">
        <f>TRIM(CLEAN(MID(Updates!D675,FIND("Branch: ",Updates!D675)+8,(FIND("Division",Updates!D675)-(FIND("Branch: ",Updates!D675)+8)))))</f>
        <v>#VALUE!</v>
      </c>
      <c r="N675" s="8" t="e">
        <f>TRIM(CLEAN(MID(Updates!D675,FIND("Pooled Position: ",Updates!D675)+17,(FIND("Are the",Updates!D675)-(FIND("Pooled Position: ",Updates!D675)+17)))))</f>
        <v>#VALUE!</v>
      </c>
      <c r="O675" t="e">
        <f>TRIM(CLEAN(MID(Updates!D675,FIND("Employee Name: ",Updates!D675)+15,(FIND("Job Title",Updates!D675)-(FIND("Employee Name: ",Updates!D675)+15)))))</f>
        <v>#VALUE!</v>
      </c>
      <c r="P675" t="e">
        <f t="shared" si="93"/>
        <v>#VALUE!</v>
      </c>
      <c r="Q675" t="e">
        <f t="shared" si="94"/>
        <v>#VALUE!</v>
      </c>
      <c r="R675" t="e">
        <f t="shared" si="95"/>
        <v>#VALUE!</v>
      </c>
      <c r="S675" t="e">
        <f>TRIM(CLEAN(MID(Updates!D675,FIND("Account to clone: ",Updates!D675)+18,(FIND("Position",Updates!D675)-(FIND("Account to clone: ",Updates!D675)+18)))))</f>
        <v>#VALUE!</v>
      </c>
      <c r="T675" t="str">
        <f t="shared" si="96"/>
        <v/>
      </c>
      <c r="U675" t="str">
        <f t="shared" si="97"/>
        <v>No</v>
      </c>
      <c r="V675" t="e">
        <f>TRIM(CLEAN(MID(Updates!D675,FIND("Home Share (H:\ drive) required: ",Updates!D675)+4,(FIND("Group Share (S:\ drive) required: ",Updates!D675)-(FIND("Home Share (H:\ drive) required: ",Updates!D675)+4)))))</f>
        <v>#VALUE!</v>
      </c>
      <c r="W675" t="str">
        <f t="shared" si="98"/>
        <v>No</v>
      </c>
      <c r="X675" t="e">
        <f>TRIM(CLEAN(MID(Updates!D675,FIND("S Drive Path: ",Updates!D675)+14,(FIND("Position",Updates!D675)-(FIND("S Drive Path: ",Updates!D675)+14)))))</f>
        <v>#VALUE!</v>
      </c>
      <c r="Y675" t="e">
        <f>("USR\"&amp;Updates!K675)</f>
        <v>#VALUE!</v>
      </c>
      <c r="Z675" t="e">
        <f>Updates!K675&amp;"$"</f>
        <v>#VALUE!</v>
      </c>
      <c r="AA675" s="11">
        <f t="shared" ca="1" si="99"/>
        <v>7</v>
      </c>
      <c r="AB675" s="6" t="str">
        <f ca="1">LOOKUP(AA675,AC2:AC21,AD2:AD21)</f>
        <v>DC1MDB07</v>
      </c>
    </row>
    <row r="676" spans="1:28" ht="12" customHeight="1">
      <c r="A676" s="6" t="e">
        <f>TRIM(CLEAN(MID(Updates!D676,FIND("Network User Id: ",Updates!D676)+17,(FIND("E-MAIL ACCOUNTS",Updates!D676)-(FIND("Network User Id:",Updates!D676)+17)))))</f>
        <v>#VALUE!</v>
      </c>
      <c r="B676" s="6" t="e">
        <f>TRIM(CLEAN(MID(Updates!D676,FIND("Logon ID: ",Updates!D676)+10,(FIND("Password:",Updates!D676)-(FIND("Logon ID:",Updates!D676)+10)))))</f>
        <v>#VALUE!</v>
      </c>
      <c r="C676" t="e">
        <f>TRIM(CLEAN(MID(Updates!D676,FIND("Primary Address: ",Updates!D676)+17,(FIND("Secondary Address:",Updates!D676)-(FIND("Primary Address: ",Updates!D676)+17)))))</f>
        <v>#VALUE!</v>
      </c>
      <c r="D676" t="e">
        <f>TRIM(CLEAN(MID(Updates!D676,FIND("Secondary Address: ",Updates!D676)+19,(FIND("** PLEASE DO NOT REPLY TO THIS E-MAIL. ",Updates!D676)-(FIND("Secondary Address: ",Updates!D676)+19)))))</f>
        <v>#VALUE!</v>
      </c>
      <c r="E676" t="b">
        <f>IF(COUNT(SEARCH({"transpo.ottawa.on.ca"},D676)),"@ottawa.ca")</f>
        <v>0</v>
      </c>
      <c r="F676" s="9" t="e">
        <f t="shared" si="91"/>
        <v>#VALUE!</v>
      </c>
      <c r="G676" t="e">
        <f>TRIM(CLEAN(MID(Updates!D676,FIND("E-mail Address: ",Updates!D676)+16,(FIND("The employee",Updates!D676)-(FIND("E-mail Address: ",Updates!D676)+16)))))</f>
        <v>#VALUE!</v>
      </c>
      <c r="H676" t="e">
        <f>TRIM(CLEAN(MID(Updates!D676,FIND("Account Password: ",Updates!D676)+18,(FIND("NETWORK ACCOUNTS",Updates!D676)-(FIND("Account Password:",Updates!D676)+18)))))</f>
        <v>#VALUE!</v>
      </c>
      <c r="I676" t="e">
        <f>TRIM(CLEAN(MID(Updates!D676,FIND("Password: ",Updates!D676)+10,(FIND("E-mail",Updates!D676)-(FIND("Password:",Updates!D676)+12)))))</f>
        <v>#VALUE!</v>
      </c>
      <c r="J676" t="e">
        <f>TRIM(CLEAN(MID(Updates!D676,FIND("Account to clone: ",Updates!D676)+18,(FIND("Position",Updates!D676)-(FIND("Account to clone: ",Updates!D676)+18)))))</f>
        <v>#VALUE!</v>
      </c>
      <c r="K676" t="e">
        <f>TRIM(CLEAN(MID(Updates!D676,FIND("Clone permissions of another account: ",Updates!D676)+38,(FIND("Email required:",Updates!D676)-(FIND("Clone permissions of another account: ",Updates!D676)+38)))))</f>
        <v>#VALUE!</v>
      </c>
      <c r="L676" t="e">
        <f t="shared" si="92"/>
        <v>#VALUE!</v>
      </c>
      <c r="M676" s="8" t="e">
        <f>TRIM(CLEAN(MID(Updates!D676,FIND("Branch: ",Updates!D676)+8,(FIND("Division",Updates!D676)-(FIND("Branch: ",Updates!D676)+8)))))</f>
        <v>#VALUE!</v>
      </c>
      <c r="N676" s="8" t="e">
        <f>TRIM(CLEAN(MID(Updates!D676,FIND("Pooled Position: ",Updates!D676)+17,(FIND("Are the",Updates!D676)-(FIND("Pooled Position: ",Updates!D676)+17)))))</f>
        <v>#VALUE!</v>
      </c>
      <c r="O676" t="e">
        <f>TRIM(CLEAN(MID(Updates!D676,FIND("Employee Name: ",Updates!D676)+15,(FIND("Job Title",Updates!D676)-(FIND("Employee Name: ",Updates!D676)+15)))))</f>
        <v>#VALUE!</v>
      </c>
      <c r="P676" t="e">
        <f t="shared" si="93"/>
        <v>#VALUE!</v>
      </c>
      <c r="Q676" t="e">
        <f t="shared" si="94"/>
        <v>#VALUE!</v>
      </c>
      <c r="R676" t="e">
        <f t="shared" si="95"/>
        <v>#VALUE!</v>
      </c>
      <c r="S676" t="e">
        <f>TRIM(CLEAN(MID(Updates!D676,FIND("Account to clone: ",Updates!D676)+18,(FIND("Position",Updates!D676)-(FIND("Account to clone: ",Updates!D676)+18)))))</f>
        <v>#VALUE!</v>
      </c>
      <c r="T676" t="str">
        <f t="shared" si="96"/>
        <v/>
      </c>
      <c r="U676" t="str">
        <f t="shared" si="97"/>
        <v>No</v>
      </c>
      <c r="V676" t="e">
        <f>TRIM(CLEAN(MID(Updates!D676,FIND("Home Share (H:\ drive) required: ",Updates!D676)+4,(FIND("Group Share (S:\ drive) required: ",Updates!D676)-(FIND("Home Share (H:\ drive) required: ",Updates!D676)+4)))))</f>
        <v>#VALUE!</v>
      </c>
      <c r="W676" t="str">
        <f t="shared" si="98"/>
        <v>No</v>
      </c>
      <c r="X676" t="e">
        <f>TRIM(CLEAN(MID(Updates!D676,FIND("S Drive Path: ",Updates!D676)+14,(FIND("Position",Updates!D676)-(FIND("S Drive Path: ",Updates!D676)+14)))))</f>
        <v>#VALUE!</v>
      </c>
      <c r="Y676" t="e">
        <f>("USR\"&amp;Updates!K676)</f>
        <v>#VALUE!</v>
      </c>
      <c r="Z676" t="e">
        <f>Updates!K676&amp;"$"</f>
        <v>#VALUE!</v>
      </c>
      <c r="AA676" s="11">
        <f t="shared" ca="1" si="99"/>
        <v>20</v>
      </c>
      <c r="AB676" s="6" t="str">
        <f ca="1">LOOKUP(AA676,AC2:AC21,AD2:AD21)</f>
        <v>DC4MDB10</v>
      </c>
    </row>
    <row r="677" spans="1:28" ht="12" customHeight="1">
      <c r="A677" s="6" t="e">
        <f>TRIM(CLEAN(MID(Updates!D677,FIND("Network User Id: ",Updates!D677)+17,(FIND("E-MAIL ACCOUNTS",Updates!D677)-(FIND("Network User Id:",Updates!D677)+17)))))</f>
        <v>#VALUE!</v>
      </c>
      <c r="B677" s="6" t="e">
        <f>TRIM(CLEAN(MID(Updates!D677,FIND("Logon ID: ",Updates!D677)+10,(FIND("Password:",Updates!D677)-(FIND("Logon ID:",Updates!D677)+10)))))</f>
        <v>#VALUE!</v>
      </c>
      <c r="C677" t="e">
        <f>TRIM(CLEAN(MID(Updates!D677,FIND("Primary Address: ",Updates!D677)+17,(FIND("Secondary Address:",Updates!D677)-(FIND("Primary Address: ",Updates!D677)+17)))))</f>
        <v>#VALUE!</v>
      </c>
      <c r="D677" t="e">
        <f>TRIM(CLEAN(MID(Updates!D677,FIND("Secondary Address: ",Updates!D677)+19,(FIND("** PLEASE DO NOT REPLY TO THIS E-MAIL. ",Updates!D677)-(FIND("Secondary Address: ",Updates!D677)+19)))))</f>
        <v>#VALUE!</v>
      </c>
      <c r="E677" t="b">
        <f>IF(COUNT(SEARCH({"transpo.ottawa.on.ca"},D677)),"@ottawa.ca")</f>
        <v>0</v>
      </c>
      <c r="F677" s="9" t="e">
        <f t="shared" si="91"/>
        <v>#VALUE!</v>
      </c>
      <c r="G677" t="e">
        <f>TRIM(CLEAN(MID(Updates!D677,FIND("E-mail Address: ",Updates!D677)+16,(FIND("The employee",Updates!D677)-(FIND("E-mail Address: ",Updates!D677)+16)))))</f>
        <v>#VALUE!</v>
      </c>
      <c r="H677" t="e">
        <f>TRIM(CLEAN(MID(Updates!D677,FIND("Account Password: ",Updates!D677)+18,(FIND("NETWORK ACCOUNTS",Updates!D677)-(FIND("Account Password:",Updates!D677)+18)))))</f>
        <v>#VALUE!</v>
      </c>
      <c r="I677" t="e">
        <f>TRIM(CLEAN(MID(Updates!D677,FIND("Password: ",Updates!D677)+10,(FIND("E-mail",Updates!D677)-(FIND("Password:",Updates!D677)+12)))))</f>
        <v>#VALUE!</v>
      </c>
      <c r="J677" t="e">
        <f>TRIM(CLEAN(MID(Updates!D677,FIND("Account to clone: ",Updates!D677)+18,(FIND("Position",Updates!D677)-(FIND("Account to clone: ",Updates!D677)+18)))))</f>
        <v>#VALUE!</v>
      </c>
      <c r="K677" t="e">
        <f>TRIM(CLEAN(MID(Updates!D677,FIND("Clone permissions of another account: ",Updates!D677)+38,(FIND("Email required:",Updates!D677)-(FIND("Clone permissions of another account: ",Updates!D677)+38)))))</f>
        <v>#VALUE!</v>
      </c>
      <c r="L677" t="e">
        <f t="shared" si="92"/>
        <v>#VALUE!</v>
      </c>
      <c r="M677" s="8" t="e">
        <f>TRIM(CLEAN(MID(Updates!D677,FIND("Branch: ",Updates!D677)+8,(FIND("Division",Updates!D677)-(FIND("Branch: ",Updates!D677)+8)))))</f>
        <v>#VALUE!</v>
      </c>
      <c r="N677" s="8" t="e">
        <f>TRIM(CLEAN(MID(Updates!D677,FIND("Pooled Position: ",Updates!D677)+17,(FIND("Are the",Updates!D677)-(FIND("Pooled Position: ",Updates!D677)+17)))))</f>
        <v>#VALUE!</v>
      </c>
      <c r="O677" t="e">
        <f>TRIM(CLEAN(MID(Updates!D677,FIND("Employee Name: ",Updates!D677)+15,(FIND("Job Title",Updates!D677)-(FIND("Employee Name: ",Updates!D677)+15)))))</f>
        <v>#VALUE!</v>
      </c>
      <c r="P677" t="e">
        <f t="shared" si="93"/>
        <v>#VALUE!</v>
      </c>
      <c r="Q677" t="e">
        <f t="shared" si="94"/>
        <v>#VALUE!</v>
      </c>
      <c r="R677" t="e">
        <f t="shared" si="95"/>
        <v>#VALUE!</v>
      </c>
      <c r="S677" t="e">
        <f>TRIM(CLEAN(MID(Updates!D677,FIND("Account to clone: ",Updates!D677)+18,(FIND("Position",Updates!D677)-(FIND("Account to clone: ",Updates!D677)+18)))))</f>
        <v>#VALUE!</v>
      </c>
      <c r="T677" t="str">
        <f t="shared" si="96"/>
        <v/>
      </c>
      <c r="U677" t="str">
        <f t="shared" si="97"/>
        <v>No</v>
      </c>
      <c r="V677" t="e">
        <f>TRIM(CLEAN(MID(Updates!D677,FIND("Home Share (H:\ drive) required: ",Updates!D677)+4,(FIND("Group Share (S:\ drive) required: ",Updates!D677)-(FIND("Home Share (H:\ drive) required: ",Updates!D677)+4)))))</f>
        <v>#VALUE!</v>
      </c>
      <c r="W677" t="str">
        <f t="shared" si="98"/>
        <v>No</v>
      </c>
      <c r="X677" t="e">
        <f>TRIM(CLEAN(MID(Updates!D677,FIND("S Drive Path: ",Updates!D677)+14,(FIND("Position",Updates!D677)-(FIND("S Drive Path: ",Updates!D677)+14)))))</f>
        <v>#VALUE!</v>
      </c>
      <c r="Y677" t="e">
        <f>("USR\"&amp;Updates!K677)</f>
        <v>#VALUE!</v>
      </c>
      <c r="Z677" t="e">
        <f>Updates!K677&amp;"$"</f>
        <v>#VALUE!</v>
      </c>
      <c r="AA677" s="11">
        <f t="shared" ca="1" si="99"/>
        <v>16</v>
      </c>
      <c r="AB677" s="6" t="str">
        <f ca="1">LOOKUP(AA677,AC2:AC21,AD2:AD21)</f>
        <v>DC4MDB06</v>
      </c>
    </row>
    <row r="678" spans="1:28" ht="12" customHeight="1">
      <c r="A678" s="6" t="e">
        <f>TRIM(CLEAN(MID(Updates!D678,FIND("Network User Id: ",Updates!D678)+17,(FIND("E-MAIL ACCOUNTS",Updates!D678)-(FIND("Network User Id:",Updates!D678)+17)))))</f>
        <v>#VALUE!</v>
      </c>
      <c r="B678" s="6" t="e">
        <f>TRIM(CLEAN(MID(Updates!D678,FIND("Logon ID: ",Updates!D678)+10,(FIND("Password:",Updates!D678)-(FIND("Logon ID:",Updates!D678)+10)))))</f>
        <v>#VALUE!</v>
      </c>
      <c r="C678" t="e">
        <f>TRIM(CLEAN(MID(Updates!D678,FIND("Primary Address: ",Updates!D678)+17,(FIND("Secondary Address:",Updates!D678)-(FIND("Primary Address: ",Updates!D678)+17)))))</f>
        <v>#VALUE!</v>
      </c>
      <c r="D678" t="e">
        <f>TRIM(CLEAN(MID(Updates!D678,FIND("Secondary Address: ",Updates!D678)+19,(FIND("** PLEASE DO NOT REPLY TO THIS E-MAIL. ",Updates!D678)-(FIND("Secondary Address: ",Updates!D678)+19)))))</f>
        <v>#VALUE!</v>
      </c>
      <c r="E678" t="b">
        <f>IF(COUNT(SEARCH({"transpo.ottawa.on.ca"},D678)),"@ottawa.ca")</f>
        <v>0</v>
      </c>
      <c r="F678" s="9" t="e">
        <f t="shared" si="91"/>
        <v>#VALUE!</v>
      </c>
      <c r="G678" t="e">
        <f>TRIM(CLEAN(MID(Updates!D678,FIND("E-mail Address: ",Updates!D678)+16,(FIND("The employee",Updates!D678)-(FIND("E-mail Address: ",Updates!D678)+16)))))</f>
        <v>#VALUE!</v>
      </c>
      <c r="H678" t="e">
        <f>TRIM(CLEAN(MID(Updates!D678,FIND("Account Password: ",Updates!D678)+18,(FIND("NETWORK ACCOUNTS",Updates!D678)-(FIND("Account Password:",Updates!D678)+18)))))</f>
        <v>#VALUE!</v>
      </c>
      <c r="I678" t="e">
        <f>TRIM(CLEAN(MID(Updates!D678,FIND("Password: ",Updates!D678)+10,(FIND("E-mail",Updates!D678)-(FIND("Password:",Updates!D678)+12)))))</f>
        <v>#VALUE!</v>
      </c>
      <c r="J678" t="e">
        <f>TRIM(CLEAN(MID(Updates!D678,FIND("Account to clone: ",Updates!D678)+18,(FIND("Position",Updates!D678)-(FIND("Account to clone: ",Updates!D678)+18)))))</f>
        <v>#VALUE!</v>
      </c>
      <c r="K678" t="e">
        <f>TRIM(CLEAN(MID(Updates!D678,FIND("Clone permissions of another account: ",Updates!D678)+38,(FIND("Email required:",Updates!D678)-(FIND("Clone permissions of another account: ",Updates!D678)+38)))))</f>
        <v>#VALUE!</v>
      </c>
      <c r="L678" t="e">
        <f t="shared" si="92"/>
        <v>#VALUE!</v>
      </c>
      <c r="M678" s="8" t="e">
        <f>TRIM(CLEAN(MID(Updates!D678,FIND("Branch: ",Updates!D678)+8,(FIND("Division",Updates!D678)-(FIND("Branch: ",Updates!D678)+8)))))</f>
        <v>#VALUE!</v>
      </c>
      <c r="N678" s="8" t="e">
        <f>TRIM(CLEAN(MID(Updates!D678,FIND("Pooled Position: ",Updates!D678)+17,(FIND("Are the",Updates!D678)-(FIND("Pooled Position: ",Updates!D678)+17)))))</f>
        <v>#VALUE!</v>
      </c>
      <c r="O678" t="e">
        <f>TRIM(CLEAN(MID(Updates!D678,FIND("Employee Name: ",Updates!D678)+15,(FIND("Job Title",Updates!D678)-(FIND("Employee Name: ",Updates!D678)+15)))))</f>
        <v>#VALUE!</v>
      </c>
      <c r="P678" t="e">
        <f t="shared" si="93"/>
        <v>#VALUE!</v>
      </c>
      <c r="Q678" t="e">
        <f t="shared" si="94"/>
        <v>#VALUE!</v>
      </c>
      <c r="R678" t="e">
        <f t="shared" si="95"/>
        <v>#VALUE!</v>
      </c>
      <c r="S678" t="e">
        <f>TRIM(CLEAN(MID(Updates!D678,FIND("Account to clone: ",Updates!D678)+18,(FIND("Position",Updates!D678)-(FIND("Account to clone: ",Updates!D678)+18)))))</f>
        <v>#VALUE!</v>
      </c>
      <c r="T678" t="str">
        <f t="shared" si="96"/>
        <v/>
      </c>
      <c r="U678" t="str">
        <f t="shared" si="97"/>
        <v>No</v>
      </c>
      <c r="V678" t="e">
        <f>TRIM(CLEAN(MID(Updates!D678,FIND("Home Share (H:\ drive) required: ",Updates!D678)+4,(FIND("Group Share (S:\ drive) required: ",Updates!D678)-(FIND("Home Share (H:\ drive) required: ",Updates!D678)+4)))))</f>
        <v>#VALUE!</v>
      </c>
      <c r="W678" t="str">
        <f t="shared" si="98"/>
        <v>No</v>
      </c>
      <c r="X678" t="e">
        <f>TRIM(CLEAN(MID(Updates!D678,FIND("S Drive Path: ",Updates!D678)+14,(FIND("Position",Updates!D678)-(FIND("S Drive Path: ",Updates!D678)+14)))))</f>
        <v>#VALUE!</v>
      </c>
      <c r="Y678" t="e">
        <f>("USR\"&amp;Updates!K678)</f>
        <v>#VALUE!</v>
      </c>
      <c r="Z678" t="e">
        <f>Updates!K678&amp;"$"</f>
        <v>#VALUE!</v>
      </c>
      <c r="AA678" s="11">
        <f t="shared" ca="1" si="99"/>
        <v>18</v>
      </c>
      <c r="AB678" s="6" t="str">
        <f ca="1">LOOKUP(AA678,AC2:AC21,AD2:AD21)</f>
        <v>DC4MDB08</v>
      </c>
    </row>
    <row r="679" spans="1:28" ht="12" customHeight="1">
      <c r="A679" s="6" t="e">
        <f>TRIM(CLEAN(MID(Updates!D679,FIND("Network User Id: ",Updates!D679)+17,(FIND("E-MAIL ACCOUNTS",Updates!D679)-(FIND("Network User Id:",Updates!D679)+17)))))</f>
        <v>#VALUE!</v>
      </c>
      <c r="B679" s="6" t="e">
        <f>TRIM(CLEAN(MID(Updates!D679,FIND("Logon ID: ",Updates!D679)+10,(FIND("Password:",Updates!D679)-(FIND("Logon ID:",Updates!D679)+10)))))</f>
        <v>#VALUE!</v>
      </c>
      <c r="C679" t="e">
        <f>TRIM(CLEAN(MID(Updates!D679,FIND("Primary Address: ",Updates!D679)+17,(FIND("Secondary Address:",Updates!D679)-(FIND("Primary Address: ",Updates!D679)+17)))))</f>
        <v>#VALUE!</v>
      </c>
      <c r="D679" t="e">
        <f>TRIM(CLEAN(MID(Updates!D679,FIND("Secondary Address: ",Updates!D679)+19,(FIND("** PLEASE DO NOT REPLY TO THIS E-MAIL. ",Updates!D679)-(FIND("Secondary Address: ",Updates!D679)+19)))))</f>
        <v>#VALUE!</v>
      </c>
      <c r="E679" t="b">
        <f>IF(COUNT(SEARCH({"transpo.ottawa.on.ca"},D679)),"@ottawa.ca")</f>
        <v>0</v>
      </c>
      <c r="F679" s="9" t="e">
        <f t="shared" si="91"/>
        <v>#VALUE!</v>
      </c>
      <c r="G679" t="e">
        <f>TRIM(CLEAN(MID(Updates!D679,FIND("E-mail Address: ",Updates!D679)+16,(FIND("The employee",Updates!D679)-(FIND("E-mail Address: ",Updates!D679)+16)))))</f>
        <v>#VALUE!</v>
      </c>
      <c r="H679" t="e">
        <f>TRIM(CLEAN(MID(Updates!D679,FIND("Account Password: ",Updates!D679)+18,(FIND("NETWORK ACCOUNTS",Updates!D679)-(FIND("Account Password:",Updates!D679)+18)))))</f>
        <v>#VALUE!</v>
      </c>
      <c r="I679" t="e">
        <f>TRIM(CLEAN(MID(Updates!D679,FIND("Password: ",Updates!D679)+10,(FIND("E-mail",Updates!D679)-(FIND("Password:",Updates!D679)+12)))))</f>
        <v>#VALUE!</v>
      </c>
      <c r="J679" t="e">
        <f>TRIM(CLEAN(MID(Updates!D679,FIND("Account to clone: ",Updates!D679)+18,(FIND("Position",Updates!D679)-(FIND("Account to clone: ",Updates!D679)+18)))))</f>
        <v>#VALUE!</v>
      </c>
      <c r="K679" t="e">
        <f>TRIM(CLEAN(MID(Updates!D679,FIND("Clone permissions of another account: ",Updates!D679)+38,(FIND("Email required:",Updates!D679)-(FIND("Clone permissions of another account: ",Updates!D679)+38)))))</f>
        <v>#VALUE!</v>
      </c>
      <c r="L679" t="e">
        <f t="shared" si="92"/>
        <v>#VALUE!</v>
      </c>
      <c r="M679" s="8" t="e">
        <f>TRIM(CLEAN(MID(Updates!D679,FIND("Branch: ",Updates!D679)+8,(FIND("Division",Updates!D679)-(FIND("Branch: ",Updates!D679)+8)))))</f>
        <v>#VALUE!</v>
      </c>
      <c r="N679" s="8" t="e">
        <f>TRIM(CLEAN(MID(Updates!D679,FIND("Pooled Position: ",Updates!D679)+17,(FIND("Are the",Updates!D679)-(FIND("Pooled Position: ",Updates!D679)+17)))))</f>
        <v>#VALUE!</v>
      </c>
      <c r="O679" t="e">
        <f>TRIM(CLEAN(MID(Updates!D679,FIND("Employee Name: ",Updates!D679)+15,(FIND("Job Title",Updates!D679)-(FIND("Employee Name: ",Updates!D679)+15)))))</f>
        <v>#VALUE!</v>
      </c>
      <c r="P679" t="e">
        <f t="shared" si="93"/>
        <v>#VALUE!</v>
      </c>
      <c r="Q679" t="e">
        <f t="shared" si="94"/>
        <v>#VALUE!</v>
      </c>
      <c r="R679" t="e">
        <f t="shared" si="95"/>
        <v>#VALUE!</v>
      </c>
      <c r="S679" t="e">
        <f>TRIM(CLEAN(MID(Updates!D679,FIND("Account to clone: ",Updates!D679)+18,(FIND("Position",Updates!D679)-(FIND("Account to clone: ",Updates!D679)+18)))))</f>
        <v>#VALUE!</v>
      </c>
      <c r="T679" t="str">
        <f t="shared" si="96"/>
        <v/>
      </c>
      <c r="U679" t="str">
        <f t="shared" si="97"/>
        <v>No</v>
      </c>
      <c r="V679" t="e">
        <f>TRIM(CLEAN(MID(Updates!D679,FIND("Home Share (H:\ drive) required: ",Updates!D679)+4,(FIND("Group Share (S:\ drive) required: ",Updates!D679)-(FIND("Home Share (H:\ drive) required: ",Updates!D679)+4)))))</f>
        <v>#VALUE!</v>
      </c>
      <c r="W679" t="str">
        <f t="shared" si="98"/>
        <v>No</v>
      </c>
      <c r="X679" t="e">
        <f>TRIM(CLEAN(MID(Updates!D679,FIND("S Drive Path: ",Updates!D679)+14,(FIND("Position",Updates!D679)-(FIND("S Drive Path: ",Updates!D679)+14)))))</f>
        <v>#VALUE!</v>
      </c>
      <c r="Y679" t="e">
        <f>("USR\"&amp;Updates!K679)</f>
        <v>#VALUE!</v>
      </c>
      <c r="Z679" t="e">
        <f>Updates!K679&amp;"$"</f>
        <v>#VALUE!</v>
      </c>
      <c r="AA679" s="11">
        <f t="shared" ca="1" si="99"/>
        <v>1</v>
      </c>
      <c r="AB679" s="6" t="str">
        <f ca="1">LOOKUP(AA679,AC2:AC21,AD2:AD21)</f>
        <v>DC1MDB01</v>
      </c>
    </row>
    <row r="680" spans="1:28" ht="12" customHeight="1">
      <c r="A680" s="6" t="e">
        <f>TRIM(CLEAN(MID(Updates!D680,FIND("Network User Id: ",Updates!D680)+17,(FIND("E-MAIL ACCOUNTS",Updates!D680)-(FIND("Network User Id:",Updates!D680)+17)))))</f>
        <v>#VALUE!</v>
      </c>
      <c r="B680" s="6" t="e">
        <f>TRIM(CLEAN(MID(Updates!D680,FIND("Logon ID: ",Updates!D680)+10,(FIND("Password:",Updates!D680)-(FIND("Logon ID:",Updates!D680)+10)))))</f>
        <v>#VALUE!</v>
      </c>
      <c r="C680" t="e">
        <f>TRIM(CLEAN(MID(Updates!D680,FIND("Primary Address: ",Updates!D680)+17,(FIND("Secondary Address:",Updates!D680)-(FIND("Primary Address: ",Updates!D680)+17)))))</f>
        <v>#VALUE!</v>
      </c>
      <c r="D680" t="e">
        <f>TRIM(CLEAN(MID(Updates!D680,FIND("Secondary Address: ",Updates!D680)+19,(FIND("** PLEASE DO NOT REPLY TO THIS E-MAIL. ",Updates!D680)-(FIND("Secondary Address: ",Updates!D680)+19)))))</f>
        <v>#VALUE!</v>
      </c>
      <c r="E680" t="b">
        <f>IF(COUNT(SEARCH({"transpo.ottawa.on.ca"},D680)),"@ottawa.ca")</f>
        <v>0</v>
      </c>
      <c r="F680" s="9" t="e">
        <f t="shared" si="91"/>
        <v>#VALUE!</v>
      </c>
      <c r="G680" t="e">
        <f>TRIM(CLEAN(MID(Updates!D680,FIND("E-mail Address: ",Updates!D680)+16,(FIND("The employee",Updates!D680)-(FIND("E-mail Address: ",Updates!D680)+16)))))</f>
        <v>#VALUE!</v>
      </c>
      <c r="H680" t="e">
        <f>TRIM(CLEAN(MID(Updates!D680,FIND("Account Password: ",Updates!D680)+18,(FIND("NETWORK ACCOUNTS",Updates!D680)-(FIND("Account Password:",Updates!D680)+18)))))</f>
        <v>#VALUE!</v>
      </c>
      <c r="I680" t="e">
        <f>TRIM(CLEAN(MID(Updates!D680,FIND("Password: ",Updates!D680)+10,(FIND("E-mail",Updates!D680)-(FIND("Password:",Updates!D680)+12)))))</f>
        <v>#VALUE!</v>
      </c>
      <c r="J680" t="e">
        <f>TRIM(CLEAN(MID(Updates!D680,FIND("Account to clone: ",Updates!D680)+18,(FIND("Position",Updates!D680)-(FIND("Account to clone: ",Updates!D680)+18)))))</f>
        <v>#VALUE!</v>
      </c>
      <c r="K680" t="e">
        <f>TRIM(CLEAN(MID(Updates!D680,FIND("Clone permissions of another account: ",Updates!D680)+38,(FIND("Email required:",Updates!D680)-(FIND("Clone permissions of another account: ",Updates!D680)+38)))))</f>
        <v>#VALUE!</v>
      </c>
      <c r="L680" t="e">
        <f t="shared" si="92"/>
        <v>#VALUE!</v>
      </c>
      <c r="M680" s="8" t="e">
        <f>TRIM(CLEAN(MID(Updates!D680,FIND("Branch: ",Updates!D680)+8,(FIND("Division",Updates!D680)-(FIND("Branch: ",Updates!D680)+8)))))</f>
        <v>#VALUE!</v>
      </c>
      <c r="N680" s="8" t="e">
        <f>TRIM(CLEAN(MID(Updates!D680,FIND("Pooled Position: ",Updates!D680)+17,(FIND("Are the",Updates!D680)-(FIND("Pooled Position: ",Updates!D680)+17)))))</f>
        <v>#VALUE!</v>
      </c>
      <c r="O680" t="e">
        <f>TRIM(CLEAN(MID(Updates!D680,FIND("Employee Name: ",Updates!D680)+15,(FIND("Job Title",Updates!D680)-(FIND("Employee Name: ",Updates!D680)+15)))))</f>
        <v>#VALUE!</v>
      </c>
      <c r="P680" t="e">
        <f t="shared" si="93"/>
        <v>#VALUE!</v>
      </c>
      <c r="Q680" t="e">
        <f t="shared" si="94"/>
        <v>#VALUE!</v>
      </c>
      <c r="R680" t="e">
        <f t="shared" si="95"/>
        <v>#VALUE!</v>
      </c>
      <c r="S680" t="e">
        <f>TRIM(CLEAN(MID(Updates!D680,FIND("Account to clone: ",Updates!D680)+18,(FIND("Position",Updates!D680)-(FIND("Account to clone: ",Updates!D680)+18)))))</f>
        <v>#VALUE!</v>
      </c>
      <c r="T680" t="str">
        <f t="shared" si="96"/>
        <v/>
      </c>
      <c r="U680" t="str">
        <f t="shared" si="97"/>
        <v>No</v>
      </c>
      <c r="V680" t="e">
        <f>TRIM(CLEAN(MID(Updates!D680,FIND("Home Share (H:\ drive) required: ",Updates!D680)+4,(FIND("Group Share (S:\ drive) required: ",Updates!D680)-(FIND("Home Share (H:\ drive) required: ",Updates!D680)+4)))))</f>
        <v>#VALUE!</v>
      </c>
      <c r="W680" t="str">
        <f t="shared" si="98"/>
        <v>No</v>
      </c>
      <c r="X680" t="e">
        <f>TRIM(CLEAN(MID(Updates!D680,FIND("S Drive Path: ",Updates!D680)+14,(FIND("Position",Updates!D680)-(FIND("S Drive Path: ",Updates!D680)+14)))))</f>
        <v>#VALUE!</v>
      </c>
      <c r="Y680" t="e">
        <f>("USR\"&amp;Updates!K680)</f>
        <v>#VALUE!</v>
      </c>
      <c r="Z680" t="e">
        <f>Updates!K680&amp;"$"</f>
        <v>#VALUE!</v>
      </c>
      <c r="AA680" s="11">
        <f t="shared" ca="1" si="99"/>
        <v>19</v>
      </c>
      <c r="AB680" s="6" t="str">
        <f ca="1">LOOKUP(AA680,AC2:AC21,AD2:AD21)</f>
        <v>DC4MDB09</v>
      </c>
    </row>
    <row r="681" spans="1:28" ht="12" customHeight="1">
      <c r="A681" s="6" t="e">
        <f>TRIM(CLEAN(MID(Updates!D681,FIND("Network User Id: ",Updates!D681)+17,(FIND("E-MAIL ACCOUNTS",Updates!D681)-(FIND("Network User Id:",Updates!D681)+17)))))</f>
        <v>#VALUE!</v>
      </c>
      <c r="B681" s="6" t="e">
        <f>TRIM(CLEAN(MID(Updates!D681,FIND("Logon ID: ",Updates!D681)+10,(FIND("Password:",Updates!D681)-(FIND("Logon ID:",Updates!D681)+10)))))</f>
        <v>#VALUE!</v>
      </c>
      <c r="C681" t="e">
        <f>TRIM(CLEAN(MID(Updates!D681,FIND("Primary Address: ",Updates!D681)+17,(FIND("Secondary Address:",Updates!D681)-(FIND("Primary Address: ",Updates!D681)+17)))))</f>
        <v>#VALUE!</v>
      </c>
      <c r="D681" t="e">
        <f>TRIM(CLEAN(MID(Updates!D681,FIND("Secondary Address: ",Updates!D681)+19,(FIND("** PLEASE DO NOT REPLY TO THIS E-MAIL. ",Updates!D681)-(FIND("Secondary Address: ",Updates!D681)+19)))))</f>
        <v>#VALUE!</v>
      </c>
      <c r="E681" t="b">
        <f>IF(COUNT(SEARCH({"transpo.ottawa.on.ca"},D681)),"@ottawa.ca")</f>
        <v>0</v>
      </c>
      <c r="F681" s="9" t="e">
        <f t="shared" si="91"/>
        <v>#VALUE!</v>
      </c>
      <c r="G681" t="e">
        <f>TRIM(CLEAN(MID(Updates!D681,FIND("E-mail Address: ",Updates!D681)+16,(FIND("The employee",Updates!D681)-(FIND("E-mail Address: ",Updates!D681)+16)))))</f>
        <v>#VALUE!</v>
      </c>
      <c r="H681" t="e">
        <f>TRIM(CLEAN(MID(Updates!D681,FIND("Account Password: ",Updates!D681)+18,(FIND("NETWORK ACCOUNTS",Updates!D681)-(FIND("Account Password:",Updates!D681)+18)))))</f>
        <v>#VALUE!</v>
      </c>
      <c r="I681" t="e">
        <f>TRIM(CLEAN(MID(Updates!D681,FIND("Password: ",Updates!D681)+10,(FIND("E-mail",Updates!D681)-(FIND("Password:",Updates!D681)+12)))))</f>
        <v>#VALUE!</v>
      </c>
      <c r="J681" t="e">
        <f>TRIM(CLEAN(MID(Updates!D681,FIND("Account to clone: ",Updates!D681)+18,(FIND("Position",Updates!D681)-(FIND("Account to clone: ",Updates!D681)+18)))))</f>
        <v>#VALUE!</v>
      </c>
      <c r="K681" t="e">
        <f>TRIM(CLEAN(MID(Updates!D681,FIND("Clone permissions of another account: ",Updates!D681)+38,(FIND("Email required:",Updates!D681)-(FIND("Clone permissions of another account: ",Updates!D681)+38)))))</f>
        <v>#VALUE!</v>
      </c>
      <c r="L681" t="e">
        <f t="shared" si="92"/>
        <v>#VALUE!</v>
      </c>
      <c r="M681" s="8" t="e">
        <f>TRIM(CLEAN(MID(Updates!D681,FIND("Branch: ",Updates!D681)+8,(FIND("Division",Updates!D681)-(FIND("Branch: ",Updates!D681)+8)))))</f>
        <v>#VALUE!</v>
      </c>
      <c r="N681" s="8" t="e">
        <f>TRIM(CLEAN(MID(Updates!D681,FIND("Pooled Position: ",Updates!D681)+17,(FIND("Are the",Updates!D681)-(FIND("Pooled Position: ",Updates!D681)+17)))))</f>
        <v>#VALUE!</v>
      </c>
      <c r="O681" t="e">
        <f>TRIM(CLEAN(MID(Updates!D681,FIND("Employee Name: ",Updates!D681)+15,(FIND("Job Title",Updates!D681)-(FIND("Employee Name: ",Updates!D681)+15)))))</f>
        <v>#VALUE!</v>
      </c>
      <c r="P681" t="e">
        <f t="shared" si="93"/>
        <v>#VALUE!</v>
      </c>
      <c r="Q681" t="e">
        <f t="shared" si="94"/>
        <v>#VALUE!</v>
      </c>
      <c r="R681" t="e">
        <f t="shared" si="95"/>
        <v>#VALUE!</v>
      </c>
      <c r="S681" t="e">
        <f>TRIM(CLEAN(MID(Updates!D681,FIND("Account to clone: ",Updates!D681)+18,(FIND("Position",Updates!D681)-(FIND("Account to clone: ",Updates!D681)+18)))))</f>
        <v>#VALUE!</v>
      </c>
      <c r="T681" t="str">
        <f t="shared" si="96"/>
        <v/>
      </c>
      <c r="U681" t="str">
        <f t="shared" si="97"/>
        <v>No</v>
      </c>
      <c r="V681" t="e">
        <f>TRIM(CLEAN(MID(Updates!D681,FIND("Home Share (H:\ drive) required: ",Updates!D681)+4,(FIND("Group Share (S:\ drive) required: ",Updates!D681)-(FIND("Home Share (H:\ drive) required: ",Updates!D681)+4)))))</f>
        <v>#VALUE!</v>
      </c>
      <c r="W681" t="str">
        <f t="shared" si="98"/>
        <v>No</v>
      </c>
      <c r="X681" t="e">
        <f>TRIM(CLEAN(MID(Updates!D681,FIND("S Drive Path: ",Updates!D681)+14,(FIND("Position",Updates!D681)-(FIND("S Drive Path: ",Updates!D681)+14)))))</f>
        <v>#VALUE!</v>
      </c>
      <c r="Y681" t="e">
        <f>("USR\"&amp;Updates!K681)</f>
        <v>#VALUE!</v>
      </c>
      <c r="Z681" t="e">
        <f>Updates!K681&amp;"$"</f>
        <v>#VALUE!</v>
      </c>
      <c r="AA681" s="11">
        <f t="shared" ca="1" si="99"/>
        <v>5</v>
      </c>
      <c r="AB681" s="6" t="str">
        <f ca="1">LOOKUP(AA681,AC2:AC21,AD2:AD21)</f>
        <v>DC1MDB05</v>
      </c>
    </row>
    <row r="682" spans="1:28" ht="12" customHeight="1">
      <c r="A682" s="6" t="e">
        <f>TRIM(CLEAN(MID(Updates!D682,FIND("Network User Id: ",Updates!D682)+17,(FIND("E-MAIL ACCOUNTS",Updates!D682)-(FIND("Network User Id:",Updates!D682)+17)))))</f>
        <v>#VALUE!</v>
      </c>
      <c r="B682" s="6" t="e">
        <f>TRIM(CLEAN(MID(Updates!D682,FIND("Logon ID: ",Updates!D682)+10,(FIND("Password:",Updates!D682)-(FIND("Logon ID:",Updates!D682)+10)))))</f>
        <v>#VALUE!</v>
      </c>
      <c r="C682" t="e">
        <f>TRIM(CLEAN(MID(Updates!D682,FIND("Primary Address: ",Updates!D682)+17,(FIND("Secondary Address:",Updates!D682)-(FIND("Primary Address: ",Updates!D682)+17)))))</f>
        <v>#VALUE!</v>
      </c>
      <c r="D682" t="e">
        <f>TRIM(CLEAN(MID(Updates!D682,FIND("Secondary Address: ",Updates!D682)+19,(FIND("** PLEASE DO NOT REPLY TO THIS E-MAIL. ",Updates!D682)-(FIND("Secondary Address: ",Updates!D682)+19)))))</f>
        <v>#VALUE!</v>
      </c>
      <c r="E682" t="b">
        <f>IF(COUNT(SEARCH({"transpo.ottawa.on.ca"},D682)),"@ottawa.ca")</f>
        <v>0</v>
      </c>
      <c r="F682" s="9" t="e">
        <f t="shared" si="91"/>
        <v>#VALUE!</v>
      </c>
      <c r="G682" t="e">
        <f>TRIM(CLEAN(MID(Updates!D682,FIND("E-mail Address: ",Updates!D682)+16,(FIND("The employee",Updates!D682)-(FIND("E-mail Address: ",Updates!D682)+16)))))</f>
        <v>#VALUE!</v>
      </c>
      <c r="H682" t="e">
        <f>TRIM(CLEAN(MID(Updates!D682,FIND("Account Password: ",Updates!D682)+18,(FIND("NETWORK ACCOUNTS",Updates!D682)-(FIND("Account Password:",Updates!D682)+18)))))</f>
        <v>#VALUE!</v>
      </c>
      <c r="I682" t="e">
        <f>TRIM(CLEAN(MID(Updates!D682,FIND("Password: ",Updates!D682)+10,(FIND("E-mail",Updates!D682)-(FIND("Password:",Updates!D682)+12)))))</f>
        <v>#VALUE!</v>
      </c>
      <c r="J682" t="e">
        <f>TRIM(CLEAN(MID(Updates!D682,FIND("Account to clone: ",Updates!D682)+18,(FIND("Position",Updates!D682)-(FIND("Account to clone: ",Updates!D682)+18)))))</f>
        <v>#VALUE!</v>
      </c>
      <c r="K682" t="e">
        <f>TRIM(CLEAN(MID(Updates!D682,FIND("Clone permissions of another account: ",Updates!D682)+38,(FIND("Email required:",Updates!D682)-(FIND("Clone permissions of another account: ",Updates!D682)+38)))))</f>
        <v>#VALUE!</v>
      </c>
      <c r="L682" t="e">
        <f t="shared" si="92"/>
        <v>#VALUE!</v>
      </c>
      <c r="M682" s="8" t="e">
        <f>TRIM(CLEAN(MID(Updates!D682,FIND("Branch: ",Updates!D682)+8,(FIND("Division",Updates!D682)-(FIND("Branch: ",Updates!D682)+8)))))</f>
        <v>#VALUE!</v>
      </c>
      <c r="N682" s="8" t="e">
        <f>TRIM(CLEAN(MID(Updates!D682,FIND("Pooled Position: ",Updates!D682)+17,(FIND("Are the",Updates!D682)-(FIND("Pooled Position: ",Updates!D682)+17)))))</f>
        <v>#VALUE!</v>
      </c>
      <c r="O682" t="e">
        <f>TRIM(CLEAN(MID(Updates!D682,FIND("Employee Name: ",Updates!D682)+15,(FIND("Job Title",Updates!D682)-(FIND("Employee Name: ",Updates!D682)+15)))))</f>
        <v>#VALUE!</v>
      </c>
      <c r="P682" t="e">
        <f t="shared" si="93"/>
        <v>#VALUE!</v>
      </c>
      <c r="Q682" t="e">
        <f t="shared" si="94"/>
        <v>#VALUE!</v>
      </c>
      <c r="R682" t="e">
        <f t="shared" si="95"/>
        <v>#VALUE!</v>
      </c>
      <c r="S682" t="e">
        <f>TRIM(CLEAN(MID(Updates!D682,FIND("Account to clone: ",Updates!D682)+18,(FIND("Position",Updates!D682)-(FIND("Account to clone: ",Updates!D682)+18)))))</f>
        <v>#VALUE!</v>
      </c>
      <c r="T682" t="str">
        <f t="shared" si="96"/>
        <v/>
      </c>
      <c r="U682" t="str">
        <f t="shared" si="97"/>
        <v>No</v>
      </c>
      <c r="V682" t="e">
        <f>TRIM(CLEAN(MID(Updates!D682,FIND("Home Share (H:\ drive) required: ",Updates!D682)+4,(FIND("Group Share (S:\ drive) required: ",Updates!D682)-(FIND("Home Share (H:\ drive) required: ",Updates!D682)+4)))))</f>
        <v>#VALUE!</v>
      </c>
      <c r="W682" t="str">
        <f t="shared" si="98"/>
        <v>No</v>
      </c>
      <c r="X682" t="e">
        <f>TRIM(CLEAN(MID(Updates!D682,FIND("S Drive Path: ",Updates!D682)+14,(FIND("Position",Updates!D682)-(FIND("S Drive Path: ",Updates!D682)+14)))))</f>
        <v>#VALUE!</v>
      </c>
      <c r="Y682" t="e">
        <f>("USR\"&amp;Updates!K682)</f>
        <v>#VALUE!</v>
      </c>
      <c r="Z682" t="e">
        <f>Updates!K682&amp;"$"</f>
        <v>#VALUE!</v>
      </c>
      <c r="AA682" s="11">
        <f t="shared" ca="1" si="99"/>
        <v>14</v>
      </c>
      <c r="AB682" s="6" t="str">
        <f ca="1">LOOKUP(AA682,AC2:AC21,AD2:AD21)</f>
        <v>DC4MDB04</v>
      </c>
    </row>
    <row r="683" spans="1:28" ht="12" customHeight="1">
      <c r="A683" s="6" t="e">
        <f>TRIM(CLEAN(MID(Updates!D683,FIND("Network User Id: ",Updates!D683)+17,(FIND("E-MAIL ACCOUNTS",Updates!D683)-(FIND("Network User Id:",Updates!D683)+17)))))</f>
        <v>#VALUE!</v>
      </c>
      <c r="B683" s="6" t="e">
        <f>TRIM(CLEAN(MID(Updates!D683,FIND("Logon ID: ",Updates!D683)+10,(FIND("Password:",Updates!D683)-(FIND("Logon ID:",Updates!D683)+10)))))</f>
        <v>#VALUE!</v>
      </c>
      <c r="C683" t="e">
        <f>TRIM(CLEAN(MID(Updates!D683,FIND("Primary Address: ",Updates!D683)+17,(FIND("Secondary Address:",Updates!D683)-(FIND("Primary Address: ",Updates!D683)+17)))))</f>
        <v>#VALUE!</v>
      </c>
      <c r="D683" t="e">
        <f>TRIM(CLEAN(MID(Updates!D683,FIND("Secondary Address: ",Updates!D683)+19,(FIND("** PLEASE DO NOT REPLY TO THIS E-MAIL. ",Updates!D683)-(FIND("Secondary Address: ",Updates!D683)+19)))))</f>
        <v>#VALUE!</v>
      </c>
      <c r="E683" t="b">
        <f>IF(COUNT(SEARCH({"transpo.ottawa.on.ca"},D683)),"@ottawa.ca")</f>
        <v>0</v>
      </c>
      <c r="F683" s="9" t="e">
        <f t="shared" si="91"/>
        <v>#VALUE!</v>
      </c>
      <c r="G683" t="e">
        <f>TRIM(CLEAN(MID(Updates!D683,FIND("E-mail Address: ",Updates!D683)+16,(FIND("The employee",Updates!D683)-(FIND("E-mail Address: ",Updates!D683)+16)))))</f>
        <v>#VALUE!</v>
      </c>
      <c r="H683" t="e">
        <f>TRIM(CLEAN(MID(Updates!D683,FIND("Account Password: ",Updates!D683)+18,(FIND("NETWORK ACCOUNTS",Updates!D683)-(FIND("Account Password:",Updates!D683)+18)))))</f>
        <v>#VALUE!</v>
      </c>
      <c r="I683" t="e">
        <f>TRIM(CLEAN(MID(Updates!D683,FIND("Password: ",Updates!D683)+10,(FIND("E-mail",Updates!D683)-(FIND("Password:",Updates!D683)+12)))))</f>
        <v>#VALUE!</v>
      </c>
      <c r="J683" t="e">
        <f>TRIM(CLEAN(MID(Updates!D683,FIND("Account to clone: ",Updates!D683)+18,(FIND("Position",Updates!D683)-(FIND("Account to clone: ",Updates!D683)+18)))))</f>
        <v>#VALUE!</v>
      </c>
      <c r="K683" t="e">
        <f>TRIM(CLEAN(MID(Updates!D683,FIND("Clone permissions of another account: ",Updates!D683)+38,(FIND("Email required:",Updates!D683)-(FIND("Clone permissions of another account: ",Updates!D683)+38)))))</f>
        <v>#VALUE!</v>
      </c>
      <c r="L683" t="e">
        <f t="shared" si="92"/>
        <v>#VALUE!</v>
      </c>
      <c r="M683" s="8" t="e">
        <f>TRIM(CLEAN(MID(Updates!D683,FIND("Branch: ",Updates!D683)+8,(FIND("Division",Updates!D683)-(FIND("Branch: ",Updates!D683)+8)))))</f>
        <v>#VALUE!</v>
      </c>
      <c r="N683" s="8" t="e">
        <f>TRIM(CLEAN(MID(Updates!D683,FIND("Pooled Position: ",Updates!D683)+17,(FIND("Are the",Updates!D683)-(FIND("Pooled Position: ",Updates!D683)+17)))))</f>
        <v>#VALUE!</v>
      </c>
      <c r="O683" t="e">
        <f>TRIM(CLEAN(MID(Updates!D683,FIND("Employee Name: ",Updates!D683)+15,(FIND("Job Title",Updates!D683)-(FIND("Employee Name: ",Updates!D683)+15)))))</f>
        <v>#VALUE!</v>
      </c>
      <c r="P683" t="e">
        <f t="shared" si="93"/>
        <v>#VALUE!</v>
      </c>
      <c r="Q683" t="e">
        <f t="shared" si="94"/>
        <v>#VALUE!</v>
      </c>
      <c r="R683" t="e">
        <f t="shared" si="95"/>
        <v>#VALUE!</v>
      </c>
      <c r="S683" t="e">
        <f>TRIM(CLEAN(MID(Updates!D683,FIND("Account to clone: ",Updates!D683)+18,(FIND("Position",Updates!D683)-(FIND("Account to clone: ",Updates!D683)+18)))))</f>
        <v>#VALUE!</v>
      </c>
      <c r="T683" t="str">
        <f t="shared" si="96"/>
        <v/>
      </c>
      <c r="U683" t="str">
        <f t="shared" si="97"/>
        <v>No</v>
      </c>
      <c r="V683" t="e">
        <f>TRIM(CLEAN(MID(Updates!D683,FIND("Home Share (H:\ drive) required: ",Updates!D683)+4,(FIND("Group Share (S:\ drive) required: ",Updates!D683)-(FIND("Home Share (H:\ drive) required: ",Updates!D683)+4)))))</f>
        <v>#VALUE!</v>
      </c>
      <c r="W683" t="str">
        <f t="shared" si="98"/>
        <v>No</v>
      </c>
      <c r="X683" t="e">
        <f>TRIM(CLEAN(MID(Updates!D683,FIND("S Drive Path: ",Updates!D683)+14,(FIND("Position",Updates!D683)-(FIND("S Drive Path: ",Updates!D683)+14)))))</f>
        <v>#VALUE!</v>
      </c>
      <c r="Y683" t="e">
        <f>("USR\"&amp;Updates!K683)</f>
        <v>#VALUE!</v>
      </c>
      <c r="Z683" t="e">
        <f>Updates!K683&amp;"$"</f>
        <v>#VALUE!</v>
      </c>
      <c r="AA683" s="11">
        <f t="shared" ca="1" si="99"/>
        <v>9</v>
      </c>
      <c r="AB683" s="6" t="str">
        <f ca="1">LOOKUP(AA683,AC2:AC21,AD2:AD21)</f>
        <v>DC1MDB09</v>
      </c>
    </row>
    <row r="684" spans="1:28" ht="12" customHeight="1">
      <c r="A684" s="6" t="e">
        <f>TRIM(CLEAN(MID(Updates!D684,FIND("Network User Id: ",Updates!D684)+17,(FIND("E-MAIL ACCOUNTS",Updates!D684)-(FIND("Network User Id:",Updates!D684)+17)))))</f>
        <v>#VALUE!</v>
      </c>
      <c r="B684" s="6" t="e">
        <f>TRIM(CLEAN(MID(Updates!D684,FIND("Logon ID: ",Updates!D684)+10,(FIND("Password:",Updates!D684)-(FIND("Logon ID:",Updates!D684)+10)))))</f>
        <v>#VALUE!</v>
      </c>
      <c r="C684" t="e">
        <f>TRIM(CLEAN(MID(Updates!D684,FIND("Primary Address: ",Updates!D684)+17,(FIND("Secondary Address:",Updates!D684)-(FIND("Primary Address: ",Updates!D684)+17)))))</f>
        <v>#VALUE!</v>
      </c>
      <c r="D684" t="e">
        <f>TRIM(CLEAN(MID(Updates!D684,FIND("Secondary Address: ",Updates!D684)+19,(FIND("** PLEASE DO NOT REPLY TO THIS E-MAIL. ",Updates!D684)-(FIND("Secondary Address: ",Updates!D684)+19)))))</f>
        <v>#VALUE!</v>
      </c>
      <c r="E684" t="b">
        <f>IF(COUNT(SEARCH({"transpo.ottawa.on.ca"},D684)),"@ottawa.ca")</f>
        <v>0</v>
      </c>
      <c r="F684" s="9" t="e">
        <f t="shared" si="91"/>
        <v>#VALUE!</v>
      </c>
      <c r="G684" t="e">
        <f>TRIM(CLEAN(MID(Updates!D684,FIND("E-mail Address: ",Updates!D684)+16,(FIND("The employee",Updates!D684)-(FIND("E-mail Address: ",Updates!D684)+16)))))</f>
        <v>#VALUE!</v>
      </c>
      <c r="H684" t="e">
        <f>TRIM(CLEAN(MID(Updates!D684,FIND("Account Password: ",Updates!D684)+18,(FIND("NETWORK ACCOUNTS",Updates!D684)-(FIND("Account Password:",Updates!D684)+18)))))</f>
        <v>#VALUE!</v>
      </c>
      <c r="I684" t="e">
        <f>TRIM(CLEAN(MID(Updates!D684,FIND("Password: ",Updates!D684)+10,(FIND("E-mail",Updates!D684)-(FIND("Password:",Updates!D684)+12)))))</f>
        <v>#VALUE!</v>
      </c>
      <c r="J684" t="e">
        <f>TRIM(CLEAN(MID(Updates!D684,FIND("Account to clone: ",Updates!D684)+18,(FIND("Position",Updates!D684)-(FIND("Account to clone: ",Updates!D684)+18)))))</f>
        <v>#VALUE!</v>
      </c>
      <c r="K684" t="e">
        <f>TRIM(CLEAN(MID(Updates!D684,FIND("Clone permissions of another account: ",Updates!D684)+38,(FIND("Email required:",Updates!D684)-(FIND("Clone permissions of another account: ",Updates!D684)+38)))))</f>
        <v>#VALUE!</v>
      </c>
      <c r="L684" t="e">
        <f t="shared" si="92"/>
        <v>#VALUE!</v>
      </c>
      <c r="M684" s="8" t="e">
        <f>TRIM(CLEAN(MID(Updates!D684,FIND("Branch: ",Updates!D684)+8,(FIND("Division",Updates!D684)-(FIND("Branch: ",Updates!D684)+8)))))</f>
        <v>#VALUE!</v>
      </c>
      <c r="N684" s="8" t="e">
        <f>TRIM(CLEAN(MID(Updates!D684,FIND("Pooled Position: ",Updates!D684)+17,(FIND("Are the",Updates!D684)-(FIND("Pooled Position: ",Updates!D684)+17)))))</f>
        <v>#VALUE!</v>
      </c>
      <c r="O684" t="e">
        <f>TRIM(CLEAN(MID(Updates!D684,FIND("Employee Name: ",Updates!D684)+15,(FIND("Job Title",Updates!D684)-(FIND("Employee Name: ",Updates!D684)+15)))))</f>
        <v>#VALUE!</v>
      </c>
      <c r="P684" t="e">
        <f t="shared" si="93"/>
        <v>#VALUE!</v>
      </c>
      <c r="Q684" t="e">
        <f t="shared" si="94"/>
        <v>#VALUE!</v>
      </c>
      <c r="R684" t="e">
        <f t="shared" si="95"/>
        <v>#VALUE!</v>
      </c>
      <c r="S684" t="e">
        <f>TRIM(CLEAN(MID(Updates!D684,FIND("Account to clone: ",Updates!D684)+18,(FIND("Position",Updates!D684)-(FIND("Account to clone: ",Updates!D684)+18)))))</f>
        <v>#VALUE!</v>
      </c>
      <c r="T684" t="str">
        <f t="shared" si="96"/>
        <v/>
      </c>
      <c r="U684" t="str">
        <f t="shared" si="97"/>
        <v>No</v>
      </c>
      <c r="V684" t="e">
        <f>TRIM(CLEAN(MID(Updates!D684,FIND("Home Share (H:\ drive) required: ",Updates!D684)+4,(FIND("Group Share (S:\ drive) required: ",Updates!D684)-(FIND("Home Share (H:\ drive) required: ",Updates!D684)+4)))))</f>
        <v>#VALUE!</v>
      </c>
      <c r="W684" t="str">
        <f t="shared" si="98"/>
        <v>No</v>
      </c>
      <c r="X684" t="e">
        <f>TRIM(CLEAN(MID(Updates!D684,FIND("S Drive Path: ",Updates!D684)+14,(FIND("Position",Updates!D684)-(FIND("S Drive Path: ",Updates!D684)+14)))))</f>
        <v>#VALUE!</v>
      </c>
      <c r="Y684" t="e">
        <f>("USR\"&amp;Updates!K684)</f>
        <v>#VALUE!</v>
      </c>
      <c r="Z684" t="e">
        <f>Updates!K684&amp;"$"</f>
        <v>#VALUE!</v>
      </c>
      <c r="AA684" s="11">
        <f t="shared" ca="1" si="99"/>
        <v>6</v>
      </c>
      <c r="AB684" s="6" t="str">
        <f ca="1">LOOKUP(AA684,AC2:AC21,AD2:AD21)</f>
        <v>DC1MDB06</v>
      </c>
    </row>
    <row r="685" spans="1:28" ht="12" customHeight="1">
      <c r="A685" s="6" t="e">
        <f>TRIM(CLEAN(MID(Updates!D685,FIND("Network User Id: ",Updates!D685)+17,(FIND("E-MAIL ACCOUNTS",Updates!D685)-(FIND("Network User Id:",Updates!D685)+17)))))</f>
        <v>#VALUE!</v>
      </c>
      <c r="B685" s="6" t="e">
        <f>TRIM(CLEAN(MID(Updates!D685,FIND("Logon ID: ",Updates!D685)+10,(FIND("Password:",Updates!D685)-(FIND("Logon ID:",Updates!D685)+10)))))</f>
        <v>#VALUE!</v>
      </c>
      <c r="C685" t="e">
        <f>TRIM(CLEAN(MID(Updates!D685,FIND("Primary Address: ",Updates!D685)+17,(FIND("Secondary Address:",Updates!D685)-(FIND("Primary Address: ",Updates!D685)+17)))))</f>
        <v>#VALUE!</v>
      </c>
      <c r="D685" t="e">
        <f>TRIM(CLEAN(MID(Updates!D685,FIND("Secondary Address: ",Updates!D685)+19,(FIND("** PLEASE DO NOT REPLY TO THIS E-MAIL. ",Updates!D685)-(FIND("Secondary Address: ",Updates!D685)+19)))))</f>
        <v>#VALUE!</v>
      </c>
      <c r="E685" t="b">
        <f>IF(COUNT(SEARCH({"transpo.ottawa.on.ca"},D685)),"@ottawa.ca")</f>
        <v>0</v>
      </c>
      <c r="F685" s="9" t="e">
        <f t="shared" si="91"/>
        <v>#VALUE!</v>
      </c>
      <c r="G685" t="e">
        <f>TRIM(CLEAN(MID(Updates!D685,FIND("E-mail Address: ",Updates!D685)+16,(FIND("The employee",Updates!D685)-(FIND("E-mail Address: ",Updates!D685)+16)))))</f>
        <v>#VALUE!</v>
      </c>
      <c r="H685" t="e">
        <f>TRIM(CLEAN(MID(Updates!D685,FIND("Account Password: ",Updates!D685)+18,(FIND("NETWORK ACCOUNTS",Updates!D685)-(FIND("Account Password:",Updates!D685)+18)))))</f>
        <v>#VALUE!</v>
      </c>
      <c r="I685" t="e">
        <f>TRIM(CLEAN(MID(Updates!D685,FIND("Password: ",Updates!D685)+10,(FIND("E-mail",Updates!D685)-(FIND("Password:",Updates!D685)+12)))))</f>
        <v>#VALUE!</v>
      </c>
      <c r="J685" t="e">
        <f>TRIM(CLEAN(MID(Updates!D685,FIND("Account to clone: ",Updates!D685)+18,(FIND("Position",Updates!D685)-(FIND("Account to clone: ",Updates!D685)+18)))))</f>
        <v>#VALUE!</v>
      </c>
      <c r="K685" t="e">
        <f>TRIM(CLEAN(MID(Updates!D685,FIND("Clone permissions of another account: ",Updates!D685)+38,(FIND("Email required:",Updates!D685)-(FIND("Clone permissions of another account: ",Updates!D685)+38)))))</f>
        <v>#VALUE!</v>
      </c>
      <c r="L685" t="e">
        <f t="shared" si="92"/>
        <v>#VALUE!</v>
      </c>
      <c r="M685" s="8" t="e">
        <f>TRIM(CLEAN(MID(Updates!D685,FIND("Branch: ",Updates!D685)+8,(FIND("Division",Updates!D685)-(FIND("Branch: ",Updates!D685)+8)))))</f>
        <v>#VALUE!</v>
      </c>
      <c r="N685" s="8" t="e">
        <f>TRIM(CLEAN(MID(Updates!D685,FIND("Pooled Position: ",Updates!D685)+17,(FIND("Are the",Updates!D685)-(FIND("Pooled Position: ",Updates!D685)+17)))))</f>
        <v>#VALUE!</v>
      </c>
      <c r="O685" t="e">
        <f>TRIM(CLEAN(MID(Updates!D685,FIND("Employee Name: ",Updates!D685)+15,(FIND("Job Title",Updates!D685)-(FIND("Employee Name: ",Updates!D685)+15)))))</f>
        <v>#VALUE!</v>
      </c>
      <c r="P685" t="e">
        <f t="shared" si="93"/>
        <v>#VALUE!</v>
      </c>
      <c r="Q685" t="e">
        <f t="shared" si="94"/>
        <v>#VALUE!</v>
      </c>
      <c r="R685" t="e">
        <f t="shared" si="95"/>
        <v>#VALUE!</v>
      </c>
      <c r="S685" t="e">
        <f>TRIM(CLEAN(MID(Updates!D685,FIND("Account to clone: ",Updates!D685)+18,(FIND("Position",Updates!D685)-(FIND("Account to clone: ",Updates!D685)+18)))))</f>
        <v>#VALUE!</v>
      </c>
      <c r="T685" t="str">
        <f t="shared" si="96"/>
        <v/>
      </c>
      <c r="U685" t="str">
        <f t="shared" si="97"/>
        <v>No</v>
      </c>
      <c r="V685" t="e">
        <f>TRIM(CLEAN(MID(Updates!D685,FIND("Home Share (H:\ drive) required: ",Updates!D685)+4,(FIND("Group Share (S:\ drive) required: ",Updates!D685)-(FIND("Home Share (H:\ drive) required: ",Updates!D685)+4)))))</f>
        <v>#VALUE!</v>
      </c>
      <c r="W685" t="str">
        <f t="shared" si="98"/>
        <v>No</v>
      </c>
      <c r="X685" t="e">
        <f>TRIM(CLEAN(MID(Updates!D685,FIND("S Drive Path: ",Updates!D685)+14,(FIND("Position",Updates!D685)-(FIND("S Drive Path: ",Updates!D685)+14)))))</f>
        <v>#VALUE!</v>
      </c>
      <c r="Y685" t="e">
        <f>("USR\"&amp;Updates!K685)</f>
        <v>#VALUE!</v>
      </c>
      <c r="Z685" t="e">
        <f>Updates!K685&amp;"$"</f>
        <v>#VALUE!</v>
      </c>
      <c r="AA685" s="11">
        <f t="shared" ca="1" si="99"/>
        <v>8</v>
      </c>
      <c r="AB685" s="6" t="str">
        <f ca="1">LOOKUP(AA685,AC2:AC21,AD2:AD21)</f>
        <v>DC1MDB08</v>
      </c>
    </row>
    <row r="686" spans="1:28" ht="12" customHeight="1">
      <c r="A686" s="6" t="e">
        <f>TRIM(CLEAN(MID(Updates!D686,FIND("Network User Id: ",Updates!D686)+17,(FIND("E-MAIL ACCOUNTS",Updates!D686)-(FIND("Network User Id:",Updates!D686)+17)))))</f>
        <v>#VALUE!</v>
      </c>
      <c r="B686" s="6" t="e">
        <f>TRIM(CLEAN(MID(Updates!D686,FIND("Logon ID: ",Updates!D686)+10,(FIND("Password:",Updates!D686)-(FIND("Logon ID:",Updates!D686)+10)))))</f>
        <v>#VALUE!</v>
      </c>
      <c r="C686" t="e">
        <f>TRIM(CLEAN(MID(Updates!D686,FIND("Primary Address: ",Updates!D686)+17,(FIND("Secondary Address:",Updates!D686)-(FIND("Primary Address: ",Updates!D686)+17)))))</f>
        <v>#VALUE!</v>
      </c>
      <c r="D686" t="e">
        <f>TRIM(CLEAN(MID(Updates!D686,FIND("Secondary Address: ",Updates!D686)+19,(FIND("** PLEASE DO NOT REPLY TO THIS E-MAIL. ",Updates!D686)-(FIND("Secondary Address: ",Updates!D686)+19)))))</f>
        <v>#VALUE!</v>
      </c>
      <c r="E686" t="b">
        <f>IF(COUNT(SEARCH({"transpo.ottawa.on.ca"},D686)),"@ottawa.ca")</f>
        <v>0</v>
      </c>
      <c r="F686" s="9" t="e">
        <f t="shared" si="91"/>
        <v>#VALUE!</v>
      </c>
      <c r="G686" t="e">
        <f>TRIM(CLEAN(MID(Updates!D686,FIND("E-mail Address: ",Updates!D686)+16,(FIND("The employee",Updates!D686)-(FIND("E-mail Address: ",Updates!D686)+16)))))</f>
        <v>#VALUE!</v>
      </c>
      <c r="H686" t="e">
        <f>TRIM(CLEAN(MID(Updates!D686,FIND("Account Password: ",Updates!D686)+18,(FIND("NETWORK ACCOUNTS",Updates!D686)-(FIND("Account Password:",Updates!D686)+18)))))</f>
        <v>#VALUE!</v>
      </c>
      <c r="I686" t="e">
        <f>TRIM(CLEAN(MID(Updates!D686,FIND("Password: ",Updates!D686)+10,(FIND("E-mail",Updates!D686)-(FIND("Password:",Updates!D686)+12)))))</f>
        <v>#VALUE!</v>
      </c>
      <c r="J686" t="e">
        <f>TRIM(CLEAN(MID(Updates!D686,FIND("Account to clone: ",Updates!D686)+18,(FIND("Position",Updates!D686)-(FIND("Account to clone: ",Updates!D686)+18)))))</f>
        <v>#VALUE!</v>
      </c>
      <c r="K686" t="e">
        <f>TRIM(CLEAN(MID(Updates!D686,FIND("Clone permissions of another account: ",Updates!D686)+38,(FIND("Email required:",Updates!D686)-(FIND("Clone permissions of another account: ",Updates!D686)+38)))))</f>
        <v>#VALUE!</v>
      </c>
      <c r="L686" t="e">
        <f t="shared" si="92"/>
        <v>#VALUE!</v>
      </c>
      <c r="M686" s="8" t="e">
        <f>TRIM(CLEAN(MID(Updates!D686,FIND("Branch: ",Updates!D686)+8,(FIND("Division",Updates!D686)-(FIND("Branch: ",Updates!D686)+8)))))</f>
        <v>#VALUE!</v>
      </c>
      <c r="N686" s="8" t="e">
        <f>TRIM(CLEAN(MID(Updates!D686,FIND("Pooled Position: ",Updates!D686)+17,(FIND("Are the",Updates!D686)-(FIND("Pooled Position: ",Updates!D686)+17)))))</f>
        <v>#VALUE!</v>
      </c>
      <c r="O686" t="e">
        <f>TRIM(CLEAN(MID(Updates!D686,FIND("Employee Name: ",Updates!D686)+15,(FIND("Job Title",Updates!D686)-(FIND("Employee Name: ",Updates!D686)+15)))))</f>
        <v>#VALUE!</v>
      </c>
      <c r="P686" t="e">
        <f t="shared" si="93"/>
        <v>#VALUE!</v>
      </c>
      <c r="Q686" t="e">
        <f t="shared" si="94"/>
        <v>#VALUE!</v>
      </c>
      <c r="R686" t="e">
        <f t="shared" si="95"/>
        <v>#VALUE!</v>
      </c>
      <c r="S686" t="e">
        <f>TRIM(CLEAN(MID(Updates!D686,FIND("Account to clone: ",Updates!D686)+18,(FIND("Position",Updates!D686)-(FIND("Account to clone: ",Updates!D686)+18)))))</f>
        <v>#VALUE!</v>
      </c>
      <c r="T686" t="str">
        <f t="shared" si="96"/>
        <v/>
      </c>
      <c r="U686" t="str">
        <f t="shared" si="97"/>
        <v>No</v>
      </c>
      <c r="V686" t="e">
        <f>TRIM(CLEAN(MID(Updates!D686,FIND("Home Share (H:\ drive) required: ",Updates!D686)+4,(FIND("Group Share (S:\ drive) required: ",Updates!D686)-(FIND("Home Share (H:\ drive) required: ",Updates!D686)+4)))))</f>
        <v>#VALUE!</v>
      </c>
      <c r="W686" t="str">
        <f t="shared" si="98"/>
        <v>No</v>
      </c>
      <c r="X686" t="e">
        <f>TRIM(CLEAN(MID(Updates!D686,FIND("S Drive Path: ",Updates!D686)+14,(FIND("Position",Updates!D686)-(FIND("S Drive Path: ",Updates!D686)+14)))))</f>
        <v>#VALUE!</v>
      </c>
      <c r="Y686" t="e">
        <f>("USR\"&amp;Updates!K686)</f>
        <v>#VALUE!</v>
      </c>
      <c r="Z686" t="e">
        <f>Updates!K686&amp;"$"</f>
        <v>#VALUE!</v>
      </c>
      <c r="AA686" s="11">
        <f t="shared" ca="1" si="99"/>
        <v>6</v>
      </c>
      <c r="AB686" s="6" t="str">
        <f ca="1">LOOKUP(AA686,AC2:AC21,AD2:AD21)</f>
        <v>DC1MDB06</v>
      </c>
    </row>
    <row r="687" spans="1:28" ht="12" customHeight="1">
      <c r="A687" s="6" t="e">
        <f>TRIM(CLEAN(MID(Updates!D687,FIND("Network User Id: ",Updates!D687)+17,(FIND("E-MAIL ACCOUNTS",Updates!D687)-(FIND("Network User Id:",Updates!D687)+17)))))</f>
        <v>#VALUE!</v>
      </c>
      <c r="B687" s="6" t="e">
        <f>TRIM(CLEAN(MID(Updates!D687,FIND("Logon ID: ",Updates!D687)+10,(FIND("Password:",Updates!D687)-(FIND("Logon ID:",Updates!D687)+10)))))</f>
        <v>#VALUE!</v>
      </c>
      <c r="C687" t="e">
        <f>TRIM(CLEAN(MID(Updates!D687,FIND("Primary Address: ",Updates!D687)+17,(FIND("Secondary Address:",Updates!D687)-(FIND("Primary Address: ",Updates!D687)+17)))))</f>
        <v>#VALUE!</v>
      </c>
      <c r="D687" t="e">
        <f>TRIM(CLEAN(MID(Updates!D687,FIND("Secondary Address: ",Updates!D687)+19,(FIND("** PLEASE DO NOT REPLY TO THIS E-MAIL. ",Updates!D687)-(FIND("Secondary Address: ",Updates!D687)+19)))))</f>
        <v>#VALUE!</v>
      </c>
      <c r="E687" t="b">
        <f>IF(COUNT(SEARCH({"transpo.ottawa.on.ca"},D687)),"@ottawa.ca")</f>
        <v>0</v>
      </c>
      <c r="F687" s="9" t="e">
        <f t="shared" si="91"/>
        <v>#VALUE!</v>
      </c>
      <c r="G687" t="e">
        <f>TRIM(CLEAN(MID(Updates!D687,FIND("E-mail Address: ",Updates!D687)+16,(FIND("The employee",Updates!D687)-(FIND("E-mail Address: ",Updates!D687)+16)))))</f>
        <v>#VALUE!</v>
      </c>
      <c r="H687" t="e">
        <f>TRIM(CLEAN(MID(Updates!D687,FIND("Account Password: ",Updates!D687)+18,(FIND("NETWORK ACCOUNTS",Updates!D687)-(FIND("Account Password:",Updates!D687)+18)))))</f>
        <v>#VALUE!</v>
      </c>
      <c r="I687" t="e">
        <f>TRIM(CLEAN(MID(Updates!D687,FIND("Password: ",Updates!D687)+10,(FIND("E-mail",Updates!D687)-(FIND("Password:",Updates!D687)+12)))))</f>
        <v>#VALUE!</v>
      </c>
      <c r="J687" t="e">
        <f>TRIM(CLEAN(MID(Updates!D687,FIND("Account to clone: ",Updates!D687)+18,(FIND("Position",Updates!D687)-(FIND("Account to clone: ",Updates!D687)+18)))))</f>
        <v>#VALUE!</v>
      </c>
      <c r="K687" t="e">
        <f>TRIM(CLEAN(MID(Updates!D687,FIND("Clone permissions of another account: ",Updates!D687)+38,(FIND("Email required:",Updates!D687)-(FIND("Clone permissions of another account: ",Updates!D687)+38)))))</f>
        <v>#VALUE!</v>
      </c>
      <c r="L687" t="e">
        <f t="shared" si="92"/>
        <v>#VALUE!</v>
      </c>
      <c r="M687" s="8" t="e">
        <f>TRIM(CLEAN(MID(Updates!D687,FIND("Branch: ",Updates!D687)+8,(FIND("Division",Updates!D687)-(FIND("Branch: ",Updates!D687)+8)))))</f>
        <v>#VALUE!</v>
      </c>
      <c r="N687" s="8" t="e">
        <f>TRIM(CLEAN(MID(Updates!D687,FIND("Pooled Position: ",Updates!D687)+17,(FIND("Are the",Updates!D687)-(FIND("Pooled Position: ",Updates!D687)+17)))))</f>
        <v>#VALUE!</v>
      </c>
      <c r="O687" t="e">
        <f>TRIM(CLEAN(MID(Updates!D687,FIND("Employee Name: ",Updates!D687)+15,(FIND("Job Title",Updates!D687)-(FIND("Employee Name: ",Updates!D687)+15)))))</f>
        <v>#VALUE!</v>
      </c>
      <c r="P687" t="e">
        <f t="shared" si="93"/>
        <v>#VALUE!</v>
      </c>
      <c r="Q687" t="e">
        <f t="shared" si="94"/>
        <v>#VALUE!</v>
      </c>
      <c r="R687" t="e">
        <f t="shared" si="95"/>
        <v>#VALUE!</v>
      </c>
      <c r="S687" t="e">
        <f>TRIM(CLEAN(MID(Updates!D687,FIND("Account to clone: ",Updates!D687)+18,(FIND("Position",Updates!D687)-(FIND("Account to clone: ",Updates!D687)+18)))))</f>
        <v>#VALUE!</v>
      </c>
      <c r="T687" t="str">
        <f t="shared" si="96"/>
        <v/>
      </c>
      <c r="U687" t="str">
        <f t="shared" si="97"/>
        <v>No</v>
      </c>
      <c r="V687" t="e">
        <f>TRIM(CLEAN(MID(Updates!D687,FIND("Home Share (H:\ drive) required: ",Updates!D687)+4,(FIND("Group Share (S:\ drive) required: ",Updates!D687)-(FIND("Home Share (H:\ drive) required: ",Updates!D687)+4)))))</f>
        <v>#VALUE!</v>
      </c>
      <c r="W687" t="str">
        <f t="shared" si="98"/>
        <v>No</v>
      </c>
      <c r="X687" t="e">
        <f>TRIM(CLEAN(MID(Updates!D687,FIND("S Drive Path: ",Updates!D687)+14,(FIND("Position",Updates!D687)-(FIND("S Drive Path: ",Updates!D687)+14)))))</f>
        <v>#VALUE!</v>
      </c>
      <c r="Y687" t="e">
        <f>("USR\"&amp;Updates!K687)</f>
        <v>#VALUE!</v>
      </c>
      <c r="Z687" t="e">
        <f>Updates!K687&amp;"$"</f>
        <v>#VALUE!</v>
      </c>
      <c r="AA687" s="11">
        <f t="shared" ca="1" si="99"/>
        <v>5</v>
      </c>
      <c r="AB687" s="6" t="str">
        <f ca="1">LOOKUP(AA687,AC2:AC21,AD2:AD21)</f>
        <v>DC1MDB05</v>
      </c>
    </row>
    <row r="688" spans="1:28" ht="12" customHeight="1">
      <c r="A688" s="6" t="e">
        <f>TRIM(CLEAN(MID(Updates!D688,FIND("Network User Id: ",Updates!D688)+17,(FIND("E-MAIL ACCOUNTS",Updates!D688)-(FIND("Network User Id:",Updates!D688)+17)))))</f>
        <v>#VALUE!</v>
      </c>
      <c r="B688" s="6" t="e">
        <f>TRIM(CLEAN(MID(Updates!D688,FIND("Logon ID: ",Updates!D688)+10,(FIND("Password:",Updates!D688)-(FIND("Logon ID:",Updates!D688)+10)))))</f>
        <v>#VALUE!</v>
      </c>
      <c r="C688" t="e">
        <f>TRIM(CLEAN(MID(Updates!D688,FIND("Primary Address: ",Updates!D688)+17,(FIND("Secondary Address:",Updates!D688)-(FIND("Primary Address: ",Updates!D688)+17)))))</f>
        <v>#VALUE!</v>
      </c>
      <c r="D688" t="e">
        <f>TRIM(CLEAN(MID(Updates!D688,FIND("Secondary Address: ",Updates!D688)+19,(FIND("** PLEASE DO NOT REPLY TO THIS E-MAIL. ",Updates!D688)-(FIND("Secondary Address: ",Updates!D688)+19)))))</f>
        <v>#VALUE!</v>
      </c>
      <c r="E688" t="b">
        <f>IF(COUNT(SEARCH({"transpo.ottawa.on.ca"},D688)),"@ottawa.ca")</f>
        <v>0</v>
      </c>
      <c r="F688" s="9" t="e">
        <f t="shared" si="91"/>
        <v>#VALUE!</v>
      </c>
      <c r="G688" t="e">
        <f>TRIM(CLEAN(MID(Updates!D688,FIND("E-mail Address: ",Updates!D688)+16,(FIND("The employee",Updates!D688)-(FIND("E-mail Address: ",Updates!D688)+16)))))</f>
        <v>#VALUE!</v>
      </c>
      <c r="H688" t="e">
        <f>TRIM(CLEAN(MID(Updates!D688,FIND("Account Password: ",Updates!D688)+18,(FIND("NETWORK ACCOUNTS",Updates!D688)-(FIND("Account Password:",Updates!D688)+18)))))</f>
        <v>#VALUE!</v>
      </c>
      <c r="I688" t="e">
        <f>TRIM(CLEAN(MID(Updates!D688,FIND("Password: ",Updates!D688)+10,(FIND("E-mail",Updates!D688)-(FIND("Password:",Updates!D688)+12)))))</f>
        <v>#VALUE!</v>
      </c>
      <c r="J688" t="e">
        <f>TRIM(CLEAN(MID(Updates!D688,FIND("Account to clone: ",Updates!D688)+18,(FIND("Position",Updates!D688)-(FIND("Account to clone: ",Updates!D688)+18)))))</f>
        <v>#VALUE!</v>
      </c>
      <c r="K688" t="e">
        <f>TRIM(CLEAN(MID(Updates!D688,FIND("Clone permissions of another account: ",Updates!D688)+38,(FIND("Email required:",Updates!D688)-(FIND("Clone permissions of another account: ",Updates!D688)+38)))))</f>
        <v>#VALUE!</v>
      </c>
      <c r="L688" t="e">
        <f t="shared" si="92"/>
        <v>#VALUE!</v>
      </c>
      <c r="M688" s="8" t="e">
        <f>TRIM(CLEAN(MID(Updates!D688,FIND("Branch: ",Updates!D688)+8,(FIND("Division",Updates!D688)-(FIND("Branch: ",Updates!D688)+8)))))</f>
        <v>#VALUE!</v>
      </c>
      <c r="N688" s="8" t="e">
        <f>TRIM(CLEAN(MID(Updates!D688,FIND("Pooled Position: ",Updates!D688)+17,(FIND("Are the",Updates!D688)-(FIND("Pooled Position: ",Updates!D688)+17)))))</f>
        <v>#VALUE!</v>
      </c>
      <c r="O688" t="e">
        <f>TRIM(CLEAN(MID(Updates!D688,FIND("Employee Name: ",Updates!D688)+15,(FIND("Job Title",Updates!D688)-(FIND("Employee Name: ",Updates!D688)+15)))))</f>
        <v>#VALUE!</v>
      </c>
      <c r="P688" t="e">
        <f t="shared" si="93"/>
        <v>#VALUE!</v>
      </c>
      <c r="Q688" t="e">
        <f t="shared" si="94"/>
        <v>#VALUE!</v>
      </c>
      <c r="R688" t="e">
        <f t="shared" si="95"/>
        <v>#VALUE!</v>
      </c>
      <c r="S688" t="e">
        <f>TRIM(CLEAN(MID(Updates!D688,FIND("Account to clone: ",Updates!D688)+18,(FIND("Position",Updates!D688)-(FIND("Account to clone: ",Updates!D688)+18)))))</f>
        <v>#VALUE!</v>
      </c>
      <c r="T688" t="str">
        <f t="shared" si="96"/>
        <v/>
      </c>
      <c r="U688" t="str">
        <f t="shared" si="97"/>
        <v>No</v>
      </c>
      <c r="V688" t="e">
        <f>TRIM(CLEAN(MID(Updates!D688,FIND("Home Share (H:\ drive) required: ",Updates!D688)+4,(FIND("Group Share (S:\ drive) required: ",Updates!D688)-(FIND("Home Share (H:\ drive) required: ",Updates!D688)+4)))))</f>
        <v>#VALUE!</v>
      </c>
      <c r="W688" t="str">
        <f t="shared" si="98"/>
        <v>No</v>
      </c>
      <c r="X688" t="e">
        <f>TRIM(CLEAN(MID(Updates!D688,FIND("S Drive Path: ",Updates!D688)+14,(FIND("Position",Updates!D688)-(FIND("S Drive Path: ",Updates!D688)+14)))))</f>
        <v>#VALUE!</v>
      </c>
      <c r="Y688" t="e">
        <f>("USR\"&amp;Updates!K688)</f>
        <v>#VALUE!</v>
      </c>
      <c r="Z688" t="e">
        <f>Updates!K688&amp;"$"</f>
        <v>#VALUE!</v>
      </c>
      <c r="AA688" s="11">
        <f t="shared" ca="1" si="99"/>
        <v>19</v>
      </c>
      <c r="AB688" s="6" t="str">
        <f ca="1">LOOKUP(AA688,AC2:AC21,AD2:AD21)</f>
        <v>DC4MDB09</v>
      </c>
    </row>
    <row r="689" spans="1:28" ht="12" customHeight="1">
      <c r="A689" s="6" t="e">
        <f>TRIM(CLEAN(MID(Updates!D689,FIND("Network User Id: ",Updates!D689)+17,(FIND("E-MAIL ACCOUNTS",Updates!D689)-(FIND("Network User Id:",Updates!D689)+17)))))</f>
        <v>#VALUE!</v>
      </c>
      <c r="B689" s="6" t="e">
        <f>TRIM(CLEAN(MID(Updates!D689,FIND("Logon ID: ",Updates!D689)+10,(FIND("Password:",Updates!D689)-(FIND("Logon ID:",Updates!D689)+10)))))</f>
        <v>#VALUE!</v>
      </c>
      <c r="C689" t="e">
        <f>TRIM(CLEAN(MID(Updates!D689,FIND("Primary Address: ",Updates!D689)+17,(FIND("Secondary Address:",Updates!D689)-(FIND("Primary Address: ",Updates!D689)+17)))))</f>
        <v>#VALUE!</v>
      </c>
      <c r="D689" t="e">
        <f>TRIM(CLEAN(MID(Updates!D689,FIND("Secondary Address: ",Updates!D689)+19,(FIND("** PLEASE DO NOT REPLY TO THIS E-MAIL. ",Updates!D689)-(FIND("Secondary Address: ",Updates!D689)+19)))))</f>
        <v>#VALUE!</v>
      </c>
      <c r="E689" t="b">
        <f>IF(COUNT(SEARCH({"transpo.ottawa.on.ca"},D689)),"@ottawa.ca")</f>
        <v>0</v>
      </c>
      <c r="F689" s="9" t="e">
        <f t="shared" si="91"/>
        <v>#VALUE!</v>
      </c>
      <c r="G689" t="e">
        <f>TRIM(CLEAN(MID(Updates!D689,FIND("E-mail Address: ",Updates!D689)+16,(FIND("The employee",Updates!D689)-(FIND("E-mail Address: ",Updates!D689)+16)))))</f>
        <v>#VALUE!</v>
      </c>
      <c r="H689" t="e">
        <f>TRIM(CLEAN(MID(Updates!D689,FIND("Account Password: ",Updates!D689)+18,(FIND("NETWORK ACCOUNTS",Updates!D689)-(FIND("Account Password:",Updates!D689)+18)))))</f>
        <v>#VALUE!</v>
      </c>
      <c r="I689" t="e">
        <f>TRIM(CLEAN(MID(Updates!D689,FIND("Password: ",Updates!D689)+10,(FIND("E-mail",Updates!D689)-(FIND("Password:",Updates!D689)+12)))))</f>
        <v>#VALUE!</v>
      </c>
      <c r="J689" t="e">
        <f>TRIM(CLEAN(MID(Updates!D689,FIND("Account to clone: ",Updates!D689)+18,(FIND("Position",Updates!D689)-(FIND("Account to clone: ",Updates!D689)+18)))))</f>
        <v>#VALUE!</v>
      </c>
      <c r="K689" t="e">
        <f>TRIM(CLEAN(MID(Updates!D689,FIND("Clone permissions of another account: ",Updates!D689)+38,(FIND("Email required:",Updates!D689)-(FIND("Clone permissions of another account: ",Updates!D689)+38)))))</f>
        <v>#VALUE!</v>
      </c>
      <c r="L689" t="e">
        <f t="shared" si="92"/>
        <v>#VALUE!</v>
      </c>
      <c r="M689" s="8" t="e">
        <f>TRIM(CLEAN(MID(Updates!D689,FIND("Branch: ",Updates!D689)+8,(FIND("Division",Updates!D689)-(FIND("Branch: ",Updates!D689)+8)))))</f>
        <v>#VALUE!</v>
      </c>
      <c r="N689" s="8" t="e">
        <f>TRIM(CLEAN(MID(Updates!D689,FIND("Pooled Position: ",Updates!D689)+17,(FIND("Are the",Updates!D689)-(FIND("Pooled Position: ",Updates!D689)+17)))))</f>
        <v>#VALUE!</v>
      </c>
      <c r="O689" t="e">
        <f>TRIM(CLEAN(MID(Updates!D689,FIND("Employee Name: ",Updates!D689)+15,(FIND("Job Title",Updates!D689)-(FIND("Employee Name: ",Updates!D689)+15)))))</f>
        <v>#VALUE!</v>
      </c>
      <c r="P689" t="e">
        <f t="shared" si="93"/>
        <v>#VALUE!</v>
      </c>
      <c r="Q689" t="e">
        <f t="shared" si="94"/>
        <v>#VALUE!</v>
      </c>
      <c r="R689" t="e">
        <f t="shared" si="95"/>
        <v>#VALUE!</v>
      </c>
      <c r="S689" t="e">
        <f>TRIM(CLEAN(MID(Updates!D689,FIND("Account to clone: ",Updates!D689)+18,(FIND("Position",Updates!D689)-(FIND("Account to clone: ",Updates!D689)+18)))))</f>
        <v>#VALUE!</v>
      </c>
      <c r="T689" t="str">
        <f t="shared" si="96"/>
        <v/>
      </c>
      <c r="U689" t="str">
        <f t="shared" si="97"/>
        <v>No</v>
      </c>
      <c r="V689" t="e">
        <f>TRIM(CLEAN(MID(Updates!D689,FIND("Home Share (H:\ drive) required: ",Updates!D689)+4,(FIND("Group Share (S:\ drive) required: ",Updates!D689)-(FIND("Home Share (H:\ drive) required: ",Updates!D689)+4)))))</f>
        <v>#VALUE!</v>
      </c>
      <c r="W689" t="str">
        <f t="shared" si="98"/>
        <v>No</v>
      </c>
      <c r="X689" t="e">
        <f>TRIM(CLEAN(MID(Updates!D689,FIND("S Drive Path: ",Updates!D689)+14,(FIND("Position",Updates!D689)-(FIND("S Drive Path: ",Updates!D689)+14)))))</f>
        <v>#VALUE!</v>
      </c>
      <c r="Y689" t="e">
        <f>("USR\"&amp;Updates!K689)</f>
        <v>#VALUE!</v>
      </c>
      <c r="Z689" t="e">
        <f>Updates!K689&amp;"$"</f>
        <v>#VALUE!</v>
      </c>
      <c r="AA689" s="11">
        <f t="shared" ca="1" si="99"/>
        <v>3</v>
      </c>
      <c r="AB689" s="6" t="str">
        <f ca="1">LOOKUP(AA689,AC2:AC21,AD2:AD21)</f>
        <v>DC1MDB03</v>
      </c>
    </row>
    <row r="690" spans="1:28" ht="12" customHeight="1">
      <c r="A690" s="6" t="e">
        <f>TRIM(CLEAN(MID(Updates!D690,FIND("Network User Id: ",Updates!D690)+17,(FIND("E-MAIL ACCOUNTS",Updates!D690)-(FIND("Network User Id:",Updates!D690)+17)))))</f>
        <v>#VALUE!</v>
      </c>
      <c r="B690" s="6" t="e">
        <f>TRIM(CLEAN(MID(Updates!D690,FIND("Logon ID: ",Updates!D690)+10,(FIND("Password:",Updates!D690)-(FIND("Logon ID:",Updates!D690)+10)))))</f>
        <v>#VALUE!</v>
      </c>
      <c r="C690" t="e">
        <f>TRIM(CLEAN(MID(Updates!D690,FIND("Primary Address: ",Updates!D690)+17,(FIND("Secondary Address:",Updates!D690)-(FIND("Primary Address: ",Updates!D690)+17)))))</f>
        <v>#VALUE!</v>
      </c>
      <c r="D690" t="e">
        <f>TRIM(CLEAN(MID(Updates!D690,FIND("Secondary Address: ",Updates!D690)+19,(FIND("** PLEASE DO NOT REPLY TO THIS E-MAIL. ",Updates!D690)-(FIND("Secondary Address: ",Updates!D690)+19)))))</f>
        <v>#VALUE!</v>
      </c>
      <c r="E690" t="b">
        <f>IF(COUNT(SEARCH({"transpo.ottawa.on.ca"},D690)),"@ottawa.ca")</f>
        <v>0</v>
      </c>
      <c r="F690" s="9" t="e">
        <f t="shared" si="91"/>
        <v>#VALUE!</v>
      </c>
      <c r="G690" t="e">
        <f>TRIM(CLEAN(MID(Updates!D690,FIND("E-mail Address: ",Updates!D690)+16,(FIND("The employee",Updates!D690)-(FIND("E-mail Address: ",Updates!D690)+16)))))</f>
        <v>#VALUE!</v>
      </c>
      <c r="H690" t="e">
        <f>TRIM(CLEAN(MID(Updates!D690,FIND("Account Password: ",Updates!D690)+18,(FIND("NETWORK ACCOUNTS",Updates!D690)-(FIND("Account Password:",Updates!D690)+18)))))</f>
        <v>#VALUE!</v>
      </c>
      <c r="I690" t="e">
        <f>TRIM(CLEAN(MID(Updates!D690,FIND("Password: ",Updates!D690)+10,(FIND("E-mail",Updates!D690)-(FIND("Password:",Updates!D690)+12)))))</f>
        <v>#VALUE!</v>
      </c>
      <c r="J690" t="e">
        <f>TRIM(CLEAN(MID(Updates!D690,FIND("Account to clone: ",Updates!D690)+18,(FIND("Position",Updates!D690)-(FIND("Account to clone: ",Updates!D690)+18)))))</f>
        <v>#VALUE!</v>
      </c>
      <c r="K690" t="e">
        <f>TRIM(CLEAN(MID(Updates!D690,FIND("Clone permissions of another account: ",Updates!D690)+38,(FIND("Email required:",Updates!D690)-(FIND("Clone permissions of another account: ",Updates!D690)+38)))))</f>
        <v>#VALUE!</v>
      </c>
      <c r="L690" t="e">
        <f t="shared" si="92"/>
        <v>#VALUE!</v>
      </c>
      <c r="M690" s="8" t="e">
        <f>TRIM(CLEAN(MID(Updates!D690,FIND("Branch: ",Updates!D690)+8,(FIND("Division",Updates!D690)-(FIND("Branch: ",Updates!D690)+8)))))</f>
        <v>#VALUE!</v>
      </c>
      <c r="N690" s="8" t="e">
        <f>TRIM(CLEAN(MID(Updates!D690,FIND("Pooled Position: ",Updates!D690)+17,(FIND("Are the",Updates!D690)-(FIND("Pooled Position: ",Updates!D690)+17)))))</f>
        <v>#VALUE!</v>
      </c>
      <c r="O690" t="e">
        <f>TRIM(CLEAN(MID(Updates!D690,FIND("Employee Name: ",Updates!D690)+15,(FIND("Job Title",Updates!D690)-(FIND("Employee Name: ",Updates!D690)+15)))))</f>
        <v>#VALUE!</v>
      </c>
      <c r="P690" t="e">
        <f t="shared" si="93"/>
        <v>#VALUE!</v>
      </c>
      <c r="Q690" t="e">
        <f t="shared" si="94"/>
        <v>#VALUE!</v>
      </c>
      <c r="R690" t="e">
        <f t="shared" si="95"/>
        <v>#VALUE!</v>
      </c>
      <c r="S690" t="e">
        <f>TRIM(CLEAN(MID(Updates!D690,FIND("Account to clone: ",Updates!D690)+18,(FIND("Position",Updates!D690)-(FIND("Account to clone: ",Updates!D690)+18)))))</f>
        <v>#VALUE!</v>
      </c>
      <c r="T690" t="str">
        <f t="shared" si="96"/>
        <v/>
      </c>
      <c r="U690" t="str">
        <f t="shared" si="97"/>
        <v>No</v>
      </c>
      <c r="V690" t="e">
        <f>TRIM(CLEAN(MID(Updates!D690,FIND("Home Share (H:\ drive) required: ",Updates!D690)+4,(FIND("Group Share (S:\ drive) required: ",Updates!D690)-(FIND("Home Share (H:\ drive) required: ",Updates!D690)+4)))))</f>
        <v>#VALUE!</v>
      </c>
      <c r="W690" t="str">
        <f t="shared" si="98"/>
        <v>No</v>
      </c>
      <c r="X690" t="e">
        <f>TRIM(CLEAN(MID(Updates!D690,FIND("S Drive Path: ",Updates!D690)+14,(FIND("Position",Updates!D690)-(FIND("S Drive Path: ",Updates!D690)+14)))))</f>
        <v>#VALUE!</v>
      </c>
      <c r="Y690" t="e">
        <f>("USR\"&amp;Updates!K690)</f>
        <v>#VALUE!</v>
      </c>
      <c r="Z690" t="e">
        <f>Updates!K690&amp;"$"</f>
        <v>#VALUE!</v>
      </c>
      <c r="AA690" s="11">
        <f t="shared" ca="1" si="99"/>
        <v>13</v>
      </c>
      <c r="AB690" s="6" t="str">
        <f ca="1">LOOKUP(AA690,AC2:AC21,AD2:AD21)</f>
        <v>DC4MDB03</v>
      </c>
    </row>
    <row r="691" spans="1:28" ht="12" customHeight="1">
      <c r="A691" s="6" t="e">
        <f>TRIM(CLEAN(MID(Updates!D691,FIND("Network User Id: ",Updates!D691)+17,(FIND("E-MAIL ACCOUNTS",Updates!D691)-(FIND("Network User Id:",Updates!D691)+17)))))</f>
        <v>#VALUE!</v>
      </c>
      <c r="B691" s="6" t="e">
        <f>TRIM(CLEAN(MID(Updates!D691,FIND("Logon ID: ",Updates!D691)+10,(FIND("Password:",Updates!D691)-(FIND("Logon ID:",Updates!D691)+10)))))</f>
        <v>#VALUE!</v>
      </c>
      <c r="C691" t="e">
        <f>TRIM(CLEAN(MID(Updates!D691,FIND("Primary Address: ",Updates!D691)+17,(FIND("Secondary Address:",Updates!D691)-(FIND("Primary Address: ",Updates!D691)+17)))))</f>
        <v>#VALUE!</v>
      </c>
      <c r="D691" t="e">
        <f>TRIM(CLEAN(MID(Updates!D691,FIND("Secondary Address: ",Updates!D691)+19,(FIND("** PLEASE DO NOT REPLY TO THIS E-MAIL. ",Updates!D691)-(FIND("Secondary Address: ",Updates!D691)+19)))))</f>
        <v>#VALUE!</v>
      </c>
      <c r="E691" t="b">
        <f>IF(COUNT(SEARCH({"transpo.ottawa.on.ca"},D691)),"@ottawa.ca")</f>
        <v>0</v>
      </c>
      <c r="F691" s="9" t="e">
        <f t="shared" si="91"/>
        <v>#VALUE!</v>
      </c>
      <c r="G691" t="e">
        <f>TRIM(CLEAN(MID(Updates!D691,FIND("E-mail Address: ",Updates!D691)+16,(FIND("The employee",Updates!D691)-(FIND("E-mail Address: ",Updates!D691)+16)))))</f>
        <v>#VALUE!</v>
      </c>
      <c r="H691" t="e">
        <f>TRIM(CLEAN(MID(Updates!D691,FIND("Account Password: ",Updates!D691)+18,(FIND("NETWORK ACCOUNTS",Updates!D691)-(FIND("Account Password:",Updates!D691)+18)))))</f>
        <v>#VALUE!</v>
      </c>
      <c r="I691" t="e">
        <f>TRIM(CLEAN(MID(Updates!D691,FIND("Password: ",Updates!D691)+10,(FIND("E-mail",Updates!D691)-(FIND("Password:",Updates!D691)+12)))))</f>
        <v>#VALUE!</v>
      </c>
      <c r="J691" t="e">
        <f>TRIM(CLEAN(MID(Updates!D691,FIND("Account to clone: ",Updates!D691)+18,(FIND("Position",Updates!D691)-(FIND("Account to clone: ",Updates!D691)+18)))))</f>
        <v>#VALUE!</v>
      </c>
      <c r="K691" t="e">
        <f>TRIM(CLEAN(MID(Updates!D691,FIND("Clone permissions of another account: ",Updates!D691)+38,(FIND("Email required:",Updates!D691)-(FIND("Clone permissions of another account: ",Updates!D691)+38)))))</f>
        <v>#VALUE!</v>
      </c>
      <c r="L691" t="e">
        <f t="shared" si="92"/>
        <v>#VALUE!</v>
      </c>
      <c r="M691" s="8" t="e">
        <f>TRIM(CLEAN(MID(Updates!D691,FIND("Branch: ",Updates!D691)+8,(FIND("Division",Updates!D691)-(FIND("Branch: ",Updates!D691)+8)))))</f>
        <v>#VALUE!</v>
      </c>
      <c r="N691" s="8" t="e">
        <f>TRIM(CLEAN(MID(Updates!D691,FIND("Pooled Position: ",Updates!D691)+17,(FIND("Are the",Updates!D691)-(FIND("Pooled Position: ",Updates!D691)+17)))))</f>
        <v>#VALUE!</v>
      </c>
      <c r="O691" t="e">
        <f>TRIM(CLEAN(MID(Updates!D691,FIND("Employee Name: ",Updates!D691)+15,(FIND("Job Title",Updates!D691)-(FIND("Employee Name: ",Updates!D691)+15)))))</f>
        <v>#VALUE!</v>
      </c>
      <c r="P691" t="e">
        <f t="shared" si="93"/>
        <v>#VALUE!</v>
      </c>
      <c r="Q691" t="e">
        <f t="shared" si="94"/>
        <v>#VALUE!</v>
      </c>
      <c r="R691" t="e">
        <f t="shared" si="95"/>
        <v>#VALUE!</v>
      </c>
      <c r="S691" t="e">
        <f>TRIM(CLEAN(MID(Updates!D691,FIND("Account to clone: ",Updates!D691)+18,(FIND("Position",Updates!D691)-(FIND("Account to clone: ",Updates!D691)+18)))))</f>
        <v>#VALUE!</v>
      </c>
      <c r="T691" t="str">
        <f t="shared" si="96"/>
        <v/>
      </c>
      <c r="U691" t="str">
        <f t="shared" si="97"/>
        <v>No</v>
      </c>
      <c r="V691" t="e">
        <f>TRIM(CLEAN(MID(Updates!D691,FIND("Home Share (H:\ drive) required: ",Updates!D691)+4,(FIND("Group Share (S:\ drive) required: ",Updates!D691)-(FIND("Home Share (H:\ drive) required: ",Updates!D691)+4)))))</f>
        <v>#VALUE!</v>
      </c>
      <c r="W691" t="str">
        <f t="shared" si="98"/>
        <v>No</v>
      </c>
      <c r="X691" t="e">
        <f>TRIM(CLEAN(MID(Updates!D691,FIND("S Drive Path: ",Updates!D691)+14,(FIND("Position",Updates!D691)-(FIND("S Drive Path: ",Updates!D691)+14)))))</f>
        <v>#VALUE!</v>
      </c>
      <c r="Y691" t="e">
        <f>("USR\"&amp;Updates!K691)</f>
        <v>#VALUE!</v>
      </c>
      <c r="Z691" t="e">
        <f>Updates!K691&amp;"$"</f>
        <v>#VALUE!</v>
      </c>
      <c r="AA691" s="11">
        <f t="shared" ca="1" si="99"/>
        <v>12</v>
      </c>
      <c r="AB691" s="6" t="str">
        <f ca="1">LOOKUP(AA691,AC2:AC21,AD2:AD21)</f>
        <v>DC4MDB02</v>
      </c>
    </row>
    <row r="692" spans="1:28" ht="12" customHeight="1">
      <c r="A692" s="6" t="e">
        <f>TRIM(CLEAN(MID(Updates!D692,FIND("Network User Id: ",Updates!D692)+17,(FIND("E-MAIL ACCOUNTS",Updates!D692)-(FIND("Network User Id:",Updates!D692)+17)))))</f>
        <v>#VALUE!</v>
      </c>
      <c r="B692" s="6" t="e">
        <f>TRIM(CLEAN(MID(Updates!D692,FIND("Logon ID: ",Updates!D692)+10,(FIND("Password:",Updates!D692)-(FIND("Logon ID:",Updates!D692)+10)))))</f>
        <v>#VALUE!</v>
      </c>
      <c r="C692" t="e">
        <f>TRIM(CLEAN(MID(Updates!D692,FIND("Primary Address: ",Updates!D692)+17,(FIND("Secondary Address:",Updates!D692)-(FIND("Primary Address: ",Updates!D692)+17)))))</f>
        <v>#VALUE!</v>
      </c>
      <c r="D692" t="e">
        <f>TRIM(CLEAN(MID(Updates!D692,FIND("Secondary Address: ",Updates!D692)+19,(FIND("** PLEASE DO NOT REPLY TO THIS E-MAIL. ",Updates!D692)-(FIND("Secondary Address: ",Updates!D692)+19)))))</f>
        <v>#VALUE!</v>
      </c>
      <c r="E692" t="b">
        <f>IF(COUNT(SEARCH({"transpo.ottawa.on.ca"},D692)),"@ottawa.ca")</f>
        <v>0</v>
      </c>
      <c r="F692" s="9" t="e">
        <f t="shared" si="91"/>
        <v>#VALUE!</v>
      </c>
      <c r="G692" t="e">
        <f>TRIM(CLEAN(MID(Updates!D692,FIND("E-mail Address: ",Updates!D692)+16,(FIND("The employee",Updates!D692)-(FIND("E-mail Address: ",Updates!D692)+16)))))</f>
        <v>#VALUE!</v>
      </c>
      <c r="H692" t="e">
        <f>TRIM(CLEAN(MID(Updates!D692,FIND("Account Password: ",Updates!D692)+18,(FIND("NETWORK ACCOUNTS",Updates!D692)-(FIND("Account Password:",Updates!D692)+18)))))</f>
        <v>#VALUE!</v>
      </c>
      <c r="I692" t="e">
        <f>TRIM(CLEAN(MID(Updates!D692,FIND("Password: ",Updates!D692)+10,(FIND("E-mail",Updates!D692)-(FIND("Password:",Updates!D692)+12)))))</f>
        <v>#VALUE!</v>
      </c>
      <c r="J692" t="e">
        <f>TRIM(CLEAN(MID(Updates!D692,FIND("Account to clone: ",Updates!D692)+18,(FIND("Position",Updates!D692)-(FIND("Account to clone: ",Updates!D692)+18)))))</f>
        <v>#VALUE!</v>
      </c>
      <c r="K692" t="e">
        <f>TRIM(CLEAN(MID(Updates!D692,FIND("Clone permissions of another account: ",Updates!D692)+38,(FIND("Email required:",Updates!D692)-(FIND("Clone permissions of another account: ",Updates!D692)+38)))))</f>
        <v>#VALUE!</v>
      </c>
      <c r="L692" t="e">
        <f t="shared" si="92"/>
        <v>#VALUE!</v>
      </c>
      <c r="M692" s="8" t="e">
        <f>TRIM(CLEAN(MID(Updates!D692,FIND("Branch: ",Updates!D692)+8,(FIND("Division",Updates!D692)-(FIND("Branch: ",Updates!D692)+8)))))</f>
        <v>#VALUE!</v>
      </c>
      <c r="N692" s="8" t="e">
        <f>TRIM(CLEAN(MID(Updates!D692,FIND("Pooled Position: ",Updates!D692)+17,(FIND("Are the",Updates!D692)-(FIND("Pooled Position: ",Updates!D692)+17)))))</f>
        <v>#VALUE!</v>
      </c>
      <c r="O692" t="e">
        <f>TRIM(CLEAN(MID(Updates!D692,FIND("Employee Name: ",Updates!D692)+15,(FIND("Job Title",Updates!D692)-(FIND("Employee Name: ",Updates!D692)+15)))))</f>
        <v>#VALUE!</v>
      </c>
      <c r="P692" t="e">
        <f t="shared" si="93"/>
        <v>#VALUE!</v>
      </c>
      <c r="Q692" t="e">
        <f t="shared" si="94"/>
        <v>#VALUE!</v>
      </c>
      <c r="R692" t="e">
        <f t="shared" si="95"/>
        <v>#VALUE!</v>
      </c>
      <c r="S692" t="e">
        <f>TRIM(CLEAN(MID(Updates!D692,FIND("Account to clone: ",Updates!D692)+18,(FIND("Position",Updates!D692)-(FIND("Account to clone: ",Updates!D692)+18)))))</f>
        <v>#VALUE!</v>
      </c>
      <c r="T692" t="str">
        <f t="shared" si="96"/>
        <v/>
      </c>
      <c r="U692" t="str">
        <f t="shared" si="97"/>
        <v>No</v>
      </c>
      <c r="V692" t="e">
        <f>TRIM(CLEAN(MID(Updates!D692,FIND("Home Share (H:\ drive) required: ",Updates!D692)+4,(FIND("Group Share (S:\ drive) required: ",Updates!D692)-(FIND("Home Share (H:\ drive) required: ",Updates!D692)+4)))))</f>
        <v>#VALUE!</v>
      </c>
      <c r="W692" t="str">
        <f t="shared" si="98"/>
        <v>No</v>
      </c>
      <c r="X692" t="e">
        <f>TRIM(CLEAN(MID(Updates!D692,FIND("S Drive Path: ",Updates!D692)+14,(FIND("Position",Updates!D692)-(FIND("S Drive Path: ",Updates!D692)+14)))))</f>
        <v>#VALUE!</v>
      </c>
      <c r="Y692" t="e">
        <f>("USR\"&amp;Updates!K692)</f>
        <v>#VALUE!</v>
      </c>
      <c r="Z692" t="e">
        <f>Updates!K692&amp;"$"</f>
        <v>#VALUE!</v>
      </c>
      <c r="AA692" s="11">
        <f t="shared" ca="1" si="99"/>
        <v>7</v>
      </c>
      <c r="AB692" s="6" t="str">
        <f ca="1">LOOKUP(AA692,AC2:AC21,AD2:AD21)</f>
        <v>DC1MDB07</v>
      </c>
    </row>
    <row r="693" spans="1:28" ht="12" customHeight="1">
      <c r="A693" s="6" t="e">
        <f>TRIM(CLEAN(MID(Updates!D693,FIND("Network User Id: ",Updates!D693)+17,(FIND("E-MAIL ACCOUNTS",Updates!D693)-(FIND("Network User Id:",Updates!D693)+17)))))</f>
        <v>#VALUE!</v>
      </c>
      <c r="B693" s="6" t="e">
        <f>TRIM(CLEAN(MID(Updates!D693,FIND("Logon ID: ",Updates!D693)+10,(FIND("Password:",Updates!D693)-(FIND("Logon ID:",Updates!D693)+10)))))</f>
        <v>#VALUE!</v>
      </c>
      <c r="C693" t="e">
        <f>TRIM(CLEAN(MID(Updates!D693,FIND("Primary Address: ",Updates!D693)+17,(FIND("Secondary Address:",Updates!D693)-(FIND("Primary Address: ",Updates!D693)+17)))))</f>
        <v>#VALUE!</v>
      </c>
      <c r="D693" t="e">
        <f>TRIM(CLEAN(MID(Updates!D693,FIND("Secondary Address: ",Updates!D693)+19,(FIND("** PLEASE DO NOT REPLY TO THIS E-MAIL. ",Updates!D693)-(FIND("Secondary Address: ",Updates!D693)+19)))))</f>
        <v>#VALUE!</v>
      </c>
      <c r="E693" t="b">
        <f>IF(COUNT(SEARCH({"transpo.ottawa.on.ca"},D693)),"@ottawa.ca")</f>
        <v>0</v>
      </c>
      <c r="F693" s="9" t="e">
        <f t="shared" si="91"/>
        <v>#VALUE!</v>
      </c>
      <c r="G693" t="e">
        <f>TRIM(CLEAN(MID(Updates!D693,FIND("E-mail Address: ",Updates!D693)+16,(FIND("The employee",Updates!D693)-(FIND("E-mail Address: ",Updates!D693)+16)))))</f>
        <v>#VALUE!</v>
      </c>
      <c r="H693" t="e">
        <f>TRIM(CLEAN(MID(Updates!D693,FIND("Account Password: ",Updates!D693)+18,(FIND("NETWORK ACCOUNTS",Updates!D693)-(FIND("Account Password:",Updates!D693)+18)))))</f>
        <v>#VALUE!</v>
      </c>
      <c r="I693" t="e">
        <f>TRIM(CLEAN(MID(Updates!D693,FIND("Password: ",Updates!D693)+10,(FIND("E-mail",Updates!D693)-(FIND("Password:",Updates!D693)+12)))))</f>
        <v>#VALUE!</v>
      </c>
      <c r="J693" t="e">
        <f>TRIM(CLEAN(MID(Updates!D693,FIND("Account to clone: ",Updates!D693)+18,(FIND("Position",Updates!D693)-(FIND("Account to clone: ",Updates!D693)+18)))))</f>
        <v>#VALUE!</v>
      </c>
      <c r="K693" t="e">
        <f>TRIM(CLEAN(MID(Updates!D693,FIND("Clone permissions of another account: ",Updates!D693)+38,(FIND("Email required:",Updates!D693)-(FIND("Clone permissions of another account: ",Updates!D693)+38)))))</f>
        <v>#VALUE!</v>
      </c>
      <c r="L693" t="e">
        <f t="shared" si="92"/>
        <v>#VALUE!</v>
      </c>
      <c r="M693" s="8" t="e">
        <f>TRIM(CLEAN(MID(Updates!D693,FIND("Branch: ",Updates!D693)+8,(FIND("Division",Updates!D693)-(FIND("Branch: ",Updates!D693)+8)))))</f>
        <v>#VALUE!</v>
      </c>
      <c r="N693" s="8" t="e">
        <f>TRIM(CLEAN(MID(Updates!D693,FIND("Pooled Position: ",Updates!D693)+17,(FIND("Are the",Updates!D693)-(FIND("Pooled Position: ",Updates!D693)+17)))))</f>
        <v>#VALUE!</v>
      </c>
      <c r="O693" t="e">
        <f>TRIM(CLEAN(MID(Updates!D693,FIND("Employee Name: ",Updates!D693)+15,(FIND("Job Title",Updates!D693)-(FIND("Employee Name: ",Updates!D693)+15)))))</f>
        <v>#VALUE!</v>
      </c>
      <c r="P693" t="e">
        <f t="shared" si="93"/>
        <v>#VALUE!</v>
      </c>
      <c r="Q693" t="e">
        <f t="shared" si="94"/>
        <v>#VALUE!</v>
      </c>
      <c r="R693" t="e">
        <f t="shared" si="95"/>
        <v>#VALUE!</v>
      </c>
      <c r="S693" t="e">
        <f>TRIM(CLEAN(MID(Updates!D693,FIND("Account to clone: ",Updates!D693)+18,(FIND("Position",Updates!D693)-(FIND("Account to clone: ",Updates!D693)+18)))))</f>
        <v>#VALUE!</v>
      </c>
      <c r="T693" t="str">
        <f t="shared" si="96"/>
        <v/>
      </c>
      <c r="U693" t="str">
        <f t="shared" si="97"/>
        <v>No</v>
      </c>
      <c r="V693" t="e">
        <f>TRIM(CLEAN(MID(Updates!D693,FIND("Home Share (H:\ drive) required: ",Updates!D693)+4,(FIND("Group Share (S:\ drive) required: ",Updates!D693)-(FIND("Home Share (H:\ drive) required: ",Updates!D693)+4)))))</f>
        <v>#VALUE!</v>
      </c>
      <c r="W693" t="str">
        <f t="shared" si="98"/>
        <v>No</v>
      </c>
      <c r="X693" t="e">
        <f>TRIM(CLEAN(MID(Updates!D693,FIND("S Drive Path: ",Updates!D693)+14,(FIND("Position",Updates!D693)-(FIND("S Drive Path: ",Updates!D693)+14)))))</f>
        <v>#VALUE!</v>
      </c>
      <c r="Y693" t="e">
        <f>("USR\"&amp;Updates!K693)</f>
        <v>#VALUE!</v>
      </c>
      <c r="Z693" t="e">
        <f>Updates!K693&amp;"$"</f>
        <v>#VALUE!</v>
      </c>
      <c r="AA693" s="11">
        <f t="shared" ca="1" si="99"/>
        <v>3</v>
      </c>
      <c r="AB693" s="6" t="str">
        <f ca="1">LOOKUP(AA693,AC2:AC21,AD2:AD21)</f>
        <v>DC1MDB03</v>
      </c>
    </row>
    <row r="694" spans="1:28" ht="12" customHeight="1">
      <c r="A694" s="6" t="e">
        <f>TRIM(CLEAN(MID(Updates!D694,FIND("Network User Id: ",Updates!D694)+17,(FIND("E-MAIL ACCOUNTS",Updates!D694)-(FIND("Network User Id:",Updates!D694)+17)))))</f>
        <v>#VALUE!</v>
      </c>
      <c r="B694" s="6" t="e">
        <f>TRIM(CLEAN(MID(Updates!D694,FIND("Logon ID: ",Updates!D694)+10,(FIND("Password:",Updates!D694)-(FIND("Logon ID:",Updates!D694)+10)))))</f>
        <v>#VALUE!</v>
      </c>
      <c r="C694" t="e">
        <f>TRIM(CLEAN(MID(Updates!D694,FIND("Primary Address: ",Updates!D694)+17,(FIND("Secondary Address:",Updates!D694)-(FIND("Primary Address: ",Updates!D694)+17)))))</f>
        <v>#VALUE!</v>
      </c>
      <c r="D694" t="e">
        <f>TRIM(CLEAN(MID(Updates!D694,FIND("Secondary Address: ",Updates!D694)+19,(FIND("** PLEASE DO NOT REPLY TO THIS E-MAIL. ",Updates!D694)-(FIND("Secondary Address: ",Updates!D694)+19)))))</f>
        <v>#VALUE!</v>
      </c>
      <c r="E694" t="b">
        <f>IF(COUNT(SEARCH({"transpo.ottawa.on.ca"},D694)),"@ottawa.ca")</f>
        <v>0</v>
      </c>
      <c r="F694" s="9" t="e">
        <f t="shared" si="91"/>
        <v>#VALUE!</v>
      </c>
      <c r="G694" t="e">
        <f>TRIM(CLEAN(MID(Updates!D694,FIND("E-mail Address: ",Updates!D694)+16,(FIND("The employee",Updates!D694)-(FIND("E-mail Address: ",Updates!D694)+16)))))</f>
        <v>#VALUE!</v>
      </c>
      <c r="H694" t="e">
        <f>TRIM(CLEAN(MID(Updates!D694,FIND("Account Password: ",Updates!D694)+18,(FIND("NETWORK ACCOUNTS",Updates!D694)-(FIND("Account Password:",Updates!D694)+18)))))</f>
        <v>#VALUE!</v>
      </c>
      <c r="I694" t="e">
        <f>TRIM(CLEAN(MID(Updates!D694,FIND("Password: ",Updates!D694)+10,(FIND("E-mail",Updates!D694)-(FIND("Password:",Updates!D694)+12)))))</f>
        <v>#VALUE!</v>
      </c>
      <c r="J694" t="e">
        <f>TRIM(CLEAN(MID(Updates!D694,FIND("Account to clone: ",Updates!D694)+18,(FIND("Position",Updates!D694)-(FIND("Account to clone: ",Updates!D694)+18)))))</f>
        <v>#VALUE!</v>
      </c>
      <c r="K694" t="e">
        <f>TRIM(CLEAN(MID(Updates!D694,FIND("Clone permissions of another account: ",Updates!D694)+38,(FIND("Email required:",Updates!D694)-(FIND("Clone permissions of another account: ",Updates!D694)+38)))))</f>
        <v>#VALUE!</v>
      </c>
      <c r="L694" t="e">
        <f t="shared" si="92"/>
        <v>#VALUE!</v>
      </c>
      <c r="M694" s="8" t="e">
        <f>TRIM(CLEAN(MID(Updates!D694,FIND("Branch: ",Updates!D694)+8,(FIND("Division",Updates!D694)-(FIND("Branch: ",Updates!D694)+8)))))</f>
        <v>#VALUE!</v>
      </c>
      <c r="N694" s="8" t="e">
        <f>TRIM(CLEAN(MID(Updates!D694,FIND("Pooled Position: ",Updates!D694)+17,(FIND("Are the",Updates!D694)-(FIND("Pooled Position: ",Updates!D694)+17)))))</f>
        <v>#VALUE!</v>
      </c>
      <c r="O694" t="e">
        <f>TRIM(CLEAN(MID(Updates!D694,FIND("Employee Name: ",Updates!D694)+15,(FIND("Job Title",Updates!D694)-(FIND("Employee Name: ",Updates!D694)+15)))))</f>
        <v>#VALUE!</v>
      </c>
      <c r="P694" t="e">
        <f t="shared" si="93"/>
        <v>#VALUE!</v>
      </c>
      <c r="Q694" t="e">
        <f t="shared" si="94"/>
        <v>#VALUE!</v>
      </c>
      <c r="R694" t="e">
        <f t="shared" si="95"/>
        <v>#VALUE!</v>
      </c>
      <c r="S694" t="e">
        <f>TRIM(CLEAN(MID(Updates!D694,FIND("Account to clone: ",Updates!D694)+18,(FIND("Position",Updates!D694)-(FIND("Account to clone: ",Updates!D694)+18)))))</f>
        <v>#VALUE!</v>
      </c>
      <c r="T694" t="str">
        <f t="shared" si="96"/>
        <v/>
      </c>
      <c r="U694" t="str">
        <f t="shared" si="97"/>
        <v>No</v>
      </c>
      <c r="V694" t="e">
        <f>TRIM(CLEAN(MID(Updates!D694,FIND("Home Share (H:\ drive) required: ",Updates!D694)+4,(FIND("Group Share (S:\ drive) required: ",Updates!D694)-(FIND("Home Share (H:\ drive) required: ",Updates!D694)+4)))))</f>
        <v>#VALUE!</v>
      </c>
      <c r="W694" t="str">
        <f t="shared" si="98"/>
        <v>No</v>
      </c>
      <c r="X694" t="e">
        <f>TRIM(CLEAN(MID(Updates!D694,FIND("S Drive Path: ",Updates!D694)+14,(FIND("Position",Updates!D694)-(FIND("S Drive Path: ",Updates!D694)+14)))))</f>
        <v>#VALUE!</v>
      </c>
      <c r="Y694" t="e">
        <f>("USR\"&amp;Updates!K694)</f>
        <v>#VALUE!</v>
      </c>
      <c r="Z694" t="e">
        <f>Updates!K694&amp;"$"</f>
        <v>#VALUE!</v>
      </c>
      <c r="AA694" s="11">
        <f t="shared" ca="1" si="99"/>
        <v>16</v>
      </c>
      <c r="AB694" s="6" t="str">
        <f ca="1">LOOKUP(AA694,AC2:AC21,AD2:AD21)</f>
        <v>DC4MDB06</v>
      </c>
    </row>
    <row r="695" spans="1:28" ht="12" customHeight="1">
      <c r="A695" s="6" t="e">
        <f>TRIM(CLEAN(MID(Updates!D695,FIND("Network User Id: ",Updates!D695)+17,(FIND("E-MAIL ACCOUNTS",Updates!D695)-(FIND("Network User Id:",Updates!D695)+17)))))</f>
        <v>#VALUE!</v>
      </c>
      <c r="B695" s="6" t="e">
        <f>TRIM(CLEAN(MID(Updates!D695,FIND("Logon ID: ",Updates!D695)+10,(FIND("Password:",Updates!D695)-(FIND("Logon ID:",Updates!D695)+10)))))</f>
        <v>#VALUE!</v>
      </c>
      <c r="C695" t="e">
        <f>TRIM(CLEAN(MID(Updates!D695,FIND("Primary Address: ",Updates!D695)+17,(FIND("Secondary Address:",Updates!D695)-(FIND("Primary Address: ",Updates!D695)+17)))))</f>
        <v>#VALUE!</v>
      </c>
      <c r="D695" t="e">
        <f>TRIM(CLEAN(MID(Updates!D695,FIND("Secondary Address: ",Updates!D695)+19,(FIND("** PLEASE DO NOT REPLY TO THIS E-MAIL. ",Updates!D695)-(FIND("Secondary Address: ",Updates!D695)+19)))))</f>
        <v>#VALUE!</v>
      </c>
      <c r="E695" t="b">
        <f>IF(COUNT(SEARCH({"transpo.ottawa.on.ca"},D695)),"@ottawa.ca")</f>
        <v>0</v>
      </c>
      <c r="F695" s="9" t="e">
        <f t="shared" si="91"/>
        <v>#VALUE!</v>
      </c>
      <c r="G695" t="e">
        <f>TRIM(CLEAN(MID(Updates!D695,FIND("E-mail Address: ",Updates!D695)+16,(FIND("The employee",Updates!D695)-(FIND("E-mail Address: ",Updates!D695)+16)))))</f>
        <v>#VALUE!</v>
      </c>
      <c r="H695" t="e">
        <f>TRIM(CLEAN(MID(Updates!D695,FIND("Account Password: ",Updates!D695)+18,(FIND("NETWORK ACCOUNTS",Updates!D695)-(FIND("Account Password:",Updates!D695)+18)))))</f>
        <v>#VALUE!</v>
      </c>
      <c r="I695" t="e">
        <f>TRIM(CLEAN(MID(Updates!D695,FIND("Password: ",Updates!D695)+10,(FIND("E-mail",Updates!D695)-(FIND("Password:",Updates!D695)+12)))))</f>
        <v>#VALUE!</v>
      </c>
      <c r="J695" t="e">
        <f>TRIM(CLEAN(MID(Updates!D695,FIND("Account to clone: ",Updates!D695)+18,(FIND("Position",Updates!D695)-(FIND("Account to clone: ",Updates!D695)+18)))))</f>
        <v>#VALUE!</v>
      </c>
      <c r="K695" t="e">
        <f>TRIM(CLEAN(MID(Updates!D695,FIND("Clone permissions of another account: ",Updates!D695)+38,(FIND("Email required:",Updates!D695)-(FIND("Clone permissions of another account: ",Updates!D695)+38)))))</f>
        <v>#VALUE!</v>
      </c>
      <c r="L695" t="e">
        <f t="shared" si="92"/>
        <v>#VALUE!</v>
      </c>
      <c r="M695" s="8" t="e">
        <f>TRIM(CLEAN(MID(Updates!D695,FIND("Branch: ",Updates!D695)+8,(FIND("Division",Updates!D695)-(FIND("Branch: ",Updates!D695)+8)))))</f>
        <v>#VALUE!</v>
      </c>
      <c r="N695" s="8" t="e">
        <f>TRIM(CLEAN(MID(Updates!D695,FIND("Pooled Position: ",Updates!D695)+17,(FIND("Are the",Updates!D695)-(FIND("Pooled Position: ",Updates!D695)+17)))))</f>
        <v>#VALUE!</v>
      </c>
      <c r="O695" t="e">
        <f>TRIM(CLEAN(MID(Updates!D695,FIND("Employee Name: ",Updates!D695)+15,(FIND("Job Title",Updates!D695)-(FIND("Employee Name: ",Updates!D695)+15)))))</f>
        <v>#VALUE!</v>
      </c>
      <c r="P695" t="e">
        <f t="shared" si="93"/>
        <v>#VALUE!</v>
      </c>
      <c r="Q695" t="e">
        <f t="shared" si="94"/>
        <v>#VALUE!</v>
      </c>
      <c r="R695" t="e">
        <f t="shared" si="95"/>
        <v>#VALUE!</v>
      </c>
      <c r="S695" t="e">
        <f>TRIM(CLEAN(MID(Updates!D695,FIND("Account to clone: ",Updates!D695)+18,(FIND("Position",Updates!D695)-(FIND("Account to clone: ",Updates!D695)+18)))))</f>
        <v>#VALUE!</v>
      </c>
      <c r="T695" t="str">
        <f t="shared" si="96"/>
        <v/>
      </c>
      <c r="U695" t="str">
        <f t="shared" si="97"/>
        <v>No</v>
      </c>
      <c r="V695" t="e">
        <f>TRIM(CLEAN(MID(Updates!D695,FIND("Home Share (H:\ drive) required: ",Updates!D695)+4,(FIND("Group Share (S:\ drive) required: ",Updates!D695)-(FIND("Home Share (H:\ drive) required: ",Updates!D695)+4)))))</f>
        <v>#VALUE!</v>
      </c>
      <c r="W695" t="str">
        <f t="shared" si="98"/>
        <v>No</v>
      </c>
      <c r="X695" t="e">
        <f>TRIM(CLEAN(MID(Updates!D695,FIND("S Drive Path: ",Updates!D695)+14,(FIND("Position",Updates!D695)-(FIND("S Drive Path: ",Updates!D695)+14)))))</f>
        <v>#VALUE!</v>
      </c>
      <c r="Y695" t="e">
        <f>("USR\"&amp;Updates!K695)</f>
        <v>#VALUE!</v>
      </c>
      <c r="Z695" t="e">
        <f>Updates!K695&amp;"$"</f>
        <v>#VALUE!</v>
      </c>
      <c r="AA695" s="11">
        <f t="shared" ca="1" si="99"/>
        <v>14</v>
      </c>
      <c r="AB695" s="6" t="str">
        <f ca="1">LOOKUP(AA695,AC2:AC21,AD2:AD21)</f>
        <v>DC4MDB04</v>
      </c>
    </row>
    <row r="696" spans="1:28" ht="12" customHeight="1">
      <c r="A696" s="6" t="e">
        <f>TRIM(CLEAN(MID(Updates!D696,FIND("Network User Id: ",Updates!D696)+17,(FIND("E-MAIL ACCOUNTS",Updates!D696)-(FIND("Network User Id:",Updates!D696)+17)))))</f>
        <v>#VALUE!</v>
      </c>
      <c r="B696" s="6" t="e">
        <f>TRIM(CLEAN(MID(Updates!D696,FIND("Logon ID: ",Updates!D696)+10,(FIND("Password:",Updates!D696)-(FIND("Logon ID:",Updates!D696)+10)))))</f>
        <v>#VALUE!</v>
      </c>
      <c r="C696" t="e">
        <f>TRIM(CLEAN(MID(Updates!D696,FIND("Primary Address: ",Updates!D696)+17,(FIND("Secondary Address:",Updates!D696)-(FIND("Primary Address: ",Updates!D696)+17)))))</f>
        <v>#VALUE!</v>
      </c>
      <c r="D696" t="e">
        <f>TRIM(CLEAN(MID(Updates!D696,FIND("Secondary Address: ",Updates!D696)+19,(FIND("** PLEASE DO NOT REPLY TO THIS E-MAIL. ",Updates!D696)-(FIND("Secondary Address: ",Updates!D696)+19)))))</f>
        <v>#VALUE!</v>
      </c>
      <c r="E696" t="b">
        <f>IF(COUNT(SEARCH({"transpo.ottawa.on.ca"},D696)),"@ottawa.ca")</f>
        <v>0</v>
      </c>
      <c r="F696" s="9" t="e">
        <f t="shared" si="91"/>
        <v>#VALUE!</v>
      </c>
      <c r="G696" t="e">
        <f>TRIM(CLEAN(MID(Updates!D696,FIND("E-mail Address: ",Updates!D696)+16,(FIND("The employee",Updates!D696)-(FIND("E-mail Address: ",Updates!D696)+16)))))</f>
        <v>#VALUE!</v>
      </c>
      <c r="H696" t="e">
        <f>TRIM(CLEAN(MID(Updates!D696,FIND("Account Password: ",Updates!D696)+18,(FIND("NETWORK ACCOUNTS",Updates!D696)-(FIND("Account Password:",Updates!D696)+18)))))</f>
        <v>#VALUE!</v>
      </c>
      <c r="I696" t="e">
        <f>TRIM(CLEAN(MID(Updates!D696,FIND("Password: ",Updates!D696)+10,(FIND("E-mail",Updates!D696)-(FIND("Password:",Updates!D696)+12)))))</f>
        <v>#VALUE!</v>
      </c>
      <c r="J696" t="e">
        <f>TRIM(CLEAN(MID(Updates!D696,FIND("Account to clone: ",Updates!D696)+18,(FIND("Position",Updates!D696)-(FIND("Account to clone: ",Updates!D696)+18)))))</f>
        <v>#VALUE!</v>
      </c>
      <c r="K696" t="e">
        <f>TRIM(CLEAN(MID(Updates!D696,FIND("Clone permissions of another account: ",Updates!D696)+38,(FIND("Email required:",Updates!D696)-(FIND("Clone permissions of another account: ",Updates!D696)+38)))))</f>
        <v>#VALUE!</v>
      </c>
      <c r="L696" t="e">
        <f t="shared" si="92"/>
        <v>#VALUE!</v>
      </c>
      <c r="M696" s="8" t="e">
        <f>TRIM(CLEAN(MID(Updates!D696,FIND("Branch: ",Updates!D696)+8,(FIND("Division",Updates!D696)-(FIND("Branch: ",Updates!D696)+8)))))</f>
        <v>#VALUE!</v>
      </c>
      <c r="N696" s="8" t="e">
        <f>TRIM(CLEAN(MID(Updates!D696,FIND("Pooled Position: ",Updates!D696)+17,(FIND("Are the",Updates!D696)-(FIND("Pooled Position: ",Updates!D696)+17)))))</f>
        <v>#VALUE!</v>
      </c>
      <c r="O696" t="e">
        <f>TRIM(CLEAN(MID(Updates!D696,FIND("Employee Name: ",Updates!D696)+15,(FIND("Job Title",Updates!D696)-(FIND("Employee Name: ",Updates!D696)+15)))))</f>
        <v>#VALUE!</v>
      </c>
      <c r="P696" t="e">
        <f t="shared" si="93"/>
        <v>#VALUE!</v>
      </c>
      <c r="Q696" t="e">
        <f t="shared" si="94"/>
        <v>#VALUE!</v>
      </c>
      <c r="R696" t="e">
        <f t="shared" si="95"/>
        <v>#VALUE!</v>
      </c>
      <c r="S696" t="e">
        <f>TRIM(CLEAN(MID(Updates!D696,FIND("Account to clone: ",Updates!D696)+18,(FIND("Position",Updates!D696)-(FIND("Account to clone: ",Updates!D696)+18)))))</f>
        <v>#VALUE!</v>
      </c>
      <c r="T696" t="str">
        <f t="shared" si="96"/>
        <v/>
      </c>
      <c r="U696" t="str">
        <f t="shared" si="97"/>
        <v>No</v>
      </c>
      <c r="V696" t="e">
        <f>TRIM(CLEAN(MID(Updates!D696,FIND("Home Share (H:\ drive) required: ",Updates!D696)+4,(FIND("Group Share (S:\ drive) required: ",Updates!D696)-(FIND("Home Share (H:\ drive) required: ",Updates!D696)+4)))))</f>
        <v>#VALUE!</v>
      </c>
      <c r="W696" t="str">
        <f t="shared" si="98"/>
        <v>No</v>
      </c>
      <c r="X696" t="e">
        <f>TRIM(CLEAN(MID(Updates!D696,FIND("S Drive Path: ",Updates!D696)+14,(FIND("Position",Updates!D696)-(FIND("S Drive Path: ",Updates!D696)+14)))))</f>
        <v>#VALUE!</v>
      </c>
      <c r="Y696" t="e">
        <f>("USR\"&amp;Updates!K696)</f>
        <v>#VALUE!</v>
      </c>
      <c r="Z696" t="e">
        <f>Updates!K696&amp;"$"</f>
        <v>#VALUE!</v>
      </c>
      <c r="AA696" s="11">
        <f t="shared" ca="1" si="99"/>
        <v>8</v>
      </c>
      <c r="AB696" s="6" t="str">
        <f ca="1">LOOKUP(AA696,AC2:AC21,AD2:AD21)</f>
        <v>DC1MDB08</v>
      </c>
    </row>
    <row r="697" spans="1:28" ht="12" customHeight="1">
      <c r="A697" s="6" t="e">
        <f>TRIM(CLEAN(MID(Updates!D697,FIND("Network User Id: ",Updates!D697)+17,(FIND("E-MAIL ACCOUNTS",Updates!D697)-(FIND("Network User Id:",Updates!D697)+17)))))</f>
        <v>#VALUE!</v>
      </c>
      <c r="B697" s="6" t="e">
        <f>TRIM(CLEAN(MID(Updates!D697,FIND("Logon ID: ",Updates!D697)+10,(FIND("Password:",Updates!D697)-(FIND("Logon ID:",Updates!D697)+10)))))</f>
        <v>#VALUE!</v>
      </c>
      <c r="C697" t="e">
        <f>TRIM(CLEAN(MID(Updates!D697,FIND("Primary Address: ",Updates!D697)+17,(FIND("Secondary Address:",Updates!D697)-(FIND("Primary Address: ",Updates!D697)+17)))))</f>
        <v>#VALUE!</v>
      </c>
      <c r="D697" t="e">
        <f>TRIM(CLEAN(MID(Updates!D697,FIND("Secondary Address: ",Updates!D697)+19,(FIND("** PLEASE DO NOT REPLY TO THIS E-MAIL. ",Updates!D697)-(FIND("Secondary Address: ",Updates!D697)+19)))))</f>
        <v>#VALUE!</v>
      </c>
      <c r="E697" t="b">
        <f>IF(COUNT(SEARCH({"transpo.ottawa.on.ca"},D697)),"@ottawa.ca")</f>
        <v>0</v>
      </c>
      <c r="F697" s="9" t="e">
        <f t="shared" si="91"/>
        <v>#VALUE!</v>
      </c>
      <c r="G697" t="e">
        <f>TRIM(CLEAN(MID(Updates!D697,FIND("E-mail Address: ",Updates!D697)+16,(FIND("The employee",Updates!D697)-(FIND("E-mail Address: ",Updates!D697)+16)))))</f>
        <v>#VALUE!</v>
      </c>
      <c r="H697" t="e">
        <f>TRIM(CLEAN(MID(Updates!D697,FIND("Account Password: ",Updates!D697)+18,(FIND("NETWORK ACCOUNTS",Updates!D697)-(FIND("Account Password:",Updates!D697)+18)))))</f>
        <v>#VALUE!</v>
      </c>
      <c r="I697" t="e">
        <f>TRIM(CLEAN(MID(Updates!D697,FIND("Password: ",Updates!D697)+10,(FIND("E-mail",Updates!D697)-(FIND("Password:",Updates!D697)+12)))))</f>
        <v>#VALUE!</v>
      </c>
      <c r="J697" t="e">
        <f>TRIM(CLEAN(MID(Updates!D697,FIND("Account to clone: ",Updates!D697)+18,(FIND("Position",Updates!D697)-(FIND("Account to clone: ",Updates!D697)+18)))))</f>
        <v>#VALUE!</v>
      </c>
      <c r="K697" t="e">
        <f>TRIM(CLEAN(MID(Updates!D697,FIND("Clone permissions of another account: ",Updates!D697)+38,(FIND("Email required:",Updates!D697)-(FIND("Clone permissions of another account: ",Updates!D697)+38)))))</f>
        <v>#VALUE!</v>
      </c>
      <c r="L697" t="e">
        <f t="shared" si="92"/>
        <v>#VALUE!</v>
      </c>
      <c r="M697" s="8" t="e">
        <f>TRIM(CLEAN(MID(Updates!D697,FIND("Branch: ",Updates!D697)+8,(FIND("Division",Updates!D697)-(FIND("Branch: ",Updates!D697)+8)))))</f>
        <v>#VALUE!</v>
      </c>
      <c r="N697" s="8" t="e">
        <f>TRIM(CLEAN(MID(Updates!D697,FIND("Pooled Position: ",Updates!D697)+17,(FIND("Are the",Updates!D697)-(FIND("Pooled Position: ",Updates!D697)+17)))))</f>
        <v>#VALUE!</v>
      </c>
      <c r="O697" t="e">
        <f>TRIM(CLEAN(MID(Updates!D697,FIND("Employee Name: ",Updates!D697)+15,(FIND("Job Title",Updates!D697)-(FIND("Employee Name: ",Updates!D697)+15)))))</f>
        <v>#VALUE!</v>
      </c>
      <c r="P697" t="e">
        <f t="shared" si="93"/>
        <v>#VALUE!</v>
      </c>
      <c r="Q697" t="e">
        <f t="shared" si="94"/>
        <v>#VALUE!</v>
      </c>
      <c r="R697" t="e">
        <f t="shared" si="95"/>
        <v>#VALUE!</v>
      </c>
      <c r="S697" t="e">
        <f>TRIM(CLEAN(MID(Updates!D697,FIND("Account to clone: ",Updates!D697)+18,(FIND("Position",Updates!D697)-(FIND("Account to clone: ",Updates!D697)+18)))))</f>
        <v>#VALUE!</v>
      </c>
      <c r="T697" t="str">
        <f t="shared" si="96"/>
        <v/>
      </c>
      <c r="U697" t="str">
        <f t="shared" si="97"/>
        <v>No</v>
      </c>
      <c r="V697" t="e">
        <f>TRIM(CLEAN(MID(Updates!D697,FIND("Home Share (H:\ drive) required: ",Updates!D697)+4,(FIND("Group Share (S:\ drive) required: ",Updates!D697)-(FIND("Home Share (H:\ drive) required: ",Updates!D697)+4)))))</f>
        <v>#VALUE!</v>
      </c>
      <c r="W697" t="str">
        <f t="shared" si="98"/>
        <v>No</v>
      </c>
      <c r="X697" t="e">
        <f>TRIM(CLEAN(MID(Updates!D697,FIND("S Drive Path: ",Updates!D697)+14,(FIND("Position",Updates!D697)-(FIND("S Drive Path: ",Updates!D697)+14)))))</f>
        <v>#VALUE!</v>
      </c>
      <c r="Y697" t="e">
        <f>("USR\"&amp;Updates!K697)</f>
        <v>#VALUE!</v>
      </c>
      <c r="Z697" t="e">
        <f>Updates!K697&amp;"$"</f>
        <v>#VALUE!</v>
      </c>
      <c r="AA697" s="11">
        <f t="shared" ca="1" si="99"/>
        <v>12</v>
      </c>
      <c r="AB697" s="6" t="str">
        <f ca="1">LOOKUP(AA697,AC2:AC21,AD2:AD21)</f>
        <v>DC4MDB02</v>
      </c>
    </row>
    <row r="698" spans="1:28" ht="12" customHeight="1">
      <c r="A698" s="6" t="e">
        <f>TRIM(CLEAN(MID(Updates!D698,FIND("Network User Id: ",Updates!D698)+17,(FIND("E-MAIL ACCOUNTS",Updates!D698)-(FIND("Network User Id:",Updates!D698)+17)))))</f>
        <v>#VALUE!</v>
      </c>
      <c r="B698" s="6" t="e">
        <f>TRIM(CLEAN(MID(Updates!D698,FIND("Logon ID: ",Updates!D698)+10,(FIND("Password:",Updates!D698)-(FIND("Logon ID:",Updates!D698)+10)))))</f>
        <v>#VALUE!</v>
      </c>
      <c r="C698" t="e">
        <f>TRIM(CLEAN(MID(Updates!D698,FIND("Primary Address: ",Updates!D698)+17,(FIND("Secondary Address:",Updates!D698)-(FIND("Primary Address: ",Updates!D698)+17)))))</f>
        <v>#VALUE!</v>
      </c>
      <c r="D698" t="e">
        <f>TRIM(CLEAN(MID(Updates!D698,FIND("Secondary Address: ",Updates!D698)+19,(FIND("** PLEASE DO NOT REPLY TO THIS E-MAIL. ",Updates!D698)-(FIND("Secondary Address: ",Updates!D698)+19)))))</f>
        <v>#VALUE!</v>
      </c>
      <c r="E698" t="b">
        <f>IF(COUNT(SEARCH({"transpo.ottawa.on.ca"},D698)),"@ottawa.ca")</f>
        <v>0</v>
      </c>
      <c r="F698" s="9" t="e">
        <f t="shared" si="91"/>
        <v>#VALUE!</v>
      </c>
      <c r="G698" t="e">
        <f>TRIM(CLEAN(MID(Updates!D698,FIND("E-mail Address: ",Updates!D698)+16,(FIND("The employee",Updates!D698)-(FIND("E-mail Address: ",Updates!D698)+16)))))</f>
        <v>#VALUE!</v>
      </c>
      <c r="H698" t="e">
        <f>TRIM(CLEAN(MID(Updates!D698,FIND("Account Password: ",Updates!D698)+18,(FIND("NETWORK ACCOUNTS",Updates!D698)-(FIND("Account Password:",Updates!D698)+18)))))</f>
        <v>#VALUE!</v>
      </c>
      <c r="I698" t="e">
        <f>TRIM(CLEAN(MID(Updates!D698,FIND("Password: ",Updates!D698)+10,(FIND("E-mail",Updates!D698)-(FIND("Password:",Updates!D698)+12)))))</f>
        <v>#VALUE!</v>
      </c>
      <c r="J698" t="e">
        <f>TRIM(CLEAN(MID(Updates!D698,FIND("Account to clone: ",Updates!D698)+18,(FIND("Position",Updates!D698)-(FIND("Account to clone: ",Updates!D698)+18)))))</f>
        <v>#VALUE!</v>
      </c>
      <c r="K698" t="e">
        <f>TRIM(CLEAN(MID(Updates!D698,FIND("Clone permissions of another account: ",Updates!D698)+38,(FIND("Email required:",Updates!D698)-(FIND("Clone permissions of another account: ",Updates!D698)+38)))))</f>
        <v>#VALUE!</v>
      </c>
      <c r="L698" t="e">
        <f t="shared" si="92"/>
        <v>#VALUE!</v>
      </c>
      <c r="M698" s="8" t="e">
        <f>TRIM(CLEAN(MID(Updates!D698,FIND("Branch: ",Updates!D698)+8,(FIND("Division",Updates!D698)-(FIND("Branch: ",Updates!D698)+8)))))</f>
        <v>#VALUE!</v>
      </c>
      <c r="N698" s="8" t="e">
        <f>TRIM(CLEAN(MID(Updates!D698,FIND("Pooled Position: ",Updates!D698)+17,(FIND("Are the",Updates!D698)-(FIND("Pooled Position: ",Updates!D698)+17)))))</f>
        <v>#VALUE!</v>
      </c>
      <c r="O698" t="e">
        <f>TRIM(CLEAN(MID(Updates!D698,FIND("Employee Name: ",Updates!D698)+15,(FIND("Job Title",Updates!D698)-(FIND("Employee Name: ",Updates!D698)+15)))))</f>
        <v>#VALUE!</v>
      </c>
      <c r="P698" t="e">
        <f t="shared" si="93"/>
        <v>#VALUE!</v>
      </c>
      <c r="Q698" t="e">
        <f t="shared" si="94"/>
        <v>#VALUE!</v>
      </c>
      <c r="R698" t="e">
        <f t="shared" si="95"/>
        <v>#VALUE!</v>
      </c>
      <c r="S698" t="e">
        <f>TRIM(CLEAN(MID(Updates!D698,FIND("Account to clone: ",Updates!D698)+18,(FIND("Position",Updates!D698)-(FIND("Account to clone: ",Updates!D698)+18)))))</f>
        <v>#VALUE!</v>
      </c>
      <c r="T698" t="str">
        <f t="shared" si="96"/>
        <v/>
      </c>
      <c r="U698" t="str">
        <f t="shared" si="97"/>
        <v>No</v>
      </c>
      <c r="V698" t="e">
        <f>TRIM(CLEAN(MID(Updates!D698,FIND("Home Share (H:\ drive) required: ",Updates!D698)+4,(FIND("Group Share (S:\ drive) required: ",Updates!D698)-(FIND("Home Share (H:\ drive) required: ",Updates!D698)+4)))))</f>
        <v>#VALUE!</v>
      </c>
      <c r="W698" t="str">
        <f t="shared" si="98"/>
        <v>No</v>
      </c>
      <c r="X698" t="e">
        <f>TRIM(CLEAN(MID(Updates!D698,FIND("S Drive Path: ",Updates!D698)+14,(FIND("Position",Updates!D698)-(FIND("S Drive Path: ",Updates!D698)+14)))))</f>
        <v>#VALUE!</v>
      </c>
      <c r="Y698" t="e">
        <f>("USR\"&amp;Updates!K698)</f>
        <v>#VALUE!</v>
      </c>
      <c r="Z698" t="e">
        <f>Updates!K698&amp;"$"</f>
        <v>#VALUE!</v>
      </c>
      <c r="AA698" s="11">
        <f t="shared" ca="1" si="99"/>
        <v>6</v>
      </c>
      <c r="AB698" s="6" t="str">
        <f ca="1">LOOKUP(AA698,AC2:AC21,AD2:AD21)</f>
        <v>DC1MDB06</v>
      </c>
    </row>
    <row r="699" spans="1:28" ht="12" customHeight="1">
      <c r="A699" s="6" t="e">
        <f>TRIM(CLEAN(MID(Updates!D699,FIND("Network User Id: ",Updates!D699)+17,(FIND("E-MAIL ACCOUNTS",Updates!D699)-(FIND("Network User Id:",Updates!D699)+17)))))</f>
        <v>#VALUE!</v>
      </c>
      <c r="B699" s="6" t="e">
        <f>TRIM(CLEAN(MID(Updates!D699,FIND("Logon ID: ",Updates!D699)+10,(FIND("Password:",Updates!D699)-(FIND("Logon ID:",Updates!D699)+10)))))</f>
        <v>#VALUE!</v>
      </c>
      <c r="C699" t="e">
        <f>TRIM(CLEAN(MID(Updates!D699,FIND("Primary Address: ",Updates!D699)+17,(FIND("Secondary Address:",Updates!D699)-(FIND("Primary Address: ",Updates!D699)+17)))))</f>
        <v>#VALUE!</v>
      </c>
      <c r="D699" t="e">
        <f>TRIM(CLEAN(MID(Updates!D699,FIND("Secondary Address: ",Updates!D699)+19,(FIND("** PLEASE DO NOT REPLY TO THIS E-MAIL. ",Updates!D699)-(FIND("Secondary Address: ",Updates!D699)+19)))))</f>
        <v>#VALUE!</v>
      </c>
      <c r="E699" t="b">
        <f>IF(COUNT(SEARCH({"transpo.ottawa.on.ca"},D699)),"@ottawa.ca")</f>
        <v>0</v>
      </c>
      <c r="F699" s="9" t="e">
        <f t="shared" si="91"/>
        <v>#VALUE!</v>
      </c>
      <c r="G699" t="e">
        <f>TRIM(CLEAN(MID(Updates!D699,FIND("E-mail Address: ",Updates!D699)+16,(FIND("The employee",Updates!D699)-(FIND("E-mail Address: ",Updates!D699)+16)))))</f>
        <v>#VALUE!</v>
      </c>
      <c r="H699" t="e">
        <f>TRIM(CLEAN(MID(Updates!D699,FIND("Account Password: ",Updates!D699)+18,(FIND("NETWORK ACCOUNTS",Updates!D699)-(FIND("Account Password:",Updates!D699)+18)))))</f>
        <v>#VALUE!</v>
      </c>
      <c r="I699" t="e">
        <f>TRIM(CLEAN(MID(Updates!D699,FIND("Password: ",Updates!D699)+10,(FIND("E-mail",Updates!D699)-(FIND("Password:",Updates!D699)+12)))))</f>
        <v>#VALUE!</v>
      </c>
      <c r="J699" t="e">
        <f>TRIM(CLEAN(MID(Updates!D699,FIND("Account to clone: ",Updates!D699)+18,(FIND("Position",Updates!D699)-(FIND("Account to clone: ",Updates!D699)+18)))))</f>
        <v>#VALUE!</v>
      </c>
      <c r="K699" t="e">
        <f>TRIM(CLEAN(MID(Updates!D699,FIND("Clone permissions of another account: ",Updates!D699)+38,(FIND("Email required:",Updates!D699)-(FIND("Clone permissions of another account: ",Updates!D699)+38)))))</f>
        <v>#VALUE!</v>
      </c>
      <c r="L699" t="e">
        <f t="shared" si="92"/>
        <v>#VALUE!</v>
      </c>
      <c r="M699" s="8" t="e">
        <f>TRIM(CLEAN(MID(Updates!D699,FIND("Branch: ",Updates!D699)+8,(FIND("Division",Updates!D699)-(FIND("Branch: ",Updates!D699)+8)))))</f>
        <v>#VALUE!</v>
      </c>
      <c r="N699" s="8" t="e">
        <f>TRIM(CLEAN(MID(Updates!D699,FIND("Pooled Position: ",Updates!D699)+17,(FIND("Are the",Updates!D699)-(FIND("Pooled Position: ",Updates!D699)+17)))))</f>
        <v>#VALUE!</v>
      </c>
      <c r="O699" t="e">
        <f>TRIM(CLEAN(MID(Updates!D699,FIND("Employee Name: ",Updates!D699)+15,(FIND("Job Title",Updates!D699)-(FIND("Employee Name: ",Updates!D699)+15)))))</f>
        <v>#VALUE!</v>
      </c>
      <c r="P699" t="e">
        <f t="shared" si="93"/>
        <v>#VALUE!</v>
      </c>
      <c r="Q699" t="e">
        <f t="shared" si="94"/>
        <v>#VALUE!</v>
      </c>
      <c r="R699" t="e">
        <f t="shared" si="95"/>
        <v>#VALUE!</v>
      </c>
      <c r="S699" t="e">
        <f>TRIM(CLEAN(MID(Updates!D699,FIND("Account to clone: ",Updates!D699)+18,(FIND("Position",Updates!D699)-(FIND("Account to clone: ",Updates!D699)+18)))))</f>
        <v>#VALUE!</v>
      </c>
      <c r="T699" t="str">
        <f t="shared" si="96"/>
        <v/>
      </c>
      <c r="U699" t="str">
        <f t="shared" si="97"/>
        <v>No</v>
      </c>
      <c r="V699" t="e">
        <f>TRIM(CLEAN(MID(Updates!D699,FIND("Home Share (H:\ drive) required: ",Updates!D699)+4,(FIND("Group Share (S:\ drive) required: ",Updates!D699)-(FIND("Home Share (H:\ drive) required: ",Updates!D699)+4)))))</f>
        <v>#VALUE!</v>
      </c>
      <c r="W699" t="str">
        <f t="shared" si="98"/>
        <v>No</v>
      </c>
      <c r="X699" t="e">
        <f>TRIM(CLEAN(MID(Updates!D699,FIND("S Drive Path: ",Updates!D699)+14,(FIND("Position",Updates!D699)-(FIND("S Drive Path: ",Updates!D699)+14)))))</f>
        <v>#VALUE!</v>
      </c>
      <c r="Y699" t="e">
        <f>("USR\"&amp;Updates!K699)</f>
        <v>#VALUE!</v>
      </c>
      <c r="Z699" t="e">
        <f>Updates!K699&amp;"$"</f>
        <v>#VALUE!</v>
      </c>
      <c r="AA699" s="11">
        <f t="shared" ca="1" si="99"/>
        <v>1</v>
      </c>
      <c r="AB699" s="6" t="str">
        <f ca="1">LOOKUP(AA699,AC2:AC21,AD2:AD21)</f>
        <v>DC1MDB01</v>
      </c>
    </row>
    <row r="700" spans="1:28" ht="12" customHeight="1">
      <c r="A700" s="6" t="e">
        <f>TRIM(CLEAN(MID(Updates!D700,FIND("Network User Id: ",Updates!D700)+17,(FIND("E-MAIL ACCOUNTS",Updates!D700)-(FIND("Network User Id:",Updates!D700)+17)))))</f>
        <v>#VALUE!</v>
      </c>
      <c r="B700" s="6" t="e">
        <f>TRIM(CLEAN(MID(Updates!D700,FIND("Logon ID: ",Updates!D700)+10,(FIND("Password:",Updates!D700)-(FIND("Logon ID:",Updates!D700)+10)))))</f>
        <v>#VALUE!</v>
      </c>
      <c r="C700" t="e">
        <f>TRIM(CLEAN(MID(Updates!D700,FIND("Primary Address: ",Updates!D700)+17,(FIND("Secondary Address:",Updates!D700)-(FIND("Primary Address: ",Updates!D700)+17)))))</f>
        <v>#VALUE!</v>
      </c>
      <c r="D700" t="e">
        <f>TRIM(CLEAN(MID(Updates!D700,FIND("Secondary Address: ",Updates!D700)+19,(FIND("** PLEASE DO NOT REPLY TO THIS E-MAIL. ",Updates!D700)-(FIND("Secondary Address: ",Updates!D700)+19)))))</f>
        <v>#VALUE!</v>
      </c>
      <c r="E700" t="b">
        <f>IF(COUNT(SEARCH({"transpo.ottawa.on.ca"},D700)),"@ottawa.ca")</f>
        <v>0</v>
      </c>
      <c r="F700" s="9" t="e">
        <f t="shared" si="91"/>
        <v>#VALUE!</v>
      </c>
      <c r="G700" t="e">
        <f>TRIM(CLEAN(MID(Updates!D700,FIND("E-mail Address: ",Updates!D700)+16,(FIND("The employee",Updates!D700)-(FIND("E-mail Address: ",Updates!D700)+16)))))</f>
        <v>#VALUE!</v>
      </c>
      <c r="H700" t="e">
        <f>TRIM(CLEAN(MID(Updates!D700,FIND("Account Password: ",Updates!D700)+18,(FIND("NETWORK ACCOUNTS",Updates!D700)-(FIND("Account Password:",Updates!D700)+18)))))</f>
        <v>#VALUE!</v>
      </c>
      <c r="I700" t="e">
        <f>TRIM(CLEAN(MID(Updates!D700,FIND("Password: ",Updates!D700)+10,(FIND("E-mail",Updates!D700)-(FIND("Password:",Updates!D700)+12)))))</f>
        <v>#VALUE!</v>
      </c>
      <c r="J700" t="e">
        <f>TRIM(CLEAN(MID(Updates!D700,FIND("Account to clone: ",Updates!D700)+18,(FIND("Position",Updates!D700)-(FIND("Account to clone: ",Updates!D700)+18)))))</f>
        <v>#VALUE!</v>
      </c>
      <c r="K700" t="e">
        <f>TRIM(CLEAN(MID(Updates!D700,FIND("Clone permissions of another account: ",Updates!D700)+38,(FIND("Email required:",Updates!D700)-(FIND("Clone permissions of another account: ",Updates!D700)+38)))))</f>
        <v>#VALUE!</v>
      </c>
      <c r="L700" t="e">
        <f t="shared" si="92"/>
        <v>#VALUE!</v>
      </c>
      <c r="M700" s="8" t="e">
        <f>TRIM(CLEAN(MID(Updates!D700,FIND("Branch: ",Updates!D700)+8,(FIND("Division",Updates!D700)-(FIND("Branch: ",Updates!D700)+8)))))</f>
        <v>#VALUE!</v>
      </c>
      <c r="N700" s="8" t="e">
        <f>TRIM(CLEAN(MID(Updates!D700,FIND("Pooled Position: ",Updates!D700)+17,(FIND("Are the",Updates!D700)-(FIND("Pooled Position: ",Updates!D700)+17)))))</f>
        <v>#VALUE!</v>
      </c>
      <c r="O700" t="e">
        <f>TRIM(CLEAN(MID(Updates!D700,FIND("Employee Name: ",Updates!D700)+15,(FIND("Job Title",Updates!D700)-(FIND("Employee Name: ",Updates!D700)+15)))))</f>
        <v>#VALUE!</v>
      </c>
      <c r="P700" t="e">
        <f t="shared" si="93"/>
        <v>#VALUE!</v>
      </c>
      <c r="Q700" t="e">
        <f t="shared" si="94"/>
        <v>#VALUE!</v>
      </c>
      <c r="R700" t="e">
        <f t="shared" si="95"/>
        <v>#VALUE!</v>
      </c>
      <c r="S700" t="e">
        <f>TRIM(CLEAN(MID(Updates!D700,FIND("Account to clone: ",Updates!D700)+18,(FIND("Position",Updates!D700)-(FIND("Account to clone: ",Updates!D700)+18)))))</f>
        <v>#VALUE!</v>
      </c>
      <c r="T700" t="str">
        <f t="shared" si="96"/>
        <v/>
      </c>
      <c r="U700" t="str">
        <f t="shared" si="97"/>
        <v>No</v>
      </c>
      <c r="V700" t="e">
        <f>TRIM(CLEAN(MID(Updates!D700,FIND("Home Share (H:\ drive) required: ",Updates!D700)+4,(FIND("Group Share (S:\ drive) required: ",Updates!D700)-(FIND("Home Share (H:\ drive) required: ",Updates!D700)+4)))))</f>
        <v>#VALUE!</v>
      </c>
      <c r="W700" t="str">
        <f t="shared" si="98"/>
        <v>No</v>
      </c>
      <c r="X700" t="e">
        <f>TRIM(CLEAN(MID(Updates!D700,FIND("S Drive Path: ",Updates!D700)+14,(FIND("Position",Updates!D700)-(FIND("S Drive Path: ",Updates!D700)+14)))))</f>
        <v>#VALUE!</v>
      </c>
      <c r="Y700" t="e">
        <f>("USR\"&amp;Updates!K700)</f>
        <v>#VALUE!</v>
      </c>
      <c r="Z700" t="e">
        <f>Updates!K700&amp;"$"</f>
        <v>#VALUE!</v>
      </c>
      <c r="AA700" s="11">
        <f t="shared" ca="1" si="99"/>
        <v>9</v>
      </c>
      <c r="AB700" s="6" t="str">
        <f ca="1">LOOKUP(AA700,AC2:AC21,AD2:AD21)</f>
        <v>DC1MDB09</v>
      </c>
    </row>
    <row r="701" spans="1:28" ht="12" customHeight="1">
      <c r="A701" s="6" t="e">
        <f>TRIM(CLEAN(MID(Updates!D701,FIND("Network User Id: ",Updates!D701)+17,(FIND("E-MAIL ACCOUNTS",Updates!D701)-(FIND("Network User Id:",Updates!D701)+17)))))</f>
        <v>#VALUE!</v>
      </c>
      <c r="B701" s="6" t="e">
        <f>TRIM(CLEAN(MID(Updates!D701,FIND("Logon ID: ",Updates!D701)+10,(FIND("Password:",Updates!D701)-(FIND("Logon ID:",Updates!D701)+10)))))</f>
        <v>#VALUE!</v>
      </c>
      <c r="C701" t="e">
        <f>TRIM(CLEAN(MID(Updates!D701,FIND("Primary Address: ",Updates!D701)+17,(FIND("Secondary Address:",Updates!D701)-(FIND("Primary Address: ",Updates!D701)+17)))))</f>
        <v>#VALUE!</v>
      </c>
      <c r="D701" t="e">
        <f>TRIM(CLEAN(MID(Updates!D701,FIND("Secondary Address: ",Updates!D701)+19,(FIND("** PLEASE DO NOT REPLY TO THIS E-MAIL. ",Updates!D701)-(FIND("Secondary Address: ",Updates!D701)+19)))))</f>
        <v>#VALUE!</v>
      </c>
      <c r="E701" t="b">
        <f>IF(COUNT(SEARCH({"transpo.ottawa.on.ca"},D701)),"@ottawa.ca")</f>
        <v>0</v>
      </c>
      <c r="F701" s="9" t="e">
        <f t="shared" si="91"/>
        <v>#VALUE!</v>
      </c>
      <c r="G701" t="e">
        <f>TRIM(CLEAN(MID(Updates!D701,FIND("E-mail Address: ",Updates!D701)+16,(FIND("The employee",Updates!D701)-(FIND("E-mail Address: ",Updates!D701)+16)))))</f>
        <v>#VALUE!</v>
      </c>
      <c r="H701" t="e">
        <f>TRIM(CLEAN(MID(Updates!D701,FIND("Account Password: ",Updates!D701)+18,(FIND("NETWORK ACCOUNTS",Updates!D701)-(FIND("Account Password:",Updates!D701)+18)))))</f>
        <v>#VALUE!</v>
      </c>
      <c r="I701" t="e">
        <f>TRIM(CLEAN(MID(Updates!D701,FIND("Password: ",Updates!D701)+10,(FIND("E-mail",Updates!D701)-(FIND("Password:",Updates!D701)+12)))))</f>
        <v>#VALUE!</v>
      </c>
      <c r="J701" t="e">
        <f>TRIM(CLEAN(MID(Updates!D701,FIND("Account to clone: ",Updates!D701)+18,(FIND("Position",Updates!D701)-(FIND("Account to clone: ",Updates!D701)+18)))))</f>
        <v>#VALUE!</v>
      </c>
      <c r="K701" t="e">
        <f>TRIM(CLEAN(MID(Updates!D701,FIND("Clone permissions of another account: ",Updates!D701)+38,(FIND("Email required:",Updates!D701)-(FIND("Clone permissions of another account: ",Updates!D701)+38)))))</f>
        <v>#VALUE!</v>
      </c>
      <c r="L701" t="e">
        <f t="shared" si="92"/>
        <v>#VALUE!</v>
      </c>
      <c r="M701" s="8" t="e">
        <f>TRIM(CLEAN(MID(Updates!D701,FIND("Branch: ",Updates!D701)+8,(FIND("Division",Updates!D701)-(FIND("Branch: ",Updates!D701)+8)))))</f>
        <v>#VALUE!</v>
      </c>
      <c r="N701" s="8" t="e">
        <f>TRIM(CLEAN(MID(Updates!D701,FIND("Pooled Position: ",Updates!D701)+17,(FIND("Are the",Updates!D701)-(FIND("Pooled Position: ",Updates!D701)+17)))))</f>
        <v>#VALUE!</v>
      </c>
      <c r="O701" t="e">
        <f>TRIM(CLEAN(MID(Updates!D701,FIND("Employee Name: ",Updates!D701)+15,(FIND("Job Title",Updates!D701)-(FIND("Employee Name: ",Updates!D701)+15)))))</f>
        <v>#VALUE!</v>
      </c>
      <c r="P701" t="e">
        <f t="shared" si="93"/>
        <v>#VALUE!</v>
      </c>
      <c r="Q701" t="e">
        <f t="shared" si="94"/>
        <v>#VALUE!</v>
      </c>
      <c r="R701" t="e">
        <f t="shared" si="95"/>
        <v>#VALUE!</v>
      </c>
      <c r="S701" t="e">
        <f>TRIM(CLEAN(MID(Updates!D701,FIND("Account to clone: ",Updates!D701)+18,(FIND("Position",Updates!D701)-(FIND("Account to clone: ",Updates!D701)+18)))))</f>
        <v>#VALUE!</v>
      </c>
      <c r="T701" t="str">
        <f t="shared" si="96"/>
        <v/>
      </c>
      <c r="U701" t="str">
        <f t="shared" si="97"/>
        <v>No</v>
      </c>
      <c r="V701" t="e">
        <f>TRIM(CLEAN(MID(Updates!D701,FIND("Home Share (H:\ drive) required: ",Updates!D701)+4,(FIND("Group Share (S:\ drive) required: ",Updates!D701)-(FIND("Home Share (H:\ drive) required: ",Updates!D701)+4)))))</f>
        <v>#VALUE!</v>
      </c>
      <c r="W701" t="str">
        <f t="shared" si="98"/>
        <v>No</v>
      </c>
      <c r="X701" t="e">
        <f>TRIM(CLEAN(MID(Updates!D701,FIND("S Drive Path: ",Updates!D701)+14,(FIND("Position",Updates!D701)-(FIND("S Drive Path: ",Updates!D701)+14)))))</f>
        <v>#VALUE!</v>
      </c>
      <c r="Y701" t="e">
        <f>("USR\"&amp;Updates!K701)</f>
        <v>#VALUE!</v>
      </c>
      <c r="Z701" t="e">
        <f>Updates!K701&amp;"$"</f>
        <v>#VALUE!</v>
      </c>
      <c r="AA701" s="11">
        <f t="shared" ca="1" si="99"/>
        <v>10</v>
      </c>
      <c r="AB701" s="6" t="str">
        <f ca="1">LOOKUP(AA701,AC2:AC21,AD2:AD21)</f>
        <v>DC1MDB10</v>
      </c>
    </row>
    <row r="702" spans="1:28" ht="12" customHeight="1">
      <c r="A702" s="6" t="e">
        <f>TRIM(CLEAN(MID(Updates!D702,FIND("Network User Id: ",Updates!D702)+17,(FIND("E-MAIL ACCOUNTS",Updates!D702)-(FIND("Network User Id:",Updates!D702)+17)))))</f>
        <v>#VALUE!</v>
      </c>
      <c r="B702" s="6" t="e">
        <f>TRIM(CLEAN(MID(Updates!D702,FIND("Logon ID: ",Updates!D702)+10,(FIND("Password:",Updates!D702)-(FIND("Logon ID:",Updates!D702)+10)))))</f>
        <v>#VALUE!</v>
      </c>
      <c r="C702" t="e">
        <f>TRIM(CLEAN(MID(Updates!D702,FIND("Primary Address: ",Updates!D702)+17,(FIND("Secondary Address:",Updates!D702)-(FIND("Primary Address: ",Updates!D702)+17)))))</f>
        <v>#VALUE!</v>
      </c>
      <c r="D702" t="e">
        <f>TRIM(CLEAN(MID(Updates!D702,FIND("Secondary Address: ",Updates!D702)+19,(FIND("** PLEASE DO NOT REPLY TO THIS E-MAIL. ",Updates!D702)-(FIND("Secondary Address: ",Updates!D702)+19)))))</f>
        <v>#VALUE!</v>
      </c>
      <c r="E702" t="b">
        <f>IF(COUNT(SEARCH({"transpo.ottawa.on.ca"},D702)),"@ottawa.ca")</f>
        <v>0</v>
      </c>
      <c r="F702" s="9" t="e">
        <f t="shared" si="91"/>
        <v>#VALUE!</v>
      </c>
      <c r="G702" t="e">
        <f>TRIM(CLEAN(MID(Updates!D702,FIND("E-mail Address: ",Updates!D702)+16,(FIND("The employee",Updates!D702)-(FIND("E-mail Address: ",Updates!D702)+16)))))</f>
        <v>#VALUE!</v>
      </c>
      <c r="H702" t="e">
        <f>TRIM(CLEAN(MID(Updates!D702,FIND("Account Password: ",Updates!D702)+18,(FIND("NETWORK ACCOUNTS",Updates!D702)-(FIND("Account Password:",Updates!D702)+18)))))</f>
        <v>#VALUE!</v>
      </c>
      <c r="I702" t="e">
        <f>TRIM(CLEAN(MID(Updates!D702,FIND("Password: ",Updates!D702)+10,(FIND("E-mail",Updates!D702)-(FIND("Password:",Updates!D702)+12)))))</f>
        <v>#VALUE!</v>
      </c>
      <c r="J702" t="e">
        <f>TRIM(CLEAN(MID(Updates!D702,FIND("Account to clone: ",Updates!D702)+18,(FIND("Position",Updates!D702)-(FIND("Account to clone: ",Updates!D702)+18)))))</f>
        <v>#VALUE!</v>
      </c>
      <c r="K702" t="e">
        <f>TRIM(CLEAN(MID(Updates!D702,FIND("Clone permissions of another account: ",Updates!D702)+38,(FIND("Email required:",Updates!D702)-(FIND("Clone permissions of another account: ",Updates!D702)+38)))))</f>
        <v>#VALUE!</v>
      </c>
      <c r="L702" t="e">
        <f t="shared" si="92"/>
        <v>#VALUE!</v>
      </c>
      <c r="M702" s="8" t="e">
        <f>TRIM(CLEAN(MID(Updates!D702,FIND("Branch: ",Updates!D702)+8,(FIND("Division",Updates!D702)-(FIND("Branch: ",Updates!D702)+8)))))</f>
        <v>#VALUE!</v>
      </c>
      <c r="N702" s="8" t="e">
        <f>TRIM(CLEAN(MID(Updates!D702,FIND("Pooled Position: ",Updates!D702)+17,(FIND("Are the",Updates!D702)-(FIND("Pooled Position: ",Updates!D702)+17)))))</f>
        <v>#VALUE!</v>
      </c>
      <c r="O702" t="e">
        <f>TRIM(CLEAN(MID(Updates!D702,FIND("Employee Name: ",Updates!D702)+15,(FIND("Job Title",Updates!D702)-(FIND("Employee Name: ",Updates!D702)+15)))))</f>
        <v>#VALUE!</v>
      </c>
      <c r="P702" t="e">
        <f t="shared" si="93"/>
        <v>#VALUE!</v>
      </c>
      <c r="Q702" t="e">
        <f t="shared" si="94"/>
        <v>#VALUE!</v>
      </c>
      <c r="R702" t="e">
        <f t="shared" si="95"/>
        <v>#VALUE!</v>
      </c>
      <c r="S702" t="e">
        <f>TRIM(CLEAN(MID(Updates!D702,FIND("Account to clone: ",Updates!D702)+18,(FIND("Position",Updates!D702)-(FIND("Account to clone: ",Updates!D702)+18)))))</f>
        <v>#VALUE!</v>
      </c>
      <c r="T702" t="str">
        <f t="shared" si="96"/>
        <v/>
      </c>
      <c r="U702" t="str">
        <f t="shared" si="97"/>
        <v>No</v>
      </c>
      <c r="V702" t="e">
        <f>TRIM(CLEAN(MID(Updates!D702,FIND("Home Share (H:\ drive) required: ",Updates!D702)+4,(FIND("Group Share (S:\ drive) required: ",Updates!D702)-(FIND("Home Share (H:\ drive) required: ",Updates!D702)+4)))))</f>
        <v>#VALUE!</v>
      </c>
      <c r="W702" t="str">
        <f t="shared" si="98"/>
        <v>No</v>
      </c>
      <c r="X702" t="e">
        <f>TRIM(CLEAN(MID(Updates!D702,FIND("S Drive Path: ",Updates!D702)+14,(FIND("Position",Updates!D702)-(FIND("S Drive Path: ",Updates!D702)+14)))))</f>
        <v>#VALUE!</v>
      </c>
      <c r="Y702" t="e">
        <f>("USR\"&amp;Updates!K702)</f>
        <v>#VALUE!</v>
      </c>
      <c r="Z702" t="e">
        <f>Updates!K702&amp;"$"</f>
        <v>#VALUE!</v>
      </c>
      <c r="AA702" s="11">
        <f t="shared" ca="1" si="99"/>
        <v>11</v>
      </c>
      <c r="AB702" s="6" t="str">
        <f ca="1">LOOKUP(AA702,AC2:AC21,AD2:AD21)</f>
        <v>DC4MDB01</v>
      </c>
    </row>
    <row r="703" spans="1:28" ht="12" customHeight="1">
      <c r="A703" s="6" t="e">
        <f>TRIM(CLEAN(MID(Updates!D703,FIND("Network User Id: ",Updates!D703)+17,(FIND("E-MAIL ACCOUNTS",Updates!D703)-(FIND("Network User Id:",Updates!D703)+17)))))</f>
        <v>#VALUE!</v>
      </c>
      <c r="B703" s="6" t="e">
        <f>TRIM(CLEAN(MID(Updates!D703,FIND("Logon ID: ",Updates!D703)+10,(FIND("Password:",Updates!D703)-(FIND("Logon ID:",Updates!D703)+10)))))</f>
        <v>#VALUE!</v>
      </c>
      <c r="C703" t="e">
        <f>TRIM(CLEAN(MID(Updates!D703,FIND("Primary Address: ",Updates!D703)+17,(FIND("Secondary Address:",Updates!D703)-(FIND("Primary Address: ",Updates!D703)+17)))))</f>
        <v>#VALUE!</v>
      </c>
      <c r="D703" t="e">
        <f>TRIM(CLEAN(MID(Updates!D703,FIND("Secondary Address: ",Updates!D703)+19,(FIND("** PLEASE DO NOT REPLY TO THIS E-MAIL. ",Updates!D703)-(FIND("Secondary Address: ",Updates!D703)+19)))))</f>
        <v>#VALUE!</v>
      </c>
      <c r="E703" t="b">
        <f>IF(COUNT(SEARCH({"transpo.ottawa.on.ca"},D703)),"@ottawa.ca")</f>
        <v>0</v>
      </c>
      <c r="F703" s="9" t="e">
        <f t="shared" si="91"/>
        <v>#VALUE!</v>
      </c>
      <c r="G703" t="e">
        <f>TRIM(CLEAN(MID(Updates!D703,FIND("E-mail Address: ",Updates!D703)+16,(FIND("The employee",Updates!D703)-(FIND("E-mail Address: ",Updates!D703)+16)))))</f>
        <v>#VALUE!</v>
      </c>
      <c r="H703" t="e">
        <f>TRIM(CLEAN(MID(Updates!D703,FIND("Account Password: ",Updates!D703)+18,(FIND("NETWORK ACCOUNTS",Updates!D703)-(FIND("Account Password:",Updates!D703)+18)))))</f>
        <v>#VALUE!</v>
      </c>
      <c r="I703" t="e">
        <f>TRIM(CLEAN(MID(Updates!D703,FIND("Password: ",Updates!D703)+10,(FIND("E-mail",Updates!D703)-(FIND("Password:",Updates!D703)+12)))))</f>
        <v>#VALUE!</v>
      </c>
      <c r="J703" t="e">
        <f>TRIM(CLEAN(MID(Updates!D703,FIND("Account to clone: ",Updates!D703)+18,(FIND("Position",Updates!D703)-(FIND("Account to clone: ",Updates!D703)+18)))))</f>
        <v>#VALUE!</v>
      </c>
      <c r="K703" t="e">
        <f>TRIM(CLEAN(MID(Updates!D703,FIND("Clone permissions of another account: ",Updates!D703)+38,(FIND("Email required:",Updates!D703)-(FIND("Clone permissions of another account: ",Updates!D703)+38)))))</f>
        <v>#VALUE!</v>
      </c>
      <c r="L703" t="e">
        <f t="shared" si="92"/>
        <v>#VALUE!</v>
      </c>
      <c r="M703" s="8" t="e">
        <f>TRIM(CLEAN(MID(Updates!D703,FIND("Branch: ",Updates!D703)+8,(FIND("Division",Updates!D703)-(FIND("Branch: ",Updates!D703)+8)))))</f>
        <v>#VALUE!</v>
      </c>
      <c r="N703" s="8" t="e">
        <f>TRIM(CLEAN(MID(Updates!D703,FIND("Pooled Position: ",Updates!D703)+17,(FIND("Are the",Updates!D703)-(FIND("Pooled Position: ",Updates!D703)+17)))))</f>
        <v>#VALUE!</v>
      </c>
      <c r="O703" t="e">
        <f>TRIM(CLEAN(MID(Updates!D703,FIND("Employee Name: ",Updates!D703)+15,(FIND("Job Title",Updates!D703)-(FIND("Employee Name: ",Updates!D703)+15)))))</f>
        <v>#VALUE!</v>
      </c>
      <c r="P703" t="e">
        <f t="shared" si="93"/>
        <v>#VALUE!</v>
      </c>
      <c r="Q703" t="e">
        <f t="shared" si="94"/>
        <v>#VALUE!</v>
      </c>
      <c r="R703" t="e">
        <f t="shared" si="95"/>
        <v>#VALUE!</v>
      </c>
      <c r="S703" t="e">
        <f>TRIM(CLEAN(MID(Updates!D703,FIND("Account to clone: ",Updates!D703)+18,(FIND("Position",Updates!D703)-(FIND("Account to clone: ",Updates!D703)+18)))))</f>
        <v>#VALUE!</v>
      </c>
      <c r="T703" t="str">
        <f t="shared" si="96"/>
        <v/>
      </c>
      <c r="U703" t="str">
        <f t="shared" si="97"/>
        <v>No</v>
      </c>
      <c r="V703" t="e">
        <f>TRIM(CLEAN(MID(Updates!D703,FIND("Home Share (H:\ drive) required: ",Updates!D703)+4,(FIND("Group Share (S:\ drive) required: ",Updates!D703)-(FIND("Home Share (H:\ drive) required: ",Updates!D703)+4)))))</f>
        <v>#VALUE!</v>
      </c>
      <c r="W703" t="str">
        <f t="shared" si="98"/>
        <v>No</v>
      </c>
      <c r="X703" t="e">
        <f>TRIM(CLEAN(MID(Updates!D703,FIND("S Drive Path: ",Updates!D703)+14,(FIND("Position",Updates!D703)-(FIND("S Drive Path: ",Updates!D703)+14)))))</f>
        <v>#VALUE!</v>
      </c>
      <c r="Y703" t="e">
        <f>("USR\"&amp;Updates!K703)</f>
        <v>#VALUE!</v>
      </c>
      <c r="Z703" t="e">
        <f>Updates!K703&amp;"$"</f>
        <v>#VALUE!</v>
      </c>
      <c r="AA703" s="11">
        <f t="shared" ca="1" si="99"/>
        <v>1</v>
      </c>
      <c r="AB703" s="6" t="str">
        <f ca="1">LOOKUP(AA703,AC2:AC21,AD2:AD21)</f>
        <v>DC1MDB01</v>
      </c>
    </row>
    <row r="704" spans="1:28" ht="12" customHeight="1">
      <c r="A704" s="6" t="e">
        <f>TRIM(CLEAN(MID(Updates!D704,FIND("Network User Id: ",Updates!D704)+17,(FIND("E-MAIL ACCOUNTS",Updates!D704)-(FIND("Network User Id:",Updates!D704)+17)))))</f>
        <v>#VALUE!</v>
      </c>
      <c r="B704" s="6" t="e">
        <f>TRIM(CLEAN(MID(Updates!D704,FIND("Logon ID: ",Updates!D704)+10,(FIND("Password:",Updates!D704)-(FIND("Logon ID:",Updates!D704)+10)))))</f>
        <v>#VALUE!</v>
      </c>
      <c r="C704" t="e">
        <f>TRIM(CLEAN(MID(Updates!D704,FIND("Primary Address: ",Updates!D704)+17,(FIND("Secondary Address:",Updates!D704)-(FIND("Primary Address: ",Updates!D704)+17)))))</f>
        <v>#VALUE!</v>
      </c>
      <c r="D704" t="e">
        <f>TRIM(CLEAN(MID(Updates!D704,FIND("Secondary Address: ",Updates!D704)+19,(FIND("** PLEASE DO NOT REPLY TO THIS E-MAIL. ",Updates!D704)-(FIND("Secondary Address: ",Updates!D704)+19)))))</f>
        <v>#VALUE!</v>
      </c>
      <c r="E704" t="b">
        <f>IF(COUNT(SEARCH({"transpo.ottawa.on.ca"},D704)),"@ottawa.ca")</f>
        <v>0</v>
      </c>
      <c r="F704" s="9" t="e">
        <f t="shared" si="91"/>
        <v>#VALUE!</v>
      </c>
      <c r="G704" t="e">
        <f>TRIM(CLEAN(MID(Updates!D704,FIND("E-mail Address: ",Updates!D704)+16,(FIND("The employee",Updates!D704)-(FIND("E-mail Address: ",Updates!D704)+16)))))</f>
        <v>#VALUE!</v>
      </c>
      <c r="H704" t="e">
        <f>TRIM(CLEAN(MID(Updates!D704,FIND("Account Password: ",Updates!D704)+18,(FIND("NETWORK ACCOUNTS",Updates!D704)-(FIND("Account Password:",Updates!D704)+18)))))</f>
        <v>#VALUE!</v>
      </c>
      <c r="I704" t="e">
        <f>TRIM(CLEAN(MID(Updates!D704,FIND("Password: ",Updates!D704)+10,(FIND("E-mail",Updates!D704)-(FIND("Password:",Updates!D704)+12)))))</f>
        <v>#VALUE!</v>
      </c>
      <c r="J704" t="e">
        <f>TRIM(CLEAN(MID(Updates!D704,FIND("Account to clone: ",Updates!D704)+18,(FIND("Position",Updates!D704)-(FIND("Account to clone: ",Updates!D704)+18)))))</f>
        <v>#VALUE!</v>
      </c>
      <c r="K704" t="e">
        <f>TRIM(CLEAN(MID(Updates!D704,FIND("Clone permissions of another account: ",Updates!D704)+38,(FIND("Email required:",Updates!D704)-(FIND("Clone permissions of another account: ",Updates!D704)+38)))))</f>
        <v>#VALUE!</v>
      </c>
      <c r="L704" t="e">
        <f t="shared" si="92"/>
        <v>#VALUE!</v>
      </c>
      <c r="M704" s="8" t="e">
        <f>TRIM(CLEAN(MID(Updates!D704,FIND("Branch: ",Updates!D704)+8,(FIND("Division",Updates!D704)-(FIND("Branch: ",Updates!D704)+8)))))</f>
        <v>#VALUE!</v>
      </c>
      <c r="N704" s="8" t="e">
        <f>TRIM(CLEAN(MID(Updates!D704,FIND("Pooled Position: ",Updates!D704)+17,(FIND("Are the",Updates!D704)-(FIND("Pooled Position: ",Updates!D704)+17)))))</f>
        <v>#VALUE!</v>
      </c>
      <c r="O704" t="e">
        <f>TRIM(CLEAN(MID(Updates!D704,FIND("Employee Name: ",Updates!D704)+15,(FIND("Job Title",Updates!D704)-(FIND("Employee Name: ",Updates!D704)+15)))))</f>
        <v>#VALUE!</v>
      </c>
      <c r="P704" t="e">
        <f t="shared" si="93"/>
        <v>#VALUE!</v>
      </c>
      <c r="Q704" t="e">
        <f t="shared" si="94"/>
        <v>#VALUE!</v>
      </c>
      <c r="R704" t="e">
        <f t="shared" si="95"/>
        <v>#VALUE!</v>
      </c>
      <c r="S704" t="e">
        <f>TRIM(CLEAN(MID(Updates!D704,FIND("Account to clone: ",Updates!D704)+18,(FIND("Position",Updates!D704)-(FIND("Account to clone: ",Updates!D704)+18)))))</f>
        <v>#VALUE!</v>
      </c>
      <c r="T704" t="str">
        <f t="shared" si="96"/>
        <v/>
      </c>
      <c r="U704" t="str">
        <f t="shared" si="97"/>
        <v>No</v>
      </c>
      <c r="V704" t="e">
        <f>TRIM(CLEAN(MID(Updates!D704,FIND("Home Share (H:\ drive) required: ",Updates!D704)+4,(FIND("Group Share (S:\ drive) required: ",Updates!D704)-(FIND("Home Share (H:\ drive) required: ",Updates!D704)+4)))))</f>
        <v>#VALUE!</v>
      </c>
      <c r="W704" t="str">
        <f t="shared" si="98"/>
        <v>No</v>
      </c>
      <c r="X704" t="e">
        <f>TRIM(CLEAN(MID(Updates!D704,FIND("S Drive Path: ",Updates!D704)+14,(FIND("Position",Updates!D704)-(FIND("S Drive Path: ",Updates!D704)+14)))))</f>
        <v>#VALUE!</v>
      </c>
      <c r="Y704" t="e">
        <f>("USR\"&amp;Updates!K704)</f>
        <v>#VALUE!</v>
      </c>
      <c r="Z704" t="e">
        <f>Updates!K704&amp;"$"</f>
        <v>#VALUE!</v>
      </c>
      <c r="AA704" s="11">
        <f t="shared" ca="1" si="99"/>
        <v>10</v>
      </c>
      <c r="AB704" s="6" t="str">
        <f ca="1">LOOKUP(AA704,AC2:AC21,AD2:AD21)</f>
        <v>DC1MDB10</v>
      </c>
    </row>
    <row r="705" spans="1:28" ht="12" customHeight="1">
      <c r="A705" s="6" t="e">
        <f>TRIM(CLEAN(MID(Updates!D705,FIND("Network User Id: ",Updates!D705)+17,(FIND("E-MAIL ACCOUNTS",Updates!D705)-(FIND("Network User Id:",Updates!D705)+17)))))</f>
        <v>#VALUE!</v>
      </c>
      <c r="B705" s="6" t="e">
        <f>TRIM(CLEAN(MID(Updates!D705,FIND("Logon ID: ",Updates!D705)+10,(FIND("Password:",Updates!D705)-(FIND("Logon ID:",Updates!D705)+10)))))</f>
        <v>#VALUE!</v>
      </c>
      <c r="C705" t="e">
        <f>TRIM(CLEAN(MID(Updates!D705,FIND("Primary Address: ",Updates!D705)+17,(FIND("Secondary Address:",Updates!D705)-(FIND("Primary Address: ",Updates!D705)+17)))))</f>
        <v>#VALUE!</v>
      </c>
      <c r="D705" t="e">
        <f>TRIM(CLEAN(MID(Updates!D705,FIND("Secondary Address: ",Updates!D705)+19,(FIND("** PLEASE DO NOT REPLY TO THIS E-MAIL. ",Updates!D705)-(FIND("Secondary Address: ",Updates!D705)+19)))))</f>
        <v>#VALUE!</v>
      </c>
      <c r="E705" t="b">
        <f>IF(COUNT(SEARCH({"transpo.ottawa.on.ca"},D705)),"@ottawa.ca")</f>
        <v>0</v>
      </c>
      <c r="F705" s="9" t="e">
        <f t="shared" si="91"/>
        <v>#VALUE!</v>
      </c>
      <c r="G705" t="e">
        <f>TRIM(CLEAN(MID(Updates!D705,FIND("E-mail Address: ",Updates!D705)+16,(FIND("The employee",Updates!D705)-(FIND("E-mail Address: ",Updates!D705)+16)))))</f>
        <v>#VALUE!</v>
      </c>
      <c r="H705" t="e">
        <f>TRIM(CLEAN(MID(Updates!D705,FIND("Account Password: ",Updates!D705)+18,(FIND("NETWORK ACCOUNTS",Updates!D705)-(FIND("Account Password:",Updates!D705)+18)))))</f>
        <v>#VALUE!</v>
      </c>
      <c r="I705" t="e">
        <f>TRIM(CLEAN(MID(Updates!D705,FIND("Password: ",Updates!D705)+10,(FIND("E-mail",Updates!D705)-(FIND("Password:",Updates!D705)+12)))))</f>
        <v>#VALUE!</v>
      </c>
      <c r="J705" t="e">
        <f>TRIM(CLEAN(MID(Updates!D705,FIND("Account to clone: ",Updates!D705)+18,(FIND("Position",Updates!D705)-(FIND("Account to clone: ",Updates!D705)+18)))))</f>
        <v>#VALUE!</v>
      </c>
      <c r="K705" t="e">
        <f>TRIM(CLEAN(MID(Updates!D705,FIND("Clone permissions of another account: ",Updates!D705)+38,(FIND("Email required:",Updates!D705)-(FIND("Clone permissions of another account: ",Updates!D705)+38)))))</f>
        <v>#VALUE!</v>
      </c>
      <c r="L705" t="e">
        <f t="shared" si="92"/>
        <v>#VALUE!</v>
      </c>
      <c r="M705" s="8" t="e">
        <f>TRIM(CLEAN(MID(Updates!D705,FIND("Branch: ",Updates!D705)+8,(FIND("Division",Updates!D705)-(FIND("Branch: ",Updates!D705)+8)))))</f>
        <v>#VALUE!</v>
      </c>
      <c r="N705" s="8" t="e">
        <f>TRIM(CLEAN(MID(Updates!D705,FIND("Pooled Position: ",Updates!D705)+17,(FIND("Are the",Updates!D705)-(FIND("Pooled Position: ",Updates!D705)+17)))))</f>
        <v>#VALUE!</v>
      </c>
      <c r="O705" t="e">
        <f>TRIM(CLEAN(MID(Updates!D705,FIND("Employee Name: ",Updates!D705)+15,(FIND("Job Title",Updates!D705)-(FIND("Employee Name: ",Updates!D705)+15)))))</f>
        <v>#VALUE!</v>
      </c>
      <c r="P705" t="e">
        <f t="shared" si="93"/>
        <v>#VALUE!</v>
      </c>
      <c r="Q705" t="e">
        <f t="shared" si="94"/>
        <v>#VALUE!</v>
      </c>
      <c r="R705" t="e">
        <f t="shared" si="95"/>
        <v>#VALUE!</v>
      </c>
      <c r="S705" t="e">
        <f>TRIM(CLEAN(MID(Updates!D705,FIND("Account to clone: ",Updates!D705)+18,(FIND("Position",Updates!D705)-(FIND("Account to clone: ",Updates!D705)+18)))))</f>
        <v>#VALUE!</v>
      </c>
      <c r="T705" t="str">
        <f t="shared" si="96"/>
        <v/>
      </c>
      <c r="U705" t="str">
        <f t="shared" si="97"/>
        <v>No</v>
      </c>
      <c r="V705" t="e">
        <f>TRIM(CLEAN(MID(Updates!D705,FIND("Home Share (H:\ drive) required: ",Updates!D705)+4,(FIND("Group Share (S:\ drive) required: ",Updates!D705)-(FIND("Home Share (H:\ drive) required: ",Updates!D705)+4)))))</f>
        <v>#VALUE!</v>
      </c>
      <c r="W705" t="str">
        <f t="shared" si="98"/>
        <v>No</v>
      </c>
      <c r="X705" t="e">
        <f>TRIM(CLEAN(MID(Updates!D705,FIND("S Drive Path: ",Updates!D705)+14,(FIND("Position",Updates!D705)-(FIND("S Drive Path: ",Updates!D705)+14)))))</f>
        <v>#VALUE!</v>
      </c>
      <c r="Y705" t="e">
        <f>("USR\"&amp;Updates!K705)</f>
        <v>#VALUE!</v>
      </c>
      <c r="Z705" t="e">
        <f>Updates!K705&amp;"$"</f>
        <v>#VALUE!</v>
      </c>
      <c r="AA705" s="11">
        <f t="shared" ca="1" si="99"/>
        <v>3</v>
      </c>
      <c r="AB705" s="6" t="str">
        <f ca="1">LOOKUP(AA705,AC2:AC21,AD2:AD21)</f>
        <v>DC1MDB03</v>
      </c>
    </row>
    <row r="706" spans="1:28" ht="12" customHeight="1">
      <c r="A706" s="6" t="e">
        <f>TRIM(CLEAN(MID(Updates!D706,FIND("Network User Id: ",Updates!D706)+17,(FIND("E-MAIL ACCOUNTS",Updates!D706)-(FIND("Network User Id:",Updates!D706)+17)))))</f>
        <v>#VALUE!</v>
      </c>
      <c r="B706" s="6" t="e">
        <f>TRIM(CLEAN(MID(Updates!D706,FIND("Logon ID: ",Updates!D706)+10,(FIND("Password:",Updates!D706)-(FIND("Logon ID:",Updates!D706)+10)))))</f>
        <v>#VALUE!</v>
      </c>
      <c r="C706" t="e">
        <f>TRIM(CLEAN(MID(Updates!D706,FIND("Primary Address: ",Updates!D706)+17,(FIND("Secondary Address:",Updates!D706)-(FIND("Primary Address: ",Updates!D706)+17)))))</f>
        <v>#VALUE!</v>
      </c>
      <c r="D706" t="e">
        <f>TRIM(CLEAN(MID(Updates!D706,FIND("Secondary Address: ",Updates!D706)+19,(FIND("** PLEASE DO NOT REPLY TO THIS E-MAIL. ",Updates!D706)-(FIND("Secondary Address: ",Updates!D706)+19)))))</f>
        <v>#VALUE!</v>
      </c>
      <c r="E706" t="b">
        <f>IF(COUNT(SEARCH({"transpo.ottawa.on.ca"},D706)),"@ottawa.ca")</f>
        <v>0</v>
      </c>
      <c r="F706" s="9" t="e">
        <f t="shared" si="91"/>
        <v>#VALUE!</v>
      </c>
      <c r="G706" t="e">
        <f>TRIM(CLEAN(MID(Updates!D706,FIND("E-mail Address: ",Updates!D706)+16,(FIND("The employee",Updates!D706)-(FIND("E-mail Address: ",Updates!D706)+16)))))</f>
        <v>#VALUE!</v>
      </c>
      <c r="H706" t="e">
        <f>TRIM(CLEAN(MID(Updates!D706,FIND("Account Password: ",Updates!D706)+18,(FIND("NETWORK ACCOUNTS",Updates!D706)-(FIND("Account Password:",Updates!D706)+18)))))</f>
        <v>#VALUE!</v>
      </c>
      <c r="I706" t="e">
        <f>TRIM(CLEAN(MID(Updates!D706,FIND("Password: ",Updates!D706)+10,(FIND("E-mail",Updates!D706)-(FIND("Password:",Updates!D706)+12)))))</f>
        <v>#VALUE!</v>
      </c>
      <c r="J706" t="e">
        <f>TRIM(CLEAN(MID(Updates!D706,FIND("Account to clone: ",Updates!D706)+18,(FIND("Position",Updates!D706)-(FIND("Account to clone: ",Updates!D706)+18)))))</f>
        <v>#VALUE!</v>
      </c>
      <c r="K706" t="e">
        <f>TRIM(CLEAN(MID(Updates!D706,FIND("Clone permissions of another account: ",Updates!D706)+38,(FIND("Email required:",Updates!D706)-(FIND("Clone permissions of another account: ",Updates!D706)+38)))))</f>
        <v>#VALUE!</v>
      </c>
      <c r="L706" t="e">
        <f t="shared" si="92"/>
        <v>#VALUE!</v>
      </c>
      <c r="M706" s="8" t="e">
        <f>TRIM(CLEAN(MID(Updates!D706,FIND("Branch: ",Updates!D706)+8,(FIND("Division",Updates!D706)-(FIND("Branch: ",Updates!D706)+8)))))</f>
        <v>#VALUE!</v>
      </c>
      <c r="N706" s="8" t="e">
        <f>TRIM(CLEAN(MID(Updates!D706,FIND("Pooled Position: ",Updates!D706)+17,(FIND("Are the",Updates!D706)-(FIND("Pooled Position: ",Updates!D706)+17)))))</f>
        <v>#VALUE!</v>
      </c>
      <c r="O706" t="e">
        <f>TRIM(CLEAN(MID(Updates!D706,FIND("Employee Name: ",Updates!D706)+15,(FIND("Job Title",Updates!D706)-(FIND("Employee Name: ",Updates!D706)+15)))))</f>
        <v>#VALUE!</v>
      </c>
      <c r="P706" t="e">
        <f t="shared" si="93"/>
        <v>#VALUE!</v>
      </c>
      <c r="Q706" t="e">
        <f t="shared" si="94"/>
        <v>#VALUE!</v>
      </c>
      <c r="R706" t="e">
        <f t="shared" si="95"/>
        <v>#VALUE!</v>
      </c>
      <c r="S706" t="e">
        <f>TRIM(CLEAN(MID(Updates!D706,FIND("Account to clone: ",Updates!D706)+18,(FIND("Position",Updates!D706)-(FIND("Account to clone: ",Updates!D706)+18)))))</f>
        <v>#VALUE!</v>
      </c>
      <c r="T706" t="str">
        <f t="shared" si="96"/>
        <v/>
      </c>
      <c r="U706" t="str">
        <f t="shared" si="97"/>
        <v>No</v>
      </c>
      <c r="V706" t="e">
        <f>TRIM(CLEAN(MID(Updates!D706,FIND("Home Share (H:\ drive) required: ",Updates!D706)+4,(FIND("Group Share (S:\ drive) required: ",Updates!D706)-(FIND("Home Share (H:\ drive) required: ",Updates!D706)+4)))))</f>
        <v>#VALUE!</v>
      </c>
      <c r="W706" t="str">
        <f t="shared" si="98"/>
        <v>No</v>
      </c>
      <c r="X706" t="e">
        <f>TRIM(CLEAN(MID(Updates!D706,FIND("S Drive Path: ",Updates!D706)+14,(FIND("Position",Updates!D706)-(FIND("S Drive Path: ",Updates!D706)+14)))))</f>
        <v>#VALUE!</v>
      </c>
      <c r="Y706" t="e">
        <f>("USR\"&amp;Updates!K706)</f>
        <v>#VALUE!</v>
      </c>
      <c r="Z706" t="e">
        <f>Updates!K706&amp;"$"</f>
        <v>#VALUE!</v>
      </c>
      <c r="AA706" s="11">
        <f t="shared" ca="1" si="99"/>
        <v>7</v>
      </c>
      <c r="AB706" s="6" t="str">
        <f ca="1">LOOKUP(AA706,AC2:AC21,AD2:AD21)</f>
        <v>DC1MDB07</v>
      </c>
    </row>
    <row r="707" spans="1:28" ht="12" customHeight="1">
      <c r="A707" s="6" t="e">
        <f>TRIM(CLEAN(MID(Updates!D707,FIND("Network User Id: ",Updates!D707)+17,(FIND("E-MAIL ACCOUNTS",Updates!D707)-(FIND("Network User Id:",Updates!D707)+17)))))</f>
        <v>#VALUE!</v>
      </c>
      <c r="B707" s="6" t="e">
        <f>TRIM(CLEAN(MID(Updates!D707,FIND("Logon ID: ",Updates!D707)+10,(FIND("Password:",Updates!D707)-(FIND("Logon ID:",Updates!D707)+10)))))</f>
        <v>#VALUE!</v>
      </c>
      <c r="C707" t="e">
        <f>TRIM(CLEAN(MID(Updates!D707,FIND("Primary Address: ",Updates!D707)+17,(FIND("Secondary Address:",Updates!D707)-(FIND("Primary Address: ",Updates!D707)+17)))))</f>
        <v>#VALUE!</v>
      </c>
      <c r="D707" t="e">
        <f>TRIM(CLEAN(MID(Updates!D707,FIND("Secondary Address: ",Updates!D707)+19,(FIND("** PLEASE DO NOT REPLY TO THIS E-MAIL. ",Updates!D707)-(FIND("Secondary Address: ",Updates!D707)+19)))))</f>
        <v>#VALUE!</v>
      </c>
      <c r="E707" t="b">
        <f>IF(COUNT(SEARCH({"transpo.ottawa.on.ca"},D707)),"@ottawa.ca")</f>
        <v>0</v>
      </c>
      <c r="F707" s="9" t="e">
        <f t="shared" ref="F707:F770" si="100">TRIM(LEFT(SUBSTITUTE(D707,"@",REPT(" ",LEN(D707))),LEN(D707)))</f>
        <v>#VALUE!</v>
      </c>
      <c r="G707" t="e">
        <f>TRIM(CLEAN(MID(Updates!D707,FIND("E-mail Address: ",Updates!D707)+16,(FIND("The employee",Updates!D707)-(FIND("E-mail Address: ",Updates!D707)+16)))))</f>
        <v>#VALUE!</v>
      </c>
      <c r="H707" t="e">
        <f>TRIM(CLEAN(MID(Updates!D707,FIND("Account Password: ",Updates!D707)+18,(FIND("NETWORK ACCOUNTS",Updates!D707)-(FIND("Account Password:",Updates!D707)+18)))))</f>
        <v>#VALUE!</v>
      </c>
      <c r="I707" t="e">
        <f>TRIM(CLEAN(MID(Updates!D707,FIND("Password: ",Updates!D707)+10,(FIND("E-mail",Updates!D707)-(FIND("Password:",Updates!D707)+12)))))</f>
        <v>#VALUE!</v>
      </c>
      <c r="J707" t="e">
        <f>TRIM(CLEAN(MID(Updates!D707,FIND("Account to clone: ",Updates!D707)+18,(FIND("Position",Updates!D707)-(FIND("Account to clone: ",Updates!D707)+18)))))</f>
        <v>#VALUE!</v>
      </c>
      <c r="K707" t="e">
        <f>TRIM(CLEAN(MID(Updates!D707,FIND("Clone permissions of another account: ",Updates!D707)+38,(FIND("Email required:",Updates!D707)-(FIND("Clone permissions of another account: ",Updates!D707)+38)))))</f>
        <v>#VALUE!</v>
      </c>
      <c r="L707" t="e">
        <f t="shared" ref="L707:L770" si="101">IF(K707="No","",K707)</f>
        <v>#VALUE!</v>
      </c>
      <c r="M707" s="8" t="e">
        <f>TRIM(CLEAN(MID(Updates!D707,FIND("Branch: ",Updates!D707)+8,(FIND("Division",Updates!D707)-(FIND("Branch: ",Updates!D707)+8)))))</f>
        <v>#VALUE!</v>
      </c>
      <c r="N707" s="8" t="e">
        <f>TRIM(CLEAN(MID(Updates!D707,FIND("Pooled Position: ",Updates!D707)+17,(FIND("Are the",Updates!D707)-(FIND("Pooled Position: ",Updates!D707)+17)))))</f>
        <v>#VALUE!</v>
      </c>
      <c r="O707" t="e">
        <f>TRIM(CLEAN(MID(Updates!D707,FIND("Employee Name: ",Updates!D707)+15,(FIND("Job Title",Updates!D707)-(FIND("Employee Name: ",Updates!D707)+15)))))</f>
        <v>#VALUE!</v>
      </c>
      <c r="P707" t="e">
        <f t="shared" ref="P707:P770" si="102">TRIM(CLEAN(IF(ISTEXT(B707)=FALSE,A707,IF(ISTEXT(B707)=TRUE,B707))))</f>
        <v>#VALUE!</v>
      </c>
      <c r="Q707" t="e">
        <f t="shared" ref="Q707:Q770" si="103">TRIM(CLEAN(IF(ISTEXT(G707)=FALSE,D707,IF(ISTEXT(G707)=TRUE,G707))))</f>
        <v>#VALUE!</v>
      </c>
      <c r="R707" t="e">
        <f t="shared" ref="R707:R770" si="104">TRIM(CLEAN(IF(ISTEXT(I707)=FALSE,H707,IF(ISTEXT(I707)=TRUE,I707))))</f>
        <v>#VALUE!</v>
      </c>
      <c r="S707" t="e">
        <f>TRIM(CLEAN(MID(Updates!D707,FIND("Account to clone: ",Updates!D707)+18,(FIND("Position",Updates!D707)-(FIND("Account to clone: ",Updates!D707)+18)))))</f>
        <v>#VALUE!</v>
      </c>
      <c r="T707" t="str">
        <f t="shared" ref="T707:T770" si="105">TRIM(CLEAN(IF(ISERROR(S707),"",S707)))</f>
        <v/>
      </c>
      <c r="U707" t="str">
        <f t="shared" ref="U707:U770" si="106">IF(T707="","No","Yes")</f>
        <v>No</v>
      </c>
      <c r="V707" t="e">
        <f>TRIM(CLEAN(MID(Updates!D707,FIND("Home Share (H:\ drive) required: ",Updates!D707)+4,(FIND("Group Share (S:\ drive) required: ",Updates!D707)-(FIND("Home Share (H:\ drive) required: ",Updates!D707)+4)))))</f>
        <v>#VALUE!</v>
      </c>
      <c r="W707" t="str">
        <f t="shared" ref="W707:W770" si="107">IF(ISERROR(V707),"No",V707)</f>
        <v>No</v>
      </c>
      <c r="X707" t="e">
        <f>TRIM(CLEAN(MID(Updates!D707,FIND("S Drive Path: ",Updates!D707)+14,(FIND("Position",Updates!D707)-(FIND("S Drive Path: ",Updates!D707)+14)))))</f>
        <v>#VALUE!</v>
      </c>
      <c r="Y707" t="e">
        <f>("USR\"&amp;Updates!K707)</f>
        <v>#VALUE!</v>
      </c>
      <c r="Z707" t="e">
        <f>Updates!K707&amp;"$"</f>
        <v>#VALUE!</v>
      </c>
      <c r="AA707" s="11">
        <f t="shared" ref="AA707:AA770" ca="1" si="108">RANDBETWEEN(1,20)</f>
        <v>15</v>
      </c>
      <c r="AB707" s="6" t="str">
        <f ca="1">LOOKUP(AA707,AC2:AC21,AD2:AD21)</f>
        <v>DC4MDB05</v>
      </c>
    </row>
    <row r="708" spans="1:28" ht="12" customHeight="1">
      <c r="A708" s="6" t="e">
        <f>TRIM(CLEAN(MID(Updates!D708,FIND("Network User Id: ",Updates!D708)+17,(FIND("E-MAIL ACCOUNTS",Updates!D708)-(FIND("Network User Id:",Updates!D708)+17)))))</f>
        <v>#VALUE!</v>
      </c>
      <c r="B708" s="6" t="e">
        <f>TRIM(CLEAN(MID(Updates!D708,FIND("Logon ID: ",Updates!D708)+10,(FIND("Password:",Updates!D708)-(FIND("Logon ID:",Updates!D708)+10)))))</f>
        <v>#VALUE!</v>
      </c>
      <c r="C708" t="e">
        <f>TRIM(CLEAN(MID(Updates!D708,FIND("Primary Address: ",Updates!D708)+17,(FIND("Secondary Address:",Updates!D708)-(FIND("Primary Address: ",Updates!D708)+17)))))</f>
        <v>#VALUE!</v>
      </c>
      <c r="D708" t="e">
        <f>TRIM(CLEAN(MID(Updates!D708,FIND("Secondary Address: ",Updates!D708)+19,(FIND("** PLEASE DO NOT REPLY TO THIS E-MAIL. ",Updates!D708)-(FIND("Secondary Address: ",Updates!D708)+19)))))</f>
        <v>#VALUE!</v>
      </c>
      <c r="E708" t="b">
        <f>IF(COUNT(SEARCH({"transpo.ottawa.on.ca"},D708)),"@ottawa.ca")</f>
        <v>0</v>
      </c>
      <c r="F708" s="9" t="e">
        <f t="shared" si="100"/>
        <v>#VALUE!</v>
      </c>
      <c r="G708" t="e">
        <f>TRIM(CLEAN(MID(Updates!D708,FIND("E-mail Address: ",Updates!D708)+16,(FIND("The employee",Updates!D708)-(FIND("E-mail Address: ",Updates!D708)+16)))))</f>
        <v>#VALUE!</v>
      </c>
      <c r="H708" t="e">
        <f>TRIM(CLEAN(MID(Updates!D708,FIND("Account Password: ",Updates!D708)+18,(FIND("NETWORK ACCOUNTS",Updates!D708)-(FIND("Account Password:",Updates!D708)+18)))))</f>
        <v>#VALUE!</v>
      </c>
      <c r="I708" t="e">
        <f>TRIM(CLEAN(MID(Updates!D708,FIND("Password: ",Updates!D708)+10,(FIND("E-mail",Updates!D708)-(FIND("Password:",Updates!D708)+12)))))</f>
        <v>#VALUE!</v>
      </c>
      <c r="J708" t="e">
        <f>TRIM(CLEAN(MID(Updates!D708,FIND("Account to clone: ",Updates!D708)+18,(FIND("Position",Updates!D708)-(FIND("Account to clone: ",Updates!D708)+18)))))</f>
        <v>#VALUE!</v>
      </c>
      <c r="K708" t="e">
        <f>TRIM(CLEAN(MID(Updates!D708,FIND("Clone permissions of another account: ",Updates!D708)+38,(FIND("Email required:",Updates!D708)-(FIND("Clone permissions of another account: ",Updates!D708)+38)))))</f>
        <v>#VALUE!</v>
      </c>
      <c r="L708" t="e">
        <f t="shared" si="101"/>
        <v>#VALUE!</v>
      </c>
      <c r="M708" s="8" t="e">
        <f>TRIM(CLEAN(MID(Updates!D708,FIND("Branch: ",Updates!D708)+8,(FIND("Division",Updates!D708)-(FIND("Branch: ",Updates!D708)+8)))))</f>
        <v>#VALUE!</v>
      </c>
      <c r="N708" s="8" t="e">
        <f>TRIM(CLEAN(MID(Updates!D708,FIND("Pooled Position: ",Updates!D708)+17,(FIND("Are the",Updates!D708)-(FIND("Pooled Position: ",Updates!D708)+17)))))</f>
        <v>#VALUE!</v>
      </c>
      <c r="O708" t="e">
        <f>TRIM(CLEAN(MID(Updates!D708,FIND("Employee Name: ",Updates!D708)+15,(FIND("Job Title",Updates!D708)-(FIND("Employee Name: ",Updates!D708)+15)))))</f>
        <v>#VALUE!</v>
      </c>
      <c r="P708" t="e">
        <f t="shared" si="102"/>
        <v>#VALUE!</v>
      </c>
      <c r="Q708" t="e">
        <f t="shared" si="103"/>
        <v>#VALUE!</v>
      </c>
      <c r="R708" t="e">
        <f t="shared" si="104"/>
        <v>#VALUE!</v>
      </c>
      <c r="S708" t="e">
        <f>TRIM(CLEAN(MID(Updates!D708,FIND("Account to clone: ",Updates!D708)+18,(FIND("Position",Updates!D708)-(FIND("Account to clone: ",Updates!D708)+18)))))</f>
        <v>#VALUE!</v>
      </c>
      <c r="T708" t="str">
        <f t="shared" si="105"/>
        <v/>
      </c>
      <c r="U708" t="str">
        <f t="shared" si="106"/>
        <v>No</v>
      </c>
      <c r="V708" t="e">
        <f>TRIM(CLEAN(MID(Updates!D708,FIND("Home Share (H:\ drive) required: ",Updates!D708)+4,(FIND("Group Share (S:\ drive) required: ",Updates!D708)-(FIND("Home Share (H:\ drive) required: ",Updates!D708)+4)))))</f>
        <v>#VALUE!</v>
      </c>
      <c r="W708" t="str">
        <f t="shared" si="107"/>
        <v>No</v>
      </c>
      <c r="X708" t="e">
        <f>TRIM(CLEAN(MID(Updates!D708,FIND("S Drive Path: ",Updates!D708)+14,(FIND("Position",Updates!D708)-(FIND("S Drive Path: ",Updates!D708)+14)))))</f>
        <v>#VALUE!</v>
      </c>
      <c r="Y708" t="e">
        <f>("USR\"&amp;Updates!K708)</f>
        <v>#VALUE!</v>
      </c>
      <c r="Z708" t="e">
        <f>Updates!K708&amp;"$"</f>
        <v>#VALUE!</v>
      </c>
      <c r="AA708" s="11">
        <f t="shared" ca="1" si="108"/>
        <v>7</v>
      </c>
      <c r="AB708" s="6" t="str">
        <f ca="1">LOOKUP(AA708,AC2:AC21,AD2:AD21)</f>
        <v>DC1MDB07</v>
      </c>
    </row>
    <row r="709" spans="1:28" ht="12" customHeight="1">
      <c r="A709" s="6" t="e">
        <f>TRIM(CLEAN(MID(Updates!D709,FIND("Network User Id: ",Updates!D709)+17,(FIND("E-MAIL ACCOUNTS",Updates!D709)-(FIND("Network User Id:",Updates!D709)+17)))))</f>
        <v>#VALUE!</v>
      </c>
      <c r="B709" s="6" t="e">
        <f>TRIM(CLEAN(MID(Updates!D709,FIND("Logon ID: ",Updates!D709)+10,(FIND("Password:",Updates!D709)-(FIND("Logon ID:",Updates!D709)+10)))))</f>
        <v>#VALUE!</v>
      </c>
      <c r="C709" t="e">
        <f>TRIM(CLEAN(MID(Updates!D709,FIND("Primary Address: ",Updates!D709)+17,(FIND("Secondary Address:",Updates!D709)-(FIND("Primary Address: ",Updates!D709)+17)))))</f>
        <v>#VALUE!</v>
      </c>
      <c r="D709" t="e">
        <f>TRIM(CLEAN(MID(Updates!D709,FIND("Secondary Address: ",Updates!D709)+19,(FIND("** PLEASE DO NOT REPLY TO THIS E-MAIL. ",Updates!D709)-(FIND("Secondary Address: ",Updates!D709)+19)))))</f>
        <v>#VALUE!</v>
      </c>
      <c r="E709" t="b">
        <f>IF(COUNT(SEARCH({"transpo.ottawa.on.ca"},D709)),"@ottawa.ca")</f>
        <v>0</v>
      </c>
      <c r="F709" s="9" t="e">
        <f t="shared" si="100"/>
        <v>#VALUE!</v>
      </c>
      <c r="G709" t="e">
        <f>TRIM(CLEAN(MID(Updates!D709,FIND("E-mail Address: ",Updates!D709)+16,(FIND("The employee",Updates!D709)-(FIND("E-mail Address: ",Updates!D709)+16)))))</f>
        <v>#VALUE!</v>
      </c>
      <c r="H709" t="e">
        <f>TRIM(CLEAN(MID(Updates!D709,FIND("Account Password: ",Updates!D709)+18,(FIND("NETWORK ACCOUNTS",Updates!D709)-(FIND("Account Password:",Updates!D709)+18)))))</f>
        <v>#VALUE!</v>
      </c>
      <c r="I709" t="e">
        <f>TRIM(CLEAN(MID(Updates!D709,FIND("Password: ",Updates!D709)+10,(FIND("E-mail",Updates!D709)-(FIND("Password:",Updates!D709)+12)))))</f>
        <v>#VALUE!</v>
      </c>
      <c r="J709" t="e">
        <f>TRIM(CLEAN(MID(Updates!D709,FIND("Account to clone: ",Updates!D709)+18,(FIND("Position",Updates!D709)-(FIND("Account to clone: ",Updates!D709)+18)))))</f>
        <v>#VALUE!</v>
      </c>
      <c r="K709" t="e">
        <f>TRIM(CLEAN(MID(Updates!D709,FIND("Clone permissions of another account: ",Updates!D709)+38,(FIND("Email required:",Updates!D709)-(FIND("Clone permissions of another account: ",Updates!D709)+38)))))</f>
        <v>#VALUE!</v>
      </c>
      <c r="L709" t="e">
        <f t="shared" si="101"/>
        <v>#VALUE!</v>
      </c>
      <c r="M709" s="8" t="e">
        <f>TRIM(CLEAN(MID(Updates!D709,FIND("Branch: ",Updates!D709)+8,(FIND("Division",Updates!D709)-(FIND("Branch: ",Updates!D709)+8)))))</f>
        <v>#VALUE!</v>
      </c>
      <c r="N709" s="8" t="e">
        <f>TRIM(CLEAN(MID(Updates!D709,FIND("Pooled Position: ",Updates!D709)+17,(FIND("Are the",Updates!D709)-(FIND("Pooled Position: ",Updates!D709)+17)))))</f>
        <v>#VALUE!</v>
      </c>
      <c r="O709" t="e">
        <f>TRIM(CLEAN(MID(Updates!D709,FIND("Employee Name: ",Updates!D709)+15,(FIND("Job Title",Updates!D709)-(FIND("Employee Name: ",Updates!D709)+15)))))</f>
        <v>#VALUE!</v>
      </c>
      <c r="P709" t="e">
        <f t="shared" si="102"/>
        <v>#VALUE!</v>
      </c>
      <c r="Q709" t="e">
        <f t="shared" si="103"/>
        <v>#VALUE!</v>
      </c>
      <c r="R709" t="e">
        <f t="shared" si="104"/>
        <v>#VALUE!</v>
      </c>
      <c r="S709" t="e">
        <f>TRIM(CLEAN(MID(Updates!D709,FIND("Account to clone: ",Updates!D709)+18,(FIND("Position",Updates!D709)-(FIND("Account to clone: ",Updates!D709)+18)))))</f>
        <v>#VALUE!</v>
      </c>
      <c r="T709" t="str">
        <f t="shared" si="105"/>
        <v/>
      </c>
      <c r="U709" t="str">
        <f t="shared" si="106"/>
        <v>No</v>
      </c>
      <c r="V709" t="e">
        <f>TRIM(CLEAN(MID(Updates!D709,FIND("Home Share (H:\ drive) required: ",Updates!D709)+4,(FIND("Group Share (S:\ drive) required: ",Updates!D709)-(FIND("Home Share (H:\ drive) required: ",Updates!D709)+4)))))</f>
        <v>#VALUE!</v>
      </c>
      <c r="W709" t="str">
        <f t="shared" si="107"/>
        <v>No</v>
      </c>
      <c r="X709" t="e">
        <f>TRIM(CLEAN(MID(Updates!D709,FIND("S Drive Path: ",Updates!D709)+14,(FIND("Position",Updates!D709)-(FIND("S Drive Path: ",Updates!D709)+14)))))</f>
        <v>#VALUE!</v>
      </c>
      <c r="Y709" t="e">
        <f>("USR\"&amp;Updates!K709)</f>
        <v>#VALUE!</v>
      </c>
      <c r="Z709" t="e">
        <f>Updates!K709&amp;"$"</f>
        <v>#VALUE!</v>
      </c>
      <c r="AA709" s="11">
        <f t="shared" ca="1" si="108"/>
        <v>16</v>
      </c>
      <c r="AB709" s="6" t="str">
        <f ca="1">LOOKUP(AA709,AC2:AC21,AD2:AD21)</f>
        <v>DC4MDB06</v>
      </c>
    </row>
    <row r="710" spans="1:28" ht="12" customHeight="1">
      <c r="A710" s="6" t="e">
        <f>TRIM(CLEAN(MID(Updates!D710,FIND("Network User Id: ",Updates!D710)+17,(FIND("E-MAIL ACCOUNTS",Updates!D710)-(FIND("Network User Id:",Updates!D710)+17)))))</f>
        <v>#VALUE!</v>
      </c>
      <c r="B710" s="6" t="e">
        <f>TRIM(CLEAN(MID(Updates!D710,FIND("Logon ID: ",Updates!D710)+10,(FIND("Password:",Updates!D710)-(FIND("Logon ID:",Updates!D710)+10)))))</f>
        <v>#VALUE!</v>
      </c>
      <c r="C710" t="e">
        <f>TRIM(CLEAN(MID(Updates!D710,FIND("Primary Address: ",Updates!D710)+17,(FIND("Secondary Address:",Updates!D710)-(FIND("Primary Address: ",Updates!D710)+17)))))</f>
        <v>#VALUE!</v>
      </c>
      <c r="D710" t="e">
        <f>TRIM(CLEAN(MID(Updates!D710,FIND("Secondary Address: ",Updates!D710)+19,(FIND("** PLEASE DO NOT REPLY TO THIS E-MAIL. ",Updates!D710)-(FIND("Secondary Address: ",Updates!D710)+19)))))</f>
        <v>#VALUE!</v>
      </c>
      <c r="E710" t="b">
        <f>IF(COUNT(SEARCH({"transpo.ottawa.on.ca"},D710)),"@ottawa.ca")</f>
        <v>0</v>
      </c>
      <c r="F710" s="9" t="e">
        <f t="shared" si="100"/>
        <v>#VALUE!</v>
      </c>
      <c r="G710" t="e">
        <f>TRIM(CLEAN(MID(Updates!D710,FIND("E-mail Address: ",Updates!D710)+16,(FIND("The employee",Updates!D710)-(FIND("E-mail Address: ",Updates!D710)+16)))))</f>
        <v>#VALUE!</v>
      </c>
      <c r="H710" t="e">
        <f>TRIM(CLEAN(MID(Updates!D710,FIND("Account Password: ",Updates!D710)+18,(FIND("NETWORK ACCOUNTS",Updates!D710)-(FIND("Account Password:",Updates!D710)+18)))))</f>
        <v>#VALUE!</v>
      </c>
      <c r="I710" t="e">
        <f>TRIM(CLEAN(MID(Updates!D710,FIND("Password: ",Updates!D710)+10,(FIND("E-mail",Updates!D710)-(FIND("Password:",Updates!D710)+12)))))</f>
        <v>#VALUE!</v>
      </c>
      <c r="J710" t="e">
        <f>TRIM(CLEAN(MID(Updates!D710,FIND("Account to clone: ",Updates!D710)+18,(FIND("Position",Updates!D710)-(FIND("Account to clone: ",Updates!D710)+18)))))</f>
        <v>#VALUE!</v>
      </c>
      <c r="K710" t="e">
        <f>TRIM(CLEAN(MID(Updates!D710,FIND("Clone permissions of another account: ",Updates!D710)+38,(FIND("Email required:",Updates!D710)-(FIND("Clone permissions of another account: ",Updates!D710)+38)))))</f>
        <v>#VALUE!</v>
      </c>
      <c r="L710" t="e">
        <f t="shared" si="101"/>
        <v>#VALUE!</v>
      </c>
      <c r="M710" s="8" t="e">
        <f>TRIM(CLEAN(MID(Updates!D710,FIND("Branch: ",Updates!D710)+8,(FIND("Division",Updates!D710)-(FIND("Branch: ",Updates!D710)+8)))))</f>
        <v>#VALUE!</v>
      </c>
      <c r="N710" s="8" t="e">
        <f>TRIM(CLEAN(MID(Updates!D710,FIND("Pooled Position: ",Updates!D710)+17,(FIND("Are the",Updates!D710)-(FIND("Pooled Position: ",Updates!D710)+17)))))</f>
        <v>#VALUE!</v>
      </c>
      <c r="O710" t="e">
        <f>TRIM(CLEAN(MID(Updates!D710,FIND("Employee Name: ",Updates!D710)+15,(FIND("Job Title",Updates!D710)-(FIND("Employee Name: ",Updates!D710)+15)))))</f>
        <v>#VALUE!</v>
      </c>
      <c r="P710" t="e">
        <f t="shared" si="102"/>
        <v>#VALUE!</v>
      </c>
      <c r="Q710" t="e">
        <f t="shared" si="103"/>
        <v>#VALUE!</v>
      </c>
      <c r="R710" t="e">
        <f t="shared" si="104"/>
        <v>#VALUE!</v>
      </c>
      <c r="S710" t="e">
        <f>TRIM(CLEAN(MID(Updates!D710,FIND("Account to clone: ",Updates!D710)+18,(FIND("Position",Updates!D710)-(FIND("Account to clone: ",Updates!D710)+18)))))</f>
        <v>#VALUE!</v>
      </c>
      <c r="T710" t="str">
        <f t="shared" si="105"/>
        <v/>
      </c>
      <c r="U710" t="str">
        <f t="shared" si="106"/>
        <v>No</v>
      </c>
      <c r="V710" t="e">
        <f>TRIM(CLEAN(MID(Updates!D710,FIND("Home Share (H:\ drive) required: ",Updates!D710)+4,(FIND("Group Share (S:\ drive) required: ",Updates!D710)-(FIND("Home Share (H:\ drive) required: ",Updates!D710)+4)))))</f>
        <v>#VALUE!</v>
      </c>
      <c r="W710" t="str">
        <f t="shared" si="107"/>
        <v>No</v>
      </c>
      <c r="X710" t="e">
        <f>TRIM(CLEAN(MID(Updates!D710,FIND("S Drive Path: ",Updates!D710)+14,(FIND("Position",Updates!D710)-(FIND("S Drive Path: ",Updates!D710)+14)))))</f>
        <v>#VALUE!</v>
      </c>
      <c r="Y710" t="e">
        <f>("USR\"&amp;Updates!K710)</f>
        <v>#VALUE!</v>
      </c>
      <c r="Z710" t="e">
        <f>Updates!K710&amp;"$"</f>
        <v>#VALUE!</v>
      </c>
      <c r="AA710" s="11">
        <f t="shared" ca="1" si="108"/>
        <v>14</v>
      </c>
      <c r="AB710" s="6" t="str">
        <f ca="1">LOOKUP(AA710,AC2:AC21,AD2:AD21)</f>
        <v>DC4MDB04</v>
      </c>
    </row>
    <row r="711" spans="1:28" ht="12" customHeight="1">
      <c r="A711" s="6" t="e">
        <f>TRIM(CLEAN(MID(Updates!D711,FIND("Network User Id: ",Updates!D711)+17,(FIND("E-MAIL ACCOUNTS",Updates!D711)-(FIND("Network User Id:",Updates!D711)+17)))))</f>
        <v>#VALUE!</v>
      </c>
      <c r="B711" s="6" t="e">
        <f>TRIM(CLEAN(MID(Updates!D711,FIND("Logon ID: ",Updates!D711)+10,(FIND("Password:",Updates!D711)-(FIND("Logon ID:",Updates!D711)+10)))))</f>
        <v>#VALUE!</v>
      </c>
      <c r="C711" t="e">
        <f>TRIM(CLEAN(MID(Updates!D711,FIND("Primary Address: ",Updates!D711)+17,(FIND("Secondary Address:",Updates!D711)-(FIND("Primary Address: ",Updates!D711)+17)))))</f>
        <v>#VALUE!</v>
      </c>
      <c r="D711" t="e">
        <f>TRIM(CLEAN(MID(Updates!D711,FIND("Secondary Address: ",Updates!D711)+19,(FIND("** PLEASE DO NOT REPLY TO THIS E-MAIL. ",Updates!D711)-(FIND("Secondary Address: ",Updates!D711)+19)))))</f>
        <v>#VALUE!</v>
      </c>
      <c r="E711" t="b">
        <f>IF(COUNT(SEARCH({"transpo.ottawa.on.ca"},D711)),"@ottawa.ca")</f>
        <v>0</v>
      </c>
      <c r="F711" s="9" t="e">
        <f t="shared" si="100"/>
        <v>#VALUE!</v>
      </c>
      <c r="G711" t="e">
        <f>TRIM(CLEAN(MID(Updates!D711,FIND("E-mail Address: ",Updates!D711)+16,(FIND("The employee",Updates!D711)-(FIND("E-mail Address: ",Updates!D711)+16)))))</f>
        <v>#VALUE!</v>
      </c>
      <c r="H711" t="e">
        <f>TRIM(CLEAN(MID(Updates!D711,FIND("Account Password: ",Updates!D711)+18,(FIND("NETWORK ACCOUNTS",Updates!D711)-(FIND("Account Password:",Updates!D711)+18)))))</f>
        <v>#VALUE!</v>
      </c>
      <c r="I711" t="e">
        <f>TRIM(CLEAN(MID(Updates!D711,FIND("Password: ",Updates!D711)+10,(FIND("E-mail",Updates!D711)-(FIND("Password:",Updates!D711)+12)))))</f>
        <v>#VALUE!</v>
      </c>
      <c r="J711" t="e">
        <f>TRIM(CLEAN(MID(Updates!D711,FIND("Account to clone: ",Updates!D711)+18,(FIND("Position",Updates!D711)-(FIND("Account to clone: ",Updates!D711)+18)))))</f>
        <v>#VALUE!</v>
      </c>
      <c r="K711" t="e">
        <f>TRIM(CLEAN(MID(Updates!D711,FIND("Clone permissions of another account: ",Updates!D711)+38,(FIND("Email required:",Updates!D711)-(FIND("Clone permissions of another account: ",Updates!D711)+38)))))</f>
        <v>#VALUE!</v>
      </c>
      <c r="L711" t="e">
        <f t="shared" si="101"/>
        <v>#VALUE!</v>
      </c>
      <c r="M711" s="8" t="e">
        <f>TRIM(CLEAN(MID(Updates!D711,FIND("Branch: ",Updates!D711)+8,(FIND("Division",Updates!D711)-(FIND("Branch: ",Updates!D711)+8)))))</f>
        <v>#VALUE!</v>
      </c>
      <c r="N711" s="8" t="e">
        <f>TRIM(CLEAN(MID(Updates!D711,FIND("Pooled Position: ",Updates!D711)+17,(FIND("Are the",Updates!D711)-(FIND("Pooled Position: ",Updates!D711)+17)))))</f>
        <v>#VALUE!</v>
      </c>
      <c r="O711" t="e">
        <f>TRIM(CLEAN(MID(Updates!D711,FIND("Employee Name: ",Updates!D711)+15,(FIND("Job Title",Updates!D711)-(FIND("Employee Name: ",Updates!D711)+15)))))</f>
        <v>#VALUE!</v>
      </c>
      <c r="P711" t="e">
        <f t="shared" si="102"/>
        <v>#VALUE!</v>
      </c>
      <c r="Q711" t="e">
        <f t="shared" si="103"/>
        <v>#VALUE!</v>
      </c>
      <c r="R711" t="e">
        <f t="shared" si="104"/>
        <v>#VALUE!</v>
      </c>
      <c r="S711" t="e">
        <f>TRIM(CLEAN(MID(Updates!D711,FIND("Account to clone: ",Updates!D711)+18,(FIND("Position",Updates!D711)-(FIND("Account to clone: ",Updates!D711)+18)))))</f>
        <v>#VALUE!</v>
      </c>
      <c r="T711" t="str">
        <f t="shared" si="105"/>
        <v/>
      </c>
      <c r="U711" t="str">
        <f t="shared" si="106"/>
        <v>No</v>
      </c>
      <c r="V711" t="e">
        <f>TRIM(CLEAN(MID(Updates!D711,FIND("Home Share (H:\ drive) required: ",Updates!D711)+4,(FIND("Group Share (S:\ drive) required: ",Updates!D711)-(FIND("Home Share (H:\ drive) required: ",Updates!D711)+4)))))</f>
        <v>#VALUE!</v>
      </c>
      <c r="W711" t="str">
        <f t="shared" si="107"/>
        <v>No</v>
      </c>
      <c r="X711" t="e">
        <f>TRIM(CLEAN(MID(Updates!D711,FIND("S Drive Path: ",Updates!D711)+14,(FIND("Position",Updates!D711)-(FIND("S Drive Path: ",Updates!D711)+14)))))</f>
        <v>#VALUE!</v>
      </c>
      <c r="Y711" t="e">
        <f>("USR\"&amp;Updates!K711)</f>
        <v>#VALUE!</v>
      </c>
      <c r="Z711" t="e">
        <f>Updates!K711&amp;"$"</f>
        <v>#VALUE!</v>
      </c>
      <c r="AA711" s="11">
        <f t="shared" ca="1" si="108"/>
        <v>8</v>
      </c>
      <c r="AB711" s="6" t="str">
        <f ca="1">LOOKUP(AA711,AC2:AC21,AD2:AD21)</f>
        <v>DC1MDB08</v>
      </c>
    </row>
    <row r="712" spans="1:28" ht="12" customHeight="1">
      <c r="A712" s="6" t="e">
        <f>TRIM(CLEAN(MID(Updates!D712,FIND("Network User Id: ",Updates!D712)+17,(FIND("E-MAIL ACCOUNTS",Updates!D712)-(FIND("Network User Id:",Updates!D712)+17)))))</f>
        <v>#VALUE!</v>
      </c>
      <c r="B712" s="6" t="e">
        <f>TRIM(CLEAN(MID(Updates!D712,FIND("Logon ID: ",Updates!D712)+10,(FIND("Password:",Updates!D712)-(FIND("Logon ID:",Updates!D712)+10)))))</f>
        <v>#VALUE!</v>
      </c>
      <c r="C712" t="e">
        <f>TRIM(CLEAN(MID(Updates!D712,FIND("Primary Address: ",Updates!D712)+17,(FIND("Secondary Address:",Updates!D712)-(FIND("Primary Address: ",Updates!D712)+17)))))</f>
        <v>#VALUE!</v>
      </c>
      <c r="D712" t="e">
        <f>TRIM(CLEAN(MID(Updates!D712,FIND("Secondary Address: ",Updates!D712)+19,(FIND("** PLEASE DO NOT REPLY TO THIS E-MAIL. ",Updates!D712)-(FIND("Secondary Address: ",Updates!D712)+19)))))</f>
        <v>#VALUE!</v>
      </c>
      <c r="E712" t="b">
        <f>IF(COUNT(SEARCH({"transpo.ottawa.on.ca"},D712)),"@ottawa.ca")</f>
        <v>0</v>
      </c>
      <c r="F712" s="9" t="e">
        <f t="shared" si="100"/>
        <v>#VALUE!</v>
      </c>
      <c r="G712" t="e">
        <f>TRIM(CLEAN(MID(Updates!D712,FIND("E-mail Address: ",Updates!D712)+16,(FIND("The employee",Updates!D712)-(FIND("E-mail Address: ",Updates!D712)+16)))))</f>
        <v>#VALUE!</v>
      </c>
      <c r="H712" t="e">
        <f>TRIM(CLEAN(MID(Updates!D712,FIND("Account Password: ",Updates!D712)+18,(FIND("NETWORK ACCOUNTS",Updates!D712)-(FIND("Account Password:",Updates!D712)+18)))))</f>
        <v>#VALUE!</v>
      </c>
      <c r="I712" t="e">
        <f>TRIM(CLEAN(MID(Updates!D712,FIND("Password: ",Updates!D712)+10,(FIND("E-mail",Updates!D712)-(FIND("Password:",Updates!D712)+12)))))</f>
        <v>#VALUE!</v>
      </c>
      <c r="J712" t="e">
        <f>TRIM(CLEAN(MID(Updates!D712,FIND("Account to clone: ",Updates!D712)+18,(FIND("Position",Updates!D712)-(FIND("Account to clone: ",Updates!D712)+18)))))</f>
        <v>#VALUE!</v>
      </c>
      <c r="K712" t="e">
        <f>TRIM(CLEAN(MID(Updates!D712,FIND("Clone permissions of another account: ",Updates!D712)+38,(FIND("Email required:",Updates!D712)-(FIND("Clone permissions of another account: ",Updates!D712)+38)))))</f>
        <v>#VALUE!</v>
      </c>
      <c r="L712" t="e">
        <f t="shared" si="101"/>
        <v>#VALUE!</v>
      </c>
      <c r="M712" s="8" t="e">
        <f>TRIM(CLEAN(MID(Updates!D712,FIND("Branch: ",Updates!D712)+8,(FIND("Division",Updates!D712)-(FIND("Branch: ",Updates!D712)+8)))))</f>
        <v>#VALUE!</v>
      </c>
      <c r="N712" s="8" t="e">
        <f>TRIM(CLEAN(MID(Updates!D712,FIND("Pooled Position: ",Updates!D712)+17,(FIND("Are the",Updates!D712)-(FIND("Pooled Position: ",Updates!D712)+17)))))</f>
        <v>#VALUE!</v>
      </c>
      <c r="O712" t="e">
        <f>TRIM(CLEAN(MID(Updates!D712,FIND("Employee Name: ",Updates!D712)+15,(FIND("Job Title",Updates!D712)-(FIND("Employee Name: ",Updates!D712)+15)))))</f>
        <v>#VALUE!</v>
      </c>
      <c r="P712" t="e">
        <f t="shared" si="102"/>
        <v>#VALUE!</v>
      </c>
      <c r="Q712" t="e">
        <f t="shared" si="103"/>
        <v>#VALUE!</v>
      </c>
      <c r="R712" t="e">
        <f t="shared" si="104"/>
        <v>#VALUE!</v>
      </c>
      <c r="S712" t="e">
        <f>TRIM(CLEAN(MID(Updates!D712,FIND("Account to clone: ",Updates!D712)+18,(FIND("Position",Updates!D712)-(FIND("Account to clone: ",Updates!D712)+18)))))</f>
        <v>#VALUE!</v>
      </c>
      <c r="T712" t="str">
        <f t="shared" si="105"/>
        <v/>
      </c>
      <c r="U712" t="str">
        <f t="shared" si="106"/>
        <v>No</v>
      </c>
      <c r="V712" t="e">
        <f>TRIM(CLEAN(MID(Updates!D712,FIND("Home Share (H:\ drive) required: ",Updates!D712)+4,(FIND("Group Share (S:\ drive) required: ",Updates!D712)-(FIND("Home Share (H:\ drive) required: ",Updates!D712)+4)))))</f>
        <v>#VALUE!</v>
      </c>
      <c r="W712" t="str">
        <f t="shared" si="107"/>
        <v>No</v>
      </c>
      <c r="X712" t="e">
        <f>TRIM(CLEAN(MID(Updates!D712,FIND("S Drive Path: ",Updates!D712)+14,(FIND("Position",Updates!D712)-(FIND("S Drive Path: ",Updates!D712)+14)))))</f>
        <v>#VALUE!</v>
      </c>
      <c r="Y712" t="e">
        <f>("USR\"&amp;Updates!K712)</f>
        <v>#VALUE!</v>
      </c>
      <c r="Z712" t="e">
        <f>Updates!K712&amp;"$"</f>
        <v>#VALUE!</v>
      </c>
      <c r="AA712" s="11">
        <f t="shared" ca="1" si="108"/>
        <v>3</v>
      </c>
      <c r="AB712" s="6" t="str">
        <f ca="1">LOOKUP(AA712,AC2:AC21,AD2:AD21)</f>
        <v>DC1MDB03</v>
      </c>
    </row>
    <row r="713" spans="1:28" ht="12" customHeight="1">
      <c r="A713" s="6" t="e">
        <f>TRIM(CLEAN(MID(Updates!D713,FIND("Network User Id: ",Updates!D713)+17,(FIND("E-MAIL ACCOUNTS",Updates!D713)-(FIND("Network User Id:",Updates!D713)+17)))))</f>
        <v>#VALUE!</v>
      </c>
      <c r="B713" s="6" t="e">
        <f>TRIM(CLEAN(MID(Updates!D713,FIND("Logon ID: ",Updates!D713)+10,(FIND("Password:",Updates!D713)-(FIND("Logon ID:",Updates!D713)+10)))))</f>
        <v>#VALUE!</v>
      </c>
      <c r="C713" t="e">
        <f>TRIM(CLEAN(MID(Updates!D713,FIND("Primary Address: ",Updates!D713)+17,(FIND("Secondary Address:",Updates!D713)-(FIND("Primary Address: ",Updates!D713)+17)))))</f>
        <v>#VALUE!</v>
      </c>
      <c r="D713" t="e">
        <f>TRIM(CLEAN(MID(Updates!D713,FIND("Secondary Address: ",Updates!D713)+19,(FIND("** PLEASE DO NOT REPLY TO THIS E-MAIL. ",Updates!D713)-(FIND("Secondary Address: ",Updates!D713)+19)))))</f>
        <v>#VALUE!</v>
      </c>
      <c r="E713" t="b">
        <f>IF(COUNT(SEARCH({"transpo.ottawa.on.ca"},D713)),"@ottawa.ca")</f>
        <v>0</v>
      </c>
      <c r="F713" s="9" t="e">
        <f t="shared" si="100"/>
        <v>#VALUE!</v>
      </c>
      <c r="G713" t="e">
        <f>TRIM(CLEAN(MID(Updates!D713,FIND("E-mail Address: ",Updates!D713)+16,(FIND("The employee",Updates!D713)-(FIND("E-mail Address: ",Updates!D713)+16)))))</f>
        <v>#VALUE!</v>
      </c>
      <c r="H713" t="e">
        <f>TRIM(CLEAN(MID(Updates!D713,FIND("Account Password: ",Updates!D713)+18,(FIND("NETWORK ACCOUNTS",Updates!D713)-(FIND("Account Password:",Updates!D713)+18)))))</f>
        <v>#VALUE!</v>
      </c>
      <c r="I713" t="e">
        <f>TRIM(CLEAN(MID(Updates!D713,FIND("Password: ",Updates!D713)+10,(FIND("E-mail",Updates!D713)-(FIND("Password:",Updates!D713)+12)))))</f>
        <v>#VALUE!</v>
      </c>
      <c r="J713" t="e">
        <f>TRIM(CLEAN(MID(Updates!D713,FIND("Account to clone: ",Updates!D713)+18,(FIND("Position",Updates!D713)-(FIND("Account to clone: ",Updates!D713)+18)))))</f>
        <v>#VALUE!</v>
      </c>
      <c r="K713" t="e">
        <f>TRIM(CLEAN(MID(Updates!D713,FIND("Clone permissions of another account: ",Updates!D713)+38,(FIND("Email required:",Updates!D713)-(FIND("Clone permissions of another account: ",Updates!D713)+38)))))</f>
        <v>#VALUE!</v>
      </c>
      <c r="L713" t="e">
        <f t="shared" si="101"/>
        <v>#VALUE!</v>
      </c>
      <c r="M713" s="8" t="e">
        <f>TRIM(CLEAN(MID(Updates!D713,FIND("Branch: ",Updates!D713)+8,(FIND("Division",Updates!D713)-(FIND("Branch: ",Updates!D713)+8)))))</f>
        <v>#VALUE!</v>
      </c>
      <c r="N713" s="8" t="e">
        <f>TRIM(CLEAN(MID(Updates!D713,FIND("Pooled Position: ",Updates!D713)+17,(FIND("Are the",Updates!D713)-(FIND("Pooled Position: ",Updates!D713)+17)))))</f>
        <v>#VALUE!</v>
      </c>
      <c r="O713" t="e">
        <f>TRIM(CLEAN(MID(Updates!D713,FIND("Employee Name: ",Updates!D713)+15,(FIND("Job Title",Updates!D713)-(FIND("Employee Name: ",Updates!D713)+15)))))</f>
        <v>#VALUE!</v>
      </c>
      <c r="P713" t="e">
        <f t="shared" si="102"/>
        <v>#VALUE!</v>
      </c>
      <c r="Q713" t="e">
        <f t="shared" si="103"/>
        <v>#VALUE!</v>
      </c>
      <c r="R713" t="e">
        <f t="shared" si="104"/>
        <v>#VALUE!</v>
      </c>
      <c r="S713" t="e">
        <f>TRIM(CLEAN(MID(Updates!D713,FIND("Account to clone: ",Updates!D713)+18,(FIND("Position",Updates!D713)-(FIND("Account to clone: ",Updates!D713)+18)))))</f>
        <v>#VALUE!</v>
      </c>
      <c r="T713" t="str">
        <f t="shared" si="105"/>
        <v/>
      </c>
      <c r="U713" t="str">
        <f t="shared" si="106"/>
        <v>No</v>
      </c>
      <c r="V713" t="e">
        <f>TRIM(CLEAN(MID(Updates!D713,FIND("Home Share (H:\ drive) required: ",Updates!D713)+4,(FIND("Group Share (S:\ drive) required: ",Updates!D713)-(FIND("Home Share (H:\ drive) required: ",Updates!D713)+4)))))</f>
        <v>#VALUE!</v>
      </c>
      <c r="W713" t="str">
        <f t="shared" si="107"/>
        <v>No</v>
      </c>
      <c r="X713" t="e">
        <f>TRIM(CLEAN(MID(Updates!D713,FIND("S Drive Path: ",Updates!D713)+14,(FIND("Position",Updates!D713)-(FIND("S Drive Path: ",Updates!D713)+14)))))</f>
        <v>#VALUE!</v>
      </c>
      <c r="Y713" t="e">
        <f>("USR\"&amp;Updates!K713)</f>
        <v>#VALUE!</v>
      </c>
      <c r="Z713" t="e">
        <f>Updates!K713&amp;"$"</f>
        <v>#VALUE!</v>
      </c>
      <c r="AA713" s="11">
        <f t="shared" ca="1" si="108"/>
        <v>18</v>
      </c>
      <c r="AB713" s="6" t="str">
        <f ca="1">LOOKUP(AA713,AC2:AC21,AD2:AD21)</f>
        <v>DC4MDB08</v>
      </c>
    </row>
    <row r="714" spans="1:28" ht="12" customHeight="1">
      <c r="A714" s="6" t="e">
        <f>TRIM(CLEAN(MID(Updates!D714,FIND("Network User Id: ",Updates!D714)+17,(FIND("E-MAIL ACCOUNTS",Updates!D714)-(FIND("Network User Id:",Updates!D714)+17)))))</f>
        <v>#VALUE!</v>
      </c>
      <c r="B714" s="6" t="e">
        <f>TRIM(CLEAN(MID(Updates!D714,FIND("Logon ID: ",Updates!D714)+10,(FIND("Password:",Updates!D714)-(FIND("Logon ID:",Updates!D714)+10)))))</f>
        <v>#VALUE!</v>
      </c>
      <c r="C714" t="e">
        <f>TRIM(CLEAN(MID(Updates!D714,FIND("Primary Address: ",Updates!D714)+17,(FIND("Secondary Address:",Updates!D714)-(FIND("Primary Address: ",Updates!D714)+17)))))</f>
        <v>#VALUE!</v>
      </c>
      <c r="D714" t="e">
        <f>TRIM(CLEAN(MID(Updates!D714,FIND("Secondary Address: ",Updates!D714)+19,(FIND("** PLEASE DO NOT REPLY TO THIS E-MAIL. ",Updates!D714)-(FIND("Secondary Address: ",Updates!D714)+19)))))</f>
        <v>#VALUE!</v>
      </c>
      <c r="E714" t="b">
        <f>IF(COUNT(SEARCH({"transpo.ottawa.on.ca"},D714)),"@ottawa.ca")</f>
        <v>0</v>
      </c>
      <c r="F714" s="9" t="e">
        <f t="shared" si="100"/>
        <v>#VALUE!</v>
      </c>
      <c r="G714" t="e">
        <f>TRIM(CLEAN(MID(Updates!D714,FIND("E-mail Address: ",Updates!D714)+16,(FIND("The employee",Updates!D714)-(FIND("E-mail Address: ",Updates!D714)+16)))))</f>
        <v>#VALUE!</v>
      </c>
      <c r="H714" t="e">
        <f>TRIM(CLEAN(MID(Updates!D714,FIND("Account Password: ",Updates!D714)+18,(FIND("NETWORK ACCOUNTS",Updates!D714)-(FIND("Account Password:",Updates!D714)+18)))))</f>
        <v>#VALUE!</v>
      </c>
      <c r="I714" t="e">
        <f>TRIM(CLEAN(MID(Updates!D714,FIND("Password: ",Updates!D714)+10,(FIND("E-mail",Updates!D714)-(FIND("Password:",Updates!D714)+12)))))</f>
        <v>#VALUE!</v>
      </c>
      <c r="J714" t="e">
        <f>TRIM(CLEAN(MID(Updates!D714,FIND("Account to clone: ",Updates!D714)+18,(FIND("Position",Updates!D714)-(FIND("Account to clone: ",Updates!D714)+18)))))</f>
        <v>#VALUE!</v>
      </c>
      <c r="K714" t="e">
        <f>TRIM(CLEAN(MID(Updates!D714,FIND("Clone permissions of another account: ",Updates!D714)+38,(FIND("Email required:",Updates!D714)-(FIND("Clone permissions of another account: ",Updates!D714)+38)))))</f>
        <v>#VALUE!</v>
      </c>
      <c r="L714" t="e">
        <f t="shared" si="101"/>
        <v>#VALUE!</v>
      </c>
      <c r="M714" s="8" t="e">
        <f>TRIM(CLEAN(MID(Updates!D714,FIND("Branch: ",Updates!D714)+8,(FIND("Division",Updates!D714)-(FIND("Branch: ",Updates!D714)+8)))))</f>
        <v>#VALUE!</v>
      </c>
      <c r="N714" s="8" t="e">
        <f>TRIM(CLEAN(MID(Updates!D714,FIND("Pooled Position: ",Updates!D714)+17,(FIND("Are the",Updates!D714)-(FIND("Pooled Position: ",Updates!D714)+17)))))</f>
        <v>#VALUE!</v>
      </c>
      <c r="O714" t="e">
        <f>TRIM(CLEAN(MID(Updates!D714,FIND("Employee Name: ",Updates!D714)+15,(FIND("Job Title",Updates!D714)-(FIND("Employee Name: ",Updates!D714)+15)))))</f>
        <v>#VALUE!</v>
      </c>
      <c r="P714" t="e">
        <f t="shared" si="102"/>
        <v>#VALUE!</v>
      </c>
      <c r="Q714" t="e">
        <f t="shared" si="103"/>
        <v>#VALUE!</v>
      </c>
      <c r="R714" t="e">
        <f t="shared" si="104"/>
        <v>#VALUE!</v>
      </c>
      <c r="S714" t="e">
        <f>TRIM(CLEAN(MID(Updates!D714,FIND("Account to clone: ",Updates!D714)+18,(FIND("Position",Updates!D714)-(FIND("Account to clone: ",Updates!D714)+18)))))</f>
        <v>#VALUE!</v>
      </c>
      <c r="T714" t="str">
        <f t="shared" si="105"/>
        <v/>
      </c>
      <c r="U714" t="str">
        <f t="shared" si="106"/>
        <v>No</v>
      </c>
      <c r="V714" t="e">
        <f>TRIM(CLEAN(MID(Updates!D714,FIND("Home Share (H:\ drive) required: ",Updates!D714)+4,(FIND("Group Share (S:\ drive) required: ",Updates!D714)-(FIND("Home Share (H:\ drive) required: ",Updates!D714)+4)))))</f>
        <v>#VALUE!</v>
      </c>
      <c r="W714" t="str">
        <f t="shared" si="107"/>
        <v>No</v>
      </c>
      <c r="X714" t="e">
        <f>TRIM(CLEAN(MID(Updates!D714,FIND("S Drive Path: ",Updates!D714)+14,(FIND("Position",Updates!D714)-(FIND("S Drive Path: ",Updates!D714)+14)))))</f>
        <v>#VALUE!</v>
      </c>
      <c r="Y714" t="e">
        <f>("USR\"&amp;Updates!K714)</f>
        <v>#VALUE!</v>
      </c>
      <c r="Z714" t="e">
        <f>Updates!K714&amp;"$"</f>
        <v>#VALUE!</v>
      </c>
      <c r="AA714" s="11">
        <f t="shared" ca="1" si="108"/>
        <v>14</v>
      </c>
      <c r="AB714" s="6" t="str">
        <f ca="1">LOOKUP(AA714,AC2:AC21,AD2:AD21)</f>
        <v>DC4MDB04</v>
      </c>
    </row>
    <row r="715" spans="1:28" ht="12" customHeight="1">
      <c r="A715" s="6" t="e">
        <f>TRIM(CLEAN(MID(Updates!D715,FIND("Network User Id: ",Updates!D715)+17,(FIND("E-MAIL ACCOUNTS",Updates!D715)-(FIND("Network User Id:",Updates!D715)+17)))))</f>
        <v>#VALUE!</v>
      </c>
      <c r="B715" s="6" t="e">
        <f>TRIM(CLEAN(MID(Updates!D715,FIND("Logon ID: ",Updates!D715)+10,(FIND("Password:",Updates!D715)-(FIND("Logon ID:",Updates!D715)+10)))))</f>
        <v>#VALUE!</v>
      </c>
      <c r="C715" t="e">
        <f>TRIM(CLEAN(MID(Updates!D715,FIND("Primary Address: ",Updates!D715)+17,(FIND("Secondary Address:",Updates!D715)-(FIND("Primary Address: ",Updates!D715)+17)))))</f>
        <v>#VALUE!</v>
      </c>
      <c r="D715" t="e">
        <f>TRIM(CLEAN(MID(Updates!D715,FIND("Secondary Address: ",Updates!D715)+19,(FIND("** PLEASE DO NOT REPLY TO THIS E-MAIL. ",Updates!D715)-(FIND("Secondary Address: ",Updates!D715)+19)))))</f>
        <v>#VALUE!</v>
      </c>
      <c r="E715" t="b">
        <f>IF(COUNT(SEARCH({"transpo.ottawa.on.ca"},D715)),"@ottawa.ca")</f>
        <v>0</v>
      </c>
      <c r="F715" s="9" t="e">
        <f t="shared" si="100"/>
        <v>#VALUE!</v>
      </c>
      <c r="G715" t="e">
        <f>TRIM(CLEAN(MID(Updates!D715,FIND("E-mail Address: ",Updates!D715)+16,(FIND("The employee",Updates!D715)-(FIND("E-mail Address: ",Updates!D715)+16)))))</f>
        <v>#VALUE!</v>
      </c>
      <c r="H715" t="e">
        <f>TRIM(CLEAN(MID(Updates!D715,FIND("Account Password: ",Updates!D715)+18,(FIND("NETWORK ACCOUNTS",Updates!D715)-(FIND("Account Password:",Updates!D715)+18)))))</f>
        <v>#VALUE!</v>
      </c>
      <c r="I715" t="e">
        <f>TRIM(CLEAN(MID(Updates!D715,FIND("Password: ",Updates!D715)+10,(FIND("E-mail",Updates!D715)-(FIND("Password:",Updates!D715)+12)))))</f>
        <v>#VALUE!</v>
      </c>
      <c r="J715" t="e">
        <f>TRIM(CLEAN(MID(Updates!D715,FIND("Account to clone: ",Updates!D715)+18,(FIND("Position",Updates!D715)-(FIND("Account to clone: ",Updates!D715)+18)))))</f>
        <v>#VALUE!</v>
      </c>
      <c r="K715" t="e">
        <f>TRIM(CLEAN(MID(Updates!D715,FIND("Clone permissions of another account: ",Updates!D715)+38,(FIND("Email required:",Updates!D715)-(FIND("Clone permissions of another account: ",Updates!D715)+38)))))</f>
        <v>#VALUE!</v>
      </c>
      <c r="L715" t="e">
        <f t="shared" si="101"/>
        <v>#VALUE!</v>
      </c>
      <c r="M715" s="8" t="e">
        <f>TRIM(CLEAN(MID(Updates!D715,FIND("Branch: ",Updates!D715)+8,(FIND("Division",Updates!D715)-(FIND("Branch: ",Updates!D715)+8)))))</f>
        <v>#VALUE!</v>
      </c>
      <c r="N715" s="8" t="e">
        <f>TRIM(CLEAN(MID(Updates!D715,FIND("Pooled Position: ",Updates!D715)+17,(FIND("Are the",Updates!D715)-(FIND("Pooled Position: ",Updates!D715)+17)))))</f>
        <v>#VALUE!</v>
      </c>
      <c r="O715" t="e">
        <f>TRIM(CLEAN(MID(Updates!D715,FIND("Employee Name: ",Updates!D715)+15,(FIND("Job Title",Updates!D715)-(FIND("Employee Name: ",Updates!D715)+15)))))</f>
        <v>#VALUE!</v>
      </c>
      <c r="P715" t="e">
        <f t="shared" si="102"/>
        <v>#VALUE!</v>
      </c>
      <c r="Q715" t="e">
        <f t="shared" si="103"/>
        <v>#VALUE!</v>
      </c>
      <c r="R715" t="e">
        <f t="shared" si="104"/>
        <v>#VALUE!</v>
      </c>
      <c r="S715" t="e">
        <f>TRIM(CLEAN(MID(Updates!D715,FIND("Account to clone: ",Updates!D715)+18,(FIND("Position",Updates!D715)-(FIND("Account to clone: ",Updates!D715)+18)))))</f>
        <v>#VALUE!</v>
      </c>
      <c r="T715" t="str">
        <f t="shared" si="105"/>
        <v/>
      </c>
      <c r="U715" t="str">
        <f t="shared" si="106"/>
        <v>No</v>
      </c>
      <c r="V715" t="e">
        <f>TRIM(CLEAN(MID(Updates!D715,FIND("Home Share (H:\ drive) required: ",Updates!D715)+4,(FIND("Group Share (S:\ drive) required: ",Updates!D715)-(FIND("Home Share (H:\ drive) required: ",Updates!D715)+4)))))</f>
        <v>#VALUE!</v>
      </c>
      <c r="W715" t="str">
        <f t="shared" si="107"/>
        <v>No</v>
      </c>
      <c r="X715" t="e">
        <f>TRIM(CLEAN(MID(Updates!D715,FIND("S Drive Path: ",Updates!D715)+14,(FIND("Position",Updates!D715)-(FIND("S Drive Path: ",Updates!D715)+14)))))</f>
        <v>#VALUE!</v>
      </c>
      <c r="Y715" t="e">
        <f>("USR\"&amp;Updates!K715)</f>
        <v>#VALUE!</v>
      </c>
      <c r="Z715" t="e">
        <f>Updates!K715&amp;"$"</f>
        <v>#VALUE!</v>
      </c>
      <c r="AA715" s="11">
        <f t="shared" ca="1" si="108"/>
        <v>5</v>
      </c>
      <c r="AB715" s="6" t="str">
        <f ca="1">LOOKUP(AA715,AC2:AC21,AD2:AD21)</f>
        <v>DC1MDB05</v>
      </c>
    </row>
    <row r="716" spans="1:28" ht="12" customHeight="1">
      <c r="A716" s="6" t="e">
        <f>TRIM(CLEAN(MID(Updates!D716,FIND("Network User Id: ",Updates!D716)+17,(FIND("E-MAIL ACCOUNTS",Updates!D716)-(FIND("Network User Id:",Updates!D716)+17)))))</f>
        <v>#VALUE!</v>
      </c>
      <c r="B716" s="6" t="e">
        <f>TRIM(CLEAN(MID(Updates!D716,FIND("Logon ID: ",Updates!D716)+10,(FIND("Password:",Updates!D716)-(FIND("Logon ID:",Updates!D716)+10)))))</f>
        <v>#VALUE!</v>
      </c>
      <c r="C716" t="e">
        <f>TRIM(CLEAN(MID(Updates!D716,FIND("Primary Address: ",Updates!D716)+17,(FIND("Secondary Address:",Updates!D716)-(FIND("Primary Address: ",Updates!D716)+17)))))</f>
        <v>#VALUE!</v>
      </c>
      <c r="D716" t="e">
        <f>TRIM(CLEAN(MID(Updates!D716,FIND("Secondary Address: ",Updates!D716)+19,(FIND("** PLEASE DO NOT REPLY TO THIS E-MAIL. ",Updates!D716)-(FIND("Secondary Address: ",Updates!D716)+19)))))</f>
        <v>#VALUE!</v>
      </c>
      <c r="E716" t="b">
        <f>IF(COUNT(SEARCH({"transpo.ottawa.on.ca"},D716)),"@ottawa.ca")</f>
        <v>0</v>
      </c>
      <c r="F716" s="9" t="e">
        <f t="shared" si="100"/>
        <v>#VALUE!</v>
      </c>
      <c r="G716" t="e">
        <f>TRIM(CLEAN(MID(Updates!D716,FIND("E-mail Address: ",Updates!D716)+16,(FIND("The employee",Updates!D716)-(FIND("E-mail Address: ",Updates!D716)+16)))))</f>
        <v>#VALUE!</v>
      </c>
      <c r="H716" t="e">
        <f>TRIM(CLEAN(MID(Updates!D716,FIND("Account Password: ",Updates!D716)+18,(FIND("NETWORK ACCOUNTS",Updates!D716)-(FIND("Account Password:",Updates!D716)+18)))))</f>
        <v>#VALUE!</v>
      </c>
      <c r="I716" t="e">
        <f>TRIM(CLEAN(MID(Updates!D716,FIND("Password: ",Updates!D716)+10,(FIND("E-mail",Updates!D716)-(FIND("Password:",Updates!D716)+12)))))</f>
        <v>#VALUE!</v>
      </c>
      <c r="J716" t="e">
        <f>TRIM(CLEAN(MID(Updates!D716,FIND("Account to clone: ",Updates!D716)+18,(FIND("Position",Updates!D716)-(FIND("Account to clone: ",Updates!D716)+18)))))</f>
        <v>#VALUE!</v>
      </c>
      <c r="K716" t="e">
        <f>TRIM(CLEAN(MID(Updates!D716,FIND("Clone permissions of another account: ",Updates!D716)+38,(FIND("Email required:",Updates!D716)-(FIND("Clone permissions of another account: ",Updates!D716)+38)))))</f>
        <v>#VALUE!</v>
      </c>
      <c r="L716" t="e">
        <f t="shared" si="101"/>
        <v>#VALUE!</v>
      </c>
      <c r="M716" s="8" t="e">
        <f>TRIM(CLEAN(MID(Updates!D716,FIND("Branch: ",Updates!D716)+8,(FIND("Division",Updates!D716)-(FIND("Branch: ",Updates!D716)+8)))))</f>
        <v>#VALUE!</v>
      </c>
      <c r="N716" s="8" t="e">
        <f>TRIM(CLEAN(MID(Updates!D716,FIND("Pooled Position: ",Updates!D716)+17,(FIND("Are the",Updates!D716)-(FIND("Pooled Position: ",Updates!D716)+17)))))</f>
        <v>#VALUE!</v>
      </c>
      <c r="O716" t="e">
        <f>TRIM(CLEAN(MID(Updates!D716,FIND("Employee Name: ",Updates!D716)+15,(FIND("Job Title",Updates!D716)-(FIND("Employee Name: ",Updates!D716)+15)))))</f>
        <v>#VALUE!</v>
      </c>
      <c r="P716" t="e">
        <f t="shared" si="102"/>
        <v>#VALUE!</v>
      </c>
      <c r="Q716" t="e">
        <f t="shared" si="103"/>
        <v>#VALUE!</v>
      </c>
      <c r="R716" t="e">
        <f t="shared" si="104"/>
        <v>#VALUE!</v>
      </c>
      <c r="S716" t="e">
        <f>TRIM(CLEAN(MID(Updates!D716,FIND("Account to clone: ",Updates!D716)+18,(FIND("Position",Updates!D716)-(FIND("Account to clone: ",Updates!D716)+18)))))</f>
        <v>#VALUE!</v>
      </c>
      <c r="T716" t="str">
        <f t="shared" si="105"/>
        <v/>
      </c>
      <c r="U716" t="str">
        <f t="shared" si="106"/>
        <v>No</v>
      </c>
      <c r="V716" t="e">
        <f>TRIM(CLEAN(MID(Updates!D716,FIND("Home Share (H:\ drive) required: ",Updates!D716)+4,(FIND("Group Share (S:\ drive) required: ",Updates!D716)-(FIND("Home Share (H:\ drive) required: ",Updates!D716)+4)))))</f>
        <v>#VALUE!</v>
      </c>
      <c r="W716" t="str">
        <f t="shared" si="107"/>
        <v>No</v>
      </c>
      <c r="X716" t="e">
        <f>TRIM(CLEAN(MID(Updates!D716,FIND("S Drive Path: ",Updates!D716)+14,(FIND("Position",Updates!D716)-(FIND("S Drive Path: ",Updates!D716)+14)))))</f>
        <v>#VALUE!</v>
      </c>
      <c r="Y716" t="e">
        <f>("USR\"&amp;Updates!K716)</f>
        <v>#VALUE!</v>
      </c>
      <c r="Z716" t="e">
        <f>Updates!K716&amp;"$"</f>
        <v>#VALUE!</v>
      </c>
      <c r="AA716" s="11">
        <f t="shared" ca="1" si="108"/>
        <v>16</v>
      </c>
      <c r="AB716" s="6" t="str">
        <f ca="1">LOOKUP(AA716,AC2:AC21,AD2:AD21)</f>
        <v>DC4MDB06</v>
      </c>
    </row>
    <row r="717" spans="1:28" ht="12" customHeight="1">
      <c r="A717" s="6" t="e">
        <f>TRIM(CLEAN(MID(Updates!D717,FIND("Network User Id: ",Updates!D717)+17,(FIND("E-MAIL ACCOUNTS",Updates!D717)-(FIND("Network User Id:",Updates!D717)+17)))))</f>
        <v>#VALUE!</v>
      </c>
      <c r="B717" s="6" t="e">
        <f>TRIM(CLEAN(MID(Updates!D717,FIND("Logon ID: ",Updates!D717)+10,(FIND("Password:",Updates!D717)-(FIND("Logon ID:",Updates!D717)+10)))))</f>
        <v>#VALUE!</v>
      </c>
      <c r="C717" t="e">
        <f>TRIM(CLEAN(MID(Updates!D717,FIND("Primary Address: ",Updates!D717)+17,(FIND("Secondary Address:",Updates!D717)-(FIND("Primary Address: ",Updates!D717)+17)))))</f>
        <v>#VALUE!</v>
      </c>
      <c r="D717" t="e">
        <f>TRIM(CLEAN(MID(Updates!D717,FIND("Secondary Address: ",Updates!D717)+19,(FIND("** PLEASE DO NOT REPLY TO THIS E-MAIL. ",Updates!D717)-(FIND("Secondary Address: ",Updates!D717)+19)))))</f>
        <v>#VALUE!</v>
      </c>
      <c r="E717" t="b">
        <f>IF(COUNT(SEARCH({"transpo.ottawa.on.ca"},D717)),"@ottawa.ca")</f>
        <v>0</v>
      </c>
      <c r="F717" s="9" t="e">
        <f t="shared" si="100"/>
        <v>#VALUE!</v>
      </c>
      <c r="G717" t="e">
        <f>TRIM(CLEAN(MID(Updates!D717,FIND("E-mail Address: ",Updates!D717)+16,(FIND("The employee",Updates!D717)-(FIND("E-mail Address: ",Updates!D717)+16)))))</f>
        <v>#VALUE!</v>
      </c>
      <c r="H717" t="e">
        <f>TRIM(CLEAN(MID(Updates!D717,FIND("Account Password: ",Updates!D717)+18,(FIND("NETWORK ACCOUNTS",Updates!D717)-(FIND("Account Password:",Updates!D717)+18)))))</f>
        <v>#VALUE!</v>
      </c>
      <c r="I717" t="e">
        <f>TRIM(CLEAN(MID(Updates!D717,FIND("Password: ",Updates!D717)+10,(FIND("E-mail",Updates!D717)-(FIND("Password:",Updates!D717)+12)))))</f>
        <v>#VALUE!</v>
      </c>
      <c r="J717" t="e">
        <f>TRIM(CLEAN(MID(Updates!D717,FIND("Account to clone: ",Updates!D717)+18,(FIND("Position",Updates!D717)-(FIND("Account to clone: ",Updates!D717)+18)))))</f>
        <v>#VALUE!</v>
      </c>
      <c r="K717" t="e">
        <f>TRIM(CLEAN(MID(Updates!D717,FIND("Clone permissions of another account: ",Updates!D717)+38,(FIND("Email required:",Updates!D717)-(FIND("Clone permissions of another account: ",Updates!D717)+38)))))</f>
        <v>#VALUE!</v>
      </c>
      <c r="L717" t="e">
        <f t="shared" si="101"/>
        <v>#VALUE!</v>
      </c>
      <c r="M717" s="8" t="e">
        <f>TRIM(CLEAN(MID(Updates!D717,FIND("Branch: ",Updates!D717)+8,(FIND("Division",Updates!D717)-(FIND("Branch: ",Updates!D717)+8)))))</f>
        <v>#VALUE!</v>
      </c>
      <c r="N717" s="8" t="e">
        <f>TRIM(CLEAN(MID(Updates!D717,FIND("Pooled Position: ",Updates!D717)+17,(FIND("Are the",Updates!D717)-(FIND("Pooled Position: ",Updates!D717)+17)))))</f>
        <v>#VALUE!</v>
      </c>
      <c r="O717" t="e">
        <f>TRIM(CLEAN(MID(Updates!D717,FIND("Employee Name: ",Updates!D717)+15,(FIND("Job Title",Updates!D717)-(FIND("Employee Name: ",Updates!D717)+15)))))</f>
        <v>#VALUE!</v>
      </c>
      <c r="P717" t="e">
        <f t="shared" si="102"/>
        <v>#VALUE!</v>
      </c>
      <c r="Q717" t="e">
        <f t="shared" si="103"/>
        <v>#VALUE!</v>
      </c>
      <c r="R717" t="e">
        <f t="shared" si="104"/>
        <v>#VALUE!</v>
      </c>
      <c r="S717" t="e">
        <f>TRIM(CLEAN(MID(Updates!D717,FIND("Account to clone: ",Updates!D717)+18,(FIND("Position",Updates!D717)-(FIND("Account to clone: ",Updates!D717)+18)))))</f>
        <v>#VALUE!</v>
      </c>
      <c r="T717" t="str">
        <f t="shared" si="105"/>
        <v/>
      </c>
      <c r="U717" t="str">
        <f t="shared" si="106"/>
        <v>No</v>
      </c>
      <c r="V717" t="e">
        <f>TRIM(CLEAN(MID(Updates!D717,FIND("Home Share (H:\ drive) required: ",Updates!D717)+4,(FIND("Group Share (S:\ drive) required: ",Updates!D717)-(FIND("Home Share (H:\ drive) required: ",Updates!D717)+4)))))</f>
        <v>#VALUE!</v>
      </c>
      <c r="W717" t="str">
        <f t="shared" si="107"/>
        <v>No</v>
      </c>
      <c r="X717" t="e">
        <f>TRIM(CLEAN(MID(Updates!D717,FIND("S Drive Path: ",Updates!D717)+14,(FIND("Position",Updates!D717)-(FIND("S Drive Path: ",Updates!D717)+14)))))</f>
        <v>#VALUE!</v>
      </c>
      <c r="Y717" t="e">
        <f>("USR\"&amp;Updates!K717)</f>
        <v>#VALUE!</v>
      </c>
      <c r="Z717" t="e">
        <f>Updates!K717&amp;"$"</f>
        <v>#VALUE!</v>
      </c>
      <c r="AA717" s="11">
        <f t="shared" ca="1" si="108"/>
        <v>19</v>
      </c>
      <c r="AB717" s="6" t="str">
        <f ca="1">LOOKUP(AA717,AC2:AC21,AD2:AD21)</f>
        <v>DC4MDB09</v>
      </c>
    </row>
    <row r="718" spans="1:28" ht="12" customHeight="1">
      <c r="A718" s="6" t="e">
        <f>TRIM(CLEAN(MID(Updates!D718,FIND("Network User Id: ",Updates!D718)+17,(FIND("E-MAIL ACCOUNTS",Updates!D718)-(FIND("Network User Id:",Updates!D718)+17)))))</f>
        <v>#VALUE!</v>
      </c>
      <c r="B718" s="6" t="e">
        <f>TRIM(CLEAN(MID(Updates!D718,FIND("Logon ID: ",Updates!D718)+10,(FIND("Password:",Updates!D718)-(FIND("Logon ID:",Updates!D718)+10)))))</f>
        <v>#VALUE!</v>
      </c>
      <c r="C718" t="e">
        <f>TRIM(CLEAN(MID(Updates!D718,FIND("Primary Address: ",Updates!D718)+17,(FIND("Secondary Address:",Updates!D718)-(FIND("Primary Address: ",Updates!D718)+17)))))</f>
        <v>#VALUE!</v>
      </c>
      <c r="D718" t="e">
        <f>TRIM(CLEAN(MID(Updates!D718,FIND("Secondary Address: ",Updates!D718)+19,(FIND("** PLEASE DO NOT REPLY TO THIS E-MAIL. ",Updates!D718)-(FIND("Secondary Address: ",Updates!D718)+19)))))</f>
        <v>#VALUE!</v>
      </c>
      <c r="E718" t="b">
        <f>IF(COUNT(SEARCH({"transpo.ottawa.on.ca"},D718)),"@ottawa.ca")</f>
        <v>0</v>
      </c>
      <c r="F718" s="9" t="e">
        <f t="shared" si="100"/>
        <v>#VALUE!</v>
      </c>
      <c r="G718" t="e">
        <f>TRIM(CLEAN(MID(Updates!D718,FIND("E-mail Address: ",Updates!D718)+16,(FIND("The employee",Updates!D718)-(FIND("E-mail Address: ",Updates!D718)+16)))))</f>
        <v>#VALUE!</v>
      </c>
      <c r="H718" t="e">
        <f>TRIM(CLEAN(MID(Updates!D718,FIND("Account Password: ",Updates!D718)+18,(FIND("NETWORK ACCOUNTS",Updates!D718)-(FIND("Account Password:",Updates!D718)+18)))))</f>
        <v>#VALUE!</v>
      </c>
      <c r="I718" t="e">
        <f>TRIM(CLEAN(MID(Updates!D718,FIND("Password: ",Updates!D718)+10,(FIND("E-mail",Updates!D718)-(FIND("Password:",Updates!D718)+12)))))</f>
        <v>#VALUE!</v>
      </c>
      <c r="J718" t="e">
        <f>TRIM(CLEAN(MID(Updates!D718,FIND("Account to clone: ",Updates!D718)+18,(FIND("Position",Updates!D718)-(FIND("Account to clone: ",Updates!D718)+18)))))</f>
        <v>#VALUE!</v>
      </c>
      <c r="K718" t="e">
        <f>TRIM(CLEAN(MID(Updates!D718,FIND("Clone permissions of another account: ",Updates!D718)+38,(FIND("Email required:",Updates!D718)-(FIND("Clone permissions of another account: ",Updates!D718)+38)))))</f>
        <v>#VALUE!</v>
      </c>
      <c r="L718" t="e">
        <f t="shared" si="101"/>
        <v>#VALUE!</v>
      </c>
      <c r="M718" s="8" t="e">
        <f>TRIM(CLEAN(MID(Updates!D718,FIND("Branch: ",Updates!D718)+8,(FIND("Division",Updates!D718)-(FIND("Branch: ",Updates!D718)+8)))))</f>
        <v>#VALUE!</v>
      </c>
      <c r="N718" s="8" t="e">
        <f>TRIM(CLEAN(MID(Updates!D718,FIND("Pooled Position: ",Updates!D718)+17,(FIND("Are the",Updates!D718)-(FIND("Pooled Position: ",Updates!D718)+17)))))</f>
        <v>#VALUE!</v>
      </c>
      <c r="O718" t="e">
        <f>TRIM(CLEAN(MID(Updates!D718,FIND("Employee Name: ",Updates!D718)+15,(FIND("Job Title",Updates!D718)-(FIND("Employee Name: ",Updates!D718)+15)))))</f>
        <v>#VALUE!</v>
      </c>
      <c r="P718" t="e">
        <f t="shared" si="102"/>
        <v>#VALUE!</v>
      </c>
      <c r="Q718" t="e">
        <f t="shared" si="103"/>
        <v>#VALUE!</v>
      </c>
      <c r="R718" t="e">
        <f t="shared" si="104"/>
        <v>#VALUE!</v>
      </c>
      <c r="S718" t="e">
        <f>TRIM(CLEAN(MID(Updates!D718,FIND("Account to clone: ",Updates!D718)+18,(FIND("Position",Updates!D718)-(FIND("Account to clone: ",Updates!D718)+18)))))</f>
        <v>#VALUE!</v>
      </c>
      <c r="T718" t="str">
        <f t="shared" si="105"/>
        <v/>
      </c>
      <c r="U718" t="str">
        <f t="shared" si="106"/>
        <v>No</v>
      </c>
      <c r="V718" t="e">
        <f>TRIM(CLEAN(MID(Updates!D718,FIND("Home Share (H:\ drive) required: ",Updates!D718)+4,(FIND("Group Share (S:\ drive) required: ",Updates!D718)-(FIND("Home Share (H:\ drive) required: ",Updates!D718)+4)))))</f>
        <v>#VALUE!</v>
      </c>
      <c r="W718" t="str">
        <f t="shared" si="107"/>
        <v>No</v>
      </c>
      <c r="X718" t="e">
        <f>TRIM(CLEAN(MID(Updates!D718,FIND("S Drive Path: ",Updates!D718)+14,(FIND("Position",Updates!D718)-(FIND("S Drive Path: ",Updates!D718)+14)))))</f>
        <v>#VALUE!</v>
      </c>
      <c r="Y718" t="e">
        <f>("USR\"&amp;Updates!K718)</f>
        <v>#VALUE!</v>
      </c>
      <c r="Z718" t="e">
        <f>Updates!K718&amp;"$"</f>
        <v>#VALUE!</v>
      </c>
      <c r="AA718" s="11">
        <f t="shared" ca="1" si="108"/>
        <v>6</v>
      </c>
      <c r="AB718" s="6" t="str">
        <f ca="1">LOOKUP(AA718,AC2:AC21,AD2:AD21)</f>
        <v>DC1MDB06</v>
      </c>
    </row>
    <row r="719" spans="1:28" ht="12" customHeight="1">
      <c r="A719" s="6" t="e">
        <f>TRIM(CLEAN(MID(Updates!D719,FIND("Network User Id: ",Updates!D719)+17,(FIND("E-MAIL ACCOUNTS",Updates!D719)-(FIND("Network User Id:",Updates!D719)+17)))))</f>
        <v>#VALUE!</v>
      </c>
      <c r="B719" s="6" t="e">
        <f>TRIM(CLEAN(MID(Updates!D719,FIND("Logon ID: ",Updates!D719)+10,(FIND("Password:",Updates!D719)-(FIND("Logon ID:",Updates!D719)+10)))))</f>
        <v>#VALUE!</v>
      </c>
      <c r="C719" t="e">
        <f>TRIM(CLEAN(MID(Updates!D719,FIND("Primary Address: ",Updates!D719)+17,(FIND("Secondary Address:",Updates!D719)-(FIND("Primary Address: ",Updates!D719)+17)))))</f>
        <v>#VALUE!</v>
      </c>
      <c r="D719" t="e">
        <f>TRIM(CLEAN(MID(Updates!D719,FIND("Secondary Address: ",Updates!D719)+19,(FIND("** PLEASE DO NOT REPLY TO THIS E-MAIL. ",Updates!D719)-(FIND("Secondary Address: ",Updates!D719)+19)))))</f>
        <v>#VALUE!</v>
      </c>
      <c r="E719" t="b">
        <f>IF(COUNT(SEARCH({"transpo.ottawa.on.ca"},D719)),"@ottawa.ca")</f>
        <v>0</v>
      </c>
      <c r="F719" s="9" t="e">
        <f t="shared" si="100"/>
        <v>#VALUE!</v>
      </c>
      <c r="G719" t="e">
        <f>TRIM(CLEAN(MID(Updates!D719,FIND("E-mail Address: ",Updates!D719)+16,(FIND("The employee",Updates!D719)-(FIND("E-mail Address: ",Updates!D719)+16)))))</f>
        <v>#VALUE!</v>
      </c>
      <c r="H719" t="e">
        <f>TRIM(CLEAN(MID(Updates!D719,FIND("Account Password: ",Updates!D719)+18,(FIND("NETWORK ACCOUNTS",Updates!D719)-(FIND("Account Password:",Updates!D719)+18)))))</f>
        <v>#VALUE!</v>
      </c>
      <c r="I719" t="e">
        <f>TRIM(CLEAN(MID(Updates!D719,FIND("Password: ",Updates!D719)+10,(FIND("E-mail",Updates!D719)-(FIND("Password:",Updates!D719)+12)))))</f>
        <v>#VALUE!</v>
      </c>
      <c r="J719" t="e">
        <f>TRIM(CLEAN(MID(Updates!D719,FIND("Account to clone: ",Updates!D719)+18,(FIND("Position",Updates!D719)-(FIND("Account to clone: ",Updates!D719)+18)))))</f>
        <v>#VALUE!</v>
      </c>
      <c r="K719" t="e">
        <f>TRIM(CLEAN(MID(Updates!D719,FIND("Clone permissions of another account: ",Updates!D719)+38,(FIND("Email required:",Updates!D719)-(FIND("Clone permissions of another account: ",Updates!D719)+38)))))</f>
        <v>#VALUE!</v>
      </c>
      <c r="L719" t="e">
        <f t="shared" si="101"/>
        <v>#VALUE!</v>
      </c>
      <c r="M719" s="8" t="e">
        <f>TRIM(CLEAN(MID(Updates!D719,FIND("Branch: ",Updates!D719)+8,(FIND("Division",Updates!D719)-(FIND("Branch: ",Updates!D719)+8)))))</f>
        <v>#VALUE!</v>
      </c>
      <c r="N719" s="8" t="e">
        <f>TRIM(CLEAN(MID(Updates!D719,FIND("Pooled Position: ",Updates!D719)+17,(FIND("Are the",Updates!D719)-(FIND("Pooled Position: ",Updates!D719)+17)))))</f>
        <v>#VALUE!</v>
      </c>
      <c r="O719" t="e">
        <f>TRIM(CLEAN(MID(Updates!D719,FIND("Employee Name: ",Updates!D719)+15,(FIND("Job Title",Updates!D719)-(FIND("Employee Name: ",Updates!D719)+15)))))</f>
        <v>#VALUE!</v>
      </c>
      <c r="P719" t="e">
        <f t="shared" si="102"/>
        <v>#VALUE!</v>
      </c>
      <c r="Q719" t="e">
        <f t="shared" si="103"/>
        <v>#VALUE!</v>
      </c>
      <c r="R719" t="e">
        <f t="shared" si="104"/>
        <v>#VALUE!</v>
      </c>
      <c r="S719" t="e">
        <f>TRIM(CLEAN(MID(Updates!D719,FIND("Account to clone: ",Updates!D719)+18,(FIND("Position",Updates!D719)-(FIND("Account to clone: ",Updates!D719)+18)))))</f>
        <v>#VALUE!</v>
      </c>
      <c r="T719" t="str">
        <f t="shared" si="105"/>
        <v/>
      </c>
      <c r="U719" t="str">
        <f t="shared" si="106"/>
        <v>No</v>
      </c>
      <c r="V719" t="e">
        <f>TRIM(CLEAN(MID(Updates!D719,FIND("Home Share (H:\ drive) required: ",Updates!D719)+4,(FIND("Group Share (S:\ drive) required: ",Updates!D719)-(FIND("Home Share (H:\ drive) required: ",Updates!D719)+4)))))</f>
        <v>#VALUE!</v>
      </c>
      <c r="W719" t="str">
        <f t="shared" si="107"/>
        <v>No</v>
      </c>
      <c r="X719" t="e">
        <f>TRIM(CLEAN(MID(Updates!D719,FIND("S Drive Path: ",Updates!D719)+14,(FIND("Position",Updates!D719)-(FIND("S Drive Path: ",Updates!D719)+14)))))</f>
        <v>#VALUE!</v>
      </c>
      <c r="Y719" t="e">
        <f>("USR\"&amp;Updates!K719)</f>
        <v>#VALUE!</v>
      </c>
      <c r="Z719" t="e">
        <f>Updates!K719&amp;"$"</f>
        <v>#VALUE!</v>
      </c>
      <c r="AA719" s="11">
        <f t="shared" ca="1" si="108"/>
        <v>17</v>
      </c>
      <c r="AB719" s="6" t="str">
        <f ca="1">LOOKUP(AA719,AC2:AC21,AD2:AD21)</f>
        <v>DC4MDB07</v>
      </c>
    </row>
    <row r="720" spans="1:28" ht="12" customHeight="1">
      <c r="A720" s="6" t="e">
        <f>TRIM(CLEAN(MID(Updates!D720,FIND("Network User Id: ",Updates!D720)+17,(FIND("E-MAIL ACCOUNTS",Updates!D720)-(FIND("Network User Id:",Updates!D720)+17)))))</f>
        <v>#VALUE!</v>
      </c>
      <c r="B720" s="6" t="e">
        <f>TRIM(CLEAN(MID(Updates!D720,FIND("Logon ID: ",Updates!D720)+10,(FIND("Password:",Updates!D720)-(FIND("Logon ID:",Updates!D720)+10)))))</f>
        <v>#VALUE!</v>
      </c>
      <c r="C720" t="e">
        <f>TRIM(CLEAN(MID(Updates!D720,FIND("Primary Address: ",Updates!D720)+17,(FIND("Secondary Address:",Updates!D720)-(FIND("Primary Address: ",Updates!D720)+17)))))</f>
        <v>#VALUE!</v>
      </c>
      <c r="D720" t="e">
        <f>TRIM(CLEAN(MID(Updates!D720,FIND("Secondary Address: ",Updates!D720)+19,(FIND("** PLEASE DO NOT REPLY TO THIS E-MAIL. ",Updates!D720)-(FIND("Secondary Address: ",Updates!D720)+19)))))</f>
        <v>#VALUE!</v>
      </c>
      <c r="E720" t="b">
        <f>IF(COUNT(SEARCH({"transpo.ottawa.on.ca"},D720)),"@ottawa.ca")</f>
        <v>0</v>
      </c>
      <c r="F720" s="9" t="e">
        <f t="shared" si="100"/>
        <v>#VALUE!</v>
      </c>
      <c r="G720" t="e">
        <f>TRIM(CLEAN(MID(Updates!D720,FIND("E-mail Address: ",Updates!D720)+16,(FIND("The employee",Updates!D720)-(FIND("E-mail Address: ",Updates!D720)+16)))))</f>
        <v>#VALUE!</v>
      </c>
      <c r="H720" t="e">
        <f>TRIM(CLEAN(MID(Updates!D720,FIND("Account Password: ",Updates!D720)+18,(FIND("NETWORK ACCOUNTS",Updates!D720)-(FIND("Account Password:",Updates!D720)+18)))))</f>
        <v>#VALUE!</v>
      </c>
      <c r="I720" t="e">
        <f>TRIM(CLEAN(MID(Updates!D720,FIND("Password: ",Updates!D720)+10,(FIND("E-mail",Updates!D720)-(FIND("Password:",Updates!D720)+12)))))</f>
        <v>#VALUE!</v>
      </c>
      <c r="J720" t="e">
        <f>TRIM(CLEAN(MID(Updates!D720,FIND("Account to clone: ",Updates!D720)+18,(FIND("Position",Updates!D720)-(FIND("Account to clone: ",Updates!D720)+18)))))</f>
        <v>#VALUE!</v>
      </c>
      <c r="K720" t="e">
        <f>TRIM(CLEAN(MID(Updates!D720,FIND("Clone permissions of another account: ",Updates!D720)+38,(FIND("Email required:",Updates!D720)-(FIND("Clone permissions of another account: ",Updates!D720)+38)))))</f>
        <v>#VALUE!</v>
      </c>
      <c r="L720" t="e">
        <f t="shared" si="101"/>
        <v>#VALUE!</v>
      </c>
      <c r="M720" s="8" t="e">
        <f>TRIM(CLEAN(MID(Updates!D720,FIND("Branch: ",Updates!D720)+8,(FIND("Division",Updates!D720)-(FIND("Branch: ",Updates!D720)+8)))))</f>
        <v>#VALUE!</v>
      </c>
      <c r="N720" s="8" t="e">
        <f>TRIM(CLEAN(MID(Updates!D720,FIND("Pooled Position: ",Updates!D720)+17,(FIND("Are the",Updates!D720)-(FIND("Pooled Position: ",Updates!D720)+17)))))</f>
        <v>#VALUE!</v>
      </c>
      <c r="O720" t="e">
        <f>TRIM(CLEAN(MID(Updates!D720,FIND("Employee Name: ",Updates!D720)+15,(FIND("Job Title",Updates!D720)-(FIND("Employee Name: ",Updates!D720)+15)))))</f>
        <v>#VALUE!</v>
      </c>
      <c r="P720" t="e">
        <f t="shared" si="102"/>
        <v>#VALUE!</v>
      </c>
      <c r="Q720" t="e">
        <f t="shared" si="103"/>
        <v>#VALUE!</v>
      </c>
      <c r="R720" t="e">
        <f t="shared" si="104"/>
        <v>#VALUE!</v>
      </c>
      <c r="S720" t="e">
        <f>TRIM(CLEAN(MID(Updates!D720,FIND("Account to clone: ",Updates!D720)+18,(FIND("Position",Updates!D720)-(FIND("Account to clone: ",Updates!D720)+18)))))</f>
        <v>#VALUE!</v>
      </c>
      <c r="T720" t="str">
        <f t="shared" si="105"/>
        <v/>
      </c>
      <c r="U720" t="str">
        <f t="shared" si="106"/>
        <v>No</v>
      </c>
      <c r="V720" t="e">
        <f>TRIM(CLEAN(MID(Updates!D720,FIND("Home Share (H:\ drive) required: ",Updates!D720)+4,(FIND("Group Share (S:\ drive) required: ",Updates!D720)-(FIND("Home Share (H:\ drive) required: ",Updates!D720)+4)))))</f>
        <v>#VALUE!</v>
      </c>
      <c r="W720" t="str">
        <f t="shared" si="107"/>
        <v>No</v>
      </c>
      <c r="X720" t="e">
        <f>TRIM(CLEAN(MID(Updates!D720,FIND("S Drive Path: ",Updates!D720)+14,(FIND("Position",Updates!D720)-(FIND("S Drive Path: ",Updates!D720)+14)))))</f>
        <v>#VALUE!</v>
      </c>
      <c r="Y720" t="e">
        <f>("USR\"&amp;Updates!K720)</f>
        <v>#VALUE!</v>
      </c>
      <c r="Z720" t="e">
        <f>Updates!K720&amp;"$"</f>
        <v>#VALUE!</v>
      </c>
      <c r="AA720" s="11">
        <f t="shared" ca="1" si="108"/>
        <v>8</v>
      </c>
      <c r="AB720" s="6" t="str">
        <f ca="1">LOOKUP(AA720,AC2:AC21,AD2:AD21)</f>
        <v>DC1MDB08</v>
      </c>
    </row>
    <row r="721" spans="1:28" ht="12" customHeight="1">
      <c r="A721" s="6" t="e">
        <f>TRIM(CLEAN(MID(Updates!D721,FIND("Network User Id: ",Updates!D721)+17,(FIND("E-MAIL ACCOUNTS",Updates!D721)-(FIND("Network User Id:",Updates!D721)+17)))))</f>
        <v>#VALUE!</v>
      </c>
      <c r="B721" s="6" t="e">
        <f>TRIM(CLEAN(MID(Updates!D721,FIND("Logon ID: ",Updates!D721)+10,(FIND("Password:",Updates!D721)-(FIND("Logon ID:",Updates!D721)+10)))))</f>
        <v>#VALUE!</v>
      </c>
      <c r="C721" t="e">
        <f>TRIM(CLEAN(MID(Updates!D721,FIND("Primary Address: ",Updates!D721)+17,(FIND("Secondary Address:",Updates!D721)-(FIND("Primary Address: ",Updates!D721)+17)))))</f>
        <v>#VALUE!</v>
      </c>
      <c r="D721" t="e">
        <f>TRIM(CLEAN(MID(Updates!D721,FIND("Secondary Address: ",Updates!D721)+19,(FIND("** PLEASE DO NOT REPLY TO THIS E-MAIL. ",Updates!D721)-(FIND("Secondary Address: ",Updates!D721)+19)))))</f>
        <v>#VALUE!</v>
      </c>
      <c r="E721" t="b">
        <f>IF(COUNT(SEARCH({"transpo.ottawa.on.ca"},D721)),"@ottawa.ca")</f>
        <v>0</v>
      </c>
      <c r="F721" s="9" t="e">
        <f t="shared" si="100"/>
        <v>#VALUE!</v>
      </c>
      <c r="G721" t="e">
        <f>TRIM(CLEAN(MID(Updates!D721,FIND("E-mail Address: ",Updates!D721)+16,(FIND("The employee",Updates!D721)-(FIND("E-mail Address: ",Updates!D721)+16)))))</f>
        <v>#VALUE!</v>
      </c>
      <c r="H721" t="e">
        <f>TRIM(CLEAN(MID(Updates!D721,FIND("Account Password: ",Updates!D721)+18,(FIND("NETWORK ACCOUNTS",Updates!D721)-(FIND("Account Password:",Updates!D721)+18)))))</f>
        <v>#VALUE!</v>
      </c>
      <c r="I721" t="e">
        <f>TRIM(CLEAN(MID(Updates!D721,FIND("Password: ",Updates!D721)+10,(FIND("E-mail",Updates!D721)-(FIND("Password:",Updates!D721)+12)))))</f>
        <v>#VALUE!</v>
      </c>
      <c r="J721" t="e">
        <f>TRIM(CLEAN(MID(Updates!D721,FIND("Account to clone: ",Updates!D721)+18,(FIND("Position",Updates!D721)-(FIND("Account to clone: ",Updates!D721)+18)))))</f>
        <v>#VALUE!</v>
      </c>
      <c r="K721" t="e">
        <f>TRIM(CLEAN(MID(Updates!D721,FIND("Clone permissions of another account: ",Updates!D721)+38,(FIND("Email required:",Updates!D721)-(FIND("Clone permissions of another account: ",Updates!D721)+38)))))</f>
        <v>#VALUE!</v>
      </c>
      <c r="L721" t="e">
        <f t="shared" si="101"/>
        <v>#VALUE!</v>
      </c>
      <c r="M721" s="8" t="e">
        <f>TRIM(CLEAN(MID(Updates!D721,FIND("Branch: ",Updates!D721)+8,(FIND("Division",Updates!D721)-(FIND("Branch: ",Updates!D721)+8)))))</f>
        <v>#VALUE!</v>
      </c>
      <c r="N721" s="8" t="e">
        <f>TRIM(CLEAN(MID(Updates!D721,FIND("Pooled Position: ",Updates!D721)+17,(FIND("Are the",Updates!D721)-(FIND("Pooled Position: ",Updates!D721)+17)))))</f>
        <v>#VALUE!</v>
      </c>
      <c r="O721" t="e">
        <f>TRIM(CLEAN(MID(Updates!D721,FIND("Employee Name: ",Updates!D721)+15,(FIND("Job Title",Updates!D721)-(FIND("Employee Name: ",Updates!D721)+15)))))</f>
        <v>#VALUE!</v>
      </c>
      <c r="P721" t="e">
        <f t="shared" si="102"/>
        <v>#VALUE!</v>
      </c>
      <c r="Q721" t="e">
        <f t="shared" si="103"/>
        <v>#VALUE!</v>
      </c>
      <c r="R721" t="e">
        <f t="shared" si="104"/>
        <v>#VALUE!</v>
      </c>
      <c r="S721" t="e">
        <f>TRIM(CLEAN(MID(Updates!D721,FIND("Account to clone: ",Updates!D721)+18,(FIND("Position",Updates!D721)-(FIND("Account to clone: ",Updates!D721)+18)))))</f>
        <v>#VALUE!</v>
      </c>
      <c r="T721" t="str">
        <f t="shared" si="105"/>
        <v/>
      </c>
      <c r="U721" t="str">
        <f t="shared" si="106"/>
        <v>No</v>
      </c>
      <c r="V721" t="e">
        <f>TRIM(CLEAN(MID(Updates!D721,FIND("Home Share (H:\ drive) required: ",Updates!D721)+4,(FIND("Group Share (S:\ drive) required: ",Updates!D721)-(FIND("Home Share (H:\ drive) required: ",Updates!D721)+4)))))</f>
        <v>#VALUE!</v>
      </c>
      <c r="W721" t="str">
        <f t="shared" si="107"/>
        <v>No</v>
      </c>
      <c r="X721" t="e">
        <f>TRIM(CLEAN(MID(Updates!D721,FIND("S Drive Path: ",Updates!D721)+14,(FIND("Position",Updates!D721)-(FIND("S Drive Path: ",Updates!D721)+14)))))</f>
        <v>#VALUE!</v>
      </c>
      <c r="Y721" t="e">
        <f>("USR\"&amp;Updates!K721)</f>
        <v>#VALUE!</v>
      </c>
      <c r="Z721" t="e">
        <f>Updates!K721&amp;"$"</f>
        <v>#VALUE!</v>
      </c>
      <c r="AA721" s="11">
        <f t="shared" ca="1" si="108"/>
        <v>12</v>
      </c>
      <c r="AB721" s="6" t="str">
        <f ca="1">LOOKUP(AA721,AC2:AC21,AD2:AD21)</f>
        <v>DC4MDB02</v>
      </c>
    </row>
    <row r="722" spans="1:28" ht="12" customHeight="1">
      <c r="A722" s="6" t="e">
        <f>TRIM(CLEAN(MID(Updates!D722,FIND("Network User Id: ",Updates!D722)+17,(FIND("E-MAIL ACCOUNTS",Updates!D722)-(FIND("Network User Id:",Updates!D722)+17)))))</f>
        <v>#VALUE!</v>
      </c>
      <c r="B722" s="6" t="e">
        <f>TRIM(CLEAN(MID(Updates!D722,FIND("Logon ID: ",Updates!D722)+10,(FIND("Password:",Updates!D722)-(FIND("Logon ID:",Updates!D722)+10)))))</f>
        <v>#VALUE!</v>
      </c>
      <c r="C722" t="e">
        <f>TRIM(CLEAN(MID(Updates!D722,FIND("Primary Address: ",Updates!D722)+17,(FIND("Secondary Address:",Updates!D722)-(FIND("Primary Address: ",Updates!D722)+17)))))</f>
        <v>#VALUE!</v>
      </c>
      <c r="D722" t="e">
        <f>TRIM(CLEAN(MID(Updates!D722,FIND("Secondary Address: ",Updates!D722)+19,(FIND("** PLEASE DO NOT REPLY TO THIS E-MAIL. ",Updates!D722)-(FIND("Secondary Address: ",Updates!D722)+19)))))</f>
        <v>#VALUE!</v>
      </c>
      <c r="E722" t="b">
        <f>IF(COUNT(SEARCH({"transpo.ottawa.on.ca"},D722)),"@ottawa.ca")</f>
        <v>0</v>
      </c>
      <c r="F722" s="9" t="e">
        <f t="shared" si="100"/>
        <v>#VALUE!</v>
      </c>
      <c r="G722" t="e">
        <f>TRIM(CLEAN(MID(Updates!D722,FIND("E-mail Address: ",Updates!D722)+16,(FIND("The employee",Updates!D722)-(FIND("E-mail Address: ",Updates!D722)+16)))))</f>
        <v>#VALUE!</v>
      </c>
      <c r="H722" t="e">
        <f>TRIM(CLEAN(MID(Updates!D722,FIND("Account Password: ",Updates!D722)+18,(FIND("NETWORK ACCOUNTS",Updates!D722)-(FIND("Account Password:",Updates!D722)+18)))))</f>
        <v>#VALUE!</v>
      </c>
      <c r="I722" t="e">
        <f>TRIM(CLEAN(MID(Updates!D722,FIND("Password: ",Updates!D722)+10,(FIND("E-mail",Updates!D722)-(FIND("Password:",Updates!D722)+12)))))</f>
        <v>#VALUE!</v>
      </c>
      <c r="J722" t="e">
        <f>TRIM(CLEAN(MID(Updates!D722,FIND("Account to clone: ",Updates!D722)+18,(FIND("Position",Updates!D722)-(FIND("Account to clone: ",Updates!D722)+18)))))</f>
        <v>#VALUE!</v>
      </c>
      <c r="K722" t="e">
        <f>TRIM(CLEAN(MID(Updates!D722,FIND("Clone permissions of another account: ",Updates!D722)+38,(FIND("Email required:",Updates!D722)-(FIND("Clone permissions of another account: ",Updates!D722)+38)))))</f>
        <v>#VALUE!</v>
      </c>
      <c r="L722" t="e">
        <f t="shared" si="101"/>
        <v>#VALUE!</v>
      </c>
      <c r="M722" s="8" t="e">
        <f>TRIM(CLEAN(MID(Updates!D722,FIND("Branch: ",Updates!D722)+8,(FIND("Division",Updates!D722)-(FIND("Branch: ",Updates!D722)+8)))))</f>
        <v>#VALUE!</v>
      </c>
      <c r="N722" s="8" t="e">
        <f>TRIM(CLEAN(MID(Updates!D722,FIND("Pooled Position: ",Updates!D722)+17,(FIND("Are the",Updates!D722)-(FIND("Pooled Position: ",Updates!D722)+17)))))</f>
        <v>#VALUE!</v>
      </c>
      <c r="O722" t="e">
        <f>TRIM(CLEAN(MID(Updates!D722,FIND("Employee Name: ",Updates!D722)+15,(FIND("Job Title",Updates!D722)-(FIND("Employee Name: ",Updates!D722)+15)))))</f>
        <v>#VALUE!</v>
      </c>
      <c r="P722" t="e">
        <f t="shared" si="102"/>
        <v>#VALUE!</v>
      </c>
      <c r="Q722" t="e">
        <f t="shared" si="103"/>
        <v>#VALUE!</v>
      </c>
      <c r="R722" t="e">
        <f t="shared" si="104"/>
        <v>#VALUE!</v>
      </c>
      <c r="S722" t="e">
        <f>TRIM(CLEAN(MID(Updates!D722,FIND("Account to clone: ",Updates!D722)+18,(FIND("Position",Updates!D722)-(FIND("Account to clone: ",Updates!D722)+18)))))</f>
        <v>#VALUE!</v>
      </c>
      <c r="T722" t="str">
        <f t="shared" si="105"/>
        <v/>
      </c>
      <c r="U722" t="str">
        <f t="shared" si="106"/>
        <v>No</v>
      </c>
      <c r="V722" t="e">
        <f>TRIM(CLEAN(MID(Updates!D722,FIND("Home Share (H:\ drive) required: ",Updates!D722)+4,(FIND("Group Share (S:\ drive) required: ",Updates!D722)-(FIND("Home Share (H:\ drive) required: ",Updates!D722)+4)))))</f>
        <v>#VALUE!</v>
      </c>
      <c r="W722" t="str">
        <f t="shared" si="107"/>
        <v>No</v>
      </c>
      <c r="X722" t="e">
        <f>TRIM(CLEAN(MID(Updates!D722,FIND("S Drive Path: ",Updates!D722)+14,(FIND("Position",Updates!D722)-(FIND("S Drive Path: ",Updates!D722)+14)))))</f>
        <v>#VALUE!</v>
      </c>
      <c r="Y722" t="e">
        <f>("USR\"&amp;Updates!K722)</f>
        <v>#VALUE!</v>
      </c>
      <c r="Z722" t="e">
        <f>Updates!K722&amp;"$"</f>
        <v>#VALUE!</v>
      </c>
      <c r="AA722" s="11">
        <f t="shared" ca="1" si="108"/>
        <v>12</v>
      </c>
      <c r="AB722" s="6" t="str">
        <f ca="1">LOOKUP(AA722,AC2:AC21,AD2:AD21)</f>
        <v>DC4MDB02</v>
      </c>
    </row>
    <row r="723" spans="1:28" ht="12" customHeight="1">
      <c r="A723" s="6" t="e">
        <f>TRIM(CLEAN(MID(Updates!D723,FIND("Network User Id: ",Updates!D723)+17,(FIND("E-MAIL ACCOUNTS",Updates!D723)-(FIND("Network User Id:",Updates!D723)+17)))))</f>
        <v>#VALUE!</v>
      </c>
      <c r="B723" s="6" t="e">
        <f>TRIM(CLEAN(MID(Updates!D723,FIND("Logon ID: ",Updates!D723)+10,(FIND("Password:",Updates!D723)-(FIND("Logon ID:",Updates!D723)+10)))))</f>
        <v>#VALUE!</v>
      </c>
      <c r="C723" t="e">
        <f>TRIM(CLEAN(MID(Updates!D723,FIND("Primary Address: ",Updates!D723)+17,(FIND("Secondary Address:",Updates!D723)-(FIND("Primary Address: ",Updates!D723)+17)))))</f>
        <v>#VALUE!</v>
      </c>
      <c r="D723" t="e">
        <f>TRIM(CLEAN(MID(Updates!D723,FIND("Secondary Address: ",Updates!D723)+19,(FIND("** PLEASE DO NOT REPLY TO THIS E-MAIL. ",Updates!D723)-(FIND("Secondary Address: ",Updates!D723)+19)))))</f>
        <v>#VALUE!</v>
      </c>
      <c r="E723" t="b">
        <f>IF(COUNT(SEARCH({"transpo.ottawa.on.ca"},D723)),"@ottawa.ca")</f>
        <v>0</v>
      </c>
      <c r="F723" s="9" t="e">
        <f t="shared" si="100"/>
        <v>#VALUE!</v>
      </c>
      <c r="G723" t="e">
        <f>TRIM(CLEAN(MID(Updates!D723,FIND("E-mail Address: ",Updates!D723)+16,(FIND("The employee",Updates!D723)-(FIND("E-mail Address: ",Updates!D723)+16)))))</f>
        <v>#VALUE!</v>
      </c>
      <c r="H723" t="e">
        <f>TRIM(CLEAN(MID(Updates!D723,FIND("Account Password: ",Updates!D723)+18,(FIND("NETWORK ACCOUNTS",Updates!D723)-(FIND("Account Password:",Updates!D723)+18)))))</f>
        <v>#VALUE!</v>
      </c>
      <c r="I723" t="e">
        <f>TRIM(CLEAN(MID(Updates!D723,FIND("Password: ",Updates!D723)+10,(FIND("E-mail",Updates!D723)-(FIND("Password:",Updates!D723)+12)))))</f>
        <v>#VALUE!</v>
      </c>
      <c r="J723" t="e">
        <f>TRIM(CLEAN(MID(Updates!D723,FIND("Account to clone: ",Updates!D723)+18,(FIND("Position",Updates!D723)-(FIND("Account to clone: ",Updates!D723)+18)))))</f>
        <v>#VALUE!</v>
      </c>
      <c r="K723" t="e">
        <f>TRIM(CLEAN(MID(Updates!D723,FIND("Clone permissions of another account: ",Updates!D723)+38,(FIND("Email required:",Updates!D723)-(FIND("Clone permissions of another account: ",Updates!D723)+38)))))</f>
        <v>#VALUE!</v>
      </c>
      <c r="L723" t="e">
        <f t="shared" si="101"/>
        <v>#VALUE!</v>
      </c>
      <c r="M723" s="8" t="e">
        <f>TRIM(CLEAN(MID(Updates!D723,FIND("Branch: ",Updates!D723)+8,(FIND("Division",Updates!D723)-(FIND("Branch: ",Updates!D723)+8)))))</f>
        <v>#VALUE!</v>
      </c>
      <c r="N723" s="8" t="e">
        <f>TRIM(CLEAN(MID(Updates!D723,FIND("Pooled Position: ",Updates!D723)+17,(FIND("Are the",Updates!D723)-(FIND("Pooled Position: ",Updates!D723)+17)))))</f>
        <v>#VALUE!</v>
      </c>
      <c r="O723" t="e">
        <f>TRIM(CLEAN(MID(Updates!D723,FIND("Employee Name: ",Updates!D723)+15,(FIND("Job Title",Updates!D723)-(FIND("Employee Name: ",Updates!D723)+15)))))</f>
        <v>#VALUE!</v>
      </c>
      <c r="P723" t="e">
        <f t="shared" si="102"/>
        <v>#VALUE!</v>
      </c>
      <c r="Q723" t="e">
        <f t="shared" si="103"/>
        <v>#VALUE!</v>
      </c>
      <c r="R723" t="e">
        <f t="shared" si="104"/>
        <v>#VALUE!</v>
      </c>
      <c r="S723" t="e">
        <f>TRIM(CLEAN(MID(Updates!D723,FIND("Account to clone: ",Updates!D723)+18,(FIND("Position",Updates!D723)-(FIND("Account to clone: ",Updates!D723)+18)))))</f>
        <v>#VALUE!</v>
      </c>
      <c r="T723" t="str">
        <f t="shared" si="105"/>
        <v/>
      </c>
      <c r="U723" t="str">
        <f t="shared" si="106"/>
        <v>No</v>
      </c>
      <c r="V723" t="e">
        <f>TRIM(CLEAN(MID(Updates!D723,FIND("Home Share (H:\ drive) required: ",Updates!D723)+4,(FIND("Group Share (S:\ drive) required: ",Updates!D723)-(FIND("Home Share (H:\ drive) required: ",Updates!D723)+4)))))</f>
        <v>#VALUE!</v>
      </c>
      <c r="W723" t="str">
        <f t="shared" si="107"/>
        <v>No</v>
      </c>
      <c r="X723" t="e">
        <f>TRIM(CLEAN(MID(Updates!D723,FIND("S Drive Path: ",Updates!D723)+14,(FIND("Position",Updates!D723)-(FIND("S Drive Path: ",Updates!D723)+14)))))</f>
        <v>#VALUE!</v>
      </c>
      <c r="Y723" t="e">
        <f>("USR\"&amp;Updates!K723)</f>
        <v>#VALUE!</v>
      </c>
      <c r="Z723" t="e">
        <f>Updates!K723&amp;"$"</f>
        <v>#VALUE!</v>
      </c>
      <c r="AA723" s="11">
        <f t="shared" ca="1" si="108"/>
        <v>13</v>
      </c>
      <c r="AB723" s="6" t="str">
        <f ca="1">LOOKUP(AA723,AC2:AC21,AD2:AD21)</f>
        <v>DC4MDB03</v>
      </c>
    </row>
    <row r="724" spans="1:28" ht="12" customHeight="1">
      <c r="A724" s="6" t="e">
        <f>TRIM(CLEAN(MID(Updates!D724,FIND("Network User Id: ",Updates!D724)+17,(FIND("E-MAIL ACCOUNTS",Updates!D724)-(FIND("Network User Id:",Updates!D724)+17)))))</f>
        <v>#VALUE!</v>
      </c>
      <c r="B724" s="6" t="e">
        <f>TRIM(CLEAN(MID(Updates!D724,FIND("Logon ID: ",Updates!D724)+10,(FIND("Password:",Updates!D724)-(FIND("Logon ID:",Updates!D724)+10)))))</f>
        <v>#VALUE!</v>
      </c>
      <c r="C724" t="e">
        <f>TRIM(CLEAN(MID(Updates!D724,FIND("Primary Address: ",Updates!D724)+17,(FIND("Secondary Address:",Updates!D724)-(FIND("Primary Address: ",Updates!D724)+17)))))</f>
        <v>#VALUE!</v>
      </c>
      <c r="D724" t="e">
        <f>TRIM(CLEAN(MID(Updates!D724,FIND("Secondary Address: ",Updates!D724)+19,(FIND("** PLEASE DO NOT REPLY TO THIS E-MAIL. ",Updates!D724)-(FIND("Secondary Address: ",Updates!D724)+19)))))</f>
        <v>#VALUE!</v>
      </c>
      <c r="E724" t="b">
        <f>IF(COUNT(SEARCH({"transpo.ottawa.on.ca"},D724)),"@ottawa.ca")</f>
        <v>0</v>
      </c>
      <c r="F724" s="9" t="e">
        <f t="shared" si="100"/>
        <v>#VALUE!</v>
      </c>
      <c r="G724" t="e">
        <f>TRIM(CLEAN(MID(Updates!D724,FIND("E-mail Address: ",Updates!D724)+16,(FIND("The employee",Updates!D724)-(FIND("E-mail Address: ",Updates!D724)+16)))))</f>
        <v>#VALUE!</v>
      </c>
      <c r="H724" t="e">
        <f>TRIM(CLEAN(MID(Updates!D724,FIND("Account Password: ",Updates!D724)+18,(FIND("NETWORK ACCOUNTS",Updates!D724)-(FIND("Account Password:",Updates!D724)+18)))))</f>
        <v>#VALUE!</v>
      </c>
      <c r="I724" t="e">
        <f>TRIM(CLEAN(MID(Updates!D724,FIND("Password: ",Updates!D724)+10,(FIND("E-mail",Updates!D724)-(FIND("Password:",Updates!D724)+12)))))</f>
        <v>#VALUE!</v>
      </c>
      <c r="J724" t="e">
        <f>TRIM(CLEAN(MID(Updates!D724,FIND("Account to clone: ",Updates!D724)+18,(FIND("Position",Updates!D724)-(FIND("Account to clone: ",Updates!D724)+18)))))</f>
        <v>#VALUE!</v>
      </c>
      <c r="K724" t="e">
        <f>TRIM(CLEAN(MID(Updates!D724,FIND("Clone permissions of another account: ",Updates!D724)+38,(FIND("Email required:",Updates!D724)-(FIND("Clone permissions of another account: ",Updates!D724)+38)))))</f>
        <v>#VALUE!</v>
      </c>
      <c r="L724" t="e">
        <f t="shared" si="101"/>
        <v>#VALUE!</v>
      </c>
      <c r="M724" s="8" t="e">
        <f>TRIM(CLEAN(MID(Updates!D724,FIND("Branch: ",Updates!D724)+8,(FIND("Division",Updates!D724)-(FIND("Branch: ",Updates!D724)+8)))))</f>
        <v>#VALUE!</v>
      </c>
      <c r="N724" s="8" t="e">
        <f>TRIM(CLEAN(MID(Updates!D724,FIND("Pooled Position: ",Updates!D724)+17,(FIND("Are the",Updates!D724)-(FIND("Pooled Position: ",Updates!D724)+17)))))</f>
        <v>#VALUE!</v>
      </c>
      <c r="O724" t="e">
        <f>TRIM(CLEAN(MID(Updates!D724,FIND("Employee Name: ",Updates!D724)+15,(FIND("Job Title",Updates!D724)-(FIND("Employee Name: ",Updates!D724)+15)))))</f>
        <v>#VALUE!</v>
      </c>
      <c r="P724" t="e">
        <f t="shared" si="102"/>
        <v>#VALUE!</v>
      </c>
      <c r="Q724" t="e">
        <f t="shared" si="103"/>
        <v>#VALUE!</v>
      </c>
      <c r="R724" t="e">
        <f t="shared" si="104"/>
        <v>#VALUE!</v>
      </c>
      <c r="S724" t="e">
        <f>TRIM(CLEAN(MID(Updates!D724,FIND("Account to clone: ",Updates!D724)+18,(FIND("Position",Updates!D724)-(FIND("Account to clone: ",Updates!D724)+18)))))</f>
        <v>#VALUE!</v>
      </c>
      <c r="T724" t="str">
        <f t="shared" si="105"/>
        <v/>
      </c>
      <c r="U724" t="str">
        <f t="shared" si="106"/>
        <v>No</v>
      </c>
      <c r="V724" t="e">
        <f>TRIM(CLEAN(MID(Updates!D724,FIND("Home Share (H:\ drive) required: ",Updates!D724)+4,(FIND("Group Share (S:\ drive) required: ",Updates!D724)-(FIND("Home Share (H:\ drive) required: ",Updates!D724)+4)))))</f>
        <v>#VALUE!</v>
      </c>
      <c r="W724" t="str">
        <f t="shared" si="107"/>
        <v>No</v>
      </c>
      <c r="X724" t="e">
        <f>TRIM(CLEAN(MID(Updates!D724,FIND("S Drive Path: ",Updates!D724)+14,(FIND("Position",Updates!D724)-(FIND("S Drive Path: ",Updates!D724)+14)))))</f>
        <v>#VALUE!</v>
      </c>
      <c r="Y724" t="e">
        <f>("USR\"&amp;Updates!K724)</f>
        <v>#VALUE!</v>
      </c>
      <c r="Z724" t="e">
        <f>Updates!K724&amp;"$"</f>
        <v>#VALUE!</v>
      </c>
      <c r="AA724" s="11">
        <f t="shared" ca="1" si="108"/>
        <v>10</v>
      </c>
      <c r="AB724" s="6" t="str">
        <f ca="1">LOOKUP(AA724,AC2:AC21,AD2:AD21)</f>
        <v>DC1MDB10</v>
      </c>
    </row>
    <row r="725" spans="1:28" ht="12" customHeight="1">
      <c r="A725" s="6" t="e">
        <f>TRIM(CLEAN(MID(Updates!D725,FIND("Network User Id: ",Updates!D725)+17,(FIND("E-MAIL ACCOUNTS",Updates!D725)-(FIND("Network User Id:",Updates!D725)+17)))))</f>
        <v>#VALUE!</v>
      </c>
      <c r="B725" s="6" t="e">
        <f>TRIM(CLEAN(MID(Updates!D725,FIND("Logon ID: ",Updates!D725)+10,(FIND("Password:",Updates!D725)-(FIND("Logon ID:",Updates!D725)+10)))))</f>
        <v>#VALUE!</v>
      </c>
      <c r="C725" t="e">
        <f>TRIM(CLEAN(MID(Updates!D725,FIND("Primary Address: ",Updates!D725)+17,(FIND("Secondary Address:",Updates!D725)-(FIND("Primary Address: ",Updates!D725)+17)))))</f>
        <v>#VALUE!</v>
      </c>
      <c r="D725" t="e">
        <f>TRIM(CLEAN(MID(Updates!D725,FIND("Secondary Address: ",Updates!D725)+19,(FIND("** PLEASE DO NOT REPLY TO THIS E-MAIL. ",Updates!D725)-(FIND("Secondary Address: ",Updates!D725)+19)))))</f>
        <v>#VALUE!</v>
      </c>
      <c r="E725" t="b">
        <f>IF(COUNT(SEARCH({"transpo.ottawa.on.ca"},D725)),"@ottawa.ca")</f>
        <v>0</v>
      </c>
      <c r="F725" s="9" t="e">
        <f t="shared" si="100"/>
        <v>#VALUE!</v>
      </c>
      <c r="G725" t="e">
        <f>TRIM(CLEAN(MID(Updates!D725,FIND("E-mail Address: ",Updates!D725)+16,(FIND("The employee",Updates!D725)-(FIND("E-mail Address: ",Updates!D725)+16)))))</f>
        <v>#VALUE!</v>
      </c>
      <c r="H725" t="e">
        <f>TRIM(CLEAN(MID(Updates!D725,FIND("Account Password: ",Updates!D725)+18,(FIND("NETWORK ACCOUNTS",Updates!D725)-(FIND("Account Password:",Updates!D725)+18)))))</f>
        <v>#VALUE!</v>
      </c>
      <c r="I725" t="e">
        <f>TRIM(CLEAN(MID(Updates!D725,FIND("Password: ",Updates!D725)+10,(FIND("E-mail",Updates!D725)-(FIND("Password:",Updates!D725)+12)))))</f>
        <v>#VALUE!</v>
      </c>
      <c r="J725" t="e">
        <f>TRIM(CLEAN(MID(Updates!D725,FIND("Account to clone: ",Updates!D725)+18,(FIND("Position",Updates!D725)-(FIND("Account to clone: ",Updates!D725)+18)))))</f>
        <v>#VALUE!</v>
      </c>
      <c r="K725" t="e">
        <f>TRIM(CLEAN(MID(Updates!D725,FIND("Clone permissions of another account: ",Updates!D725)+38,(FIND("Email required:",Updates!D725)-(FIND("Clone permissions of another account: ",Updates!D725)+38)))))</f>
        <v>#VALUE!</v>
      </c>
      <c r="L725" t="e">
        <f t="shared" si="101"/>
        <v>#VALUE!</v>
      </c>
      <c r="M725" s="8" t="e">
        <f>TRIM(CLEAN(MID(Updates!D725,FIND("Branch: ",Updates!D725)+8,(FIND("Division",Updates!D725)-(FIND("Branch: ",Updates!D725)+8)))))</f>
        <v>#VALUE!</v>
      </c>
      <c r="N725" s="8" t="e">
        <f>TRIM(CLEAN(MID(Updates!D725,FIND("Pooled Position: ",Updates!D725)+17,(FIND("Are the",Updates!D725)-(FIND("Pooled Position: ",Updates!D725)+17)))))</f>
        <v>#VALUE!</v>
      </c>
      <c r="O725" t="e">
        <f>TRIM(CLEAN(MID(Updates!D725,FIND("Employee Name: ",Updates!D725)+15,(FIND("Job Title",Updates!D725)-(FIND("Employee Name: ",Updates!D725)+15)))))</f>
        <v>#VALUE!</v>
      </c>
      <c r="P725" t="e">
        <f t="shared" si="102"/>
        <v>#VALUE!</v>
      </c>
      <c r="Q725" t="e">
        <f t="shared" si="103"/>
        <v>#VALUE!</v>
      </c>
      <c r="R725" t="e">
        <f t="shared" si="104"/>
        <v>#VALUE!</v>
      </c>
      <c r="S725" t="e">
        <f>TRIM(CLEAN(MID(Updates!D725,FIND("Account to clone: ",Updates!D725)+18,(FIND("Position",Updates!D725)-(FIND("Account to clone: ",Updates!D725)+18)))))</f>
        <v>#VALUE!</v>
      </c>
      <c r="T725" t="str">
        <f t="shared" si="105"/>
        <v/>
      </c>
      <c r="U725" t="str">
        <f t="shared" si="106"/>
        <v>No</v>
      </c>
      <c r="V725" t="e">
        <f>TRIM(CLEAN(MID(Updates!D725,FIND("Home Share (H:\ drive) required: ",Updates!D725)+4,(FIND("Group Share (S:\ drive) required: ",Updates!D725)-(FIND("Home Share (H:\ drive) required: ",Updates!D725)+4)))))</f>
        <v>#VALUE!</v>
      </c>
      <c r="W725" t="str">
        <f t="shared" si="107"/>
        <v>No</v>
      </c>
      <c r="X725" t="e">
        <f>TRIM(CLEAN(MID(Updates!D725,FIND("S Drive Path: ",Updates!D725)+14,(FIND("Position",Updates!D725)-(FIND("S Drive Path: ",Updates!D725)+14)))))</f>
        <v>#VALUE!</v>
      </c>
      <c r="Y725" t="e">
        <f>("USR\"&amp;Updates!K725)</f>
        <v>#VALUE!</v>
      </c>
      <c r="Z725" t="e">
        <f>Updates!K725&amp;"$"</f>
        <v>#VALUE!</v>
      </c>
      <c r="AA725" s="11">
        <f t="shared" ca="1" si="108"/>
        <v>14</v>
      </c>
      <c r="AB725" s="6" t="str">
        <f ca="1">LOOKUP(AA725,AC2:AC21,AD2:AD21)</f>
        <v>DC4MDB04</v>
      </c>
    </row>
    <row r="726" spans="1:28" ht="12" customHeight="1">
      <c r="A726" s="6" t="e">
        <f>TRIM(CLEAN(MID(Updates!D726,FIND("Network User Id: ",Updates!D726)+17,(FIND("E-MAIL ACCOUNTS",Updates!D726)-(FIND("Network User Id:",Updates!D726)+17)))))</f>
        <v>#VALUE!</v>
      </c>
      <c r="B726" s="6" t="e">
        <f>TRIM(CLEAN(MID(Updates!D726,FIND("Logon ID: ",Updates!D726)+10,(FIND("Password:",Updates!D726)-(FIND("Logon ID:",Updates!D726)+10)))))</f>
        <v>#VALUE!</v>
      </c>
      <c r="C726" t="e">
        <f>TRIM(CLEAN(MID(Updates!D726,FIND("Primary Address: ",Updates!D726)+17,(FIND("Secondary Address:",Updates!D726)-(FIND("Primary Address: ",Updates!D726)+17)))))</f>
        <v>#VALUE!</v>
      </c>
      <c r="D726" t="e">
        <f>TRIM(CLEAN(MID(Updates!D726,FIND("Secondary Address: ",Updates!D726)+19,(FIND("** PLEASE DO NOT REPLY TO THIS E-MAIL. ",Updates!D726)-(FIND("Secondary Address: ",Updates!D726)+19)))))</f>
        <v>#VALUE!</v>
      </c>
      <c r="E726" t="b">
        <f>IF(COUNT(SEARCH({"transpo.ottawa.on.ca"},D726)),"@ottawa.ca")</f>
        <v>0</v>
      </c>
      <c r="F726" s="9" t="e">
        <f t="shared" si="100"/>
        <v>#VALUE!</v>
      </c>
      <c r="G726" t="e">
        <f>TRIM(CLEAN(MID(Updates!D726,FIND("E-mail Address: ",Updates!D726)+16,(FIND("The employee",Updates!D726)-(FIND("E-mail Address: ",Updates!D726)+16)))))</f>
        <v>#VALUE!</v>
      </c>
      <c r="H726" t="e">
        <f>TRIM(CLEAN(MID(Updates!D726,FIND("Account Password: ",Updates!D726)+18,(FIND("NETWORK ACCOUNTS",Updates!D726)-(FIND("Account Password:",Updates!D726)+18)))))</f>
        <v>#VALUE!</v>
      </c>
      <c r="I726" t="e">
        <f>TRIM(CLEAN(MID(Updates!D726,FIND("Password: ",Updates!D726)+10,(FIND("E-mail",Updates!D726)-(FIND("Password:",Updates!D726)+12)))))</f>
        <v>#VALUE!</v>
      </c>
      <c r="J726" t="e">
        <f>TRIM(CLEAN(MID(Updates!D726,FIND("Account to clone: ",Updates!D726)+18,(FIND("Position",Updates!D726)-(FIND("Account to clone: ",Updates!D726)+18)))))</f>
        <v>#VALUE!</v>
      </c>
      <c r="K726" t="e">
        <f>TRIM(CLEAN(MID(Updates!D726,FIND("Clone permissions of another account: ",Updates!D726)+38,(FIND("Email required:",Updates!D726)-(FIND("Clone permissions of another account: ",Updates!D726)+38)))))</f>
        <v>#VALUE!</v>
      </c>
      <c r="L726" t="e">
        <f t="shared" si="101"/>
        <v>#VALUE!</v>
      </c>
      <c r="M726" s="8" t="e">
        <f>TRIM(CLEAN(MID(Updates!D726,FIND("Branch: ",Updates!D726)+8,(FIND("Division",Updates!D726)-(FIND("Branch: ",Updates!D726)+8)))))</f>
        <v>#VALUE!</v>
      </c>
      <c r="N726" s="8" t="e">
        <f>TRIM(CLEAN(MID(Updates!D726,FIND("Pooled Position: ",Updates!D726)+17,(FIND("Are the",Updates!D726)-(FIND("Pooled Position: ",Updates!D726)+17)))))</f>
        <v>#VALUE!</v>
      </c>
      <c r="O726" t="e">
        <f>TRIM(CLEAN(MID(Updates!D726,FIND("Employee Name: ",Updates!D726)+15,(FIND("Job Title",Updates!D726)-(FIND("Employee Name: ",Updates!D726)+15)))))</f>
        <v>#VALUE!</v>
      </c>
      <c r="P726" t="e">
        <f t="shared" si="102"/>
        <v>#VALUE!</v>
      </c>
      <c r="Q726" t="e">
        <f t="shared" si="103"/>
        <v>#VALUE!</v>
      </c>
      <c r="R726" t="e">
        <f t="shared" si="104"/>
        <v>#VALUE!</v>
      </c>
      <c r="S726" t="e">
        <f>TRIM(CLEAN(MID(Updates!D726,FIND("Account to clone: ",Updates!D726)+18,(FIND("Position",Updates!D726)-(FIND("Account to clone: ",Updates!D726)+18)))))</f>
        <v>#VALUE!</v>
      </c>
      <c r="T726" t="str">
        <f t="shared" si="105"/>
        <v/>
      </c>
      <c r="U726" t="str">
        <f t="shared" si="106"/>
        <v>No</v>
      </c>
      <c r="V726" t="e">
        <f>TRIM(CLEAN(MID(Updates!D726,FIND("Home Share (H:\ drive) required: ",Updates!D726)+4,(FIND("Group Share (S:\ drive) required: ",Updates!D726)-(FIND("Home Share (H:\ drive) required: ",Updates!D726)+4)))))</f>
        <v>#VALUE!</v>
      </c>
      <c r="W726" t="str">
        <f t="shared" si="107"/>
        <v>No</v>
      </c>
      <c r="X726" t="e">
        <f>TRIM(CLEAN(MID(Updates!D726,FIND("S Drive Path: ",Updates!D726)+14,(FIND("Position",Updates!D726)-(FIND("S Drive Path: ",Updates!D726)+14)))))</f>
        <v>#VALUE!</v>
      </c>
      <c r="Y726" t="e">
        <f>("USR\"&amp;Updates!K726)</f>
        <v>#VALUE!</v>
      </c>
      <c r="Z726" t="e">
        <f>Updates!K726&amp;"$"</f>
        <v>#VALUE!</v>
      </c>
      <c r="AA726" s="11">
        <f t="shared" ca="1" si="108"/>
        <v>4</v>
      </c>
      <c r="AB726" s="6" t="str">
        <f ca="1">LOOKUP(AA726,AC2:AC21,AD2:AD21)</f>
        <v>DC1MDB04</v>
      </c>
    </row>
    <row r="727" spans="1:28" ht="12" customHeight="1">
      <c r="A727" s="6" t="e">
        <f>TRIM(CLEAN(MID(Updates!D727,FIND("Network User Id: ",Updates!D727)+17,(FIND("E-MAIL ACCOUNTS",Updates!D727)-(FIND("Network User Id:",Updates!D727)+17)))))</f>
        <v>#VALUE!</v>
      </c>
      <c r="B727" s="6" t="e">
        <f>TRIM(CLEAN(MID(Updates!D727,FIND("Logon ID: ",Updates!D727)+10,(FIND("Password:",Updates!D727)-(FIND("Logon ID:",Updates!D727)+10)))))</f>
        <v>#VALUE!</v>
      </c>
      <c r="C727" t="e">
        <f>TRIM(CLEAN(MID(Updates!D727,FIND("Primary Address: ",Updates!D727)+17,(FIND("Secondary Address:",Updates!D727)-(FIND("Primary Address: ",Updates!D727)+17)))))</f>
        <v>#VALUE!</v>
      </c>
      <c r="D727" t="e">
        <f>TRIM(CLEAN(MID(Updates!D727,FIND("Secondary Address: ",Updates!D727)+19,(FIND("** PLEASE DO NOT REPLY TO THIS E-MAIL. ",Updates!D727)-(FIND("Secondary Address: ",Updates!D727)+19)))))</f>
        <v>#VALUE!</v>
      </c>
      <c r="E727" t="b">
        <f>IF(COUNT(SEARCH({"transpo.ottawa.on.ca"},D727)),"@ottawa.ca")</f>
        <v>0</v>
      </c>
      <c r="F727" s="9" t="e">
        <f t="shared" si="100"/>
        <v>#VALUE!</v>
      </c>
      <c r="G727" t="e">
        <f>TRIM(CLEAN(MID(Updates!D727,FIND("E-mail Address: ",Updates!D727)+16,(FIND("The employee",Updates!D727)-(FIND("E-mail Address: ",Updates!D727)+16)))))</f>
        <v>#VALUE!</v>
      </c>
      <c r="H727" t="e">
        <f>TRIM(CLEAN(MID(Updates!D727,FIND("Account Password: ",Updates!D727)+18,(FIND("NETWORK ACCOUNTS",Updates!D727)-(FIND("Account Password:",Updates!D727)+18)))))</f>
        <v>#VALUE!</v>
      </c>
      <c r="I727" t="e">
        <f>TRIM(CLEAN(MID(Updates!D727,FIND("Password: ",Updates!D727)+10,(FIND("E-mail",Updates!D727)-(FIND("Password:",Updates!D727)+12)))))</f>
        <v>#VALUE!</v>
      </c>
      <c r="J727" t="e">
        <f>TRIM(CLEAN(MID(Updates!D727,FIND("Account to clone: ",Updates!D727)+18,(FIND("Position",Updates!D727)-(FIND("Account to clone: ",Updates!D727)+18)))))</f>
        <v>#VALUE!</v>
      </c>
      <c r="K727" t="e">
        <f>TRIM(CLEAN(MID(Updates!D727,FIND("Clone permissions of another account: ",Updates!D727)+38,(FIND("Email required:",Updates!D727)-(FIND("Clone permissions of another account: ",Updates!D727)+38)))))</f>
        <v>#VALUE!</v>
      </c>
      <c r="L727" t="e">
        <f t="shared" si="101"/>
        <v>#VALUE!</v>
      </c>
      <c r="M727" s="8" t="e">
        <f>TRIM(CLEAN(MID(Updates!D727,FIND("Branch: ",Updates!D727)+8,(FIND("Division",Updates!D727)-(FIND("Branch: ",Updates!D727)+8)))))</f>
        <v>#VALUE!</v>
      </c>
      <c r="N727" s="8" t="e">
        <f>TRIM(CLEAN(MID(Updates!D727,FIND("Pooled Position: ",Updates!D727)+17,(FIND("Are the",Updates!D727)-(FIND("Pooled Position: ",Updates!D727)+17)))))</f>
        <v>#VALUE!</v>
      </c>
      <c r="O727" t="e">
        <f>TRIM(CLEAN(MID(Updates!D727,FIND("Employee Name: ",Updates!D727)+15,(FIND("Job Title",Updates!D727)-(FIND("Employee Name: ",Updates!D727)+15)))))</f>
        <v>#VALUE!</v>
      </c>
      <c r="P727" t="e">
        <f t="shared" si="102"/>
        <v>#VALUE!</v>
      </c>
      <c r="Q727" t="e">
        <f t="shared" si="103"/>
        <v>#VALUE!</v>
      </c>
      <c r="R727" t="e">
        <f t="shared" si="104"/>
        <v>#VALUE!</v>
      </c>
      <c r="S727" t="e">
        <f>TRIM(CLEAN(MID(Updates!D727,FIND("Account to clone: ",Updates!D727)+18,(FIND("Position",Updates!D727)-(FIND("Account to clone: ",Updates!D727)+18)))))</f>
        <v>#VALUE!</v>
      </c>
      <c r="T727" t="str">
        <f t="shared" si="105"/>
        <v/>
      </c>
      <c r="U727" t="str">
        <f t="shared" si="106"/>
        <v>No</v>
      </c>
      <c r="V727" t="e">
        <f>TRIM(CLEAN(MID(Updates!D727,FIND("Home Share (H:\ drive) required: ",Updates!D727)+4,(FIND("Group Share (S:\ drive) required: ",Updates!D727)-(FIND("Home Share (H:\ drive) required: ",Updates!D727)+4)))))</f>
        <v>#VALUE!</v>
      </c>
      <c r="W727" t="str">
        <f t="shared" si="107"/>
        <v>No</v>
      </c>
      <c r="X727" t="e">
        <f>TRIM(CLEAN(MID(Updates!D727,FIND("S Drive Path: ",Updates!D727)+14,(FIND("Position",Updates!D727)-(FIND("S Drive Path: ",Updates!D727)+14)))))</f>
        <v>#VALUE!</v>
      </c>
      <c r="Y727" t="e">
        <f>("USR\"&amp;Updates!K727)</f>
        <v>#VALUE!</v>
      </c>
      <c r="Z727" t="e">
        <f>Updates!K727&amp;"$"</f>
        <v>#VALUE!</v>
      </c>
      <c r="AA727" s="11">
        <f t="shared" ca="1" si="108"/>
        <v>12</v>
      </c>
      <c r="AB727" s="6" t="str">
        <f ca="1">LOOKUP(AA727,AC2:AC21,AD2:AD21)</f>
        <v>DC4MDB02</v>
      </c>
    </row>
    <row r="728" spans="1:28" ht="12" customHeight="1">
      <c r="A728" s="6" t="e">
        <f>TRIM(CLEAN(MID(Updates!D728,FIND("Network User Id: ",Updates!D728)+17,(FIND("E-MAIL ACCOUNTS",Updates!D728)-(FIND("Network User Id:",Updates!D728)+17)))))</f>
        <v>#VALUE!</v>
      </c>
      <c r="B728" s="6" t="e">
        <f>TRIM(CLEAN(MID(Updates!D728,FIND("Logon ID: ",Updates!D728)+10,(FIND("Password:",Updates!D728)-(FIND("Logon ID:",Updates!D728)+10)))))</f>
        <v>#VALUE!</v>
      </c>
      <c r="C728" t="e">
        <f>TRIM(CLEAN(MID(Updates!D728,FIND("Primary Address: ",Updates!D728)+17,(FIND("Secondary Address:",Updates!D728)-(FIND("Primary Address: ",Updates!D728)+17)))))</f>
        <v>#VALUE!</v>
      </c>
      <c r="D728" t="e">
        <f>TRIM(CLEAN(MID(Updates!D728,FIND("Secondary Address: ",Updates!D728)+19,(FIND("** PLEASE DO NOT REPLY TO THIS E-MAIL. ",Updates!D728)-(FIND("Secondary Address: ",Updates!D728)+19)))))</f>
        <v>#VALUE!</v>
      </c>
      <c r="E728" t="b">
        <f>IF(COUNT(SEARCH({"transpo.ottawa.on.ca"},D728)),"@ottawa.ca")</f>
        <v>0</v>
      </c>
      <c r="F728" s="9" t="e">
        <f t="shared" si="100"/>
        <v>#VALUE!</v>
      </c>
      <c r="G728" t="e">
        <f>TRIM(CLEAN(MID(Updates!D728,FIND("E-mail Address: ",Updates!D728)+16,(FIND("The employee",Updates!D728)-(FIND("E-mail Address: ",Updates!D728)+16)))))</f>
        <v>#VALUE!</v>
      </c>
      <c r="H728" t="e">
        <f>TRIM(CLEAN(MID(Updates!D728,FIND("Account Password: ",Updates!D728)+18,(FIND("NETWORK ACCOUNTS",Updates!D728)-(FIND("Account Password:",Updates!D728)+18)))))</f>
        <v>#VALUE!</v>
      </c>
      <c r="I728" t="e">
        <f>TRIM(CLEAN(MID(Updates!D728,FIND("Password: ",Updates!D728)+10,(FIND("E-mail",Updates!D728)-(FIND("Password:",Updates!D728)+12)))))</f>
        <v>#VALUE!</v>
      </c>
      <c r="J728" t="e">
        <f>TRIM(CLEAN(MID(Updates!D728,FIND("Account to clone: ",Updates!D728)+18,(FIND("Position",Updates!D728)-(FIND("Account to clone: ",Updates!D728)+18)))))</f>
        <v>#VALUE!</v>
      </c>
      <c r="K728" t="e">
        <f>TRIM(CLEAN(MID(Updates!D728,FIND("Clone permissions of another account: ",Updates!D728)+38,(FIND("Email required:",Updates!D728)-(FIND("Clone permissions of another account: ",Updates!D728)+38)))))</f>
        <v>#VALUE!</v>
      </c>
      <c r="L728" t="e">
        <f t="shared" si="101"/>
        <v>#VALUE!</v>
      </c>
      <c r="M728" s="8" t="e">
        <f>TRIM(CLEAN(MID(Updates!D728,FIND("Branch: ",Updates!D728)+8,(FIND("Division",Updates!D728)-(FIND("Branch: ",Updates!D728)+8)))))</f>
        <v>#VALUE!</v>
      </c>
      <c r="N728" s="8" t="e">
        <f>TRIM(CLEAN(MID(Updates!D728,FIND("Pooled Position: ",Updates!D728)+17,(FIND("Are the",Updates!D728)-(FIND("Pooled Position: ",Updates!D728)+17)))))</f>
        <v>#VALUE!</v>
      </c>
      <c r="O728" t="e">
        <f>TRIM(CLEAN(MID(Updates!D728,FIND("Employee Name: ",Updates!D728)+15,(FIND("Job Title",Updates!D728)-(FIND("Employee Name: ",Updates!D728)+15)))))</f>
        <v>#VALUE!</v>
      </c>
      <c r="P728" t="e">
        <f t="shared" si="102"/>
        <v>#VALUE!</v>
      </c>
      <c r="Q728" t="e">
        <f t="shared" si="103"/>
        <v>#VALUE!</v>
      </c>
      <c r="R728" t="e">
        <f t="shared" si="104"/>
        <v>#VALUE!</v>
      </c>
      <c r="S728" t="e">
        <f>TRIM(CLEAN(MID(Updates!D728,FIND("Account to clone: ",Updates!D728)+18,(FIND("Position",Updates!D728)-(FIND("Account to clone: ",Updates!D728)+18)))))</f>
        <v>#VALUE!</v>
      </c>
      <c r="T728" t="str">
        <f t="shared" si="105"/>
        <v/>
      </c>
      <c r="U728" t="str">
        <f t="shared" si="106"/>
        <v>No</v>
      </c>
      <c r="V728" t="e">
        <f>TRIM(CLEAN(MID(Updates!D728,FIND("Home Share (H:\ drive) required: ",Updates!D728)+4,(FIND("Group Share (S:\ drive) required: ",Updates!D728)-(FIND("Home Share (H:\ drive) required: ",Updates!D728)+4)))))</f>
        <v>#VALUE!</v>
      </c>
      <c r="W728" t="str">
        <f t="shared" si="107"/>
        <v>No</v>
      </c>
      <c r="X728" t="e">
        <f>TRIM(CLEAN(MID(Updates!D728,FIND("S Drive Path: ",Updates!D728)+14,(FIND("Position",Updates!D728)-(FIND("S Drive Path: ",Updates!D728)+14)))))</f>
        <v>#VALUE!</v>
      </c>
      <c r="Y728" t="e">
        <f>("USR\"&amp;Updates!K728)</f>
        <v>#VALUE!</v>
      </c>
      <c r="Z728" t="e">
        <f>Updates!K728&amp;"$"</f>
        <v>#VALUE!</v>
      </c>
      <c r="AA728" s="11">
        <f t="shared" ca="1" si="108"/>
        <v>2</v>
      </c>
      <c r="AB728" s="6" t="str">
        <f ca="1">LOOKUP(AA728,AC2:AC21,AD2:AD21)</f>
        <v>DC1MDB02</v>
      </c>
    </row>
    <row r="729" spans="1:28" ht="12" customHeight="1">
      <c r="A729" s="6" t="e">
        <f>TRIM(CLEAN(MID(Updates!D729,FIND("Network User Id: ",Updates!D729)+17,(FIND("E-MAIL ACCOUNTS",Updates!D729)-(FIND("Network User Id:",Updates!D729)+17)))))</f>
        <v>#VALUE!</v>
      </c>
      <c r="B729" s="6" t="e">
        <f>TRIM(CLEAN(MID(Updates!D729,FIND("Logon ID: ",Updates!D729)+10,(FIND("Password:",Updates!D729)-(FIND("Logon ID:",Updates!D729)+10)))))</f>
        <v>#VALUE!</v>
      </c>
      <c r="C729" t="e">
        <f>TRIM(CLEAN(MID(Updates!D729,FIND("Primary Address: ",Updates!D729)+17,(FIND("Secondary Address:",Updates!D729)-(FIND("Primary Address: ",Updates!D729)+17)))))</f>
        <v>#VALUE!</v>
      </c>
      <c r="D729" t="e">
        <f>TRIM(CLEAN(MID(Updates!D729,FIND("Secondary Address: ",Updates!D729)+19,(FIND("** PLEASE DO NOT REPLY TO THIS E-MAIL. ",Updates!D729)-(FIND("Secondary Address: ",Updates!D729)+19)))))</f>
        <v>#VALUE!</v>
      </c>
      <c r="E729" t="b">
        <f>IF(COUNT(SEARCH({"transpo.ottawa.on.ca"},D729)),"@ottawa.ca")</f>
        <v>0</v>
      </c>
      <c r="F729" s="9" t="e">
        <f t="shared" si="100"/>
        <v>#VALUE!</v>
      </c>
      <c r="G729" t="e">
        <f>TRIM(CLEAN(MID(Updates!D729,FIND("E-mail Address: ",Updates!D729)+16,(FIND("The employee",Updates!D729)-(FIND("E-mail Address: ",Updates!D729)+16)))))</f>
        <v>#VALUE!</v>
      </c>
      <c r="H729" t="e">
        <f>TRIM(CLEAN(MID(Updates!D729,FIND("Account Password: ",Updates!D729)+18,(FIND("NETWORK ACCOUNTS",Updates!D729)-(FIND("Account Password:",Updates!D729)+18)))))</f>
        <v>#VALUE!</v>
      </c>
      <c r="I729" t="e">
        <f>TRIM(CLEAN(MID(Updates!D729,FIND("Password: ",Updates!D729)+10,(FIND("E-mail",Updates!D729)-(FIND("Password:",Updates!D729)+12)))))</f>
        <v>#VALUE!</v>
      </c>
      <c r="J729" t="e">
        <f>TRIM(CLEAN(MID(Updates!D729,FIND("Account to clone: ",Updates!D729)+18,(FIND("Position",Updates!D729)-(FIND("Account to clone: ",Updates!D729)+18)))))</f>
        <v>#VALUE!</v>
      </c>
      <c r="K729" t="e">
        <f>TRIM(CLEAN(MID(Updates!D729,FIND("Clone permissions of another account: ",Updates!D729)+38,(FIND("Email required:",Updates!D729)-(FIND("Clone permissions of another account: ",Updates!D729)+38)))))</f>
        <v>#VALUE!</v>
      </c>
      <c r="L729" t="e">
        <f t="shared" si="101"/>
        <v>#VALUE!</v>
      </c>
      <c r="M729" s="8" t="e">
        <f>TRIM(CLEAN(MID(Updates!D729,FIND("Branch: ",Updates!D729)+8,(FIND("Division",Updates!D729)-(FIND("Branch: ",Updates!D729)+8)))))</f>
        <v>#VALUE!</v>
      </c>
      <c r="N729" s="8" t="e">
        <f>TRIM(CLEAN(MID(Updates!D729,FIND("Pooled Position: ",Updates!D729)+17,(FIND("Are the",Updates!D729)-(FIND("Pooled Position: ",Updates!D729)+17)))))</f>
        <v>#VALUE!</v>
      </c>
      <c r="O729" t="e">
        <f>TRIM(CLEAN(MID(Updates!D729,FIND("Employee Name: ",Updates!D729)+15,(FIND("Job Title",Updates!D729)-(FIND("Employee Name: ",Updates!D729)+15)))))</f>
        <v>#VALUE!</v>
      </c>
      <c r="P729" t="e">
        <f t="shared" si="102"/>
        <v>#VALUE!</v>
      </c>
      <c r="Q729" t="e">
        <f t="shared" si="103"/>
        <v>#VALUE!</v>
      </c>
      <c r="R729" t="e">
        <f t="shared" si="104"/>
        <v>#VALUE!</v>
      </c>
      <c r="S729" t="e">
        <f>TRIM(CLEAN(MID(Updates!D729,FIND("Account to clone: ",Updates!D729)+18,(FIND("Position",Updates!D729)-(FIND("Account to clone: ",Updates!D729)+18)))))</f>
        <v>#VALUE!</v>
      </c>
      <c r="T729" t="str">
        <f t="shared" si="105"/>
        <v/>
      </c>
      <c r="U729" t="str">
        <f t="shared" si="106"/>
        <v>No</v>
      </c>
      <c r="V729" t="e">
        <f>TRIM(CLEAN(MID(Updates!D729,FIND("Home Share (H:\ drive) required: ",Updates!D729)+4,(FIND("Group Share (S:\ drive) required: ",Updates!D729)-(FIND("Home Share (H:\ drive) required: ",Updates!D729)+4)))))</f>
        <v>#VALUE!</v>
      </c>
      <c r="W729" t="str">
        <f t="shared" si="107"/>
        <v>No</v>
      </c>
      <c r="X729" t="e">
        <f>TRIM(CLEAN(MID(Updates!D729,FIND("S Drive Path: ",Updates!D729)+14,(FIND("Position",Updates!D729)-(FIND("S Drive Path: ",Updates!D729)+14)))))</f>
        <v>#VALUE!</v>
      </c>
      <c r="Y729" t="e">
        <f>("USR\"&amp;Updates!K729)</f>
        <v>#VALUE!</v>
      </c>
      <c r="Z729" t="e">
        <f>Updates!K729&amp;"$"</f>
        <v>#VALUE!</v>
      </c>
      <c r="AA729" s="11">
        <f t="shared" ca="1" si="108"/>
        <v>5</v>
      </c>
      <c r="AB729" s="6" t="str">
        <f ca="1">LOOKUP(AA729,AC2:AC21,AD2:AD21)</f>
        <v>DC1MDB05</v>
      </c>
    </row>
    <row r="730" spans="1:28" ht="12" customHeight="1">
      <c r="A730" s="6" t="e">
        <f>TRIM(CLEAN(MID(Updates!D730,FIND("Network User Id: ",Updates!D730)+17,(FIND("E-MAIL ACCOUNTS",Updates!D730)-(FIND("Network User Id:",Updates!D730)+17)))))</f>
        <v>#VALUE!</v>
      </c>
      <c r="B730" s="6" t="e">
        <f>TRIM(CLEAN(MID(Updates!D730,FIND("Logon ID: ",Updates!D730)+10,(FIND("Password:",Updates!D730)-(FIND("Logon ID:",Updates!D730)+10)))))</f>
        <v>#VALUE!</v>
      </c>
      <c r="C730" t="e">
        <f>TRIM(CLEAN(MID(Updates!D730,FIND("Primary Address: ",Updates!D730)+17,(FIND("Secondary Address:",Updates!D730)-(FIND("Primary Address: ",Updates!D730)+17)))))</f>
        <v>#VALUE!</v>
      </c>
      <c r="D730" t="e">
        <f>TRIM(CLEAN(MID(Updates!D730,FIND("Secondary Address: ",Updates!D730)+19,(FIND("** PLEASE DO NOT REPLY TO THIS E-MAIL. ",Updates!D730)-(FIND("Secondary Address: ",Updates!D730)+19)))))</f>
        <v>#VALUE!</v>
      </c>
      <c r="E730" t="b">
        <f>IF(COUNT(SEARCH({"transpo.ottawa.on.ca"},D730)),"@ottawa.ca")</f>
        <v>0</v>
      </c>
      <c r="F730" s="9" t="e">
        <f t="shared" si="100"/>
        <v>#VALUE!</v>
      </c>
      <c r="G730" t="e">
        <f>TRIM(CLEAN(MID(Updates!D730,FIND("E-mail Address: ",Updates!D730)+16,(FIND("The employee",Updates!D730)-(FIND("E-mail Address: ",Updates!D730)+16)))))</f>
        <v>#VALUE!</v>
      </c>
      <c r="H730" t="e">
        <f>TRIM(CLEAN(MID(Updates!D730,FIND("Account Password: ",Updates!D730)+18,(FIND("NETWORK ACCOUNTS",Updates!D730)-(FIND("Account Password:",Updates!D730)+18)))))</f>
        <v>#VALUE!</v>
      </c>
      <c r="I730" t="e">
        <f>TRIM(CLEAN(MID(Updates!D730,FIND("Password: ",Updates!D730)+10,(FIND("E-mail",Updates!D730)-(FIND("Password:",Updates!D730)+12)))))</f>
        <v>#VALUE!</v>
      </c>
      <c r="J730" t="e">
        <f>TRIM(CLEAN(MID(Updates!D730,FIND("Account to clone: ",Updates!D730)+18,(FIND("Position",Updates!D730)-(FIND("Account to clone: ",Updates!D730)+18)))))</f>
        <v>#VALUE!</v>
      </c>
      <c r="K730" t="e">
        <f>TRIM(CLEAN(MID(Updates!D730,FIND("Clone permissions of another account: ",Updates!D730)+38,(FIND("Email required:",Updates!D730)-(FIND("Clone permissions of another account: ",Updates!D730)+38)))))</f>
        <v>#VALUE!</v>
      </c>
      <c r="L730" t="e">
        <f t="shared" si="101"/>
        <v>#VALUE!</v>
      </c>
      <c r="M730" s="8" t="e">
        <f>TRIM(CLEAN(MID(Updates!D730,FIND("Branch: ",Updates!D730)+8,(FIND("Division",Updates!D730)-(FIND("Branch: ",Updates!D730)+8)))))</f>
        <v>#VALUE!</v>
      </c>
      <c r="N730" s="8" t="e">
        <f>TRIM(CLEAN(MID(Updates!D730,FIND("Pooled Position: ",Updates!D730)+17,(FIND("Are the",Updates!D730)-(FIND("Pooled Position: ",Updates!D730)+17)))))</f>
        <v>#VALUE!</v>
      </c>
      <c r="O730" t="e">
        <f>TRIM(CLEAN(MID(Updates!D730,FIND("Employee Name: ",Updates!D730)+15,(FIND("Job Title",Updates!D730)-(FIND("Employee Name: ",Updates!D730)+15)))))</f>
        <v>#VALUE!</v>
      </c>
      <c r="P730" t="e">
        <f t="shared" si="102"/>
        <v>#VALUE!</v>
      </c>
      <c r="Q730" t="e">
        <f t="shared" si="103"/>
        <v>#VALUE!</v>
      </c>
      <c r="R730" t="e">
        <f t="shared" si="104"/>
        <v>#VALUE!</v>
      </c>
      <c r="S730" t="e">
        <f>TRIM(CLEAN(MID(Updates!D730,FIND("Account to clone: ",Updates!D730)+18,(FIND("Position",Updates!D730)-(FIND("Account to clone: ",Updates!D730)+18)))))</f>
        <v>#VALUE!</v>
      </c>
      <c r="T730" t="str">
        <f t="shared" si="105"/>
        <v/>
      </c>
      <c r="U730" t="str">
        <f t="shared" si="106"/>
        <v>No</v>
      </c>
      <c r="V730" t="e">
        <f>TRIM(CLEAN(MID(Updates!D730,FIND("Home Share (H:\ drive) required: ",Updates!D730)+4,(FIND("Group Share (S:\ drive) required: ",Updates!D730)-(FIND("Home Share (H:\ drive) required: ",Updates!D730)+4)))))</f>
        <v>#VALUE!</v>
      </c>
      <c r="W730" t="str">
        <f t="shared" si="107"/>
        <v>No</v>
      </c>
      <c r="X730" t="e">
        <f>TRIM(CLEAN(MID(Updates!D730,FIND("S Drive Path: ",Updates!D730)+14,(FIND("Position",Updates!D730)-(FIND("S Drive Path: ",Updates!D730)+14)))))</f>
        <v>#VALUE!</v>
      </c>
      <c r="Y730" t="e">
        <f>("USR\"&amp;Updates!K730)</f>
        <v>#VALUE!</v>
      </c>
      <c r="Z730" t="e">
        <f>Updates!K730&amp;"$"</f>
        <v>#VALUE!</v>
      </c>
      <c r="AA730" s="11">
        <f t="shared" ca="1" si="108"/>
        <v>17</v>
      </c>
      <c r="AB730" s="6" t="str">
        <f ca="1">LOOKUP(AA730,AC2:AC21,AD2:AD21)</f>
        <v>DC4MDB07</v>
      </c>
    </row>
    <row r="731" spans="1:28" ht="12" customHeight="1">
      <c r="A731" s="6" t="e">
        <f>TRIM(CLEAN(MID(Updates!D731,FIND("Network User Id: ",Updates!D731)+17,(FIND("E-MAIL ACCOUNTS",Updates!D731)-(FIND("Network User Id:",Updates!D731)+17)))))</f>
        <v>#VALUE!</v>
      </c>
      <c r="B731" s="6" t="e">
        <f>TRIM(CLEAN(MID(Updates!D731,FIND("Logon ID: ",Updates!D731)+10,(FIND("Password:",Updates!D731)-(FIND("Logon ID:",Updates!D731)+10)))))</f>
        <v>#VALUE!</v>
      </c>
      <c r="C731" t="e">
        <f>TRIM(CLEAN(MID(Updates!D731,FIND("Primary Address: ",Updates!D731)+17,(FIND("Secondary Address:",Updates!D731)-(FIND("Primary Address: ",Updates!D731)+17)))))</f>
        <v>#VALUE!</v>
      </c>
      <c r="D731" t="e">
        <f>TRIM(CLEAN(MID(Updates!D731,FIND("Secondary Address: ",Updates!D731)+19,(FIND("** PLEASE DO NOT REPLY TO THIS E-MAIL. ",Updates!D731)-(FIND("Secondary Address: ",Updates!D731)+19)))))</f>
        <v>#VALUE!</v>
      </c>
      <c r="E731" t="b">
        <f>IF(COUNT(SEARCH({"transpo.ottawa.on.ca"},D731)),"@ottawa.ca")</f>
        <v>0</v>
      </c>
      <c r="F731" s="9" t="e">
        <f t="shared" si="100"/>
        <v>#VALUE!</v>
      </c>
      <c r="G731" t="e">
        <f>TRIM(CLEAN(MID(Updates!D731,FIND("E-mail Address: ",Updates!D731)+16,(FIND("The employee",Updates!D731)-(FIND("E-mail Address: ",Updates!D731)+16)))))</f>
        <v>#VALUE!</v>
      </c>
      <c r="H731" t="e">
        <f>TRIM(CLEAN(MID(Updates!D731,FIND("Account Password: ",Updates!D731)+18,(FIND("NETWORK ACCOUNTS",Updates!D731)-(FIND("Account Password:",Updates!D731)+18)))))</f>
        <v>#VALUE!</v>
      </c>
      <c r="I731" t="e">
        <f>TRIM(CLEAN(MID(Updates!D731,FIND("Password: ",Updates!D731)+10,(FIND("E-mail",Updates!D731)-(FIND("Password:",Updates!D731)+12)))))</f>
        <v>#VALUE!</v>
      </c>
      <c r="J731" t="e">
        <f>TRIM(CLEAN(MID(Updates!D731,FIND("Account to clone: ",Updates!D731)+18,(FIND("Position",Updates!D731)-(FIND("Account to clone: ",Updates!D731)+18)))))</f>
        <v>#VALUE!</v>
      </c>
      <c r="K731" t="e">
        <f>TRIM(CLEAN(MID(Updates!D731,FIND("Clone permissions of another account: ",Updates!D731)+38,(FIND("Email required:",Updates!D731)-(FIND("Clone permissions of another account: ",Updates!D731)+38)))))</f>
        <v>#VALUE!</v>
      </c>
      <c r="L731" t="e">
        <f t="shared" si="101"/>
        <v>#VALUE!</v>
      </c>
      <c r="M731" s="8" t="e">
        <f>TRIM(CLEAN(MID(Updates!D731,FIND("Branch: ",Updates!D731)+8,(FIND("Division",Updates!D731)-(FIND("Branch: ",Updates!D731)+8)))))</f>
        <v>#VALUE!</v>
      </c>
      <c r="N731" s="8" t="e">
        <f>TRIM(CLEAN(MID(Updates!D731,FIND("Pooled Position: ",Updates!D731)+17,(FIND("Are the",Updates!D731)-(FIND("Pooled Position: ",Updates!D731)+17)))))</f>
        <v>#VALUE!</v>
      </c>
      <c r="O731" t="e">
        <f>TRIM(CLEAN(MID(Updates!D731,FIND("Employee Name: ",Updates!D731)+15,(FIND("Job Title",Updates!D731)-(FIND("Employee Name: ",Updates!D731)+15)))))</f>
        <v>#VALUE!</v>
      </c>
      <c r="P731" t="e">
        <f t="shared" si="102"/>
        <v>#VALUE!</v>
      </c>
      <c r="Q731" t="e">
        <f t="shared" si="103"/>
        <v>#VALUE!</v>
      </c>
      <c r="R731" t="e">
        <f t="shared" si="104"/>
        <v>#VALUE!</v>
      </c>
      <c r="S731" t="e">
        <f>TRIM(CLEAN(MID(Updates!D731,FIND("Account to clone: ",Updates!D731)+18,(FIND("Position",Updates!D731)-(FIND("Account to clone: ",Updates!D731)+18)))))</f>
        <v>#VALUE!</v>
      </c>
      <c r="T731" t="str">
        <f t="shared" si="105"/>
        <v/>
      </c>
      <c r="U731" t="str">
        <f t="shared" si="106"/>
        <v>No</v>
      </c>
      <c r="V731" t="e">
        <f>TRIM(CLEAN(MID(Updates!D731,FIND("Home Share (H:\ drive) required: ",Updates!D731)+4,(FIND("Group Share (S:\ drive) required: ",Updates!D731)-(FIND("Home Share (H:\ drive) required: ",Updates!D731)+4)))))</f>
        <v>#VALUE!</v>
      </c>
      <c r="W731" t="str">
        <f t="shared" si="107"/>
        <v>No</v>
      </c>
      <c r="X731" t="e">
        <f>TRIM(CLEAN(MID(Updates!D731,FIND("S Drive Path: ",Updates!D731)+14,(FIND("Position",Updates!D731)-(FIND("S Drive Path: ",Updates!D731)+14)))))</f>
        <v>#VALUE!</v>
      </c>
      <c r="Y731" t="e">
        <f>("USR\"&amp;Updates!K731)</f>
        <v>#VALUE!</v>
      </c>
      <c r="Z731" t="e">
        <f>Updates!K731&amp;"$"</f>
        <v>#VALUE!</v>
      </c>
      <c r="AA731" s="11">
        <f t="shared" ca="1" si="108"/>
        <v>8</v>
      </c>
      <c r="AB731" s="6" t="str">
        <f ca="1">LOOKUP(AA731,AC2:AC21,AD2:AD21)</f>
        <v>DC1MDB08</v>
      </c>
    </row>
    <row r="732" spans="1:28" ht="12" customHeight="1">
      <c r="A732" s="6" t="e">
        <f>TRIM(CLEAN(MID(Updates!D732,FIND("Network User Id: ",Updates!D732)+17,(FIND("E-MAIL ACCOUNTS",Updates!D732)-(FIND("Network User Id:",Updates!D732)+17)))))</f>
        <v>#VALUE!</v>
      </c>
      <c r="B732" s="6" t="e">
        <f>TRIM(CLEAN(MID(Updates!D732,FIND("Logon ID: ",Updates!D732)+10,(FIND("Password:",Updates!D732)-(FIND("Logon ID:",Updates!D732)+10)))))</f>
        <v>#VALUE!</v>
      </c>
      <c r="C732" t="e">
        <f>TRIM(CLEAN(MID(Updates!D732,FIND("Primary Address: ",Updates!D732)+17,(FIND("Secondary Address:",Updates!D732)-(FIND("Primary Address: ",Updates!D732)+17)))))</f>
        <v>#VALUE!</v>
      </c>
      <c r="D732" t="e">
        <f>TRIM(CLEAN(MID(Updates!D732,FIND("Secondary Address: ",Updates!D732)+19,(FIND("** PLEASE DO NOT REPLY TO THIS E-MAIL. ",Updates!D732)-(FIND("Secondary Address: ",Updates!D732)+19)))))</f>
        <v>#VALUE!</v>
      </c>
      <c r="E732" t="b">
        <f>IF(COUNT(SEARCH({"transpo.ottawa.on.ca"},D732)),"@ottawa.ca")</f>
        <v>0</v>
      </c>
      <c r="F732" s="9" t="e">
        <f t="shared" si="100"/>
        <v>#VALUE!</v>
      </c>
      <c r="G732" t="e">
        <f>TRIM(CLEAN(MID(Updates!D732,FIND("E-mail Address: ",Updates!D732)+16,(FIND("The employee",Updates!D732)-(FIND("E-mail Address: ",Updates!D732)+16)))))</f>
        <v>#VALUE!</v>
      </c>
      <c r="H732" t="e">
        <f>TRIM(CLEAN(MID(Updates!D732,FIND("Account Password: ",Updates!D732)+18,(FIND("NETWORK ACCOUNTS",Updates!D732)-(FIND("Account Password:",Updates!D732)+18)))))</f>
        <v>#VALUE!</v>
      </c>
      <c r="I732" t="e">
        <f>TRIM(CLEAN(MID(Updates!D732,FIND("Password: ",Updates!D732)+10,(FIND("E-mail",Updates!D732)-(FIND("Password:",Updates!D732)+12)))))</f>
        <v>#VALUE!</v>
      </c>
      <c r="J732" t="e">
        <f>TRIM(CLEAN(MID(Updates!D732,FIND("Account to clone: ",Updates!D732)+18,(FIND("Position",Updates!D732)-(FIND("Account to clone: ",Updates!D732)+18)))))</f>
        <v>#VALUE!</v>
      </c>
      <c r="K732" t="e">
        <f>TRIM(CLEAN(MID(Updates!D732,FIND("Clone permissions of another account: ",Updates!D732)+38,(FIND("Email required:",Updates!D732)-(FIND("Clone permissions of another account: ",Updates!D732)+38)))))</f>
        <v>#VALUE!</v>
      </c>
      <c r="L732" t="e">
        <f t="shared" si="101"/>
        <v>#VALUE!</v>
      </c>
      <c r="M732" s="8" t="e">
        <f>TRIM(CLEAN(MID(Updates!D732,FIND("Branch: ",Updates!D732)+8,(FIND("Division",Updates!D732)-(FIND("Branch: ",Updates!D732)+8)))))</f>
        <v>#VALUE!</v>
      </c>
      <c r="N732" s="8" t="e">
        <f>TRIM(CLEAN(MID(Updates!D732,FIND("Pooled Position: ",Updates!D732)+17,(FIND("Are the",Updates!D732)-(FIND("Pooled Position: ",Updates!D732)+17)))))</f>
        <v>#VALUE!</v>
      </c>
      <c r="O732" t="e">
        <f>TRIM(CLEAN(MID(Updates!D732,FIND("Employee Name: ",Updates!D732)+15,(FIND("Job Title",Updates!D732)-(FIND("Employee Name: ",Updates!D732)+15)))))</f>
        <v>#VALUE!</v>
      </c>
      <c r="P732" t="e">
        <f t="shared" si="102"/>
        <v>#VALUE!</v>
      </c>
      <c r="Q732" t="e">
        <f t="shared" si="103"/>
        <v>#VALUE!</v>
      </c>
      <c r="R732" t="e">
        <f t="shared" si="104"/>
        <v>#VALUE!</v>
      </c>
      <c r="S732" t="e">
        <f>TRIM(CLEAN(MID(Updates!D732,FIND("Account to clone: ",Updates!D732)+18,(FIND("Position",Updates!D732)-(FIND("Account to clone: ",Updates!D732)+18)))))</f>
        <v>#VALUE!</v>
      </c>
      <c r="T732" t="str">
        <f t="shared" si="105"/>
        <v/>
      </c>
      <c r="U732" t="str">
        <f t="shared" si="106"/>
        <v>No</v>
      </c>
      <c r="V732" t="e">
        <f>TRIM(CLEAN(MID(Updates!D732,FIND("Home Share (H:\ drive) required: ",Updates!D732)+4,(FIND("Group Share (S:\ drive) required: ",Updates!D732)-(FIND("Home Share (H:\ drive) required: ",Updates!D732)+4)))))</f>
        <v>#VALUE!</v>
      </c>
      <c r="W732" t="str">
        <f t="shared" si="107"/>
        <v>No</v>
      </c>
      <c r="X732" t="e">
        <f>TRIM(CLEAN(MID(Updates!D732,FIND("S Drive Path: ",Updates!D732)+14,(FIND("Position",Updates!D732)-(FIND("S Drive Path: ",Updates!D732)+14)))))</f>
        <v>#VALUE!</v>
      </c>
      <c r="Y732" t="e">
        <f>("USR\"&amp;Updates!K732)</f>
        <v>#VALUE!</v>
      </c>
      <c r="Z732" t="e">
        <f>Updates!K732&amp;"$"</f>
        <v>#VALUE!</v>
      </c>
      <c r="AA732" s="11">
        <f t="shared" ca="1" si="108"/>
        <v>5</v>
      </c>
      <c r="AB732" s="6" t="str">
        <f ca="1">LOOKUP(AA732,AC2:AC21,AD2:AD21)</f>
        <v>DC1MDB05</v>
      </c>
    </row>
    <row r="733" spans="1:28" ht="12" customHeight="1">
      <c r="A733" s="6" t="e">
        <f>TRIM(CLEAN(MID(Updates!D733,FIND("Network User Id: ",Updates!D733)+17,(FIND("E-MAIL ACCOUNTS",Updates!D733)-(FIND("Network User Id:",Updates!D733)+17)))))</f>
        <v>#VALUE!</v>
      </c>
      <c r="B733" s="6" t="e">
        <f>TRIM(CLEAN(MID(Updates!D733,FIND("Logon ID: ",Updates!D733)+10,(FIND("Password:",Updates!D733)-(FIND("Logon ID:",Updates!D733)+10)))))</f>
        <v>#VALUE!</v>
      </c>
      <c r="C733" t="e">
        <f>TRIM(CLEAN(MID(Updates!D733,FIND("Primary Address: ",Updates!D733)+17,(FIND("Secondary Address:",Updates!D733)-(FIND("Primary Address: ",Updates!D733)+17)))))</f>
        <v>#VALUE!</v>
      </c>
      <c r="D733" t="e">
        <f>TRIM(CLEAN(MID(Updates!D733,FIND("Secondary Address: ",Updates!D733)+19,(FIND("** PLEASE DO NOT REPLY TO THIS E-MAIL. ",Updates!D733)-(FIND("Secondary Address: ",Updates!D733)+19)))))</f>
        <v>#VALUE!</v>
      </c>
      <c r="E733" t="b">
        <f>IF(COUNT(SEARCH({"transpo.ottawa.on.ca"},D733)),"@ottawa.ca")</f>
        <v>0</v>
      </c>
      <c r="F733" s="9" t="e">
        <f t="shared" si="100"/>
        <v>#VALUE!</v>
      </c>
      <c r="G733" t="e">
        <f>TRIM(CLEAN(MID(Updates!D733,FIND("E-mail Address: ",Updates!D733)+16,(FIND("The employee",Updates!D733)-(FIND("E-mail Address: ",Updates!D733)+16)))))</f>
        <v>#VALUE!</v>
      </c>
      <c r="H733" t="e">
        <f>TRIM(CLEAN(MID(Updates!D733,FIND("Account Password: ",Updates!D733)+18,(FIND("NETWORK ACCOUNTS",Updates!D733)-(FIND("Account Password:",Updates!D733)+18)))))</f>
        <v>#VALUE!</v>
      </c>
      <c r="I733" t="e">
        <f>TRIM(CLEAN(MID(Updates!D733,FIND("Password: ",Updates!D733)+10,(FIND("E-mail",Updates!D733)-(FIND("Password:",Updates!D733)+12)))))</f>
        <v>#VALUE!</v>
      </c>
      <c r="J733" t="e">
        <f>TRIM(CLEAN(MID(Updates!D733,FIND("Account to clone: ",Updates!D733)+18,(FIND("Position",Updates!D733)-(FIND("Account to clone: ",Updates!D733)+18)))))</f>
        <v>#VALUE!</v>
      </c>
      <c r="K733" t="e">
        <f>TRIM(CLEAN(MID(Updates!D733,FIND("Clone permissions of another account: ",Updates!D733)+38,(FIND("Email required:",Updates!D733)-(FIND("Clone permissions of another account: ",Updates!D733)+38)))))</f>
        <v>#VALUE!</v>
      </c>
      <c r="L733" t="e">
        <f t="shared" si="101"/>
        <v>#VALUE!</v>
      </c>
      <c r="M733" s="8" t="e">
        <f>TRIM(CLEAN(MID(Updates!D733,FIND("Branch: ",Updates!D733)+8,(FIND("Division",Updates!D733)-(FIND("Branch: ",Updates!D733)+8)))))</f>
        <v>#VALUE!</v>
      </c>
      <c r="N733" s="8" t="e">
        <f>TRIM(CLEAN(MID(Updates!D733,FIND("Pooled Position: ",Updates!D733)+17,(FIND("Are the",Updates!D733)-(FIND("Pooled Position: ",Updates!D733)+17)))))</f>
        <v>#VALUE!</v>
      </c>
      <c r="O733" t="e">
        <f>TRIM(CLEAN(MID(Updates!D733,FIND("Employee Name: ",Updates!D733)+15,(FIND("Job Title",Updates!D733)-(FIND("Employee Name: ",Updates!D733)+15)))))</f>
        <v>#VALUE!</v>
      </c>
      <c r="P733" t="e">
        <f t="shared" si="102"/>
        <v>#VALUE!</v>
      </c>
      <c r="Q733" t="e">
        <f t="shared" si="103"/>
        <v>#VALUE!</v>
      </c>
      <c r="R733" t="e">
        <f t="shared" si="104"/>
        <v>#VALUE!</v>
      </c>
      <c r="S733" t="e">
        <f>TRIM(CLEAN(MID(Updates!D733,FIND("Account to clone: ",Updates!D733)+18,(FIND("Position",Updates!D733)-(FIND("Account to clone: ",Updates!D733)+18)))))</f>
        <v>#VALUE!</v>
      </c>
      <c r="T733" t="str">
        <f t="shared" si="105"/>
        <v/>
      </c>
      <c r="U733" t="str">
        <f t="shared" si="106"/>
        <v>No</v>
      </c>
      <c r="V733" t="e">
        <f>TRIM(CLEAN(MID(Updates!D733,FIND("Home Share (H:\ drive) required: ",Updates!D733)+4,(FIND("Group Share (S:\ drive) required: ",Updates!D733)-(FIND("Home Share (H:\ drive) required: ",Updates!D733)+4)))))</f>
        <v>#VALUE!</v>
      </c>
      <c r="W733" t="str">
        <f t="shared" si="107"/>
        <v>No</v>
      </c>
      <c r="X733" t="e">
        <f>TRIM(CLEAN(MID(Updates!D733,FIND("S Drive Path: ",Updates!D733)+14,(FIND("Position",Updates!D733)-(FIND("S Drive Path: ",Updates!D733)+14)))))</f>
        <v>#VALUE!</v>
      </c>
      <c r="Y733" t="e">
        <f>("USR\"&amp;Updates!K733)</f>
        <v>#VALUE!</v>
      </c>
      <c r="Z733" t="e">
        <f>Updates!K733&amp;"$"</f>
        <v>#VALUE!</v>
      </c>
      <c r="AA733" s="11">
        <f t="shared" ca="1" si="108"/>
        <v>1</v>
      </c>
      <c r="AB733" s="6" t="str">
        <f ca="1">LOOKUP(AA733,AC2:AC21,AD2:AD21)</f>
        <v>DC1MDB01</v>
      </c>
    </row>
    <row r="734" spans="1:28" ht="12" customHeight="1">
      <c r="A734" s="6" t="e">
        <f>TRIM(CLEAN(MID(Updates!D734,FIND("Network User Id: ",Updates!D734)+17,(FIND("E-MAIL ACCOUNTS",Updates!D734)-(FIND("Network User Id:",Updates!D734)+17)))))</f>
        <v>#VALUE!</v>
      </c>
      <c r="B734" s="6" t="e">
        <f>TRIM(CLEAN(MID(Updates!D734,FIND("Logon ID: ",Updates!D734)+10,(FIND("Password:",Updates!D734)-(FIND("Logon ID:",Updates!D734)+10)))))</f>
        <v>#VALUE!</v>
      </c>
      <c r="C734" t="e">
        <f>TRIM(CLEAN(MID(Updates!D734,FIND("Primary Address: ",Updates!D734)+17,(FIND("Secondary Address:",Updates!D734)-(FIND("Primary Address: ",Updates!D734)+17)))))</f>
        <v>#VALUE!</v>
      </c>
      <c r="D734" t="e">
        <f>TRIM(CLEAN(MID(Updates!D734,FIND("Secondary Address: ",Updates!D734)+19,(FIND("** PLEASE DO NOT REPLY TO THIS E-MAIL. ",Updates!D734)-(FIND("Secondary Address: ",Updates!D734)+19)))))</f>
        <v>#VALUE!</v>
      </c>
      <c r="E734" t="b">
        <f>IF(COUNT(SEARCH({"transpo.ottawa.on.ca"},D734)),"@ottawa.ca")</f>
        <v>0</v>
      </c>
      <c r="F734" s="9" t="e">
        <f t="shared" si="100"/>
        <v>#VALUE!</v>
      </c>
      <c r="G734" t="e">
        <f>TRIM(CLEAN(MID(Updates!D734,FIND("E-mail Address: ",Updates!D734)+16,(FIND("The employee",Updates!D734)-(FIND("E-mail Address: ",Updates!D734)+16)))))</f>
        <v>#VALUE!</v>
      </c>
      <c r="H734" t="e">
        <f>TRIM(CLEAN(MID(Updates!D734,FIND("Account Password: ",Updates!D734)+18,(FIND("NETWORK ACCOUNTS",Updates!D734)-(FIND("Account Password:",Updates!D734)+18)))))</f>
        <v>#VALUE!</v>
      </c>
      <c r="I734" t="e">
        <f>TRIM(CLEAN(MID(Updates!D734,FIND("Password: ",Updates!D734)+10,(FIND("E-mail",Updates!D734)-(FIND("Password:",Updates!D734)+12)))))</f>
        <v>#VALUE!</v>
      </c>
      <c r="J734" t="e">
        <f>TRIM(CLEAN(MID(Updates!D734,FIND("Account to clone: ",Updates!D734)+18,(FIND("Position",Updates!D734)-(FIND("Account to clone: ",Updates!D734)+18)))))</f>
        <v>#VALUE!</v>
      </c>
      <c r="K734" t="e">
        <f>TRIM(CLEAN(MID(Updates!D734,FIND("Clone permissions of another account: ",Updates!D734)+38,(FIND("Email required:",Updates!D734)-(FIND("Clone permissions of another account: ",Updates!D734)+38)))))</f>
        <v>#VALUE!</v>
      </c>
      <c r="L734" t="e">
        <f t="shared" si="101"/>
        <v>#VALUE!</v>
      </c>
      <c r="M734" s="8" t="e">
        <f>TRIM(CLEAN(MID(Updates!D734,FIND("Branch: ",Updates!D734)+8,(FIND("Division",Updates!D734)-(FIND("Branch: ",Updates!D734)+8)))))</f>
        <v>#VALUE!</v>
      </c>
      <c r="N734" s="8" t="e">
        <f>TRIM(CLEAN(MID(Updates!D734,FIND("Pooled Position: ",Updates!D734)+17,(FIND("Are the",Updates!D734)-(FIND("Pooled Position: ",Updates!D734)+17)))))</f>
        <v>#VALUE!</v>
      </c>
      <c r="O734" t="e">
        <f>TRIM(CLEAN(MID(Updates!D734,FIND("Employee Name: ",Updates!D734)+15,(FIND("Job Title",Updates!D734)-(FIND("Employee Name: ",Updates!D734)+15)))))</f>
        <v>#VALUE!</v>
      </c>
      <c r="P734" t="e">
        <f t="shared" si="102"/>
        <v>#VALUE!</v>
      </c>
      <c r="Q734" t="e">
        <f t="shared" si="103"/>
        <v>#VALUE!</v>
      </c>
      <c r="R734" t="e">
        <f t="shared" si="104"/>
        <v>#VALUE!</v>
      </c>
      <c r="S734" t="e">
        <f>TRIM(CLEAN(MID(Updates!D734,FIND("Account to clone: ",Updates!D734)+18,(FIND("Position",Updates!D734)-(FIND("Account to clone: ",Updates!D734)+18)))))</f>
        <v>#VALUE!</v>
      </c>
      <c r="T734" t="str">
        <f t="shared" si="105"/>
        <v/>
      </c>
      <c r="U734" t="str">
        <f t="shared" si="106"/>
        <v>No</v>
      </c>
      <c r="V734" t="e">
        <f>TRIM(CLEAN(MID(Updates!D734,FIND("Home Share (H:\ drive) required: ",Updates!D734)+4,(FIND("Group Share (S:\ drive) required: ",Updates!D734)-(FIND("Home Share (H:\ drive) required: ",Updates!D734)+4)))))</f>
        <v>#VALUE!</v>
      </c>
      <c r="W734" t="str">
        <f t="shared" si="107"/>
        <v>No</v>
      </c>
      <c r="X734" t="e">
        <f>TRIM(CLEAN(MID(Updates!D734,FIND("S Drive Path: ",Updates!D734)+14,(FIND("Position",Updates!D734)-(FIND("S Drive Path: ",Updates!D734)+14)))))</f>
        <v>#VALUE!</v>
      </c>
      <c r="Y734" t="e">
        <f>("USR\"&amp;Updates!K734)</f>
        <v>#VALUE!</v>
      </c>
      <c r="Z734" t="e">
        <f>Updates!K734&amp;"$"</f>
        <v>#VALUE!</v>
      </c>
      <c r="AA734" s="11">
        <f t="shared" ca="1" si="108"/>
        <v>1</v>
      </c>
      <c r="AB734" s="6" t="str">
        <f ca="1">LOOKUP(AA734,AC2:AC21,AD2:AD21)</f>
        <v>DC1MDB01</v>
      </c>
    </row>
    <row r="735" spans="1:28" ht="12" customHeight="1">
      <c r="A735" s="6" t="e">
        <f>TRIM(CLEAN(MID(Updates!D735,FIND("Network User Id: ",Updates!D735)+17,(FIND("E-MAIL ACCOUNTS",Updates!D735)-(FIND("Network User Id:",Updates!D735)+17)))))</f>
        <v>#VALUE!</v>
      </c>
      <c r="B735" s="6" t="e">
        <f>TRIM(CLEAN(MID(Updates!D735,FIND("Logon ID: ",Updates!D735)+10,(FIND("Password:",Updates!D735)-(FIND("Logon ID:",Updates!D735)+10)))))</f>
        <v>#VALUE!</v>
      </c>
      <c r="C735" t="e">
        <f>TRIM(CLEAN(MID(Updates!D735,FIND("Primary Address: ",Updates!D735)+17,(FIND("Secondary Address:",Updates!D735)-(FIND("Primary Address: ",Updates!D735)+17)))))</f>
        <v>#VALUE!</v>
      </c>
      <c r="D735" t="e">
        <f>TRIM(CLEAN(MID(Updates!D735,FIND("Secondary Address: ",Updates!D735)+19,(FIND("** PLEASE DO NOT REPLY TO THIS E-MAIL. ",Updates!D735)-(FIND("Secondary Address: ",Updates!D735)+19)))))</f>
        <v>#VALUE!</v>
      </c>
      <c r="E735" t="b">
        <f>IF(COUNT(SEARCH({"transpo.ottawa.on.ca"},D735)),"@ottawa.ca")</f>
        <v>0</v>
      </c>
      <c r="F735" s="9" t="e">
        <f t="shared" si="100"/>
        <v>#VALUE!</v>
      </c>
      <c r="G735" t="e">
        <f>TRIM(CLEAN(MID(Updates!D735,FIND("E-mail Address: ",Updates!D735)+16,(FIND("The employee",Updates!D735)-(FIND("E-mail Address: ",Updates!D735)+16)))))</f>
        <v>#VALUE!</v>
      </c>
      <c r="H735" t="e">
        <f>TRIM(CLEAN(MID(Updates!D735,FIND("Account Password: ",Updates!D735)+18,(FIND("NETWORK ACCOUNTS",Updates!D735)-(FIND("Account Password:",Updates!D735)+18)))))</f>
        <v>#VALUE!</v>
      </c>
      <c r="I735" t="e">
        <f>TRIM(CLEAN(MID(Updates!D735,FIND("Password: ",Updates!D735)+10,(FIND("E-mail",Updates!D735)-(FIND("Password:",Updates!D735)+12)))))</f>
        <v>#VALUE!</v>
      </c>
      <c r="J735" t="e">
        <f>TRIM(CLEAN(MID(Updates!D735,FIND("Account to clone: ",Updates!D735)+18,(FIND("Position",Updates!D735)-(FIND("Account to clone: ",Updates!D735)+18)))))</f>
        <v>#VALUE!</v>
      </c>
      <c r="K735" t="e">
        <f>TRIM(CLEAN(MID(Updates!D735,FIND("Clone permissions of another account: ",Updates!D735)+38,(FIND("Email required:",Updates!D735)-(FIND("Clone permissions of another account: ",Updates!D735)+38)))))</f>
        <v>#VALUE!</v>
      </c>
      <c r="L735" t="e">
        <f t="shared" si="101"/>
        <v>#VALUE!</v>
      </c>
      <c r="M735" s="8" t="e">
        <f>TRIM(CLEAN(MID(Updates!D735,FIND("Branch: ",Updates!D735)+8,(FIND("Division",Updates!D735)-(FIND("Branch: ",Updates!D735)+8)))))</f>
        <v>#VALUE!</v>
      </c>
      <c r="N735" s="8" t="e">
        <f>TRIM(CLEAN(MID(Updates!D735,FIND("Pooled Position: ",Updates!D735)+17,(FIND("Are the",Updates!D735)-(FIND("Pooled Position: ",Updates!D735)+17)))))</f>
        <v>#VALUE!</v>
      </c>
      <c r="O735" t="e">
        <f>TRIM(CLEAN(MID(Updates!D735,FIND("Employee Name: ",Updates!D735)+15,(FIND("Job Title",Updates!D735)-(FIND("Employee Name: ",Updates!D735)+15)))))</f>
        <v>#VALUE!</v>
      </c>
      <c r="P735" t="e">
        <f t="shared" si="102"/>
        <v>#VALUE!</v>
      </c>
      <c r="Q735" t="e">
        <f t="shared" si="103"/>
        <v>#VALUE!</v>
      </c>
      <c r="R735" t="e">
        <f t="shared" si="104"/>
        <v>#VALUE!</v>
      </c>
      <c r="S735" t="e">
        <f>TRIM(CLEAN(MID(Updates!D735,FIND("Account to clone: ",Updates!D735)+18,(FIND("Position",Updates!D735)-(FIND("Account to clone: ",Updates!D735)+18)))))</f>
        <v>#VALUE!</v>
      </c>
      <c r="T735" t="str">
        <f t="shared" si="105"/>
        <v/>
      </c>
      <c r="U735" t="str">
        <f t="shared" si="106"/>
        <v>No</v>
      </c>
      <c r="V735" t="e">
        <f>TRIM(CLEAN(MID(Updates!D735,FIND("Home Share (H:\ drive) required: ",Updates!D735)+4,(FIND("Group Share (S:\ drive) required: ",Updates!D735)-(FIND("Home Share (H:\ drive) required: ",Updates!D735)+4)))))</f>
        <v>#VALUE!</v>
      </c>
      <c r="W735" t="str">
        <f t="shared" si="107"/>
        <v>No</v>
      </c>
      <c r="X735" t="e">
        <f>TRIM(CLEAN(MID(Updates!D735,FIND("S Drive Path: ",Updates!D735)+14,(FIND("Position",Updates!D735)-(FIND("S Drive Path: ",Updates!D735)+14)))))</f>
        <v>#VALUE!</v>
      </c>
      <c r="Y735" t="e">
        <f>("USR\"&amp;Updates!K735)</f>
        <v>#VALUE!</v>
      </c>
      <c r="Z735" t="e">
        <f>Updates!K735&amp;"$"</f>
        <v>#VALUE!</v>
      </c>
      <c r="AA735" s="11">
        <f t="shared" ca="1" si="108"/>
        <v>2</v>
      </c>
      <c r="AB735" s="6" t="str">
        <f ca="1">LOOKUP(AA735,AC2:AC21,AD2:AD21)</f>
        <v>DC1MDB02</v>
      </c>
    </row>
    <row r="736" spans="1:28" ht="12" customHeight="1">
      <c r="A736" s="6" t="e">
        <f>TRIM(CLEAN(MID(Updates!D736,FIND("Network User Id: ",Updates!D736)+17,(FIND("E-MAIL ACCOUNTS",Updates!D736)-(FIND("Network User Id:",Updates!D736)+17)))))</f>
        <v>#VALUE!</v>
      </c>
      <c r="B736" s="6" t="e">
        <f>TRIM(CLEAN(MID(Updates!D736,FIND("Logon ID: ",Updates!D736)+10,(FIND("Password:",Updates!D736)-(FIND("Logon ID:",Updates!D736)+10)))))</f>
        <v>#VALUE!</v>
      </c>
      <c r="C736" t="e">
        <f>TRIM(CLEAN(MID(Updates!D736,FIND("Primary Address: ",Updates!D736)+17,(FIND("Secondary Address:",Updates!D736)-(FIND("Primary Address: ",Updates!D736)+17)))))</f>
        <v>#VALUE!</v>
      </c>
      <c r="D736" t="e">
        <f>TRIM(CLEAN(MID(Updates!D736,FIND("Secondary Address: ",Updates!D736)+19,(FIND("** PLEASE DO NOT REPLY TO THIS E-MAIL. ",Updates!D736)-(FIND("Secondary Address: ",Updates!D736)+19)))))</f>
        <v>#VALUE!</v>
      </c>
      <c r="E736" t="b">
        <f>IF(COUNT(SEARCH({"transpo.ottawa.on.ca"},D736)),"@ottawa.ca")</f>
        <v>0</v>
      </c>
      <c r="F736" s="9" t="e">
        <f t="shared" si="100"/>
        <v>#VALUE!</v>
      </c>
      <c r="G736" t="e">
        <f>TRIM(CLEAN(MID(Updates!D736,FIND("E-mail Address: ",Updates!D736)+16,(FIND("The employee",Updates!D736)-(FIND("E-mail Address: ",Updates!D736)+16)))))</f>
        <v>#VALUE!</v>
      </c>
      <c r="H736" t="e">
        <f>TRIM(CLEAN(MID(Updates!D736,FIND("Account Password: ",Updates!D736)+18,(FIND("NETWORK ACCOUNTS",Updates!D736)-(FIND("Account Password:",Updates!D736)+18)))))</f>
        <v>#VALUE!</v>
      </c>
      <c r="I736" t="e">
        <f>TRIM(CLEAN(MID(Updates!D736,FIND("Password: ",Updates!D736)+10,(FIND("E-mail",Updates!D736)-(FIND("Password:",Updates!D736)+12)))))</f>
        <v>#VALUE!</v>
      </c>
      <c r="J736" t="e">
        <f>TRIM(CLEAN(MID(Updates!D736,FIND("Account to clone: ",Updates!D736)+18,(FIND("Position",Updates!D736)-(FIND("Account to clone: ",Updates!D736)+18)))))</f>
        <v>#VALUE!</v>
      </c>
      <c r="K736" t="e">
        <f>TRIM(CLEAN(MID(Updates!D736,FIND("Clone permissions of another account: ",Updates!D736)+38,(FIND("Email required:",Updates!D736)-(FIND("Clone permissions of another account: ",Updates!D736)+38)))))</f>
        <v>#VALUE!</v>
      </c>
      <c r="L736" t="e">
        <f t="shared" si="101"/>
        <v>#VALUE!</v>
      </c>
      <c r="M736" s="8" t="e">
        <f>TRIM(CLEAN(MID(Updates!D736,FIND("Branch: ",Updates!D736)+8,(FIND("Division",Updates!D736)-(FIND("Branch: ",Updates!D736)+8)))))</f>
        <v>#VALUE!</v>
      </c>
      <c r="N736" s="8" t="e">
        <f>TRIM(CLEAN(MID(Updates!D736,FIND("Pooled Position: ",Updates!D736)+17,(FIND("Are the",Updates!D736)-(FIND("Pooled Position: ",Updates!D736)+17)))))</f>
        <v>#VALUE!</v>
      </c>
      <c r="O736" t="e">
        <f>TRIM(CLEAN(MID(Updates!D736,FIND("Employee Name: ",Updates!D736)+15,(FIND("Job Title",Updates!D736)-(FIND("Employee Name: ",Updates!D736)+15)))))</f>
        <v>#VALUE!</v>
      </c>
      <c r="P736" t="e">
        <f t="shared" si="102"/>
        <v>#VALUE!</v>
      </c>
      <c r="Q736" t="e">
        <f t="shared" si="103"/>
        <v>#VALUE!</v>
      </c>
      <c r="R736" t="e">
        <f t="shared" si="104"/>
        <v>#VALUE!</v>
      </c>
      <c r="S736" t="e">
        <f>TRIM(CLEAN(MID(Updates!D736,FIND("Account to clone: ",Updates!D736)+18,(FIND("Position",Updates!D736)-(FIND("Account to clone: ",Updates!D736)+18)))))</f>
        <v>#VALUE!</v>
      </c>
      <c r="T736" t="str">
        <f t="shared" si="105"/>
        <v/>
      </c>
      <c r="U736" t="str">
        <f t="shared" si="106"/>
        <v>No</v>
      </c>
      <c r="V736" t="e">
        <f>TRIM(CLEAN(MID(Updates!D736,FIND("Home Share (H:\ drive) required: ",Updates!D736)+4,(FIND("Group Share (S:\ drive) required: ",Updates!D736)-(FIND("Home Share (H:\ drive) required: ",Updates!D736)+4)))))</f>
        <v>#VALUE!</v>
      </c>
      <c r="W736" t="str">
        <f t="shared" si="107"/>
        <v>No</v>
      </c>
      <c r="X736" t="e">
        <f>TRIM(CLEAN(MID(Updates!D736,FIND("S Drive Path: ",Updates!D736)+14,(FIND("Position",Updates!D736)-(FIND("S Drive Path: ",Updates!D736)+14)))))</f>
        <v>#VALUE!</v>
      </c>
      <c r="Y736" t="e">
        <f>("USR\"&amp;Updates!K736)</f>
        <v>#VALUE!</v>
      </c>
      <c r="Z736" t="e">
        <f>Updates!K736&amp;"$"</f>
        <v>#VALUE!</v>
      </c>
      <c r="AA736" s="11">
        <f t="shared" ca="1" si="108"/>
        <v>1</v>
      </c>
      <c r="AB736" s="6" t="str">
        <f ca="1">LOOKUP(AA736,AC2:AC21,AD2:AD21)</f>
        <v>DC1MDB01</v>
      </c>
    </row>
    <row r="737" spans="1:28" ht="12" customHeight="1">
      <c r="A737" s="6" t="e">
        <f>TRIM(CLEAN(MID(Updates!D737,FIND("Network User Id: ",Updates!D737)+17,(FIND("E-MAIL ACCOUNTS",Updates!D737)-(FIND("Network User Id:",Updates!D737)+17)))))</f>
        <v>#VALUE!</v>
      </c>
      <c r="B737" s="6" t="e">
        <f>TRIM(CLEAN(MID(Updates!D737,FIND("Logon ID: ",Updates!D737)+10,(FIND("Password:",Updates!D737)-(FIND("Logon ID:",Updates!D737)+10)))))</f>
        <v>#VALUE!</v>
      </c>
      <c r="C737" t="e">
        <f>TRIM(CLEAN(MID(Updates!D737,FIND("Primary Address: ",Updates!D737)+17,(FIND("Secondary Address:",Updates!D737)-(FIND("Primary Address: ",Updates!D737)+17)))))</f>
        <v>#VALUE!</v>
      </c>
      <c r="D737" t="e">
        <f>TRIM(CLEAN(MID(Updates!D737,FIND("Secondary Address: ",Updates!D737)+19,(FIND("** PLEASE DO NOT REPLY TO THIS E-MAIL. ",Updates!D737)-(FIND("Secondary Address: ",Updates!D737)+19)))))</f>
        <v>#VALUE!</v>
      </c>
      <c r="E737" t="b">
        <f>IF(COUNT(SEARCH({"transpo.ottawa.on.ca"},D737)),"@ottawa.ca")</f>
        <v>0</v>
      </c>
      <c r="F737" s="9" t="e">
        <f t="shared" si="100"/>
        <v>#VALUE!</v>
      </c>
      <c r="G737" t="e">
        <f>TRIM(CLEAN(MID(Updates!D737,FIND("E-mail Address: ",Updates!D737)+16,(FIND("The employee",Updates!D737)-(FIND("E-mail Address: ",Updates!D737)+16)))))</f>
        <v>#VALUE!</v>
      </c>
      <c r="H737" t="e">
        <f>TRIM(CLEAN(MID(Updates!D737,FIND("Account Password: ",Updates!D737)+18,(FIND("NETWORK ACCOUNTS",Updates!D737)-(FIND("Account Password:",Updates!D737)+18)))))</f>
        <v>#VALUE!</v>
      </c>
      <c r="I737" t="e">
        <f>TRIM(CLEAN(MID(Updates!D737,FIND("Password: ",Updates!D737)+10,(FIND("E-mail",Updates!D737)-(FIND("Password:",Updates!D737)+12)))))</f>
        <v>#VALUE!</v>
      </c>
      <c r="J737" t="e">
        <f>TRIM(CLEAN(MID(Updates!D737,FIND("Account to clone: ",Updates!D737)+18,(FIND("Position",Updates!D737)-(FIND("Account to clone: ",Updates!D737)+18)))))</f>
        <v>#VALUE!</v>
      </c>
      <c r="K737" t="e">
        <f>TRIM(CLEAN(MID(Updates!D737,FIND("Clone permissions of another account: ",Updates!D737)+38,(FIND("Email required:",Updates!D737)-(FIND("Clone permissions of another account: ",Updates!D737)+38)))))</f>
        <v>#VALUE!</v>
      </c>
      <c r="L737" t="e">
        <f t="shared" si="101"/>
        <v>#VALUE!</v>
      </c>
      <c r="M737" s="8" t="e">
        <f>TRIM(CLEAN(MID(Updates!D737,FIND("Branch: ",Updates!D737)+8,(FIND("Division",Updates!D737)-(FIND("Branch: ",Updates!D737)+8)))))</f>
        <v>#VALUE!</v>
      </c>
      <c r="N737" s="8" t="e">
        <f>TRIM(CLEAN(MID(Updates!D737,FIND("Pooled Position: ",Updates!D737)+17,(FIND("Are the",Updates!D737)-(FIND("Pooled Position: ",Updates!D737)+17)))))</f>
        <v>#VALUE!</v>
      </c>
      <c r="O737" t="e">
        <f>TRIM(CLEAN(MID(Updates!D737,FIND("Employee Name: ",Updates!D737)+15,(FIND("Job Title",Updates!D737)-(FIND("Employee Name: ",Updates!D737)+15)))))</f>
        <v>#VALUE!</v>
      </c>
      <c r="P737" t="e">
        <f t="shared" si="102"/>
        <v>#VALUE!</v>
      </c>
      <c r="Q737" t="e">
        <f t="shared" si="103"/>
        <v>#VALUE!</v>
      </c>
      <c r="R737" t="e">
        <f t="shared" si="104"/>
        <v>#VALUE!</v>
      </c>
      <c r="S737" t="e">
        <f>TRIM(CLEAN(MID(Updates!D737,FIND("Account to clone: ",Updates!D737)+18,(FIND("Position",Updates!D737)-(FIND("Account to clone: ",Updates!D737)+18)))))</f>
        <v>#VALUE!</v>
      </c>
      <c r="T737" t="str">
        <f t="shared" si="105"/>
        <v/>
      </c>
      <c r="U737" t="str">
        <f t="shared" si="106"/>
        <v>No</v>
      </c>
      <c r="V737" t="e">
        <f>TRIM(CLEAN(MID(Updates!D737,FIND("Home Share (H:\ drive) required: ",Updates!D737)+4,(FIND("Group Share (S:\ drive) required: ",Updates!D737)-(FIND("Home Share (H:\ drive) required: ",Updates!D737)+4)))))</f>
        <v>#VALUE!</v>
      </c>
      <c r="W737" t="str">
        <f t="shared" si="107"/>
        <v>No</v>
      </c>
      <c r="X737" t="e">
        <f>TRIM(CLEAN(MID(Updates!D737,FIND("S Drive Path: ",Updates!D737)+14,(FIND("Position",Updates!D737)-(FIND("S Drive Path: ",Updates!D737)+14)))))</f>
        <v>#VALUE!</v>
      </c>
      <c r="Y737" t="e">
        <f>("USR\"&amp;Updates!K737)</f>
        <v>#VALUE!</v>
      </c>
      <c r="Z737" t="e">
        <f>Updates!K737&amp;"$"</f>
        <v>#VALUE!</v>
      </c>
      <c r="AA737" s="11">
        <f t="shared" ca="1" si="108"/>
        <v>15</v>
      </c>
      <c r="AB737" s="6" t="str">
        <f ca="1">LOOKUP(AA737,AC2:AC21,AD2:AD21)</f>
        <v>DC4MDB05</v>
      </c>
    </row>
    <row r="738" spans="1:28" ht="12" customHeight="1">
      <c r="A738" s="6" t="e">
        <f>TRIM(CLEAN(MID(Updates!D738,FIND("Network User Id: ",Updates!D738)+17,(FIND("E-MAIL ACCOUNTS",Updates!D738)-(FIND("Network User Id:",Updates!D738)+17)))))</f>
        <v>#VALUE!</v>
      </c>
      <c r="B738" s="6" t="e">
        <f>TRIM(CLEAN(MID(Updates!D738,FIND("Logon ID: ",Updates!D738)+10,(FIND("Password:",Updates!D738)-(FIND("Logon ID:",Updates!D738)+10)))))</f>
        <v>#VALUE!</v>
      </c>
      <c r="C738" t="e">
        <f>TRIM(CLEAN(MID(Updates!D738,FIND("Primary Address: ",Updates!D738)+17,(FIND("Secondary Address:",Updates!D738)-(FIND("Primary Address: ",Updates!D738)+17)))))</f>
        <v>#VALUE!</v>
      </c>
      <c r="D738" t="e">
        <f>TRIM(CLEAN(MID(Updates!D738,FIND("Secondary Address: ",Updates!D738)+19,(FIND("** PLEASE DO NOT REPLY TO THIS E-MAIL. ",Updates!D738)-(FIND("Secondary Address: ",Updates!D738)+19)))))</f>
        <v>#VALUE!</v>
      </c>
      <c r="E738" t="b">
        <f>IF(COUNT(SEARCH({"transpo.ottawa.on.ca"},D738)),"@ottawa.ca")</f>
        <v>0</v>
      </c>
      <c r="F738" s="9" t="e">
        <f t="shared" si="100"/>
        <v>#VALUE!</v>
      </c>
      <c r="G738" t="e">
        <f>TRIM(CLEAN(MID(Updates!D738,FIND("E-mail Address: ",Updates!D738)+16,(FIND("The employee",Updates!D738)-(FIND("E-mail Address: ",Updates!D738)+16)))))</f>
        <v>#VALUE!</v>
      </c>
      <c r="H738" t="e">
        <f>TRIM(CLEAN(MID(Updates!D738,FIND("Account Password: ",Updates!D738)+18,(FIND("NETWORK ACCOUNTS",Updates!D738)-(FIND("Account Password:",Updates!D738)+18)))))</f>
        <v>#VALUE!</v>
      </c>
      <c r="I738" t="e">
        <f>TRIM(CLEAN(MID(Updates!D738,FIND("Password: ",Updates!D738)+10,(FIND("E-mail",Updates!D738)-(FIND("Password:",Updates!D738)+12)))))</f>
        <v>#VALUE!</v>
      </c>
      <c r="J738" t="e">
        <f>TRIM(CLEAN(MID(Updates!D738,FIND("Account to clone: ",Updates!D738)+18,(FIND("Position",Updates!D738)-(FIND("Account to clone: ",Updates!D738)+18)))))</f>
        <v>#VALUE!</v>
      </c>
      <c r="K738" t="e">
        <f>TRIM(CLEAN(MID(Updates!D738,FIND("Clone permissions of another account: ",Updates!D738)+38,(FIND("Email required:",Updates!D738)-(FIND("Clone permissions of another account: ",Updates!D738)+38)))))</f>
        <v>#VALUE!</v>
      </c>
      <c r="L738" t="e">
        <f t="shared" si="101"/>
        <v>#VALUE!</v>
      </c>
      <c r="M738" s="8" t="e">
        <f>TRIM(CLEAN(MID(Updates!D738,FIND("Branch: ",Updates!D738)+8,(FIND("Division",Updates!D738)-(FIND("Branch: ",Updates!D738)+8)))))</f>
        <v>#VALUE!</v>
      </c>
      <c r="N738" s="8" t="e">
        <f>TRIM(CLEAN(MID(Updates!D738,FIND("Pooled Position: ",Updates!D738)+17,(FIND("Are the",Updates!D738)-(FIND("Pooled Position: ",Updates!D738)+17)))))</f>
        <v>#VALUE!</v>
      </c>
      <c r="O738" t="e">
        <f>TRIM(CLEAN(MID(Updates!D738,FIND("Employee Name: ",Updates!D738)+15,(FIND("Job Title",Updates!D738)-(FIND("Employee Name: ",Updates!D738)+15)))))</f>
        <v>#VALUE!</v>
      </c>
      <c r="P738" t="e">
        <f t="shared" si="102"/>
        <v>#VALUE!</v>
      </c>
      <c r="Q738" t="e">
        <f t="shared" si="103"/>
        <v>#VALUE!</v>
      </c>
      <c r="R738" t="e">
        <f t="shared" si="104"/>
        <v>#VALUE!</v>
      </c>
      <c r="S738" t="e">
        <f>TRIM(CLEAN(MID(Updates!D738,FIND("Account to clone: ",Updates!D738)+18,(FIND("Position",Updates!D738)-(FIND("Account to clone: ",Updates!D738)+18)))))</f>
        <v>#VALUE!</v>
      </c>
      <c r="T738" t="str">
        <f t="shared" si="105"/>
        <v/>
      </c>
      <c r="U738" t="str">
        <f t="shared" si="106"/>
        <v>No</v>
      </c>
      <c r="V738" t="e">
        <f>TRIM(CLEAN(MID(Updates!D738,FIND("Home Share (H:\ drive) required: ",Updates!D738)+4,(FIND("Group Share (S:\ drive) required: ",Updates!D738)-(FIND("Home Share (H:\ drive) required: ",Updates!D738)+4)))))</f>
        <v>#VALUE!</v>
      </c>
      <c r="W738" t="str">
        <f t="shared" si="107"/>
        <v>No</v>
      </c>
      <c r="X738" t="e">
        <f>TRIM(CLEAN(MID(Updates!D738,FIND("S Drive Path: ",Updates!D738)+14,(FIND("Position",Updates!D738)-(FIND("S Drive Path: ",Updates!D738)+14)))))</f>
        <v>#VALUE!</v>
      </c>
      <c r="Y738" t="e">
        <f>("USR\"&amp;Updates!K738)</f>
        <v>#VALUE!</v>
      </c>
      <c r="Z738" t="e">
        <f>Updates!K738&amp;"$"</f>
        <v>#VALUE!</v>
      </c>
      <c r="AA738" s="11">
        <f t="shared" ca="1" si="108"/>
        <v>2</v>
      </c>
      <c r="AB738" s="6" t="str">
        <f ca="1">LOOKUP(AA738,AC2:AC21,AD2:AD21)</f>
        <v>DC1MDB02</v>
      </c>
    </row>
    <row r="739" spans="1:28" ht="12" customHeight="1">
      <c r="A739" s="6" t="e">
        <f>TRIM(CLEAN(MID(Updates!D739,FIND("Network User Id: ",Updates!D739)+17,(FIND("E-MAIL ACCOUNTS",Updates!D739)-(FIND("Network User Id:",Updates!D739)+17)))))</f>
        <v>#VALUE!</v>
      </c>
      <c r="B739" s="6" t="e">
        <f>TRIM(CLEAN(MID(Updates!D739,FIND("Logon ID: ",Updates!D739)+10,(FIND("Password:",Updates!D739)-(FIND("Logon ID:",Updates!D739)+10)))))</f>
        <v>#VALUE!</v>
      </c>
      <c r="C739" t="e">
        <f>TRIM(CLEAN(MID(Updates!D739,FIND("Primary Address: ",Updates!D739)+17,(FIND("Secondary Address:",Updates!D739)-(FIND("Primary Address: ",Updates!D739)+17)))))</f>
        <v>#VALUE!</v>
      </c>
      <c r="D739" t="e">
        <f>TRIM(CLEAN(MID(Updates!D739,FIND("Secondary Address: ",Updates!D739)+19,(FIND("** PLEASE DO NOT REPLY TO THIS E-MAIL. ",Updates!D739)-(FIND("Secondary Address: ",Updates!D739)+19)))))</f>
        <v>#VALUE!</v>
      </c>
      <c r="E739" t="b">
        <f>IF(COUNT(SEARCH({"transpo.ottawa.on.ca"},D739)),"@ottawa.ca")</f>
        <v>0</v>
      </c>
      <c r="F739" s="9" t="e">
        <f t="shared" si="100"/>
        <v>#VALUE!</v>
      </c>
      <c r="G739" t="e">
        <f>TRIM(CLEAN(MID(Updates!D739,FIND("E-mail Address: ",Updates!D739)+16,(FIND("The employee",Updates!D739)-(FIND("E-mail Address: ",Updates!D739)+16)))))</f>
        <v>#VALUE!</v>
      </c>
      <c r="H739" t="e">
        <f>TRIM(CLEAN(MID(Updates!D739,FIND("Account Password: ",Updates!D739)+18,(FIND("NETWORK ACCOUNTS",Updates!D739)-(FIND("Account Password:",Updates!D739)+18)))))</f>
        <v>#VALUE!</v>
      </c>
      <c r="I739" t="e">
        <f>TRIM(CLEAN(MID(Updates!D739,FIND("Password: ",Updates!D739)+10,(FIND("E-mail",Updates!D739)-(FIND("Password:",Updates!D739)+12)))))</f>
        <v>#VALUE!</v>
      </c>
      <c r="J739" t="e">
        <f>TRIM(CLEAN(MID(Updates!D739,FIND("Account to clone: ",Updates!D739)+18,(FIND("Position",Updates!D739)-(FIND("Account to clone: ",Updates!D739)+18)))))</f>
        <v>#VALUE!</v>
      </c>
      <c r="K739" t="e">
        <f>TRIM(CLEAN(MID(Updates!D739,FIND("Clone permissions of another account: ",Updates!D739)+38,(FIND("Email required:",Updates!D739)-(FIND("Clone permissions of another account: ",Updates!D739)+38)))))</f>
        <v>#VALUE!</v>
      </c>
      <c r="L739" t="e">
        <f t="shared" si="101"/>
        <v>#VALUE!</v>
      </c>
      <c r="M739" s="8" t="e">
        <f>TRIM(CLEAN(MID(Updates!D739,FIND("Branch: ",Updates!D739)+8,(FIND("Division",Updates!D739)-(FIND("Branch: ",Updates!D739)+8)))))</f>
        <v>#VALUE!</v>
      </c>
      <c r="N739" s="8" t="e">
        <f>TRIM(CLEAN(MID(Updates!D739,FIND("Pooled Position: ",Updates!D739)+17,(FIND("Are the",Updates!D739)-(FIND("Pooled Position: ",Updates!D739)+17)))))</f>
        <v>#VALUE!</v>
      </c>
      <c r="O739" t="e">
        <f>TRIM(CLEAN(MID(Updates!D739,FIND("Employee Name: ",Updates!D739)+15,(FIND("Job Title",Updates!D739)-(FIND("Employee Name: ",Updates!D739)+15)))))</f>
        <v>#VALUE!</v>
      </c>
      <c r="P739" t="e">
        <f t="shared" si="102"/>
        <v>#VALUE!</v>
      </c>
      <c r="Q739" t="e">
        <f t="shared" si="103"/>
        <v>#VALUE!</v>
      </c>
      <c r="R739" t="e">
        <f t="shared" si="104"/>
        <v>#VALUE!</v>
      </c>
      <c r="S739" t="e">
        <f>TRIM(CLEAN(MID(Updates!D739,FIND("Account to clone: ",Updates!D739)+18,(FIND("Position",Updates!D739)-(FIND("Account to clone: ",Updates!D739)+18)))))</f>
        <v>#VALUE!</v>
      </c>
      <c r="T739" t="str">
        <f t="shared" si="105"/>
        <v/>
      </c>
      <c r="U739" t="str">
        <f t="shared" si="106"/>
        <v>No</v>
      </c>
      <c r="V739" t="e">
        <f>TRIM(CLEAN(MID(Updates!D739,FIND("Home Share (H:\ drive) required: ",Updates!D739)+4,(FIND("Group Share (S:\ drive) required: ",Updates!D739)-(FIND("Home Share (H:\ drive) required: ",Updates!D739)+4)))))</f>
        <v>#VALUE!</v>
      </c>
      <c r="W739" t="str">
        <f t="shared" si="107"/>
        <v>No</v>
      </c>
      <c r="X739" t="e">
        <f>TRIM(CLEAN(MID(Updates!D739,FIND("S Drive Path: ",Updates!D739)+14,(FIND("Position",Updates!D739)-(FIND("S Drive Path: ",Updates!D739)+14)))))</f>
        <v>#VALUE!</v>
      </c>
      <c r="Y739" t="e">
        <f>("USR\"&amp;Updates!K739)</f>
        <v>#VALUE!</v>
      </c>
      <c r="Z739" t="e">
        <f>Updates!K739&amp;"$"</f>
        <v>#VALUE!</v>
      </c>
      <c r="AA739" s="11">
        <f t="shared" ca="1" si="108"/>
        <v>3</v>
      </c>
      <c r="AB739" s="6" t="str">
        <f ca="1">LOOKUP(AA739,AC2:AC21,AD2:AD21)</f>
        <v>DC1MDB03</v>
      </c>
    </row>
    <row r="740" spans="1:28" ht="12" customHeight="1">
      <c r="A740" s="6" t="e">
        <f>TRIM(CLEAN(MID(Updates!D740,FIND("Network User Id: ",Updates!D740)+17,(FIND("E-MAIL ACCOUNTS",Updates!D740)-(FIND("Network User Id:",Updates!D740)+17)))))</f>
        <v>#VALUE!</v>
      </c>
      <c r="B740" s="6" t="e">
        <f>TRIM(CLEAN(MID(Updates!D740,FIND("Logon ID: ",Updates!D740)+10,(FIND("Password:",Updates!D740)-(FIND("Logon ID:",Updates!D740)+10)))))</f>
        <v>#VALUE!</v>
      </c>
      <c r="C740" t="e">
        <f>TRIM(CLEAN(MID(Updates!D740,FIND("Primary Address: ",Updates!D740)+17,(FIND("Secondary Address:",Updates!D740)-(FIND("Primary Address: ",Updates!D740)+17)))))</f>
        <v>#VALUE!</v>
      </c>
      <c r="D740" t="e">
        <f>TRIM(CLEAN(MID(Updates!D740,FIND("Secondary Address: ",Updates!D740)+19,(FIND("** PLEASE DO NOT REPLY TO THIS E-MAIL. ",Updates!D740)-(FIND("Secondary Address: ",Updates!D740)+19)))))</f>
        <v>#VALUE!</v>
      </c>
      <c r="E740" t="b">
        <f>IF(COUNT(SEARCH({"transpo.ottawa.on.ca"},D740)),"@ottawa.ca")</f>
        <v>0</v>
      </c>
      <c r="F740" s="9" t="e">
        <f t="shared" si="100"/>
        <v>#VALUE!</v>
      </c>
      <c r="G740" t="e">
        <f>TRIM(CLEAN(MID(Updates!D740,FIND("E-mail Address: ",Updates!D740)+16,(FIND("The employee",Updates!D740)-(FIND("E-mail Address: ",Updates!D740)+16)))))</f>
        <v>#VALUE!</v>
      </c>
      <c r="H740" t="e">
        <f>TRIM(CLEAN(MID(Updates!D740,FIND("Account Password: ",Updates!D740)+18,(FIND("NETWORK ACCOUNTS",Updates!D740)-(FIND("Account Password:",Updates!D740)+18)))))</f>
        <v>#VALUE!</v>
      </c>
      <c r="I740" t="e">
        <f>TRIM(CLEAN(MID(Updates!D740,FIND("Password: ",Updates!D740)+10,(FIND("E-mail",Updates!D740)-(FIND("Password:",Updates!D740)+12)))))</f>
        <v>#VALUE!</v>
      </c>
      <c r="J740" t="e">
        <f>TRIM(CLEAN(MID(Updates!D740,FIND("Account to clone: ",Updates!D740)+18,(FIND("Position",Updates!D740)-(FIND("Account to clone: ",Updates!D740)+18)))))</f>
        <v>#VALUE!</v>
      </c>
      <c r="K740" t="e">
        <f>TRIM(CLEAN(MID(Updates!D740,FIND("Clone permissions of another account: ",Updates!D740)+38,(FIND("Email required:",Updates!D740)-(FIND("Clone permissions of another account: ",Updates!D740)+38)))))</f>
        <v>#VALUE!</v>
      </c>
      <c r="L740" t="e">
        <f t="shared" si="101"/>
        <v>#VALUE!</v>
      </c>
      <c r="M740" s="8" t="e">
        <f>TRIM(CLEAN(MID(Updates!D740,FIND("Branch: ",Updates!D740)+8,(FIND("Division",Updates!D740)-(FIND("Branch: ",Updates!D740)+8)))))</f>
        <v>#VALUE!</v>
      </c>
      <c r="N740" s="8" t="e">
        <f>TRIM(CLEAN(MID(Updates!D740,FIND("Pooled Position: ",Updates!D740)+17,(FIND("Are the",Updates!D740)-(FIND("Pooled Position: ",Updates!D740)+17)))))</f>
        <v>#VALUE!</v>
      </c>
      <c r="O740" t="e">
        <f>TRIM(CLEAN(MID(Updates!D740,FIND("Employee Name: ",Updates!D740)+15,(FIND("Job Title",Updates!D740)-(FIND("Employee Name: ",Updates!D740)+15)))))</f>
        <v>#VALUE!</v>
      </c>
      <c r="P740" t="e">
        <f t="shared" si="102"/>
        <v>#VALUE!</v>
      </c>
      <c r="Q740" t="e">
        <f t="shared" si="103"/>
        <v>#VALUE!</v>
      </c>
      <c r="R740" t="e">
        <f t="shared" si="104"/>
        <v>#VALUE!</v>
      </c>
      <c r="S740" t="e">
        <f>TRIM(CLEAN(MID(Updates!D740,FIND("Account to clone: ",Updates!D740)+18,(FIND("Position",Updates!D740)-(FIND("Account to clone: ",Updates!D740)+18)))))</f>
        <v>#VALUE!</v>
      </c>
      <c r="T740" t="str">
        <f t="shared" si="105"/>
        <v/>
      </c>
      <c r="U740" t="str">
        <f t="shared" si="106"/>
        <v>No</v>
      </c>
      <c r="V740" t="e">
        <f>TRIM(CLEAN(MID(Updates!D740,FIND("Home Share (H:\ drive) required: ",Updates!D740)+4,(FIND("Group Share (S:\ drive) required: ",Updates!D740)-(FIND("Home Share (H:\ drive) required: ",Updates!D740)+4)))))</f>
        <v>#VALUE!</v>
      </c>
      <c r="W740" t="str">
        <f t="shared" si="107"/>
        <v>No</v>
      </c>
      <c r="X740" t="e">
        <f>TRIM(CLEAN(MID(Updates!D740,FIND("S Drive Path: ",Updates!D740)+14,(FIND("Position",Updates!D740)-(FIND("S Drive Path: ",Updates!D740)+14)))))</f>
        <v>#VALUE!</v>
      </c>
      <c r="Y740" t="e">
        <f>("USR\"&amp;Updates!K740)</f>
        <v>#VALUE!</v>
      </c>
      <c r="Z740" t="e">
        <f>Updates!K740&amp;"$"</f>
        <v>#VALUE!</v>
      </c>
      <c r="AA740" s="11">
        <f t="shared" ca="1" si="108"/>
        <v>9</v>
      </c>
      <c r="AB740" s="6" t="str">
        <f ca="1">LOOKUP(AA740,AC2:AC21,AD2:AD21)</f>
        <v>DC1MDB09</v>
      </c>
    </row>
    <row r="741" spans="1:28" ht="12" customHeight="1">
      <c r="A741" s="6" t="e">
        <f>TRIM(CLEAN(MID(Updates!D741,FIND("Network User Id: ",Updates!D741)+17,(FIND("E-MAIL ACCOUNTS",Updates!D741)-(FIND("Network User Id:",Updates!D741)+17)))))</f>
        <v>#VALUE!</v>
      </c>
      <c r="B741" s="6" t="e">
        <f>TRIM(CLEAN(MID(Updates!D741,FIND("Logon ID: ",Updates!D741)+10,(FIND("Password:",Updates!D741)-(FIND("Logon ID:",Updates!D741)+10)))))</f>
        <v>#VALUE!</v>
      </c>
      <c r="C741" t="e">
        <f>TRIM(CLEAN(MID(Updates!D741,FIND("Primary Address: ",Updates!D741)+17,(FIND("Secondary Address:",Updates!D741)-(FIND("Primary Address: ",Updates!D741)+17)))))</f>
        <v>#VALUE!</v>
      </c>
      <c r="D741" t="e">
        <f>TRIM(CLEAN(MID(Updates!D741,FIND("Secondary Address: ",Updates!D741)+19,(FIND("** PLEASE DO NOT REPLY TO THIS E-MAIL. ",Updates!D741)-(FIND("Secondary Address: ",Updates!D741)+19)))))</f>
        <v>#VALUE!</v>
      </c>
      <c r="E741" t="b">
        <f>IF(COUNT(SEARCH({"transpo.ottawa.on.ca"},D741)),"@ottawa.ca")</f>
        <v>0</v>
      </c>
      <c r="F741" s="9" t="e">
        <f t="shared" si="100"/>
        <v>#VALUE!</v>
      </c>
      <c r="G741" t="e">
        <f>TRIM(CLEAN(MID(Updates!D741,FIND("E-mail Address: ",Updates!D741)+16,(FIND("The employee",Updates!D741)-(FIND("E-mail Address: ",Updates!D741)+16)))))</f>
        <v>#VALUE!</v>
      </c>
      <c r="H741" t="e">
        <f>TRIM(CLEAN(MID(Updates!D741,FIND("Account Password: ",Updates!D741)+18,(FIND("NETWORK ACCOUNTS",Updates!D741)-(FIND("Account Password:",Updates!D741)+18)))))</f>
        <v>#VALUE!</v>
      </c>
      <c r="I741" t="e">
        <f>TRIM(CLEAN(MID(Updates!D741,FIND("Password: ",Updates!D741)+10,(FIND("E-mail",Updates!D741)-(FIND("Password:",Updates!D741)+12)))))</f>
        <v>#VALUE!</v>
      </c>
      <c r="J741" t="e">
        <f>TRIM(CLEAN(MID(Updates!D741,FIND("Account to clone: ",Updates!D741)+18,(FIND("Position",Updates!D741)-(FIND("Account to clone: ",Updates!D741)+18)))))</f>
        <v>#VALUE!</v>
      </c>
      <c r="K741" t="e">
        <f>TRIM(CLEAN(MID(Updates!D741,FIND("Clone permissions of another account: ",Updates!D741)+38,(FIND("Email required:",Updates!D741)-(FIND("Clone permissions of another account: ",Updates!D741)+38)))))</f>
        <v>#VALUE!</v>
      </c>
      <c r="L741" t="e">
        <f t="shared" si="101"/>
        <v>#VALUE!</v>
      </c>
      <c r="M741" s="8" t="e">
        <f>TRIM(CLEAN(MID(Updates!D741,FIND("Branch: ",Updates!D741)+8,(FIND("Division",Updates!D741)-(FIND("Branch: ",Updates!D741)+8)))))</f>
        <v>#VALUE!</v>
      </c>
      <c r="N741" s="8" t="e">
        <f>TRIM(CLEAN(MID(Updates!D741,FIND("Pooled Position: ",Updates!D741)+17,(FIND("Are the",Updates!D741)-(FIND("Pooled Position: ",Updates!D741)+17)))))</f>
        <v>#VALUE!</v>
      </c>
      <c r="O741" t="e">
        <f>TRIM(CLEAN(MID(Updates!D741,FIND("Employee Name: ",Updates!D741)+15,(FIND("Job Title",Updates!D741)-(FIND("Employee Name: ",Updates!D741)+15)))))</f>
        <v>#VALUE!</v>
      </c>
      <c r="P741" t="e">
        <f t="shared" si="102"/>
        <v>#VALUE!</v>
      </c>
      <c r="Q741" t="e">
        <f t="shared" si="103"/>
        <v>#VALUE!</v>
      </c>
      <c r="R741" t="e">
        <f t="shared" si="104"/>
        <v>#VALUE!</v>
      </c>
      <c r="S741" t="e">
        <f>TRIM(CLEAN(MID(Updates!D741,FIND("Account to clone: ",Updates!D741)+18,(FIND("Position",Updates!D741)-(FIND("Account to clone: ",Updates!D741)+18)))))</f>
        <v>#VALUE!</v>
      </c>
      <c r="T741" t="str">
        <f t="shared" si="105"/>
        <v/>
      </c>
      <c r="U741" t="str">
        <f t="shared" si="106"/>
        <v>No</v>
      </c>
      <c r="V741" t="e">
        <f>TRIM(CLEAN(MID(Updates!D741,FIND("Home Share (H:\ drive) required: ",Updates!D741)+4,(FIND("Group Share (S:\ drive) required: ",Updates!D741)-(FIND("Home Share (H:\ drive) required: ",Updates!D741)+4)))))</f>
        <v>#VALUE!</v>
      </c>
      <c r="W741" t="str">
        <f t="shared" si="107"/>
        <v>No</v>
      </c>
      <c r="X741" t="e">
        <f>TRIM(CLEAN(MID(Updates!D741,FIND("S Drive Path: ",Updates!D741)+14,(FIND("Position",Updates!D741)-(FIND("S Drive Path: ",Updates!D741)+14)))))</f>
        <v>#VALUE!</v>
      </c>
      <c r="Y741" t="e">
        <f>("USR\"&amp;Updates!K741)</f>
        <v>#VALUE!</v>
      </c>
      <c r="Z741" t="e">
        <f>Updates!K741&amp;"$"</f>
        <v>#VALUE!</v>
      </c>
      <c r="AA741" s="11">
        <f t="shared" ca="1" si="108"/>
        <v>15</v>
      </c>
      <c r="AB741" s="6" t="str">
        <f ca="1">LOOKUP(AA741,AC2:AC21,AD2:AD21)</f>
        <v>DC4MDB05</v>
      </c>
    </row>
    <row r="742" spans="1:28" ht="12" customHeight="1">
      <c r="A742" s="6" t="e">
        <f>TRIM(CLEAN(MID(Updates!D742,FIND("Network User Id: ",Updates!D742)+17,(FIND("E-MAIL ACCOUNTS",Updates!D742)-(FIND("Network User Id:",Updates!D742)+17)))))</f>
        <v>#VALUE!</v>
      </c>
      <c r="B742" s="6" t="e">
        <f>TRIM(CLEAN(MID(Updates!D742,FIND("Logon ID: ",Updates!D742)+10,(FIND("Password:",Updates!D742)-(FIND("Logon ID:",Updates!D742)+10)))))</f>
        <v>#VALUE!</v>
      </c>
      <c r="C742" t="e">
        <f>TRIM(CLEAN(MID(Updates!D742,FIND("Primary Address: ",Updates!D742)+17,(FIND("Secondary Address:",Updates!D742)-(FIND("Primary Address: ",Updates!D742)+17)))))</f>
        <v>#VALUE!</v>
      </c>
      <c r="D742" t="e">
        <f>TRIM(CLEAN(MID(Updates!D742,FIND("Secondary Address: ",Updates!D742)+19,(FIND("** PLEASE DO NOT REPLY TO THIS E-MAIL. ",Updates!D742)-(FIND("Secondary Address: ",Updates!D742)+19)))))</f>
        <v>#VALUE!</v>
      </c>
      <c r="E742" t="b">
        <f>IF(COUNT(SEARCH({"transpo.ottawa.on.ca"},D742)),"@ottawa.ca")</f>
        <v>0</v>
      </c>
      <c r="F742" s="9" t="e">
        <f t="shared" si="100"/>
        <v>#VALUE!</v>
      </c>
      <c r="G742" t="e">
        <f>TRIM(CLEAN(MID(Updates!D742,FIND("E-mail Address: ",Updates!D742)+16,(FIND("The employee",Updates!D742)-(FIND("E-mail Address: ",Updates!D742)+16)))))</f>
        <v>#VALUE!</v>
      </c>
      <c r="H742" t="e">
        <f>TRIM(CLEAN(MID(Updates!D742,FIND("Account Password: ",Updates!D742)+18,(FIND("NETWORK ACCOUNTS",Updates!D742)-(FIND("Account Password:",Updates!D742)+18)))))</f>
        <v>#VALUE!</v>
      </c>
      <c r="I742" t="e">
        <f>TRIM(CLEAN(MID(Updates!D742,FIND("Password: ",Updates!D742)+10,(FIND("E-mail",Updates!D742)-(FIND("Password:",Updates!D742)+12)))))</f>
        <v>#VALUE!</v>
      </c>
      <c r="J742" t="e">
        <f>TRIM(CLEAN(MID(Updates!D742,FIND("Account to clone: ",Updates!D742)+18,(FIND("Position",Updates!D742)-(FIND("Account to clone: ",Updates!D742)+18)))))</f>
        <v>#VALUE!</v>
      </c>
      <c r="K742" t="e">
        <f>TRIM(CLEAN(MID(Updates!D742,FIND("Clone permissions of another account: ",Updates!D742)+38,(FIND("Email required:",Updates!D742)-(FIND("Clone permissions of another account: ",Updates!D742)+38)))))</f>
        <v>#VALUE!</v>
      </c>
      <c r="L742" t="e">
        <f t="shared" si="101"/>
        <v>#VALUE!</v>
      </c>
      <c r="M742" s="8" t="e">
        <f>TRIM(CLEAN(MID(Updates!D742,FIND("Branch: ",Updates!D742)+8,(FIND("Division",Updates!D742)-(FIND("Branch: ",Updates!D742)+8)))))</f>
        <v>#VALUE!</v>
      </c>
      <c r="N742" s="8" t="e">
        <f>TRIM(CLEAN(MID(Updates!D742,FIND("Pooled Position: ",Updates!D742)+17,(FIND("Are the",Updates!D742)-(FIND("Pooled Position: ",Updates!D742)+17)))))</f>
        <v>#VALUE!</v>
      </c>
      <c r="O742" t="e">
        <f>TRIM(CLEAN(MID(Updates!D742,FIND("Employee Name: ",Updates!D742)+15,(FIND("Job Title",Updates!D742)-(FIND("Employee Name: ",Updates!D742)+15)))))</f>
        <v>#VALUE!</v>
      </c>
      <c r="P742" t="e">
        <f t="shared" si="102"/>
        <v>#VALUE!</v>
      </c>
      <c r="Q742" t="e">
        <f t="shared" si="103"/>
        <v>#VALUE!</v>
      </c>
      <c r="R742" t="e">
        <f t="shared" si="104"/>
        <v>#VALUE!</v>
      </c>
      <c r="S742" t="e">
        <f>TRIM(CLEAN(MID(Updates!D742,FIND("Account to clone: ",Updates!D742)+18,(FIND("Position",Updates!D742)-(FIND("Account to clone: ",Updates!D742)+18)))))</f>
        <v>#VALUE!</v>
      </c>
      <c r="T742" t="str">
        <f t="shared" si="105"/>
        <v/>
      </c>
      <c r="U742" t="str">
        <f t="shared" si="106"/>
        <v>No</v>
      </c>
      <c r="V742" t="e">
        <f>TRIM(CLEAN(MID(Updates!D742,FIND("Home Share (H:\ drive) required: ",Updates!D742)+4,(FIND("Group Share (S:\ drive) required: ",Updates!D742)-(FIND("Home Share (H:\ drive) required: ",Updates!D742)+4)))))</f>
        <v>#VALUE!</v>
      </c>
      <c r="W742" t="str">
        <f t="shared" si="107"/>
        <v>No</v>
      </c>
      <c r="X742" t="e">
        <f>TRIM(CLEAN(MID(Updates!D742,FIND("S Drive Path: ",Updates!D742)+14,(FIND("Position",Updates!D742)-(FIND("S Drive Path: ",Updates!D742)+14)))))</f>
        <v>#VALUE!</v>
      </c>
      <c r="Y742" t="e">
        <f>("USR\"&amp;Updates!K742)</f>
        <v>#VALUE!</v>
      </c>
      <c r="Z742" t="e">
        <f>Updates!K742&amp;"$"</f>
        <v>#VALUE!</v>
      </c>
      <c r="AA742" s="11">
        <f t="shared" ca="1" si="108"/>
        <v>17</v>
      </c>
      <c r="AB742" s="6" t="str">
        <f ca="1">LOOKUP(AA742,AC2:AC21,AD2:AD21)</f>
        <v>DC4MDB07</v>
      </c>
    </row>
    <row r="743" spans="1:28" ht="12" customHeight="1">
      <c r="A743" s="6" t="e">
        <f>TRIM(CLEAN(MID(Updates!D743,FIND("Network User Id: ",Updates!D743)+17,(FIND("E-MAIL ACCOUNTS",Updates!D743)-(FIND("Network User Id:",Updates!D743)+17)))))</f>
        <v>#VALUE!</v>
      </c>
      <c r="B743" s="6" t="e">
        <f>TRIM(CLEAN(MID(Updates!D743,FIND("Logon ID: ",Updates!D743)+10,(FIND("Password:",Updates!D743)-(FIND("Logon ID:",Updates!D743)+10)))))</f>
        <v>#VALUE!</v>
      </c>
      <c r="C743" t="e">
        <f>TRIM(CLEAN(MID(Updates!D743,FIND("Primary Address: ",Updates!D743)+17,(FIND("Secondary Address:",Updates!D743)-(FIND("Primary Address: ",Updates!D743)+17)))))</f>
        <v>#VALUE!</v>
      </c>
      <c r="D743" t="e">
        <f>TRIM(CLEAN(MID(Updates!D743,FIND("Secondary Address: ",Updates!D743)+19,(FIND("** PLEASE DO NOT REPLY TO THIS E-MAIL. ",Updates!D743)-(FIND("Secondary Address: ",Updates!D743)+19)))))</f>
        <v>#VALUE!</v>
      </c>
      <c r="E743" t="b">
        <f>IF(COUNT(SEARCH({"transpo.ottawa.on.ca"},D743)),"@ottawa.ca")</f>
        <v>0</v>
      </c>
      <c r="F743" s="9" t="e">
        <f t="shared" si="100"/>
        <v>#VALUE!</v>
      </c>
      <c r="G743" t="e">
        <f>TRIM(CLEAN(MID(Updates!D743,FIND("E-mail Address: ",Updates!D743)+16,(FIND("The employee",Updates!D743)-(FIND("E-mail Address: ",Updates!D743)+16)))))</f>
        <v>#VALUE!</v>
      </c>
      <c r="H743" t="e">
        <f>TRIM(CLEAN(MID(Updates!D743,FIND("Account Password: ",Updates!D743)+18,(FIND("NETWORK ACCOUNTS",Updates!D743)-(FIND("Account Password:",Updates!D743)+18)))))</f>
        <v>#VALUE!</v>
      </c>
      <c r="I743" t="e">
        <f>TRIM(CLEAN(MID(Updates!D743,FIND("Password: ",Updates!D743)+10,(FIND("E-mail",Updates!D743)-(FIND("Password:",Updates!D743)+12)))))</f>
        <v>#VALUE!</v>
      </c>
      <c r="J743" t="e">
        <f>TRIM(CLEAN(MID(Updates!D743,FIND("Account to clone: ",Updates!D743)+18,(FIND("Position",Updates!D743)-(FIND("Account to clone: ",Updates!D743)+18)))))</f>
        <v>#VALUE!</v>
      </c>
      <c r="K743" t="e">
        <f>TRIM(CLEAN(MID(Updates!D743,FIND("Clone permissions of another account: ",Updates!D743)+38,(FIND("Email required:",Updates!D743)-(FIND("Clone permissions of another account: ",Updates!D743)+38)))))</f>
        <v>#VALUE!</v>
      </c>
      <c r="L743" t="e">
        <f t="shared" si="101"/>
        <v>#VALUE!</v>
      </c>
      <c r="M743" s="8" t="e">
        <f>TRIM(CLEAN(MID(Updates!D743,FIND("Branch: ",Updates!D743)+8,(FIND("Division",Updates!D743)-(FIND("Branch: ",Updates!D743)+8)))))</f>
        <v>#VALUE!</v>
      </c>
      <c r="N743" s="8" t="e">
        <f>TRIM(CLEAN(MID(Updates!D743,FIND("Pooled Position: ",Updates!D743)+17,(FIND("Are the",Updates!D743)-(FIND("Pooled Position: ",Updates!D743)+17)))))</f>
        <v>#VALUE!</v>
      </c>
      <c r="O743" t="e">
        <f>TRIM(CLEAN(MID(Updates!D743,FIND("Employee Name: ",Updates!D743)+15,(FIND("Job Title",Updates!D743)-(FIND("Employee Name: ",Updates!D743)+15)))))</f>
        <v>#VALUE!</v>
      </c>
      <c r="P743" t="e">
        <f t="shared" si="102"/>
        <v>#VALUE!</v>
      </c>
      <c r="Q743" t="e">
        <f t="shared" si="103"/>
        <v>#VALUE!</v>
      </c>
      <c r="R743" t="e">
        <f t="shared" si="104"/>
        <v>#VALUE!</v>
      </c>
      <c r="S743" t="e">
        <f>TRIM(CLEAN(MID(Updates!D743,FIND("Account to clone: ",Updates!D743)+18,(FIND("Position",Updates!D743)-(FIND("Account to clone: ",Updates!D743)+18)))))</f>
        <v>#VALUE!</v>
      </c>
      <c r="T743" t="str">
        <f t="shared" si="105"/>
        <v/>
      </c>
      <c r="U743" t="str">
        <f t="shared" si="106"/>
        <v>No</v>
      </c>
      <c r="V743" t="e">
        <f>TRIM(CLEAN(MID(Updates!D743,FIND("Home Share (H:\ drive) required: ",Updates!D743)+4,(FIND("Group Share (S:\ drive) required: ",Updates!D743)-(FIND("Home Share (H:\ drive) required: ",Updates!D743)+4)))))</f>
        <v>#VALUE!</v>
      </c>
      <c r="W743" t="str">
        <f t="shared" si="107"/>
        <v>No</v>
      </c>
      <c r="X743" t="e">
        <f>TRIM(CLEAN(MID(Updates!D743,FIND("S Drive Path: ",Updates!D743)+14,(FIND("Position",Updates!D743)-(FIND("S Drive Path: ",Updates!D743)+14)))))</f>
        <v>#VALUE!</v>
      </c>
      <c r="Y743" t="e">
        <f>("USR\"&amp;Updates!K743)</f>
        <v>#VALUE!</v>
      </c>
      <c r="Z743" t="e">
        <f>Updates!K743&amp;"$"</f>
        <v>#VALUE!</v>
      </c>
      <c r="AA743" s="11">
        <f t="shared" ca="1" si="108"/>
        <v>10</v>
      </c>
      <c r="AB743" s="6" t="str">
        <f ca="1">LOOKUP(AA743,AC2:AC21,AD2:AD21)</f>
        <v>DC1MDB10</v>
      </c>
    </row>
    <row r="744" spans="1:28" ht="12" customHeight="1">
      <c r="A744" s="6" t="e">
        <f>TRIM(CLEAN(MID(Updates!D744,FIND("Network User Id: ",Updates!D744)+17,(FIND("E-MAIL ACCOUNTS",Updates!D744)-(FIND("Network User Id:",Updates!D744)+17)))))</f>
        <v>#VALUE!</v>
      </c>
      <c r="B744" s="6" t="e">
        <f>TRIM(CLEAN(MID(Updates!D744,FIND("Logon ID: ",Updates!D744)+10,(FIND("Password:",Updates!D744)-(FIND("Logon ID:",Updates!D744)+10)))))</f>
        <v>#VALUE!</v>
      </c>
      <c r="C744" t="e">
        <f>TRIM(CLEAN(MID(Updates!D744,FIND("Primary Address: ",Updates!D744)+17,(FIND("Secondary Address:",Updates!D744)-(FIND("Primary Address: ",Updates!D744)+17)))))</f>
        <v>#VALUE!</v>
      </c>
      <c r="D744" t="e">
        <f>TRIM(CLEAN(MID(Updates!D744,FIND("Secondary Address: ",Updates!D744)+19,(FIND("** PLEASE DO NOT REPLY TO THIS E-MAIL. ",Updates!D744)-(FIND("Secondary Address: ",Updates!D744)+19)))))</f>
        <v>#VALUE!</v>
      </c>
      <c r="E744" t="b">
        <f>IF(COUNT(SEARCH({"transpo.ottawa.on.ca"},D744)),"@ottawa.ca")</f>
        <v>0</v>
      </c>
      <c r="F744" s="9" t="e">
        <f t="shared" si="100"/>
        <v>#VALUE!</v>
      </c>
      <c r="G744" t="e">
        <f>TRIM(CLEAN(MID(Updates!D744,FIND("E-mail Address: ",Updates!D744)+16,(FIND("The employee",Updates!D744)-(FIND("E-mail Address: ",Updates!D744)+16)))))</f>
        <v>#VALUE!</v>
      </c>
      <c r="H744" t="e">
        <f>TRIM(CLEAN(MID(Updates!D744,FIND("Account Password: ",Updates!D744)+18,(FIND("NETWORK ACCOUNTS",Updates!D744)-(FIND("Account Password:",Updates!D744)+18)))))</f>
        <v>#VALUE!</v>
      </c>
      <c r="I744" t="e">
        <f>TRIM(CLEAN(MID(Updates!D744,FIND("Password: ",Updates!D744)+10,(FIND("E-mail",Updates!D744)-(FIND("Password:",Updates!D744)+12)))))</f>
        <v>#VALUE!</v>
      </c>
      <c r="J744" t="e">
        <f>TRIM(CLEAN(MID(Updates!D744,FIND("Account to clone: ",Updates!D744)+18,(FIND("Position",Updates!D744)-(FIND("Account to clone: ",Updates!D744)+18)))))</f>
        <v>#VALUE!</v>
      </c>
      <c r="K744" t="e">
        <f>TRIM(CLEAN(MID(Updates!D744,FIND("Clone permissions of another account: ",Updates!D744)+38,(FIND("Email required:",Updates!D744)-(FIND("Clone permissions of another account: ",Updates!D744)+38)))))</f>
        <v>#VALUE!</v>
      </c>
      <c r="L744" t="e">
        <f t="shared" si="101"/>
        <v>#VALUE!</v>
      </c>
      <c r="M744" s="8" t="e">
        <f>TRIM(CLEAN(MID(Updates!D744,FIND("Branch: ",Updates!D744)+8,(FIND("Division",Updates!D744)-(FIND("Branch: ",Updates!D744)+8)))))</f>
        <v>#VALUE!</v>
      </c>
      <c r="N744" s="8" t="e">
        <f>TRIM(CLEAN(MID(Updates!D744,FIND("Pooled Position: ",Updates!D744)+17,(FIND("Are the",Updates!D744)-(FIND("Pooled Position: ",Updates!D744)+17)))))</f>
        <v>#VALUE!</v>
      </c>
      <c r="O744" t="e">
        <f>TRIM(CLEAN(MID(Updates!D744,FIND("Employee Name: ",Updates!D744)+15,(FIND("Job Title",Updates!D744)-(FIND("Employee Name: ",Updates!D744)+15)))))</f>
        <v>#VALUE!</v>
      </c>
      <c r="P744" t="e">
        <f t="shared" si="102"/>
        <v>#VALUE!</v>
      </c>
      <c r="Q744" t="e">
        <f t="shared" si="103"/>
        <v>#VALUE!</v>
      </c>
      <c r="R744" t="e">
        <f t="shared" si="104"/>
        <v>#VALUE!</v>
      </c>
      <c r="S744" t="e">
        <f>TRIM(CLEAN(MID(Updates!D744,FIND("Account to clone: ",Updates!D744)+18,(FIND("Position",Updates!D744)-(FIND("Account to clone: ",Updates!D744)+18)))))</f>
        <v>#VALUE!</v>
      </c>
      <c r="T744" t="str">
        <f t="shared" si="105"/>
        <v/>
      </c>
      <c r="U744" t="str">
        <f t="shared" si="106"/>
        <v>No</v>
      </c>
      <c r="V744" t="e">
        <f>TRIM(CLEAN(MID(Updates!D744,FIND("Home Share (H:\ drive) required: ",Updates!D744)+4,(FIND("Group Share (S:\ drive) required: ",Updates!D744)-(FIND("Home Share (H:\ drive) required: ",Updates!D744)+4)))))</f>
        <v>#VALUE!</v>
      </c>
      <c r="W744" t="str">
        <f t="shared" si="107"/>
        <v>No</v>
      </c>
      <c r="X744" t="e">
        <f>TRIM(CLEAN(MID(Updates!D744,FIND("S Drive Path: ",Updates!D744)+14,(FIND("Position",Updates!D744)-(FIND("S Drive Path: ",Updates!D744)+14)))))</f>
        <v>#VALUE!</v>
      </c>
      <c r="Y744" t="e">
        <f>("USR\"&amp;Updates!K744)</f>
        <v>#VALUE!</v>
      </c>
      <c r="Z744" t="e">
        <f>Updates!K744&amp;"$"</f>
        <v>#VALUE!</v>
      </c>
      <c r="AA744" s="11">
        <f t="shared" ca="1" si="108"/>
        <v>15</v>
      </c>
      <c r="AB744" s="6" t="str">
        <f ca="1">LOOKUP(AA744,AC2:AC21,AD2:AD21)</f>
        <v>DC4MDB05</v>
      </c>
    </row>
    <row r="745" spans="1:28" ht="12" customHeight="1">
      <c r="A745" s="6" t="e">
        <f>TRIM(CLEAN(MID(Updates!D745,FIND("Network User Id: ",Updates!D745)+17,(FIND("E-MAIL ACCOUNTS",Updates!D745)-(FIND("Network User Id:",Updates!D745)+17)))))</f>
        <v>#VALUE!</v>
      </c>
      <c r="B745" s="6" t="e">
        <f>TRIM(CLEAN(MID(Updates!D745,FIND("Logon ID: ",Updates!D745)+10,(FIND("Password:",Updates!D745)-(FIND("Logon ID:",Updates!D745)+10)))))</f>
        <v>#VALUE!</v>
      </c>
      <c r="C745" t="e">
        <f>TRIM(CLEAN(MID(Updates!D745,FIND("Primary Address: ",Updates!D745)+17,(FIND("Secondary Address:",Updates!D745)-(FIND("Primary Address: ",Updates!D745)+17)))))</f>
        <v>#VALUE!</v>
      </c>
      <c r="D745" t="e">
        <f>TRIM(CLEAN(MID(Updates!D745,FIND("Secondary Address: ",Updates!D745)+19,(FIND("** PLEASE DO NOT REPLY TO THIS E-MAIL. ",Updates!D745)-(FIND("Secondary Address: ",Updates!D745)+19)))))</f>
        <v>#VALUE!</v>
      </c>
      <c r="E745" t="b">
        <f>IF(COUNT(SEARCH({"transpo.ottawa.on.ca"},D745)),"@ottawa.ca")</f>
        <v>0</v>
      </c>
      <c r="F745" s="9" t="e">
        <f t="shared" si="100"/>
        <v>#VALUE!</v>
      </c>
      <c r="G745" t="e">
        <f>TRIM(CLEAN(MID(Updates!D745,FIND("E-mail Address: ",Updates!D745)+16,(FIND("The employee",Updates!D745)-(FIND("E-mail Address: ",Updates!D745)+16)))))</f>
        <v>#VALUE!</v>
      </c>
      <c r="H745" t="e">
        <f>TRIM(CLEAN(MID(Updates!D745,FIND("Account Password: ",Updates!D745)+18,(FIND("NETWORK ACCOUNTS",Updates!D745)-(FIND("Account Password:",Updates!D745)+18)))))</f>
        <v>#VALUE!</v>
      </c>
      <c r="I745" t="e">
        <f>TRIM(CLEAN(MID(Updates!D745,FIND("Password: ",Updates!D745)+10,(FIND("E-mail",Updates!D745)-(FIND("Password:",Updates!D745)+12)))))</f>
        <v>#VALUE!</v>
      </c>
      <c r="J745" t="e">
        <f>TRIM(CLEAN(MID(Updates!D745,FIND("Account to clone: ",Updates!D745)+18,(FIND("Position",Updates!D745)-(FIND("Account to clone: ",Updates!D745)+18)))))</f>
        <v>#VALUE!</v>
      </c>
      <c r="K745" t="e">
        <f>TRIM(CLEAN(MID(Updates!D745,FIND("Clone permissions of another account: ",Updates!D745)+38,(FIND("Email required:",Updates!D745)-(FIND("Clone permissions of another account: ",Updates!D745)+38)))))</f>
        <v>#VALUE!</v>
      </c>
      <c r="L745" t="e">
        <f t="shared" si="101"/>
        <v>#VALUE!</v>
      </c>
      <c r="M745" s="8" t="e">
        <f>TRIM(CLEAN(MID(Updates!D745,FIND("Branch: ",Updates!D745)+8,(FIND("Division",Updates!D745)-(FIND("Branch: ",Updates!D745)+8)))))</f>
        <v>#VALUE!</v>
      </c>
      <c r="N745" s="8" t="e">
        <f>TRIM(CLEAN(MID(Updates!D745,FIND("Pooled Position: ",Updates!D745)+17,(FIND("Are the",Updates!D745)-(FIND("Pooled Position: ",Updates!D745)+17)))))</f>
        <v>#VALUE!</v>
      </c>
      <c r="O745" t="e">
        <f>TRIM(CLEAN(MID(Updates!D745,FIND("Employee Name: ",Updates!D745)+15,(FIND("Job Title",Updates!D745)-(FIND("Employee Name: ",Updates!D745)+15)))))</f>
        <v>#VALUE!</v>
      </c>
      <c r="P745" t="e">
        <f t="shared" si="102"/>
        <v>#VALUE!</v>
      </c>
      <c r="Q745" t="e">
        <f t="shared" si="103"/>
        <v>#VALUE!</v>
      </c>
      <c r="R745" t="e">
        <f t="shared" si="104"/>
        <v>#VALUE!</v>
      </c>
      <c r="S745" t="e">
        <f>TRIM(CLEAN(MID(Updates!D745,FIND("Account to clone: ",Updates!D745)+18,(FIND("Position",Updates!D745)-(FIND("Account to clone: ",Updates!D745)+18)))))</f>
        <v>#VALUE!</v>
      </c>
      <c r="T745" t="str">
        <f t="shared" si="105"/>
        <v/>
      </c>
      <c r="U745" t="str">
        <f t="shared" si="106"/>
        <v>No</v>
      </c>
      <c r="V745" t="e">
        <f>TRIM(CLEAN(MID(Updates!D745,FIND("Home Share (H:\ drive) required: ",Updates!D745)+4,(FIND("Group Share (S:\ drive) required: ",Updates!D745)-(FIND("Home Share (H:\ drive) required: ",Updates!D745)+4)))))</f>
        <v>#VALUE!</v>
      </c>
      <c r="W745" t="str">
        <f t="shared" si="107"/>
        <v>No</v>
      </c>
      <c r="X745" t="e">
        <f>TRIM(CLEAN(MID(Updates!D745,FIND("S Drive Path: ",Updates!D745)+14,(FIND("Position",Updates!D745)-(FIND("S Drive Path: ",Updates!D745)+14)))))</f>
        <v>#VALUE!</v>
      </c>
      <c r="Y745" t="e">
        <f>("USR\"&amp;Updates!K745)</f>
        <v>#VALUE!</v>
      </c>
      <c r="Z745" t="e">
        <f>Updates!K745&amp;"$"</f>
        <v>#VALUE!</v>
      </c>
      <c r="AA745" s="11">
        <f t="shared" ca="1" si="108"/>
        <v>5</v>
      </c>
      <c r="AB745" s="6" t="str">
        <f ca="1">LOOKUP(AA745,AC2:AC21,AD2:AD21)</f>
        <v>DC1MDB05</v>
      </c>
    </row>
    <row r="746" spans="1:28" ht="12" customHeight="1">
      <c r="A746" s="6" t="e">
        <f>TRIM(CLEAN(MID(Updates!D746,FIND("Network User Id: ",Updates!D746)+17,(FIND("E-MAIL ACCOUNTS",Updates!D746)-(FIND("Network User Id:",Updates!D746)+17)))))</f>
        <v>#VALUE!</v>
      </c>
      <c r="B746" s="6" t="e">
        <f>TRIM(CLEAN(MID(Updates!D746,FIND("Logon ID: ",Updates!D746)+10,(FIND("Password:",Updates!D746)-(FIND("Logon ID:",Updates!D746)+10)))))</f>
        <v>#VALUE!</v>
      </c>
      <c r="C746" t="e">
        <f>TRIM(CLEAN(MID(Updates!D746,FIND("Primary Address: ",Updates!D746)+17,(FIND("Secondary Address:",Updates!D746)-(FIND("Primary Address: ",Updates!D746)+17)))))</f>
        <v>#VALUE!</v>
      </c>
      <c r="D746" t="e">
        <f>TRIM(CLEAN(MID(Updates!D746,FIND("Secondary Address: ",Updates!D746)+19,(FIND("** PLEASE DO NOT REPLY TO THIS E-MAIL. ",Updates!D746)-(FIND("Secondary Address: ",Updates!D746)+19)))))</f>
        <v>#VALUE!</v>
      </c>
      <c r="E746" t="b">
        <f>IF(COUNT(SEARCH({"transpo.ottawa.on.ca"},D746)),"@ottawa.ca")</f>
        <v>0</v>
      </c>
      <c r="F746" s="9" t="e">
        <f t="shared" si="100"/>
        <v>#VALUE!</v>
      </c>
      <c r="G746" t="e">
        <f>TRIM(CLEAN(MID(Updates!D746,FIND("E-mail Address: ",Updates!D746)+16,(FIND("The employee",Updates!D746)-(FIND("E-mail Address: ",Updates!D746)+16)))))</f>
        <v>#VALUE!</v>
      </c>
      <c r="H746" t="e">
        <f>TRIM(CLEAN(MID(Updates!D746,FIND("Account Password: ",Updates!D746)+18,(FIND("NETWORK ACCOUNTS",Updates!D746)-(FIND("Account Password:",Updates!D746)+18)))))</f>
        <v>#VALUE!</v>
      </c>
      <c r="I746" t="e">
        <f>TRIM(CLEAN(MID(Updates!D746,FIND("Password: ",Updates!D746)+10,(FIND("E-mail",Updates!D746)-(FIND("Password:",Updates!D746)+12)))))</f>
        <v>#VALUE!</v>
      </c>
      <c r="J746" t="e">
        <f>TRIM(CLEAN(MID(Updates!D746,FIND("Account to clone: ",Updates!D746)+18,(FIND("Position",Updates!D746)-(FIND("Account to clone: ",Updates!D746)+18)))))</f>
        <v>#VALUE!</v>
      </c>
      <c r="K746" t="e">
        <f>TRIM(CLEAN(MID(Updates!D746,FIND("Clone permissions of another account: ",Updates!D746)+38,(FIND("Email required:",Updates!D746)-(FIND("Clone permissions of another account: ",Updates!D746)+38)))))</f>
        <v>#VALUE!</v>
      </c>
      <c r="L746" t="e">
        <f t="shared" si="101"/>
        <v>#VALUE!</v>
      </c>
      <c r="M746" s="8" t="e">
        <f>TRIM(CLEAN(MID(Updates!D746,FIND("Branch: ",Updates!D746)+8,(FIND("Division",Updates!D746)-(FIND("Branch: ",Updates!D746)+8)))))</f>
        <v>#VALUE!</v>
      </c>
      <c r="N746" s="8" t="e">
        <f>TRIM(CLEAN(MID(Updates!D746,FIND("Pooled Position: ",Updates!D746)+17,(FIND("Are the",Updates!D746)-(FIND("Pooled Position: ",Updates!D746)+17)))))</f>
        <v>#VALUE!</v>
      </c>
      <c r="O746" t="e">
        <f>TRIM(CLEAN(MID(Updates!D746,FIND("Employee Name: ",Updates!D746)+15,(FIND("Job Title",Updates!D746)-(FIND("Employee Name: ",Updates!D746)+15)))))</f>
        <v>#VALUE!</v>
      </c>
      <c r="P746" t="e">
        <f t="shared" si="102"/>
        <v>#VALUE!</v>
      </c>
      <c r="Q746" t="e">
        <f t="shared" si="103"/>
        <v>#VALUE!</v>
      </c>
      <c r="R746" t="e">
        <f t="shared" si="104"/>
        <v>#VALUE!</v>
      </c>
      <c r="S746" t="e">
        <f>TRIM(CLEAN(MID(Updates!D746,FIND("Account to clone: ",Updates!D746)+18,(FIND("Position",Updates!D746)-(FIND("Account to clone: ",Updates!D746)+18)))))</f>
        <v>#VALUE!</v>
      </c>
      <c r="T746" t="str">
        <f t="shared" si="105"/>
        <v/>
      </c>
      <c r="U746" t="str">
        <f t="shared" si="106"/>
        <v>No</v>
      </c>
      <c r="V746" t="e">
        <f>TRIM(CLEAN(MID(Updates!D746,FIND("Home Share (H:\ drive) required: ",Updates!D746)+4,(FIND("Group Share (S:\ drive) required: ",Updates!D746)-(FIND("Home Share (H:\ drive) required: ",Updates!D746)+4)))))</f>
        <v>#VALUE!</v>
      </c>
      <c r="W746" t="str">
        <f t="shared" si="107"/>
        <v>No</v>
      </c>
      <c r="X746" t="e">
        <f>TRIM(CLEAN(MID(Updates!D746,FIND("S Drive Path: ",Updates!D746)+14,(FIND("Position",Updates!D746)-(FIND("S Drive Path: ",Updates!D746)+14)))))</f>
        <v>#VALUE!</v>
      </c>
      <c r="Y746" t="e">
        <f>("USR\"&amp;Updates!K746)</f>
        <v>#VALUE!</v>
      </c>
      <c r="Z746" t="e">
        <f>Updates!K746&amp;"$"</f>
        <v>#VALUE!</v>
      </c>
      <c r="AA746" s="11">
        <f t="shared" ca="1" si="108"/>
        <v>20</v>
      </c>
      <c r="AB746" s="6" t="str">
        <f ca="1">LOOKUP(AA746,AC2:AC21,AD2:AD21)</f>
        <v>DC4MDB10</v>
      </c>
    </row>
    <row r="747" spans="1:28" ht="12" customHeight="1">
      <c r="A747" s="6" t="e">
        <f>TRIM(CLEAN(MID(Updates!D747,FIND("Network User Id: ",Updates!D747)+17,(FIND("E-MAIL ACCOUNTS",Updates!D747)-(FIND("Network User Id:",Updates!D747)+17)))))</f>
        <v>#VALUE!</v>
      </c>
      <c r="B747" s="6" t="e">
        <f>TRIM(CLEAN(MID(Updates!D747,FIND("Logon ID: ",Updates!D747)+10,(FIND("Password:",Updates!D747)-(FIND("Logon ID:",Updates!D747)+10)))))</f>
        <v>#VALUE!</v>
      </c>
      <c r="C747" t="e">
        <f>TRIM(CLEAN(MID(Updates!D747,FIND("Primary Address: ",Updates!D747)+17,(FIND("Secondary Address:",Updates!D747)-(FIND("Primary Address: ",Updates!D747)+17)))))</f>
        <v>#VALUE!</v>
      </c>
      <c r="D747" t="e">
        <f>TRIM(CLEAN(MID(Updates!D747,FIND("Secondary Address: ",Updates!D747)+19,(FIND("** PLEASE DO NOT REPLY TO THIS E-MAIL. ",Updates!D747)-(FIND("Secondary Address: ",Updates!D747)+19)))))</f>
        <v>#VALUE!</v>
      </c>
      <c r="E747" t="b">
        <f>IF(COUNT(SEARCH({"transpo.ottawa.on.ca"},D747)),"@ottawa.ca")</f>
        <v>0</v>
      </c>
      <c r="F747" s="9" t="e">
        <f t="shared" si="100"/>
        <v>#VALUE!</v>
      </c>
      <c r="G747" t="e">
        <f>TRIM(CLEAN(MID(Updates!D747,FIND("E-mail Address: ",Updates!D747)+16,(FIND("The employee",Updates!D747)-(FIND("E-mail Address: ",Updates!D747)+16)))))</f>
        <v>#VALUE!</v>
      </c>
      <c r="H747" t="e">
        <f>TRIM(CLEAN(MID(Updates!D747,FIND("Account Password: ",Updates!D747)+18,(FIND("NETWORK ACCOUNTS",Updates!D747)-(FIND("Account Password:",Updates!D747)+18)))))</f>
        <v>#VALUE!</v>
      </c>
      <c r="I747" t="e">
        <f>TRIM(CLEAN(MID(Updates!D747,FIND("Password: ",Updates!D747)+10,(FIND("E-mail",Updates!D747)-(FIND("Password:",Updates!D747)+12)))))</f>
        <v>#VALUE!</v>
      </c>
      <c r="J747" t="e">
        <f>TRIM(CLEAN(MID(Updates!D747,FIND("Account to clone: ",Updates!D747)+18,(FIND("Position",Updates!D747)-(FIND("Account to clone: ",Updates!D747)+18)))))</f>
        <v>#VALUE!</v>
      </c>
      <c r="K747" t="e">
        <f>TRIM(CLEAN(MID(Updates!D747,FIND("Clone permissions of another account: ",Updates!D747)+38,(FIND("Email required:",Updates!D747)-(FIND("Clone permissions of another account: ",Updates!D747)+38)))))</f>
        <v>#VALUE!</v>
      </c>
      <c r="L747" t="e">
        <f t="shared" si="101"/>
        <v>#VALUE!</v>
      </c>
      <c r="M747" s="8" t="e">
        <f>TRIM(CLEAN(MID(Updates!D747,FIND("Branch: ",Updates!D747)+8,(FIND("Division",Updates!D747)-(FIND("Branch: ",Updates!D747)+8)))))</f>
        <v>#VALUE!</v>
      </c>
      <c r="N747" s="8" t="e">
        <f>TRIM(CLEAN(MID(Updates!D747,FIND("Pooled Position: ",Updates!D747)+17,(FIND("Are the",Updates!D747)-(FIND("Pooled Position: ",Updates!D747)+17)))))</f>
        <v>#VALUE!</v>
      </c>
      <c r="O747" t="e">
        <f>TRIM(CLEAN(MID(Updates!D747,FIND("Employee Name: ",Updates!D747)+15,(FIND("Job Title",Updates!D747)-(FIND("Employee Name: ",Updates!D747)+15)))))</f>
        <v>#VALUE!</v>
      </c>
      <c r="P747" t="e">
        <f t="shared" si="102"/>
        <v>#VALUE!</v>
      </c>
      <c r="Q747" t="e">
        <f t="shared" si="103"/>
        <v>#VALUE!</v>
      </c>
      <c r="R747" t="e">
        <f t="shared" si="104"/>
        <v>#VALUE!</v>
      </c>
      <c r="S747" t="e">
        <f>TRIM(CLEAN(MID(Updates!D747,FIND("Account to clone: ",Updates!D747)+18,(FIND("Position",Updates!D747)-(FIND("Account to clone: ",Updates!D747)+18)))))</f>
        <v>#VALUE!</v>
      </c>
      <c r="T747" t="str">
        <f t="shared" si="105"/>
        <v/>
      </c>
      <c r="U747" t="str">
        <f t="shared" si="106"/>
        <v>No</v>
      </c>
      <c r="V747" t="e">
        <f>TRIM(CLEAN(MID(Updates!D747,FIND("Home Share (H:\ drive) required: ",Updates!D747)+4,(FIND("Group Share (S:\ drive) required: ",Updates!D747)-(FIND("Home Share (H:\ drive) required: ",Updates!D747)+4)))))</f>
        <v>#VALUE!</v>
      </c>
      <c r="W747" t="str">
        <f t="shared" si="107"/>
        <v>No</v>
      </c>
      <c r="X747" t="e">
        <f>TRIM(CLEAN(MID(Updates!D747,FIND("S Drive Path: ",Updates!D747)+14,(FIND("Position",Updates!D747)-(FIND("S Drive Path: ",Updates!D747)+14)))))</f>
        <v>#VALUE!</v>
      </c>
      <c r="Y747" t="e">
        <f>("USR\"&amp;Updates!K747)</f>
        <v>#VALUE!</v>
      </c>
      <c r="Z747" t="e">
        <f>Updates!K747&amp;"$"</f>
        <v>#VALUE!</v>
      </c>
      <c r="AA747" s="11">
        <f t="shared" ca="1" si="108"/>
        <v>19</v>
      </c>
      <c r="AB747" s="6" t="str">
        <f ca="1">LOOKUP(AA747,AC2:AC21,AD2:AD21)</f>
        <v>DC4MDB09</v>
      </c>
    </row>
    <row r="748" spans="1:28" ht="12" customHeight="1">
      <c r="A748" s="6" t="e">
        <f>TRIM(CLEAN(MID(Updates!D748,FIND("Network User Id: ",Updates!D748)+17,(FIND("E-MAIL ACCOUNTS",Updates!D748)-(FIND("Network User Id:",Updates!D748)+17)))))</f>
        <v>#VALUE!</v>
      </c>
      <c r="B748" s="6" t="e">
        <f>TRIM(CLEAN(MID(Updates!D748,FIND("Logon ID: ",Updates!D748)+10,(FIND("Password:",Updates!D748)-(FIND("Logon ID:",Updates!D748)+10)))))</f>
        <v>#VALUE!</v>
      </c>
      <c r="C748" t="e">
        <f>TRIM(CLEAN(MID(Updates!D748,FIND("Primary Address: ",Updates!D748)+17,(FIND("Secondary Address:",Updates!D748)-(FIND("Primary Address: ",Updates!D748)+17)))))</f>
        <v>#VALUE!</v>
      </c>
      <c r="D748" t="e">
        <f>TRIM(CLEAN(MID(Updates!D748,FIND("Secondary Address: ",Updates!D748)+19,(FIND("** PLEASE DO NOT REPLY TO THIS E-MAIL. ",Updates!D748)-(FIND("Secondary Address: ",Updates!D748)+19)))))</f>
        <v>#VALUE!</v>
      </c>
      <c r="E748" t="b">
        <f>IF(COUNT(SEARCH({"transpo.ottawa.on.ca"},D748)),"@ottawa.ca")</f>
        <v>0</v>
      </c>
      <c r="F748" s="9" t="e">
        <f t="shared" si="100"/>
        <v>#VALUE!</v>
      </c>
      <c r="G748" t="e">
        <f>TRIM(CLEAN(MID(Updates!D748,FIND("E-mail Address: ",Updates!D748)+16,(FIND("The employee",Updates!D748)-(FIND("E-mail Address: ",Updates!D748)+16)))))</f>
        <v>#VALUE!</v>
      </c>
      <c r="H748" t="e">
        <f>TRIM(CLEAN(MID(Updates!D748,FIND("Account Password: ",Updates!D748)+18,(FIND("NETWORK ACCOUNTS",Updates!D748)-(FIND("Account Password:",Updates!D748)+18)))))</f>
        <v>#VALUE!</v>
      </c>
      <c r="I748" t="e">
        <f>TRIM(CLEAN(MID(Updates!D748,FIND("Password: ",Updates!D748)+10,(FIND("E-mail",Updates!D748)-(FIND("Password:",Updates!D748)+12)))))</f>
        <v>#VALUE!</v>
      </c>
      <c r="J748" t="e">
        <f>TRIM(CLEAN(MID(Updates!D748,FIND("Account to clone: ",Updates!D748)+18,(FIND("Position",Updates!D748)-(FIND("Account to clone: ",Updates!D748)+18)))))</f>
        <v>#VALUE!</v>
      </c>
      <c r="K748" t="e">
        <f>TRIM(CLEAN(MID(Updates!D748,FIND("Clone permissions of another account: ",Updates!D748)+38,(FIND("Email required:",Updates!D748)-(FIND("Clone permissions of another account: ",Updates!D748)+38)))))</f>
        <v>#VALUE!</v>
      </c>
      <c r="L748" t="e">
        <f t="shared" si="101"/>
        <v>#VALUE!</v>
      </c>
      <c r="M748" s="8" t="e">
        <f>TRIM(CLEAN(MID(Updates!D748,FIND("Branch: ",Updates!D748)+8,(FIND("Division",Updates!D748)-(FIND("Branch: ",Updates!D748)+8)))))</f>
        <v>#VALUE!</v>
      </c>
      <c r="N748" s="8" t="e">
        <f>TRIM(CLEAN(MID(Updates!D748,FIND("Pooled Position: ",Updates!D748)+17,(FIND("Are the",Updates!D748)-(FIND("Pooled Position: ",Updates!D748)+17)))))</f>
        <v>#VALUE!</v>
      </c>
      <c r="O748" t="e">
        <f>TRIM(CLEAN(MID(Updates!D748,FIND("Employee Name: ",Updates!D748)+15,(FIND("Job Title",Updates!D748)-(FIND("Employee Name: ",Updates!D748)+15)))))</f>
        <v>#VALUE!</v>
      </c>
      <c r="P748" t="e">
        <f t="shared" si="102"/>
        <v>#VALUE!</v>
      </c>
      <c r="Q748" t="e">
        <f t="shared" si="103"/>
        <v>#VALUE!</v>
      </c>
      <c r="R748" t="e">
        <f t="shared" si="104"/>
        <v>#VALUE!</v>
      </c>
      <c r="S748" t="e">
        <f>TRIM(CLEAN(MID(Updates!D748,FIND("Account to clone: ",Updates!D748)+18,(FIND("Position",Updates!D748)-(FIND("Account to clone: ",Updates!D748)+18)))))</f>
        <v>#VALUE!</v>
      </c>
      <c r="T748" t="str">
        <f t="shared" si="105"/>
        <v/>
      </c>
      <c r="U748" t="str">
        <f t="shared" si="106"/>
        <v>No</v>
      </c>
      <c r="V748" t="e">
        <f>TRIM(CLEAN(MID(Updates!D748,FIND("Home Share (H:\ drive) required: ",Updates!D748)+4,(FIND("Group Share (S:\ drive) required: ",Updates!D748)-(FIND("Home Share (H:\ drive) required: ",Updates!D748)+4)))))</f>
        <v>#VALUE!</v>
      </c>
      <c r="W748" t="str">
        <f t="shared" si="107"/>
        <v>No</v>
      </c>
      <c r="X748" t="e">
        <f>TRIM(CLEAN(MID(Updates!D748,FIND("S Drive Path: ",Updates!D748)+14,(FIND("Position",Updates!D748)-(FIND("S Drive Path: ",Updates!D748)+14)))))</f>
        <v>#VALUE!</v>
      </c>
      <c r="Y748" t="e">
        <f>("USR\"&amp;Updates!K748)</f>
        <v>#VALUE!</v>
      </c>
      <c r="Z748" t="e">
        <f>Updates!K748&amp;"$"</f>
        <v>#VALUE!</v>
      </c>
      <c r="AA748" s="11">
        <f t="shared" ca="1" si="108"/>
        <v>14</v>
      </c>
      <c r="AB748" s="6" t="str">
        <f ca="1">LOOKUP(AA748,AC2:AC21,AD2:AD21)</f>
        <v>DC4MDB04</v>
      </c>
    </row>
    <row r="749" spans="1:28" ht="12" customHeight="1">
      <c r="A749" s="6" t="e">
        <f>TRIM(CLEAN(MID(Updates!D749,FIND("Network User Id: ",Updates!D749)+17,(FIND("E-MAIL ACCOUNTS",Updates!D749)-(FIND("Network User Id:",Updates!D749)+17)))))</f>
        <v>#VALUE!</v>
      </c>
      <c r="B749" s="6" t="e">
        <f>TRIM(CLEAN(MID(Updates!D749,FIND("Logon ID: ",Updates!D749)+10,(FIND("Password:",Updates!D749)-(FIND("Logon ID:",Updates!D749)+10)))))</f>
        <v>#VALUE!</v>
      </c>
      <c r="C749" t="e">
        <f>TRIM(CLEAN(MID(Updates!D749,FIND("Primary Address: ",Updates!D749)+17,(FIND("Secondary Address:",Updates!D749)-(FIND("Primary Address: ",Updates!D749)+17)))))</f>
        <v>#VALUE!</v>
      </c>
      <c r="D749" t="e">
        <f>TRIM(CLEAN(MID(Updates!D749,FIND("Secondary Address: ",Updates!D749)+19,(FIND("** PLEASE DO NOT REPLY TO THIS E-MAIL. ",Updates!D749)-(FIND("Secondary Address: ",Updates!D749)+19)))))</f>
        <v>#VALUE!</v>
      </c>
      <c r="E749" t="b">
        <f>IF(COUNT(SEARCH({"transpo.ottawa.on.ca"},D749)),"@ottawa.ca")</f>
        <v>0</v>
      </c>
      <c r="F749" s="9" t="e">
        <f t="shared" si="100"/>
        <v>#VALUE!</v>
      </c>
      <c r="G749" t="e">
        <f>TRIM(CLEAN(MID(Updates!D749,FIND("E-mail Address: ",Updates!D749)+16,(FIND("The employee",Updates!D749)-(FIND("E-mail Address: ",Updates!D749)+16)))))</f>
        <v>#VALUE!</v>
      </c>
      <c r="H749" t="e">
        <f>TRIM(CLEAN(MID(Updates!D749,FIND("Account Password: ",Updates!D749)+18,(FIND("NETWORK ACCOUNTS",Updates!D749)-(FIND("Account Password:",Updates!D749)+18)))))</f>
        <v>#VALUE!</v>
      </c>
      <c r="I749" t="e">
        <f>TRIM(CLEAN(MID(Updates!D749,FIND("Password: ",Updates!D749)+10,(FIND("E-mail",Updates!D749)-(FIND("Password:",Updates!D749)+12)))))</f>
        <v>#VALUE!</v>
      </c>
      <c r="J749" t="e">
        <f>TRIM(CLEAN(MID(Updates!D749,FIND("Account to clone: ",Updates!D749)+18,(FIND("Position",Updates!D749)-(FIND("Account to clone: ",Updates!D749)+18)))))</f>
        <v>#VALUE!</v>
      </c>
      <c r="K749" t="e">
        <f>TRIM(CLEAN(MID(Updates!D749,FIND("Clone permissions of another account: ",Updates!D749)+38,(FIND("Email required:",Updates!D749)-(FIND("Clone permissions of another account: ",Updates!D749)+38)))))</f>
        <v>#VALUE!</v>
      </c>
      <c r="L749" t="e">
        <f t="shared" si="101"/>
        <v>#VALUE!</v>
      </c>
      <c r="M749" s="8" t="e">
        <f>TRIM(CLEAN(MID(Updates!D749,FIND("Branch: ",Updates!D749)+8,(FIND("Division",Updates!D749)-(FIND("Branch: ",Updates!D749)+8)))))</f>
        <v>#VALUE!</v>
      </c>
      <c r="N749" s="8" t="e">
        <f>TRIM(CLEAN(MID(Updates!D749,FIND("Pooled Position: ",Updates!D749)+17,(FIND("Are the",Updates!D749)-(FIND("Pooled Position: ",Updates!D749)+17)))))</f>
        <v>#VALUE!</v>
      </c>
      <c r="O749" t="e">
        <f>TRIM(CLEAN(MID(Updates!D749,FIND("Employee Name: ",Updates!D749)+15,(FIND("Job Title",Updates!D749)-(FIND("Employee Name: ",Updates!D749)+15)))))</f>
        <v>#VALUE!</v>
      </c>
      <c r="P749" t="e">
        <f t="shared" si="102"/>
        <v>#VALUE!</v>
      </c>
      <c r="Q749" t="e">
        <f t="shared" si="103"/>
        <v>#VALUE!</v>
      </c>
      <c r="R749" t="e">
        <f t="shared" si="104"/>
        <v>#VALUE!</v>
      </c>
      <c r="S749" t="e">
        <f>TRIM(CLEAN(MID(Updates!D749,FIND("Account to clone: ",Updates!D749)+18,(FIND("Position",Updates!D749)-(FIND("Account to clone: ",Updates!D749)+18)))))</f>
        <v>#VALUE!</v>
      </c>
      <c r="T749" t="str">
        <f t="shared" si="105"/>
        <v/>
      </c>
      <c r="U749" t="str">
        <f t="shared" si="106"/>
        <v>No</v>
      </c>
      <c r="V749" t="e">
        <f>TRIM(CLEAN(MID(Updates!D749,FIND("Home Share (H:\ drive) required: ",Updates!D749)+4,(FIND("Group Share (S:\ drive) required: ",Updates!D749)-(FIND("Home Share (H:\ drive) required: ",Updates!D749)+4)))))</f>
        <v>#VALUE!</v>
      </c>
      <c r="W749" t="str">
        <f t="shared" si="107"/>
        <v>No</v>
      </c>
      <c r="X749" t="e">
        <f>TRIM(CLEAN(MID(Updates!D749,FIND("S Drive Path: ",Updates!D749)+14,(FIND("Position",Updates!D749)-(FIND("S Drive Path: ",Updates!D749)+14)))))</f>
        <v>#VALUE!</v>
      </c>
      <c r="Y749" t="e">
        <f>("USR\"&amp;Updates!K749)</f>
        <v>#VALUE!</v>
      </c>
      <c r="Z749" t="e">
        <f>Updates!K749&amp;"$"</f>
        <v>#VALUE!</v>
      </c>
      <c r="AA749" s="11">
        <f t="shared" ca="1" si="108"/>
        <v>2</v>
      </c>
      <c r="AB749" s="6" t="str">
        <f ca="1">LOOKUP(AA749,AC2:AC21,AD2:AD21)</f>
        <v>DC1MDB02</v>
      </c>
    </row>
    <row r="750" spans="1:28" ht="12" customHeight="1">
      <c r="A750" s="6" t="e">
        <f>TRIM(CLEAN(MID(Updates!D750,FIND("Network User Id: ",Updates!D750)+17,(FIND("E-MAIL ACCOUNTS",Updates!D750)-(FIND("Network User Id:",Updates!D750)+17)))))</f>
        <v>#VALUE!</v>
      </c>
      <c r="B750" s="6" t="e">
        <f>TRIM(CLEAN(MID(Updates!D750,FIND("Logon ID: ",Updates!D750)+10,(FIND("Password:",Updates!D750)-(FIND("Logon ID:",Updates!D750)+10)))))</f>
        <v>#VALUE!</v>
      </c>
      <c r="C750" t="e">
        <f>TRIM(CLEAN(MID(Updates!D750,FIND("Primary Address: ",Updates!D750)+17,(FIND("Secondary Address:",Updates!D750)-(FIND("Primary Address: ",Updates!D750)+17)))))</f>
        <v>#VALUE!</v>
      </c>
      <c r="D750" t="e">
        <f>TRIM(CLEAN(MID(Updates!D750,FIND("Secondary Address: ",Updates!D750)+19,(FIND("** PLEASE DO NOT REPLY TO THIS E-MAIL. ",Updates!D750)-(FIND("Secondary Address: ",Updates!D750)+19)))))</f>
        <v>#VALUE!</v>
      </c>
      <c r="E750" t="b">
        <f>IF(COUNT(SEARCH({"transpo.ottawa.on.ca"},D750)),"@ottawa.ca")</f>
        <v>0</v>
      </c>
      <c r="F750" s="9" t="e">
        <f t="shared" si="100"/>
        <v>#VALUE!</v>
      </c>
      <c r="G750" t="e">
        <f>TRIM(CLEAN(MID(Updates!D750,FIND("E-mail Address: ",Updates!D750)+16,(FIND("The employee",Updates!D750)-(FIND("E-mail Address: ",Updates!D750)+16)))))</f>
        <v>#VALUE!</v>
      </c>
      <c r="H750" t="e">
        <f>TRIM(CLEAN(MID(Updates!D750,FIND("Account Password: ",Updates!D750)+18,(FIND("NETWORK ACCOUNTS",Updates!D750)-(FIND("Account Password:",Updates!D750)+18)))))</f>
        <v>#VALUE!</v>
      </c>
      <c r="I750" t="e">
        <f>TRIM(CLEAN(MID(Updates!D750,FIND("Password: ",Updates!D750)+10,(FIND("E-mail",Updates!D750)-(FIND("Password:",Updates!D750)+12)))))</f>
        <v>#VALUE!</v>
      </c>
      <c r="J750" t="e">
        <f>TRIM(CLEAN(MID(Updates!D750,FIND("Account to clone: ",Updates!D750)+18,(FIND("Position",Updates!D750)-(FIND("Account to clone: ",Updates!D750)+18)))))</f>
        <v>#VALUE!</v>
      </c>
      <c r="K750" t="e">
        <f>TRIM(CLEAN(MID(Updates!D750,FIND("Clone permissions of another account: ",Updates!D750)+38,(FIND("Email required:",Updates!D750)-(FIND("Clone permissions of another account: ",Updates!D750)+38)))))</f>
        <v>#VALUE!</v>
      </c>
      <c r="L750" t="e">
        <f t="shared" si="101"/>
        <v>#VALUE!</v>
      </c>
      <c r="M750" s="8" t="e">
        <f>TRIM(CLEAN(MID(Updates!D750,FIND("Branch: ",Updates!D750)+8,(FIND("Division",Updates!D750)-(FIND("Branch: ",Updates!D750)+8)))))</f>
        <v>#VALUE!</v>
      </c>
      <c r="N750" s="8" t="e">
        <f>TRIM(CLEAN(MID(Updates!D750,FIND("Pooled Position: ",Updates!D750)+17,(FIND("Are the",Updates!D750)-(FIND("Pooled Position: ",Updates!D750)+17)))))</f>
        <v>#VALUE!</v>
      </c>
      <c r="O750" t="e">
        <f>TRIM(CLEAN(MID(Updates!D750,FIND("Employee Name: ",Updates!D750)+15,(FIND("Job Title",Updates!D750)-(FIND("Employee Name: ",Updates!D750)+15)))))</f>
        <v>#VALUE!</v>
      </c>
      <c r="P750" t="e">
        <f t="shared" si="102"/>
        <v>#VALUE!</v>
      </c>
      <c r="Q750" t="e">
        <f t="shared" si="103"/>
        <v>#VALUE!</v>
      </c>
      <c r="R750" t="e">
        <f t="shared" si="104"/>
        <v>#VALUE!</v>
      </c>
      <c r="S750" t="e">
        <f>TRIM(CLEAN(MID(Updates!D750,FIND("Account to clone: ",Updates!D750)+18,(FIND("Position",Updates!D750)-(FIND("Account to clone: ",Updates!D750)+18)))))</f>
        <v>#VALUE!</v>
      </c>
      <c r="T750" t="str">
        <f t="shared" si="105"/>
        <v/>
      </c>
      <c r="U750" t="str">
        <f t="shared" si="106"/>
        <v>No</v>
      </c>
      <c r="V750" t="e">
        <f>TRIM(CLEAN(MID(Updates!D750,FIND("Home Share (H:\ drive) required: ",Updates!D750)+4,(FIND("Group Share (S:\ drive) required: ",Updates!D750)-(FIND("Home Share (H:\ drive) required: ",Updates!D750)+4)))))</f>
        <v>#VALUE!</v>
      </c>
      <c r="W750" t="str">
        <f t="shared" si="107"/>
        <v>No</v>
      </c>
      <c r="X750" t="e">
        <f>TRIM(CLEAN(MID(Updates!D750,FIND("S Drive Path: ",Updates!D750)+14,(FIND("Position",Updates!D750)-(FIND("S Drive Path: ",Updates!D750)+14)))))</f>
        <v>#VALUE!</v>
      </c>
      <c r="Y750" t="e">
        <f>("USR\"&amp;Updates!K750)</f>
        <v>#VALUE!</v>
      </c>
      <c r="Z750" t="e">
        <f>Updates!K750&amp;"$"</f>
        <v>#VALUE!</v>
      </c>
      <c r="AA750" s="11">
        <f t="shared" ca="1" si="108"/>
        <v>15</v>
      </c>
      <c r="AB750" s="6" t="str">
        <f ca="1">LOOKUP(AA750,AC2:AC21,AD2:AD21)</f>
        <v>DC4MDB05</v>
      </c>
    </row>
    <row r="751" spans="1:28" ht="12" customHeight="1">
      <c r="A751" s="6" t="e">
        <f>TRIM(CLEAN(MID(Updates!D751,FIND("Network User Id: ",Updates!D751)+17,(FIND("E-MAIL ACCOUNTS",Updates!D751)-(FIND("Network User Id:",Updates!D751)+17)))))</f>
        <v>#VALUE!</v>
      </c>
      <c r="B751" s="6" t="e">
        <f>TRIM(CLEAN(MID(Updates!D751,FIND("Logon ID: ",Updates!D751)+10,(FIND("Password:",Updates!D751)-(FIND("Logon ID:",Updates!D751)+10)))))</f>
        <v>#VALUE!</v>
      </c>
      <c r="C751" t="e">
        <f>TRIM(CLEAN(MID(Updates!D751,FIND("Primary Address: ",Updates!D751)+17,(FIND("Secondary Address:",Updates!D751)-(FIND("Primary Address: ",Updates!D751)+17)))))</f>
        <v>#VALUE!</v>
      </c>
      <c r="D751" t="e">
        <f>TRIM(CLEAN(MID(Updates!D751,FIND("Secondary Address: ",Updates!D751)+19,(FIND("** PLEASE DO NOT REPLY TO THIS E-MAIL. ",Updates!D751)-(FIND("Secondary Address: ",Updates!D751)+19)))))</f>
        <v>#VALUE!</v>
      </c>
      <c r="E751" t="b">
        <f>IF(COUNT(SEARCH({"transpo.ottawa.on.ca"},D751)),"@ottawa.ca")</f>
        <v>0</v>
      </c>
      <c r="F751" s="9" t="e">
        <f t="shared" si="100"/>
        <v>#VALUE!</v>
      </c>
      <c r="G751" t="e">
        <f>TRIM(CLEAN(MID(Updates!D751,FIND("E-mail Address: ",Updates!D751)+16,(FIND("The employee",Updates!D751)-(FIND("E-mail Address: ",Updates!D751)+16)))))</f>
        <v>#VALUE!</v>
      </c>
      <c r="H751" t="e">
        <f>TRIM(CLEAN(MID(Updates!D751,FIND("Account Password: ",Updates!D751)+18,(FIND("NETWORK ACCOUNTS",Updates!D751)-(FIND("Account Password:",Updates!D751)+18)))))</f>
        <v>#VALUE!</v>
      </c>
      <c r="I751" t="e">
        <f>TRIM(CLEAN(MID(Updates!D751,FIND("Password: ",Updates!D751)+10,(FIND("E-mail",Updates!D751)-(FIND("Password:",Updates!D751)+12)))))</f>
        <v>#VALUE!</v>
      </c>
      <c r="J751" t="e">
        <f>TRIM(CLEAN(MID(Updates!D751,FIND("Account to clone: ",Updates!D751)+18,(FIND("Position",Updates!D751)-(FIND("Account to clone: ",Updates!D751)+18)))))</f>
        <v>#VALUE!</v>
      </c>
      <c r="K751" t="e">
        <f>TRIM(CLEAN(MID(Updates!D751,FIND("Clone permissions of another account: ",Updates!D751)+38,(FIND("Email required:",Updates!D751)-(FIND("Clone permissions of another account: ",Updates!D751)+38)))))</f>
        <v>#VALUE!</v>
      </c>
      <c r="L751" t="e">
        <f t="shared" si="101"/>
        <v>#VALUE!</v>
      </c>
      <c r="M751" s="8" t="e">
        <f>TRIM(CLEAN(MID(Updates!D751,FIND("Branch: ",Updates!D751)+8,(FIND("Division",Updates!D751)-(FIND("Branch: ",Updates!D751)+8)))))</f>
        <v>#VALUE!</v>
      </c>
      <c r="N751" s="8" t="e">
        <f>TRIM(CLEAN(MID(Updates!D751,FIND("Pooled Position: ",Updates!D751)+17,(FIND("Are the",Updates!D751)-(FIND("Pooled Position: ",Updates!D751)+17)))))</f>
        <v>#VALUE!</v>
      </c>
      <c r="O751" t="e">
        <f>TRIM(CLEAN(MID(Updates!D751,FIND("Employee Name: ",Updates!D751)+15,(FIND("Job Title",Updates!D751)-(FIND("Employee Name: ",Updates!D751)+15)))))</f>
        <v>#VALUE!</v>
      </c>
      <c r="P751" t="e">
        <f t="shared" si="102"/>
        <v>#VALUE!</v>
      </c>
      <c r="Q751" t="e">
        <f t="shared" si="103"/>
        <v>#VALUE!</v>
      </c>
      <c r="R751" t="e">
        <f t="shared" si="104"/>
        <v>#VALUE!</v>
      </c>
      <c r="S751" t="e">
        <f>TRIM(CLEAN(MID(Updates!D751,FIND("Account to clone: ",Updates!D751)+18,(FIND("Position",Updates!D751)-(FIND("Account to clone: ",Updates!D751)+18)))))</f>
        <v>#VALUE!</v>
      </c>
      <c r="T751" t="str">
        <f t="shared" si="105"/>
        <v/>
      </c>
      <c r="U751" t="str">
        <f t="shared" si="106"/>
        <v>No</v>
      </c>
      <c r="V751" t="e">
        <f>TRIM(CLEAN(MID(Updates!D751,FIND("Home Share (H:\ drive) required: ",Updates!D751)+4,(FIND("Group Share (S:\ drive) required: ",Updates!D751)-(FIND("Home Share (H:\ drive) required: ",Updates!D751)+4)))))</f>
        <v>#VALUE!</v>
      </c>
      <c r="W751" t="str">
        <f t="shared" si="107"/>
        <v>No</v>
      </c>
      <c r="X751" t="e">
        <f>TRIM(CLEAN(MID(Updates!D751,FIND("S Drive Path: ",Updates!D751)+14,(FIND("Position",Updates!D751)-(FIND("S Drive Path: ",Updates!D751)+14)))))</f>
        <v>#VALUE!</v>
      </c>
      <c r="Y751" t="e">
        <f>("USR\"&amp;Updates!K751)</f>
        <v>#VALUE!</v>
      </c>
      <c r="Z751" t="e">
        <f>Updates!K751&amp;"$"</f>
        <v>#VALUE!</v>
      </c>
      <c r="AA751" s="11">
        <f t="shared" ca="1" si="108"/>
        <v>11</v>
      </c>
      <c r="AB751" s="6" t="str">
        <f ca="1">LOOKUP(AA751,AC2:AC21,AD2:AD21)</f>
        <v>DC4MDB01</v>
      </c>
    </row>
    <row r="752" spans="1:28" ht="12" customHeight="1">
      <c r="A752" s="6" t="e">
        <f>TRIM(CLEAN(MID(Updates!D752,FIND("Network User Id: ",Updates!D752)+17,(FIND("E-MAIL ACCOUNTS",Updates!D752)-(FIND("Network User Id:",Updates!D752)+17)))))</f>
        <v>#VALUE!</v>
      </c>
      <c r="B752" s="6" t="e">
        <f>TRIM(CLEAN(MID(Updates!D752,FIND("Logon ID: ",Updates!D752)+10,(FIND("Password:",Updates!D752)-(FIND("Logon ID:",Updates!D752)+10)))))</f>
        <v>#VALUE!</v>
      </c>
      <c r="C752" t="e">
        <f>TRIM(CLEAN(MID(Updates!D752,FIND("Primary Address: ",Updates!D752)+17,(FIND("Secondary Address:",Updates!D752)-(FIND("Primary Address: ",Updates!D752)+17)))))</f>
        <v>#VALUE!</v>
      </c>
      <c r="D752" t="e">
        <f>TRIM(CLEAN(MID(Updates!D752,FIND("Secondary Address: ",Updates!D752)+19,(FIND("** PLEASE DO NOT REPLY TO THIS E-MAIL. ",Updates!D752)-(FIND("Secondary Address: ",Updates!D752)+19)))))</f>
        <v>#VALUE!</v>
      </c>
      <c r="E752" t="b">
        <f>IF(COUNT(SEARCH({"transpo.ottawa.on.ca"},D752)),"@ottawa.ca")</f>
        <v>0</v>
      </c>
      <c r="F752" s="9" t="e">
        <f t="shared" si="100"/>
        <v>#VALUE!</v>
      </c>
      <c r="G752" t="e">
        <f>TRIM(CLEAN(MID(Updates!D752,FIND("E-mail Address: ",Updates!D752)+16,(FIND("The employee",Updates!D752)-(FIND("E-mail Address: ",Updates!D752)+16)))))</f>
        <v>#VALUE!</v>
      </c>
      <c r="H752" t="e">
        <f>TRIM(CLEAN(MID(Updates!D752,FIND("Account Password: ",Updates!D752)+18,(FIND("NETWORK ACCOUNTS",Updates!D752)-(FIND("Account Password:",Updates!D752)+18)))))</f>
        <v>#VALUE!</v>
      </c>
      <c r="I752" t="e">
        <f>TRIM(CLEAN(MID(Updates!D752,FIND("Password: ",Updates!D752)+10,(FIND("E-mail",Updates!D752)-(FIND("Password:",Updates!D752)+12)))))</f>
        <v>#VALUE!</v>
      </c>
      <c r="J752" t="e">
        <f>TRIM(CLEAN(MID(Updates!D752,FIND("Account to clone: ",Updates!D752)+18,(FIND("Position",Updates!D752)-(FIND("Account to clone: ",Updates!D752)+18)))))</f>
        <v>#VALUE!</v>
      </c>
      <c r="K752" t="e">
        <f>TRIM(CLEAN(MID(Updates!D752,FIND("Clone permissions of another account: ",Updates!D752)+38,(FIND("Email required:",Updates!D752)-(FIND("Clone permissions of another account: ",Updates!D752)+38)))))</f>
        <v>#VALUE!</v>
      </c>
      <c r="L752" t="e">
        <f t="shared" si="101"/>
        <v>#VALUE!</v>
      </c>
      <c r="M752" s="8" t="e">
        <f>TRIM(CLEAN(MID(Updates!D752,FIND("Branch: ",Updates!D752)+8,(FIND("Division",Updates!D752)-(FIND("Branch: ",Updates!D752)+8)))))</f>
        <v>#VALUE!</v>
      </c>
      <c r="N752" s="8" t="e">
        <f>TRIM(CLEAN(MID(Updates!D752,FIND("Pooled Position: ",Updates!D752)+17,(FIND("Are the",Updates!D752)-(FIND("Pooled Position: ",Updates!D752)+17)))))</f>
        <v>#VALUE!</v>
      </c>
      <c r="O752" t="e">
        <f>TRIM(CLEAN(MID(Updates!D752,FIND("Employee Name: ",Updates!D752)+15,(FIND("Job Title",Updates!D752)-(FIND("Employee Name: ",Updates!D752)+15)))))</f>
        <v>#VALUE!</v>
      </c>
      <c r="P752" t="e">
        <f t="shared" si="102"/>
        <v>#VALUE!</v>
      </c>
      <c r="Q752" t="e">
        <f t="shared" si="103"/>
        <v>#VALUE!</v>
      </c>
      <c r="R752" t="e">
        <f t="shared" si="104"/>
        <v>#VALUE!</v>
      </c>
      <c r="S752" t="e">
        <f>TRIM(CLEAN(MID(Updates!D752,FIND("Account to clone: ",Updates!D752)+18,(FIND("Position",Updates!D752)-(FIND("Account to clone: ",Updates!D752)+18)))))</f>
        <v>#VALUE!</v>
      </c>
      <c r="T752" t="str">
        <f t="shared" si="105"/>
        <v/>
      </c>
      <c r="U752" t="str">
        <f t="shared" si="106"/>
        <v>No</v>
      </c>
      <c r="V752" t="e">
        <f>TRIM(CLEAN(MID(Updates!D752,FIND("Home Share (H:\ drive) required: ",Updates!D752)+4,(FIND("Group Share (S:\ drive) required: ",Updates!D752)-(FIND("Home Share (H:\ drive) required: ",Updates!D752)+4)))))</f>
        <v>#VALUE!</v>
      </c>
      <c r="W752" t="str">
        <f t="shared" si="107"/>
        <v>No</v>
      </c>
      <c r="X752" t="e">
        <f>TRIM(CLEAN(MID(Updates!D752,FIND("S Drive Path: ",Updates!D752)+14,(FIND("Position",Updates!D752)-(FIND("S Drive Path: ",Updates!D752)+14)))))</f>
        <v>#VALUE!</v>
      </c>
      <c r="Y752" t="e">
        <f>("USR\"&amp;Updates!K752)</f>
        <v>#VALUE!</v>
      </c>
      <c r="Z752" t="e">
        <f>Updates!K752&amp;"$"</f>
        <v>#VALUE!</v>
      </c>
      <c r="AA752" s="11">
        <f t="shared" ca="1" si="108"/>
        <v>19</v>
      </c>
      <c r="AB752" s="6" t="str">
        <f ca="1">LOOKUP(AA752,AC2:AC21,AD2:AD21)</f>
        <v>DC4MDB09</v>
      </c>
    </row>
    <row r="753" spans="1:28" ht="12" customHeight="1">
      <c r="A753" s="6" t="e">
        <f>TRIM(CLEAN(MID(Updates!D753,FIND("Network User Id: ",Updates!D753)+17,(FIND("E-MAIL ACCOUNTS",Updates!D753)-(FIND("Network User Id:",Updates!D753)+17)))))</f>
        <v>#VALUE!</v>
      </c>
      <c r="B753" s="6" t="e">
        <f>TRIM(CLEAN(MID(Updates!D753,FIND("Logon ID: ",Updates!D753)+10,(FIND("Password:",Updates!D753)-(FIND("Logon ID:",Updates!D753)+10)))))</f>
        <v>#VALUE!</v>
      </c>
      <c r="C753" t="e">
        <f>TRIM(CLEAN(MID(Updates!D753,FIND("Primary Address: ",Updates!D753)+17,(FIND("Secondary Address:",Updates!D753)-(FIND("Primary Address: ",Updates!D753)+17)))))</f>
        <v>#VALUE!</v>
      </c>
      <c r="D753" t="e">
        <f>TRIM(CLEAN(MID(Updates!D753,FIND("Secondary Address: ",Updates!D753)+19,(FIND("** PLEASE DO NOT REPLY TO THIS E-MAIL. ",Updates!D753)-(FIND("Secondary Address: ",Updates!D753)+19)))))</f>
        <v>#VALUE!</v>
      </c>
      <c r="E753" t="b">
        <f>IF(COUNT(SEARCH({"transpo.ottawa.on.ca"},D753)),"@ottawa.ca")</f>
        <v>0</v>
      </c>
      <c r="F753" s="9" t="e">
        <f t="shared" si="100"/>
        <v>#VALUE!</v>
      </c>
      <c r="G753" t="e">
        <f>TRIM(CLEAN(MID(Updates!D753,FIND("E-mail Address: ",Updates!D753)+16,(FIND("The employee",Updates!D753)-(FIND("E-mail Address: ",Updates!D753)+16)))))</f>
        <v>#VALUE!</v>
      </c>
      <c r="H753" t="e">
        <f>TRIM(CLEAN(MID(Updates!D753,FIND("Account Password: ",Updates!D753)+18,(FIND("NETWORK ACCOUNTS",Updates!D753)-(FIND("Account Password:",Updates!D753)+18)))))</f>
        <v>#VALUE!</v>
      </c>
      <c r="I753" t="e">
        <f>TRIM(CLEAN(MID(Updates!D753,FIND("Password: ",Updates!D753)+10,(FIND("E-mail",Updates!D753)-(FIND("Password:",Updates!D753)+12)))))</f>
        <v>#VALUE!</v>
      </c>
      <c r="J753" t="e">
        <f>TRIM(CLEAN(MID(Updates!D753,FIND("Account to clone: ",Updates!D753)+18,(FIND("Position",Updates!D753)-(FIND("Account to clone: ",Updates!D753)+18)))))</f>
        <v>#VALUE!</v>
      </c>
      <c r="K753" t="e">
        <f>TRIM(CLEAN(MID(Updates!D753,FIND("Clone permissions of another account: ",Updates!D753)+38,(FIND("Email required:",Updates!D753)-(FIND("Clone permissions of another account: ",Updates!D753)+38)))))</f>
        <v>#VALUE!</v>
      </c>
      <c r="L753" t="e">
        <f t="shared" si="101"/>
        <v>#VALUE!</v>
      </c>
      <c r="M753" s="8" t="e">
        <f>TRIM(CLEAN(MID(Updates!D753,FIND("Branch: ",Updates!D753)+8,(FIND("Division",Updates!D753)-(FIND("Branch: ",Updates!D753)+8)))))</f>
        <v>#VALUE!</v>
      </c>
      <c r="N753" s="8" t="e">
        <f>TRIM(CLEAN(MID(Updates!D753,FIND("Pooled Position: ",Updates!D753)+17,(FIND("Are the",Updates!D753)-(FIND("Pooled Position: ",Updates!D753)+17)))))</f>
        <v>#VALUE!</v>
      </c>
      <c r="O753" t="e">
        <f>TRIM(CLEAN(MID(Updates!D753,FIND("Employee Name: ",Updates!D753)+15,(FIND("Job Title",Updates!D753)-(FIND("Employee Name: ",Updates!D753)+15)))))</f>
        <v>#VALUE!</v>
      </c>
      <c r="P753" t="e">
        <f t="shared" si="102"/>
        <v>#VALUE!</v>
      </c>
      <c r="Q753" t="e">
        <f t="shared" si="103"/>
        <v>#VALUE!</v>
      </c>
      <c r="R753" t="e">
        <f t="shared" si="104"/>
        <v>#VALUE!</v>
      </c>
      <c r="S753" t="e">
        <f>TRIM(CLEAN(MID(Updates!D753,FIND("Account to clone: ",Updates!D753)+18,(FIND("Position",Updates!D753)-(FIND("Account to clone: ",Updates!D753)+18)))))</f>
        <v>#VALUE!</v>
      </c>
      <c r="T753" t="str">
        <f t="shared" si="105"/>
        <v/>
      </c>
      <c r="U753" t="str">
        <f t="shared" si="106"/>
        <v>No</v>
      </c>
      <c r="V753" t="e">
        <f>TRIM(CLEAN(MID(Updates!D753,FIND("Home Share (H:\ drive) required: ",Updates!D753)+4,(FIND("Group Share (S:\ drive) required: ",Updates!D753)-(FIND("Home Share (H:\ drive) required: ",Updates!D753)+4)))))</f>
        <v>#VALUE!</v>
      </c>
      <c r="W753" t="str">
        <f t="shared" si="107"/>
        <v>No</v>
      </c>
      <c r="X753" t="e">
        <f>TRIM(CLEAN(MID(Updates!D753,FIND("S Drive Path: ",Updates!D753)+14,(FIND("Position",Updates!D753)-(FIND("S Drive Path: ",Updates!D753)+14)))))</f>
        <v>#VALUE!</v>
      </c>
      <c r="Y753" t="e">
        <f>("USR\"&amp;Updates!K753)</f>
        <v>#VALUE!</v>
      </c>
      <c r="Z753" t="e">
        <f>Updates!K753&amp;"$"</f>
        <v>#VALUE!</v>
      </c>
      <c r="AA753" s="11">
        <f t="shared" ca="1" si="108"/>
        <v>1</v>
      </c>
      <c r="AB753" s="6" t="str">
        <f ca="1">LOOKUP(AA753,AC2:AC21,AD2:AD21)</f>
        <v>DC1MDB01</v>
      </c>
    </row>
    <row r="754" spans="1:28" ht="12" customHeight="1">
      <c r="A754" s="6" t="e">
        <f>TRIM(CLEAN(MID(Updates!D754,FIND("Network User Id: ",Updates!D754)+17,(FIND("E-MAIL ACCOUNTS",Updates!D754)-(FIND("Network User Id:",Updates!D754)+17)))))</f>
        <v>#VALUE!</v>
      </c>
      <c r="B754" s="6" t="e">
        <f>TRIM(CLEAN(MID(Updates!D754,FIND("Logon ID: ",Updates!D754)+10,(FIND("Password:",Updates!D754)-(FIND("Logon ID:",Updates!D754)+10)))))</f>
        <v>#VALUE!</v>
      </c>
      <c r="C754" t="e">
        <f>TRIM(CLEAN(MID(Updates!D754,FIND("Primary Address: ",Updates!D754)+17,(FIND("Secondary Address:",Updates!D754)-(FIND("Primary Address: ",Updates!D754)+17)))))</f>
        <v>#VALUE!</v>
      </c>
      <c r="D754" t="e">
        <f>TRIM(CLEAN(MID(Updates!D754,FIND("Secondary Address: ",Updates!D754)+19,(FIND("** PLEASE DO NOT REPLY TO THIS E-MAIL. ",Updates!D754)-(FIND("Secondary Address: ",Updates!D754)+19)))))</f>
        <v>#VALUE!</v>
      </c>
      <c r="E754" t="b">
        <f>IF(COUNT(SEARCH({"transpo.ottawa.on.ca"},D754)),"@ottawa.ca")</f>
        <v>0</v>
      </c>
      <c r="F754" s="9" t="e">
        <f t="shared" si="100"/>
        <v>#VALUE!</v>
      </c>
      <c r="G754" t="e">
        <f>TRIM(CLEAN(MID(Updates!D754,FIND("E-mail Address: ",Updates!D754)+16,(FIND("The employee",Updates!D754)-(FIND("E-mail Address: ",Updates!D754)+16)))))</f>
        <v>#VALUE!</v>
      </c>
      <c r="H754" t="e">
        <f>TRIM(CLEAN(MID(Updates!D754,FIND("Account Password: ",Updates!D754)+18,(FIND("NETWORK ACCOUNTS",Updates!D754)-(FIND("Account Password:",Updates!D754)+18)))))</f>
        <v>#VALUE!</v>
      </c>
      <c r="I754" t="e">
        <f>TRIM(CLEAN(MID(Updates!D754,FIND("Password: ",Updates!D754)+10,(FIND("E-mail",Updates!D754)-(FIND("Password:",Updates!D754)+12)))))</f>
        <v>#VALUE!</v>
      </c>
      <c r="J754" t="e">
        <f>TRIM(CLEAN(MID(Updates!D754,FIND("Account to clone: ",Updates!D754)+18,(FIND("Position",Updates!D754)-(FIND("Account to clone: ",Updates!D754)+18)))))</f>
        <v>#VALUE!</v>
      </c>
      <c r="K754" t="e">
        <f>TRIM(CLEAN(MID(Updates!D754,FIND("Clone permissions of another account: ",Updates!D754)+38,(FIND("Email required:",Updates!D754)-(FIND("Clone permissions of another account: ",Updates!D754)+38)))))</f>
        <v>#VALUE!</v>
      </c>
      <c r="L754" t="e">
        <f t="shared" si="101"/>
        <v>#VALUE!</v>
      </c>
      <c r="M754" s="8" t="e">
        <f>TRIM(CLEAN(MID(Updates!D754,FIND("Branch: ",Updates!D754)+8,(FIND("Division",Updates!D754)-(FIND("Branch: ",Updates!D754)+8)))))</f>
        <v>#VALUE!</v>
      </c>
      <c r="N754" s="8" t="e">
        <f>TRIM(CLEAN(MID(Updates!D754,FIND("Pooled Position: ",Updates!D754)+17,(FIND("Are the",Updates!D754)-(FIND("Pooled Position: ",Updates!D754)+17)))))</f>
        <v>#VALUE!</v>
      </c>
      <c r="O754" t="e">
        <f>TRIM(CLEAN(MID(Updates!D754,FIND("Employee Name: ",Updates!D754)+15,(FIND("Job Title",Updates!D754)-(FIND("Employee Name: ",Updates!D754)+15)))))</f>
        <v>#VALUE!</v>
      </c>
      <c r="P754" t="e">
        <f t="shared" si="102"/>
        <v>#VALUE!</v>
      </c>
      <c r="Q754" t="e">
        <f t="shared" si="103"/>
        <v>#VALUE!</v>
      </c>
      <c r="R754" t="e">
        <f t="shared" si="104"/>
        <v>#VALUE!</v>
      </c>
      <c r="S754" t="e">
        <f>TRIM(CLEAN(MID(Updates!D754,FIND("Account to clone: ",Updates!D754)+18,(FIND("Position",Updates!D754)-(FIND("Account to clone: ",Updates!D754)+18)))))</f>
        <v>#VALUE!</v>
      </c>
      <c r="T754" t="str">
        <f t="shared" si="105"/>
        <v/>
      </c>
      <c r="U754" t="str">
        <f t="shared" si="106"/>
        <v>No</v>
      </c>
      <c r="V754" t="e">
        <f>TRIM(CLEAN(MID(Updates!D754,FIND("Home Share (H:\ drive) required: ",Updates!D754)+4,(FIND("Group Share (S:\ drive) required: ",Updates!D754)-(FIND("Home Share (H:\ drive) required: ",Updates!D754)+4)))))</f>
        <v>#VALUE!</v>
      </c>
      <c r="W754" t="str">
        <f t="shared" si="107"/>
        <v>No</v>
      </c>
      <c r="X754" t="e">
        <f>TRIM(CLEAN(MID(Updates!D754,FIND("S Drive Path: ",Updates!D754)+14,(FIND("Position",Updates!D754)-(FIND("S Drive Path: ",Updates!D754)+14)))))</f>
        <v>#VALUE!</v>
      </c>
      <c r="Y754" t="e">
        <f>("USR\"&amp;Updates!K754)</f>
        <v>#VALUE!</v>
      </c>
      <c r="Z754" t="e">
        <f>Updates!K754&amp;"$"</f>
        <v>#VALUE!</v>
      </c>
      <c r="AA754" s="11">
        <f t="shared" ca="1" si="108"/>
        <v>17</v>
      </c>
      <c r="AB754" s="6" t="str">
        <f ca="1">LOOKUP(AA754,AC2:AC21,AD2:AD21)</f>
        <v>DC4MDB07</v>
      </c>
    </row>
    <row r="755" spans="1:28" ht="12" customHeight="1">
      <c r="A755" s="6" t="e">
        <f>TRIM(CLEAN(MID(Updates!D755,FIND("Network User Id: ",Updates!D755)+17,(FIND("E-MAIL ACCOUNTS",Updates!D755)-(FIND("Network User Id:",Updates!D755)+17)))))</f>
        <v>#VALUE!</v>
      </c>
      <c r="B755" s="6" t="e">
        <f>TRIM(CLEAN(MID(Updates!D755,FIND("Logon ID: ",Updates!D755)+10,(FIND("Password:",Updates!D755)-(FIND("Logon ID:",Updates!D755)+10)))))</f>
        <v>#VALUE!</v>
      </c>
      <c r="C755" t="e">
        <f>TRIM(CLEAN(MID(Updates!D755,FIND("Primary Address: ",Updates!D755)+17,(FIND("Secondary Address:",Updates!D755)-(FIND("Primary Address: ",Updates!D755)+17)))))</f>
        <v>#VALUE!</v>
      </c>
      <c r="D755" t="e">
        <f>TRIM(CLEAN(MID(Updates!D755,FIND("Secondary Address: ",Updates!D755)+19,(FIND("** PLEASE DO NOT REPLY TO THIS E-MAIL. ",Updates!D755)-(FIND("Secondary Address: ",Updates!D755)+19)))))</f>
        <v>#VALUE!</v>
      </c>
      <c r="E755" t="b">
        <f>IF(COUNT(SEARCH({"transpo.ottawa.on.ca"},D755)),"@ottawa.ca")</f>
        <v>0</v>
      </c>
      <c r="F755" s="9" t="e">
        <f t="shared" si="100"/>
        <v>#VALUE!</v>
      </c>
      <c r="G755" t="e">
        <f>TRIM(CLEAN(MID(Updates!D755,FIND("E-mail Address: ",Updates!D755)+16,(FIND("The employee",Updates!D755)-(FIND("E-mail Address: ",Updates!D755)+16)))))</f>
        <v>#VALUE!</v>
      </c>
      <c r="H755" t="e">
        <f>TRIM(CLEAN(MID(Updates!D755,FIND("Account Password: ",Updates!D755)+18,(FIND("NETWORK ACCOUNTS",Updates!D755)-(FIND("Account Password:",Updates!D755)+18)))))</f>
        <v>#VALUE!</v>
      </c>
      <c r="I755" t="e">
        <f>TRIM(CLEAN(MID(Updates!D755,FIND("Password: ",Updates!D755)+10,(FIND("E-mail",Updates!D755)-(FIND("Password:",Updates!D755)+12)))))</f>
        <v>#VALUE!</v>
      </c>
      <c r="J755" t="e">
        <f>TRIM(CLEAN(MID(Updates!D755,FIND("Account to clone: ",Updates!D755)+18,(FIND("Position",Updates!D755)-(FIND("Account to clone: ",Updates!D755)+18)))))</f>
        <v>#VALUE!</v>
      </c>
      <c r="K755" t="e">
        <f>TRIM(CLEAN(MID(Updates!D755,FIND("Clone permissions of another account: ",Updates!D755)+38,(FIND("Email required:",Updates!D755)-(FIND("Clone permissions of another account: ",Updates!D755)+38)))))</f>
        <v>#VALUE!</v>
      </c>
      <c r="L755" t="e">
        <f t="shared" si="101"/>
        <v>#VALUE!</v>
      </c>
      <c r="M755" s="8" t="e">
        <f>TRIM(CLEAN(MID(Updates!D755,FIND("Branch: ",Updates!D755)+8,(FIND("Division",Updates!D755)-(FIND("Branch: ",Updates!D755)+8)))))</f>
        <v>#VALUE!</v>
      </c>
      <c r="N755" s="8" t="e">
        <f>TRIM(CLEAN(MID(Updates!D755,FIND("Pooled Position: ",Updates!D755)+17,(FIND("Are the",Updates!D755)-(FIND("Pooled Position: ",Updates!D755)+17)))))</f>
        <v>#VALUE!</v>
      </c>
      <c r="O755" t="e">
        <f>TRIM(CLEAN(MID(Updates!D755,FIND("Employee Name: ",Updates!D755)+15,(FIND("Job Title",Updates!D755)-(FIND("Employee Name: ",Updates!D755)+15)))))</f>
        <v>#VALUE!</v>
      </c>
      <c r="P755" t="e">
        <f t="shared" si="102"/>
        <v>#VALUE!</v>
      </c>
      <c r="Q755" t="e">
        <f t="shared" si="103"/>
        <v>#VALUE!</v>
      </c>
      <c r="R755" t="e">
        <f t="shared" si="104"/>
        <v>#VALUE!</v>
      </c>
      <c r="S755" t="e">
        <f>TRIM(CLEAN(MID(Updates!D755,FIND("Account to clone: ",Updates!D755)+18,(FIND("Position",Updates!D755)-(FIND("Account to clone: ",Updates!D755)+18)))))</f>
        <v>#VALUE!</v>
      </c>
      <c r="T755" t="str">
        <f t="shared" si="105"/>
        <v/>
      </c>
      <c r="U755" t="str">
        <f t="shared" si="106"/>
        <v>No</v>
      </c>
      <c r="V755" t="e">
        <f>TRIM(CLEAN(MID(Updates!D755,FIND("Home Share (H:\ drive) required: ",Updates!D755)+4,(FIND("Group Share (S:\ drive) required: ",Updates!D755)-(FIND("Home Share (H:\ drive) required: ",Updates!D755)+4)))))</f>
        <v>#VALUE!</v>
      </c>
      <c r="W755" t="str">
        <f t="shared" si="107"/>
        <v>No</v>
      </c>
      <c r="X755" t="e">
        <f>TRIM(CLEAN(MID(Updates!D755,FIND("S Drive Path: ",Updates!D755)+14,(FIND("Position",Updates!D755)-(FIND("S Drive Path: ",Updates!D755)+14)))))</f>
        <v>#VALUE!</v>
      </c>
      <c r="Y755" t="e">
        <f>("USR\"&amp;Updates!K755)</f>
        <v>#VALUE!</v>
      </c>
      <c r="Z755" t="e">
        <f>Updates!K755&amp;"$"</f>
        <v>#VALUE!</v>
      </c>
      <c r="AA755" s="11">
        <f t="shared" ca="1" si="108"/>
        <v>13</v>
      </c>
      <c r="AB755" s="6" t="str">
        <f ca="1">LOOKUP(AA755,AC2:AC21,AD2:AD21)</f>
        <v>DC4MDB03</v>
      </c>
    </row>
    <row r="756" spans="1:28" ht="12" customHeight="1">
      <c r="A756" s="6" t="e">
        <f>TRIM(CLEAN(MID(Updates!D756,FIND("Network User Id: ",Updates!D756)+17,(FIND("E-MAIL ACCOUNTS",Updates!D756)-(FIND("Network User Id:",Updates!D756)+17)))))</f>
        <v>#VALUE!</v>
      </c>
      <c r="B756" s="6" t="e">
        <f>TRIM(CLEAN(MID(Updates!D756,FIND("Logon ID: ",Updates!D756)+10,(FIND("Password:",Updates!D756)-(FIND("Logon ID:",Updates!D756)+10)))))</f>
        <v>#VALUE!</v>
      </c>
      <c r="C756" t="e">
        <f>TRIM(CLEAN(MID(Updates!D756,FIND("Primary Address: ",Updates!D756)+17,(FIND("Secondary Address:",Updates!D756)-(FIND("Primary Address: ",Updates!D756)+17)))))</f>
        <v>#VALUE!</v>
      </c>
      <c r="D756" t="e">
        <f>TRIM(CLEAN(MID(Updates!D756,FIND("Secondary Address: ",Updates!D756)+19,(FIND("** PLEASE DO NOT REPLY TO THIS E-MAIL. ",Updates!D756)-(FIND("Secondary Address: ",Updates!D756)+19)))))</f>
        <v>#VALUE!</v>
      </c>
      <c r="E756" t="b">
        <f>IF(COUNT(SEARCH({"transpo.ottawa.on.ca"},D756)),"@ottawa.ca")</f>
        <v>0</v>
      </c>
      <c r="F756" s="9" t="e">
        <f t="shared" si="100"/>
        <v>#VALUE!</v>
      </c>
      <c r="G756" t="e">
        <f>TRIM(CLEAN(MID(Updates!D756,FIND("E-mail Address: ",Updates!D756)+16,(FIND("The employee",Updates!D756)-(FIND("E-mail Address: ",Updates!D756)+16)))))</f>
        <v>#VALUE!</v>
      </c>
      <c r="H756" t="e">
        <f>TRIM(CLEAN(MID(Updates!D756,FIND("Account Password: ",Updates!D756)+18,(FIND("NETWORK ACCOUNTS",Updates!D756)-(FIND("Account Password:",Updates!D756)+18)))))</f>
        <v>#VALUE!</v>
      </c>
      <c r="I756" t="e">
        <f>TRIM(CLEAN(MID(Updates!D756,FIND("Password: ",Updates!D756)+10,(FIND("E-mail",Updates!D756)-(FIND("Password:",Updates!D756)+12)))))</f>
        <v>#VALUE!</v>
      </c>
      <c r="J756" t="e">
        <f>TRIM(CLEAN(MID(Updates!D756,FIND("Account to clone: ",Updates!D756)+18,(FIND("Position",Updates!D756)-(FIND("Account to clone: ",Updates!D756)+18)))))</f>
        <v>#VALUE!</v>
      </c>
      <c r="K756" t="e">
        <f>TRIM(CLEAN(MID(Updates!D756,FIND("Clone permissions of another account: ",Updates!D756)+38,(FIND("Email required:",Updates!D756)-(FIND("Clone permissions of another account: ",Updates!D756)+38)))))</f>
        <v>#VALUE!</v>
      </c>
      <c r="L756" t="e">
        <f t="shared" si="101"/>
        <v>#VALUE!</v>
      </c>
      <c r="M756" s="8" t="e">
        <f>TRIM(CLEAN(MID(Updates!D756,FIND("Branch: ",Updates!D756)+8,(FIND("Division",Updates!D756)-(FIND("Branch: ",Updates!D756)+8)))))</f>
        <v>#VALUE!</v>
      </c>
      <c r="N756" s="8" t="e">
        <f>TRIM(CLEAN(MID(Updates!D756,FIND("Pooled Position: ",Updates!D756)+17,(FIND("Are the",Updates!D756)-(FIND("Pooled Position: ",Updates!D756)+17)))))</f>
        <v>#VALUE!</v>
      </c>
      <c r="O756" t="e">
        <f>TRIM(CLEAN(MID(Updates!D756,FIND("Employee Name: ",Updates!D756)+15,(FIND("Job Title",Updates!D756)-(FIND("Employee Name: ",Updates!D756)+15)))))</f>
        <v>#VALUE!</v>
      </c>
      <c r="P756" t="e">
        <f t="shared" si="102"/>
        <v>#VALUE!</v>
      </c>
      <c r="Q756" t="e">
        <f t="shared" si="103"/>
        <v>#VALUE!</v>
      </c>
      <c r="R756" t="e">
        <f t="shared" si="104"/>
        <v>#VALUE!</v>
      </c>
      <c r="S756" t="e">
        <f>TRIM(CLEAN(MID(Updates!D756,FIND("Account to clone: ",Updates!D756)+18,(FIND("Position",Updates!D756)-(FIND("Account to clone: ",Updates!D756)+18)))))</f>
        <v>#VALUE!</v>
      </c>
      <c r="T756" t="str">
        <f t="shared" si="105"/>
        <v/>
      </c>
      <c r="U756" t="str">
        <f t="shared" si="106"/>
        <v>No</v>
      </c>
      <c r="V756" t="e">
        <f>TRIM(CLEAN(MID(Updates!D756,FIND("Home Share (H:\ drive) required: ",Updates!D756)+4,(FIND("Group Share (S:\ drive) required: ",Updates!D756)-(FIND("Home Share (H:\ drive) required: ",Updates!D756)+4)))))</f>
        <v>#VALUE!</v>
      </c>
      <c r="W756" t="str">
        <f t="shared" si="107"/>
        <v>No</v>
      </c>
      <c r="X756" t="e">
        <f>TRIM(CLEAN(MID(Updates!D756,FIND("S Drive Path: ",Updates!D756)+14,(FIND("Position",Updates!D756)-(FIND("S Drive Path: ",Updates!D756)+14)))))</f>
        <v>#VALUE!</v>
      </c>
      <c r="Y756" t="e">
        <f>("USR\"&amp;Updates!K756)</f>
        <v>#VALUE!</v>
      </c>
      <c r="Z756" t="e">
        <f>Updates!K756&amp;"$"</f>
        <v>#VALUE!</v>
      </c>
      <c r="AA756" s="11">
        <f t="shared" ca="1" si="108"/>
        <v>20</v>
      </c>
      <c r="AB756" s="6" t="str">
        <f ca="1">LOOKUP(AA756,AC2:AC21,AD2:AD21)</f>
        <v>DC4MDB10</v>
      </c>
    </row>
    <row r="757" spans="1:28" ht="12" customHeight="1">
      <c r="A757" s="6" t="e">
        <f>TRIM(CLEAN(MID(Updates!D757,FIND("Network User Id: ",Updates!D757)+17,(FIND("E-MAIL ACCOUNTS",Updates!D757)-(FIND("Network User Id:",Updates!D757)+17)))))</f>
        <v>#VALUE!</v>
      </c>
      <c r="B757" s="6" t="e">
        <f>TRIM(CLEAN(MID(Updates!D757,FIND("Logon ID: ",Updates!D757)+10,(FIND("Password:",Updates!D757)-(FIND("Logon ID:",Updates!D757)+10)))))</f>
        <v>#VALUE!</v>
      </c>
      <c r="C757" t="e">
        <f>TRIM(CLEAN(MID(Updates!D757,FIND("Primary Address: ",Updates!D757)+17,(FIND("Secondary Address:",Updates!D757)-(FIND("Primary Address: ",Updates!D757)+17)))))</f>
        <v>#VALUE!</v>
      </c>
      <c r="D757" t="e">
        <f>TRIM(CLEAN(MID(Updates!D757,FIND("Secondary Address: ",Updates!D757)+19,(FIND("** PLEASE DO NOT REPLY TO THIS E-MAIL. ",Updates!D757)-(FIND("Secondary Address: ",Updates!D757)+19)))))</f>
        <v>#VALUE!</v>
      </c>
      <c r="E757" t="b">
        <f>IF(COUNT(SEARCH({"transpo.ottawa.on.ca"},D757)),"@ottawa.ca")</f>
        <v>0</v>
      </c>
      <c r="F757" s="9" t="e">
        <f t="shared" si="100"/>
        <v>#VALUE!</v>
      </c>
      <c r="G757" t="e">
        <f>TRIM(CLEAN(MID(Updates!D757,FIND("E-mail Address: ",Updates!D757)+16,(FIND("The employee",Updates!D757)-(FIND("E-mail Address: ",Updates!D757)+16)))))</f>
        <v>#VALUE!</v>
      </c>
      <c r="H757" t="e">
        <f>TRIM(CLEAN(MID(Updates!D757,FIND("Account Password: ",Updates!D757)+18,(FIND("NETWORK ACCOUNTS",Updates!D757)-(FIND("Account Password:",Updates!D757)+18)))))</f>
        <v>#VALUE!</v>
      </c>
      <c r="I757" t="e">
        <f>TRIM(CLEAN(MID(Updates!D757,FIND("Password: ",Updates!D757)+10,(FIND("E-mail",Updates!D757)-(FIND("Password:",Updates!D757)+12)))))</f>
        <v>#VALUE!</v>
      </c>
      <c r="J757" t="e">
        <f>TRIM(CLEAN(MID(Updates!D757,FIND("Account to clone: ",Updates!D757)+18,(FIND("Position",Updates!D757)-(FIND("Account to clone: ",Updates!D757)+18)))))</f>
        <v>#VALUE!</v>
      </c>
      <c r="K757" t="e">
        <f>TRIM(CLEAN(MID(Updates!D757,FIND("Clone permissions of another account: ",Updates!D757)+38,(FIND("Email required:",Updates!D757)-(FIND("Clone permissions of another account: ",Updates!D757)+38)))))</f>
        <v>#VALUE!</v>
      </c>
      <c r="L757" t="e">
        <f t="shared" si="101"/>
        <v>#VALUE!</v>
      </c>
      <c r="M757" s="8" t="e">
        <f>TRIM(CLEAN(MID(Updates!D757,FIND("Branch: ",Updates!D757)+8,(FIND("Division",Updates!D757)-(FIND("Branch: ",Updates!D757)+8)))))</f>
        <v>#VALUE!</v>
      </c>
      <c r="N757" s="8" t="e">
        <f>TRIM(CLEAN(MID(Updates!D757,FIND("Pooled Position: ",Updates!D757)+17,(FIND("Are the",Updates!D757)-(FIND("Pooled Position: ",Updates!D757)+17)))))</f>
        <v>#VALUE!</v>
      </c>
      <c r="O757" t="e">
        <f>TRIM(CLEAN(MID(Updates!D757,FIND("Employee Name: ",Updates!D757)+15,(FIND("Job Title",Updates!D757)-(FIND("Employee Name: ",Updates!D757)+15)))))</f>
        <v>#VALUE!</v>
      </c>
      <c r="P757" t="e">
        <f t="shared" si="102"/>
        <v>#VALUE!</v>
      </c>
      <c r="Q757" t="e">
        <f t="shared" si="103"/>
        <v>#VALUE!</v>
      </c>
      <c r="R757" t="e">
        <f t="shared" si="104"/>
        <v>#VALUE!</v>
      </c>
      <c r="S757" t="e">
        <f>TRIM(CLEAN(MID(Updates!D757,FIND("Account to clone: ",Updates!D757)+18,(FIND("Position",Updates!D757)-(FIND("Account to clone: ",Updates!D757)+18)))))</f>
        <v>#VALUE!</v>
      </c>
      <c r="T757" t="str">
        <f t="shared" si="105"/>
        <v/>
      </c>
      <c r="U757" t="str">
        <f t="shared" si="106"/>
        <v>No</v>
      </c>
      <c r="V757" t="e">
        <f>TRIM(CLEAN(MID(Updates!D757,FIND("Home Share (H:\ drive) required: ",Updates!D757)+4,(FIND("Group Share (S:\ drive) required: ",Updates!D757)-(FIND("Home Share (H:\ drive) required: ",Updates!D757)+4)))))</f>
        <v>#VALUE!</v>
      </c>
      <c r="W757" t="str">
        <f t="shared" si="107"/>
        <v>No</v>
      </c>
      <c r="X757" t="e">
        <f>TRIM(CLEAN(MID(Updates!D757,FIND("S Drive Path: ",Updates!D757)+14,(FIND("Position",Updates!D757)-(FIND("S Drive Path: ",Updates!D757)+14)))))</f>
        <v>#VALUE!</v>
      </c>
      <c r="Y757" t="e">
        <f>("USR\"&amp;Updates!K757)</f>
        <v>#VALUE!</v>
      </c>
      <c r="Z757" t="e">
        <f>Updates!K757&amp;"$"</f>
        <v>#VALUE!</v>
      </c>
      <c r="AA757" s="11">
        <f t="shared" ca="1" si="108"/>
        <v>16</v>
      </c>
      <c r="AB757" s="6" t="str">
        <f ca="1">LOOKUP(AA757,AC2:AC21,AD2:AD21)</f>
        <v>DC4MDB06</v>
      </c>
    </row>
    <row r="758" spans="1:28" ht="12" customHeight="1">
      <c r="A758" s="6" t="e">
        <f>TRIM(CLEAN(MID(Updates!D758,FIND("Network User Id: ",Updates!D758)+17,(FIND("E-MAIL ACCOUNTS",Updates!D758)-(FIND("Network User Id:",Updates!D758)+17)))))</f>
        <v>#VALUE!</v>
      </c>
      <c r="B758" s="6" t="e">
        <f>TRIM(CLEAN(MID(Updates!D758,FIND("Logon ID: ",Updates!D758)+10,(FIND("Password:",Updates!D758)-(FIND("Logon ID:",Updates!D758)+10)))))</f>
        <v>#VALUE!</v>
      </c>
      <c r="C758" t="e">
        <f>TRIM(CLEAN(MID(Updates!D758,FIND("Primary Address: ",Updates!D758)+17,(FIND("Secondary Address:",Updates!D758)-(FIND("Primary Address: ",Updates!D758)+17)))))</f>
        <v>#VALUE!</v>
      </c>
      <c r="D758" t="e">
        <f>TRIM(CLEAN(MID(Updates!D758,FIND("Secondary Address: ",Updates!D758)+19,(FIND("** PLEASE DO NOT REPLY TO THIS E-MAIL. ",Updates!D758)-(FIND("Secondary Address: ",Updates!D758)+19)))))</f>
        <v>#VALUE!</v>
      </c>
      <c r="E758" t="b">
        <f>IF(COUNT(SEARCH({"transpo.ottawa.on.ca"},D758)),"@ottawa.ca")</f>
        <v>0</v>
      </c>
      <c r="F758" s="9" t="e">
        <f t="shared" si="100"/>
        <v>#VALUE!</v>
      </c>
      <c r="G758" t="e">
        <f>TRIM(CLEAN(MID(Updates!D758,FIND("E-mail Address: ",Updates!D758)+16,(FIND("The employee",Updates!D758)-(FIND("E-mail Address: ",Updates!D758)+16)))))</f>
        <v>#VALUE!</v>
      </c>
      <c r="H758" t="e">
        <f>TRIM(CLEAN(MID(Updates!D758,FIND("Account Password: ",Updates!D758)+18,(FIND("NETWORK ACCOUNTS",Updates!D758)-(FIND("Account Password:",Updates!D758)+18)))))</f>
        <v>#VALUE!</v>
      </c>
      <c r="I758" t="e">
        <f>TRIM(CLEAN(MID(Updates!D758,FIND("Password: ",Updates!D758)+10,(FIND("E-mail",Updates!D758)-(FIND("Password:",Updates!D758)+12)))))</f>
        <v>#VALUE!</v>
      </c>
      <c r="J758" t="e">
        <f>TRIM(CLEAN(MID(Updates!D758,FIND("Account to clone: ",Updates!D758)+18,(FIND("Position",Updates!D758)-(FIND("Account to clone: ",Updates!D758)+18)))))</f>
        <v>#VALUE!</v>
      </c>
      <c r="K758" t="e">
        <f>TRIM(CLEAN(MID(Updates!D758,FIND("Clone permissions of another account: ",Updates!D758)+38,(FIND("Email required:",Updates!D758)-(FIND("Clone permissions of another account: ",Updates!D758)+38)))))</f>
        <v>#VALUE!</v>
      </c>
      <c r="L758" t="e">
        <f t="shared" si="101"/>
        <v>#VALUE!</v>
      </c>
      <c r="M758" s="8" t="e">
        <f>TRIM(CLEAN(MID(Updates!D758,FIND("Branch: ",Updates!D758)+8,(FIND("Division",Updates!D758)-(FIND("Branch: ",Updates!D758)+8)))))</f>
        <v>#VALUE!</v>
      </c>
      <c r="N758" s="8" t="e">
        <f>TRIM(CLEAN(MID(Updates!D758,FIND("Pooled Position: ",Updates!D758)+17,(FIND("Are the",Updates!D758)-(FIND("Pooled Position: ",Updates!D758)+17)))))</f>
        <v>#VALUE!</v>
      </c>
      <c r="O758" t="e">
        <f>TRIM(CLEAN(MID(Updates!D758,FIND("Employee Name: ",Updates!D758)+15,(FIND("Job Title",Updates!D758)-(FIND("Employee Name: ",Updates!D758)+15)))))</f>
        <v>#VALUE!</v>
      </c>
      <c r="P758" t="e">
        <f t="shared" si="102"/>
        <v>#VALUE!</v>
      </c>
      <c r="Q758" t="e">
        <f t="shared" si="103"/>
        <v>#VALUE!</v>
      </c>
      <c r="R758" t="e">
        <f t="shared" si="104"/>
        <v>#VALUE!</v>
      </c>
      <c r="S758" t="e">
        <f>TRIM(CLEAN(MID(Updates!D758,FIND("Account to clone: ",Updates!D758)+18,(FIND("Position",Updates!D758)-(FIND("Account to clone: ",Updates!D758)+18)))))</f>
        <v>#VALUE!</v>
      </c>
      <c r="T758" t="str">
        <f t="shared" si="105"/>
        <v/>
      </c>
      <c r="U758" t="str">
        <f t="shared" si="106"/>
        <v>No</v>
      </c>
      <c r="V758" t="e">
        <f>TRIM(CLEAN(MID(Updates!D758,FIND("Home Share (H:\ drive) required: ",Updates!D758)+4,(FIND("Group Share (S:\ drive) required: ",Updates!D758)-(FIND("Home Share (H:\ drive) required: ",Updates!D758)+4)))))</f>
        <v>#VALUE!</v>
      </c>
      <c r="W758" t="str">
        <f t="shared" si="107"/>
        <v>No</v>
      </c>
      <c r="X758" t="e">
        <f>TRIM(CLEAN(MID(Updates!D758,FIND("S Drive Path: ",Updates!D758)+14,(FIND("Position",Updates!D758)-(FIND("S Drive Path: ",Updates!D758)+14)))))</f>
        <v>#VALUE!</v>
      </c>
      <c r="Y758" t="e">
        <f>("USR\"&amp;Updates!K758)</f>
        <v>#VALUE!</v>
      </c>
      <c r="Z758" t="e">
        <f>Updates!K758&amp;"$"</f>
        <v>#VALUE!</v>
      </c>
      <c r="AA758" s="11">
        <f t="shared" ca="1" si="108"/>
        <v>12</v>
      </c>
      <c r="AB758" s="6" t="str">
        <f ca="1">LOOKUP(AA758,AC2:AC21,AD2:AD21)</f>
        <v>DC4MDB02</v>
      </c>
    </row>
    <row r="759" spans="1:28" ht="12" customHeight="1">
      <c r="A759" s="6" t="e">
        <f>TRIM(CLEAN(MID(Updates!D759,FIND("Network User Id: ",Updates!D759)+17,(FIND("E-MAIL ACCOUNTS",Updates!D759)-(FIND("Network User Id:",Updates!D759)+17)))))</f>
        <v>#VALUE!</v>
      </c>
      <c r="B759" s="6" t="e">
        <f>TRIM(CLEAN(MID(Updates!D759,FIND("Logon ID: ",Updates!D759)+10,(FIND("Password:",Updates!D759)-(FIND("Logon ID:",Updates!D759)+10)))))</f>
        <v>#VALUE!</v>
      </c>
      <c r="C759" t="e">
        <f>TRIM(CLEAN(MID(Updates!D759,FIND("Primary Address: ",Updates!D759)+17,(FIND("Secondary Address:",Updates!D759)-(FIND("Primary Address: ",Updates!D759)+17)))))</f>
        <v>#VALUE!</v>
      </c>
      <c r="D759" t="e">
        <f>TRIM(CLEAN(MID(Updates!D759,FIND("Secondary Address: ",Updates!D759)+19,(FIND("** PLEASE DO NOT REPLY TO THIS E-MAIL. ",Updates!D759)-(FIND("Secondary Address: ",Updates!D759)+19)))))</f>
        <v>#VALUE!</v>
      </c>
      <c r="E759" t="b">
        <f>IF(COUNT(SEARCH({"transpo.ottawa.on.ca"},D759)),"@ottawa.ca")</f>
        <v>0</v>
      </c>
      <c r="F759" s="9" t="e">
        <f t="shared" si="100"/>
        <v>#VALUE!</v>
      </c>
      <c r="G759" t="e">
        <f>TRIM(CLEAN(MID(Updates!D759,FIND("E-mail Address: ",Updates!D759)+16,(FIND("The employee",Updates!D759)-(FIND("E-mail Address: ",Updates!D759)+16)))))</f>
        <v>#VALUE!</v>
      </c>
      <c r="H759" t="e">
        <f>TRIM(CLEAN(MID(Updates!D759,FIND("Account Password: ",Updates!D759)+18,(FIND("NETWORK ACCOUNTS",Updates!D759)-(FIND("Account Password:",Updates!D759)+18)))))</f>
        <v>#VALUE!</v>
      </c>
      <c r="I759" t="e">
        <f>TRIM(CLEAN(MID(Updates!D759,FIND("Password: ",Updates!D759)+10,(FIND("E-mail",Updates!D759)-(FIND("Password:",Updates!D759)+12)))))</f>
        <v>#VALUE!</v>
      </c>
      <c r="J759" t="e">
        <f>TRIM(CLEAN(MID(Updates!D759,FIND("Account to clone: ",Updates!D759)+18,(FIND("Position",Updates!D759)-(FIND("Account to clone: ",Updates!D759)+18)))))</f>
        <v>#VALUE!</v>
      </c>
      <c r="K759" t="e">
        <f>TRIM(CLEAN(MID(Updates!D759,FIND("Clone permissions of another account: ",Updates!D759)+38,(FIND("Email required:",Updates!D759)-(FIND("Clone permissions of another account: ",Updates!D759)+38)))))</f>
        <v>#VALUE!</v>
      </c>
      <c r="L759" t="e">
        <f t="shared" si="101"/>
        <v>#VALUE!</v>
      </c>
      <c r="M759" s="8" t="e">
        <f>TRIM(CLEAN(MID(Updates!D759,FIND("Branch: ",Updates!D759)+8,(FIND("Division",Updates!D759)-(FIND("Branch: ",Updates!D759)+8)))))</f>
        <v>#VALUE!</v>
      </c>
      <c r="N759" s="8" t="e">
        <f>TRIM(CLEAN(MID(Updates!D759,FIND("Pooled Position: ",Updates!D759)+17,(FIND("Are the",Updates!D759)-(FIND("Pooled Position: ",Updates!D759)+17)))))</f>
        <v>#VALUE!</v>
      </c>
      <c r="O759" t="e">
        <f>TRIM(CLEAN(MID(Updates!D759,FIND("Employee Name: ",Updates!D759)+15,(FIND("Job Title",Updates!D759)-(FIND("Employee Name: ",Updates!D759)+15)))))</f>
        <v>#VALUE!</v>
      </c>
      <c r="P759" t="e">
        <f t="shared" si="102"/>
        <v>#VALUE!</v>
      </c>
      <c r="Q759" t="e">
        <f t="shared" si="103"/>
        <v>#VALUE!</v>
      </c>
      <c r="R759" t="e">
        <f t="shared" si="104"/>
        <v>#VALUE!</v>
      </c>
      <c r="S759" t="e">
        <f>TRIM(CLEAN(MID(Updates!D759,FIND("Account to clone: ",Updates!D759)+18,(FIND("Position",Updates!D759)-(FIND("Account to clone: ",Updates!D759)+18)))))</f>
        <v>#VALUE!</v>
      </c>
      <c r="T759" t="str">
        <f t="shared" si="105"/>
        <v/>
      </c>
      <c r="U759" t="str">
        <f t="shared" si="106"/>
        <v>No</v>
      </c>
      <c r="V759" t="e">
        <f>TRIM(CLEAN(MID(Updates!D759,FIND("Home Share (H:\ drive) required: ",Updates!D759)+4,(FIND("Group Share (S:\ drive) required: ",Updates!D759)-(FIND("Home Share (H:\ drive) required: ",Updates!D759)+4)))))</f>
        <v>#VALUE!</v>
      </c>
      <c r="W759" t="str">
        <f t="shared" si="107"/>
        <v>No</v>
      </c>
      <c r="X759" t="e">
        <f>TRIM(CLEAN(MID(Updates!D759,FIND("S Drive Path: ",Updates!D759)+14,(FIND("Position",Updates!D759)-(FIND("S Drive Path: ",Updates!D759)+14)))))</f>
        <v>#VALUE!</v>
      </c>
      <c r="Y759" t="e">
        <f>("USR\"&amp;Updates!K759)</f>
        <v>#VALUE!</v>
      </c>
      <c r="Z759" t="e">
        <f>Updates!K759&amp;"$"</f>
        <v>#VALUE!</v>
      </c>
      <c r="AA759" s="11">
        <f t="shared" ca="1" si="108"/>
        <v>3</v>
      </c>
      <c r="AB759" s="6" t="str">
        <f ca="1">LOOKUP(AA759,AC2:AC21,AD2:AD21)</f>
        <v>DC1MDB03</v>
      </c>
    </row>
    <row r="760" spans="1:28" ht="12" customHeight="1">
      <c r="A760" s="6" t="e">
        <f>TRIM(CLEAN(MID(Updates!D760,FIND("Network User Id: ",Updates!D760)+17,(FIND("E-MAIL ACCOUNTS",Updates!D760)-(FIND("Network User Id:",Updates!D760)+17)))))</f>
        <v>#VALUE!</v>
      </c>
      <c r="B760" s="6" t="e">
        <f>TRIM(CLEAN(MID(Updates!D760,FIND("Logon ID: ",Updates!D760)+10,(FIND("Password:",Updates!D760)-(FIND("Logon ID:",Updates!D760)+10)))))</f>
        <v>#VALUE!</v>
      </c>
      <c r="C760" t="e">
        <f>TRIM(CLEAN(MID(Updates!D760,FIND("Primary Address: ",Updates!D760)+17,(FIND("Secondary Address:",Updates!D760)-(FIND("Primary Address: ",Updates!D760)+17)))))</f>
        <v>#VALUE!</v>
      </c>
      <c r="D760" t="e">
        <f>TRIM(CLEAN(MID(Updates!D760,FIND("Secondary Address: ",Updates!D760)+19,(FIND("** PLEASE DO NOT REPLY TO THIS E-MAIL. ",Updates!D760)-(FIND("Secondary Address: ",Updates!D760)+19)))))</f>
        <v>#VALUE!</v>
      </c>
      <c r="E760" t="b">
        <f>IF(COUNT(SEARCH({"transpo.ottawa.on.ca"},D760)),"@ottawa.ca")</f>
        <v>0</v>
      </c>
      <c r="F760" s="9" t="e">
        <f t="shared" si="100"/>
        <v>#VALUE!</v>
      </c>
      <c r="G760" t="e">
        <f>TRIM(CLEAN(MID(Updates!D760,FIND("E-mail Address: ",Updates!D760)+16,(FIND("The employee",Updates!D760)-(FIND("E-mail Address: ",Updates!D760)+16)))))</f>
        <v>#VALUE!</v>
      </c>
      <c r="H760" t="e">
        <f>TRIM(CLEAN(MID(Updates!D760,FIND("Account Password: ",Updates!D760)+18,(FIND("NETWORK ACCOUNTS",Updates!D760)-(FIND("Account Password:",Updates!D760)+18)))))</f>
        <v>#VALUE!</v>
      </c>
      <c r="I760" t="e">
        <f>TRIM(CLEAN(MID(Updates!D760,FIND("Password: ",Updates!D760)+10,(FIND("E-mail",Updates!D760)-(FIND("Password:",Updates!D760)+12)))))</f>
        <v>#VALUE!</v>
      </c>
      <c r="J760" t="e">
        <f>TRIM(CLEAN(MID(Updates!D760,FIND("Account to clone: ",Updates!D760)+18,(FIND("Position",Updates!D760)-(FIND("Account to clone: ",Updates!D760)+18)))))</f>
        <v>#VALUE!</v>
      </c>
      <c r="K760" t="e">
        <f>TRIM(CLEAN(MID(Updates!D760,FIND("Clone permissions of another account: ",Updates!D760)+38,(FIND("Email required:",Updates!D760)-(FIND("Clone permissions of another account: ",Updates!D760)+38)))))</f>
        <v>#VALUE!</v>
      </c>
      <c r="L760" t="e">
        <f t="shared" si="101"/>
        <v>#VALUE!</v>
      </c>
      <c r="M760" s="8" t="e">
        <f>TRIM(CLEAN(MID(Updates!D760,FIND("Branch: ",Updates!D760)+8,(FIND("Division",Updates!D760)-(FIND("Branch: ",Updates!D760)+8)))))</f>
        <v>#VALUE!</v>
      </c>
      <c r="N760" s="8" t="e">
        <f>TRIM(CLEAN(MID(Updates!D760,FIND("Pooled Position: ",Updates!D760)+17,(FIND("Are the",Updates!D760)-(FIND("Pooled Position: ",Updates!D760)+17)))))</f>
        <v>#VALUE!</v>
      </c>
      <c r="O760" t="e">
        <f>TRIM(CLEAN(MID(Updates!D760,FIND("Employee Name: ",Updates!D760)+15,(FIND("Job Title",Updates!D760)-(FIND("Employee Name: ",Updates!D760)+15)))))</f>
        <v>#VALUE!</v>
      </c>
      <c r="P760" t="e">
        <f t="shared" si="102"/>
        <v>#VALUE!</v>
      </c>
      <c r="Q760" t="e">
        <f t="shared" si="103"/>
        <v>#VALUE!</v>
      </c>
      <c r="R760" t="e">
        <f t="shared" si="104"/>
        <v>#VALUE!</v>
      </c>
      <c r="S760" t="e">
        <f>TRIM(CLEAN(MID(Updates!D760,FIND("Account to clone: ",Updates!D760)+18,(FIND("Position",Updates!D760)-(FIND("Account to clone: ",Updates!D760)+18)))))</f>
        <v>#VALUE!</v>
      </c>
      <c r="T760" t="str">
        <f t="shared" si="105"/>
        <v/>
      </c>
      <c r="U760" t="str">
        <f t="shared" si="106"/>
        <v>No</v>
      </c>
      <c r="V760" t="e">
        <f>TRIM(CLEAN(MID(Updates!D760,FIND("Home Share (H:\ drive) required: ",Updates!D760)+4,(FIND("Group Share (S:\ drive) required: ",Updates!D760)-(FIND("Home Share (H:\ drive) required: ",Updates!D760)+4)))))</f>
        <v>#VALUE!</v>
      </c>
      <c r="W760" t="str">
        <f t="shared" si="107"/>
        <v>No</v>
      </c>
      <c r="X760" t="e">
        <f>TRIM(CLEAN(MID(Updates!D760,FIND("S Drive Path: ",Updates!D760)+14,(FIND("Position",Updates!D760)-(FIND("S Drive Path: ",Updates!D760)+14)))))</f>
        <v>#VALUE!</v>
      </c>
      <c r="Y760" t="e">
        <f>("USR\"&amp;Updates!K760)</f>
        <v>#VALUE!</v>
      </c>
      <c r="Z760" t="e">
        <f>Updates!K760&amp;"$"</f>
        <v>#VALUE!</v>
      </c>
      <c r="AA760" s="11">
        <f t="shared" ca="1" si="108"/>
        <v>11</v>
      </c>
      <c r="AB760" s="6" t="str">
        <f ca="1">LOOKUP(AA760,AC2:AC21,AD2:AD21)</f>
        <v>DC4MDB01</v>
      </c>
    </row>
    <row r="761" spans="1:28" ht="12" customHeight="1">
      <c r="A761" s="6" t="e">
        <f>TRIM(CLEAN(MID(Updates!D761,FIND("Network User Id: ",Updates!D761)+17,(FIND("E-MAIL ACCOUNTS",Updates!D761)-(FIND("Network User Id:",Updates!D761)+17)))))</f>
        <v>#VALUE!</v>
      </c>
      <c r="B761" s="6" t="e">
        <f>TRIM(CLEAN(MID(Updates!D761,FIND("Logon ID: ",Updates!D761)+10,(FIND("Password:",Updates!D761)-(FIND("Logon ID:",Updates!D761)+10)))))</f>
        <v>#VALUE!</v>
      </c>
      <c r="C761" t="e">
        <f>TRIM(CLEAN(MID(Updates!D761,FIND("Primary Address: ",Updates!D761)+17,(FIND("Secondary Address:",Updates!D761)-(FIND("Primary Address: ",Updates!D761)+17)))))</f>
        <v>#VALUE!</v>
      </c>
      <c r="D761" t="e">
        <f>TRIM(CLEAN(MID(Updates!D761,FIND("Secondary Address: ",Updates!D761)+19,(FIND("** PLEASE DO NOT REPLY TO THIS E-MAIL. ",Updates!D761)-(FIND("Secondary Address: ",Updates!D761)+19)))))</f>
        <v>#VALUE!</v>
      </c>
      <c r="E761" t="b">
        <f>IF(COUNT(SEARCH({"transpo.ottawa.on.ca"},D761)),"@ottawa.ca")</f>
        <v>0</v>
      </c>
      <c r="F761" s="9" t="e">
        <f t="shared" si="100"/>
        <v>#VALUE!</v>
      </c>
      <c r="G761" t="e">
        <f>TRIM(CLEAN(MID(Updates!D761,FIND("E-mail Address: ",Updates!D761)+16,(FIND("The employee",Updates!D761)-(FIND("E-mail Address: ",Updates!D761)+16)))))</f>
        <v>#VALUE!</v>
      </c>
      <c r="H761" t="e">
        <f>TRIM(CLEAN(MID(Updates!D761,FIND("Account Password: ",Updates!D761)+18,(FIND("NETWORK ACCOUNTS",Updates!D761)-(FIND("Account Password:",Updates!D761)+18)))))</f>
        <v>#VALUE!</v>
      </c>
      <c r="I761" t="e">
        <f>TRIM(CLEAN(MID(Updates!D761,FIND("Password: ",Updates!D761)+10,(FIND("E-mail",Updates!D761)-(FIND("Password:",Updates!D761)+12)))))</f>
        <v>#VALUE!</v>
      </c>
      <c r="J761" t="e">
        <f>TRIM(CLEAN(MID(Updates!D761,FIND("Account to clone: ",Updates!D761)+18,(FIND("Position",Updates!D761)-(FIND("Account to clone: ",Updates!D761)+18)))))</f>
        <v>#VALUE!</v>
      </c>
      <c r="K761" t="e">
        <f>TRIM(CLEAN(MID(Updates!D761,FIND("Clone permissions of another account: ",Updates!D761)+38,(FIND("Email required:",Updates!D761)-(FIND("Clone permissions of another account: ",Updates!D761)+38)))))</f>
        <v>#VALUE!</v>
      </c>
      <c r="L761" t="e">
        <f t="shared" si="101"/>
        <v>#VALUE!</v>
      </c>
      <c r="M761" s="8" t="e">
        <f>TRIM(CLEAN(MID(Updates!D761,FIND("Branch: ",Updates!D761)+8,(FIND("Division",Updates!D761)-(FIND("Branch: ",Updates!D761)+8)))))</f>
        <v>#VALUE!</v>
      </c>
      <c r="N761" s="8" t="e">
        <f>TRIM(CLEAN(MID(Updates!D761,FIND("Pooled Position: ",Updates!D761)+17,(FIND("Are the",Updates!D761)-(FIND("Pooled Position: ",Updates!D761)+17)))))</f>
        <v>#VALUE!</v>
      </c>
      <c r="O761" t="e">
        <f>TRIM(CLEAN(MID(Updates!D761,FIND("Employee Name: ",Updates!D761)+15,(FIND("Job Title",Updates!D761)-(FIND("Employee Name: ",Updates!D761)+15)))))</f>
        <v>#VALUE!</v>
      </c>
      <c r="P761" t="e">
        <f t="shared" si="102"/>
        <v>#VALUE!</v>
      </c>
      <c r="Q761" t="e">
        <f t="shared" si="103"/>
        <v>#VALUE!</v>
      </c>
      <c r="R761" t="e">
        <f t="shared" si="104"/>
        <v>#VALUE!</v>
      </c>
      <c r="S761" t="e">
        <f>TRIM(CLEAN(MID(Updates!D761,FIND("Account to clone: ",Updates!D761)+18,(FIND("Position",Updates!D761)-(FIND("Account to clone: ",Updates!D761)+18)))))</f>
        <v>#VALUE!</v>
      </c>
      <c r="T761" t="str">
        <f t="shared" si="105"/>
        <v/>
      </c>
      <c r="U761" t="str">
        <f t="shared" si="106"/>
        <v>No</v>
      </c>
      <c r="V761" t="e">
        <f>TRIM(CLEAN(MID(Updates!D761,FIND("Home Share (H:\ drive) required: ",Updates!D761)+4,(FIND("Group Share (S:\ drive) required: ",Updates!D761)-(FIND("Home Share (H:\ drive) required: ",Updates!D761)+4)))))</f>
        <v>#VALUE!</v>
      </c>
      <c r="W761" t="str">
        <f t="shared" si="107"/>
        <v>No</v>
      </c>
      <c r="X761" t="e">
        <f>TRIM(CLEAN(MID(Updates!D761,FIND("S Drive Path: ",Updates!D761)+14,(FIND("Position",Updates!D761)-(FIND("S Drive Path: ",Updates!D761)+14)))))</f>
        <v>#VALUE!</v>
      </c>
      <c r="Y761" t="e">
        <f>("USR\"&amp;Updates!K761)</f>
        <v>#VALUE!</v>
      </c>
      <c r="Z761" t="e">
        <f>Updates!K761&amp;"$"</f>
        <v>#VALUE!</v>
      </c>
      <c r="AA761" s="11">
        <f t="shared" ca="1" si="108"/>
        <v>4</v>
      </c>
      <c r="AB761" s="6" t="str">
        <f ca="1">LOOKUP(AA761,AC2:AC21,AD2:AD21)</f>
        <v>DC1MDB04</v>
      </c>
    </row>
    <row r="762" spans="1:28" ht="12" customHeight="1">
      <c r="A762" s="6" t="e">
        <f>TRIM(CLEAN(MID(Updates!D762,FIND("Network User Id: ",Updates!D762)+17,(FIND("E-MAIL ACCOUNTS",Updates!D762)-(FIND("Network User Id:",Updates!D762)+17)))))</f>
        <v>#VALUE!</v>
      </c>
      <c r="B762" s="6" t="e">
        <f>TRIM(CLEAN(MID(Updates!D762,FIND("Logon ID: ",Updates!D762)+10,(FIND("Password:",Updates!D762)-(FIND("Logon ID:",Updates!D762)+10)))))</f>
        <v>#VALUE!</v>
      </c>
      <c r="C762" t="e">
        <f>TRIM(CLEAN(MID(Updates!D762,FIND("Primary Address: ",Updates!D762)+17,(FIND("Secondary Address:",Updates!D762)-(FIND("Primary Address: ",Updates!D762)+17)))))</f>
        <v>#VALUE!</v>
      </c>
      <c r="D762" t="e">
        <f>TRIM(CLEAN(MID(Updates!D762,FIND("Secondary Address: ",Updates!D762)+19,(FIND("** PLEASE DO NOT REPLY TO THIS E-MAIL. ",Updates!D762)-(FIND("Secondary Address: ",Updates!D762)+19)))))</f>
        <v>#VALUE!</v>
      </c>
      <c r="E762" t="b">
        <f>IF(COUNT(SEARCH({"transpo.ottawa.on.ca"},D762)),"@ottawa.ca")</f>
        <v>0</v>
      </c>
      <c r="F762" s="9" t="e">
        <f t="shared" si="100"/>
        <v>#VALUE!</v>
      </c>
      <c r="G762" t="e">
        <f>TRIM(CLEAN(MID(Updates!D762,FIND("E-mail Address: ",Updates!D762)+16,(FIND("The employee",Updates!D762)-(FIND("E-mail Address: ",Updates!D762)+16)))))</f>
        <v>#VALUE!</v>
      </c>
      <c r="H762" t="e">
        <f>TRIM(CLEAN(MID(Updates!D762,FIND("Account Password: ",Updates!D762)+18,(FIND("NETWORK ACCOUNTS",Updates!D762)-(FIND("Account Password:",Updates!D762)+18)))))</f>
        <v>#VALUE!</v>
      </c>
      <c r="I762" t="e">
        <f>TRIM(CLEAN(MID(Updates!D762,FIND("Password: ",Updates!D762)+10,(FIND("E-mail",Updates!D762)-(FIND("Password:",Updates!D762)+12)))))</f>
        <v>#VALUE!</v>
      </c>
      <c r="J762" t="e">
        <f>TRIM(CLEAN(MID(Updates!D762,FIND("Account to clone: ",Updates!D762)+18,(FIND("Position",Updates!D762)-(FIND("Account to clone: ",Updates!D762)+18)))))</f>
        <v>#VALUE!</v>
      </c>
      <c r="K762" t="e">
        <f>TRIM(CLEAN(MID(Updates!D762,FIND("Clone permissions of another account: ",Updates!D762)+38,(FIND("Email required:",Updates!D762)-(FIND("Clone permissions of another account: ",Updates!D762)+38)))))</f>
        <v>#VALUE!</v>
      </c>
      <c r="L762" t="e">
        <f t="shared" si="101"/>
        <v>#VALUE!</v>
      </c>
      <c r="M762" s="8" t="e">
        <f>TRIM(CLEAN(MID(Updates!D762,FIND("Branch: ",Updates!D762)+8,(FIND("Division",Updates!D762)-(FIND("Branch: ",Updates!D762)+8)))))</f>
        <v>#VALUE!</v>
      </c>
      <c r="N762" s="8" t="e">
        <f>TRIM(CLEAN(MID(Updates!D762,FIND("Pooled Position: ",Updates!D762)+17,(FIND("Are the",Updates!D762)-(FIND("Pooled Position: ",Updates!D762)+17)))))</f>
        <v>#VALUE!</v>
      </c>
      <c r="O762" t="e">
        <f>TRIM(CLEAN(MID(Updates!D762,FIND("Employee Name: ",Updates!D762)+15,(FIND("Job Title",Updates!D762)-(FIND("Employee Name: ",Updates!D762)+15)))))</f>
        <v>#VALUE!</v>
      </c>
      <c r="P762" t="e">
        <f t="shared" si="102"/>
        <v>#VALUE!</v>
      </c>
      <c r="Q762" t="e">
        <f t="shared" si="103"/>
        <v>#VALUE!</v>
      </c>
      <c r="R762" t="e">
        <f t="shared" si="104"/>
        <v>#VALUE!</v>
      </c>
      <c r="S762" t="e">
        <f>TRIM(CLEAN(MID(Updates!D762,FIND("Account to clone: ",Updates!D762)+18,(FIND("Position",Updates!D762)-(FIND("Account to clone: ",Updates!D762)+18)))))</f>
        <v>#VALUE!</v>
      </c>
      <c r="T762" t="str">
        <f t="shared" si="105"/>
        <v/>
      </c>
      <c r="U762" t="str">
        <f t="shared" si="106"/>
        <v>No</v>
      </c>
      <c r="V762" t="e">
        <f>TRIM(CLEAN(MID(Updates!D762,FIND("Home Share (H:\ drive) required: ",Updates!D762)+4,(FIND("Group Share (S:\ drive) required: ",Updates!D762)-(FIND("Home Share (H:\ drive) required: ",Updates!D762)+4)))))</f>
        <v>#VALUE!</v>
      </c>
      <c r="W762" t="str">
        <f t="shared" si="107"/>
        <v>No</v>
      </c>
      <c r="X762" t="e">
        <f>TRIM(CLEAN(MID(Updates!D762,FIND("S Drive Path: ",Updates!D762)+14,(FIND("Position",Updates!D762)-(FIND("S Drive Path: ",Updates!D762)+14)))))</f>
        <v>#VALUE!</v>
      </c>
      <c r="Y762" t="e">
        <f>("USR\"&amp;Updates!K762)</f>
        <v>#VALUE!</v>
      </c>
      <c r="Z762" t="e">
        <f>Updates!K762&amp;"$"</f>
        <v>#VALUE!</v>
      </c>
      <c r="AA762" s="11">
        <f t="shared" ca="1" si="108"/>
        <v>5</v>
      </c>
      <c r="AB762" s="6" t="str">
        <f ca="1">LOOKUP(AA762,AC2:AC21,AD2:AD21)</f>
        <v>DC1MDB05</v>
      </c>
    </row>
    <row r="763" spans="1:28" ht="12" customHeight="1">
      <c r="A763" s="6" t="e">
        <f>TRIM(CLEAN(MID(Updates!D763,FIND("Network User Id: ",Updates!D763)+17,(FIND("E-MAIL ACCOUNTS",Updates!D763)-(FIND("Network User Id:",Updates!D763)+17)))))</f>
        <v>#VALUE!</v>
      </c>
      <c r="B763" s="6" t="e">
        <f>TRIM(CLEAN(MID(Updates!D763,FIND("Logon ID: ",Updates!D763)+10,(FIND("Password:",Updates!D763)-(FIND("Logon ID:",Updates!D763)+10)))))</f>
        <v>#VALUE!</v>
      </c>
      <c r="C763" t="e">
        <f>TRIM(CLEAN(MID(Updates!D763,FIND("Primary Address: ",Updates!D763)+17,(FIND("Secondary Address:",Updates!D763)-(FIND("Primary Address: ",Updates!D763)+17)))))</f>
        <v>#VALUE!</v>
      </c>
      <c r="D763" t="e">
        <f>TRIM(CLEAN(MID(Updates!D763,FIND("Secondary Address: ",Updates!D763)+19,(FIND("** PLEASE DO NOT REPLY TO THIS E-MAIL. ",Updates!D763)-(FIND("Secondary Address: ",Updates!D763)+19)))))</f>
        <v>#VALUE!</v>
      </c>
      <c r="E763" t="b">
        <f>IF(COUNT(SEARCH({"transpo.ottawa.on.ca"},D763)),"@ottawa.ca")</f>
        <v>0</v>
      </c>
      <c r="F763" s="9" t="e">
        <f t="shared" si="100"/>
        <v>#VALUE!</v>
      </c>
      <c r="G763" t="e">
        <f>TRIM(CLEAN(MID(Updates!D763,FIND("E-mail Address: ",Updates!D763)+16,(FIND("The employee",Updates!D763)-(FIND("E-mail Address: ",Updates!D763)+16)))))</f>
        <v>#VALUE!</v>
      </c>
      <c r="H763" t="e">
        <f>TRIM(CLEAN(MID(Updates!D763,FIND("Account Password: ",Updates!D763)+18,(FIND("NETWORK ACCOUNTS",Updates!D763)-(FIND("Account Password:",Updates!D763)+18)))))</f>
        <v>#VALUE!</v>
      </c>
      <c r="I763" t="e">
        <f>TRIM(CLEAN(MID(Updates!D763,FIND("Password: ",Updates!D763)+10,(FIND("E-mail",Updates!D763)-(FIND("Password:",Updates!D763)+12)))))</f>
        <v>#VALUE!</v>
      </c>
      <c r="J763" t="e">
        <f>TRIM(CLEAN(MID(Updates!D763,FIND("Account to clone: ",Updates!D763)+18,(FIND("Position",Updates!D763)-(FIND("Account to clone: ",Updates!D763)+18)))))</f>
        <v>#VALUE!</v>
      </c>
      <c r="K763" t="e">
        <f>TRIM(CLEAN(MID(Updates!D763,FIND("Clone permissions of another account: ",Updates!D763)+38,(FIND("Email required:",Updates!D763)-(FIND("Clone permissions of another account: ",Updates!D763)+38)))))</f>
        <v>#VALUE!</v>
      </c>
      <c r="L763" t="e">
        <f t="shared" si="101"/>
        <v>#VALUE!</v>
      </c>
      <c r="M763" s="8" t="e">
        <f>TRIM(CLEAN(MID(Updates!D763,FIND("Branch: ",Updates!D763)+8,(FIND("Division",Updates!D763)-(FIND("Branch: ",Updates!D763)+8)))))</f>
        <v>#VALUE!</v>
      </c>
      <c r="N763" s="8" t="e">
        <f>TRIM(CLEAN(MID(Updates!D763,FIND("Pooled Position: ",Updates!D763)+17,(FIND("Are the",Updates!D763)-(FIND("Pooled Position: ",Updates!D763)+17)))))</f>
        <v>#VALUE!</v>
      </c>
      <c r="O763" t="e">
        <f>TRIM(CLEAN(MID(Updates!D763,FIND("Employee Name: ",Updates!D763)+15,(FIND("Job Title",Updates!D763)-(FIND("Employee Name: ",Updates!D763)+15)))))</f>
        <v>#VALUE!</v>
      </c>
      <c r="P763" t="e">
        <f t="shared" si="102"/>
        <v>#VALUE!</v>
      </c>
      <c r="Q763" t="e">
        <f t="shared" si="103"/>
        <v>#VALUE!</v>
      </c>
      <c r="R763" t="e">
        <f t="shared" si="104"/>
        <v>#VALUE!</v>
      </c>
      <c r="S763" t="e">
        <f>TRIM(CLEAN(MID(Updates!D763,FIND("Account to clone: ",Updates!D763)+18,(FIND("Position",Updates!D763)-(FIND("Account to clone: ",Updates!D763)+18)))))</f>
        <v>#VALUE!</v>
      </c>
      <c r="T763" t="str">
        <f t="shared" si="105"/>
        <v/>
      </c>
      <c r="U763" t="str">
        <f t="shared" si="106"/>
        <v>No</v>
      </c>
      <c r="V763" t="e">
        <f>TRIM(CLEAN(MID(Updates!D763,FIND("Home Share (H:\ drive) required: ",Updates!D763)+4,(FIND("Group Share (S:\ drive) required: ",Updates!D763)-(FIND("Home Share (H:\ drive) required: ",Updates!D763)+4)))))</f>
        <v>#VALUE!</v>
      </c>
      <c r="W763" t="str">
        <f t="shared" si="107"/>
        <v>No</v>
      </c>
      <c r="X763" t="e">
        <f>TRIM(CLEAN(MID(Updates!D763,FIND("S Drive Path: ",Updates!D763)+14,(FIND("Position",Updates!D763)-(FIND("S Drive Path: ",Updates!D763)+14)))))</f>
        <v>#VALUE!</v>
      </c>
      <c r="Y763" t="e">
        <f>("USR\"&amp;Updates!K763)</f>
        <v>#VALUE!</v>
      </c>
      <c r="Z763" t="e">
        <f>Updates!K763&amp;"$"</f>
        <v>#VALUE!</v>
      </c>
      <c r="AA763" s="11">
        <f t="shared" ca="1" si="108"/>
        <v>17</v>
      </c>
      <c r="AB763" s="6" t="str">
        <f ca="1">LOOKUP(AA763,AC2:AC21,AD2:AD21)</f>
        <v>DC4MDB07</v>
      </c>
    </row>
    <row r="764" spans="1:28" ht="12" customHeight="1">
      <c r="A764" s="6" t="e">
        <f>TRIM(CLEAN(MID(Updates!D764,FIND("Network User Id: ",Updates!D764)+17,(FIND("E-MAIL ACCOUNTS",Updates!D764)-(FIND("Network User Id:",Updates!D764)+17)))))</f>
        <v>#VALUE!</v>
      </c>
      <c r="B764" s="6" t="e">
        <f>TRIM(CLEAN(MID(Updates!D764,FIND("Logon ID: ",Updates!D764)+10,(FIND("Password:",Updates!D764)-(FIND("Logon ID:",Updates!D764)+10)))))</f>
        <v>#VALUE!</v>
      </c>
      <c r="C764" t="e">
        <f>TRIM(CLEAN(MID(Updates!D764,FIND("Primary Address: ",Updates!D764)+17,(FIND("Secondary Address:",Updates!D764)-(FIND("Primary Address: ",Updates!D764)+17)))))</f>
        <v>#VALUE!</v>
      </c>
      <c r="D764" t="e">
        <f>TRIM(CLEAN(MID(Updates!D764,FIND("Secondary Address: ",Updates!D764)+19,(FIND("** PLEASE DO NOT REPLY TO THIS E-MAIL. ",Updates!D764)-(FIND("Secondary Address: ",Updates!D764)+19)))))</f>
        <v>#VALUE!</v>
      </c>
      <c r="E764" t="b">
        <f>IF(COUNT(SEARCH({"transpo.ottawa.on.ca"},D764)),"@ottawa.ca")</f>
        <v>0</v>
      </c>
      <c r="F764" s="9" t="e">
        <f t="shared" si="100"/>
        <v>#VALUE!</v>
      </c>
      <c r="G764" t="e">
        <f>TRIM(CLEAN(MID(Updates!D764,FIND("E-mail Address: ",Updates!D764)+16,(FIND("The employee",Updates!D764)-(FIND("E-mail Address: ",Updates!D764)+16)))))</f>
        <v>#VALUE!</v>
      </c>
      <c r="H764" t="e">
        <f>TRIM(CLEAN(MID(Updates!D764,FIND("Account Password: ",Updates!D764)+18,(FIND("NETWORK ACCOUNTS",Updates!D764)-(FIND("Account Password:",Updates!D764)+18)))))</f>
        <v>#VALUE!</v>
      </c>
      <c r="I764" t="e">
        <f>TRIM(CLEAN(MID(Updates!D764,FIND("Password: ",Updates!D764)+10,(FIND("E-mail",Updates!D764)-(FIND("Password:",Updates!D764)+12)))))</f>
        <v>#VALUE!</v>
      </c>
      <c r="J764" t="e">
        <f>TRIM(CLEAN(MID(Updates!D764,FIND("Account to clone: ",Updates!D764)+18,(FIND("Position",Updates!D764)-(FIND("Account to clone: ",Updates!D764)+18)))))</f>
        <v>#VALUE!</v>
      </c>
      <c r="K764" t="e">
        <f>TRIM(CLEAN(MID(Updates!D764,FIND("Clone permissions of another account: ",Updates!D764)+38,(FIND("Email required:",Updates!D764)-(FIND("Clone permissions of another account: ",Updates!D764)+38)))))</f>
        <v>#VALUE!</v>
      </c>
      <c r="L764" t="e">
        <f t="shared" si="101"/>
        <v>#VALUE!</v>
      </c>
      <c r="M764" s="8" t="e">
        <f>TRIM(CLEAN(MID(Updates!D764,FIND("Branch: ",Updates!D764)+8,(FIND("Division",Updates!D764)-(FIND("Branch: ",Updates!D764)+8)))))</f>
        <v>#VALUE!</v>
      </c>
      <c r="N764" s="8" t="e">
        <f>TRIM(CLEAN(MID(Updates!D764,FIND("Pooled Position: ",Updates!D764)+17,(FIND("Are the",Updates!D764)-(FIND("Pooled Position: ",Updates!D764)+17)))))</f>
        <v>#VALUE!</v>
      </c>
      <c r="O764" t="e">
        <f>TRIM(CLEAN(MID(Updates!D764,FIND("Employee Name: ",Updates!D764)+15,(FIND("Job Title",Updates!D764)-(FIND("Employee Name: ",Updates!D764)+15)))))</f>
        <v>#VALUE!</v>
      </c>
      <c r="P764" t="e">
        <f t="shared" si="102"/>
        <v>#VALUE!</v>
      </c>
      <c r="Q764" t="e">
        <f t="shared" si="103"/>
        <v>#VALUE!</v>
      </c>
      <c r="R764" t="e">
        <f t="shared" si="104"/>
        <v>#VALUE!</v>
      </c>
      <c r="S764" t="e">
        <f>TRIM(CLEAN(MID(Updates!D764,FIND("Account to clone: ",Updates!D764)+18,(FIND("Position",Updates!D764)-(FIND("Account to clone: ",Updates!D764)+18)))))</f>
        <v>#VALUE!</v>
      </c>
      <c r="T764" t="str">
        <f t="shared" si="105"/>
        <v/>
      </c>
      <c r="U764" t="str">
        <f t="shared" si="106"/>
        <v>No</v>
      </c>
      <c r="V764" t="e">
        <f>TRIM(CLEAN(MID(Updates!D764,FIND("Home Share (H:\ drive) required: ",Updates!D764)+4,(FIND("Group Share (S:\ drive) required: ",Updates!D764)-(FIND("Home Share (H:\ drive) required: ",Updates!D764)+4)))))</f>
        <v>#VALUE!</v>
      </c>
      <c r="W764" t="str">
        <f t="shared" si="107"/>
        <v>No</v>
      </c>
      <c r="X764" t="e">
        <f>TRIM(CLEAN(MID(Updates!D764,FIND("S Drive Path: ",Updates!D764)+14,(FIND("Position",Updates!D764)-(FIND("S Drive Path: ",Updates!D764)+14)))))</f>
        <v>#VALUE!</v>
      </c>
      <c r="Y764" t="e">
        <f>("USR\"&amp;Updates!K764)</f>
        <v>#VALUE!</v>
      </c>
      <c r="Z764" t="e">
        <f>Updates!K764&amp;"$"</f>
        <v>#VALUE!</v>
      </c>
      <c r="AA764" s="11">
        <f t="shared" ca="1" si="108"/>
        <v>4</v>
      </c>
      <c r="AB764" s="6" t="str">
        <f ca="1">LOOKUP(AA764,AC2:AC21,AD2:AD21)</f>
        <v>DC1MDB04</v>
      </c>
    </row>
    <row r="765" spans="1:28" ht="12" customHeight="1">
      <c r="A765" s="6" t="e">
        <f>TRIM(CLEAN(MID(Updates!D765,FIND("Network User Id: ",Updates!D765)+17,(FIND("E-MAIL ACCOUNTS",Updates!D765)-(FIND("Network User Id:",Updates!D765)+17)))))</f>
        <v>#VALUE!</v>
      </c>
      <c r="B765" s="6" t="e">
        <f>TRIM(CLEAN(MID(Updates!D765,FIND("Logon ID: ",Updates!D765)+10,(FIND("Password:",Updates!D765)-(FIND("Logon ID:",Updates!D765)+10)))))</f>
        <v>#VALUE!</v>
      </c>
      <c r="C765" t="e">
        <f>TRIM(CLEAN(MID(Updates!D765,FIND("Primary Address: ",Updates!D765)+17,(FIND("Secondary Address:",Updates!D765)-(FIND("Primary Address: ",Updates!D765)+17)))))</f>
        <v>#VALUE!</v>
      </c>
      <c r="D765" t="e">
        <f>TRIM(CLEAN(MID(Updates!D765,FIND("Secondary Address: ",Updates!D765)+19,(FIND("** PLEASE DO NOT REPLY TO THIS E-MAIL. ",Updates!D765)-(FIND("Secondary Address: ",Updates!D765)+19)))))</f>
        <v>#VALUE!</v>
      </c>
      <c r="E765" t="b">
        <f>IF(COUNT(SEARCH({"transpo.ottawa.on.ca"},D765)),"@ottawa.ca")</f>
        <v>0</v>
      </c>
      <c r="F765" s="9" t="e">
        <f t="shared" si="100"/>
        <v>#VALUE!</v>
      </c>
      <c r="G765" t="e">
        <f>TRIM(CLEAN(MID(Updates!D765,FIND("E-mail Address: ",Updates!D765)+16,(FIND("The employee",Updates!D765)-(FIND("E-mail Address: ",Updates!D765)+16)))))</f>
        <v>#VALUE!</v>
      </c>
      <c r="H765" t="e">
        <f>TRIM(CLEAN(MID(Updates!D765,FIND("Account Password: ",Updates!D765)+18,(FIND("NETWORK ACCOUNTS",Updates!D765)-(FIND("Account Password:",Updates!D765)+18)))))</f>
        <v>#VALUE!</v>
      </c>
      <c r="I765" t="e">
        <f>TRIM(CLEAN(MID(Updates!D765,FIND("Password: ",Updates!D765)+10,(FIND("E-mail",Updates!D765)-(FIND("Password:",Updates!D765)+12)))))</f>
        <v>#VALUE!</v>
      </c>
      <c r="J765" t="e">
        <f>TRIM(CLEAN(MID(Updates!D765,FIND("Account to clone: ",Updates!D765)+18,(FIND("Position",Updates!D765)-(FIND("Account to clone: ",Updates!D765)+18)))))</f>
        <v>#VALUE!</v>
      </c>
      <c r="K765" t="e">
        <f>TRIM(CLEAN(MID(Updates!D765,FIND("Clone permissions of another account: ",Updates!D765)+38,(FIND("Email required:",Updates!D765)-(FIND("Clone permissions of another account: ",Updates!D765)+38)))))</f>
        <v>#VALUE!</v>
      </c>
      <c r="L765" t="e">
        <f t="shared" si="101"/>
        <v>#VALUE!</v>
      </c>
      <c r="M765" s="8" t="e">
        <f>TRIM(CLEAN(MID(Updates!D765,FIND("Branch: ",Updates!D765)+8,(FIND("Division",Updates!D765)-(FIND("Branch: ",Updates!D765)+8)))))</f>
        <v>#VALUE!</v>
      </c>
      <c r="N765" s="8" t="e">
        <f>TRIM(CLEAN(MID(Updates!D765,FIND("Pooled Position: ",Updates!D765)+17,(FIND("Are the",Updates!D765)-(FIND("Pooled Position: ",Updates!D765)+17)))))</f>
        <v>#VALUE!</v>
      </c>
      <c r="O765" t="e">
        <f>TRIM(CLEAN(MID(Updates!D765,FIND("Employee Name: ",Updates!D765)+15,(FIND("Job Title",Updates!D765)-(FIND("Employee Name: ",Updates!D765)+15)))))</f>
        <v>#VALUE!</v>
      </c>
      <c r="P765" t="e">
        <f t="shared" si="102"/>
        <v>#VALUE!</v>
      </c>
      <c r="Q765" t="e">
        <f t="shared" si="103"/>
        <v>#VALUE!</v>
      </c>
      <c r="R765" t="e">
        <f t="shared" si="104"/>
        <v>#VALUE!</v>
      </c>
      <c r="S765" t="e">
        <f>TRIM(CLEAN(MID(Updates!D765,FIND("Account to clone: ",Updates!D765)+18,(FIND("Position",Updates!D765)-(FIND("Account to clone: ",Updates!D765)+18)))))</f>
        <v>#VALUE!</v>
      </c>
      <c r="T765" t="str">
        <f t="shared" si="105"/>
        <v/>
      </c>
      <c r="U765" t="str">
        <f t="shared" si="106"/>
        <v>No</v>
      </c>
      <c r="V765" t="e">
        <f>TRIM(CLEAN(MID(Updates!D765,FIND("Home Share (H:\ drive) required: ",Updates!D765)+4,(FIND("Group Share (S:\ drive) required: ",Updates!D765)-(FIND("Home Share (H:\ drive) required: ",Updates!D765)+4)))))</f>
        <v>#VALUE!</v>
      </c>
      <c r="W765" t="str">
        <f t="shared" si="107"/>
        <v>No</v>
      </c>
      <c r="X765" t="e">
        <f>TRIM(CLEAN(MID(Updates!D765,FIND("S Drive Path: ",Updates!D765)+14,(FIND("Position",Updates!D765)-(FIND("S Drive Path: ",Updates!D765)+14)))))</f>
        <v>#VALUE!</v>
      </c>
      <c r="Y765" t="e">
        <f>("USR\"&amp;Updates!K765)</f>
        <v>#VALUE!</v>
      </c>
      <c r="Z765" t="e">
        <f>Updates!K765&amp;"$"</f>
        <v>#VALUE!</v>
      </c>
      <c r="AA765" s="11">
        <f t="shared" ca="1" si="108"/>
        <v>3</v>
      </c>
      <c r="AB765" s="6" t="str">
        <f ca="1">LOOKUP(AA765,AC2:AC21,AD2:AD21)</f>
        <v>DC1MDB03</v>
      </c>
    </row>
    <row r="766" spans="1:28" ht="12" customHeight="1">
      <c r="A766" s="6" t="e">
        <f>TRIM(CLEAN(MID(Updates!D766,FIND("Network User Id: ",Updates!D766)+17,(FIND("E-MAIL ACCOUNTS",Updates!D766)-(FIND("Network User Id:",Updates!D766)+17)))))</f>
        <v>#VALUE!</v>
      </c>
      <c r="B766" s="6" t="e">
        <f>TRIM(CLEAN(MID(Updates!D766,FIND("Logon ID: ",Updates!D766)+10,(FIND("Password:",Updates!D766)-(FIND("Logon ID:",Updates!D766)+10)))))</f>
        <v>#VALUE!</v>
      </c>
      <c r="C766" t="e">
        <f>TRIM(CLEAN(MID(Updates!D766,FIND("Primary Address: ",Updates!D766)+17,(FIND("Secondary Address:",Updates!D766)-(FIND("Primary Address: ",Updates!D766)+17)))))</f>
        <v>#VALUE!</v>
      </c>
      <c r="D766" t="e">
        <f>TRIM(CLEAN(MID(Updates!D766,FIND("Secondary Address: ",Updates!D766)+19,(FIND("** PLEASE DO NOT REPLY TO THIS E-MAIL. ",Updates!D766)-(FIND("Secondary Address: ",Updates!D766)+19)))))</f>
        <v>#VALUE!</v>
      </c>
      <c r="E766" t="b">
        <f>IF(COUNT(SEARCH({"transpo.ottawa.on.ca"},D766)),"@ottawa.ca")</f>
        <v>0</v>
      </c>
      <c r="F766" s="9" t="e">
        <f t="shared" si="100"/>
        <v>#VALUE!</v>
      </c>
      <c r="G766" t="e">
        <f>TRIM(CLEAN(MID(Updates!D766,FIND("E-mail Address: ",Updates!D766)+16,(FIND("The employee",Updates!D766)-(FIND("E-mail Address: ",Updates!D766)+16)))))</f>
        <v>#VALUE!</v>
      </c>
      <c r="H766" t="e">
        <f>TRIM(CLEAN(MID(Updates!D766,FIND("Account Password: ",Updates!D766)+18,(FIND("NETWORK ACCOUNTS",Updates!D766)-(FIND("Account Password:",Updates!D766)+18)))))</f>
        <v>#VALUE!</v>
      </c>
      <c r="I766" t="e">
        <f>TRIM(CLEAN(MID(Updates!D766,FIND("Password: ",Updates!D766)+10,(FIND("E-mail",Updates!D766)-(FIND("Password:",Updates!D766)+12)))))</f>
        <v>#VALUE!</v>
      </c>
      <c r="J766" t="e">
        <f>TRIM(CLEAN(MID(Updates!D766,FIND("Account to clone: ",Updates!D766)+18,(FIND("Position",Updates!D766)-(FIND("Account to clone: ",Updates!D766)+18)))))</f>
        <v>#VALUE!</v>
      </c>
      <c r="K766" t="e">
        <f>TRIM(CLEAN(MID(Updates!D766,FIND("Clone permissions of another account: ",Updates!D766)+38,(FIND("Email required:",Updates!D766)-(FIND("Clone permissions of another account: ",Updates!D766)+38)))))</f>
        <v>#VALUE!</v>
      </c>
      <c r="L766" t="e">
        <f t="shared" si="101"/>
        <v>#VALUE!</v>
      </c>
      <c r="M766" s="8" t="e">
        <f>TRIM(CLEAN(MID(Updates!D766,FIND("Branch: ",Updates!D766)+8,(FIND("Division",Updates!D766)-(FIND("Branch: ",Updates!D766)+8)))))</f>
        <v>#VALUE!</v>
      </c>
      <c r="N766" s="8" t="e">
        <f>TRIM(CLEAN(MID(Updates!D766,FIND("Pooled Position: ",Updates!D766)+17,(FIND("Are the",Updates!D766)-(FIND("Pooled Position: ",Updates!D766)+17)))))</f>
        <v>#VALUE!</v>
      </c>
      <c r="O766" t="e">
        <f>TRIM(CLEAN(MID(Updates!D766,FIND("Employee Name: ",Updates!D766)+15,(FIND("Job Title",Updates!D766)-(FIND("Employee Name: ",Updates!D766)+15)))))</f>
        <v>#VALUE!</v>
      </c>
      <c r="P766" t="e">
        <f t="shared" si="102"/>
        <v>#VALUE!</v>
      </c>
      <c r="Q766" t="e">
        <f t="shared" si="103"/>
        <v>#VALUE!</v>
      </c>
      <c r="R766" t="e">
        <f t="shared" si="104"/>
        <v>#VALUE!</v>
      </c>
      <c r="S766" t="e">
        <f>TRIM(CLEAN(MID(Updates!D766,FIND("Account to clone: ",Updates!D766)+18,(FIND("Position",Updates!D766)-(FIND("Account to clone: ",Updates!D766)+18)))))</f>
        <v>#VALUE!</v>
      </c>
      <c r="T766" t="str">
        <f t="shared" si="105"/>
        <v/>
      </c>
      <c r="U766" t="str">
        <f t="shared" si="106"/>
        <v>No</v>
      </c>
      <c r="V766" t="e">
        <f>TRIM(CLEAN(MID(Updates!D766,FIND("Home Share (H:\ drive) required: ",Updates!D766)+4,(FIND("Group Share (S:\ drive) required: ",Updates!D766)-(FIND("Home Share (H:\ drive) required: ",Updates!D766)+4)))))</f>
        <v>#VALUE!</v>
      </c>
      <c r="W766" t="str">
        <f t="shared" si="107"/>
        <v>No</v>
      </c>
      <c r="X766" t="e">
        <f>TRIM(CLEAN(MID(Updates!D766,FIND("S Drive Path: ",Updates!D766)+14,(FIND("Position",Updates!D766)-(FIND("S Drive Path: ",Updates!D766)+14)))))</f>
        <v>#VALUE!</v>
      </c>
      <c r="Y766" t="e">
        <f>("USR\"&amp;Updates!K766)</f>
        <v>#VALUE!</v>
      </c>
      <c r="Z766" t="e">
        <f>Updates!K766&amp;"$"</f>
        <v>#VALUE!</v>
      </c>
      <c r="AA766" s="11">
        <f t="shared" ca="1" si="108"/>
        <v>3</v>
      </c>
      <c r="AB766" s="6" t="str">
        <f ca="1">LOOKUP(AA766,AC2:AC21,AD2:AD21)</f>
        <v>DC1MDB03</v>
      </c>
    </row>
    <row r="767" spans="1:28" ht="12" customHeight="1">
      <c r="A767" s="6" t="e">
        <f>TRIM(CLEAN(MID(Updates!D767,FIND("Network User Id: ",Updates!D767)+17,(FIND("E-MAIL ACCOUNTS",Updates!D767)-(FIND("Network User Id:",Updates!D767)+17)))))</f>
        <v>#VALUE!</v>
      </c>
      <c r="B767" s="6" t="e">
        <f>TRIM(CLEAN(MID(Updates!D767,FIND("Logon ID: ",Updates!D767)+10,(FIND("Password:",Updates!D767)-(FIND("Logon ID:",Updates!D767)+10)))))</f>
        <v>#VALUE!</v>
      </c>
      <c r="C767" t="e">
        <f>TRIM(CLEAN(MID(Updates!D767,FIND("Primary Address: ",Updates!D767)+17,(FIND("Secondary Address:",Updates!D767)-(FIND("Primary Address: ",Updates!D767)+17)))))</f>
        <v>#VALUE!</v>
      </c>
      <c r="D767" t="e">
        <f>TRIM(CLEAN(MID(Updates!D767,FIND("Secondary Address: ",Updates!D767)+19,(FIND("** PLEASE DO NOT REPLY TO THIS E-MAIL. ",Updates!D767)-(FIND("Secondary Address: ",Updates!D767)+19)))))</f>
        <v>#VALUE!</v>
      </c>
      <c r="E767" t="b">
        <f>IF(COUNT(SEARCH({"transpo.ottawa.on.ca"},D767)),"@ottawa.ca")</f>
        <v>0</v>
      </c>
      <c r="F767" s="9" t="e">
        <f t="shared" si="100"/>
        <v>#VALUE!</v>
      </c>
      <c r="G767" t="e">
        <f>TRIM(CLEAN(MID(Updates!D767,FIND("E-mail Address: ",Updates!D767)+16,(FIND("The employee",Updates!D767)-(FIND("E-mail Address: ",Updates!D767)+16)))))</f>
        <v>#VALUE!</v>
      </c>
      <c r="H767" t="e">
        <f>TRIM(CLEAN(MID(Updates!D767,FIND("Account Password: ",Updates!D767)+18,(FIND("NETWORK ACCOUNTS",Updates!D767)-(FIND("Account Password:",Updates!D767)+18)))))</f>
        <v>#VALUE!</v>
      </c>
      <c r="I767" t="e">
        <f>TRIM(CLEAN(MID(Updates!D767,FIND("Password: ",Updates!D767)+10,(FIND("E-mail",Updates!D767)-(FIND("Password:",Updates!D767)+12)))))</f>
        <v>#VALUE!</v>
      </c>
      <c r="J767" t="e">
        <f>TRIM(CLEAN(MID(Updates!D767,FIND("Account to clone: ",Updates!D767)+18,(FIND("Position",Updates!D767)-(FIND("Account to clone: ",Updates!D767)+18)))))</f>
        <v>#VALUE!</v>
      </c>
      <c r="K767" t="e">
        <f>TRIM(CLEAN(MID(Updates!D767,FIND("Clone permissions of another account: ",Updates!D767)+38,(FIND("Email required:",Updates!D767)-(FIND("Clone permissions of another account: ",Updates!D767)+38)))))</f>
        <v>#VALUE!</v>
      </c>
      <c r="L767" t="e">
        <f t="shared" si="101"/>
        <v>#VALUE!</v>
      </c>
      <c r="M767" s="8" t="e">
        <f>TRIM(CLEAN(MID(Updates!D767,FIND("Branch: ",Updates!D767)+8,(FIND("Division",Updates!D767)-(FIND("Branch: ",Updates!D767)+8)))))</f>
        <v>#VALUE!</v>
      </c>
      <c r="N767" s="8" t="e">
        <f>TRIM(CLEAN(MID(Updates!D767,FIND("Pooled Position: ",Updates!D767)+17,(FIND("Are the",Updates!D767)-(FIND("Pooled Position: ",Updates!D767)+17)))))</f>
        <v>#VALUE!</v>
      </c>
      <c r="O767" t="e">
        <f>TRIM(CLEAN(MID(Updates!D767,FIND("Employee Name: ",Updates!D767)+15,(FIND("Job Title",Updates!D767)-(FIND("Employee Name: ",Updates!D767)+15)))))</f>
        <v>#VALUE!</v>
      </c>
      <c r="P767" t="e">
        <f t="shared" si="102"/>
        <v>#VALUE!</v>
      </c>
      <c r="Q767" t="e">
        <f t="shared" si="103"/>
        <v>#VALUE!</v>
      </c>
      <c r="R767" t="e">
        <f t="shared" si="104"/>
        <v>#VALUE!</v>
      </c>
      <c r="S767" t="e">
        <f>TRIM(CLEAN(MID(Updates!D767,FIND("Account to clone: ",Updates!D767)+18,(FIND("Position",Updates!D767)-(FIND("Account to clone: ",Updates!D767)+18)))))</f>
        <v>#VALUE!</v>
      </c>
      <c r="T767" t="str">
        <f t="shared" si="105"/>
        <v/>
      </c>
      <c r="U767" t="str">
        <f t="shared" si="106"/>
        <v>No</v>
      </c>
      <c r="V767" t="e">
        <f>TRIM(CLEAN(MID(Updates!D767,FIND("Home Share (H:\ drive) required: ",Updates!D767)+4,(FIND("Group Share (S:\ drive) required: ",Updates!D767)-(FIND("Home Share (H:\ drive) required: ",Updates!D767)+4)))))</f>
        <v>#VALUE!</v>
      </c>
      <c r="W767" t="str">
        <f t="shared" si="107"/>
        <v>No</v>
      </c>
      <c r="X767" t="e">
        <f>TRIM(CLEAN(MID(Updates!D767,FIND("S Drive Path: ",Updates!D767)+14,(FIND("Position",Updates!D767)-(FIND("S Drive Path: ",Updates!D767)+14)))))</f>
        <v>#VALUE!</v>
      </c>
      <c r="Y767" t="e">
        <f>("USR\"&amp;Updates!K767)</f>
        <v>#VALUE!</v>
      </c>
      <c r="Z767" t="e">
        <f>Updates!K767&amp;"$"</f>
        <v>#VALUE!</v>
      </c>
      <c r="AA767" s="11">
        <f t="shared" ca="1" si="108"/>
        <v>6</v>
      </c>
      <c r="AB767" s="6" t="str">
        <f ca="1">LOOKUP(AA767,AC2:AC21,AD2:AD21)</f>
        <v>DC1MDB06</v>
      </c>
    </row>
    <row r="768" spans="1:28" ht="12" customHeight="1">
      <c r="A768" s="6" t="e">
        <f>TRIM(CLEAN(MID(Updates!D768,FIND("Network User Id: ",Updates!D768)+17,(FIND("E-MAIL ACCOUNTS",Updates!D768)-(FIND("Network User Id:",Updates!D768)+17)))))</f>
        <v>#VALUE!</v>
      </c>
      <c r="B768" s="6" t="e">
        <f>TRIM(CLEAN(MID(Updates!D768,FIND("Logon ID: ",Updates!D768)+10,(FIND("Password:",Updates!D768)-(FIND("Logon ID:",Updates!D768)+10)))))</f>
        <v>#VALUE!</v>
      </c>
      <c r="C768" t="e">
        <f>TRIM(CLEAN(MID(Updates!D768,FIND("Primary Address: ",Updates!D768)+17,(FIND("Secondary Address:",Updates!D768)-(FIND("Primary Address: ",Updates!D768)+17)))))</f>
        <v>#VALUE!</v>
      </c>
      <c r="D768" t="e">
        <f>TRIM(CLEAN(MID(Updates!D768,FIND("Secondary Address: ",Updates!D768)+19,(FIND("** PLEASE DO NOT REPLY TO THIS E-MAIL. ",Updates!D768)-(FIND("Secondary Address: ",Updates!D768)+19)))))</f>
        <v>#VALUE!</v>
      </c>
      <c r="E768" t="b">
        <f>IF(COUNT(SEARCH({"transpo.ottawa.on.ca"},D768)),"@ottawa.ca")</f>
        <v>0</v>
      </c>
      <c r="F768" s="9" t="e">
        <f t="shared" si="100"/>
        <v>#VALUE!</v>
      </c>
      <c r="G768" t="e">
        <f>TRIM(CLEAN(MID(Updates!D768,FIND("E-mail Address: ",Updates!D768)+16,(FIND("The employee",Updates!D768)-(FIND("E-mail Address: ",Updates!D768)+16)))))</f>
        <v>#VALUE!</v>
      </c>
      <c r="H768" t="e">
        <f>TRIM(CLEAN(MID(Updates!D768,FIND("Account Password: ",Updates!D768)+18,(FIND("NETWORK ACCOUNTS",Updates!D768)-(FIND("Account Password:",Updates!D768)+18)))))</f>
        <v>#VALUE!</v>
      </c>
      <c r="I768" t="e">
        <f>TRIM(CLEAN(MID(Updates!D768,FIND("Password: ",Updates!D768)+10,(FIND("E-mail",Updates!D768)-(FIND("Password:",Updates!D768)+12)))))</f>
        <v>#VALUE!</v>
      </c>
      <c r="J768" t="e">
        <f>TRIM(CLEAN(MID(Updates!D768,FIND("Account to clone: ",Updates!D768)+18,(FIND("Position",Updates!D768)-(FIND("Account to clone: ",Updates!D768)+18)))))</f>
        <v>#VALUE!</v>
      </c>
      <c r="K768" t="e">
        <f>TRIM(CLEAN(MID(Updates!D768,FIND("Clone permissions of another account: ",Updates!D768)+38,(FIND("Email required:",Updates!D768)-(FIND("Clone permissions of another account: ",Updates!D768)+38)))))</f>
        <v>#VALUE!</v>
      </c>
      <c r="L768" t="e">
        <f t="shared" si="101"/>
        <v>#VALUE!</v>
      </c>
      <c r="M768" s="8" t="e">
        <f>TRIM(CLEAN(MID(Updates!D768,FIND("Branch: ",Updates!D768)+8,(FIND("Division",Updates!D768)-(FIND("Branch: ",Updates!D768)+8)))))</f>
        <v>#VALUE!</v>
      </c>
      <c r="N768" s="8" t="e">
        <f>TRIM(CLEAN(MID(Updates!D768,FIND("Pooled Position: ",Updates!D768)+17,(FIND("Are the",Updates!D768)-(FIND("Pooled Position: ",Updates!D768)+17)))))</f>
        <v>#VALUE!</v>
      </c>
      <c r="O768" t="e">
        <f>TRIM(CLEAN(MID(Updates!D768,FIND("Employee Name: ",Updates!D768)+15,(FIND("Job Title",Updates!D768)-(FIND("Employee Name: ",Updates!D768)+15)))))</f>
        <v>#VALUE!</v>
      </c>
      <c r="P768" t="e">
        <f t="shared" si="102"/>
        <v>#VALUE!</v>
      </c>
      <c r="Q768" t="e">
        <f t="shared" si="103"/>
        <v>#VALUE!</v>
      </c>
      <c r="R768" t="e">
        <f t="shared" si="104"/>
        <v>#VALUE!</v>
      </c>
      <c r="S768" t="e">
        <f>TRIM(CLEAN(MID(Updates!D768,FIND("Account to clone: ",Updates!D768)+18,(FIND("Position",Updates!D768)-(FIND("Account to clone: ",Updates!D768)+18)))))</f>
        <v>#VALUE!</v>
      </c>
      <c r="T768" t="str">
        <f t="shared" si="105"/>
        <v/>
      </c>
      <c r="U768" t="str">
        <f t="shared" si="106"/>
        <v>No</v>
      </c>
      <c r="V768" t="e">
        <f>TRIM(CLEAN(MID(Updates!D768,FIND("Home Share (H:\ drive) required: ",Updates!D768)+4,(FIND("Group Share (S:\ drive) required: ",Updates!D768)-(FIND("Home Share (H:\ drive) required: ",Updates!D768)+4)))))</f>
        <v>#VALUE!</v>
      </c>
      <c r="W768" t="str">
        <f t="shared" si="107"/>
        <v>No</v>
      </c>
      <c r="X768" t="e">
        <f>TRIM(CLEAN(MID(Updates!D768,FIND("S Drive Path: ",Updates!D768)+14,(FIND("Position",Updates!D768)-(FIND("S Drive Path: ",Updates!D768)+14)))))</f>
        <v>#VALUE!</v>
      </c>
      <c r="Y768" t="e">
        <f>("USR\"&amp;Updates!K768)</f>
        <v>#VALUE!</v>
      </c>
      <c r="Z768" t="e">
        <f>Updates!K768&amp;"$"</f>
        <v>#VALUE!</v>
      </c>
      <c r="AA768" s="11">
        <f t="shared" ca="1" si="108"/>
        <v>19</v>
      </c>
      <c r="AB768" s="6" t="str">
        <f ca="1">LOOKUP(AA768,AC2:AC21,AD2:AD21)</f>
        <v>DC4MDB09</v>
      </c>
    </row>
    <row r="769" spans="1:28" ht="12" customHeight="1">
      <c r="A769" s="6" t="e">
        <f>TRIM(CLEAN(MID(Updates!D769,FIND("Network User Id: ",Updates!D769)+17,(FIND("E-MAIL ACCOUNTS",Updates!D769)-(FIND("Network User Id:",Updates!D769)+17)))))</f>
        <v>#VALUE!</v>
      </c>
      <c r="B769" s="6" t="e">
        <f>TRIM(CLEAN(MID(Updates!D769,FIND("Logon ID: ",Updates!D769)+10,(FIND("Password:",Updates!D769)-(FIND("Logon ID:",Updates!D769)+10)))))</f>
        <v>#VALUE!</v>
      </c>
      <c r="C769" t="e">
        <f>TRIM(CLEAN(MID(Updates!D769,FIND("Primary Address: ",Updates!D769)+17,(FIND("Secondary Address:",Updates!D769)-(FIND("Primary Address: ",Updates!D769)+17)))))</f>
        <v>#VALUE!</v>
      </c>
      <c r="D769" t="e">
        <f>TRIM(CLEAN(MID(Updates!D769,FIND("Secondary Address: ",Updates!D769)+19,(FIND("** PLEASE DO NOT REPLY TO THIS E-MAIL. ",Updates!D769)-(FIND("Secondary Address: ",Updates!D769)+19)))))</f>
        <v>#VALUE!</v>
      </c>
      <c r="E769" t="b">
        <f>IF(COUNT(SEARCH({"transpo.ottawa.on.ca"},D769)),"@ottawa.ca")</f>
        <v>0</v>
      </c>
      <c r="F769" s="9" t="e">
        <f t="shared" si="100"/>
        <v>#VALUE!</v>
      </c>
      <c r="G769" t="e">
        <f>TRIM(CLEAN(MID(Updates!D769,FIND("E-mail Address: ",Updates!D769)+16,(FIND("The employee",Updates!D769)-(FIND("E-mail Address: ",Updates!D769)+16)))))</f>
        <v>#VALUE!</v>
      </c>
      <c r="H769" t="e">
        <f>TRIM(CLEAN(MID(Updates!D769,FIND("Account Password: ",Updates!D769)+18,(FIND("NETWORK ACCOUNTS",Updates!D769)-(FIND("Account Password:",Updates!D769)+18)))))</f>
        <v>#VALUE!</v>
      </c>
      <c r="I769" t="e">
        <f>TRIM(CLEAN(MID(Updates!D769,FIND("Password: ",Updates!D769)+10,(FIND("E-mail",Updates!D769)-(FIND("Password:",Updates!D769)+12)))))</f>
        <v>#VALUE!</v>
      </c>
      <c r="J769" t="e">
        <f>TRIM(CLEAN(MID(Updates!D769,FIND("Account to clone: ",Updates!D769)+18,(FIND("Position",Updates!D769)-(FIND("Account to clone: ",Updates!D769)+18)))))</f>
        <v>#VALUE!</v>
      </c>
      <c r="K769" t="e">
        <f>TRIM(CLEAN(MID(Updates!D769,FIND("Clone permissions of another account: ",Updates!D769)+38,(FIND("Email required:",Updates!D769)-(FIND("Clone permissions of another account: ",Updates!D769)+38)))))</f>
        <v>#VALUE!</v>
      </c>
      <c r="L769" t="e">
        <f t="shared" si="101"/>
        <v>#VALUE!</v>
      </c>
      <c r="M769" s="8" t="e">
        <f>TRIM(CLEAN(MID(Updates!D769,FIND("Branch: ",Updates!D769)+8,(FIND("Division",Updates!D769)-(FIND("Branch: ",Updates!D769)+8)))))</f>
        <v>#VALUE!</v>
      </c>
      <c r="N769" s="8" t="e">
        <f>TRIM(CLEAN(MID(Updates!D769,FIND("Pooled Position: ",Updates!D769)+17,(FIND("Are the",Updates!D769)-(FIND("Pooled Position: ",Updates!D769)+17)))))</f>
        <v>#VALUE!</v>
      </c>
      <c r="O769" t="e">
        <f>TRIM(CLEAN(MID(Updates!D769,FIND("Employee Name: ",Updates!D769)+15,(FIND("Job Title",Updates!D769)-(FIND("Employee Name: ",Updates!D769)+15)))))</f>
        <v>#VALUE!</v>
      </c>
      <c r="P769" t="e">
        <f t="shared" si="102"/>
        <v>#VALUE!</v>
      </c>
      <c r="Q769" t="e">
        <f t="shared" si="103"/>
        <v>#VALUE!</v>
      </c>
      <c r="R769" t="e">
        <f t="shared" si="104"/>
        <v>#VALUE!</v>
      </c>
      <c r="S769" t="e">
        <f>TRIM(CLEAN(MID(Updates!D769,FIND("Account to clone: ",Updates!D769)+18,(FIND("Position",Updates!D769)-(FIND("Account to clone: ",Updates!D769)+18)))))</f>
        <v>#VALUE!</v>
      </c>
      <c r="T769" t="str">
        <f t="shared" si="105"/>
        <v/>
      </c>
      <c r="U769" t="str">
        <f t="shared" si="106"/>
        <v>No</v>
      </c>
      <c r="V769" t="e">
        <f>TRIM(CLEAN(MID(Updates!D769,FIND("Home Share (H:\ drive) required: ",Updates!D769)+4,(FIND("Group Share (S:\ drive) required: ",Updates!D769)-(FIND("Home Share (H:\ drive) required: ",Updates!D769)+4)))))</f>
        <v>#VALUE!</v>
      </c>
      <c r="W769" t="str">
        <f t="shared" si="107"/>
        <v>No</v>
      </c>
      <c r="X769" t="e">
        <f>TRIM(CLEAN(MID(Updates!D769,FIND("S Drive Path: ",Updates!D769)+14,(FIND("Position",Updates!D769)-(FIND("S Drive Path: ",Updates!D769)+14)))))</f>
        <v>#VALUE!</v>
      </c>
      <c r="Y769" t="e">
        <f>("USR\"&amp;Updates!K769)</f>
        <v>#VALUE!</v>
      </c>
      <c r="Z769" t="e">
        <f>Updates!K769&amp;"$"</f>
        <v>#VALUE!</v>
      </c>
      <c r="AA769" s="11">
        <f t="shared" ca="1" si="108"/>
        <v>12</v>
      </c>
      <c r="AB769" s="6" t="str">
        <f ca="1">LOOKUP(AA769,AC2:AC21,AD2:AD21)</f>
        <v>DC4MDB02</v>
      </c>
    </row>
    <row r="770" spans="1:28" ht="12" customHeight="1">
      <c r="A770" s="6" t="e">
        <f>TRIM(CLEAN(MID(Updates!D770,FIND("Network User Id: ",Updates!D770)+17,(FIND("E-MAIL ACCOUNTS",Updates!D770)-(FIND("Network User Id:",Updates!D770)+17)))))</f>
        <v>#VALUE!</v>
      </c>
      <c r="B770" s="6" t="e">
        <f>TRIM(CLEAN(MID(Updates!D770,FIND("Logon ID: ",Updates!D770)+10,(FIND("Password:",Updates!D770)-(FIND("Logon ID:",Updates!D770)+10)))))</f>
        <v>#VALUE!</v>
      </c>
      <c r="C770" t="e">
        <f>TRIM(CLEAN(MID(Updates!D770,FIND("Primary Address: ",Updates!D770)+17,(FIND("Secondary Address:",Updates!D770)-(FIND("Primary Address: ",Updates!D770)+17)))))</f>
        <v>#VALUE!</v>
      </c>
      <c r="D770" t="e">
        <f>TRIM(CLEAN(MID(Updates!D770,FIND("Secondary Address: ",Updates!D770)+19,(FIND("** PLEASE DO NOT REPLY TO THIS E-MAIL. ",Updates!D770)-(FIND("Secondary Address: ",Updates!D770)+19)))))</f>
        <v>#VALUE!</v>
      </c>
      <c r="E770" t="b">
        <f>IF(COUNT(SEARCH({"transpo.ottawa.on.ca"},D770)),"@ottawa.ca")</f>
        <v>0</v>
      </c>
      <c r="F770" s="9" t="e">
        <f t="shared" si="100"/>
        <v>#VALUE!</v>
      </c>
      <c r="G770" t="e">
        <f>TRIM(CLEAN(MID(Updates!D770,FIND("E-mail Address: ",Updates!D770)+16,(FIND("The employee",Updates!D770)-(FIND("E-mail Address: ",Updates!D770)+16)))))</f>
        <v>#VALUE!</v>
      </c>
      <c r="H770" t="e">
        <f>TRIM(CLEAN(MID(Updates!D770,FIND("Account Password: ",Updates!D770)+18,(FIND("NETWORK ACCOUNTS",Updates!D770)-(FIND("Account Password:",Updates!D770)+18)))))</f>
        <v>#VALUE!</v>
      </c>
      <c r="I770" t="e">
        <f>TRIM(CLEAN(MID(Updates!D770,FIND("Password: ",Updates!D770)+10,(FIND("E-mail",Updates!D770)-(FIND("Password:",Updates!D770)+12)))))</f>
        <v>#VALUE!</v>
      </c>
      <c r="J770" t="e">
        <f>TRIM(CLEAN(MID(Updates!D770,FIND("Account to clone: ",Updates!D770)+18,(FIND("Position",Updates!D770)-(FIND("Account to clone: ",Updates!D770)+18)))))</f>
        <v>#VALUE!</v>
      </c>
      <c r="K770" t="e">
        <f>TRIM(CLEAN(MID(Updates!D770,FIND("Clone permissions of another account: ",Updates!D770)+38,(FIND("Email required:",Updates!D770)-(FIND("Clone permissions of another account: ",Updates!D770)+38)))))</f>
        <v>#VALUE!</v>
      </c>
      <c r="L770" t="e">
        <f t="shared" si="101"/>
        <v>#VALUE!</v>
      </c>
      <c r="M770" s="8" t="e">
        <f>TRIM(CLEAN(MID(Updates!D770,FIND("Branch: ",Updates!D770)+8,(FIND("Division",Updates!D770)-(FIND("Branch: ",Updates!D770)+8)))))</f>
        <v>#VALUE!</v>
      </c>
      <c r="N770" s="8" t="e">
        <f>TRIM(CLEAN(MID(Updates!D770,FIND("Pooled Position: ",Updates!D770)+17,(FIND("Are the",Updates!D770)-(FIND("Pooled Position: ",Updates!D770)+17)))))</f>
        <v>#VALUE!</v>
      </c>
      <c r="O770" t="e">
        <f>TRIM(CLEAN(MID(Updates!D770,FIND("Employee Name: ",Updates!D770)+15,(FIND("Job Title",Updates!D770)-(FIND("Employee Name: ",Updates!D770)+15)))))</f>
        <v>#VALUE!</v>
      </c>
      <c r="P770" t="e">
        <f t="shared" si="102"/>
        <v>#VALUE!</v>
      </c>
      <c r="Q770" t="e">
        <f t="shared" si="103"/>
        <v>#VALUE!</v>
      </c>
      <c r="R770" t="e">
        <f t="shared" si="104"/>
        <v>#VALUE!</v>
      </c>
      <c r="S770" t="e">
        <f>TRIM(CLEAN(MID(Updates!D770,FIND("Account to clone: ",Updates!D770)+18,(FIND("Position",Updates!D770)-(FIND("Account to clone: ",Updates!D770)+18)))))</f>
        <v>#VALUE!</v>
      </c>
      <c r="T770" t="str">
        <f t="shared" si="105"/>
        <v/>
      </c>
      <c r="U770" t="str">
        <f t="shared" si="106"/>
        <v>No</v>
      </c>
      <c r="V770" t="e">
        <f>TRIM(CLEAN(MID(Updates!D770,FIND("Home Share (H:\ drive) required: ",Updates!D770)+4,(FIND("Group Share (S:\ drive) required: ",Updates!D770)-(FIND("Home Share (H:\ drive) required: ",Updates!D770)+4)))))</f>
        <v>#VALUE!</v>
      </c>
      <c r="W770" t="str">
        <f t="shared" si="107"/>
        <v>No</v>
      </c>
      <c r="X770" t="e">
        <f>TRIM(CLEAN(MID(Updates!D770,FIND("S Drive Path: ",Updates!D770)+14,(FIND("Position",Updates!D770)-(FIND("S Drive Path: ",Updates!D770)+14)))))</f>
        <v>#VALUE!</v>
      </c>
      <c r="Y770" t="e">
        <f>("USR\"&amp;Updates!K770)</f>
        <v>#VALUE!</v>
      </c>
      <c r="Z770" t="e">
        <f>Updates!K770&amp;"$"</f>
        <v>#VALUE!</v>
      </c>
      <c r="AA770" s="11">
        <f t="shared" ca="1" si="108"/>
        <v>12</v>
      </c>
      <c r="AB770" s="6" t="str">
        <f ca="1">LOOKUP(AA770,AC2:AC21,AD2:AD21)</f>
        <v>DC4MDB02</v>
      </c>
    </row>
    <row r="771" spans="1:28" ht="12" customHeight="1">
      <c r="A771" s="6" t="e">
        <f>TRIM(CLEAN(MID(Updates!D771,FIND("Network User Id: ",Updates!D771)+17,(FIND("E-MAIL ACCOUNTS",Updates!D771)-(FIND("Network User Id:",Updates!D771)+17)))))</f>
        <v>#VALUE!</v>
      </c>
      <c r="B771" s="6" t="e">
        <f>TRIM(CLEAN(MID(Updates!D771,FIND("Logon ID: ",Updates!D771)+10,(FIND("Password:",Updates!D771)-(FIND("Logon ID:",Updates!D771)+10)))))</f>
        <v>#VALUE!</v>
      </c>
      <c r="C771" t="e">
        <f>TRIM(CLEAN(MID(Updates!D771,FIND("Primary Address: ",Updates!D771)+17,(FIND("Secondary Address:",Updates!D771)-(FIND("Primary Address: ",Updates!D771)+17)))))</f>
        <v>#VALUE!</v>
      </c>
      <c r="D771" t="e">
        <f>TRIM(CLEAN(MID(Updates!D771,FIND("Secondary Address: ",Updates!D771)+19,(FIND("** PLEASE DO NOT REPLY TO THIS E-MAIL. ",Updates!D771)-(FIND("Secondary Address: ",Updates!D771)+19)))))</f>
        <v>#VALUE!</v>
      </c>
      <c r="E771" t="b">
        <f>IF(COUNT(SEARCH({"transpo.ottawa.on.ca"},D771)),"@ottawa.ca")</f>
        <v>0</v>
      </c>
      <c r="F771" s="9" t="e">
        <f t="shared" ref="F771:F834" si="109">TRIM(LEFT(SUBSTITUTE(D771,"@",REPT(" ",LEN(D771))),LEN(D771)))</f>
        <v>#VALUE!</v>
      </c>
      <c r="G771" t="e">
        <f>TRIM(CLEAN(MID(Updates!D771,FIND("E-mail Address: ",Updates!D771)+16,(FIND("The employee",Updates!D771)-(FIND("E-mail Address: ",Updates!D771)+16)))))</f>
        <v>#VALUE!</v>
      </c>
      <c r="H771" t="e">
        <f>TRIM(CLEAN(MID(Updates!D771,FIND("Account Password: ",Updates!D771)+18,(FIND("NETWORK ACCOUNTS",Updates!D771)-(FIND("Account Password:",Updates!D771)+18)))))</f>
        <v>#VALUE!</v>
      </c>
      <c r="I771" t="e">
        <f>TRIM(CLEAN(MID(Updates!D771,FIND("Password: ",Updates!D771)+10,(FIND("E-mail",Updates!D771)-(FIND("Password:",Updates!D771)+12)))))</f>
        <v>#VALUE!</v>
      </c>
      <c r="J771" t="e">
        <f>TRIM(CLEAN(MID(Updates!D771,FIND("Account to clone: ",Updates!D771)+18,(FIND("Position",Updates!D771)-(FIND("Account to clone: ",Updates!D771)+18)))))</f>
        <v>#VALUE!</v>
      </c>
      <c r="K771" t="e">
        <f>TRIM(CLEAN(MID(Updates!D771,FIND("Clone permissions of another account: ",Updates!D771)+38,(FIND("Email required:",Updates!D771)-(FIND("Clone permissions of another account: ",Updates!D771)+38)))))</f>
        <v>#VALUE!</v>
      </c>
      <c r="L771" t="e">
        <f t="shared" ref="L771:L834" si="110">IF(K771="No","",K771)</f>
        <v>#VALUE!</v>
      </c>
      <c r="M771" s="8" t="e">
        <f>TRIM(CLEAN(MID(Updates!D771,FIND("Branch: ",Updates!D771)+8,(FIND("Division",Updates!D771)-(FIND("Branch: ",Updates!D771)+8)))))</f>
        <v>#VALUE!</v>
      </c>
      <c r="N771" s="8" t="e">
        <f>TRIM(CLEAN(MID(Updates!D771,FIND("Pooled Position: ",Updates!D771)+17,(FIND("Are the",Updates!D771)-(FIND("Pooled Position: ",Updates!D771)+17)))))</f>
        <v>#VALUE!</v>
      </c>
      <c r="O771" t="e">
        <f>TRIM(CLEAN(MID(Updates!D771,FIND("Employee Name: ",Updates!D771)+15,(FIND("Job Title",Updates!D771)-(FIND("Employee Name: ",Updates!D771)+15)))))</f>
        <v>#VALUE!</v>
      </c>
      <c r="P771" t="e">
        <f t="shared" ref="P771:P834" si="111">TRIM(CLEAN(IF(ISTEXT(B771)=FALSE,A771,IF(ISTEXT(B771)=TRUE,B771))))</f>
        <v>#VALUE!</v>
      </c>
      <c r="Q771" t="e">
        <f t="shared" ref="Q771:Q834" si="112">TRIM(CLEAN(IF(ISTEXT(G771)=FALSE,D771,IF(ISTEXT(G771)=TRUE,G771))))</f>
        <v>#VALUE!</v>
      </c>
      <c r="R771" t="e">
        <f t="shared" ref="R771:R834" si="113">TRIM(CLEAN(IF(ISTEXT(I771)=FALSE,H771,IF(ISTEXT(I771)=TRUE,I771))))</f>
        <v>#VALUE!</v>
      </c>
      <c r="S771" t="e">
        <f>TRIM(CLEAN(MID(Updates!D771,FIND("Account to clone: ",Updates!D771)+18,(FIND("Position",Updates!D771)-(FIND("Account to clone: ",Updates!D771)+18)))))</f>
        <v>#VALUE!</v>
      </c>
      <c r="T771" t="str">
        <f t="shared" ref="T771:T834" si="114">TRIM(CLEAN(IF(ISERROR(S771),"",S771)))</f>
        <v/>
      </c>
      <c r="U771" t="str">
        <f t="shared" ref="U771:U834" si="115">IF(T771="","No","Yes")</f>
        <v>No</v>
      </c>
      <c r="V771" t="e">
        <f>TRIM(CLEAN(MID(Updates!D771,FIND("Home Share (H:\ drive) required: ",Updates!D771)+4,(FIND("Group Share (S:\ drive) required: ",Updates!D771)-(FIND("Home Share (H:\ drive) required: ",Updates!D771)+4)))))</f>
        <v>#VALUE!</v>
      </c>
      <c r="W771" t="str">
        <f t="shared" ref="W771:W834" si="116">IF(ISERROR(V771),"No",V771)</f>
        <v>No</v>
      </c>
      <c r="X771" t="e">
        <f>TRIM(CLEAN(MID(Updates!D771,FIND("S Drive Path: ",Updates!D771)+14,(FIND("Position",Updates!D771)-(FIND("S Drive Path: ",Updates!D771)+14)))))</f>
        <v>#VALUE!</v>
      </c>
      <c r="Y771" t="e">
        <f>("USR\"&amp;Updates!K771)</f>
        <v>#VALUE!</v>
      </c>
      <c r="Z771" t="e">
        <f>Updates!K771&amp;"$"</f>
        <v>#VALUE!</v>
      </c>
      <c r="AA771" s="11">
        <f t="shared" ref="AA771:AA834" ca="1" si="117">RANDBETWEEN(1,20)</f>
        <v>8</v>
      </c>
      <c r="AB771" s="6" t="str">
        <f ca="1">LOOKUP(AA771,AC2:AC21,AD2:AD21)</f>
        <v>DC1MDB08</v>
      </c>
    </row>
    <row r="772" spans="1:28" ht="12" customHeight="1">
      <c r="A772" s="6" t="e">
        <f>TRIM(CLEAN(MID(Updates!D772,FIND("Network User Id: ",Updates!D772)+17,(FIND("E-MAIL ACCOUNTS",Updates!D772)-(FIND("Network User Id:",Updates!D772)+17)))))</f>
        <v>#VALUE!</v>
      </c>
      <c r="B772" s="6" t="e">
        <f>TRIM(CLEAN(MID(Updates!D772,FIND("Logon ID: ",Updates!D772)+10,(FIND("Password:",Updates!D772)-(FIND("Logon ID:",Updates!D772)+10)))))</f>
        <v>#VALUE!</v>
      </c>
      <c r="C772" t="e">
        <f>TRIM(CLEAN(MID(Updates!D772,FIND("Primary Address: ",Updates!D772)+17,(FIND("Secondary Address:",Updates!D772)-(FIND("Primary Address: ",Updates!D772)+17)))))</f>
        <v>#VALUE!</v>
      </c>
      <c r="D772" t="e">
        <f>TRIM(CLEAN(MID(Updates!D772,FIND("Secondary Address: ",Updates!D772)+19,(FIND("** PLEASE DO NOT REPLY TO THIS E-MAIL. ",Updates!D772)-(FIND("Secondary Address: ",Updates!D772)+19)))))</f>
        <v>#VALUE!</v>
      </c>
      <c r="E772" t="b">
        <f>IF(COUNT(SEARCH({"transpo.ottawa.on.ca"},D772)),"@ottawa.ca")</f>
        <v>0</v>
      </c>
      <c r="F772" s="9" t="e">
        <f t="shared" si="109"/>
        <v>#VALUE!</v>
      </c>
      <c r="G772" t="e">
        <f>TRIM(CLEAN(MID(Updates!D772,FIND("E-mail Address: ",Updates!D772)+16,(FIND("The employee",Updates!D772)-(FIND("E-mail Address: ",Updates!D772)+16)))))</f>
        <v>#VALUE!</v>
      </c>
      <c r="H772" t="e">
        <f>TRIM(CLEAN(MID(Updates!D772,FIND("Account Password: ",Updates!D772)+18,(FIND("NETWORK ACCOUNTS",Updates!D772)-(FIND("Account Password:",Updates!D772)+18)))))</f>
        <v>#VALUE!</v>
      </c>
      <c r="I772" t="e">
        <f>TRIM(CLEAN(MID(Updates!D772,FIND("Password: ",Updates!D772)+10,(FIND("E-mail",Updates!D772)-(FIND("Password:",Updates!D772)+12)))))</f>
        <v>#VALUE!</v>
      </c>
      <c r="J772" t="e">
        <f>TRIM(CLEAN(MID(Updates!D772,FIND("Account to clone: ",Updates!D772)+18,(FIND("Position",Updates!D772)-(FIND("Account to clone: ",Updates!D772)+18)))))</f>
        <v>#VALUE!</v>
      </c>
      <c r="K772" t="e">
        <f>TRIM(CLEAN(MID(Updates!D772,FIND("Clone permissions of another account: ",Updates!D772)+38,(FIND("Email required:",Updates!D772)-(FIND("Clone permissions of another account: ",Updates!D772)+38)))))</f>
        <v>#VALUE!</v>
      </c>
      <c r="L772" t="e">
        <f t="shared" si="110"/>
        <v>#VALUE!</v>
      </c>
      <c r="M772" s="8" t="e">
        <f>TRIM(CLEAN(MID(Updates!D772,FIND("Branch: ",Updates!D772)+8,(FIND("Division",Updates!D772)-(FIND("Branch: ",Updates!D772)+8)))))</f>
        <v>#VALUE!</v>
      </c>
      <c r="N772" s="8" t="e">
        <f>TRIM(CLEAN(MID(Updates!D772,FIND("Pooled Position: ",Updates!D772)+17,(FIND("Are the",Updates!D772)-(FIND("Pooled Position: ",Updates!D772)+17)))))</f>
        <v>#VALUE!</v>
      </c>
      <c r="O772" t="e">
        <f>TRIM(CLEAN(MID(Updates!D772,FIND("Employee Name: ",Updates!D772)+15,(FIND("Job Title",Updates!D772)-(FIND("Employee Name: ",Updates!D772)+15)))))</f>
        <v>#VALUE!</v>
      </c>
      <c r="P772" t="e">
        <f t="shared" si="111"/>
        <v>#VALUE!</v>
      </c>
      <c r="Q772" t="e">
        <f t="shared" si="112"/>
        <v>#VALUE!</v>
      </c>
      <c r="R772" t="e">
        <f t="shared" si="113"/>
        <v>#VALUE!</v>
      </c>
      <c r="S772" t="e">
        <f>TRIM(CLEAN(MID(Updates!D772,FIND("Account to clone: ",Updates!D772)+18,(FIND("Position",Updates!D772)-(FIND("Account to clone: ",Updates!D772)+18)))))</f>
        <v>#VALUE!</v>
      </c>
      <c r="T772" t="str">
        <f t="shared" si="114"/>
        <v/>
      </c>
      <c r="U772" t="str">
        <f t="shared" si="115"/>
        <v>No</v>
      </c>
      <c r="V772" t="e">
        <f>TRIM(CLEAN(MID(Updates!D772,FIND("Home Share (H:\ drive) required: ",Updates!D772)+4,(FIND("Group Share (S:\ drive) required: ",Updates!D772)-(FIND("Home Share (H:\ drive) required: ",Updates!D772)+4)))))</f>
        <v>#VALUE!</v>
      </c>
      <c r="W772" t="str">
        <f t="shared" si="116"/>
        <v>No</v>
      </c>
      <c r="X772" t="e">
        <f>TRIM(CLEAN(MID(Updates!D772,FIND("S Drive Path: ",Updates!D772)+14,(FIND("Position",Updates!D772)-(FIND("S Drive Path: ",Updates!D772)+14)))))</f>
        <v>#VALUE!</v>
      </c>
      <c r="Y772" t="e">
        <f>("USR\"&amp;Updates!K772)</f>
        <v>#VALUE!</v>
      </c>
      <c r="Z772" t="e">
        <f>Updates!K772&amp;"$"</f>
        <v>#VALUE!</v>
      </c>
      <c r="AA772" s="11">
        <f t="shared" ca="1" si="117"/>
        <v>20</v>
      </c>
      <c r="AB772" s="6" t="str">
        <f ca="1">LOOKUP(AA772,AC2:AC21,AD2:AD21)</f>
        <v>DC4MDB10</v>
      </c>
    </row>
    <row r="773" spans="1:28" ht="12" customHeight="1">
      <c r="A773" s="6" t="e">
        <f>TRIM(CLEAN(MID(Updates!D773,FIND("Network User Id: ",Updates!D773)+17,(FIND("E-MAIL ACCOUNTS",Updates!D773)-(FIND("Network User Id:",Updates!D773)+17)))))</f>
        <v>#VALUE!</v>
      </c>
      <c r="B773" s="6" t="e">
        <f>TRIM(CLEAN(MID(Updates!D773,FIND("Logon ID: ",Updates!D773)+10,(FIND("Password:",Updates!D773)-(FIND("Logon ID:",Updates!D773)+10)))))</f>
        <v>#VALUE!</v>
      </c>
      <c r="C773" t="e">
        <f>TRIM(CLEAN(MID(Updates!D773,FIND("Primary Address: ",Updates!D773)+17,(FIND("Secondary Address:",Updates!D773)-(FIND("Primary Address: ",Updates!D773)+17)))))</f>
        <v>#VALUE!</v>
      </c>
      <c r="D773" t="e">
        <f>TRIM(CLEAN(MID(Updates!D773,FIND("Secondary Address: ",Updates!D773)+19,(FIND("** PLEASE DO NOT REPLY TO THIS E-MAIL. ",Updates!D773)-(FIND("Secondary Address: ",Updates!D773)+19)))))</f>
        <v>#VALUE!</v>
      </c>
      <c r="E773" t="b">
        <f>IF(COUNT(SEARCH({"transpo.ottawa.on.ca"},D773)),"@ottawa.ca")</f>
        <v>0</v>
      </c>
      <c r="F773" s="9" t="e">
        <f t="shared" si="109"/>
        <v>#VALUE!</v>
      </c>
      <c r="G773" t="e">
        <f>TRIM(CLEAN(MID(Updates!D773,FIND("E-mail Address: ",Updates!D773)+16,(FIND("The employee",Updates!D773)-(FIND("E-mail Address: ",Updates!D773)+16)))))</f>
        <v>#VALUE!</v>
      </c>
      <c r="H773" t="e">
        <f>TRIM(CLEAN(MID(Updates!D773,FIND("Account Password: ",Updates!D773)+18,(FIND("NETWORK ACCOUNTS",Updates!D773)-(FIND("Account Password:",Updates!D773)+18)))))</f>
        <v>#VALUE!</v>
      </c>
      <c r="I773" t="e">
        <f>TRIM(CLEAN(MID(Updates!D773,FIND("Password: ",Updates!D773)+10,(FIND("E-mail",Updates!D773)-(FIND("Password:",Updates!D773)+12)))))</f>
        <v>#VALUE!</v>
      </c>
      <c r="J773" t="e">
        <f>TRIM(CLEAN(MID(Updates!D773,FIND("Account to clone: ",Updates!D773)+18,(FIND("Position",Updates!D773)-(FIND("Account to clone: ",Updates!D773)+18)))))</f>
        <v>#VALUE!</v>
      </c>
      <c r="K773" t="e">
        <f>TRIM(CLEAN(MID(Updates!D773,FIND("Clone permissions of another account: ",Updates!D773)+38,(FIND("Email required:",Updates!D773)-(FIND("Clone permissions of another account: ",Updates!D773)+38)))))</f>
        <v>#VALUE!</v>
      </c>
      <c r="L773" t="e">
        <f t="shared" si="110"/>
        <v>#VALUE!</v>
      </c>
      <c r="M773" s="8" t="e">
        <f>TRIM(CLEAN(MID(Updates!D773,FIND("Branch: ",Updates!D773)+8,(FIND("Division",Updates!D773)-(FIND("Branch: ",Updates!D773)+8)))))</f>
        <v>#VALUE!</v>
      </c>
      <c r="N773" s="8" t="e">
        <f>TRIM(CLEAN(MID(Updates!D773,FIND("Pooled Position: ",Updates!D773)+17,(FIND("Are the",Updates!D773)-(FIND("Pooled Position: ",Updates!D773)+17)))))</f>
        <v>#VALUE!</v>
      </c>
      <c r="O773" t="e">
        <f>TRIM(CLEAN(MID(Updates!D773,FIND("Employee Name: ",Updates!D773)+15,(FIND("Job Title",Updates!D773)-(FIND("Employee Name: ",Updates!D773)+15)))))</f>
        <v>#VALUE!</v>
      </c>
      <c r="P773" t="e">
        <f t="shared" si="111"/>
        <v>#VALUE!</v>
      </c>
      <c r="Q773" t="e">
        <f t="shared" si="112"/>
        <v>#VALUE!</v>
      </c>
      <c r="R773" t="e">
        <f t="shared" si="113"/>
        <v>#VALUE!</v>
      </c>
      <c r="S773" t="e">
        <f>TRIM(CLEAN(MID(Updates!D773,FIND("Account to clone: ",Updates!D773)+18,(FIND("Position",Updates!D773)-(FIND("Account to clone: ",Updates!D773)+18)))))</f>
        <v>#VALUE!</v>
      </c>
      <c r="T773" t="str">
        <f t="shared" si="114"/>
        <v/>
      </c>
      <c r="U773" t="str">
        <f t="shared" si="115"/>
        <v>No</v>
      </c>
      <c r="V773" t="e">
        <f>TRIM(CLEAN(MID(Updates!D773,FIND("Home Share (H:\ drive) required: ",Updates!D773)+4,(FIND("Group Share (S:\ drive) required: ",Updates!D773)-(FIND("Home Share (H:\ drive) required: ",Updates!D773)+4)))))</f>
        <v>#VALUE!</v>
      </c>
      <c r="W773" t="str">
        <f t="shared" si="116"/>
        <v>No</v>
      </c>
      <c r="X773" t="e">
        <f>TRIM(CLEAN(MID(Updates!D773,FIND("S Drive Path: ",Updates!D773)+14,(FIND("Position",Updates!D773)-(FIND("S Drive Path: ",Updates!D773)+14)))))</f>
        <v>#VALUE!</v>
      </c>
      <c r="Y773" t="e">
        <f>("USR\"&amp;Updates!K773)</f>
        <v>#VALUE!</v>
      </c>
      <c r="Z773" t="e">
        <f>Updates!K773&amp;"$"</f>
        <v>#VALUE!</v>
      </c>
      <c r="AA773" s="11">
        <f t="shared" ca="1" si="117"/>
        <v>9</v>
      </c>
      <c r="AB773" s="6" t="str">
        <f ca="1">LOOKUP(AA773,AC2:AC21,AD2:AD21)</f>
        <v>DC1MDB09</v>
      </c>
    </row>
    <row r="774" spans="1:28" ht="12" customHeight="1">
      <c r="A774" s="6" t="e">
        <f>TRIM(CLEAN(MID(Updates!D774,FIND("Network User Id: ",Updates!D774)+17,(FIND("E-MAIL ACCOUNTS",Updates!D774)-(FIND("Network User Id:",Updates!D774)+17)))))</f>
        <v>#VALUE!</v>
      </c>
      <c r="B774" s="6" t="e">
        <f>TRIM(CLEAN(MID(Updates!D774,FIND("Logon ID: ",Updates!D774)+10,(FIND("Password:",Updates!D774)-(FIND("Logon ID:",Updates!D774)+10)))))</f>
        <v>#VALUE!</v>
      </c>
      <c r="C774" t="e">
        <f>TRIM(CLEAN(MID(Updates!D774,FIND("Primary Address: ",Updates!D774)+17,(FIND("Secondary Address:",Updates!D774)-(FIND("Primary Address: ",Updates!D774)+17)))))</f>
        <v>#VALUE!</v>
      </c>
      <c r="D774" t="e">
        <f>TRIM(CLEAN(MID(Updates!D774,FIND("Secondary Address: ",Updates!D774)+19,(FIND("** PLEASE DO NOT REPLY TO THIS E-MAIL. ",Updates!D774)-(FIND("Secondary Address: ",Updates!D774)+19)))))</f>
        <v>#VALUE!</v>
      </c>
      <c r="E774" t="b">
        <f>IF(COUNT(SEARCH({"transpo.ottawa.on.ca"},D774)),"@ottawa.ca")</f>
        <v>0</v>
      </c>
      <c r="F774" s="9" t="e">
        <f t="shared" si="109"/>
        <v>#VALUE!</v>
      </c>
      <c r="G774" t="e">
        <f>TRIM(CLEAN(MID(Updates!D774,FIND("E-mail Address: ",Updates!D774)+16,(FIND("The employee",Updates!D774)-(FIND("E-mail Address: ",Updates!D774)+16)))))</f>
        <v>#VALUE!</v>
      </c>
      <c r="H774" t="e">
        <f>TRIM(CLEAN(MID(Updates!D774,FIND("Account Password: ",Updates!D774)+18,(FIND("NETWORK ACCOUNTS",Updates!D774)-(FIND("Account Password:",Updates!D774)+18)))))</f>
        <v>#VALUE!</v>
      </c>
      <c r="I774" t="e">
        <f>TRIM(CLEAN(MID(Updates!D774,FIND("Password: ",Updates!D774)+10,(FIND("E-mail",Updates!D774)-(FIND("Password:",Updates!D774)+12)))))</f>
        <v>#VALUE!</v>
      </c>
      <c r="J774" t="e">
        <f>TRIM(CLEAN(MID(Updates!D774,FIND("Account to clone: ",Updates!D774)+18,(FIND("Position",Updates!D774)-(FIND("Account to clone: ",Updates!D774)+18)))))</f>
        <v>#VALUE!</v>
      </c>
      <c r="K774" t="e">
        <f>TRIM(CLEAN(MID(Updates!D774,FIND("Clone permissions of another account: ",Updates!D774)+38,(FIND("Email required:",Updates!D774)-(FIND("Clone permissions of another account: ",Updates!D774)+38)))))</f>
        <v>#VALUE!</v>
      </c>
      <c r="L774" t="e">
        <f t="shared" si="110"/>
        <v>#VALUE!</v>
      </c>
      <c r="M774" s="8" t="e">
        <f>TRIM(CLEAN(MID(Updates!D774,FIND("Branch: ",Updates!D774)+8,(FIND("Division",Updates!D774)-(FIND("Branch: ",Updates!D774)+8)))))</f>
        <v>#VALUE!</v>
      </c>
      <c r="N774" s="8" t="e">
        <f>TRIM(CLEAN(MID(Updates!D774,FIND("Pooled Position: ",Updates!D774)+17,(FIND("Are the",Updates!D774)-(FIND("Pooled Position: ",Updates!D774)+17)))))</f>
        <v>#VALUE!</v>
      </c>
      <c r="O774" t="e">
        <f>TRIM(CLEAN(MID(Updates!D774,FIND("Employee Name: ",Updates!D774)+15,(FIND("Job Title",Updates!D774)-(FIND("Employee Name: ",Updates!D774)+15)))))</f>
        <v>#VALUE!</v>
      </c>
      <c r="P774" t="e">
        <f t="shared" si="111"/>
        <v>#VALUE!</v>
      </c>
      <c r="Q774" t="e">
        <f t="shared" si="112"/>
        <v>#VALUE!</v>
      </c>
      <c r="R774" t="e">
        <f t="shared" si="113"/>
        <v>#VALUE!</v>
      </c>
      <c r="S774" t="e">
        <f>TRIM(CLEAN(MID(Updates!D774,FIND("Account to clone: ",Updates!D774)+18,(FIND("Position",Updates!D774)-(FIND("Account to clone: ",Updates!D774)+18)))))</f>
        <v>#VALUE!</v>
      </c>
      <c r="T774" t="str">
        <f t="shared" si="114"/>
        <v/>
      </c>
      <c r="U774" t="str">
        <f t="shared" si="115"/>
        <v>No</v>
      </c>
      <c r="V774" t="e">
        <f>TRIM(CLEAN(MID(Updates!D774,FIND("Home Share (H:\ drive) required: ",Updates!D774)+4,(FIND("Group Share (S:\ drive) required: ",Updates!D774)-(FIND("Home Share (H:\ drive) required: ",Updates!D774)+4)))))</f>
        <v>#VALUE!</v>
      </c>
      <c r="W774" t="str">
        <f t="shared" si="116"/>
        <v>No</v>
      </c>
      <c r="X774" t="e">
        <f>TRIM(CLEAN(MID(Updates!D774,FIND("S Drive Path: ",Updates!D774)+14,(FIND("Position",Updates!D774)-(FIND("S Drive Path: ",Updates!D774)+14)))))</f>
        <v>#VALUE!</v>
      </c>
      <c r="Y774" t="e">
        <f>("USR\"&amp;Updates!K774)</f>
        <v>#VALUE!</v>
      </c>
      <c r="Z774" t="e">
        <f>Updates!K774&amp;"$"</f>
        <v>#VALUE!</v>
      </c>
      <c r="AA774" s="11">
        <f t="shared" ca="1" si="117"/>
        <v>17</v>
      </c>
      <c r="AB774" s="6" t="str">
        <f ca="1">LOOKUP(AA774,AC2:AC21,AD2:AD21)</f>
        <v>DC4MDB07</v>
      </c>
    </row>
    <row r="775" spans="1:28" ht="12" customHeight="1">
      <c r="A775" s="6" t="e">
        <f>TRIM(CLEAN(MID(Updates!D775,FIND("Network User Id: ",Updates!D775)+17,(FIND("E-MAIL ACCOUNTS",Updates!D775)-(FIND("Network User Id:",Updates!D775)+17)))))</f>
        <v>#VALUE!</v>
      </c>
      <c r="B775" s="6" t="e">
        <f>TRIM(CLEAN(MID(Updates!D775,FIND("Logon ID: ",Updates!D775)+10,(FIND("Password:",Updates!D775)-(FIND("Logon ID:",Updates!D775)+10)))))</f>
        <v>#VALUE!</v>
      </c>
      <c r="C775" t="e">
        <f>TRIM(CLEAN(MID(Updates!D775,FIND("Primary Address: ",Updates!D775)+17,(FIND("Secondary Address:",Updates!D775)-(FIND("Primary Address: ",Updates!D775)+17)))))</f>
        <v>#VALUE!</v>
      </c>
      <c r="D775" t="e">
        <f>TRIM(CLEAN(MID(Updates!D775,FIND("Secondary Address: ",Updates!D775)+19,(FIND("** PLEASE DO NOT REPLY TO THIS E-MAIL. ",Updates!D775)-(FIND("Secondary Address: ",Updates!D775)+19)))))</f>
        <v>#VALUE!</v>
      </c>
      <c r="E775" t="b">
        <f>IF(COUNT(SEARCH({"transpo.ottawa.on.ca"},D775)),"@ottawa.ca")</f>
        <v>0</v>
      </c>
      <c r="F775" s="9" t="e">
        <f t="shared" si="109"/>
        <v>#VALUE!</v>
      </c>
      <c r="G775" t="e">
        <f>TRIM(CLEAN(MID(Updates!D775,FIND("E-mail Address: ",Updates!D775)+16,(FIND("The employee",Updates!D775)-(FIND("E-mail Address: ",Updates!D775)+16)))))</f>
        <v>#VALUE!</v>
      </c>
      <c r="H775" t="e">
        <f>TRIM(CLEAN(MID(Updates!D775,FIND("Account Password: ",Updates!D775)+18,(FIND("NETWORK ACCOUNTS",Updates!D775)-(FIND("Account Password:",Updates!D775)+18)))))</f>
        <v>#VALUE!</v>
      </c>
      <c r="I775" t="e">
        <f>TRIM(CLEAN(MID(Updates!D775,FIND("Password: ",Updates!D775)+10,(FIND("E-mail",Updates!D775)-(FIND("Password:",Updates!D775)+12)))))</f>
        <v>#VALUE!</v>
      </c>
      <c r="J775" t="e">
        <f>TRIM(CLEAN(MID(Updates!D775,FIND("Account to clone: ",Updates!D775)+18,(FIND("Position",Updates!D775)-(FIND("Account to clone: ",Updates!D775)+18)))))</f>
        <v>#VALUE!</v>
      </c>
      <c r="K775" t="e">
        <f>TRIM(CLEAN(MID(Updates!D775,FIND("Clone permissions of another account: ",Updates!D775)+38,(FIND("Email required:",Updates!D775)-(FIND("Clone permissions of another account: ",Updates!D775)+38)))))</f>
        <v>#VALUE!</v>
      </c>
      <c r="L775" t="e">
        <f t="shared" si="110"/>
        <v>#VALUE!</v>
      </c>
      <c r="M775" s="8" t="e">
        <f>TRIM(CLEAN(MID(Updates!D775,FIND("Branch: ",Updates!D775)+8,(FIND("Division",Updates!D775)-(FIND("Branch: ",Updates!D775)+8)))))</f>
        <v>#VALUE!</v>
      </c>
      <c r="N775" s="8" t="e">
        <f>TRIM(CLEAN(MID(Updates!D775,FIND("Pooled Position: ",Updates!D775)+17,(FIND("Are the",Updates!D775)-(FIND("Pooled Position: ",Updates!D775)+17)))))</f>
        <v>#VALUE!</v>
      </c>
      <c r="O775" t="e">
        <f>TRIM(CLEAN(MID(Updates!D775,FIND("Employee Name: ",Updates!D775)+15,(FIND("Job Title",Updates!D775)-(FIND("Employee Name: ",Updates!D775)+15)))))</f>
        <v>#VALUE!</v>
      </c>
      <c r="P775" t="e">
        <f t="shared" si="111"/>
        <v>#VALUE!</v>
      </c>
      <c r="Q775" t="e">
        <f t="shared" si="112"/>
        <v>#VALUE!</v>
      </c>
      <c r="R775" t="e">
        <f t="shared" si="113"/>
        <v>#VALUE!</v>
      </c>
      <c r="S775" t="e">
        <f>TRIM(CLEAN(MID(Updates!D775,FIND("Account to clone: ",Updates!D775)+18,(FIND("Position",Updates!D775)-(FIND("Account to clone: ",Updates!D775)+18)))))</f>
        <v>#VALUE!</v>
      </c>
      <c r="T775" t="str">
        <f t="shared" si="114"/>
        <v/>
      </c>
      <c r="U775" t="str">
        <f t="shared" si="115"/>
        <v>No</v>
      </c>
      <c r="V775" t="e">
        <f>TRIM(CLEAN(MID(Updates!D775,FIND("Home Share (H:\ drive) required: ",Updates!D775)+4,(FIND("Group Share (S:\ drive) required: ",Updates!D775)-(FIND("Home Share (H:\ drive) required: ",Updates!D775)+4)))))</f>
        <v>#VALUE!</v>
      </c>
      <c r="W775" t="str">
        <f t="shared" si="116"/>
        <v>No</v>
      </c>
      <c r="X775" t="e">
        <f>TRIM(CLEAN(MID(Updates!D775,FIND("S Drive Path: ",Updates!D775)+14,(FIND("Position",Updates!D775)-(FIND("S Drive Path: ",Updates!D775)+14)))))</f>
        <v>#VALUE!</v>
      </c>
      <c r="Y775" t="e">
        <f>("USR\"&amp;Updates!K775)</f>
        <v>#VALUE!</v>
      </c>
      <c r="Z775" t="e">
        <f>Updates!K775&amp;"$"</f>
        <v>#VALUE!</v>
      </c>
      <c r="AA775" s="11">
        <f t="shared" ca="1" si="117"/>
        <v>2</v>
      </c>
      <c r="AB775" s="6" t="str">
        <f ca="1">LOOKUP(AA775,AC2:AC21,AD2:AD21)</f>
        <v>DC1MDB02</v>
      </c>
    </row>
    <row r="776" spans="1:28" ht="12" customHeight="1">
      <c r="A776" s="6" t="e">
        <f>TRIM(CLEAN(MID(Updates!D776,FIND("Network User Id: ",Updates!D776)+17,(FIND("E-MAIL ACCOUNTS",Updates!D776)-(FIND("Network User Id:",Updates!D776)+17)))))</f>
        <v>#VALUE!</v>
      </c>
      <c r="B776" s="6" t="e">
        <f>TRIM(CLEAN(MID(Updates!D776,FIND("Logon ID: ",Updates!D776)+10,(FIND("Password:",Updates!D776)-(FIND("Logon ID:",Updates!D776)+10)))))</f>
        <v>#VALUE!</v>
      </c>
      <c r="C776" t="e">
        <f>TRIM(CLEAN(MID(Updates!D776,FIND("Primary Address: ",Updates!D776)+17,(FIND("Secondary Address:",Updates!D776)-(FIND("Primary Address: ",Updates!D776)+17)))))</f>
        <v>#VALUE!</v>
      </c>
      <c r="D776" t="e">
        <f>TRIM(CLEAN(MID(Updates!D776,FIND("Secondary Address: ",Updates!D776)+19,(FIND("** PLEASE DO NOT REPLY TO THIS E-MAIL. ",Updates!D776)-(FIND("Secondary Address: ",Updates!D776)+19)))))</f>
        <v>#VALUE!</v>
      </c>
      <c r="E776" t="b">
        <f>IF(COUNT(SEARCH({"transpo.ottawa.on.ca"},D776)),"@ottawa.ca")</f>
        <v>0</v>
      </c>
      <c r="F776" s="9" t="e">
        <f t="shared" si="109"/>
        <v>#VALUE!</v>
      </c>
      <c r="G776" t="e">
        <f>TRIM(CLEAN(MID(Updates!D776,FIND("E-mail Address: ",Updates!D776)+16,(FIND("The employee",Updates!D776)-(FIND("E-mail Address: ",Updates!D776)+16)))))</f>
        <v>#VALUE!</v>
      </c>
      <c r="H776" t="e">
        <f>TRIM(CLEAN(MID(Updates!D776,FIND("Account Password: ",Updates!D776)+18,(FIND("NETWORK ACCOUNTS",Updates!D776)-(FIND("Account Password:",Updates!D776)+18)))))</f>
        <v>#VALUE!</v>
      </c>
      <c r="I776" t="e">
        <f>TRIM(CLEAN(MID(Updates!D776,FIND("Password: ",Updates!D776)+10,(FIND("E-mail",Updates!D776)-(FIND("Password:",Updates!D776)+12)))))</f>
        <v>#VALUE!</v>
      </c>
      <c r="J776" t="e">
        <f>TRIM(CLEAN(MID(Updates!D776,FIND("Account to clone: ",Updates!D776)+18,(FIND("Position",Updates!D776)-(FIND("Account to clone: ",Updates!D776)+18)))))</f>
        <v>#VALUE!</v>
      </c>
      <c r="K776" t="e">
        <f>TRIM(CLEAN(MID(Updates!D776,FIND("Clone permissions of another account: ",Updates!D776)+38,(FIND("Email required:",Updates!D776)-(FIND("Clone permissions of another account: ",Updates!D776)+38)))))</f>
        <v>#VALUE!</v>
      </c>
      <c r="L776" t="e">
        <f t="shared" si="110"/>
        <v>#VALUE!</v>
      </c>
      <c r="M776" s="8" t="e">
        <f>TRIM(CLEAN(MID(Updates!D776,FIND("Branch: ",Updates!D776)+8,(FIND("Division",Updates!D776)-(FIND("Branch: ",Updates!D776)+8)))))</f>
        <v>#VALUE!</v>
      </c>
      <c r="N776" s="8" t="e">
        <f>TRIM(CLEAN(MID(Updates!D776,FIND("Pooled Position: ",Updates!D776)+17,(FIND("Are the",Updates!D776)-(FIND("Pooled Position: ",Updates!D776)+17)))))</f>
        <v>#VALUE!</v>
      </c>
      <c r="O776" t="e">
        <f>TRIM(CLEAN(MID(Updates!D776,FIND("Employee Name: ",Updates!D776)+15,(FIND("Job Title",Updates!D776)-(FIND("Employee Name: ",Updates!D776)+15)))))</f>
        <v>#VALUE!</v>
      </c>
      <c r="P776" t="e">
        <f t="shared" si="111"/>
        <v>#VALUE!</v>
      </c>
      <c r="Q776" t="e">
        <f t="shared" si="112"/>
        <v>#VALUE!</v>
      </c>
      <c r="R776" t="e">
        <f t="shared" si="113"/>
        <v>#VALUE!</v>
      </c>
      <c r="S776" t="e">
        <f>TRIM(CLEAN(MID(Updates!D776,FIND("Account to clone: ",Updates!D776)+18,(FIND("Position",Updates!D776)-(FIND("Account to clone: ",Updates!D776)+18)))))</f>
        <v>#VALUE!</v>
      </c>
      <c r="T776" t="str">
        <f t="shared" si="114"/>
        <v/>
      </c>
      <c r="U776" t="str">
        <f t="shared" si="115"/>
        <v>No</v>
      </c>
      <c r="V776" t="e">
        <f>TRIM(CLEAN(MID(Updates!D776,FIND("Home Share (H:\ drive) required: ",Updates!D776)+4,(FIND("Group Share (S:\ drive) required: ",Updates!D776)-(FIND("Home Share (H:\ drive) required: ",Updates!D776)+4)))))</f>
        <v>#VALUE!</v>
      </c>
      <c r="W776" t="str">
        <f t="shared" si="116"/>
        <v>No</v>
      </c>
      <c r="X776" t="e">
        <f>TRIM(CLEAN(MID(Updates!D776,FIND("S Drive Path: ",Updates!D776)+14,(FIND("Position",Updates!D776)-(FIND("S Drive Path: ",Updates!D776)+14)))))</f>
        <v>#VALUE!</v>
      </c>
      <c r="Y776" t="e">
        <f>("USR\"&amp;Updates!K776)</f>
        <v>#VALUE!</v>
      </c>
      <c r="Z776" t="e">
        <f>Updates!K776&amp;"$"</f>
        <v>#VALUE!</v>
      </c>
      <c r="AA776" s="11">
        <f t="shared" ca="1" si="117"/>
        <v>8</v>
      </c>
      <c r="AB776" s="6" t="str">
        <f ca="1">LOOKUP(AA776,AC2:AC21,AD2:AD21)</f>
        <v>DC1MDB08</v>
      </c>
    </row>
    <row r="777" spans="1:28" ht="12" customHeight="1">
      <c r="A777" s="6" t="e">
        <f>TRIM(CLEAN(MID(Updates!D777,FIND("Network User Id: ",Updates!D777)+17,(FIND("E-MAIL ACCOUNTS",Updates!D777)-(FIND("Network User Id:",Updates!D777)+17)))))</f>
        <v>#VALUE!</v>
      </c>
      <c r="B777" s="6" t="e">
        <f>TRIM(CLEAN(MID(Updates!D777,FIND("Logon ID: ",Updates!D777)+10,(FIND("Password:",Updates!D777)-(FIND("Logon ID:",Updates!D777)+10)))))</f>
        <v>#VALUE!</v>
      </c>
      <c r="C777" t="e">
        <f>TRIM(CLEAN(MID(Updates!D777,FIND("Primary Address: ",Updates!D777)+17,(FIND("Secondary Address:",Updates!D777)-(FIND("Primary Address: ",Updates!D777)+17)))))</f>
        <v>#VALUE!</v>
      </c>
      <c r="D777" t="e">
        <f>TRIM(CLEAN(MID(Updates!D777,FIND("Secondary Address: ",Updates!D777)+19,(FIND("** PLEASE DO NOT REPLY TO THIS E-MAIL. ",Updates!D777)-(FIND("Secondary Address: ",Updates!D777)+19)))))</f>
        <v>#VALUE!</v>
      </c>
      <c r="E777" t="b">
        <f>IF(COUNT(SEARCH({"transpo.ottawa.on.ca"},D777)),"@ottawa.ca")</f>
        <v>0</v>
      </c>
      <c r="F777" s="9" t="e">
        <f t="shared" si="109"/>
        <v>#VALUE!</v>
      </c>
      <c r="G777" t="e">
        <f>TRIM(CLEAN(MID(Updates!D777,FIND("E-mail Address: ",Updates!D777)+16,(FIND("The employee",Updates!D777)-(FIND("E-mail Address: ",Updates!D777)+16)))))</f>
        <v>#VALUE!</v>
      </c>
      <c r="H777" t="e">
        <f>TRIM(CLEAN(MID(Updates!D777,FIND("Account Password: ",Updates!D777)+18,(FIND("NETWORK ACCOUNTS",Updates!D777)-(FIND("Account Password:",Updates!D777)+18)))))</f>
        <v>#VALUE!</v>
      </c>
      <c r="I777" t="e">
        <f>TRIM(CLEAN(MID(Updates!D777,FIND("Password: ",Updates!D777)+10,(FIND("E-mail",Updates!D777)-(FIND("Password:",Updates!D777)+12)))))</f>
        <v>#VALUE!</v>
      </c>
      <c r="J777" t="e">
        <f>TRIM(CLEAN(MID(Updates!D777,FIND("Account to clone: ",Updates!D777)+18,(FIND("Position",Updates!D777)-(FIND("Account to clone: ",Updates!D777)+18)))))</f>
        <v>#VALUE!</v>
      </c>
      <c r="K777" t="e">
        <f>TRIM(CLEAN(MID(Updates!D777,FIND("Clone permissions of another account: ",Updates!D777)+38,(FIND("Email required:",Updates!D777)-(FIND("Clone permissions of another account: ",Updates!D777)+38)))))</f>
        <v>#VALUE!</v>
      </c>
      <c r="L777" t="e">
        <f t="shared" si="110"/>
        <v>#VALUE!</v>
      </c>
      <c r="M777" s="8" t="e">
        <f>TRIM(CLEAN(MID(Updates!D777,FIND("Branch: ",Updates!D777)+8,(FIND("Division",Updates!D777)-(FIND("Branch: ",Updates!D777)+8)))))</f>
        <v>#VALUE!</v>
      </c>
      <c r="N777" s="8" t="e">
        <f>TRIM(CLEAN(MID(Updates!D777,FIND("Pooled Position: ",Updates!D777)+17,(FIND("Are the",Updates!D777)-(FIND("Pooled Position: ",Updates!D777)+17)))))</f>
        <v>#VALUE!</v>
      </c>
      <c r="O777" t="e">
        <f>TRIM(CLEAN(MID(Updates!D777,FIND("Employee Name: ",Updates!D777)+15,(FIND("Job Title",Updates!D777)-(FIND("Employee Name: ",Updates!D777)+15)))))</f>
        <v>#VALUE!</v>
      </c>
      <c r="P777" t="e">
        <f t="shared" si="111"/>
        <v>#VALUE!</v>
      </c>
      <c r="Q777" t="e">
        <f t="shared" si="112"/>
        <v>#VALUE!</v>
      </c>
      <c r="R777" t="e">
        <f t="shared" si="113"/>
        <v>#VALUE!</v>
      </c>
      <c r="S777" t="e">
        <f>TRIM(CLEAN(MID(Updates!D777,FIND("Account to clone: ",Updates!D777)+18,(FIND("Position",Updates!D777)-(FIND("Account to clone: ",Updates!D777)+18)))))</f>
        <v>#VALUE!</v>
      </c>
      <c r="T777" t="str">
        <f t="shared" si="114"/>
        <v/>
      </c>
      <c r="U777" t="str">
        <f t="shared" si="115"/>
        <v>No</v>
      </c>
      <c r="V777" t="e">
        <f>TRIM(CLEAN(MID(Updates!D777,FIND("Home Share (H:\ drive) required: ",Updates!D777)+4,(FIND("Group Share (S:\ drive) required: ",Updates!D777)-(FIND("Home Share (H:\ drive) required: ",Updates!D777)+4)))))</f>
        <v>#VALUE!</v>
      </c>
      <c r="W777" t="str">
        <f t="shared" si="116"/>
        <v>No</v>
      </c>
      <c r="X777" t="e">
        <f>TRIM(CLEAN(MID(Updates!D777,FIND("S Drive Path: ",Updates!D777)+14,(FIND("Position",Updates!D777)-(FIND("S Drive Path: ",Updates!D777)+14)))))</f>
        <v>#VALUE!</v>
      </c>
      <c r="Y777" t="e">
        <f>("USR\"&amp;Updates!K777)</f>
        <v>#VALUE!</v>
      </c>
      <c r="Z777" t="e">
        <f>Updates!K777&amp;"$"</f>
        <v>#VALUE!</v>
      </c>
      <c r="AA777" s="11">
        <f t="shared" ca="1" si="117"/>
        <v>11</v>
      </c>
      <c r="AB777" s="6" t="str">
        <f ca="1">LOOKUP(AA777,AC2:AC21,AD2:AD21)</f>
        <v>DC4MDB01</v>
      </c>
    </row>
    <row r="778" spans="1:28" ht="12" customHeight="1">
      <c r="A778" s="6" t="e">
        <f>TRIM(CLEAN(MID(Updates!D778,FIND("Network User Id: ",Updates!D778)+17,(FIND("E-MAIL ACCOUNTS",Updates!D778)-(FIND("Network User Id:",Updates!D778)+17)))))</f>
        <v>#VALUE!</v>
      </c>
      <c r="B778" s="6" t="e">
        <f>TRIM(CLEAN(MID(Updates!D778,FIND("Logon ID: ",Updates!D778)+10,(FIND("Password:",Updates!D778)-(FIND("Logon ID:",Updates!D778)+10)))))</f>
        <v>#VALUE!</v>
      </c>
      <c r="C778" t="e">
        <f>TRIM(CLEAN(MID(Updates!D778,FIND("Primary Address: ",Updates!D778)+17,(FIND("Secondary Address:",Updates!D778)-(FIND("Primary Address: ",Updates!D778)+17)))))</f>
        <v>#VALUE!</v>
      </c>
      <c r="D778" t="e">
        <f>TRIM(CLEAN(MID(Updates!D778,FIND("Secondary Address: ",Updates!D778)+19,(FIND("** PLEASE DO NOT REPLY TO THIS E-MAIL. ",Updates!D778)-(FIND("Secondary Address: ",Updates!D778)+19)))))</f>
        <v>#VALUE!</v>
      </c>
      <c r="E778" t="b">
        <f>IF(COUNT(SEARCH({"transpo.ottawa.on.ca"},D778)),"@ottawa.ca")</f>
        <v>0</v>
      </c>
      <c r="F778" s="9" t="e">
        <f t="shared" si="109"/>
        <v>#VALUE!</v>
      </c>
      <c r="G778" t="e">
        <f>TRIM(CLEAN(MID(Updates!D778,FIND("E-mail Address: ",Updates!D778)+16,(FIND("The employee",Updates!D778)-(FIND("E-mail Address: ",Updates!D778)+16)))))</f>
        <v>#VALUE!</v>
      </c>
      <c r="H778" t="e">
        <f>TRIM(CLEAN(MID(Updates!D778,FIND("Account Password: ",Updates!D778)+18,(FIND("NETWORK ACCOUNTS",Updates!D778)-(FIND("Account Password:",Updates!D778)+18)))))</f>
        <v>#VALUE!</v>
      </c>
      <c r="I778" t="e">
        <f>TRIM(CLEAN(MID(Updates!D778,FIND("Password: ",Updates!D778)+10,(FIND("E-mail",Updates!D778)-(FIND("Password:",Updates!D778)+12)))))</f>
        <v>#VALUE!</v>
      </c>
      <c r="J778" t="e">
        <f>TRIM(CLEAN(MID(Updates!D778,FIND("Account to clone: ",Updates!D778)+18,(FIND("Position",Updates!D778)-(FIND("Account to clone: ",Updates!D778)+18)))))</f>
        <v>#VALUE!</v>
      </c>
      <c r="K778" t="e">
        <f>TRIM(CLEAN(MID(Updates!D778,FIND("Clone permissions of another account: ",Updates!D778)+38,(FIND("Email required:",Updates!D778)-(FIND("Clone permissions of another account: ",Updates!D778)+38)))))</f>
        <v>#VALUE!</v>
      </c>
      <c r="L778" t="e">
        <f t="shared" si="110"/>
        <v>#VALUE!</v>
      </c>
      <c r="M778" s="8" t="e">
        <f>TRIM(CLEAN(MID(Updates!D778,FIND("Branch: ",Updates!D778)+8,(FIND("Division",Updates!D778)-(FIND("Branch: ",Updates!D778)+8)))))</f>
        <v>#VALUE!</v>
      </c>
      <c r="N778" s="8" t="e">
        <f>TRIM(CLEAN(MID(Updates!D778,FIND("Pooled Position: ",Updates!D778)+17,(FIND("Are the",Updates!D778)-(FIND("Pooled Position: ",Updates!D778)+17)))))</f>
        <v>#VALUE!</v>
      </c>
      <c r="O778" t="e">
        <f>TRIM(CLEAN(MID(Updates!D778,FIND("Employee Name: ",Updates!D778)+15,(FIND("Job Title",Updates!D778)-(FIND("Employee Name: ",Updates!D778)+15)))))</f>
        <v>#VALUE!</v>
      </c>
      <c r="P778" t="e">
        <f t="shared" si="111"/>
        <v>#VALUE!</v>
      </c>
      <c r="Q778" t="e">
        <f t="shared" si="112"/>
        <v>#VALUE!</v>
      </c>
      <c r="R778" t="e">
        <f t="shared" si="113"/>
        <v>#VALUE!</v>
      </c>
      <c r="S778" t="e">
        <f>TRIM(CLEAN(MID(Updates!D778,FIND("Account to clone: ",Updates!D778)+18,(FIND("Position",Updates!D778)-(FIND("Account to clone: ",Updates!D778)+18)))))</f>
        <v>#VALUE!</v>
      </c>
      <c r="T778" t="str">
        <f t="shared" si="114"/>
        <v/>
      </c>
      <c r="U778" t="str">
        <f t="shared" si="115"/>
        <v>No</v>
      </c>
      <c r="V778" t="e">
        <f>TRIM(CLEAN(MID(Updates!D778,FIND("Home Share (H:\ drive) required: ",Updates!D778)+4,(FIND("Group Share (S:\ drive) required: ",Updates!D778)-(FIND("Home Share (H:\ drive) required: ",Updates!D778)+4)))))</f>
        <v>#VALUE!</v>
      </c>
      <c r="W778" t="str">
        <f t="shared" si="116"/>
        <v>No</v>
      </c>
      <c r="X778" t="e">
        <f>TRIM(CLEAN(MID(Updates!D778,FIND("S Drive Path: ",Updates!D778)+14,(FIND("Position",Updates!D778)-(FIND("S Drive Path: ",Updates!D778)+14)))))</f>
        <v>#VALUE!</v>
      </c>
      <c r="Y778" t="e">
        <f>("USR\"&amp;Updates!K778)</f>
        <v>#VALUE!</v>
      </c>
      <c r="Z778" t="e">
        <f>Updates!K778&amp;"$"</f>
        <v>#VALUE!</v>
      </c>
      <c r="AA778" s="11">
        <f t="shared" ca="1" si="117"/>
        <v>12</v>
      </c>
      <c r="AB778" s="6" t="str">
        <f ca="1">LOOKUP(AA778,AC2:AC21,AD2:AD21)</f>
        <v>DC4MDB02</v>
      </c>
    </row>
    <row r="779" spans="1:28" ht="12" customHeight="1">
      <c r="A779" s="6" t="e">
        <f>TRIM(CLEAN(MID(Updates!D779,FIND("Network User Id: ",Updates!D779)+17,(FIND("E-MAIL ACCOUNTS",Updates!D779)-(FIND("Network User Id:",Updates!D779)+17)))))</f>
        <v>#VALUE!</v>
      </c>
      <c r="B779" s="6" t="e">
        <f>TRIM(CLEAN(MID(Updates!D779,FIND("Logon ID: ",Updates!D779)+10,(FIND("Password:",Updates!D779)-(FIND("Logon ID:",Updates!D779)+10)))))</f>
        <v>#VALUE!</v>
      </c>
      <c r="C779" t="e">
        <f>TRIM(CLEAN(MID(Updates!D779,FIND("Primary Address: ",Updates!D779)+17,(FIND("Secondary Address:",Updates!D779)-(FIND("Primary Address: ",Updates!D779)+17)))))</f>
        <v>#VALUE!</v>
      </c>
      <c r="D779" t="e">
        <f>TRIM(CLEAN(MID(Updates!D779,FIND("Secondary Address: ",Updates!D779)+19,(FIND("** PLEASE DO NOT REPLY TO THIS E-MAIL. ",Updates!D779)-(FIND("Secondary Address: ",Updates!D779)+19)))))</f>
        <v>#VALUE!</v>
      </c>
      <c r="E779" t="b">
        <f>IF(COUNT(SEARCH({"transpo.ottawa.on.ca"},D779)),"@ottawa.ca")</f>
        <v>0</v>
      </c>
      <c r="F779" s="9" t="e">
        <f t="shared" si="109"/>
        <v>#VALUE!</v>
      </c>
      <c r="G779" t="e">
        <f>TRIM(CLEAN(MID(Updates!D779,FIND("E-mail Address: ",Updates!D779)+16,(FIND("The employee",Updates!D779)-(FIND("E-mail Address: ",Updates!D779)+16)))))</f>
        <v>#VALUE!</v>
      </c>
      <c r="H779" t="e">
        <f>TRIM(CLEAN(MID(Updates!D779,FIND("Account Password: ",Updates!D779)+18,(FIND("NETWORK ACCOUNTS",Updates!D779)-(FIND("Account Password:",Updates!D779)+18)))))</f>
        <v>#VALUE!</v>
      </c>
      <c r="I779" t="e">
        <f>TRIM(CLEAN(MID(Updates!D779,FIND("Password: ",Updates!D779)+10,(FIND("E-mail",Updates!D779)-(FIND("Password:",Updates!D779)+12)))))</f>
        <v>#VALUE!</v>
      </c>
      <c r="J779" t="e">
        <f>TRIM(CLEAN(MID(Updates!D779,FIND("Account to clone: ",Updates!D779)+18,(FIND("Position",Updates!D779)-(FIND("Account to clone: ",Updates!D779)+18)))))</f>
        <v>#VALUE!</v>
      </c>
      <c r="K779" t="e">
        <f>TRIM(CLEAN(MID(Updates!D779,FIND("Clone permissions of another account: ",Updates!D779)+38,(FIND("Email required:",Updates!D779)-(FIND("Clone permissions of another account: ",Updates!D779)+38)))))</f>
        <v>#VALUE!</v>
      </c>
      <c r="L779" t="e">
        <f t="shared" si="110"/>
        <v>#VALUE!</v>
      </c>
      <c r="M779" s="8" t="e">
        <f>TRIM(CLEAN(MID(Updates!D779,FIND("Branch: ",Updates!D779)+8,(FIND("Division",Updates!D779)-(FIND("Branch: ",Updates!D779)+8)))))</f>
        <v>#VALUE!</v>
      </c>
      <c r="N779" s="8" t="e">
        <f>TRIM(CLEAN(MID(Updates!D779,FIND("Pooled Position: ",Updates!D779)+17,(FIND("Are the",Updates!D779)-(FIND("Pooled Position: ",Updates!D779)+17)))))</f>
        <v>#VALUE!</v>
      </c>
      <c r="O779" t="e">
        <f>TRIM(CLEAN(MID(Updates!D779,FIND("Employee Name: ",Updates!D779)+15,(FIND("Job Title",Updates!D779)-(FIND("Employee Name: ",Updates!D779)+15)))))</f>
        <v>#VALUE!</v>
      </c>
      <c r="P779" t="e">
        <f t="shared" si="111"/>
        <v>#VALUE!</v>
      </c>
      <c r="Q779" t="e">
        <f t="shared" si="112"/>
        <v>#VALUE!</v>
      </c>
      <c r="R779" t="e">
        <f t="shared" si="113"/>
        <v>#VALUE!</v>
      </c>
      <c r="S779" t="e">
        <f>TRIM(CLEAN(MID(Updates!D779,FIND("Account to clone: ",Updates!D779)+18,(FIND("Position",Updates!D779)-(FIND("Account to clone: ",Updates!D779)+18)))))</f>
        <v>#VALUE!</v>
      </c>
      <c r="T779" t="str">
        <f t="shared" si="114"/>
        <v/>
      </c>
      <c r="U779" t="str">
        <f t="shared" si="115"/>
        <v>No</v>
      </c>
      <c r="V779" t="e">
        <f>TRIM(CLEAN(MID(Updates!D779,FIND("Home Share (H:\ drive) required: ",Updates!D779)+4,(FIND("Group Share (S:\ drive) required: ",Updates!D779)-(FIND("Home Share (H:\ drive) required: ",Updates!D779)+4)))))</f>
        <v>#VALUE!</v>
      </c>
      <c r="W779" t="str">
        <f t="shared" si="116"/>
        <v>No</v>
      </c>
      <c r="X779" t="e">
        <f>TRIM(CLEAN(MID(Updates!D779,FIND("S Drive Path: ",Updates!D779)+14,(FIND("Position",Updates!D779)-(FIND("S Drive Path: ",Updates!D779)+14)))))</f>
        <v>#VALUE!</v>
      </c>
      <c r="Y779" t="e">
        <f>("USR\"&amp;Updates!K779)</f>
        <v>#VALUE!</v>
      </c>
      <c r="Z779" t="e">
        <f>Updates!K779&amp;"$"</f>
        <v>#VALUE!</v>
      </c>
      <c r="AA779" s="11">
        <f t="shared" ca="1" si="117"/>
        <v>5</v>
      </c>
      <c r="AB779" s="6" t="str">
        <f ca="1">LOOKUP(AA779,AC2:AC21,AD2:AD21)</f>
        <v>DC1MDB05</v>
      </c>
    </row>
    <row r="780" spans="1:28" ht="12" customHeight="1">
      <c r="A780" s="6" t="e">
        <f>TRIM(CLEAN(MID(Updates!D780,FIND("Network User Id: ",Updates!D780)+17,(FIND("E-MAIL ACCOUNTS",Updates!D780)-(FIND("Network User Id:",Updates!D780)+17)))))</f>
        <v>#VALUE!</v>
      </c>
      <c r="B780" s="6" t="e">
        <f>TRIM(CLEAN(MID(Updates!D780,FIND("Logon ID: ",Updates!D780)+10,(FIND("Password:",Updates!D780)-(FIND("Logon ID:",Updates!D780)+10)))))</f>
        <v>#VALUE!</v>
      </c>
      <c r="C780" t="e">
        <f>TRIM(CLEAN(MID(Updates!D780,FIND("Primary Address: ",Updates!D780)+17,(FIND("Secondary Address:",Updates!D780)-(FIND("Primary Address: ",Updates!D780)+17)))))</f>
        <v>#VALUE!</v>
      </c>
      <c r="D780" t="e">
        <f>TRIM(CLEAN(MID(Updates!D780,FIND("Secondary Address: ",Updates!D780)+19,(FIND("** PLEASE DO NOT REPLY TO THIS E-MAIL. ",Updates!D780)-(FIND("Secondary Address: ",Updates!D780)+19)))))</f>
        <v>#VALUE!</v>
      </c>
      <c r="E780" t="b">
        <f>IF(COUNT(SEARCH({"transpo.ottawa.on.ca"},D780)),"@ottawa.ca")</f>
        <v>0</v>
      </c>
      <c r="F780" s="9" t="e">
        <f t="shared" si="109"/>
        <v>#VALUE!</v>
      </c>
      <c r="G780" t="e">
        <f>TRIM(CLEAN(MID(Updates!D780,FIND("E-mail Address: ",Updates!D780)+16,(FIND("The employee",Updates!D780)-(FIND("E-mail Address: ",Updates!D780)+16)))))</f>
        <v>#VALUE!</v>
      </c>
      <c r="H780" t="e">
        <f>TRIM(CLEAN(MID(Updates!D780,FIND("Account Password: ",Updates!D780)+18,(FIND("NETWORK ACCOUNTS",Updates!D780)-(FIND("Account Password:",Updates!D780)+18)))))</f>
        <v>#VALUE!</v>
      </c>
      <c r="I780" t="e">
        <f>TRIM(CLEAN(MID(Updates!D780,FIND("Password: ",Updates!D780)+10,(FIND("E-mail",Updates!D780)-(FIND("Password:",Updates!D780)+12)))))</f>
        <v>#VALUE!</v>
      </c>
      <c r="J780" t="e">
        <f>TRIM(CLEAN(MID(Updates!D780,FIND("Account to clone: ",Updates!D780)+18,(FIND("Position",Updates!D780)-(FIND("Account to clone: ",Updates!D780)+18)))))</f>
        <v>#VALUE!</v>
      </c>
      <c r="K780" t="e">
        <f>TRIM(CLEAN(MID(Updates!D780,FIND("Clone permissions of another account: ",Updates!D780)+38,(FIND("Email required:",Updates!D780)-(FIND("Clone permissions of another account: ",Updates!D780)+38)))))</f>
        <v>#VALUE!</v>
      </c>
      <c r="L780" t="e">
        <f t="shared" si="110"/>
        <v>#VALUE!</v>
      </c>
      <c r="M780" s="8" t="e">
        <f>TRIM(CLEAN(MID(Updates!D780,FIND("Branch: ",Updates!D780)+8,(FIND("Division",Updates!D780)-(FIND("Branch: ",Updates!D780)+8)))))</f>
        <v>#VALUE!</v>
      </c>
      <c r="N780" s="8" t="e">
        <f>TRIM(CLEAN(MID(Updates!D780,FIND("Pooled Position: ",Updates!D780)+17,(FIND("Are the",Updates!D780)-(FIND("Pooled Position: ",Updates!D780)+17)))))</f>
        <v>#VALUE!</v>
      </c>
      <c r="O780" t="e">
        <f>TRIM(CLEAN(MID(Updates!D780,FIND("Employee Name: ",Updates!D780)+15,(FIND("Job Title",Updates!D780)-(FIND("Employee Name: ",Updates!D780)+15)))))</f>
        <v>#VALUE!</v>
      </c>
      <c r="P780" t="e">
        <f t="shared" si="111"/>
        <v>#VALUE!</v>
      </c>
      <c r="Q780" t="e">
        <f t="shared" si="112"/>
        <v>#VALUE!</v>
      </c>
      <c r="R780" t="e">
        <f t="shared" si="113"/>
        <v>#VALUE!</v>
      </c>
      <c r="S780" t="e">
        <f>TRIM(CLEAN(MID(Updates!D780,FIND("Account to clone: ",Updates!D780)+18,(FIND("Position",Updates!D780)-(FIND("Account to clone: ",Updates!D780)+18)))))</f>
        <v>#VALUE!</v>
      </c>
      <c r="T780" t="str">
        <f t="shared" si="114"/>
        <v/>
      </c>
      <c r="U780" t="str">
        <f t="shared" si="115"/>
        <v>No</v>
      </c>
      <c r="V780" t="e">
        <f>TRIM(CLEAN(MID(Updates!D780,FIND("Home Share (H:\ drive) required: ",Updates!D780)+4,(FIND("Group Share (S:\ drive) required: ",Updates!D780)-(FIND("Home Share (H:\ drive) required: ",Updates!D780)+4)))))</f>
        <v>#VALUE!</v>
      </c>
      <c r="W780" t="str">
        <f t="shared" si="116"/>
        <v>No</v>
      </c>
      <c r="X780" t="e">
        <f>TRIM(CLEAN(MID(Updates!D780,FIND("S Drive Path: ",Updates!D780)+14,(FIND("Position",Updates!D780)-(FIND("S Drive Path: ",Updates!D780)+14)))))</f>
        <v>#VALUE!</v>
      </c>
      <c r="Y780" t="e">
        <f>("USR\"&amp;Updates!K780)</f>
        <v>#VALUE!</v>
      </c>
      <c r="Z780" t="e">
        <f>Updates!K780&amp;"$"</f>
        <v>#VALUE!</v>
      </c>
      <c r="AA780" s="11">
        <f t="shared" ca="1" si="117"/>
        <v>18</v>
      </c>
      <c r="AB780" s="6" t="str">
        <f ca="1">LOOKUP(AA780,AC2:AC21,AD2:AD21)</f>
        <v>DC4MDB08</v>
      </c>
    </row>
    <row r="781" spans="1:28" ht="12" customHeight="1">
      <c r="A781" s="6" t="e">
        <f>TRIM(CLEAN(MID(Updates!D781,FIND("Network User Id: ",Updates!D781)+17,(FIND("E-MAIL ACCOUNTS",Updates!D781)-(FIND("Network User Id:",Updates!D781)+17)))))</f>
        <v>#VALUE!</v>
      </c>
      <c r="B781" s="6" t="e">
        <f>TRIM(CLEAN(MID(Updates!D781,FIND("Logon ID: ",Updates!D781)+10,(FIND("Password:",Updates!D781)-(FIND("Logon ID:",Updates!D781)+10)))))</f>
        <v>#VALUE!</v>
      </c>
      <c r="C781" t="e">
        <f>TRIM(CLEAN(MID(Updates!D781,FIND("Primary Address: ",Updates!D781)+17,(FIND("Secondary Address:",Updates!D781)-(FIND("Primary Address: ",Updates!D781)+17)))))</f>
        <v>#VALUE!</v>
      </c>
      <c r="D781" t="e">
        <f>TRIM(CLEAN(MID(Updates!D781,FIND("Secondary Address: ",Updates!D781)+19,(FIND("** PLEASE DO NOT REPLY TO THIS E-MAIL. ",Updates!D781)-(FIND("Secondary Address: ",Updates!D781)+19)))))</f>
        <v>#VALUE!</v>
      </c>
      <c r="E781" t="b">
        <f>IF(COUNT(SEARCH({"transpo.ottawa.on.ca"},D781)),"@ottawa.ca")</f>
        <v>0</v>
      </c>
      <c r="F781" s="9" t="e">
        <f t="shared" si="109"/>
        <v>#VALUE!</v>
      </c>
      <c r="G781" t="e">
        <f>TRIM(CLEAN(MID(Updates!D781,FIND("E-mail Address: ",Updates!D781)+16,(FIND("The employee",Updates!D781)-(FIND("E-mail Address: ",Updates!D781)+16)))))</f>
        <v>#VALUE!</v>
      </c>
      <c r="H781" t="e">
        <f>TRIM(CLEAN(MID(Updates!D781,FIND("Account Password: ",Updates!D781)+18,(FIND("NETWORK ACCOUNTS",Updates!D781)-(FIND("Account Password:",Updates!D781)+18)))))</f>
        <v>#VALUE!</v>
      </c>
      <c r="I781" t="e">
        <f>TRIM(CLEAN(MID(Updates!D781,FIND("Password: ",Updates!D781)+10,(FIND("E-mail",Updates!D781)-(FIND("Password:",Updates!D781)+12)))))</f>
        <v>#VALUE!</v>
      </c>
      <c r="J781" t="e">
        <f>TRIM(CLEAN(MID(Updates!D781,FIND("Account to clone: ",Updates!D781)+18,(FIND("Position",Updates!D781)-(FIND("Account to clone: ",Updates!D781)+18)))))</f>
        <v>#VALUE!</v>
      </c>
      <c r="K781" t="e">
        <f>TRIM(CLEAN(MID(Updates!D781,FIND("Clone permissions of another account: ",Updates!D781)+38,(FIND("Email required:",Updates!D781)-(FIND("Clone permissions of another account: ",Updates!D781)+38)))))</f>
        <v>#VALUE!</v>
      </c>
      <c r="L781" t="e">
        <f t="shared" si="110"/>
        <v>#VALUE!</v>
      </c>
      <c r="M781" s="8" t="e">
        <f>TRIM(CLEAN(MID(Updates!D781,FIND("Branch: ",Updates!D781)+8,(FIND("Division",Updates!D781)-(FIND("Branch: ",Updates!D781)+8)))))</f>
        <v>#VALUE!</v>
      </c>
      <c r="N781" s="8" t="e">
        <f>TRIM(CLEAN(MID(Updates!D781,FIND("Pooled Position: ",Updates!D781)+17,(FIND("Are the",Updates!D781)-(FIND("Pooled Position: ",Updates!D781)+17)))))</f>
        <v>#VALUE!</v>
      </c>
      <c r="O781" t="e">
        <f>TRIM(CLEAN(MID(Updates!D781,FIND("Employee Name: ",Updates!D781)+15,(FIND("Job Title",Updates!D781)-(FIND("Employee Name: ",Updates!D781)+15)))))</f>
        <v>#VALUE!</v>
      </c>
      <c r="P781" t="e">
        <f t="shared" si="111"/>
        <v>#VALUE!</v>
      </c>
      <c r="Q781" t="e">
        <f t="shared" si="112"/>
        <v>#VALUE!</v>
      </c>
      <c r="R781" t="e">
        <f t="shared" si="113"/>
        <v>#VALUE!</v>
      </c>
      <c r="S781" t="e">
        <f>TRIM(CLEAN(MID(Updates!D781,FIND("Account to clone: ",Updates!D781)+18,(FIND("Position",Updates!D781)-(FIND("Account to clone: ",Updates!D781)+18)))))</f>
        <v>#VALUE!</v>
      </c>
      <c r="T781" t="str">
        <f t="shared" si="114"/>
        <v/>
      </c>
      <c r="U781" t="str">
        <f t="shared" si="115"/>
        <v>No</v>
      </c>
      <c r="V781" t="e">
        <f>TRIM(CLEAN(MID(Updates!D781,FIND("Home Share (H:\ drive) required: ",Updates!D781)+4,(FIND("Group Share (S:\ drive) required: ",Updates!D781)-(FIND("Home Share (H:\ drive) required: ",Updates!D781)+4)))))</f>
        <v>#VALUE!</v>
      </c>
      <c r="W781" t="str">
        <f t="shared" si="116"/>
        <v>No</v>
      </c>
      <c r="X781" t="e">
        <f>TRIM(CLEAN(MID(Updates!D781,FIND("S Drive Path: ",Updates!D781)+14,(FIND("Position",Updates!D781)-(FIND("S Drive Path: ",Updates!D781)+14)))))</f>
        <v>#VALUE!</v>
      </c>
      <c r="Y781" t="e">
        <f>("USR\"&amp;Updates!K781)</f>
        <v>#VALUE!</v>
      </c>
      <c r="Z781" t="e">
        <f>Updates!K781&amp;"$"</f>
        <v>#VALUE!</v>
      </c>
      <c r="AA781" s="11">
        <f t="shared" ca="1" si="117"/>
        <v>18</v>
      </c>
      <c r="AB781" s="6" t="str">
        <f ca="1">LOOKUP(AA781,AC2:AC21,AD2:AD21)</f>
        <v>DC4MDB08</v>
      </c>
    </row>
    <row r="782" spans="1:28" ht="12" customHeight="1">
      <c r="A782" s="6" t="e">
        <f>TRIM(CLEAN(MID(Updates!D782,FIND("Network User Id: ",Updates!D782)+17,(FIND("E-MAIL ACCOUNTS",Updates!D782)-(FIND("Network User Id:",Updates!D782)+17)))))</f>
        <v>#VALUE!</v>
      </c>
      <c r="B782" s="6" t="e">
        <f>TRIM(CLEAN(MID(Updates!D782,FIND("Logon ID: ",Updates!D782)+10,(FIND("Password:",Updates!D782)-(FIND("Logon ID:",Updates!D782)+10)))))</f>
        <v>#VALUE!</v>
      </c>
      <c r="C782" t="e">
        <f>TRIM(CLEAN(MID(Updates!D782,FIND("Primary Address: ",Updates!D782)+17,(FIND("Secondary Address:",Updates!D782)-(FIND("Primary Address: ",Updates!D782)+17)))))</f>
        <v>#VALUE!</v>
      </c>
      <c r="D782" t="e">
        <f>TRIM(CLEAN(MID(Updates!D782,FIND("Secondary Address: ",Updates!D782)+19,(FIND("** PLEASE DO NOT REPLY TO THIS E-MAIL. ",Updates!D782)-(FIND("Secondary Address: ",Updates!D782)+19)))))</f>
        <v>#VALUE!</v>
      </c>
      <c r="E782" t="b">
        <f>IF(COUNT(SEARCH({"transpo.ottawa.on.ca"},D782)),"@ottawa.ca")</f>
        <v>0</v>
      </c>
      <c r="F782" s="9" t="e">
        <f t="shared" si="109"/>
        <v>#VALUE!</v>
      </c>
      <c r="G782" t="e">
        <f>TRIM(CLEAN(MID(Updates!D782,FIND("E-mail Address: ",Updates!D782)+16,(FIND("The employee",Updates!D782)-(FIND("E-mail Address: ",Updates!D782)+16)))))</f>
        <v>#VALUE!</v>
      </c>
      <c r="H782" t="e">
        <f>TRIM(CLEAN(MID(Updates!D782,FIND("Account Password: ",Updates!D782)+18,(FIND("NETWORK ACCOUNTS",Updates!D782)-(FIND("Account Password:",Updates!D782)+18)))))</f>
        <v>#VALUE!</v>
      </c>
      <c r="I782" t="e">
        <f>TRIM(CLEAN(MID(Updates!D782,FIND("Password: ",Updates!D782)+10,(FIND("E-mail",Updates!D782)-(FIND("Password:",Updates!D782)+12)))))</f>
        <v>#VALUE!</v>
      </c>
      <c r="J782" t="e">
        <f>TRIM(CLEAN(MID(Updates!D782,FIND("Account to clone: ",Updates!D782)+18,(FIND("Position",Updates!D782)-(FIND("Account to clone: ",Updates!D782)+18)))))</f>
        <v>#VALUE!</v>
      </c>
      <c r="K782" t="e">
        <f>TRIM(CLEAN(MID(Updates!D782,FIND("Clone permissions of another account: ",Updates!D782)+38,(FIND("Email required:",Updates!D782)-(FIND("Clone permissions of another account: ",Updates!D782)+38)))))</f>
        <v>#VALUE!</v>
      </c>
      <c r="L782" t="e">
        <f t="shared" si="110"/>
        <v>#VALUE!</v>
      </c>
      <c r="M782" s="8" t="e">
        <f>TRIM(CLEAN(MID(Updates!D782,FIND("Branch: ",Updates!D782)+8,(FIND("Division",Updates!D782)-(FIND("Branch: ",Updates!D782)+8)))))</f>
        <v>#VALUE!</v>
      </c>
      <c r="N782" s="8" t="e">
        <f>TRIM(CLEAN(MID(Updates!D782,FIND("Pooled Position: ",Updates!D782)+17,(FIND("Are the",Updates!D782)-(FIND("Pooled Position: ",Updates!D782)+17)))))</f>
        <v>#VALUE!</v>
      </c>
      <c r="O782" t="e">
        <f>TRIM(CLEAN(MID(Updates!D782,FIND("Employee Name: ",Updates!D782)+15,(FIND("Job Title",Updates!D782)-(FIND("Employee Name: ",Updates!D782)+15)))))</f>
        <v>#VALUE!</v>
      </c>
      <c r="P782" t="e">
        <f t="shared" si="111"/>
        <v>#VALUE!</v>
      </c>
      <c r="Q782" t="e">
        <f t="shared" si="112"/>
        <v>#VALUE!</v>
      </c>
      <c r="R782" t="e">
        <f t="shared" si="113"/>
        <v>#VALUE!</v>
      </c>
      <c r="S782" t="e">
        <f>TRIM(CLEAN(MID(Updates!D782,FIND("Account to clone: ",Updates!D782)+18,(FIND("Position",Updates!D782)-(FIND("Account to clone: ",Updates!D782)+18)))))</f>
        <v>#VALUE!</v>
      </c>
      <c r="T782" t="str">
        <f t="shared" si="114"/>
        <v/>
      </c>
      <c r="U782" t="str">
        <f t="shared" si="115"/>
        <v>No</v>
      </c>
      <c r="V782" t="e">
        <f>TRIM(CLEAN(MID(Updates!D782,FIND("Home Share (H:\ drive) required: ",Updates!D782)+4,(FIND("Group Share (S:\ drive) required: ",Updates!D782)-(FIND("Home Share (H:\ drive) required: ",Updates!D782)+4)))))</f>
        <v>#VALUE!</v>
      </c>
      <c r="W782" t="str">
        <f t="shared" si="116"/>
        <v>No</v>
      </c>
      <c r="X782" t="e">
        <f>TRIM(CLEAN(MID(Updates!D782,FIND("S Drive Path: ",Updates!D782)+14,(FIND("Position",Updates!D782)-(FIND("S Drive Path: ",Updates!D782)+14)))))</f>
        <v>#VALUE!</v>
      </c>
      <c r="Y782" t="e">
        <f>("USR\"&amp;Updates!K782)</f>
        <v>#VALUE!</v>
      </c>
      <c r="Z782" t="e">
        <f>Updates!K782&amp;"$"</f>
        <v>#VALUE!</v>
      </c>
      <c r="AA782" s="11">
        <f t="shared" ca="1" si="117"/>
        <v>10</v>
      </c>
      <c r="AB782" s="6" t="str">
        <f ca="1">LOOKUP(AA782,AC2:AC21,AD2:AD21)</f>
        <v>DC1MDB10</v>
      </c>
    </row>
    <row r="783" spans="1:28" ht="12" customHeight="1">
      <c r="A783" s="6" t="e">
        <f>TRIM(CLEAN(MID(Updates!D783,FIND("Network User Id: ",Updates!D783)+17,(FIND("E-MAIL ACCOUNTS",Updates!D783)-(FIND("Network User Id:",Updates!D783)+17)))))</f>
        <v>#VALUE!</v>
      </c>
      <c r="B783" s="6" t="e">
        <f>TRIM(CLEAN(MID(Updates!D783,FIND("Logon ID: ",Updates!D783)+10,(FIND("Password:",Updates!D783)-(FIND("Logon ID:",Updates!D783)+10)))))</f>
        <v>#VALUE!</v>
      </c>
      <c r="C783" t="e">
        <f>TRIM(CLEAN(MID(Updates!D783,FIND("Primary Address: ",Updates!D783)+17,(FIND("Secondary Address:",Updates!D783)-(FIND("Primary Address: ",Updates!D783)+17)))))</f>
        <v>#VALUE!</v>
      </c>
      <c r="D783" t="e">
        <f>TRIM(CLEAN(MID(Updates!D783,FIND("Secondary Address: ",Updates!D783)+19,(FIND("** PLEASE DO NOT REPLY TO THIS E-MAIL. ",Updates!D783)-(FIND("Secondary Address: ",Updates!D783)+19)))))</f>
        <v>#VALUE!</v>
      </c>
      <c r="E783" t="b">
        <f>IF(COUNT(SEARCH({"transpo.ottawa.on.ca"},D783)),"@ottawa.ca")</f>
        <v>0</v>
      </c>
      <c r="F783" s="9" t="e">
        <f t="shared" si="109"/>
        <v>#VALUE!</v>
      </c>
      <c r="G783" t="e">
        <f>TRIM(CLEAN(MID(Updates!D783,FIND("E-mail Address: ",Updates!D783)+16,(FIND("The employee",Updates!D783)-(FIND("E-mail Address: ",Updates!D783)+16)))))</f>
        <v>#VALUE!</v>
      </c>
      <c r="H783" t="e">
        <f>TRIM(CLEAN(MID(Updates!D783,FIND("Account Password: ",Updates!D783)+18,(FIND("NETWORK ACCOUNTS",Updates!D783)-(FIND("Account Password:",Updates!D783)+18)))))</f>
        <v>#VALUE!</v>
      </c>
      <c r="I783" t="e">
        <f>TRIM(CLEAN(MID(Updates!D783,FIND("Password: ",Updates!D783)+10,(FIND("E-mail",Updates!D783)-(FIND("Password:",Updates!D783)+12)))))</f>
        <v>#VALUE!</v>
      </c>
      <c r="J783" t="e">
        <f>TRIM(CLEAN(MID(Updates!D783,FIND("Account to clone: ",Updates!D783)+18,(FIND("Position",Updates!D783)-(FIND("Account to clone: ",Updates!D783)+18)))))</f>
        <v>#VALUE!</v>
      </c>
      <c r="K783" t="e">
        <f>TRIM(CLEAN(MID(Updates!D783,FIND("Clone permissions of another account: ",Updates!D783)+38,(FIND("Email required:",Updates!D783)-(FIND("Clone permissions of another account: ",Updates!D783)+38)))))</f>
        <v>#VALUE!</v>
      </c>
      <c r="L783" t="e">
        <f t="shared" si="110"/>
        <v>#VALUE!</v>
      </c>
      <c r="M783" s="8" t="e">
        <f>TRIM(CLEAN(MID(Updates!D783,FIND("Branch: ",Updates!D783)+8,(FIND("Division",Updates!D783)-(FIND("Branch: ",Updates!D783)+8)))))</f>
        <v>#VALUE!</v>
      </c>
      <c r="N783" s="8" t="e">
        <f>TRIM(CLEAN(MID(Updates!D783,FIND("Pooled Position: ",Updates!D783)+17,(FIND("Are the",Updates!D783)-(FIND("Pooled Position: ",Updates!D783)+17)))))</f>
        <v>#VALUE!</v>
      </c>
      <c r="O783" t="e">
        <f>TRIM(CLEAN(MID(Updates!D783,FIND("Employee Name: ",Updates!D783)+15,(FIND("Job Title",Updates!D783)-(FIND("Employee Name: ",Updates!D783)+15)))))</f>
        <v>#VALUE!</v>
      </c>
      <c r="P783" t="e">
        <f t="shared" si="111"/>
        <v>#VALUE!</v>
      </c>
      <c r="Q783" t="e">
        <f t="shared" si="112"/>
        <v>#VALUE!</v>
      </c>
      <c r="R783" t="e">
        <f t="shared" si="113"/>
        <v>#VALUE!</v>
      </c>
      <c r="S783" t="e">
        <f>TRIM(CLEAN(MID(Updates!D783,FIND("Account to clone: ",Updates!D783)+18,(FIND("Position",Updates!D783)-(FIND("Account to clone: ",Updates!D783)+18)))))</f>
        <v>#VALUE!</v>
      </c>
      <c r="T783" t="str">
        <f t="shared" si="114"/>
        <v/>
      </c>
      <c r="U783" t="str">
        <f t="shared" si="115"/>
        <v>No</v>
      </c>
      <c r="V783" t="e">
        <f>TRIM(CLEAN(MID(Updates!D783,FIND("Home Share (H:\ drive) required: ",Updates!D783)+4,(FIND("Group Share (S:\ drive) required: ",Updates!D783)-(FIND("Home Share (H:\ drive) required: ",Updates!D783)+4)))))</f>
        <v>#VALUE!</v>
      </c>
      <c r="W783" t="str">
        <f t="shared" si="116"/>
        <v>No</v>
      </c>
      <c r="X783" t="e">
        <f>TRIM(CLEAN(MID(Updates!D783,FIND("S Drive Path: ",Updates!D783)+14,(FIND("Position",Updates!D783)-(FIND("S Drive Path: ",Updates!D783)+14)))))</f>
        <v>#VALUE!</v>
      </c>
      <c r="Y783" t="e">
        <f>("USR\"&amp;Updates!K783)</f>
        <v>#VALUE!</v>
      </c>
      <c r="Z783" t="e">
        <f>Updates!K783&amp;"$"</f>
        <v>#VALUE!</v>
      </c>
      <c r="AA783" s="11">
        <f t="shared" ca="1" si="117"/>
        <v>7</v>
      </c>
      <c r="AB783" s="6" t="str">
        <f ca="1">LOOKUP(AA783,AC2:AC21,AD2:AD21)</f>
        <v>DC1MDB07</v>
      </c>
    </row>
    <row r="784" spans="1:28" ht="12" customHeight="1">
      <c r="A784" s="6" t="e">
        <f>TRIM(CLEAN(MID(Updates!D784,FIND("Network User Id: ",Updates!D784)+17,(FIND("E-MAIL ACCOUNTS",Updates!D784)-(FIND("Network User Id:",Updates!D784)+17)))))</f>
        <v>#VALUE!</v>
      </c>
      <c r="B784" s="6" t="e">
        <f>TRIM(CLEAN(MID(Updates!D784,FIND("Logon ID: ",Updates!D784)+10,(FIND("Password:",Updates!D784)-(FIND("Logon ID:",Updates!D784)+10)))))</f>
        <v>#VALUE!</v>
      </c>
      <c r="C784" t="e">
        <f>TRIM(CLEAN(MID(Updates!D784,FIND("Primary Address: ",Updates!D784)+17,(FIND("Secondary Address:",Updates!D784)-(FIND("Primary Address: ",Updates!D784)+17)))))</f>
        <v>#VALUE!</v>
      </c>
      <c r="D784" t="e">
        <f>TRIM(CLEAN(MID(Updates!D784,FIND("Secondary Address: ",Updates!D784)+19,(FIND("** PLEASE DO NOT REPLY TO THIS E-MAIL. ",Updates!D784)-(FIND("Secondary Address: ",Updates!D784)+19)))))</f>
        <v>#VALUE!</v>
      </c>
      <c r="E784" t="b">
        <f>IF(COUNT(SEARCH({"transpo.ottawa.on.ca"},D784)),"@ottawa.ca")</f>
        <v>0</v>
      </c>
      <c r="F784" s="9" t="e">
        <f t="shared" si="109"/>
        <v>#VALUE!</v>
      </c>
      <c r="G784" t="e">
        <f>TRIM(CLEAN(MID(Updates!D784,FIND("E-mail Address: ",Updates!D784)+16,(FIND("The employee",Updates!D784)-(FIND("E-mail Address: ",Updates!D784)+16)))))</f>
        <v>#VALUE!</v>
      </c>
      <c r="H784" t="e">
        <f>TRIM(CLEAN(MID(Updates!D784,FIND("Account Password: ",Updates!D784)+18,(FIND("NETWORK ACCOUNTS",Updates!D784)-(FIND("Account Password:",Updates!D784)+18)))))</f>
        <v>#VALUE!</v>
      </c>
      <c r="I784" t="e">
        <f>TRIM(CLEAN(MID(Updates!D784,FIND("Password: ",Updates!D784)+10,(FIND("E-mail",Updates!D784)-(FIND("Password:",Updates!D784)+12)))))</f>
        <v>#VALUE!</v>
      </c>
      <c r="J784" t="e">
        <f>TRIM(CLEAN(MID(Updates!D784,FIND("Account to clone: ",Updates!D784)+18,(FIND("Position",Updates!D784)-(FIND("Account to clone: ",Updates!D784)+18)))))</f>
        <v>#VALUE!</v>
      </c>
      <c r="K784" t="e">
        <f>TRIM(CLEAN(MID(Updates!D784,FIND("Clone permissions of another account: ",Updates!D784)+38,(FIND("Email required:",Updates!D784)-(FIND("Clone permissions of another account: ",Updates!D784)+38)))))</f>
        <v>#VALUE!</v>
      </c>
      <c r="L784" t="e">
        <f t="shared" si="110"/>
        <v>#VALUE!</v>
      </c>
      <c r="M784" s="8" t="e">
        <f>TRIM(CLEAN(MID(Updates!D784,FIND("Branch: ",Updates!D784)+8,(FIND("Division",Updates!D784)-(FIND("Branch: ",Updates!D784)+8)))))</f>
        <v>#VALUE!</v>
      </c>
      <c r="N784" s="8" t="e">
        <f>TRIM(CLEAN(MID(Updates!D784,FIND("Pooled Position: ",Updates!D784)+17,(FIND("Are the",Updates!D784)-(FIND("Pooled Position: ",Updates!D784)+17)))))</f>
        <v>#VALUE!</v>
      </c>
      <c r="O784" t="e">
        <f>TRIM(CLEAN(MID(Updates!D784,FIND("Employee Name: ",Updates!D784)+15,(FIND("Job Title",Updates!D784)-(FIND("Employee Name: ",Updates!D784)+15)))))</f>
        <v>#VALUE!</v>
      </c>
      <c r="P784" t="e">
        <f t="shared" si="111"/>
        <v>#VALUE!</v>
      </c>
      <c r="Q784" t="e">
        <f t="shared" si="112"/>
        <v>#VALUE!</v>
      </c>
      <c r="R784" t="e">
        <f t="shared" si="113"/>
        <v>#VALUE!</v>
      </c>
      <c r="S784" t="e">
        <f>TRIM(CLEAN(MID(Updates!D784,FIND("Account to clone: ",Updates!D784)+18,(FIND("Position",Updates!D784)-(FIND("Account to clone: ",Updates!D784)+18)))))</f>
        <v>#VALUE!</v>
      </c>
      <c r="T784" t="str">
        <f t="shared" si="114"/>
        <v/>
      </c>
      <c r="U784" t="str">
        <f t="shared" si="115"/>
        <v>No</v>
      </c>
      <c r="V784" t="e">
        <f>TRIM(CLEAN(MID(Updates!D784,FIND("Home Share (H:\ drive) required: ",Updates!D784)+4,(FIND("Group Share (S:\ drive) required: ",Updates!D784)-(FIND("Home Share (H:\ drive) required: ",Updates!D784)+4)))))</f>
        <v>#VALUE!</v>
      </c>
      <c r="W784" t="str">
        <f t="shared" si="116"/>
        <v>No</v>
      </c>
      <c r="X784" t="e">
        <f>TRIM(CLEAN(MID(Updates!D784,FIND("S Drive Path: ",Updates!D784)+14,(FIND("Position",Updates!D784)-(FIND("S Drive Path: ",Updates!D784)+14)))))</f>
        <v>#VALUE!</v>
      </c>
      <c r="Y784" t="e">
        <f>("USR\"&amp;Updates!K784)</f>
        <v>#VALUE!</v>
      </c>
      <c r="Z784" t="e">
        <f>Updates!K784&amp;"$"</f>
        <v>#VALUE!</v>
      </c>
      <c r="AA784" s="11">
        <f t="shared" ca="1" si="117"/>
        <v>6</v>
      </c>
      <c r="AB784" s="6" t="str">
        <f ca="1">LOOKUP(AA784,AC2:AC21,AD2:AD21)</f>
        <v>DC1MDB06</v>
      </c>
    </row>
    <row r="785" spans="1:28" ht="12" customHeight="1">
      <c r="A785" s="6" t="e">
        <f>TRIM(CLEAN(MID(Updates!D785,FIND("Network User Id: ",Updates!D785)+17,(FIND("E-MAIL ACCOUNTS",Updates!D785)-(FIND("Network User Id:",Updates!D785)+17)))))</f>
        <v>#VALUE!</v>
      </c>
      <c r="B785" s="6" t="e">
        <f>TRIM(CLEAN(MID(Updates!D785,FIND("Logon ID: ",Updates!D785)+10,(FIND("Password:",Updates!D785)-(FIND("Logon ID:",Updates!D785)+10)))))</f>
        <v>#VALUE!</v>
      </c>
      <c r="C785" t="e">
        <f>TRIM(CLEAN(MID(Updates!D785,FIND("Primary Address: ",Updates!D785)+17,(FIND("Secondary Address:",Updates!D785)-(FIND("Primary Address: ",Updates!D785)+17)))))</f>
        <v>#VALUE!</v>
      </c>
      <c r="D785" t="e">
        <f>TRIM(CLEAN(MID(Updates!D785,FIND("Secondary Address: ",Updates!D785)+19,(FIND("** PLEASE DO NOT REPLY TO THIS E-MAIL. ",Updates!D785)-(FIND("Secondary Address: ",Updates!D785)+19)))))</f>
        <v>#VALUE!</v>
      </c>
      <c r="E785" t="b">
        <f>IF(COUNT(SEARCH({"transpo.ottawa.on.ca"},D785)),"@ottawa.ca")</f>
        <v>0</v>
      </c>
      <c r="F785" s="9" t="e">
        <f t="shared" si="109"/>
        <v>#VALUE!</v>
      </c>
      <c r="G785" t="e">
        <f>TRIM(CLEAN(MID(Updates!D785,FIND("E-mail Address: ",Updates!D785)+16,(FIND("The employee",Updates!D785)-(FIND("E-mail Address: ",Updates!D785)+16)))))</f>
        <v>#VALUE!</v>
      </c>
      <c r="H785" t="e">
        <f>TRIM(CLEAN(MID(Updates!D785,FIND("Account Password: ",Updates!D785)+18,(FIND("NETWORK ACCOUNTS",Updates!D785)-(FIND("Account Password:",Updates!D785)+18)))))</f>
        <v>#VALUE!</v>
      </c>
      <c r="I785" t="e">
        <f>TRIM(CLEAN(MID(Updates!D785,FIND("Password: ",Updates!D785)+10,(FIND("E-mail",Updates!D785)-(FIND("Password:",Updates!D785)+12)))))</f>
        <v>#VALUE!</v>
      </c>
      <c r="J785" t="e">
        <f>TRIM(CLEAN(MID(Updates!D785,FIND("Account to clone: ",Updates!D785)+18,(FIND("Position",Updates!D785)-(FIND("Account to clone: ",Updates!D785)+18)))))</f>
        <v>#VALUE!</v>
      </c>
      <c r="K785" t="e">
        <f>TRIM(CLEAN(MID(Updates!D785,FIND("Clone permissions of another account: ",Updates!D785)+38,(FIND("Email required:",Updates!D785)-(FIND("Clone permissions of another account: ",Updates!D785)+38)))))</f>
        <v>#VALUE!</v>
      </c>
      <c r="L785" t="e">
        <f t="shared" si="110"/>
        <v>#VALUE!</v>
      </c>
      <c r="M785" s="8" t="e">
        <f>TRIM(CLEAN(MID(Updates!D785,FIND("Branch: ",Updates!D785)+8,(FIND("Division",Updates!D785)-(FIND("Branch: ",Updates!D785)+8)))))</f>
        <v>#VALUE!</v>
      </c>
      <c r="N785" s="8" t="e">
        <f>TRIM(CLEAN(MID(Updates!D785,FIND("Pooled Position: ",Updates!D785)+17,(FIND("Are the",Updates!D785)-(FIND("Pooled Position: ",Updates!D785)+17)))))</f>
        <v>#VALUE!</v>
      </c>
      <c r="O785" t="e">
        <f>TRIM(CLEAN(MID(Updates!D785,FIND("Employee Name: ",Updates!D785)+15,(FIND("Job Title",Updates!D785)-(FIND("Employee Name: ",Updates!D785)+15)))))</f>
        <v>#VALUE!</v>
      </c>
      <c r="P785" t="e">
        <f t="shared" si="111"/>
        <v>#VALUE!</v>
      </c>
      <c r="Q785" t="e">
        <f t="shared" si="112"/>
        <v>#VALUE!</v>
      </c>
      <c r="R785" t="e">
        <f t="shared" si="113"/>
        <v>#VALUE!</v>
      </c>
      <c r="S785" t="e">
        <f>TRIM(CLEAN(MID(Updates!D785,FIND("Account to clone: ",Updates!D785)+18,(FIND("Position",Updates!D785)-(FIND("Account to clone: ",Updates!D785)+18)))))</f>
        <v>#VALUE!</v>
      </c>
      <c r="T785" t="str">
        <f t="shared" si="114"/>
        <v/>
      </c>
      <c r="U785" t="str">
        <f t="shared" si="115"/>
        <v>No</v>
      </c>
      <c r="V785" t="e">
        <f>TRIM(CLEAN(MID(Updates!D785,FIND("Home Share (H:\ drive) required: ",Updates!D785)+4,(FIND("Group Share (S:\ drive) required: ",Updates!D785)-(FIND("Home Share (H:\ drive) required: ",Updates!D785)+4)))))</f>
        <v>#VALUE!</v>
      </c>
      <c r="W785" t="str">
        <f t="shared" si="116"/>
        <v>No</v>
      </c>
      <c r="X785" t="e">
        <f>TRIM(CLEAN(MID(Updates!D785,FIND("S Drive Path: ",Updates!D785)+14,(FIND("Position",Updates!D785)-(FIND("S Drive Path: ",Updates!D785)+14)))))</f>
        <v>#VALUE!</v>
      </c>
      <c r="Y785" t="e">
        <f>("USR\"&amp;Updates!K785)</f>
        <v>#VALUE!</v>
      </c>
      <c r="Z785" t="e">
        <f>Updates!K785&amp;"$"</f>
        <v>#VALUE!</v>
      </c>
      <c r="AA785" s="11">
        <f t="shared" ca="1" si="117"/>
        <v>7</v>
      </c>
      <c r="AB785" s="6" t="str">
        <f ca="1">LOOKUP(AA785,AC2:AC21,AD2:AD21)</f>
        <v>DC1MDB07</v>
      </c>
    </row>
    <row r="786" spans="1:28" ht="12" customHeight="1">
      <c r="A786" s="6" t="e">
        <f>TRIM(CLEAN(MID(Updates!D786,FIND("Network User Id: ",Updates!D786)+17,(FIND("E-MAIL ACCOUNTS",Updates!D786)-(FIND("Network User Id:",Updates!D786)+17)))))</f>
        <v>#VALUE!</v>
      </c>
      <c r="B786" s="6" t="e">
        <f>TRIM(CLEAN(MID(Updates!D786,FIND("Logon ID: ",Updates!D786)+10,(FIND("Password:",Updates!D786)-(FIND("Logon ID:",Updates!D786)+10)))))</f>
        <v>#VALUE!</v>
      </c>
      <c r="C786" t="e">
        <f>TRIM(CLEAN(MID(Updates!D786,FIND("Primary Address: ",Updates!D786)+17,(FIND("Secondary Address:",Updates!D786)-(FIND("Primary Address: ",Updates!D786)+17)))))</f>
        <v>#VALUE!</v>
      </c>
      <c r="D786" t="e">
        <f>TRIM(CLEAN(MID(Updates!D786,FIND("Secondary Address: ",Updates!D786)+19,(FIND("** PLEASE DO NOT REPLY TO THIS E-MAIL. ",Updates!D786)-(FIND("Secondary Address: ",Updates!D786)+19)))))</f>
        <v>#VALUE!</v>
      </c>
      <c r="E786" t="b">
        <f>IF(COUNT(SEARCH({"transpo.ottawa.on.ca"},D786)),"@ottawa.ca")</f>
        <v>0</v>
      </c>
      <c r="F786" s="9" t="e">
        <f t="shared" si="109"/>
        <v>#VALUE!</v>
      </c>
      <c r="G786" t="e">
        <f>TRIM(CLEAN(MID(Updates!D786,FIND("E-mail Address: ",Updates!D786)+16,(FIND("The employee",Updates!D786)-(FIND("E-mail Address: ",Updates!D786)+16)))))</f>
        <v>#VALUE!</v>
      </c>
      <c r="H786" t="e">
        <f>TRIM(CLEAN(MID(Updates!D786,FIND("Account Password: ",Updates!D786)+18,(FIND("NETWORK ACCOUNTS",Updates!D786)-(FIND("Account Password:",Updates!D786)+18)))))</f>
        <v>#VALUE!</v>
      </c>
      <c r="I786" t="e">
        <f>TRIM(CLEAN(MID(Updates!D786,FIND("Password: ",Updates!D786)+10,(FIND("E-mail",Updates!D786)-(FIND("Password:",Updates!D786)+12)))))</f>
        <v>#VALUE!</v>
      </c>
      <c r="J786" t="e">
        <f>TRIM(CLEAN(MID(Updates!D786,FIND("Account to clone: ",Updates!D786)+18,(FIND("Position",Updates!D786)-(FIND("Account to clone: ",Updates!D786)+18)))))</f>
        <v>#VALUE!</v>
      </c>
      <c r="K786" t="e">
        <f>TRIM(CLEAN(MID(Updates!D786,FIND("Clone permissions of another account: ",Updates!D786)+38,(FIND("Email required:",Updates!D786)-(FIND("Clone permissions of another account: ",Updates!D786)+38)))))</f>
        <v>#VALUE!</v>
      </c>
      <c r="L786" t="e">
        <f t="shared" si="110"/>
        <v>#VALUE!</v>
      </c>
      <c r="M786" s="8" t="e">
        <f>TRIM(CLEAN(MID(Updates!D786,FIND("Branch: ",Updates!D786)+8,(FIND("Division",Updates!D786)-(FIND("Branch: ",Updates!D786)+8)))))</f>
        <v>#VALUE!</v>
      </c>
      <c r="N786" s="8" t="e">
        <f>TRIM(CLEAN(MID(Updates!D786,FIND("Pooled Position: ",Updates!D786)+17,(FIND("Are the",Updates!D786)-(FIND("Pooled Position: ",Updates!D786)+17)))))</f>
        <v>#VALUE!</v>
      </c>
      <c r="O786" t="e">
        <f>TRIM(CLEAN(MID(Updates!D786,FIND("Employee Name: ",Updates!D786)+15,(FIND("Job Title",Updates!D786)-(FIND("Employee Name: ",Updates!D786)+15)))))</f>
        <v>#VALUE!</v>
      </c>
      <c r="P786" t="e">
        <f t="shared" si="111"/>
        <v>#VALUE!</v>
      </c>
      <c r="Q786" t="e">
        <f t="shared" si="112"/>
        <v>#VALUE!</v>
      </c>
      <c r="R786" t="e">
        <f t="shared" si="113"/>
        <v>#VALUE!</v>
      </c>
      <c r="S786" t="e">
        <f>TRIM(CLEAN(MID(Updates!D786,FIND("Account to clone: ",Updates!D786)+18,(FIND("Position",Updates!D786)-(FIND("Account to clone: ",Updates!D786)+18)))))</f>
        <v>#VALUE!</v>
      </c>
      <c r="T786" t="str">
        <f t="shared" si="114"/>
        <v/>
      </c>
      <c r="U786" t="str">
        <f t="shared" si="115"/>
        <v>No</v>
      </c>
      <c r="V786" t="e">
        <f>TRIM(CLEAN(MID(Updates!D786,FIND("Home Share (H:\ drive) required: ",Updates!D786)+4,(FIND("Group Share (S:\ drive) required: ",Updates!D786)-(FIND("Home Share (H:\ drive) required: ",Updates!D786)+4)))))</f>
        <v>#VALUE!</v>
      </c>
      <c r="W786" t="str">
        <f t="shared" si="116"/>
        <v>No</v>
      </c>
      <c r="X786" t="e">
        <f>TRIM(CLEAN(MID(Updates!D786,FIND("S Drive Path: ",Updates!D786)+14,(FIND("Position",Updates!D786)-(FIND("S Drive Path: ",Updates!D786)+14)))))</f>
        <v>#VALUE!</v>
      </c>
      <c r="Y786" t="e">
        <f>("USR\"&amp;Updates!K786)</f>
        <v>#VALUE!</v>
      </c>
      <c r="Z786" t="e">
        <f>Updates!K786&amp;"$"</f>
        <v>#VALUE!</v>
      </c>
      <c r="AA786" s="11">
        <f t="shared" ca="1" si="117"/>
        <v>4</v>
      </c>
      <c r="AB786" s="6" t="str">
        <f ca="1">LOOKUP(AA786,AC2:AC21,AD2:AD21)</f>
        <v>DC1MDB04</v>
      </c>
    </row>
    <row r="787" spans="1:28" ht="12" customHeight="1">
      <c r="A787" s="6" t="e">
        <f>TRIM(CLEAN(MID(Updates!D787,FIND("Network User Id: ",Updates!D787)+17,(FIND("E-MAIL ACCOUNTS",Updates!D787)-(FIND("Network User Id:",Updates!D787)+17)))))</f>
        <v>#VALUE!</v>
      </c>
      <c r="B787" s="6" t="e">
        <f>TRIM(CLEAN(MID(Updates!D787,FIND("Logon ID: ",Updates!D787)+10,(FIND("Password:",Updates!D787)-(FIND("Logon ID:",Updates!D787)+10)))))</f>
        <v>#VALUE!</v>
      </c>
      <c r="C787" t="e">
        <f>TRIM(CLEAN(MID(Updates!D787,FIND("Primary Address: ",Updates!D787)+17,(FIND("Secondary Address:",Updates!D787)-(FIND("Primary Address: ",Updates!D787)+17)))))</f>
        <v>#VALUE!</v>
      </c>
      <c r="D787" t="e">
        <f>TRIM(CLEAN(MID(Updates!D787,FIND("Secondary Address: ",Updates!D787)+19,(FIND("** PLEASE DO NOT REPLY TO THIS E-MAIL. ",Updates!D787)-(FIND("Secondary Address: ",Updates!D787)+19)))))</f>
        <v>#VALUE!</v>
      </c>
      <c r="E787" t="b">
        <f>IF(COUNT(SEARCH({"transpo.ottawa.on.ca"},D787)),"@ottawa.ca")</f>
        <v>0</v>
      </c>
      <c r="F787" s="9" t="e">
        <f t="shared" si="109"/>
        <v>#VALUE!</v>
      </c>
      <c r="G787" t="e">
        <f>TRIM(CLEAN(MID(Updates!D787,FIND("E-mail Address: ",Updates!D787)+16,(FIND("The employee",Updates!D787)-(FIND("E-mail Address: ",Updates!D787)+16)))))</f>
        <v>#VALUE!</v>
      </c>
      <c r="H787" t="e">
        <f>TRIM(CLEAN(MID(Updates!D787,FIND("Account Password: ",Updates!D787)+18,(FIND("NETWORK ACCOUNTS",Updates!D787)-(FIND("Account Password:",Updates!D787)+18)))))</f>
        <v>#VALUE!</v>
      </c>
      <c r="I787" t="e">
        <f>TRIM(CLEAN(MID(Updates!D787,FIND("Password: ",Updates!D787)+10,(FIND("E-mail",Updates!D787)-(FIND("Password:",Updates!D787)+12)))))</f>
        <v>#VALUE!</v>
      </c>
      <c r="J787" t="e">
        <f>TRIM(CLEAN(MID(Updates!D787,FIND("Account to clone: ",Updates!D787)+18,(FIND("Position",Updates!D787)-(FIND("Account to clone: ",Updates!D787)+18)))))</f>
        <v>#VALUE!</v>
      </c>
      <c r="K787" t="e">
        <f>TRIM(CLEAN(MID(Updates!D787,FIND("Clone permissions of another account: ",Updates!D787)+38,(FIND("Email required:",Updates!D787)-(FIND("Clone permissions of another account: ",Updates!D787)+38)))))</f>
        <v>#VALUE!</v>
      </c>
      <c r="L787" t="e">
        <f t="shared" si="110"/>
        <v>#VALUE!</v>
      </c>
      <c r="M787" s="8" t="e">
        <f>TRIM(CLEAN(MID(Updates!D787,FIND("Branch: ",Updates!D787)+8,(FIND("Division",Updates!D787)-(FIND("Branch: ",Updates!D787)+8)))))</f>
        <v>#VALUE!</v>
      </c>
      <c r="N787" s="8" t="e">
        <f>TRIM(CLEAN(MID(Updates!D787,FIND("Pooled Position: ",Updates!D787)+17,(FIND("Are the",Updates!D787)-(FIND("Pooled Position: ",Updates!D787)+17)))))</f>
        <v>#VALUE!</v>
      </c>
      <c r="O787" t="e">
        <f>TRIM(CLEAN(MID(Updates!D787,FIND("Employee Name: ",Updates!D787)+15,(FIND("Job Title",Updates!D787)-(FIND("Employee Name: ",Updates!D787)+15)))))</f>
        <v>#VALUE!</v>
      </c>
      <c r="P787" t="e">
        <f t="shared" si="111"/>
        <v>#VALUE!</v>
      </c>
      <c r="Q787" t="e">
        <f t="shared" si="112"/>
        <v>#VALUE!</v>
      </c>
      <c r="R787" t="e">
        <f t="shared" si="113"/>
        <v>#VALUE!</v>
      </c>
      <c r="S787" t="e">
        <f>TRIM(CLEAN(MID(Updates!D787,FIND("Account to clone: ",Updates!D787)+18,(FIND("Position",Updates!D787)-(FIND("Account to clone: ",Updates!D787)+18)))))</f>
        <v>#VALUE!</v>
      </c>
      <c r="T787" t="str">
        <f t="shared" si="114"/>
        <v/>
      </c>
      <c r="U787" t="str">
        <f t="shared" si="115"/>
        <v>No</v>
      </c>
      <c r="V787" t="e">
        <f>TRIM(CLEAN(MID(Updates!D787,FIND("Home Share (H:\ drive) required: ",Updates!D787)+4,(FIND("Group Share (S:\ drive) required: ",Updates!D787)-(FIND("Home Share (H:\ drive) required: ",Updates!D787)+4)))))</f>
        <v>#VALUE!</v>
      </c>
      <c r="W787" t="str">
        <f t="shared" si="116"/>
        <v>No</v>
      </c>
      <c r="X787" t="e">
        <f>TRIM(CLEAN(MID(Updates!D787,FIND("S Drive Path: ",Updates!D787)+14,(FIND("Position",Updates!D787)-(FIND("S Drive Path: ",Updates!D787)+14)))))</f>
        <v>#VALUE!</v>
      </c>
      <c r="Y787" t="e">
        <f>("USR\"&amp;Updates!K787)</f>
        <v>#VALUE!</v>
      </c>
      <c r="Z787" t="e">
        <f>Updates!K787&amp;"$"</f>
        <v>#VALUE!</v>
      </c>
      <c r="AA787" s="11">
        <f t="shared" ca="1" si="117"/>
        <v>16</v>
      </c>
      <c r="AB787" s="6" t="str">
        <f ca="1">LOOKUP(AA787,AC2:AC21,AD2:AD21)</f>
        <v>DC4MDB06</v>
      </c>
    </row>
    <row r="788" spans="1:28" ht="12" customHeight="1">
      <c r="A788" s="6" t="e">
        <f>TRIM(CLEAN(MID(Updates!D788,FIND("Network User Id: ",Updates!D788)+17,(FIND("E-MAIL ACCOUNTS",Updates!D788)-(FIND("Network User Id:",Updates!D788)+17)))))</f>
        <v>#VALUE!</v>
      </c>
      <c r="B788" s="6" t="e">
        <f>TRIM(CLEAN(MID(Updates!D788,FIND("Logon ID: ",Updates!D788)+10,(FIND("Password:",Updates!D788)-(FIND("Logon ID:",Updates!D788)+10)))))</f>
        <v>#VALUE!</v>
      </c>
      <c r="C788" t="e">
        <f>TRIM(CLEAN(MID(Updates!D788,FIND("Primary Address: ",Updates!D788)+17,(FIND("Secondary Address:",Updates!D788)-(FIND("Primary Address: ",Updates!D788)+17)))))</f>
        <v>#VALUE!</v>
      </c>
      <c r="D788" t="e">
        <f>TRIM(CLEAN(MID(Updates!D788,FIND("Secondary Address: ",Updates!D788)+19,(FIND("** PLEASE DO NOT REPLY TO THIS E-MAIL. ",Updates!D788)-(FIND("Secondary Address: ",Updates!D788)+19)))))</f>
        <v>#VALUE!</v>
      </c>
      <c r="E788" t="b">
        <f>IF(COUNT(SEARCH({"transpo.ottawa.on.ca"},D788)),"@ottawa.ca")</f>
        <v>0</v>
      </c>
      <c r="F788" s="9" t="e">
        <f t="shared" si="109"/>
        <v>#VALUE!</v>
      </c>
      <c r="G788" t="e">
        <f>TRIM(CLEAN(MID(Updates!D788,FIND("E-mail Address: ",Updates!D788)+16,(FIND("The employee",Updates!D788)-(FIND("E-mail Address: ",Updates!D788)+16)))))</f>
        <v>#VALUE!</v>
      </c>
      <c r="H788" t="e">
        <f>TRIM(CLEAN(MID(Updates!D788,FIND("Account Password: ",Updates!D788)+18,(FIND("NETWORK ACCOUNTS",Updates!D788)-(FIND("Account Password:",Updates!D788)+18)))))</f>
        <v>#VALUE!</v>
      </c>
      <c r="I788" t="e">
        <f>TRIM(CLEAN(MID(Updates!D788,FIND("Password: ",Updates!D788)+10,(FIND("E-mail",Updates!D788)-(FIND("Password:",Updates!D788)+12)))))</f>
        <v>#VALUE!</v>
      </c>
      <c r="J788" t="e">
        <f>TRIM(CLEAN(MID(Updates!D788,FIND("Account to clone: ",Updates!D788)+18,(FIND("Position",Updates!D788)-(FIND("Account to clone: ",Updates!D788)+18)))))</f>
        <v>#VALUE!</v>
      </c>
      <c r="K788" t="e">
        <f>TRIM(CLEAN(MID(Updates!D788,FIND("Clone permissions of another account: ",Updates!D788)+38,(FIND("Email required:",Updates!D788)-(FIND("Clone permissions of another account: ",Updates!D788)+38)))))</f>
        <v>#VALUE!</v>
      </c>
      <c r="L788" t="e">
        <f t="shared" si="110"/>
        <v>#VALUE!</v>
      </c>
      <c r="M788" s="8" t="e">
        <f>TRIM(CLEAN(MID(Updates!D788,FIND("Branch: ",Updates!D788)+8,(FIND("Division",Updates!D788)-(FIND("Branch: ",Updates!D788)+8)))))</f>
        <v>#VALUE!</v>
      </c>
      <c r="N788" s="8" t="e">
        <f>TRIM(CLEAN(MID(Updates!D788,FIND("Pooled Position: ",Updates!D788)+17,(FIND("Are the",Updates!D788)-(FIND("Pooled Position: ",Updates!D788)+17)))))</f>
        <v>#VALUE!</v>
      </c>
      <c r="O788" t="e">
        <f>TRIM(CLEAN(MID(Updates!D788,FIND("Employee Name: ",Updates!D788)+15,(FIND("Job Title",Updates!D788)-(FIND("Employee Name: ",Updates!D788)+15)))))</f>
        <v>#VALUE!</v>
      </c>
      <c r="P788" t="e">
        <f t="shared" si="111"/>
        <v>#VALUE!</v>
      </c>
      <c r="Q788" t="e">
        <f t="shared" si="112"/>
        <v>#VALUE!</v>
      </c>
      <c r="R788" t="e">
        <f t="shared" si="113"/>
        <v>#VALUE!</v>
      </c>
      <c r="S788" t="e">
        <f>TRIM(CLEAN(MID(Updates!D788,FIND("Account to clone: ",Updates!D788)+18,(FIND("Position",Updates!D788)-(FIND("Account to clone: ",Updates!D788)+18)))))</f>
        <v>#VALUE!</v>
      </c>
      <c r="T788" t="str">
        <f t="shared" si="114"/>
        <v/>
      </c>
      <c r="U788" t="str">
        <f t="shared" si="115"/>
        <v>No</v>
      </c>
      <c r="V788" t="e">
        <f>TRIM(CLEAN(MID(Updates!D788,FIND("Home Share (H:\ drive) required: ",Updates!D788)+4,(FIND("Group Share (S:\ drive) required: ",Updates!D788)-(FIND("Home Share (H:\ drive) required: ",Updates!D788)+4)))))</f>
        <v>#VALUE!</v>
      </c>
      <c r="W788" t="str">
        <f t="shared" si="116"/>
        <v>No</v>
      </c>
      <c r="X788" t="e">
        <f>TRIM(CLEAN(MID(Updates!D788,FIND("S Drive Path: ",Updates!D788)+14,(FIND("Position",Updates!D788)-(FIND("S Drive Path: ",Updates!D788)+14)))))</f>
        <v>#VALUE!</v>
      </c>
      <c r="Y788" t="e">
        <f>("USR\"&amp;Updates!K788)</f>
        <v>#VALUE!</v>
      </c>
      <c r="Z788" t="e">
        <f>Updates!K788&amp;"$"</f>
        <v>#VALUE!</v>
      </c>
      <c r="AA788" s="11">
        <f t="shared" ca="1" si="117"/>
        <v>8</v>
      </c>
      <c r="AB788" s="6" t="str">
        <f ca="1">LOOKUP(AA788,AC2:AC21,AD2:AD21)</f>
        <v>DC1MDB08</v>
      </c>
    </row>
    <row r="789" spans="1:28" ht="12" customHeight="1">
      <c r="A789" s="6" t="e">
        <f>TRIM(CLEAN(MID(Updates!D789,FIND("Network User Id: ",Updates!D789)+17,(FIND("E-MAIL ACCOUNTS",Updates!D789)-(FIND("Network User Id:",Updates!D789)+17)))))</f>
        <v>#VALUE!</v>
      </c>
      <c r="B789" s="6" t="e">
        <f>TRIM(CLEAN(MID(Updates!D789,FIND("Logon ID: ",Updates!D789)+10,(FIND("Password:",Updates!D789)-(FIND("Logon ID:",Updates!D789)+10)))))</f>
        <v>#VALUE!</v>
      </c>
      <c r="C789" t="e">
        <f>TRIM(CLEAN(MID(Updates!D789,FIND("Primary Address: ",Updates!D789)+17,(FIND("Secondary Address:",Updates!D789)-(FIND("Primary Address: ",Updates!D789)+17)))))</f>
        <v>#VALUE!</v>
      </c>
      <c r="D789" t="e">
        <f>TRIM(CLEAN(MID(Updates!D789,FIND("Secondary Address: ",Updates!D789)+19,(FIND("** PLEASE DO NOT REPLY TO THIS E-MAIL. ",Updates!D789)-(FIND("Secondary Address: ",Updates!D789)+19)))))</f>
        <v>#VALUE!</v>
      </c>
      <c r="E789" t="b">
        <f>IF(COUNT(SEARCH({"transpo.ottawa.on.ca"},D789)),"@ottawa.ca")</f>
        <v>0</v>
      </c>
      <c r="F789" s="9" t="e">
        <f t="shared" si="109"/>
        <v>#VALUE!</v>
      </c>
      <c r="G789" t="e">
        <f>TRIM(CLEAN(MID(Updates!D789,FIND("E-mail Address: ",Updates!D789)+16,(FIND("The employee",Updates!D789)-(FIND("E-mail Address: ",Updates!D789)+16)))))</f>
        <v>#VALUE!</v>
      </c>
      <c r="H789" t="e">
        <f>TRIM(CLEAN(MID(Updates!D789,FIND("Account Password: ",Updates!D789)+18,(FIND("NETWORK ACCOUNTS",Updates!D789)-(FIND("Account Password:",Updates!D789)+18)))))</f>
        <v>#VALUE!</v>
      </c>
      <c r="I789" t="e">
        <f>TRIM(CLEAN(MID(Updates!D789,FIND("Password: ",Updates!D789)+10,(FIND("E-mail",Updates!D789)-(FIND("Password:",Updates!D789)+12)))))</f>
        <v>#VALUE!</v>
      </c>
      <c r="J789" t="e">
        <f>TRIM(CLEAN(MID(Updates!D789,FIND("Account to clone: ",Updates!D789)+18,(FIND("Position",Updates!D789)-(FIND("Account to clone: ",Updates!D789)+18)))))</f>
        <v>#VALUE!</v>
      </c>
      <c r="K789" t="e">
        <f>TRIM(CLEAN(MID(Updates!D789,FIND("Clone permissions of another account: ",Updates!D789)+38,(FIND("Email required:",Updates!D789)-(FIND("Clone permissions of another account: ",Updates!D789)+38)))))</f>
        <v>#VALUE!</v>
      </c>
      <c r="L789" t="e">
        <f t="shared" si="110"/>
        <v>#VALUE!</v>
      </c>
      <c r="M789" s="8" t="e">
        <f>TRIM(CLEAN(MID(Updates!D789,FIND("Branch: ",Updates!D789)+8,(FIND("Division",Updates!D789)-(FIND("Branch: ",Updates!D789)+8)))))</f>
        <v>#VALUE!</v>
      </c>
      <c r="N789" s="8" t="e">
        <f>TRIM(CLEAN(MID(Updates!D789,FIND("Pooled Position: ",Updates!D789)+17,(FIND("Are the",Updates!D789)-(FIND("Pooled Position: ",Updates!D789)+17)))))</f>
        <v>#VALUE!</v>
      </c>
      <c r="O789" t="e">
        <f>TRIM(CLEAN(MID(Updates!D789,FIND("Employee Name: ",Updates!D789)+15,(FIND("Job Title",Updates!D789)-(FIND("Employee Name: ",Updates!D789)+15)))))</f>
        <v>#VALUE!</v>
      </c>
      <c r="P789" t="e">
        <f t="shared" si="111"/>
        <v>#VALUE!</v>
      </c>
      <c r="Q789" t="e">
        <f t="shared" si="112"/>
        <v>#VALUE!</v>
      </c>
      <c r="R789" t="e">
        <f t="shared" si="113"/>
        <v>#VALUE!</v>
      </c>
      <c r="S789" t="e">
        <f>TRIM(CLEAN(MID(Updates!D789,FIND("Account to clone: ",Updates!D789)+18,(FIND("Position",Updates!D789)-(FIND("Account to clone: ",Updates!D789)+18)))))</f>
        <v>#VALUE!</v>
      </c>
      <c r="T789" t="str">
        <f t="shared" si="114"/>
        <v/>
      </c>
      <c r="U789" t="str">
        <f t="shared" si="115"/>
        <v>No</v>
      </c>
      <c r="V789" t="e">
        <f>TRIM(CLEAN(MID(Updates!D789,FIND("Home Share (H:\ drive) required: ",Updates!D789)+4,(FIND("Group Share (S:\ drive) required: ",Updates!D789)-(FIND("Home Share (H:\ drive) required: ",Updates!D789)+4)))))</f>
        <v>#VALUE!</v>
      </c>
      <c r="W789" t="str">
        <f t="shared" si="116"/>
        <v>No</v>
      </c>
      <c r="X789" t="e">
        <f>TRIM(CLEAN(MID(Updates!D789,FIND("S Drive Path: ",Updates!D789)+14,(FIND("Position",Updates!D789)-(FIND("S Drive Path: ",Updates!D789)+14)))))</f>
        <v>#VALUE!</v>
      </c>
      <c r="Y789" t="e">
        <f>("USR\"&amp;Updates!K789)</f>
        <v>#VALUE!</v>
      </c>
      <c r="Z789" t="e">
        <f>Updates!K789&amp;"$"</f>
        <v>#VALUE!</v>
      </c>
      <c r="AA789" s="11">
        <f t="shared" ca="1" si="117"/>
        <v>2</v>
      </c>
      <c r="AB789" s="6" t="str">
        <f ca="1">LOOKUP(AA789,AC2:AC21,AD2:AD21)</f>
        <v>DC1MDB02</v>
      </c>
    </row>
    <row r="790" spans="1:28" ht="12" customHeight="1">
      <c r="A790" s="6" t="e">
        <f>TRIM(CLEAN(MID(Updates!D790,FIND("Network User Id: ",Updates!D790)+17,(FIND("E-MAIL ACCOUNTS",Updates!D790)-(FIND("Network User Id:",Updates!D790)+17)))))</f>
        <v>#VALUE!</v>
      </c>
      <c r="B790" s="6" t="e">
        <f>TRIM(CLEAN(MID(Updates!D790,FIND("Logon ID: ",Updates!D790)+10,(FIND("Password:",Updates!D790)-(FIND("Logon ID:",Updates!D790)+10)))))</f>
        <v>#VALUE!</v>
      </c>
      <c r="C790" t="e">
        <f>TRIM(CLEAN(MID(Updates!D790,FIND("Primary Address: ",Updates!D790)+17,(FIND("Secondary Address:",Updates!D790)-(FIND("Primary Address: ",Updates!D790)+17)))))</f>
        <v>#VALUE!</v>
      </c>
      <c r="D790" t="e">
        <f>TRIM(CLEAN(MID(Updates!D790,FIND("Secondary Address: ",Updates!D790)+19,(FIND("** PLEASE DO NOT REPLY TO THIS E-MAIL. ",Updates!D790)-(FIND("Secondary Address: ",Updates!D790)+19)))))</f>
        <v>#VALUE!</v>
      </c>
      <c r="E790" t="b">
        <f>IF(COUNT(SEARCH({"transpo.ottawa.on.ca"},D790)),"@ottawa.ca")</f>
        <v>0</v>
      </c>
      <c r="F790" s="9" t="e">
        <f t="shared" si="109"/>
        <v>#VALUE!</v>
      </c>
      <c r="G790" t="e">
        <f>TRIM(CLEAN(MID(Updates!D790,FIND("E-mail Address: ",Updates!D790)+16,(FIND("The employee",Updates!D790)-(FIND("E-mail Address: ",Updates!D790)+16)))))</f>
        <v>#VALUE!</v>
      </c>
      <c r="H790" t="e">
        <f>TRIM(CLEAN(MID(Updates!D790,FIND("Account Password: ",Updates!D790)+18,(FIND("NETWORK ACCOUNTS",Updates!D790)-(FIND("Account Password:",Updates!D790)+18)))))</f>
        <v>#VALUE!</v>
      </c>
      <c r="I790" t="e">
        <f>TRIM(CLEAN(MID(Updates!D790,FIND("Password: ",Updates!D790)+10,(FIND("E-mail",Updates!D790)-(FIND("Password:",Updates!D790)+12)))))</f>
        <v>#VALUE!</v>
      </c>
      <c r="J790" t="e">
        <f>TRIM(CLEAN(MID(Updates!D790,FIND("Account to clone: ",Updates!D790)+18,(FIND("Position",Updates!D790)-(FIND("Account to clone: ",Updates!D790)+18)))))</f>
        <v>#VALUE!</v>
      </c>
      <c r="K790" t="e">
        <f>TRIM(CLEAN(MID(Updates!D790,FIND("Clone permissions of another account: ",Updates!D790)+38,(FIND("Email required:",Updates!D790)-(FIND("Clone permissions of another account: ",Updates!D790)+38)))))</f>
        <v>#VALUE!</v>
      </c>
      <c r="L790" t="e">
        <f t="shared" si="110"/>
        <v>#VALUE!</v>
      </c>
      <c r="M790" s="8" t="e">
        <f>TRIM(CLEAN(MID(Updates!D790,FIND("Branch: ",Updates!D790)+8,(FIND("Division",Updates!D790)-(FIND("Branch: ",Updates!D790)+8)))))</f>
        <v>#VALUE!</v>
      </c>
      <c r="N790" s="8" t="e">
        <f>TRIM(CLEAN(MID(Updates!D790,FIND("Pooled Position: ",Updates!D790)+17,(FIND("Are the",Updates!D790)-(FIND("Pooled Position: ",Updates!D790)+17)))))</f>
        <v>#VALUE!</v>
      </c>
      <c r="O790" t="e">
        <f>TRIM(CLEAN(MID(Updates!D790,FIND("Employee Name: ",Updates!D790)+15,(FIND("Job Title",Updates!D790)-(FIND("Employee Name: ",Updates!D790)+15)))))</f>
        <v>#VALUE!</v>
      </c>
      <c r="P790" t="e">
        <f t="shared" si="111"/>
        <v>#VALUE!</v>
      </c>
      <c r="Q790" t="e">
        <f t="shared" si="112"/>
        <v>#VALUE!</v>
      </c>
      <c r="R790" t="e">
        <f t="shared" si="113"/>
        <v>#VALUE!</v>
      </c>
      <c r="S790" t="e">
        <f>TRIM(CLEAN(MID(Updates!D790,FIND("Account to clone: ",Updates!D790)+18,(FIND("Position",Updates!D790)-(FIND("Account to clone: ",Updates!D790)+18)))))</f>
        <v>#VALUE!</v>
      </c>
      <c r="T790" t="str">
        <f t="shared" si="114"/>
        <v/>
      </c>
      <c r="U790" t="str">
        <f t="shared" si="115"/>
        <v>No</v>
      </c>
      <c r="V790" t="e">
        <f>TRIM(CLEAN(MID(Updates!D790,FIND("Home Share (H:\ drive) required: ",Updates!D790)+4,(FIND("Group Share (S:\ drive) required: ",Updates!D790)-(FIND("Home Share (H:\ drive) required: ",Updates!D790)+4)))))</f>
        <v>#VALUE!</v>
      </c>
      <c r="W790" t="str">
        <f t="shared" si="116"/>
        <v>No</v>
      </c>
      <c r="X790" t="e">
        <f>TRIM(CLEAN(MID(Updates!D790,FIND("S Drive Path: ",Updates!D790)+14,(FIND("Position",Updates!D790)-(FIND("S Drive Path: ",Updates!D790)+14)))))</f>
        <v>#VALUE!</v>
      </c>
      <c r="Y790" t="e">
        <f>("USR\"&amp;Updates!K790)</f>
        <v>#VALUE!</v>
      </c>
      <c r="Z790" t="e">
        <f>Updates!K790&amp;"$"</f>
        <v>#VALUE!</v>
      </c>
      <c r="AA790" s="11">
        <f t="shared" ca="1" si="117"/>
        <v>1</v>
      </c>
      <c r="AB790" s="6" t="str">
        <f ca="1">LOOKUP(AA790,AC2:AC21,AD2:AD21)</f>
        <v>DC1MDB01</v>
      </c>
    </row>
    <row r="791" spans="1:28" ht="12" customHeight="1">
      <c r="A791" s="6" t="e">
        <f>TRIM(CLEAN(MID(Updates!D791,FIND("Network User Id: ",Updates!D791)+17,(FIND("E-MAIL ACCOUNTS",Updates!D791)-(FIND("Network User Id:",Updates!D791)+17)))))</f>
        <v>#VALUE!</v>
      </c>
      <c r="B791" s="6" t="e">
        <f>TRIM(CLEAN(MID(Updates!D791,FIND("Logon ID: ",Updates!D791)+10,(FIND("Password:",Updates!D791)-(FIND("Logon ID:",Updates!D791)+10)))))</f>
        <v>#VALUE!</v>
      </c>
      <c r="C791" t="e">
        <f>TRIM(CLEAN(MID(Updates!D791,FIND("Primary Address: ",Updates!D791)+17,(FIND("Secondary Address:",Updates!D791)-(FIND("Primary Address: ",Updates!D791)+17)))))</f>
        <v>#VALUE!</v>
      </c>
      <c r="D791" t="e">
        <f>TRIM(CLEAN(MID(Updates!D791,FIND("Secondary Address: ",Updates!D791)+19,(FIND("** PLEASE DO NOT REPLY TO THIS E-MAIL. ",Updates!D791)-(FIND("Secondary Address: ",Updates!D791)+19)))))</f>
        <v>#VALUE!</v>
      </c>
      <c r="E791" t="b">
        <f>IF(COUNT(SEARCH({"transpo.ottawa.on.ca"},D791)),"@ottawa.ca")</f>
        <v>0</v>
      </c>
      <c r="F791" s="9" t="e">
        <f t="shared" si="109"/>
        <v>#VALUE!</v>
      </c>
      <c r="G791" t="e">
        <f>TRIM(CLEAN(MID(Updates!D791,FIND("E-mail Address: ",Updates!D791)+16,(FIND("The employee",Updates!D791)-(FIND("E-mail Address: ",Updates!D791)+16)))))</f>
        <v>#VALUE!</v>
      </c>
      <c r="H791" t="e">
        <f>TRIM(CLEAN(MID(Updates!D791,FIND("Account Password: ",Updates!D791)+18,(FIND("NETWORK ACCOUNTS",Updates!D791)-(FIND("Account Password:",Updates!D791)+18)))))</f>
        <v>#VALUE!</v>
      </c>
      <c r="I791" t="e">
        <f>TRIM(CLEAN(MID(Updates!D791,FIND("Password: ",Updates!D791)+10,(FIND("E-mail",Updates!D791)-(FIND("Password:",Updates!D791)+12)))))</f>
        <v>#VALUE!</v>
      </c>
      <c r="J791" t="e">
        <f>TRIM(CLEAN(MID(Updates!D791,FIND("Account to clone: ",Updates!D791)+18,(FIND("Position",Updates!D791)-(FIND("Account to clone: ",Updates!D791)+18)))))</f>
        <v>#VALUE!</v>
      </c>
      <c r="K791" t="e">
        <f>TRIM(CLEAN(MID(Updates!D791,FIND("Clone permissions of another account: ",Updates!D791)+38,(FIND("Email required:",Updates!D791)-(FIND("Clone permissions of another account: ",Updates!D791)+38)))))</f>
        <v>#VALUE!</v>
      </c>
      <c r="L791" t="e">
        <f t="shared" si="110"/>
        <v>#VALUE!</v>
      </c>
      <c r="M791" s="8" t="e">
        <f>TRIM(CLEAN(MID(Updates!D791,FIND("Branch: ",Updates!D791)+8,(FIND("Division",Updates!D791)-(FIND("Branch: ",Updates!D791)+8)))))</f>
        <v>#VALUE!</v>
      </c>
      <c r="N791" s="8" t="e">
        <f>TRIM(CLEAN(MID(Updates!D791,FIND("Pooled Position: ",Updates!D791)+17,(FIND("Are the",Updates!D791)-(FIND("Pooled Position: ",Updates!D791)+17)))))</f>
        <v>#VALUE!</v>
      </c>
      <c r="O791" t="e">
        <f>TRIM(CLEAN(MID(Updates!D791,FIND("Employee Name: ",Updates!D791)+15,(FIND("Job Title",Updates!D791)-(FIND("Employee Name: ",Updates!D791)+15)))))</f>
        <v>#VALUE!</v>
      </c>
      <c r="P791" t="e">
        <f t="shared" si="111"/>
        <v>#VALUE!</v>
      </c>
      <c r="Q791" t="e">
        <f t="shared" si="112"/>
        <v>#VALUE!</v>
      </c>
      <c r="R791" t="e">
        <f t="shared" si="113"/>
        <v>#VALUE!</v>
      </c>
      <c r="S791" t="e">
        <f>TRIM(CLEAN(MID(Updates!D791,FIND("Account to clone: ",Updates!D791)+18,(FIND("Position",Updates!D791)-(FIND("Account to clone: ",Updates!D791)+18)))))</f>
        <v>#VALUE!</v>
      </c>
      <c r="T791" t="str">
        <f t="shared" si="114"/>
        <v/>
      </c>
      <c r="U791" t="str">
        <f t="shared" si="115"/>
        <v>No</v>
      </c>
      <c r="V791" t="e">
        <f>TRIM(CLEAN(MID(Updates!D791,FIND("Home Share (H:\ drive) required: ",Updates!D791)+4,(FIND("Group Share (S:\ drive) required: ",Updates!D791)-(FIND("Home Share (H:\ drive) required: ",Updates!D791)+4)))))</f>
        <v>#VALUE!</v>
      </c>
      <c r="W791" t="str">
        <f t="shared" si="116"/>
        <v>No</v>
      </c>
      <c r="X791" t="e">
        <f>TRIM(CLEAN(MID(Updates!D791,FIND("S Drive Path: ",Updates!D791)+14,(FIND("Position",Updates!D791)-(FIND("S Drive Path: ",Updates!D791)+14)))))</f>
        <v>#VALUE!</v>
      </c>
      <c r="Y791" t="e">
        <f>("USR\"&amp;Updates!K791)</f>
        <v>#VALUE!</v>
      </c>
      <c r="Z791" t="e">
        <f>Updates!K791&amp;"$"</f>
        <v>#VALUE!</v>
      </c>
      <c r="AA791" s="11">
        <f t="shared" ca="1" si="117"/>
        <v>13</v>
      </c>
      <c r="AB791" s="6" t="str">
        <f ca="1">LOOKUP(AA791,AC2:AC21,AD2:AD21)</f>
        <v>DC4MDB03</v>
      </c>
    </row>
    <row r="792" spans="1:28" ht="12" customHeight="1">
      <c r="A792" s="6" t="e">
        <f>TRIM(CLEAN(MID(Updates!D792,FIND("Network User Id: ",Updates!D792)+17,(FIND("E-MAIL ACCOUNTS",Updates!D792)-(FIND("Network User Id:",Updates!D792)+17)))))</f>
        <v>#VALUE!</v>
      </c>
      <c r="B792" s="6" t="e">
        <f>TRIM(CLEAN(MID(Updates!D792,FIND("Logon ID: ",Updates!D792)+10,(FIND("Password:",Updates!D792)-(FIND("Logon ID:",Updates!D792)+10)))))</f>
        <v>#VALUE!</v>
      </c>
      <c r="C792" t="e">
        <f>TRIM(CLEAN(MID(Updates!D792,FIND("Primary Address: ",Updates!D792)+17,(FIND("Secondary Address:",Updates!D792)-(FIND("Primary Address: ",Updates!D792)+17)))))</f>
        <v>#VALUE!</v>
      </c>
      <c r="D792" t="e">
        <f>TRIM(CLEAN(MID(Updates!D792,FIND("Secondary Address: ",Updates!D792)+19,(FIND("** PLEASE DO NOT REPLY TO THIS E-MAIL. ",Updates!D792)-(FIND("Secondary Address: ",Updates!D792)+19)))))</f>
        <v>#VALUE!</v>
      </c>
      <c r="E792" t="b">
        <f>IF(COUNT(SEARCH({"transpo.ottawa.on.ca"},D792)),"@ottawa.ca")</f>
        <v>0</v>
      </c>
      <c r="F792" s="9" t="e">
        <f t="shared" si="109"/>
        <v>#VALUE!</v>
      </c>
      <c r="G792" t="e">
        <f>TRIM(CLEAN(MID(Updates!D792,FIND("E-mail Address: ",Updates!D792)+16,(FIND("The employee",Updates!D792)-(FIND("E-mail Address: ",Updates!D792)+16)))))</f>
        <v>#VALUE!</v>
      </c>
      <c r="H792" t="e">
        <f>TRIM(CLEAN(MID(Updates!D792,FIND("Account Password: ",Updates!D792)+18,(FIND("NETWORK ACCOUNTS",Updates!D792)-(FIND("Account Password:",Updates!D792)+18)))))</f>
        <v>#VALUE!</v>
      </c>
      <c r="I792" t="e">
        <f>TRIM(CLEAN(MID(Updates!D792,FIND("Password: ",Updates!D792)+10,(FIND("E-mail",Updates!D792)-(FIND("Password:",Updates!D792)+12)))))</f>
        <v>#VALUE!</v>
      </c>
      <c r="J792" t="e">
        <f>TRIM(CLEAN(MID(Updates!D792,FIND("Account to clone: ",Updates!D792)+18,(FIND("Position",Updates!D792)-(FIND("Account to clone: ",Updates!D792)+18)))))</f>
        <v>#VALUE!</v>
      </c>
      <c r="K792" t="e">
        <f>TRIM(CLEAN(MID(Updates!D792,FIND("Clone permissions of another account: ",Updates!D792)+38,(FIND("Email required:",Updates!D792)-(FIND("Clone permissions of another account: ",Updates!D792)+38)))))</f>
        <v>#VALUE!</v>
      </c>
      <c r="L792" t="e">
        <f t="shared" si="110"/>
        <v>#VALUE!</v>
      </c>
      <c r="M792" s="8" t="e">
        <f>TRIM(CLEAN(MID(Updates!D792,FIND("Branch: ",Updates!D792)+8,(FIND("Division",Updates!D792)-(FIND("Branch: ",Updates!D792)+8)))))</f>
        <v>#VALUE!</v>
      </c>
      <c r="N792" s="8" t="e">
        <f>TRIM(CLEAN(MID(Updates!D792,FIND("Pooled Position: ",Updates!D792)+17,(FIND("Are the",Updates!D792)-(FIND("Pooled Position: ",Updates!D792)+17)))))</f>
        <v>#VALUE!</v>
      </c>
      <c r="O792" t="e">
        <f>TRIM(CLEAN(MID(Updates!D792,FIND("Employee Name: ",Updates!D792)+15,(FIND("Job Title",Updates!D792)-(FIND("Employee Name: ",Updates!D792)+15)))))</f>
        <v>#VALUE!</v>
      </c>
      <c r="P792" t="e">
        <f t="shared" si="111"/>
        <v>#VALUE!</v>
      </c>
      <c r="Q792" t="e">
        <f t="shared" si="112"/>
        <v>#VALUE!</v>
      </c>
      <c r="R792" t="e">
        <f t="shared" si="113"/>
        <v>#VALUE!</v>
      </c>
      <c r="S792" t="e">
        <f>TRIM(CLEAN(MID(Updates!D792,FIND("Account to clone: ",Updates!D792)+18,(FIND("Position",Updates!D792)-(FIND("Account to clone: ",Updates!D792)+18)))))</f>
        <v>#VALUE!</v>
      </c>
      <c r="T792" t="str">
        <f t="shared" si="114"/>
        <v/>
      </c>
      <c r="U792" t="str">
        <f t="shared" si="115"/>
        <v>No</v>
      </c>
      <c r="V792" t="e">
        <f>TRIM(CLEAN(MID(Updates!D792,FIND("Home Share (H:\ drive) required: ",Updates!D792)+4,(FIND("Group Share (S:\ drive) required: ",Updates!D792)-(FIND("Home Share (H:\ drive) required: ",Updates!D792)+4)))))</f>
        <v>#VALUE!</v>
      </c>
      <c r="W792" t="str">
        <f t="shared" si="116"/>
        <v>No</v>
      </c>
      <c r="X792" t="e">
        <f>TRIM(CLEAN(MID(Updates!D792,FIND("S Drive Path: ",Updates!D792)+14,(FIND("Position",Updates!D792)-(FIND("S Drive Path: ",Updates!D792)+14)))))</f>
        <v>#VALUE!</v>
      </c>
      <c r="Y792" t="e">
        <f>("USR\"&amp;Updates!K792)</f>
        <v>#VALUE!</v>
      </c>
      <c r="Z792" t="e">
        <f>Updates!K792&amp;"$"</f>
        <v>#VALUE!</v>
      </c>
      <c r="AA792" s="11">
        <f t="shared" ca="1" si="117"/>
        <v>7</v>
      </c>
      <c r="AB792" s="6" t="str">
        <f ca="1">LOOKUP(AA792,AC2:AC21,AD2:AD21)</f>
        <v>DC1MDB07</v>
      </c>
    </row>
    <row r="793" spans="1:28" ht="12" customHeight="1">
      <c r="A793" s="6" t="e">
        <f>TRIM(CLEAN(MID(Updates!D793,FIND("Network User Id: ",Updates!D793)+17,(FIND("E-MAIL ACCOUNTS",Updates!D793)-(FIND("Network User Id:",Updates!D793)+17)))))</f>
        <v>#VALUE!</v>
      </c>
      <c r="B793" s="6" t="e">
        <f>TRIM(CLEAN(MID(Updates!D793,FIND("Logon ID: ",Updates!D793)+10,(FIND("Password:",Updates!D793)-(FIND("Logon ID:",Updates!D793)+10)))))</f>
        <v>#VALUE!</v>
      </c>
      <c r="C793" t="e">
        <f>TRIM(CLEAN(MID(Updates!D793,FIND("Primary Address: ",Updates!D793)+17,(FIND("Secondary Address:",Updates!D793)-(FIND("Primary Address: ",Updates!D793)+17)))))</f>
        <v>#VALUE!</v>
      </c>
      <c r="D793" t="e">
        <f>TRIM(CLEAN(MID(Updates!D793,FIND("Secondary Address: ",Updates!D793)+19,(FIND("** PLEASE DO NOT REPLY TO THIS E-MAIL. ",Updates!D793)-(FIND("Secondary Address: ",Updates!D793)+19)))))</f>
        <v>#VALUE!</v>
      </c>
      <c r="E793" t="b">
        <f>IF(COUNT(SEARCH({"transpo.ottawa.on.ca"},D793)),"@ottawa.ca")</f>
        <v>0</v>
      </c>
      <c r="F793" s="9" t="e">
        <f t="shared" si="109"/>
        <v>#VALUE!</v>
      </c>
      <c r="G793" t="e">
        <f>TRIM(CLEAN(MID(Updates!D793,FIND("E-mail Address: ",Updates!D793)+16,(FIND("The employee",Updates!D793)-(FIND("E-mail Address: ",Updates!D793)+16)))))</f>
        <v>#VALUE!</v>
      </c>
      <c r="H793" t="e">
        <f>TRIM(CLEAN(MID(Updates!D793,FIND("Account Password: ",Updates!D793)+18,(FIND("NETWORK ACCOUNTS",Updates!D793)-(FIND("Account Password:",Updates!D793)+18)))))</f>
        <v>#VALUE!</v>
      </c>
      <c r="I793" t="e">
        <f>TRIM(CLEAN(MID(Updates!D793,FIND("Password: ",Updates!D793)+10,(FIND("E-mail",Updates!D793)-(FIND("Password:",Updates!D793)+12)))))</f>
        <v>#VALUE!</v>
      </c>
      <c r="J793" t="e">
        <f>TRIM(CLEAN(MID(Updates!D793,FIND("Account to clone: ",Updates!D793)+18,(FIND("Position",Updates!D793)-(FIND("Account to clone: ",Updates!D793)+18)))))</f>
        <v>#VALUE!</v>
      </c>
      <c r="K793" t="e">
        <f>TRIM(CLEAN(MID(Updates!D793,FIND("Clone permissions of another account: ",Updates!D793)+38,(FIND("Email required:",Updates!D793)-(FIND("Clone permissions of another account: ",Updates!D793)+38)))))</f>
        <v>#VALUE!</v>
      </c>
      <c r="L793" t="e">
        <f t="shared" si="110"/>
        <v>#VALUE!</v>
      </c>
      <c r="M793" s="8" t="e">
        <f>TRIM(CLEAN(MID(Updates!D793,FIND("Branch: ",Updates!D793)+8,(FIND("Division",Updates!D793)-(FIND("Branch: ",Updates!D793)+8)))))</f>
        <v>#VALUE!</v>
      </c>
      <c r="N793" s="8" t="e">
        <f>TRIM(CLEAN(MID(Updates!D793,FIND("Pooled Position: ",Updates!D793)+17,(FIND("Are the",Updates!D793)-(FIND("Pooled Position: ",Updates!D793)+17)))))</f>
        <v>#VALUE!</v>
      </c>
      <c r="O793" t="e">
        <f>TRIM(CLEAN(MID(Updates!D793,FIND("Employee Name: ",Updates!D793)+15,(FIND("Job Title",Updates!D793)-(FIND("Employee Name: ",Updates!D793)+15)))))</f>
        <v>#VALUE!</v>
      </c>
      <c r="P793" t="e">
        <f t="shared" si="111"/>
        <v>#VALUE!</v>
      </c>
      <c r="Q793" t="e">
        <f t="shared" si="112"/>
        <v>#VALUE!</v>
      </c>
      <c r="R793" t="e">
        <f t="shared" si="113"/>
        <v>#VALUE!</v>
      </c>
      <c r="S793" t="e">
        <f>TRIM(CLEAN(MID(Updates!D793,FIND("Account to clone: ",Updates!D793)+18,(FIND("Position",Updates!D793)-(FIND("Account to clone: ",Updates!D793)+18)))))</f>
        <v>#VALUE!</v>
      </c>
      <c r="T793" t="str">
        <f t="shared" si="114"/>
        <v/>
      </c>
      <c r="U793" t="str">
        <f t="shared" si="115"/>
        <v>No</v>
      </c>
      <c r="V793" t="e">
        <f>TRIM(CLEAN(MID(Updates!D793,FIND("Home Share (H:\ drive) required: ",Updates!D793)+4,(FIND("Group Share (S:\ drive) required: ",Updates!D793)-(FIND("Home Share (H:\ drive) required: ",Updates!D793)+4)))))</f>
        <v>#VALUE!</v>
      </c>
      <c r="W793" t="str">
        <f t="shared" si="116"/>
        <v>No</v>
      </c>
      <c r="X793" t="e">
        <f>TRIM(CLEAN(MID(Updates!D793,FIND("S Drive Path: ",Updates!D793)+14,(FIND("Position",Updates!D793)-(FIND("S Drive Path: ",Updates!D793)+14)))))</f>
        <v>#VALUE!</v>
      </c>
      <c r="Y793" t="e">
        <f>("USR\"&amp;Updates!K793)</f>
        <v>#VALUE!</v>
      </c>
      <c r="Z793" t="e">
        <f>Updates!K793&amp;"$"</f>
        <v>#VALUE!</v>
      </c>
      <c r="AA793" s="11">
        <f t="shared" ca="1" si="117"/>
        <v>7</v>
      </c>
      <c r="AB793" s="6" t="str">
        <f ca="1">LOOKUP(AA793,AC2:AC21,AD2:AD21)</f>
        <v>DC1MDB07</v>
      </c>
    </row>
    <row r="794" spans="1:28" ht="12" customHeight="1">
      <c r="A794" s="6" t="e">
        <f>TRIM(CLEAN(MID(Updates!D794,FIND("Network User Id: ",Updates!D794)+17,(FIND("E-MAIL ACCOUNTS",Updates!D794)-(FIND("Network User Id:",Updates!D794)+17)))))</f>
        <v>#VALUE!</v>
      </c>
      <c r="B794" s="6" t="e">
        <f>TRIM(CLEAN(MID(Updates!D794,FIND("Logon ID: ",Updates!D794)+10,(FIND("Password:",Updates!D794)-(FIND("Logon ID:",Updates!D794)+10)))))</f>
        <v>#VALUE!</v>
      </c>
      <c r="C794" t="e">
        <f>TRIM(CLEAN(MID(Updates!D794,FIND("Primary Address: ",Updates!D794)+17,(FIND("Secondary Address:",Updates!D794)-(FIND("Primary Address: ",Updates!D794)+17)))))</f>
        <v>#VALUE!</v>
      </c>
      <c r="D794" t="e">
        <f>TRIM(CLEAN(MID(Updates!D794,FIND("Secondary Address: ",Updates!D794)+19,(FIND("** PLEASE DO NOT REPLY TO THIS E-MAIL. ",Updates!D794)-(FIND("Secondary Address: ",Updates!D794)+19)))))</f>
        <v>#VALUE!</v>
      </c>
      <c r="E794" t="b">
        <f>IF(COUNT(SEARCH({"transpo.ottawa.on.ca"},D794)),"@ottawa.ca")</f>
        <v>0</v>
      </c>
      <c r="F794" s="9" t="e">
        <f t="shared" si="109"/>
        <v>#VALUE!</v>
      </c>
      <c r="G794" t="e">
        <f>TRIM(CLEAN(MID(Updates!D794,FIND("E-mail Address: ",Updates!D794)+16,(FIND("The employee",Updates!D794)-(FIND("E-mail Address: ",Updates!D794)+16)))))</f>
        <v>#VALUE!</v>
      </c>
      <c r="H794" t="e">
        <f>TRIM(CLEAN(MID(Updates!D794,FIND("Account Password: ",Updates!D794)+18,(FIND("NETWORK ACCOUNTS",Updates!D794)-(FIND("Account Password:",Updates!D794)+18)))))</f>
        <v>#VALUE!</v>
      </c>
      <c r="I794" t="e">
        <f>TRIM(CLEAN(MID(Updates!D794,FIND("Password: ",Updates!D794)+10,(FIND("E-mail",Updates!D794)-(FIND("Password:",Updates!D794)+12)))))</f>
        <v>#VALUE!</v>
      </c>
      <c r="J794" t="e">
        <f>TRIM(CLEAN(MID(Updates!D794,FIND("Account to clone: ",Updates!D794)+18,(FIND("Position",Updates!D794)-(FIND("Account to clone: ",Updates!D794)+18)))))</f>
        <v>#VALUE!</v>
      </c>
      <c r="K794" t="e">
        <f>TRIM(CLEAN(MID(Updates!D794,FIND("Clone permissions of another account: ",Updates!D794)+38,(FIND("Email required:",Updates!D794)-(FIND("Clone permissions of another account: ",Updates!D794)+38)))))</f>
        <v>#VALUE!</v>
      </c>
      <c r="L794" t="e">
        <f t="shared" si="110"/>
        <v>#VALUE!</v>
      </c>
      <c r="M794" s="8" t="e">
        <f>TRIM(CLEAN(MID(Updates!D794,FIND("Branch: ",Updates!D794)+8,(FIND("Division",Updates!D794)-(FIND("Branch: ",Updates!D794)+8)))))</f>
        <v>#VALUE!</v>
      </c>
      <c r="N794" s="8" t="e">
        <f>TRIM(CLEAN(MID(Updates!D794,FIND("Pooled Position: ",Updates!D794)+17,(FIND("Are the",Updates!D794)-(FIND("Pooled Position: ",Updates!D794)+17)))))</f>
        <v>#VALUE!</v>
      </c>
      <c r="O794" t="e">
        <f>TRIM(CLEAN(MID(Updates!D794,FIND("Employee Name: ",Updates!D794)+15,(FIND("Job Title",Updates!D794)-(FIND("Employee Name: ",Updates!D794)+15)))))</f>
        <v>#VALUE!</v>
      </c>
      <c r="P794" t="e">
        <f t="shared" si="111"/>
        <v>#VALUE!</v>
      </c>
      <c r="Q794" t="e">
        <f t="shared" si="112"/>
        <v>#VALUE!</v>
      </c>
      <c r="R794" t="e">
        <f t="shared" si="113"/>
        <v>#VALUE!</v>
      </c>
      <c r="S794" t="e">
        <f>TRIM(CLEAN(MID(Updates!D794,FIND("Account to clone: ",Updates!D794)+18,(FIND("Position",Updates!D794)-(FIND("Account to clone: ",Updates!D794)+18)))))</f>
        <v>#VALUE!</v>
      </c>
      <c r="T794" t="str">
        <f t="shared" si="114"/>
        <v/>
      </c>
      <c r="U794" t="str">
        <f t="shared" si="115"/>
        <v>No</v>
      </c>
      <c r="V794" t="e">
        <f>TRIM(CLEAN(MID(Updates!D794,FIND("Home Share (H:\ drive) required: ",Updates!D794)+4,(FIND("Group Share (S:\ drive) required: ",Updates!D794)-(FIND("Home Share (H:\ drive) required: ",Updates!D794)+4)))))</f>
        <v>#VALUE!</v>
      </c>
      <c r="W794" t="str">
        <f t="shared" si="116"/>
        <v>No</v>
      </c>
      <c r="X794" t="e">
        <f>TRIM(CLEAN(MID(Updates!D794,FIND("S Drive Path: ",Updates!D794)+14,(FIND("Position",Updates!D794)-(FIND("S Drive Path: ",Updates!D794)+14)))))</f>
        <v>#VALUE!</v>
      </c>
      <c r="Y794" t="e">
        <f>("USR\"&amp;Updates!K794)</f>
        <v>#VALUE!</v>
      </c>
      <c r="Z794" t="e">
        <f>Updates!K794&amp;"$"</f>
        <v>#VALUE!</v>
      </c>
      <c r="AA794" s="11">
        <f t="shared" ca="1" si="117"/>
        <v>3</v>
      </c>
      <c r="AB794" s="6" t="str">
        <f ca="1">LOOKUP(AA794,AC2:AC21,AD2:AD21)</f>
        <v>DC1MDB03</v>
      </c>
    </row>
    <row r="795" spans="1:28" ht="12" customHeight="1">
      <c r="A795" s="6" t="e">
        <f>TRIM(CLEAN(MID(Updates!D795,FIND("Network User Id: ",Updates!D795)+17,(FIND("E-MAIL ACCOUNTS",Updates!D795)-(FIND("Network User Id:",Updates!D795)+17)))))</f>
        <v>#VALUE!</v>
      </c>
      <c r="B795" s="6" t="e">
        <f>TRIM(CLEAN(MID(Updates!D795,FIND("Logon ID: ",Updates!D795)+10,(FIND("Password:",Updates!D795)-(FIND("Logon ID:",Updates!D795)+10)))))</f>
        <v>#VALUE!</v>
      </c>
      <c r="C795" t="e">
        <f>TRIM(CLEAN(MID(Updates!D795,FIND("Primary Address: ",Updates!D795)+17,(FIND("Secondary Address:",Updates!D795)-(FIND("Primary Address: ",Updates!D795)+17)))))</f>
        <v>#VALUE!</v>
      </c>
      <c r="D795" t="e">
        <f>TRIM(CLEAN(MID(Updates!D795,FIND("Secondary Address: ",Updates!D795)+19,(FIND("** PLEASE DO NOT REPLY TO THIS E-MAIL. ",Updates!D795)-(FIND("Secondary Address: ",Updates!D795)+19)))))</f>
        <v>#VALUE!</v>
      </c>
      <c r="E795" t="b">
        <f>IF(COUNT(SEARCH({"transpo.ottawa.on.ca"},D795)),"@ottawa.ca")</f>
        <v>0</v>
      </c>
      <c r="F795" s="9" t="e">
        <f t="shared" si="109"/>
        <v>#VALUE!</v>
      </c>
      <c r="G795" t="e">
        <f>TRIM(CLEAN(MID(Updates!D795,FIND("E-mail Address: ",Updates!D795)+16,(FIND("The employee",Updates!D795)-(FIND("E-mail Address: ",Updates!D795)+16)))))</f>
        <v>#VALUE!</v>
      </c>
      <c r="H795" t="e">
        <f>TRIM(CLEAN(MID(Updates!D795,FIND("Account Password: ",Updates!D795)+18,(FIND("NETWORK ACCOUNTS",Updates!D795)-(FIND("Account Password:",Updates!D795)+18)))))</f>
        <v>#VALUE!</v>
      </c>
      <c r="I795" t="e">
        <f>TRIM(CLEAN(MID(Updates!D795,FIND("Password: ",Updates!D795)+10,(FIND("E-mail",Updates!D795)-(FIND("Password:",Updates!D795)+12)))))</f>
        <v>#VALUE!</v>
      </c>
      <c r="J795" t="e">
        <f>TRIM(CLEAN(MID(Updates!D795,FIND("Account to clone: ",Updates!D795)+18,(FIND("Position",Updates!D795)-(FIND("Account to clone: ",Updates!D795)+18)))))</f>
        <v>#VALUE!</v>
      </c>
      <c r="K795" t="e">
        <f>TRIM(CLEAN(MID(Updates!D795,FIND("Clone permissions of another account: ",Updates!D795)+38,(FIND("Email required:",Updates!D795)-(FIND("Clone permissions of another account: ",Updates!D795)+38)))))</f>
        <v>#VALUE!</v>
      </c>
      <c r="L795" t="e">
        <f t="shared" si="110"/>
        <v>#VALUE!</v>
      </c>
      <c r="M795" s="8" t="e">
        <f>TRIM(CLEAN(MID(Updates!D795,FIND("Branch: ",Updates!D795)+8,(FIND("Division",Updates!D795)-(FIND("Branch: ",Updates!D795)+8)))))</f>
        <v>#VALUE!</v>
      </c>
      <c r="N795" s="8" t="e">
        <f>TRIM(CLEAN(MID(Updates!D795,FIND("Pooled Position: ",Updates!D795)+17,(FIND("Are the",Updates!D795)-(FIND("Pooled Position: ",Updates!D795)+17)))))</f>
        <v>#VALUE!</v>
      </c>
      <c r="O795" t="e">
        <f>TRIM(CLEAN(MID(Updates!D795,FIND("Employee Name: ",Updates!D795)+15,(FIND("Job Title",Updates!D795)-(FIND("Employee Name: ",Updates!D795)+15)))))</f>
        <v>#VALUE!</v>
      </c>
      <c r="P795" t="e">
        <f t="shared" si="111"/>
        <v>#VALUE!</v>
      </c>
      <c r="Q795" t="e">
        <f t="shared" si="112"/>
        <v>#VALUE!</v>
      </c>
      <c r="R795" t="e">
        <f t="shared" si="113"/>
        <v>#VALUE!</v>
      </c>
      <c r="S795" t="e">
        <f>TRIM(CLEAN(MID(Updates!D795,FIND("Account to clone: ",Updates!D795)+18,(FIND("Position",Updates!D795)-(FIND("Account to clone: ",Updates!D795)+18)))))</f>
        <v>#VALUE!</v>
      </c>
      <c r="T795" t="str">
        <f t="shared" si="114"/>
        <v/>
      </c>
      <c r="U795" t="str">
        <f t="shared" si="115"/>
        <v>No</v>
      </c>
      <c r="V795" t="e">
        <f>TRIM(CLEAN(MID(Updates!D795,FIND("Home Share (H:\ drive) required: ",Updates!D795)+4,(FIND("Group Share (S:\ drive) required: ",Updates!D795)-(FIND("Home Share (H:\ drive) required: ",Updates!D795)+4)))))</f>
        <v>#VALUE!</v>
      </c>
      <c r="W795" t="str">
        <f t="shared" si="116"/>
        <v>No</v>
      </c>
      <c r="X795" t="e">
        <f>TRIM(CLEAN(MID(Updates!D795,FIND("S Drive Path: ",Updates!D795)+14,(FIND("Position",Updates!D795)-(FIND("S Drive Path: ",Updates!D795)+14)))))</f>
        <v>#VALUE!</v>
      </c>
      <c r="Y795" t="e">
        <f>("USR\"&amp;Updates!K795)</f>
        <v>#VALUE!</v>
      </c>
      <c r="Z795" t="e">
        <f>Updates!K795&amp;"$"</f>
        <v>#VALUE!</v>
      </c>
      <c r="AA795" s="11">
        <f t="shared" ca="1" si="117"/>
        <v>7</v>
      </c>
      <c r="AB795" s="6" t="str">
        <f ca="1">LOOKUP(AA795,AC2:AC21,AD2:AD21)</f>
        <v>DC1MDB07</v>
      </c>
    </row>
    <row r="796" spans="1:28" ht="12" customHeight="1">
      <c r="A796" s="6" t="e">
        <f>TRIM(CLEAN(MID(Updates!D796,FIND("Network User Id: ",Updates!D796)+17,(FIND("E-MAIL ACCOUNTS",Updates!D796)-(FIND("Network User Id:",Updates!D796)+17)))))</f>
        <v>#VALUE!</v>
      </c>
      <c r="B796" s="6" t="e">
        <f>TRIM(CLEAN(MID(Updates!D796,FIND("Logon ID: ",Updates!D796)+10,(FIND("Password:",Updates!D796)-(FIND("Logon ID:",Updates!D796)+10)))))</f>
        <v>#VALUE!</v>
      </c>
      <c r="C796" t="e">
        <f>TRIM(CLEAN(MID(Updates!D796,FIND("Primary Address: ",Updates!D796)+17,(FIND("Secondary Address:",Updates!D796)-(FIND("Primary Address: ",Updates!D796)+17)))))</f>
        <v>#VALUE!</v>
      </c>
      <c r="D796" t="e">
        <f>TRIM(CLEAN(MID(Updates!D796,FIND("Secondary Address: ",Updates!D796)+19,(FIND("** PLEASE DO NOT REPLY TO THIS E-MAIL. ",Updates!D796)-(FIND("Secondary Address: ",Updates!D796)+19)))))</f>
        <v>#VALUE!</v>
      </c>
      <c r="E796" t="b">
        <f>IF(COUNT(SEARCH({"transpo.ottawa.on.ca"},D796)),"@ottawa.ca")</f>
        <v>0</v>
      </c>
      <c r="F796" s="9" t="e">
        <f t="shared" si="109"/>
        <v>#VALUE!</v>
      </c>
      <c r="G796" t="e">
        <f>TRIM(CLEAN(MID(Updates!D796,FIND("E-mail Address: ",Updates!D796)+16,(FIND("The employee",Updates!D796)-(FIND("E-mail Address: ",Updates!D796)+16)))))</f>
        <v>#VALUE!</v>
      </c>
      <c r="H796" t="e">
        <f>TRIM(CLEAN(MID(Updates!D796,FIND("Account Password: ",Updates!D796)+18,(FIND("NETWORK ACCOUNTS",Updates!D796)-(FIND("Account Password:",Updates!D796)+18)))))</f>
        <v>#VALUE!</v>
      </c>
      <c r="I796" t="e">
        <f>TRIM(CLEAN(MID(Updates!D796,FIND("Password: ",Updates!D796)+10,(FIND("E-mail",Updates!D796)-(FIND("Password:",Updates!D796)+12)))))</f>
        <v>#VALUE!</v>
      </c>
      <c r="J796" t="e">
        <f>TRIM(CLEAN(MID(Updates!D796,FIND("Account to clone: ",Updates!D796)+18,(FIND("Position",Updates!D796)-(FIND("Account to clone: ",Updates!D796)+18)))))</f>
        <v>#VALUE!</v>
      </c>
      <c r="K796" t="e">
        <f>TRIM(CLEAN(MID(Updates!D796,FIND("Clone permissions of another account: ",Updates!D796)+38,(FIND("Email required:",Updates!D796)-(FIND("Clone permissions of another account: ",Updates!D796)+38)))))</f>
        <v>#VALUE!</v>
      </c>
      <c r="L796" t="e">
        <f t="shared" si="110"/>
        <v>#VALUE!</v>
      </c>
      <c r="M796" s="8" t="e">
        <f>TRIM(CLEAN(MID(Updates!D796,FIND("Branch: ",Updates!D796)+8,(FIND("Division",Updates!D796)-(FIND("Branch: ",Updates!D796)+8)))))</f>
        <v>#VALUE!</v>
      </c>
      <c r="N796" s="8" t="e">
        <f>TRIM(CLEAN(MID(Updates!D796,FIND("Pooled Position: ",Updates!D796)+17,(FIND("Are the",Updates!D796)-(FIND("Pooled Position: ",Updates!D796)+17)))))</f>
        <v>#VALUE!</v>
      </c>
      <c r="O796" t="e">
        <f>TRIM(CLEAN(MID(Updates!D796,FIND("Employee Name: ",Updates!D796)+15,(FIND("Job Title",Updates!D796)-(FIND("Employee Name: ",Updates!D796)+15)))))</f>
        <v>#VALUE!</v>
      </c>
      <c r="P796" t="e">
        <f t="shared" si="111"/>
        <v>#VALUE!</v>
      </c>
      <c r="Q796" t="e">
        <f t="shared" si="112"/>
        <v>#VALUE!</v>
      </c>
      <c r="R796" t="e">
        <f t="shared" si="113"/>
        <v>#VALUE!</v>
      </c>
      <c r="S796" t="e">
        <f>TRIM(CLEAN(MID(Updates!D796,FIND("Account to clone: ",Updates!D796)+18,(FIND("Position",Updates!D796)-(FIND("Account to clone: ",Updates!D796)+18)))))</f>
        <v>#VALUE!</v>
      </c>
      <c r="T796" t="str">
        <f t="shared" si="114"/>
        <v/>
      </c>
      <c r="U796" t="str">
        <f t="shared" si="115"/>
        <v>No</v>
      </c>
      <c r="V796" t="e">
        <f>TRIM(CLEAN(MID(Updates!D796,FIND("Home Share (H:\ drive) required: ",Updates!D796)+4,(FIND("Group Share (S:\ drive) required: ",Updates!D796)-(FIND("Home Share (H:\ drive) required: ",Updates!D796)+4)))))</f>
        <v>#VALUE!</v>
      </c>
      <c r="W796" t="str">
        <f t="shared" si="116"/>
        <v>No</v>
      </c>
      <c r="X796" t="e">
        <f>TRIM(CLEAN(MID(Updates!D796,FIND("S Drive Path: ",Updates!D796)+14,(FIND("Position",Updates!D796)-(FIND("S Drive Path: ",Updates!D796)+14)))))</f>
        <v>#VALUE!</v>
      </c>
      <c r="Y796" t="e">
        <f>("USR\"&amp;Updates!K796)</f>
        <v>#VALUE!</v>
      </c>
      <c r="Z796" t="e">
        <f>Updates!K796&amp;"$"</f>
        <v>#VALUE!</v>
      </c>
      <c r="AA796" s="11">
        <f t="shared" ca="1" si="117"/>
        <v>5</v>
      </c>
      <c r="AB796" s="6" t="str">
        <f ca="1">LOOKUP(AA796,AC2:AC21,AD2:AD21)</f>
        <v>DC1MDB05</v>
      </c>
    </row>
    <row r="797" spans="1:28" ht="12" customHeight="1">
      <c r="A797" s="6" t="e">
        <f>TRIM(CLEAN(MID(Updates!D797,FIND("Network User Id: ",Updates!D797)+17,(FIND("E-MAIL ACCOUNTS",Updates!D797)-(FIND("Network User Id:",Updates!D797)+17)))))</f>
        <v>#VALUE!</v>
      </c>
      <c r="B797" s="6" t="e">
        <f>TRIM(CLEAN(MID(Updates!D797,FIND("Logon ID: ",Updates!D797)+10,(FIND("Password:",Updates!D797)-(FIND("Logon ID:",Updates!D797)+10)))))</f>
        <v>#VALUE!</v>
      </c>
      <c r="C797" t="e">
        <f>TRIM(CLEAN(MID(Updates!D797,FIND("Primary Address: ",Updates!D797)+17,(FIND("Secondary Address:",Updates!D797)-(FIND("Primary Address: ",Updates!D797)+17)))))</f>
        <v>#VALUE!</v>
      </c>
      <c r="D797" t="e">
        <f>TRIM(CLEAN(MID(Updates!D797,FIND("Secondary Address: ",Updates!D797)+19,(FIND("** PLEASE DO NOT REPLY TO THIS E-MAIL. ",Updates!D797)-(FIND("Secondary Address: ",Updates!D797)+19)))))</f>
        <v>#VALUE!</v>
      </c>
      <c r="E797" t="b">
        <f>IF(COUNT(SEARCH({"transpo.ottawa.on.ca"},D797)),"@ottawa.ca")</f>
        <v>0</v>
      </c>
      <c r="F797" s="9" t="e">
        <f t="shared" si="109"/>
        <v>#VALUE!</v>
      </c>
      <c r="G797" t="e">
        <f>TRIM(CLEAN(MID(Updates!D797,FIND("E-mail Address: ",Updates!D797)+16,(FIND("The employee",Updates!D797)-(FIND("E-mail Address: ",Updates!D797)+16)))))</f>
        <v>#VALUE!</v>
      </c>
      <c r="H797" t="e">
        <f>TRIM(CLEAN(MID(Updates!D797,FIND("Account Password: ",Updates!D797)+18,(FIND("NETWORK ACCOUNTS",Updates!D797)-(FIND("Account Password:",Updates!D797)+18)))))</f>
        <v>#VALUE!</v>
      </c>
      <c r="I797" t="e">
        <f>TRIM(CLEAN(MID(Updates!D797,FIND("Password: ",Updates!D797)+10,(FIND("E-mail",Updates!D797)-(FIND("Password:",Updates!D797)+12)))))</f>
        <v>#VALUE!</v>
      </c>
      <c r="J797" t="e">
        <f>TRIM(CLEAN(MID(Updates!D797,FIND("Account to clone: ",Updates!D797)+18,(FIND("Position",Updates!D797)-(FIND("Account to clone: ",Updates!D797)+18)))))</f>
        <v>#VALUE!</v>
      </c>
      <c r="K797" t="e">
        <f>TRIM(CLEAN(MID(Updates!D797,FIND("Clone permissions of another account: ",Updates!D797)+38,(FIND("Email required:",Updates!D797)-(FIND("Clone permissions of another account: ",Updates!D797)+38)))))</f>
        <v>#VALUE!</v>
      </c>
      <c r="L797" t="e">
        <f t="shared" si="110"/>
        <v>#VALUE!</v>
      </c>
      <c r="M797" s="8" t="e">
        <f>TRIM(CLEAN(MID(Updates!D797,FIND("Branch: ",Updates!D797)+8,(FIND("Division",Updates!D797)-(FIND("Branch: ",Updates!D797)+8)))))</f>
        <v>#VALUE!</v>
      </c>
      <c r="N797" s="8" t="e">
        <f>TRIM(CLEAN(MID(Updates!D797,FIND("Pooled Position: ",Updates!D797)+17,(FIND("Are the",Updates!D797)-(FIND("Pooled Position: ",Updates!D797)+17)))))</f>
        <v>#VALUE!</v>
      </c>
      <c r="O797" t="e">
        <f>TRIM(CLEAN(MID(Updates!D797,FIND("Employee Name: ",Updates!D797)+15,(FIND("Job Title",Updates!D797)-(FIND("Employee Name: ",Updates!D797)+15)))))</f>
        <v>#VALUE!</v>
      </c>
      <c r="P797" t="e">
        <f t="shared" si="111"/>
        <v>#VALUE!</v>
      </c>
      <c r="Q797" t="e">
        <f t="shared" si="112"/>
        <v>#VALUE!</v>
      </c>
      <c r="R797" t="e">
        <f t="shared" si="113"/>
        <v>#VALUE!</v>
      </c>
      <c r="S797" t="e">
        <f>TRIM(CLEAN(MID(Updates!D797,FIND("Account to clone: ",Updates!D797)+18,(FIND("Position",Updates!D797)-(FIND("Account to clone: ",Updates!D797)+18)))))</f>
        <v>#VALUE!</v>
      </c>
      <c r="T797" t="str">
        <f t="shared" si="114"/>
        <v/>
      </c>
      <c r="U797" t="str">
        <f t="shared" si="115"/>
        <v>No</v>
      </c>
      <c r="V797" t="e">
        <f>TRIM(CLEAN(MID(Updates!D797,FIND("Home Share (H:\ drive) required: ",Updates!D797)+4,(FIND("Group Share (S:\ drive) required: ",Updates!D797)-(FIND("Home Share (H:\ drive) required: ",Updates!D797)+4)))))</f>
        <v>#VALUE!</v>
      </c>
      <c r="W797" t="str">
        <f t="shared" si="116"/>
        <v>No</v>
      </c>
      <c r="X797" t="e">
        <f>TRIM(CLEAN(MID(Updates!D797,FIND("S Drive Path: ",Updates!D797)+14,(FIND("Position",Updates!D797)-(FIND("S Drive Path: ",Updates!D797)+14)))))</f>
        <v>#VALUE!</v>
      </c>
      <c r="Y797" t="e">
        <f>("USR\"&amp;Updates!K797)</f>
        <v>#VALUE!</v>
      </c>
      <c r="Z797" t="e">
        <f>Updates!K797&amp;"$"</f>
        <v>#VALUE!</v>
      </c>
      <c r="AA797" s="11">
        <f t="shared" ca="1" si="117"/>
        <v>5</v>
      </c>
      <c r="AB797" s="6" t="str">
        <f ca="1">LOOKUP(AA797,AC2:AC21,AD2:AD21)</f>
        <v>DC1MDB05</v>
      </c>
    </row>
    <row r="798" spans="1:28" ht="12" customHeight="1">
      <c r="A798" s="6" t="e">
        <f>TRIM(CLEAN(MID(Updates!D798,FIND("Network User Id: ",Updates!D798)+17,(FIND("E-MAIL ACCOUNTS",Updates!D798)-(FIND("Network User Id:",Updates!D798)+17)))))</f>
        <v>#VALUE!</v>
      </c>
      <c r="B798" s="6" t="e">
        <f>TRIM(CLEAN(MID(Updates!D798,FIND("Logon ID: ",Updates!D798)+10,(FIND("Password:",Updates!D798)-(FIND("Logon ID:",Updates!D798)+10)))))</f>
        <v>#VALUE!</v>
      </c>
      <c r="C798" t="e">
        <f>TRIM(CLEAN(MID(Updates!D798,FIND("Primary Address: ",Updates!D798)+17,(FIND("Secondary Address:",Updates!D798)-(FIND("Primary Address: ",Updates!D798)+17)))))</f>
        <v>#VALUE!</v>
      </c>
      <c r="D798" t="e">
        <f>TRIM(CLEAN(MID(Updates!D798,FIND("Secondary Address: ",Updates!D798)+19,(FIND("** PLEASE DO NOT REPLY TO THIS E-MAIL. ",Updates!D798)-(FIND("Secondary Address: ",Updates!D798)+19)))))</f>
        <v>#VALUE!</v>
      </c>
      <c r="E798" t="b">
        <f>IF(COUNT(SEARCH({"transpo.ottawa.on.ca"},D798)),"@ottawa.ca")</f>
        <v>0</v>
      </c>
      <c r="F798" s="9" t="e">
        <f t="shared" si="109"/>
        <v>#VALUE!</v>
      </c>
      <c r="G798" t="e">
        <f>TRIM(CLEAN(MID(Updates!D798,FIND("E-mail Address: ",Updates!D798)+16,(FIND("The employee",Updates!D798)-(FIND("E-mail Address: ",Updates!D798)+16)))))</f>
        <v>#VALUE!</v>
      </c>
      <c r="H798" t="e">
        <f>TRIM(CLEAN(MID(Updates!D798,FIND("Account Password: ",Updates!D798)+18,(FIND("NETWORK ACCOUNTS",Updates!D798)-(FIND("Account Password:",Updates!D798)+18)))))</f>
        <v>#VALUE!</v>
      </c>
      <c r="I798" t="e">
        <f>TRIM(CLEAN(MID(Updates!D798,FIND("Password: ",Updates!D798)+10,(FIND("E-mail",Updates!D798)-(FIND("Password:",Updates!D798)+12)))))</f>
        <v>#VALUE!</v>
      </c>
      <c r="J798" t="e">
        <f>TRIM(CLEAN(MID(Updates!D798,FIND("Account to clone: ",Updates!D798)+18,(FIND("Position",Updates!D798)-(FIND("Account to clone: ",Updates!D798)+18)))))</f>
        <v>#VALUE!</v>
      </c>
      <c r="K798" t="e">
        <f>TRIM(CLEAN(MID(Updates!D798,FIND("Clone permissions of another account: ",Updates!D798)+38,(FIND("Email required:",Updates!D798)-(FIND("Clone permissions of another account: ",Updates!D798)+38)))))</f>
        <v>#VALUE!</v>
      </c>
      <c r="L798" t="e">
        <f t="shared" si="110"/>
        <v>#VALUE!</v>
      </c>
      <c r="M798" s="8" t="e">
        <f>TRIM(CLEAN(MID(Updates!D798,FIND("Branch: ",Updates!D798)+8,(FIND("Division",Updates!D798)-(FIND("Branch: ",Updates!D798)+8)))))</f>
        <v>#VALUE!</v>
      </c>
      <c r="N798" s="8" t="e">
        <f>TRIM(CLEAN(MID(Updates!D798,FIND("Pooled Position: ",Updates!D798)+17,(FIND("Are the",Updates!D798)-(FIND("Pooled Position: ",Updates!D798)+17)))))</f>
        <v>#VALUE!</v>
      </c>
      <c r="O798" t="e">
        <f>TRIM(CLEAN(MID(Updates!D798,FIND("Employee Name: ",Updates!D798)+15,(FIND("Job Title",Updates!D798)-(FIND("Employee Name: ",Updates!D798)+15)))))</f>
        <v>#VALUE!</v>
      </c>
      <c r="P798" t="e">
        <f t="shared" si="111"/>
        <v>#VALUE!</v>
      </c>
      <c r="Q798" t="e">
        <f t="shared" si="112"/>
        <v>#VALUE!</v>
      </c>
      <c r="R798" t="e">
        <f t="shared" si="113"/>
        <v>#VALUE!</v>
      </c>
      <c r="S798" t="e">
        <f>TRIM(CLEAN(MID(Updates!D798,FIND("Account to clone: ",Updates!D798)+18,(FIND("Position",Updates!D798)-(FIND("Account to clone: ",Updates!D798)+18)))))</f>
        <v>#VALUE!</v>
      </c>
      <c r="T798" t="str">
        <f t="shared" si="114"/>
        <v/>
      </c>
      <c r="U798" t="str">
        <f t="shared" si="115"/>
        <v>No</v>
      </c>
      <c r="V798" t="e">
        <f>TRIM(CLEAN(MID(Updates!D798,FIND("Home Share (H:\ drive) required: ",Updates!D798)+4,(FIND("Group Share (S:\ drive) required: ",Updates!D798)-(FIND("Home Share (H:\ drive) required: ",Updates!D798)+4)))))</f>
        <v>#VALUE!</v>
      </c>
      <c r="W798" t="str">
        <f t="shared" si="116"/>
        <v>No</v>
      </c>
      <c r="X798" t="e">
        <f>TRIM(CLEAN(MID(Updates!D798,FIND("S Drive Path: ",Updates!D798)+14,(FIND("Position",Updates!D798)-(FIND("S Drive Path: ",Updates!D798)+14)))))</f>
        <v>#VALUE!</v>
      </c>
      <c r="Y798" t="e">
        <f>("USR\"&amp;Updates!K798)</f>
        <v>#VALUE!</v>
      </c>
      <c r="Z798" t="e">
        <f>Updates!K798&amp;"$"</f>
        <v>#VALUE!</v>
      </c>
      <c r="AA798" s="11">
        <f t="shared" ca="1" si="117"/>
        <v>16</v>
      </c>
      <c r="AB798" s="6" t="str">
        <f ca="1">LOOKUP(AA798,AC2:AC21,AD2:AD21)</f>
        <v>DC4MDB06</v>
      </c>
    </row>
    <row r="799" spans="1:28" ht="12" customHeight="1">
      <c r="A799" s="6" t="e">
        <f>TRIM(CLEAN(MID(Updates!D799,FIND("Network User Id: ",Updates!D799)+17,(FIND("E-MAIL ACCOUNTS",Updates!D799)-(FIND("Network User Id:",Updates!D799)+17)))))</f>
        <v>#VALUE!</v>
      </c>
      <c r="B799" s="6" t="e">
        <f>TRIM(CLEAN(MID(Updates!D799,FIND("Logon ID: ",Updates!D799)+10,(FIND("Password:",Updates!D799)-(FIND("Logon ID:",Updates!D799)+10)))))</f>
        <v>#VALUE!</v>
      </c>
      <c r="C799" t="e">
        <f>TRIM(CLEAN(MID(Updates!D799,FIND("Primary Address: ",Updates!D799)+17,(FIND("Secondary Address:",Updates!D799)-(FIND("Primary Address: ",Updates!D799)+17)))))</f>
        <v>#VALUE!</v>
      </c>
      <c r="D799" t="e">
        <f>TRIM(CLEAN(MID(Updates!D799,FIND("Secondary Address: ",Updates!D799)+19,(FIND("** PLEASE DO NOT REPLY TO THIS E-MAIL. ",Updates!D799)-(FIND("Secondary Address: ",Updates!D799)+19)))))</f>
        <v>#VALUE!</v>
      </c>
      <c r="E799" t="b">
        <f>IF(COUNT(SEARCH({"transpo.ottawa.on.ca"},D799)),"@ottawa.ca")</f>
        <v>0</v>
      </c>
      <c r="F799" s="9" t="e">
        <f t="shared" si="109"/>
        <v>#VALUE!</v>
      </c>
      <c r="G799" t="e">
        <f>TRIM(CLEAN(MID(Updates!D799,FIND("E-mail Address: ",Updates!D799)+16,(FIND("The employee",Updates!D799)-(FIND("E-mail Address: ",Updates!D799)+16)))))</f>
        <v>#VALUE!</v>
      </c>
      <c r="H799" t="e">
        <f>TRIM(CLEAN(MID(Updates!D799,FIND("Account Password: ",Updates!D799)+18,(FIND("NETWORK ACCOUNTS",Updates!D799)-(FIND("Account Password:",Updates!D799)+18)))))</f>
        <v>#VALUE!</v>
      </c>
      <c r="I799" t="e">
        <f>TRIM(CLEAN(MID(Updates!D799,FIND("Password: ",Updates!D799)+10,(FIND("E-mail",Updates!D799)-(FIND("Password:",Updates!D799)+12)))))</f>
        <v>#VALUE!</v>
      </c>
      <c r="J799" t="e">
        <f>TRIM(CLEAN(MID(Updates!D799,FIND("Account to clone: ",Updates!D799)+18,(FIND("Position",Updates!D799)-(FIND("Account to clone: ",Updates!D799)+18)))))</f>
        <v>#VALUE!</v>
      </c>
      <c r="K799" t="e">
        <f>TRIM(CLEAN(MID(Updates!D799,FIND("Clone permissions of another account: ",Updates!D799)+38,(FIND("Email required:",Updates!D799)-(FIND("Clone permissions of another account: ",Updates!D799)+38)))))</f>
        <v>#VALUE!</v>
      </c>
      <c r="L799" t="e">
        <f t="shared" si="110"/>
        <v>#VALUE!</v>
      </c>
      <c r="M799" s="8" t="e">
        <f>TRIM(CLEAN(MID(Updates!D799,FIND("Branch: ",Updates!D799)+8,(FIND("Division",Updates!D799)-(FIND("Branch: ",Updates!D799)+8)))))</f>
        <v>#VALUE!</v>
      </c>
      <c r="N799" s="8" t="e">
        <f>TRIM(CLEAN(MID(Updates!D799,FIND("Pooled Position: ",Updates!D799)+17,(FIND("Are the",Updates!D799)-(FIND("Pooled Position: ",Updates!D799)+17)))))</f>
        <v>#VALUE!</v>
      </c>
      <c r="O799" t="e">
        <f>TRIM(CLEAN(MID(Updates!D799,FIND("Employee Name: ",Updates!D799)+15,(FIND("Job Title",Updates!D799)-(FIND("Employee Name: ",Updates!D799)+15)))))</f>
        <v>#VALUE!</v>
      </c>
      <c r="P799" t="e">
        <f t="shared" si="111"/>
        <v>#VALUE!</v>
      </c>
      <c r="Q799" t="e">
        <f t="shared" si="112"/>
        <v>#VALUE!</v>
      </c>
      <c r="R799" t="e">
        <f t="shared" si="113"/>
        <v>#VALUE!</v>
      </c>
      <c r="S799" t="e">
        <f>TRIM(CLEAN(MID(Updates!D799,FIND("Account to clone: ",Updates!D799)+18,(FIND("Position",Updates!D799)-(FIND("Account to clone: ",Updates!D799)+18)))))</f>
        <v>#VALUE!</v>
      </c>
      <c r="T799" t="str">
        <f t="shared" si="114"/>
        <v/>
      </c>
      <c r="U799" t="str">
        <f t="shared" si="115"/>
        <v>No</v>
      </c>
      <c r="V799" t="e">
        <f>TRIM(CLEAN(MID(Updates!D799,FIND("Home Share (H:\ drive) required: ",Updates!D799)+4,(FIND("Group Share (S:\ drive) required: ",Updates!D799)-(FIND("Home Share (H:\ drive) required: ",Updates!D799)+4)))))</f>
        <v>#VALUE!</v>
      </c>
      <c r="W799" t="str">
        <f t="shared" si="116"/>
        <v>No</v>
      </c>
      <c r="X799" t="e">
        <f>TRIM(CLEAN(MID(Updates!D799,FIND("S Drive Path: ",Updates!D799)+14,(FIND("Position",Updates!D799)-(FIND("S Drive Path: ",Updates!D799)+14)))))</f>
        <v>#VALUE!</v>
      </c>
      <c r="Y799" t="e">
        <f>("USR\"&amp;Updates!K799)</f>
        <v>#VALUE!</v>
      </c>
      <c r="Z799" t="e">
        <f>Updates!K799&amp;"$"</f>
        <v>#VALUE!</v>
      </c>
      <c r="AA799" s="11">
        <f t="shared" ca="1" si="117"/>
        <v>15</v>
      </c>
      <c r="AB799" s="6" t="str">
        <f ca="1">LOOKUP(AA799,AC2:AC21,AD2:AD21)</f>
        <v>DC4MDB05</v>
      </c>
    </row>
    <row r="800" spans="1:28" ht="12" customHeight="1">
      <c r="A800" s="6" t="e">
        <f>TRIM(CLEAN(MID(Updates!D800,FIND("Network User Id: ",Updates!D800)+17,(FIND("E-MAIL ACCOUNTS",Updates!D800)-(FIND("Network User Id:",Updates!D800)+17)))))</f>
        <v>#VALUE!</v>
      </c>
      <c r="B800" s="6" t="e">
        <f>TRIM(CLEAN(MID(Updates!D800,FIND("Logon ID: ",Updates!D800)+10,(FIND("Password:",Updates!D800)-(FIND("Logon ID:",Updates!D800)+10)))))</f>
        <v>#VALUE!</v>
      </c>
      <c r="C800" t="e">
        <f>TRIM(CLEAN(MID(Updates!D800,FIND("Primary Address: ",Updates!D800)+17,(FIND("Secondary Address:",Updates!D800)-(FIND("Primary Address: ",Updates!D800)+17)))))</f>
        <v>#VALUE!</v>
      </c>
      <c r="D800" t="e">
        <f>TRIM(CLEAN(MID(Updates!D800,FIND("Secondary Address: ",Updates!D800)+19,(FIND("** PLEASE DO NOT REPLY TO THIS E-MAIL. ",Updates!D800)-(FIND("Secondary Address: ",Updates!D800)+19)))))</f>
        <v>#VALUE!</v>
      </c>
      <c r="E800" t="b">
        <f>IF(COUNT(SEARCH({"transpo.ottawa.on.ca"},D800)),"@ottawa.ca")</f>
        <v>0</v>
      </c>
      <c r="F800" s="9" t="e">
        <f t="shared" si="109"/>
        <v>#VALUE!</v>
      </c>
      <c r="G800" t="e">
        <f>TRIM(CLEAN(MID(Updates!D800,FIND("E-mail Address: ",Updates!D800)+16,(FIND("The employee",Updates!D800)-(FIND("E-mail Address: ",Updates!D800)+16)))))</f>
        <v>#VALUE!</v>
      </c>
      <c r="H800" t="e">
        <f>TRIM(CLEAN(MID(Updates!D800,FIND("Account Password: ",Updates!D800)+18,(FIND("NETWORK ACCOUNTS",Updates!D800)-(FIND("Account Password:",Updates!D800)+18)))))</f>
        <v>#VALUE!</v>
      </c>
      <c r="I800" t="e">
        <f>TRIM(CLEAN(MID(Updates!D800,FIND("Password: ",Updates!D800)+10,(FIND("E-mail",Updates!D800)-(FIND("Password:",Updates!D800)+12)))))</f>
        <v>#VALUE!</v>
      </c>
      <c r="J800" t="e">
        <f>TRIM(CLEAN(MID(Updates!D800,FIND("Account to clone: ",Updates!D800)+18,(FIND("Position",Updates!D800)-(FIND("Account to clone: ",Updates!D800)+18)))))</f>
        <v>#VALUE!</v>
      </c>
      <c r="K800" t="e">
        <f>TRIM(CLEAN(MID(Updates!D800,FIND("Clone permissions of another account: ",Updates!D800)+38,(FIND("Email required:",Updates!D800)-(FIND("Clone permissions of another account: ",Updates!D800)+38)))))</f>
        <v>#VALUE!</v>
      </c>
      <c r="L800" t="e">
        <f t="shared" si="110"/>
        <v>#VALUE!</v>
      </c>
      <c r="M800" s="8" t="e">
        <f>TRIM(CLEAN(MID(Updates!D800,FIND("Branch: ",Updates!D800)+8,(FIND("Division",Updates!D800)-(FIND("Branch: ",Updates!D800)+8)))))</f>
        <v>#VALUE!</v>
      </c>
      <c r="N800" s="8" t="e">
        <f>TRIM(CLEAN(MID(Updates!D800,FIND("Pooled Position: ",Updates!D800)+17,(FIND("Are the",Updates!D800)-(FIND("Pooled Position: ",Updates!D800)+17)))))</f>
        <v>#VALUE!</v>
      </c>
      <c r="O800" t="e">
        <f>TRIM(CLEAN(MID(Updates!D800,FIND("Employee Name: ",Updates!D800)+15,(FIND("Job Title",Updates!D800)-(FIND("Employee Name: ",Updates!D800)+15)))))</f>
        <v>#VALUE!</v>
      </c>
      <c r="P800" t="e">
        <f t="shared" si="111"/>
        <v>#VALUE!</v>
      </c>
      <c r="Q800" t="e">
        <f t="shared" si="112"/>
        <v>#VALUE!</v>
      </c>
      <c r="R800" t="e">
        <f t="shared" si="113"/>
        <v>#VALUE!</v>
      </c>
      <c r="S800" t="e">
        <f>TRIM(CLEAN(MID(Updates!D800,FIND("Account to clone: ",Updates!D800)+18,(FIND("Position",Updates!D800)-(FIND("Account to clone: ",Updates!D800)+18)))))</f>
        <v>#VALUE!</v>
      </c>
      <c r="T800" t="str">
        <f t="shared" si="114"/>
        <v/>
      </c>
      <c r="U800" t="str">
        <f t="shared" si="115"/>
        <v>No</v>
      </c>
      <c r="V800" t="e">
        <f>TRIM(CLEAN(MID(Updates!D800,FIND("Home Share (H:\ drive) required: ",Updates!D800)+4,(FIND("Group Share (S:\ drive) required: ",Updates!D800)-(FIND("Home Share (H:\ drive) required: ",Updates!D800)+4)))))</f>
        <v>#VALUE!</v>
      </c>
      <c r="W800" t="str">
        <f t="shared" si="116"/>
        <v>No</v>
      </c>
      <c r="X800" t="e">
        <f>TRIM(CLEAN(MID(Updates!D800,FIND("S Drive Path: ",Updates!D800)+14,(FIND("Position",Updates!D800)-(FIND("S Drive Path: ",Updates!D800)+14)))))</f>
        <v>#VALUE!</v>
      </c>
      <c r="Y800" t="e">
        <f>("USR\"&amp;Updates!K800)</f>
        <v>#VALUE!</v>
      </c>
      <c r="Z800" t="e">
        <f>Updates!K800&amp;"$"</f>
        <v>#VALUE!</v>
      </c>
      <c r="AA800" s="11">
        <f t="shared" ca="1" si="117"/>
        <v>3</v>
      </c>
      <c r="AB800" s="6" t="str">
        <f ca="1">LOOKUP(AA800,AC2:AC21,AD2:AD21)</f>
        <v>DC1MDB03</v>
      </c>
    </row>
    <row r="801" spans="1:28" ht="12" customHeight="1">
      <c r="A801" s="6" t="e">
        <f>TRIM(CLEAN(MID(Updates!D801,FIND("Network User Id: ",Updates!D801)+17,(FIND("E-MAIL ACCOUNTS",Updates!D801)-(FIND("Network User Id:",Updates!D801)+17)))))</f>
        <v>#VALUE!</v>
      </c>
      <c r="B801" s="6" t="e">
        <f>TRIM(CLEAN(MID(Updates!D801,FIND("Logon ID: ",Updates!D801)+10,(FIND("Password:",Updates!D801)-(FIND("Logon ID:",Updates!D801)+10)))))</f>
        <v>#VALUE!</v>
      </c>
      <c r="C801" t="e">
        <f>TRIM(CLEAN(MID(Updates!D801,FIND("Primary Address: ",Updates!D801)+17,(FIND("Secondary Address:",Updates!D801)-(FIND("Primary Address: ",Updates!D801)+17)))))</f>
        <v>#VALUE!</v>
      </c>
      <c r="D801" t="e">
        <f>TRIM(CLEAN(MID(Updates!D801,FIND("Secondary Address: ",Updates!D801)+19,(FIND("** PLEASE DO NOT REPLY TO THIS E-MAIL. ",Updates!D801)-(FIND("Secondary Address: ",Updates!D801)+19)))))</f>
        <v>#VALUE!</v>
      </c>
      <c r="E801" t="b">
        <f>IF(COUNT(SEARCH({"transpo.ottawa.on.ca"},D801)),"@ottawa.ca")</f>
        <v>0</v>
      </c>
      <c r="F801" s="9" t="e">
        <f t="shared" si="109"/>
        <v>#VALUE!</v>
      </c>
      <c r="G801" t="e">
        <f>TRIM(CLEAN(MID(Updates!D801,FIND("E-mail Address: ",Updates!D801)+16,(FIND("The employee",Updates!D801)-(FIND("E-mail Address: ",Updates!D801)+16)))))</f>
        <v>#VALUE!</v>
      </c>
      <c r="H801" t="e">
        <f>TRIM(CLEAN(MID(Updates!D801,FIND("Account Password: ",Updates!D801)+18,(FIND("NETWORK ACCOUNTS",Updates!D801)-(FIND("Account Password:",Updates!D801)+18)))))</f>
        <v>#VALUE!</v>
      </c>
      <c r="I801" t="e">
        <f>TRIM(CLEAN(MID(Updates!D801,FIND("Password: ",Updates!D801)+10,(FIND("E-mail",Updates!D801)-(FIND("Password:",Updates!D801)+12)))))</f>
        <v>#VALUE!</v>
      </c>
      <c r="J801" t="e">
        <f>TRIM(CLEAN(MID(Updates!D801,FIND("Account to clone: ",Updates!D801)+18,(FIND("Position",Updates!D801)-(FIND("Account to clone: ",Updates!D801)+18)))))</f>
        <v>#VALUE!</v>
      </c>
      <c r="K801" t="e">
        <f>TRIM(CLEAN(MID(Updates!D801,FIND("Clone permissions of another account: ",Updates!D801)+38,(FIND("Email required:",Updates!D801)-(FIND("Clone permissions of another account: ",Updates!D801)+38)))))</f>
        <v>#VALUE!</v>
      </c>
      <c r="L801" t="e">
        <f t="shared" si="110"/>
        <v>#VALUE!</v>
      </c>
      <c r="M801" s="8" t="e">
        <f>TRIM(CLEAN(MID(Updates!D801,FIND("Branch: ",Updates!D801)+8,(FIND("Division",Updates!D801)-(FIND("Branch: ",Updates!D801)+8)))))</f>
        <v>#VALUE!</v>
      </c>
      <c r="N801" s="8" t="e">
        <f>TRIM(CLEAN(MID(Updates!D801,FIND("Pooled Position: ",Updates!D801)+17,(FIND("Are the",Updates!D801)-(FIND("Pooled Position: ",Updates!D801)+17)))))</f>
        <v>#VALUE!</v>
      </c>
      <c r="O801" t="e">
        <f>TRIM(CLEAN(MID(Updates!D801,FIND("Employee Name: ",Updates!D801)+15,(FIND("Job Title",Updates!D801)-(FIND("Employee Name: ",Updates!D801)+15)))))</f>
        <v>#VALUE!</v>
      </c>
      <c r="P801" t="e">
        <f t="shared" si="111"/>
        <v>#VALUE!</v>
      </c>
      <c r="Q801" t="e">
        <f t="shared" si="112"/>
        <v>#VALUE!</v>
      </c>
      <c r="R801" t="e">
        <f t="shared" si="113"/>
        <v>#VALUE!</v>
      </c>
      <c r="S801" t="e">
        <f>TRIM(CLEAN(MID(Updates!D801,FIND("Account to clone: ",Updates!D801)+18,(FIND("Position",Updates!D801)-(FIND("Account to clone: ",Updates!D801)+18)))))</f>
        <v>#VALUE!</v>
      </c>
      <c r="T801" t="str">
        <f t="shared" si="114"/>
        <v/>
      </c>
      <c r="U801" t="str">
        <f t="shared" si="115"/>
        <v>No</v>
      </c>
      <c r="V801" t="e">
        <f>TRIM(CLEAN(MID(Updates!D801,FIND("Home Share (H:\ drive) required: ",Updates!D801)+4,(FIND("Group Share (S:\ drive) required: ",Updates!D801)-(FIND("Home Share (H:\ drive) required: ",Updates!D801)+4)))))</f>
        <v>#VALUE!</v>
      </c>
      <c r="W801" t="str">
        <f t="shared" si="116"/>
        <v>No</v>
      </c>
      <c r="X801" t="e">
        <f>TRIM(CLEAN(MID(Updates!D801,FIND("S Drive Path: ",Updates!D801)+14,(FIND("Position",Updates!D801)-(FIND("S Drive Path: ",Updates!D801)+14)))))</f>
        <v>#VALUE!</v>
      </c>
      <c r="Y801" t="e">
        <f>("USR\"&amp;Updates!K801)</f>
        <v>#VALUE!</v>
      </c>
      <c r="Z801" t="e">
        <f>Updates!K801&amp;"$"</f>
        <v>#VALUE!</v>
      </c>
      <c r="AA801" s="11">
        <f t="shared" ca="1" si="117"/>
        <v>16</v>
      </c>
      <c r="AB801" s="6" t="str">
        <f ca="1">LOOKUP(AA801,AC2:AC21,AD2:AD21)</f>
        <v>DC4MDB06</v>
      </c>
    </row>
    <row r="802" spans="1:28" ht="12" customHeight="1">
      <c r="A802" s="6" t="e">
        <f>TRIM(CLEAN(MID(Updates!D802,FIND("Network User Id: ",Updates!D802)+17,(FIND("E-MAIL ACCOUNTS",Updates!D802)-(FIND("Network User Id:",Updates!D802)+17)))))</f>
        <v>#VALUE!</v>
      </c>
      <c r="B802" s="6" t="e">
        <f>TRIM(CLEAN(MID(Updates!D802,FIND("Logon ID: ",Updates!D802)+10,(FIND("Password:",Updates!D802)-(FIND("Logon ID:",Updates!D802)+10)))))</f>
        <v>#VALUE!</v>
      </c>
      <c r="C802" t="e">
        <f>TRIM(CLEAN(MID(Updates!D802,FIND("Primary Address: ",Updates!D802)+17,(FIND("Secondary Address:",Updates!D802)-(FIND("Primary Address: ",Updates!D802)+17)))))</f>
        <v>#VALUE!</v>
      </c>
      <c r="D802" t="e">
        <f>TRIM(CLEAN(MID(Updates!D802,FIND("Secondary Address: ",Updates!D802)+19,(FIND("** PLEASE DO NOT REPLY TO THIS E-MAIL. ",Updates!D802)-(FIND("Secondary Address: ",Updates!D802)+19)))))</f>
        <v>#VALUE!</v>
      </c>
      <c r="E802" t="b">
        <f>IF(COUNT(SEARCH({"transpo.ottawa.on.ca"},D802)),"@ottawa.ca")</f>
        <v>0</v>
      </c>
      <c r="F802" s="9" t="e">
        <f t="shared" si="109"/>
        <v>#VALUE!</v>
      </c>
      <c r="G802" t="e">
        <f>TRIM(CLEAN(MID(Updates!D802,FIND("E-mail Address: ",Updates!D802)+16,(FIND("The employee",Updates!D802)-(FIND("E-mail Address: ",Updates!D802)+16)))))</f>
        <v>#VALUE!</v>
      </c>
      <c r="H802" t="e">
        <f>TRIM(CLEAN(MID(Updates!D802,FIND("Account Password: ",Updates!D802)+18,(FIND("NETWORK ACCOUNTS",Updates!D802)-(FIND("Account Password:",Updates!D802)+18)))))</f>
        <v>#VALUE!</v>
      </c>
      <c r="I802" t="e">
        <f>TRIM(CLEAN(MID(Updates!D802,FIND("Password: ",Updates!D802)+10,(FIND("E-mail",Updates!D802)-(FIND("Password:",Updates!D802)+12)))))</f>
        <v>#VALUE!</v>
      </c>
      <c r="J802" t="e">
        <f>TRIM(CLEAN(MID(Updates!D802,FIND("Account to clone: ",Updates!D802)+18,(FIND("Position",Updates!D802)-(FIND("Account to clone: ",Updates!D802)+18)))))</f>
        <v>#VALUE!</v>
      </c>
      <c r="K802" t="e">
        <f>TRIM(CLEAN(MID(Updates!D802,FIND("Clone permissions of another account: ",Updates!D802)+38,(FIND("Email required:",Updates!D802)-(FIND("Clone permissions of another account: ",Updates!D802)+38)))))</f>
        <v>#VALUE!</v>
      </c>
      <c r="L802" t="e">
        <f t="shared" si="110"/>
        <v>#VALUE!</v>
      </c>
      <c r="M802" s="8" t="e">
        <f>TRIM(CLEAN(MID(Updates!D802,FIND("Branch: ",Updates!D802)+8,(FIND("Division",Updates!D802)-(FIND("Branch: ",Updates!D802)+8)))))</f>
        <v>#VALUE!</v>
      </c>
      <c r="N802" s="8" t="e">
        <f>TRIM(CLEAN(MID(Updates!D802,FIND("Pooled Position: ",Updates!D802)+17,(FIND("Are the",Updates!D802)-(FIND("Pooled Position: ",Updates!D802)+17)))))</f>
        <v>#VALUE!</v>
      </c>
      <c r="O802" t="e">
        <f>TRIM(CLEAN(MID(Updates!D802,FIND("Employee Name: ",Updates!D802)+15,(FIND("Job Title",Updates!D802)-(FIND("Employee Name: ",Updates!D802)+15)))))</f>
        <v>#VALUE!</v>
      </c>
      <c r="P802" t="e">
        <f t="shared" si="111"/>
        <v>#VALUE!</v>
      </c>
      <c r="Q802" t="e">
        <f t="shared" si="112"/>
        <v>#VALUE!</v>
      </c>
      <c r="R802" t="e">
        <f t="shared" si="113"/>
        <v>#VALUE!</v>
      </c>
      <c r="S802" t="e">
        <f>TRIM(CLEAN(MID(Updates!D802,FIND("Account to clone: ",Updates!D802)+18,(FIND("Position",Updates!D802)-(FIND("Account to clone: ",Updates!D802)+18)))))</f>
        <v>#VALUE!</v>
      </c>
      <c r="T802" t="str">
        <f t="shared" si="114"/>
        <v/>
      </c>
      <c r="U802" t="str">
        <f t="shared" si="115"/>
        <v>No</v>
      </c>
      <c r="V802" t="e">
        <f>TRIM(CLEAN(MID(Updates!D802,FIND("Home Share (H:\ drive) required: ",Updates!D802)+4,(FIND("Group Share (S:\ drive) required: ",Updates!D802)-(FIND("Home Share (H:\ drive) required: ",Updates!D802)+4)))))</f>
        <v>#VALUE!</v>
      </c>
      <c r="W802" t="str">
        <f t="shared" si="116"/>
        <v>No</v>
      </c>
      <c r="X802" t="e">
        <f>TRIM(CLEAN(MID(Updates!D802,FIND("S Drive Path: ",Updates!D802)+14,(FIND("Position",Updates!D802)-(FIND("S Drive Path: ",Updates!D802)+14)))))</f>
        <v>#VALUE!</v>
      </c>
      <c r="Y802" t="e">
        <f>("USR\"&amp;Updates!K802)</f>
        <v>#VALUE!</v>
      </c>
      <c r="Z802" t="e">
        <f>Updates!K802&amp;"$"</f>
        <v>#VALUE!</v>
      </c>
      <c r="AA802" s="11">
        <f t="shared" ca="1" si="117"/>
        <v>14</v>
      </c>
      <c r="AB802" s="6" t="str">
        <f ca="1">LOOKUP(AA802,AC2:AC21,AD2:AD21)</f>
        <v>DC4MDB04</v>
      </c>
    </row>
    <row r="803" spans="1:28" ht="12" customHeight="1">
      <c r="A803" s="6" t="e">
        <f>TRIM(CLEAN(MID(Updates!D803,FIND("Network User Id: ",Updates!D803)+17,(FIND("E-MAIL ACCOUNTS",Updates!D803)-(FIND("Network User Id:",Updates!D803)+17)))))</f>
        <v>#VALUE!</v>
      </c>
      <c r="B803" s="6" t="e">
        <f>TRIM(CLEAN(MID(Updates!D803,FIND("Logon ID: ",Updates!D803)+10,(FIND("Password:",Updates!D803)-(FIND("Logon ID:",Updates!D803)+10)))))</f>
        <v>#VALUE!</v>
      </c>
      <c r="C803" t="e">
        <f>TRIM(CLEAN(MID(Updates!D803,FIND("Primary Address: ",Updates!D803)+17,(FIND("Secondary Address:",Updates!D803)-(FIND("Primary Address: ",Updates!D803)+17)))))</f>
        <v>#VALUE!</v>
      </c>
      <c r="D803" t="e">
        <f>TRIM(CLEAN(MID(Updates!D803,FIND("Secondary Address: ",Updates!D803)+19,(FIND("** PLEASE DO NOT REPLY TO THIS E-MAIL. ",Updates!D803)-(FIND("Secondary Address: ",Updates!D803)+19)))))</f>
        <v>#VALUE!</v>
      </c>
      <c r="E803" t="b">
        <f>IF(COUNT(SEARCH({"transpo.ottawa.on.ca"},D803)),"@ottawa.ca")</f>
        <v>0</v>
      </c>
      <c r="F803" s="9" t="e">
        <f t="shared" si="109"/>
        <v>#VALUE!</v>
      </c>
      <c r="G803" t="e">
        <f>TRIM(CLEAN(MID(Updates!D803,FIND("E-mail Address: ",Updates!D803)+16,(FIND("The employee",Updates!D803)-(FIND("E-mail Address: ",Updates!D803)+16)))))</f>
        <v>#VALUE!</v>
      </c>
      <c r="H803" t="e">
        <f>TRIM(CLEAN(MID(Updates!D803,FIND("Account Password: ",Updates!D803)+18,(FIND("NETWORK ACCOUNTS",Updates!D803)-(FIND("Account Password:",Updates!D803)+18)))))</f>
        <v>#VALUE!</v>
      </c>
      <c r="I803" t="e">
        <f>TRIM(CLEAN(MID(Updates!D803,FIND("Password: ",Updates!D803)+10,(FIND("E-mail",Updates!D803)-(FIND("Password:",Updates!D803)+12)))))</f>
        <v>#VALUE!</v>
      </c>
      <c r="J803" t="e">
        <f>TRIM(CLEAN(MID(Updates!D803,FIND("Account to clone: ",Updates!D803)+18,(FIND("Position",Updates!D803)-(FIND("Account to clone: ",Updates!D803)+18)))))</f>
        <v>#VALUE!</v>
      </c>
      <c r="K803" t="e">
        <f>TRIM(CLEAN(MID(Updates!D803,FIND("Clone permissions of another account: ",Updates!D803)+38,(FIND("Email required:",Updates!D803)-(FIND("Clone permissions of another account: ",Updates!D803)+38)))))</f>
        <v>#VALUE!</v>
      </c>
      <c r="L803" t="e">
        <f t="shared" si="110"/>
        <v>#VALUE!</v>
      </c>
      <c r="M803" s="8" t="e">
        <f>TRIM(CLEAN(MID(Updates!D803,FIND("Branch: ",Updates!D803)+8,(FIND("Division",Updates!D803)-(FIND("Branch: ",Updates!D803)+8)))))</f>
        <v>#VALUE!</v>
      </c>
      <c r="N803" s="8" t="e">
        <f>TRIM(CLEAN(MID(Updates!D803,FIND("Pooled Position: ",Updates!D803)+17,(FIND("Are the",Updates!D803)-(FIND("Pooled Position: ",Updates!D803)+17)))))</f>
        <v>#VALUE!</v>
      </c>
      <c r="O803" t="e">
        <f>TRIM(CLEAN(MID(Updates!D803,FIND("Employee Name: ",Updates!D803)+15,(FIND("Job Title",Updates!D803)-(FIND("Employee Name: ",Updates!D803)+15)))))</f>
        <v>#VALUE!</v>
      </c>
      <c r="P803" t="e">
        <f t="shared" si="111"/>
        <v>#VALUE!</v>
      </c>
      <c r="Q803" t="e">
        <f t="shared" si="112"/>
        <v>#VALUE!</v>
      </c>
      <c r="R803" t="e">
        <f t="shared" si="113"/>
        <v>#VALUE!</v>
      </c>
      <c r="S803" t="e">
        <f>TRIM(CLEAN(MID(Updates!D803,FIND("Account to clone: ",Updates!D803)+18,(FIND("Position",Updates!D803)-(FIND("Account to clone: ",Updates!D803)+18)))))</f>
        <v>#VALUE!</v>
      </c>
      <c r="T803" t="str">
        <f t="shared" si="114"/>
        <v/>
      </c>
      <c r="U803" t="str">
        <f t="shared" si="115"/>
        <v>No</v>
      </c>
      <c r="V803" t="e">
        <f>TRIM(CLEAN(MID(Updates!D803,FIND("Home Share (H:\ drive) required: ",Updates!D803)+4,(FIND("Group Share (S:\ drive) required: ",Updates!D803)-(FIND("Home Share (H:\ drive) required: ",Updates!D803)+4)))))</f>
        <v>#VALUE!</v>
      </c>
      <c r="W803" t="str">
        <f t="shared" si="116"/>
        <v>No</v>
      </c>
      <c r="X803" t="e">
        <f>TRIM(CLEAN(MID(Updates!D803,FIND("S Drive Path: ",Updates!D803)+14,(FIND("Position",Updates!D803)-(FIND("S Drive Path: ",Updates!D803)+14)))))</f>
        <v>#VALUE!</v>
      </c>
      <c r="Y803" t="e">
        <f>("USR\"&amp;Updates!K803)</f>
        <v>#VALUE!</v>
      </c>
      <c r="Z803" t="e">
        <f>Updates!K803&amp;"$"</f>
        <v>#VALUE!</v>
      </c>
      <c r="AA803" s="11">
        <f t="shared" ca="1" si="117"/>
        <v>17</v>
      </c>
      <c r="AB803" s="6" t="str">
        <f ca="1">LOOKUP(AA803,AC2:AC21,AD2:AD21)</f>
        <v>DC4MDB07</v>
      </c>
    </row>
    <row r="804" spans="1:28" ht="12" customHeight="1">
      <c r="A804" s="6" t="e">
        <f>TRIM(CLEAN(MID(Updates!D804,FIND("Network User Id: ",Updates!D804)+17,(FIND("E-MAIL ACCOUNTS",Updates!D804)-(FIND("Network User Id:",Updates!D804)+17)))))</f>
        <v>#VALUE!</v>
      </c>
      <c r="B804" s="6" t="e">
        <f>TRIM(CLEAN(MID(Updates!D804,FIND("Logon ID: ",Updates!D804)+10,(FIND("Password:",Updates!D804)-(FIND("Logon ID:",Updates!D804)+10)))))</f>
        <v>#VALUE!</v>
      </c>
      <c r="C804" t="e">
        <f>TRIM(CLEAN(MID(Updates!D804,FIND("Primary Address: ",Updates!D804)+17,(FIND("Secondary Address:",Updates!D804)-(FIND("Primary Address: ",Updates!D804)+17)))))</f>
        <v>#VALUE!</v>
      </c>
      <c r="D804" t="e">
        <f>TRIM(CLEAN(MID(Updates!D804,FIND("Secondary Address: ",Updates!D804)+19,(FIND("** PLEASE DO NOT REPLY TO THIS E-MAIL. ",Updates!D804)-(FIND("Secondary Address: ",Updates!D804)+19)))))</f>
        <v>#VALUE!</v>
      </c>
      <c r="E804" t="b">
        <f>IF(COUNT(SEARCH({"transpo.ottawa.on.ca"},D804)),"@ottawa.ca")</f>
        <v>0</v>
      </c>
      <c r="F804" s="9" t="e">
        <f t="shared" si="109"/>
        <v>#VALUE!</v>
      </c>
      <c r="G804" t="e">
        <f>TRIM(CLEAN(MID(Updates!D804,FIND("E-mail Address: ",Updates!D804)+16,(FIND("The employee",Updates!D804)-(FIND("E-mail Address: ",Updates!D804)+16)))))</f>
        <v>#VALUE!</v>
      </c>
      <c r="H804" t="e">
        <f>TRIM(CLEAN(MID(Updates!D804,FIND("Account Password: ",Updates!D804)+18,(FIND("NETWORK ACCOUNTS",Updates!D804)-(FIND("Account Password:",Updates!D804)+18)))))</f>
        <v>#VALUE!</v>
      </c>
      <c r="I804" t="e">
        <f>TRIM(CLEAN(MID(Updates!D804,FIND("Password: ",Updates!D804)+10,(FIND("E-mail",Updates!D804)-(FIND("Password:",Updates!D804)+12)))))</f>
        <v>#VALUE!</v>
      </c>
      <c r="J804" t="e">
        <f>TRIM(CLEAN(MID(Updates!D804,FIND("Account to clone: ",Updates!D804)+18,(FIND("Position",Updates!D804)-(FIND("Account to clone: ",Updates!D804)+18)))))</f>
        <v>#VALUE!</v>
      </c>
      <c r="K804" t="e">
        <f>TRIM(CLEAN(MID(Updates!D804,FIND("Clone permissions of another account: ",Updates!D804)+38,(FIND("Email required:",Updates!D804)-(FIND("Clone permissions of another account: ",Updates!D804)+38)))))</f>
        <v>#VALUE!</v>
      </c>
      <c r="L804" t="e">
        <f t="shared" si="110"/>
        <v>#VALUE!</v>
      </c>
      <c r="M804" s="8" t="e">
        <f>TRIM(CLEAN(MID(Updates!D804,FIND("Branch: ",Updates!D804)+8,(FIND("Division",Updates!D804)-(FIND("Branch: ",Updates!D804)+8)))))</f>
        <v>#VALUE!</v>
      </c>
      <c r="N804" s="8" t="e">
        <f>TRIM(CLEAN(MID(Updates!D804,FIND("Pooled Position: ",Updates!D804)+17,(FIND("Are the",Updates!D804)-(FIND("Pooled Position: ",Updates!D804)+17)))))</f>
        <v>#VALUE!</v>
      </c>
      <c r="O804" t="e">
        <f>TRIM(CLEAN(MID(Updates!D804,FIND("Employee Name: ",Updates!D804)+15,(FIND("Job Title",Updates!D804)-(FIND("Employee Name: ",Updates!D804)+15)))))</f>
        <v>#VALUE!</v>
      </c>
      <c r="P804" t="e">
        <f t="shared" si="111"/>
        <v>#VALUE!</v>
      </c>
      <c r="Q804" t="e">
        <f t="shared" si="112"/>
        <v>#VALUE!</v>
      </c>
      <c r="R804" t="e">
        <f t="shared" si="113"/>
        <v>#VALUE!</v>
      </c>
      <c r="S804" t="e">
        <f>TRIM(CLEAN(MID(Updates!D804,FIND("Account to clone: ",Updates!D804)+18,(FIND("Position",Updates!D804)-(FIND("Account to clone: ",Updates!D804)+18)))))</f>
        <v>#VALUE!</v>
      </c>
      <c r="T804" t="str">
        <f t="shared" si="114"/>
        <v/>
      </c>
      <c r="U804" t="str">
        <f t="shared" si="115"/>
        <v>No</v>
      </c>
      <c r="V804" t="e">
        <f>TRIM(CLEAN(MID(Updates!D804,FIND("Home Share (H:\ drive) required: ",Updates!D804)+4,(FIND("Group Share (S:\ drive) required: ",Updates!D804)-(FIND("Home Share (H:\ drive) required: ",Updates!D804)+4)))))</f>
        <v>#VALUE!</v>
      </c>
      <c r="W804" t="str">
        <f t="shared" si="116"/>
        <v>No</v>
      </c>
      <c r="X804" t="e">
        <f>TRIM(CLEAN(MID(Updates!D804,FIND("S Drive Path: ",Updates!D804)+14,(FIND("Position",Updates!D804)-(FIND("S Drive Path: ",Updates!D804)+14)))))</f>
        <v>#VALUE!</v>
      </c>
      <c r="Y804" t="e">
        <f>("USR\"&amp;Updates!K804)</f>
        <v>#VALUE!</v>
      </c>
      <c r="Z804" t="e">
        <f>Updates!K804&amp;"$"</f>
        <v>#VALUE!</v>
      </c>
      <c r="AA804" s="11">
        <f t="shared" ca="1" si="117"/>
        <v>15</v>
      </c>
      <c r="AB804" s="6" t="str">
        <f ca="1">LOOKUP(AA804,AC2:AC21,AD2:AD21)</f>
        <v>DC4MDB05</v>
      </c>
    </row>
    <row r="805" spans="1:28" ht="12" customHeight="1">
      <c r="A805" s="6" t="e">
        <f>TRIM(CLEAN(MID(Updates!D805,FIND("Network User Id: ",Updates!D805)+17,(FIND("E-MAIL ACCOUNTS",Updates!D805)-(FIND("Network User Id:",Updates!D805)+17)))))</f>
        <v>#VALUE!</v>
      </c>
      <c r="B805" s="6" t="e">
        <f>TRIM(CLEAN(MID(Updates!D805,FIND("Logon ID: ",Updates!D805)+10,(FIND("Password:",Updates!D805)-(FIND("Logon ID:",Updates!D805)+10)))))</f>
        <v>#VALUE!</v>
      </c>
      <c r="C805" t="e">
        <f>TRIM(CLEAN(MID(Updates!D805,FIND("Primary Address: ",Updates!D805)+17,(FIND("Secondary Address:",Updates!D805)-(FIND("Primary Address: ",Updates!D805)+17)))))</f>
        <v>#VALUE!</v>
      </c>
      <c r="D805" t="e">
        <f>TRIM(CLEAN(MID(Updates!D805,FIND("Secondary Address: ",Updates!D805)+19,(FIND("** PLEASE DO NOT REPLY TO THIS E-MAIL. ",Updates!D805)-(FIND("Secondary Address: ",Updates!D805)+19)))))</f>
        <v>#VALUE!</v>
      </c>
      <c r="E805" t="b">
        <f>IF(COUNT(SEARCH({"transpo.ottawa.on.ca"},D805)),"@ottawa.ca")</f>
        <v>0</v>
      </c>
      <c r="F805" s="9" t="e">
        <f t="shared" si="109"/>
        <v>#VALUE!</v>
      </c>
      <c r="G805" t="e">
        <f>TRIM(CLEAN(MID(Updates!D805,FIND("E-mail Address: ",Updates!D805)+16,(FIND("The employee",Updates!D805)-(FIND("E-mail Address: ",Updates!D805)+16)))))</f>
        <v>#VALUE!</v>
      </c>
      <c r="H805" t="e">
        <f>TRIM(CLEAN(MID(Updates!D805,FIND("Account Password: ",Updates!D805)+18,(FIND("NETWORK ACCOUNTS",Updates!D805)-(FIND("Account Password:",Updates!D805)+18)))))</f>
        <v>#VALUE!</v>
      </c>
      <c r="I805" t="e">
        <f>TRIM(CLEAN(MID(Updates!D805,FIND("Password: ",Updates!D805)+10,(FIND("E-mail",Updates!D805)-(FIND("Password:",Updates!D805)+12)))))</f>
        <v>#VALUE!</v>
      </c>
      <c r="J805" t="e">
        <f>TRIM(CLEAN(MID(Updates!D805,FIND("Account to clone: ",Updates!D805)+18,(FIND("Position",Updates!D805)-(FIND("Account to clone: ",Updates!D805)+18)))))</f>
        <v>#VALUE!</v>
      </c>
      <c r="K805" t="e">
        <f>TRIM(CLEAN(MID(Updates!D805,FIND("Clone permissions of another account: ",Updates!D805)+38,(FIND("Email required:",Updates!D805)-(FIND("Clone permissions of another account: ",Updates!D805)+38)))))</f>
        <v>#VALUE!</v>
      </c>
      <c r="L805" t="e">
        <f t="shared" si="110"/>
        <v>#VALUE!</v>
      </c>
      <c r="M805" s="8" t="e">
        <f>TRIM(CLEAN(MID(Updates!D805,FIND("Branch: ",Updates!D805)+8,(FIND("Division",Updates!D805)-(FIND("Branch: ",Updates!D805)+8)))))</f>
        <v>#VALUE!</v>
      </c>
      <c r="N805" s="8" t="e">
        <f>TRIM(CLEAN(MID(Updates!D805,FIND("Pooled Position: ",Updates!D805)+17,(FIND("Are the",Updates!D805)-(FIND("Pooled Position: ",Updates!D805)+17)))))</f>
        <v>#VALUE!</v>
      </c>
      <c r="O805" t="e">
        <f>TRIM(CLEAN(MID(Updates!D805,FIND("Employee Name: ",Updates!D805)+15,(FIND("Job Title",Updates!D805)-(FIND("Employee Name: ",Updates!D805)+15)))))</f>
        <v>#VALUE!</v>
      </c>
      <c r="P805" t="e">
        <f t="shared" si="111"/>
        <v>#VALUE!</v>
      </c>
      <c r="Q805" t="e">
        <f t="shared" si="112"/>
        <v>#VALUE!</v>
      </c>
      <c r="R805" t="e">
        <f t="shared" si="113"/>
        <v>#VALUE!</v>
      </c>
      <c r="S805" t="e">
        <f>TRIM(CLEAN(MID(Updates!D805,FIND("Account to clone: ",Updates!D805)+18,(FIND("Position",Updates!D805)-(FIND("Account to clone: ",Updates!D805)+18)))))</f>
        <v>#VALUE!</v>
      </c>
      <c r="T805" t="str">
        <f t="shared" si="114"/>
        <v/>
      </c>
      <c r="U805" t="str">
        <f t="shared" si="115"/>
        <v>No</v>
      </c>
      <c r="V805" t="e">
        <f>TRIM(CLEAN(MID(Updates!D805,FIND("Home Share (H:\ drive) required: ",Updates!D805)+4,(FIND("Group Share (S:\ drive) required: ",Updates!D805)-(FIND("Home Share (H:\ drive) required: ",Updates!D805)+4)))))</f>
        <v>#VALUE!</v>
      </c>
      <c r="W805" t="str">
        <f t="shared" si="116"/>
        <v>No</v>
      </c>
      <c r="X805" t="e">
        <f>TRIM(CLEAN(MID(Updates!D805,FIND("S Drive Path: ",Updates!D805)+14,(FIND("Position",Updates!D805)-(FIND("S Drive Path: ",Updates!D805)+14)))))</f>
        <v>#VALUE!</v>
      </c>
      <c r="Y805" t="e">
        <f>("USR\"&amp;Updates!K805)</f>
        <v>#VALUE!</v>
      </c>
      <c r="Z805" t="e">
        <f>Updates!K805&amp;"$"</f>
        <v>#VALUE!</v>
      </c>
      <c r="AA805" s="11">
        <f t="shared" ca="1" si="117"/>
        <v>14</v>
      </c>
      <c r="AB805" s="6" t="str">
        <f ca="1">LOOKUP(AA805,AC2:AC21,AD2:AD21)</f>
        <v>DC4MDB04</v>
      </c>
    </row>
    <row r="806" spans="1:28" ht="12" customHeight="1">
      <c r="A806" s="6" t="e">
        <f>TRIM(CLEAN(MID(Updates!D806,FIND("Network User Id: ",Updates!D806)+17,(FIND("E-MAIL ACCOUNTS",Updates!D806)-(FIND("Network User Id:",Updates!D806)+17)))))</f>
        <v>#VALUE!</v>
      </c>
      <c r="B806" s="6" t="e">
        <f>TRIM(CLEAN(MID(Updates!D806,FIND("Logon ID: ",Updates!D806)+10,(FIND("Password:",Updates!D806)-(FIND("Logon ID:",Updates!D806)+10)))))</f>
        <v>#VALUE!</v>
      </c>
      <c r="C806" t="e">
        <f>TRIM(CLEAN(MID(Updates!D806,FIND("Primary Address: ",Updates!D806)+17,(FIND("Secondary Address:",Updates!D806)-(FIND("Primary Address: ",Updates!D806)+17)))))</f>
        <v>#VALUE!</v>
      </c>
      <c r="D806" t="e">
        <f>TRIM(CLEAN(MID(Updates!D806,FIND("Secondary Address: ",Updates!D806)+19,(FIND("** PLEASE DO NOT REPLY TO THIS E-MAIL. ",Updates!D806)-(FIND("Secondary Address: ",Updates!D806)+19)))))</f>
        <v>#VALUE!</v>
      </c>
      <c r="E806" t="b">
        <f>IF(COUNT(SEARCH({"transpo.ottawa.on.ca"},D806)),"@ottawa.ca")</f>
        <v>0</v>
      </c>
      <c r="F806" s="9" t="e">
        <f t="shared" si="109"/>
        <v>#VALUE!</v>
      </c>
      <c r="G806" t="e">
        <f>TRIM(CLEAN(MID(Updates!D806,FIND("E-mail Address: ",Updates!D806)+16,(FIND("The employee",Updates!D806)-(FIND("E-mail Address: ",Updates!D806)+16)))))</f>
        <v>#VALUE!</v>
      </c>
      <c r="H806" t="e">
        <f>TRIM(CLEAN(MID(Updates!D806,FIND("Account Password: ",Updates!D806)+18,(FIND("NETWORK ACCOUNTS",Updates!D806)-(FIND("Account Password:",Updates!D806)+18)))))</f>
        <v>#VALUE!</v>
      </c>
      <c r="I806" t="e">
        <f>TRIM(CLEAN(MID(Updates!D806,FIND("Password: ",Updates!D806)+10,(FIND("E-mail",Updates!D806)-(FIND("Password:",Updates!D806)+12)))))</f>
        <v>#VALUE!</v>
      </c>
      <c r="J806" t="e">
        <f>TRIM(CLEAN(MID(Updates!D806,FIND("Account to clone: ",Updates!D806)+18,(FIND("Position",Updates!D806)-(FIND("Account to clone: ",Updates!D806)+18)))))</f>
        <v>#VALUE!</v>
      </c>
      <c r="K806" t="e">
        <f>TRIM(CLEAN(MID(Updates!D806,FIND("Clone permissions of another account: ",Updates!D806)+38,(FIND("Email required:",Updates!D806)-(FIND("Clone permissions of another account: ",Updates!D806)+38)))))</f>
        <v>#VALUE!</v>
      </c>
      <c r="L806" t="e">
        <f t="shared" si="110"/>
        <v>#VALUE!</v>
      </c>
      <c r="M806" s="8" t="e">
        <f>TRIM(CLEAN(MID(Updates!D806,FIND("Branch: ",Updates!D806)+8,(FIND("Division",Updates!D806)-(FIND("Branch: ",Updates!D806)+8)))))</f>
        <v>#VALUE!</v>
      </c>
      <c r="N806" s="8" t="e">
        <f>TRIM(CLEAN(MID(Updates!D806,FIND("Pooled Position: ",Updates!D806)+17,(FIND("Are the",Updates!D806)-(FIND("Pooled Position: ",Updates!D806)+17)))))</f>
        <v>#VALUE!</v>
      </c>
      <c r="O806" t="e">
        <f>TRIM(CLEAN(MID(Updates!D806,FIND("Employee Name: ",Updates!D806)+15,(FIND("Job Title",Updates!D806)-(FIND("Employee Name: ",Updates!D806)+15)))))</f>
        <v>#VALUE!</v>
      </c>
      <c r="P806" t="e">
        <f t="shared" si="111"/>
        <v>#VALUE!</v>
      </c>
      <c r="Q806" t="e">
        <f t="shared" si="112"/>
        <v>#VALUE!</v>
      </c>
      <c r="R806" t="e">
        <f t="shared" si="113"/>
        <v>#VALUE!</v>
      </c>
      <c r="S806" t="e">
        <f>TRIM(CLEAN(MID(Updates!D806,FIND("Account to clone: ",Updates!D806)+18,(FIND("Position",Updates!D806)-(FIND("Account to clone: ",Updates!D806)+18)))))</f>
        <v>#VALUE!</v>
      </c>
      <c r="T806" t="str">
        <f t="shared" si="114"/>
        <v/>
      </c>
      <c r="U806" t="str">
        <f t="shared" si="115"/>
        <v>No</v>
      </c>
      <c r="V806" t="e">
        <f>TRIM(CLEAN(MID(Updates!D806,FIND("Home Share (H:\ drive) required: ",Updates!D806)+4,(FIND("Group Share (S:\ drive) required: ",Updates!D806)-(FIND("Home Share (H:\ drive) required: ",Updates!D806)+4)))))</f>
        <v>#VALUE!</v>
      </c>
      <c r="W806" t="str">
        <f t="shared" si="116"/>
        <v>No</v>
      </c>
      <c r="X806" t="e">
        <f>TRIM(CLEAN(MID(Updates!D806,FIND("S Drive Path: ",Updates!D806)+14,(FIND("Position",Updates!D806)-(FIND("S Drive Path: ",Updates!D806)+14)))))</f>
        <v>#VALUE!</v>
      </c>
      <c r="Y806" t="e">
        <f>("USR\"&amp;Updates!K806)</f>
        <v>#VALUE!</v>
      </c>
      <c r="Z806" t="e">
        <f>Updates!K806&amp;"$"</f>
        <v>#VALUE!</v>
      </c>
      <c r="AA806" s="11">
        <f t="shared" ca="1" si="117"/>
        <v>19</v>
      </c>
      <c r="AB806" s="6" t="str">
        <f ca="1">LOOKUP(AA806,AC2:AC21,AD2:AD21)</f>
        <v>DC4MDB09</v>
      </c>
    </row>
    <row r="807" spans="1:28" ht="12" customHeight="1">
      <c r="A807" s="6" t="e">
        <f>TRIM(CLEAN(MID(Updates!D807,FIND("Network User Id: ",Updates!D807)+17,(FIND("E-MAIL ACCOUNTS",Updates!D807)-(FIND("Network User Id:",Updates!D807)+17)))))</f>
        <v>#VALUE!</v>
      </c>
      <c r="B807" s="6" t="e">
        <f>TRIM(CLEAN(MID(Updates!D807,FIND("Logon ID: ",Updates!D807)+10,(FIND("Password:",Updates!D807)-(FIND("Logon ID:",Updates!D807)+10)))))</f>
        <v>#VALUE!</v>
      </c>
      <c r="C807" t="e">
        <f>TRIM(CLEAN(MID(Updates!D807,FIND("Primary Address: ",Updates!D807)+17,(FIND("Secondary Address:",Updates!D807)-(FIND("Primary Address: ",Updates!D807)+17)))))</f>
        <v>#VALUE!</v>
      </c>
      <c r="D807" t="e">
        <f>TRIM(CLEAN(MID(Updates!D807,FIND("Secondary Address: ",Updates!D807)+19,(FIND("** PLEASE DO NOT REPLY TO THIS E-MAIL. ",Updates!D807)-(FIND("Secondary Address: ",Updates!D807)+19)))))</f>
        <v>#VALUE!</v>
      </c>
      <c r="E807" t="b">
        <f>IF(COUNT(SEARCH({"transpo.ottawa.on.ca"},D807)),"@ottawa.ca")</f>
        <v>0</v>
      </c>
      <c r="F807" s="9" t="e">
        <f t="shared" si="109"/>
        <v>#VALUE!</v>
      </c>
      <c r="G807" t="e">
        <f>TRIM(CLEAN(MID(Updates!D807,FIND("E-mail Address: ",Updates!D807)+16,(FIND("The employee",Updates!D807)-(FIND("E-mail Address: ",Updates!D807)+16)))))</f>
        <v>#VALUE!</v>
      </c>
      <c r="H807" t="e">
        <f>TRIM(CLEAN(MID(Updates!D807,FIND("Account Password: ",Updates!D807)+18,(FIND("NETWORK ACCOUNTS",Updates!D807)-(FIND("Account Password:",Updates!D807)+18)))))</f>
        <v>#VALUE!</v>
      </c>
      <c r="I807" t="e">
        <f>TRIM(CLEAN(MID(Updates!D807,FIND("Password: ",Updates!D807)+10,(FIND("E-mail",Updates!D807)-(FIND("Password:",Updates!D807)+12)))))</f>
        <v>#VALUE!</v>
      </c>
      <c r="J807" t="e">
        <f>TRIM(CLEAN(MID(Updates!D807,FIND("Account to clone: ",Updates!D807)+18,(FIND("Position",Updates!D807)-(FIND("Account to clone: ",Updates!D807)+18)))))</f>
        <v>#VALUE!</v>
      </c>
      <c r="K807" t="e">
        <f>TRIM(CLEAN(MID(Updates!D807,FIND("Clone permissions of another account: ",Updates!D807)+38,(FIND("Email required:",Updates!D807)-(FIND("Clone permissions of another account: ",Updates!D807)+38)))))</f>
        <v>#VALUE!</v>
      </c>
      <c r="L807" t="e">
        <f t="shared" si="110"/>
        <v>#VALUE!</v>
      </c>
      <c r="M807" s="8" t="e">
        <f>TRIM(CLEAN(MID(Updates!D807,FIND("Branch: ",Updates!D807)+8,(FIND("Division",Updates!D807)-(FIND("Branch: ",Updates!D807)+8)))))</f>
        <v>#VALUE!</v>
      </c>
      <c r="N807" s="8" t="e">
        <f>TRIM(CLEAN(MID(Updates!D807,FIND("Pooled Position: ",Updates!D807)+17,(FIND("Are the",Updates!D807)-(FIND("Pooled Position: ",Updates!D807)+17)))))</f>
        <v>#VALUE!</v>
      </c>
      <c r="O807" t="e">
        <f>TRIM(CLEAN(MID(Updates!D807,FIND("Employee Name: ",Updates!D807)+15,(FIND("Job Title",Updates!D807)-(FIND("Employee Name: ",Updates!D807)+15)))))</f>
        <v>#VALUE!</v>
      </c>
      <c r="P807" t="e">
        <f t="shared" si="111"/>
        <v>#VALUE!</v>
      </c>
      <c r="Q807" t="e">
        <f t="shared" si="112"/>
        <v>#VALUE!</v>
      </c>
      <c r="R807" t="e">
        <f t="shared" si="113"/>
        <v>#VALUE!</v>
      </c>
      <c r="S807" t="e">
        <f>TRIM(CLEAN(MID(Updates!D807,FIND("Account to clone: ",Updates!D807)+18,(FIND("Position",Updates!D807)-(FIND("Account to clone: ",Updates!D807)+18)))))</f>
        <v>#VALUE!</v>
      </c>
      <c r="T807" t="str">
        <f t="shared" si="114"/>
        <v/>
      </c>
      <c r="U807" t="str">
        <f t="shared" si="115"/>
        <v>No</v>
      </c>
      <c r="V807" t="e">
        <f>TRIM(CLEAN(MID(Updates!D807,FIND("Home Share (H:\ drive) required: ",Updates!D807)+4,(FIND("Group Share (S:\ drive) required: ",Updates!D807)-(FIND("Home Share (H:\ drive) required: ",Updates!D807)+4)))))</f>
        <v>#VALUE!</v>
      </c>
      <c r="W807" t="str">
        <f t="shared" si="116"/>
        <v>No</v>
      </c>
      <c r="X807" t="e">
        <f>TRIM(CLEAN(MID(Updates!D807,FIND("S Drive Path: ",Updates!D807)+14,(FIND("Position",Updates!D807)-(FIND("S Drive Path: ",Updates!D807)+14)))))</f>
        <v>#VALUE!</v>
      </c>
      <c r="Y807" t="e">
        <f>("USR\"&amp;Updates!K807)</f>
        <v>#VALUE!</v>
      </c>
      <c r="Z807" t="e">
        <f>Updates!K807&amp;"$"</f>
        <v>#VALUE!</v>
      </c>
      <c r="AA807" s="11">
        <f t="shared" ca="1" si="117"/>
        <v>2</v>
      </c>
      <c r="AB807" s="6" t="str">
        <f ca="1">LOOKUP(AA807,AC2:AC21,AD2:AD21)</f>
        <v>DC1MDB02</v>
      </c>
    </row>
    <row r="808" spans="1:28" ht="12" customHeight="1">
      <c r="A808" s="6" t="e">
        <f>TRIM(CLEAN(MID(Updates!D808,FIND("Network User Id: ",Updates!D808)+17,(FIND("E-MAIL ACCOUNTS",Updates!D808)-(FIND("Network User Id:",Updates!D808)+17)))))</f>
        <v>#VALUE!</v>
      </c>
      <c r="B808" s="6" t="e">
        <f>TRIM(CLEAN(MID(Updates!D808,FIND("Logon ID: ",Updates!D808)+10,(FIND("Password:",Updates!D808)-(FIND("Logon ID:",Updates!D808)+10)))))</f>
        <v>#VALUE!</v>
      </c>
      <c r="C808" t="e">
        <f>TRIM(CLEAN(MID(Updates!D808,FIND("Primary Address: ",Updates!D808)+17,(FIND("Secondary Address:",Updates!D808)-(FIND("Primary Address: ",Updates!D808)+17)))))</f>
        <v>#VALUE!</v>
      </c>
      <c r="D808" t="e">
        <f>TRIM(CLEAN(MID(Updates!D808,FIND("Secondary Address: ",Updates!D808)+19,(FIND("** PLEASE DO NOT REPLY TO THIS E-MAIL. ",Updates!D808)-(FIND("Secondary Address: ",Updates!D808)+19)))))</f>
        <v>#VALUE!</v>
      </c>
      <c r="E808" t="b">
        <f>IF(COUNT(SEARCH({"transpo.ottawa.on.ca"},D808)),"@ottawa.ca")</f>
        <v>0</v>
      </c>
      <c r="F808" s="9" t="e">
        <f t="shared" si="109"/>
        <v>#VALUE!</v>
      </c>
      <c r="G808" t="e">
        <f>TRIM(CLEAN(MID(Updates!D808,FIND("E-mail Address: ",Updates!D808)+16,(FIND("The employee",Updates!D808)-(FIND("E-mail Address: ",Updates!D808)+16)))))</f>
        <v>#VALUE!</v>
      </c>
      <c r="H808" t="e">
        <f>TRIM(CLEAN(MID(Updates!D808,FIND("Account Password: ",Updates!D808)+18,(FIND("NETWORK ACCOUNTS",Updates!D808)-(FIND("Account Password:",Updates!D808)+18)))))</f>
        <v>#VALUE!</v>
      </c>
      <c r="I808" t="e">
        <f>TRIM(CLEAN(MID(Updates!D808,FIND("Password: ",Updates!D808)+10,(FIND("E-mail",Updates!D808)-(FIND("Password:",Updates!D808)+12)))))</f>
        <v>#VALUE!</v>
      </c>
      <c r="J808" t="e">
        <f>TRIM(CLEAN(MID(Updates!D808,FIND("Account to clone: ",Updates!D808)+18,(FIND("Position",Updates!D808)-(FIND("Account to clone: ",Updates!D808)+18)))))</f>
        <v>#VALUE!</v>
      </c>
      <c r="K808" t="e">
        <f>TRIM(CLEAN(MID(Updates!D808,FIND("Clone permissions of another account: ",Updates!D808)+38,(FIND("Email required:",Updates!D808)-(FIND("Clone permissions of another account: ",Updates!D808)+38)))))</f>
        <v>#VALUE!</v>
      </c>
      <c r="L808" t="e">
        <f t="shared" si="110"/>
        <v>#VALUE!</v>
      </c>
      <c r="M808" s="8" t="e">
        <f>TRIM(CLEAN(MID(Updates!D808,FIND("Branch: ",Updates!D808)+8,(FIND("Division",Updates!D808)-(FIND("Branch: ",Updates!D808)+8)))))</f>
        <v>#VALUE!</v>
      </c>
      <c r="N808" s="8" t="e">
        <f>TRIM(CLEAN(MID(Updates!D808,FIND("Pooled Position: ",Updates!D808)+17,(FIND("Are the",Updates!D808)-(FIND("Pooled Position: ",Updates!D808)+17)))))</f>
        <v>#VALUE!</v>
      </c>
      <c r="O808" t="e">
        <f>TRIM(CLEAN(MID(Updates!D808,FIND("Employee Name: ",Updates!D808)+15,(FIND("Job Title",Updates!D808)-(FIND("Employee Name: ",Updates!D808)+15)))))</f>
        <v>#VALUE!</v>
      </c>
      <c r="P808" t="e">
        <f t="shared" si="111"/>
        <v>#VALUE!</v>
      </c>
      <c r="Q808" t="e">
        <f t="shared" si="112"/>
        <v>#VALUE!</v>
      </c>
      <c r="R808" t="e">
        <f t="shared" si="113"/>
        <v>#VALUE!</v>
      </c>
      <c r="S808" t="e">
        <f>TRIM(CLEAN(MID(Updates!D808,FIND("Account to clone: ",Updates!D808)+18,(FIND("Position",Updates!D808)-(FIND("Account to clone: ",Updates!D808)+18)))))</f>
        <v>#VALUE!</v>
      </c>
      <c r="T808" t="str">
        <f t="shared" si="114"/>
        <v/>
      </c>
      <c r="U808" t="str">
        <f t="shared" si="115"/>
        <v>No</v>
      </c>
      <c r="V808" t="e">
        <f>TRIM(CLEAN(MID(Updates!D808,FIND("Home Share (H:\ drive) required: ",Updates!D808)+4,(FIND("Group Share (S:\ drive) required: ",Updates!D808)-(FIND("Home Share (H:\ drive) required: ",Updates!D808)+4)))))</f>
        <v>#VALUE!</v>
      </c>
      <c r="W808" t="str">
        <f t="shared" si="116"/>
        <v>No</v>
      </c>
      <c r="X808" t="e">
        <f>TRIM(CLEAN(MID(Updates!D808,FIND("S Drive Path: ",Updates!D808)+14,(FIND("Position",Updates!D808)-(FIND("S Drive Path: ",Updates!D808)+14)))))</f>
        <v>#VALUE!</v>
      </c>
      <c r="Y808" t="e">
        <f>("USR\"&amp;Updates!K808)</f>
        <v>#VALUE!</v>
      </c>
      <c r="Z808" t="e">
        <f>Updates!K808&amp;"$"</f>
        <v>#VALUE!</v>
      </c>
      <c r="AA808" s="11">
        <f t="shared" ca="1" si="117"/>
        <v>17</v>
      </c>
      <c r="AB808" s="6" t="str">
        <f ca="1">LOOKUP(AA808,AC2:AC21,AD2:AD21)</f>
        <v>DC4MDB07</v>
      </c>
    </row>
    <row r="809" spans="1:28" ht="12" customHeight="1">
      <c r="A809" s="6" t="e">
        <f>TRIM(CLEAN(MID(Updates!D809,FIND("Network User Id: ",Updates!D809)+17,(FIND("E-MAIL ACCOUNTS",Updates!D809)-(FIND("Network User Id:",Updates!D809)+17)))))</f>
        <v>#VALUE!</v>
      </c>
      <c r="B809" s="6" t="e">
        <f>TRIM(CLEAN(MID(Updates!D809,FIND("Logon ID: ",Updates!D809)+10,(FIND("Password:",Updates!D809)-(FIND("Logon ID:",Updates!D809)+10)))))</f>
        <v>#VALUE!</v>
      </c>
      <c r="C809" t="e">
        <f>TRIM(CLEAN(MID(Updates!D809,FIND("Primary Address: ",Updates!D809)+17,(FIND("Secondary Address:",Updates!D809)-(FIND("Primary Address: ",Updates!D809)+17)))))</f>
        <v>#VALUE!</v>
      </c>
      <c r="D809" t="e">
        <f>TRIM(CLEAN(MID(Updates!D809,FIND("Secondary Address: ",Updates!D809)+19,(FIND("** PLEASE DO NOT REPLY TO THIS E-MAIL. ",Updates!D809)-(FIND("Secondary Address: ",Updates!D809)+19)))))</f>
        <v>#VALUE!</v>
      </c>
      <c r="E809" t="b">
        <f>IF(COUNT(SEARCH({"transpo.ottawa.on.ca"},D809)),"@ottawa.ca")</f>
        <v>0</v>
      </c>
      <c r="F809" s="9" t="e">
        <f t="shared" si="109"/>
        <v>#VALUE!</v>
      </c>
      <c r="G809" t="e">
        <f>TRIM(CLEAN(MID(Updates!D809,FIND("E-mail Address: ",Updates!D809)+16,(FIND("The employee",Updates!D809)-(FIND("E-mail Address: ",Updates!D809)+16)))))</f>
        <v>#VALUE!</v>
      </c>
      <c r="H809" t="e">
        <f>TRIM(CLEAN(MID(Updates!D809,FIND("Account Password: ",Updates!D809)+18,(FIND("NETWORK ACCOUNTS",Updates!D809)-(FIND("Account Password:",Updates!D809)+18)))))</f>
        <v>#VALUE!</v>
      </c>
      <c r="I809" t="e">
        <f>TRIM(CLEAN(MID(Updates!D809,FIND("Password: ",Updates!D809)+10,(FIND("E-mail",Updates!D809)-(FIND("Password:",Updates!D809)+12)))))</f>
        <v>#VALUE!</v>
      </c>
      <c r="J809" t="e">
        <f>TRIM(CLEAN(MID(Updates!D809,FIND("Account to clone: ",Updates!D809)+18,(FIND("Position",Updates!D809)-(FIND("Account to clone: ",Updates!D809)+18)))))</f>
        <v>#VALUE!</v>
      </c>
      <c r="K809" t="e">
        <f>TRIM(CLEAN(MID(Updates!D809,FIND("Clone permissions of another account: ",Updates!D809)+38,(FIND("Email required:",Updates!D809)-(FIND("Clone permissions of another account: ",Updates!D809)+38)))))</f>
        <v>#VALUE!</v>
      </c>
      <c r="L809" t="e">
        <f t="shared" si="110"/>
        <v>#VALUE!</v>
      </c>
      <c r="M809" s="8" t="e">
        <f>TRIM(CLEAN(MID(Updates!D809,FIND("Branch: ",Updates!D809)+8,(FIND("Division",Updates!D809)-(FIND("Branch: ",Updates!D809)+8)))))</f>
        <v>#VALUE!</v>
      </c>
      <c r="N809" s="8" t="e">
        <f>TRIM(CLEAN(MID(Updates!D809,FIND("Pooled Position: ",Updates!D809)+17,(FIND("Are the",Updates!D809)-(FIND("Pooled Position: ",Updates!D809)+17)))))</f>
        <v>#VALUE!</v>
      </c>
      <c r="O809" t="e">
        <f>TRIM(CLEAN(MID(Updates!D809,FIND("Employee Name: ",Updates!D809)+15,(FIND("Job Title",Updates!D809)-(FIND("Employee Name: ",Updates!D809)+15)))))</f>
        <v>#VALUE!</v>
      </c>
      <c r="P809" t="e">
        <f t="shared" si="111"/>
        <v>#VALUE!</v>
      </c>
      <c r="Q809" t="e">
        <f t="shared" si="112"/>
        <v>#VALUE!</v>
      </c>
      <c r="R809" t="e">
        <f t="shared" si="113"/>
        <v>#VALUE!</v>
      </c>
      <c r="S809" t="e">
        <f>TRIM(CLEAN(MID(Updates!D809,FIND("Account to clone: ",Updates!D809)+18,(FIND("Position",Updates!D809)-(FIND("Account to clone: ",Updates!D809)+18)))))</f>
        <v>#VALUE!</v>
      </c>
      <c r="T809" t="str">
        <f t="shared" si="114"/>
        <v/>
      </c>
      <c r="U809" t="str">
        <f t="shared" si="115"/>
        <v>No</v>
      </c>
      <c r="V809" t="e">
        <f>TRIM(CLEAN(MID(Updates!D809,FIND("Home Share (H:\ drive) required: ",Updates!D809)+4,(FIND("Group Share (S:\ drive) required: ",Updates!D809)-(FIND("Home Share (H:\ drive) required: ",Updates!D809)+4)))))</f>
        <v>#VALUE!</v>
      </c>
      <c r="W809" t="str">
        <f t="shared" si="116"/>
        <v>No</v>
      </c>
      <c r="X809" t="e">
        <f>TRIM(CLEAN(MID(Updates!D809,FIND("S Drive Path: ",Updates!D809)+14,(FIND("Position",Updates!D809)-(FIND("S Drive Path: ",Updates!D809)+14)))))</f>
        <v>#VALUE!</v>
      </c>
      <c r="Y809" t="e">
        <f>("USR\"&amp;Updates!K809)</f>
        <v>#VALUE!</v>
      </c>
      <c r="Z809" t="e">
        <f>Updates!K809&amp;"$"</f>
        <v>#VALUE!</v>
      </c>
      <c r="AA809" s="11">
        <f t="shared" ca="1" si="117"/>
        <v>18</v>
      </c>
      <c r="AB809" s="6" t="str">
        <f ca="1">LOOKUP(AA809,AC2:AC21,AD2:AD21)</f>
        <v>DC4MDB08</v>
      </c>
    </row>
    <row r="810" spans="1:28" ht="12" customHeight="1">
      <c r="A810" s="6" t="e">
        <f>TRIM(CLEAN(MID(Updates!D810,FIND("Network User Id: ",Updates!D810)+17,(FIND("E-MAIL ACCOUNTS",Updates!D810)-(FIND("Network User Id:",Updates!D810)+17)))))</f>
        <v>#VALUE!</v>
      </c>
      <c r="B810" s="6" t="e">
        <f>TRIM(CLEAN(MID(Updates!D810,FIND("Logon ID: ",Updates!D810)+10,(FIND("Password:",Updates!D810)-(FIND("Logon ID:",Updates!D810)+10)))))</f>
        <v>#VALUE!</v>
      </c>
      <c r="C810" t="e">
        <f>TRIM(CLEAN(MID(Updates!D810,FIND("Primary Address: ",Updates!D810)+17,(FIND("Secondary Address:",Updates!D810)-(FIND("Primary Address: ",Updates!D810)+17)))))</f>
        <v>#VALUE!</v>
      </c>
      <c r="D810" t="e">
        <f>TRIM(CLEAN(MID(Updates!D810,FIND("Secondary Address: ",Updates!D810)+19,(FIND("** PLEASE DO NOT REPLY TO THIS E-MAIL. ",Updates!D810)-(FIND("Secondary Address: ",Updates!D810)+19)))))</f>
        <v>#VALUE!</v>
      </c>
      <c r="E810" t="b">
        <f>IF(COUNT(SEARCH({"transpo.ottawa.on.ca"},D810)),"@ottawa.ca")</f>
        <v>0</v>
      </c>
      <c r="F810" s="9" t="e">
        <f t="shared" si="109"/>
        <v>#VALUE!</v>
      </c>
      <c r="G810" t="e">
        <f>TRIM(CLEAN(MID(Updates!D810,FIND("E-mail Address: ",Updates!D810)+16,(FIND("The employee",Updates!D810)-(FIND("E-mail Address: ",Updates!D810)+16)))))</f>
        <v>#VALUE!</v>
      </c>
      <c r="H810" t="e">
        <f>TRIM(CLEAN(MID(Updates!D810,FIND("Account Password: ",Updates!D810)+18,(FIND("NETWORK ACCOUNTS",Updates!D810)-(FIND("Account Password:",Updates!D810)+18)))))</f>
        <v>#VALUE!</v>
      </c>
      <c r="I810" t="e">
        <f>TRIM(CLEAN(MID(Updates!D810,FIND("Password: ",Updates!D810)+10,(FIND("E-mail",Updates!D810)-(FIND("Password:",Updates!D810)+12)))))</f>
        <v>#VALUE!</v>
      </c>
      <c r="J810" t="e">
        <f>TRIM(CLEAN(MID(Updates!D810,FIND("Account to clone: ",Updates!D810)+18,(FIND("Position",Updates!D810)-(FIND("Account to clone: ",Updates!D810)+18)))))</f>
        <v>#VALUE!</v>
      </c>
      <c r="K810" t="e">
        <f>TRIM(CLEAN(MID(Updates!D810,FIND("Clone permissions of another account: ",Updates!D810)+38,(FIND("Email required:",Updates!D810)-(FIND("Clone permissions of another account: ",Updates!D810)+38)))))</f>
        <v>#VALUE!</v>
      </c>
      <c r="L810" t="e">
        <f t="shared" si="110"/>
        <v>#VALUE!</v>
      </c>
      <c r="M810" s="8" t="e">
        <f>TRIM(CLEAN(MID(Updates!D810,FIND("Branch: ",Updates!D810)+8,(FIND("Division",Updates!D810)-(FIND("Branch: ",Updates!D810)+8)))))</f>
        <v>#VALUE!</v>
      </c>
      <c r="N810" s="8" t="e">
        <f>TRIM(CLEAN(MID(Updates!D810,FIND("Pooled Position: ",Updates!D810)+17,(FIND("Are the",Updates!D810)-(FIND("Pooled Position: ",Updates!D810)+17)))))</f>
        <v>#VALUE!</v>
      </c>
      <c r="O810" t="e">
        <f>TRIM(CLEAN(MID(Updates!D810,FIND("Employee Name: ",Updates!D810)+15,(FIND("Job Title",Updates!D810)-(FIND("Employee Name: ",Updates!D810)+15)))))</f>
        <v>#VALUE!</v>
      </c>
      <c r="P810" t="e">
        <f t="shared" si="111"/>
        <v>#VALUE!</v>
      </c>
      <c r="Q810" t="e">
        <f t="shared" si="112"/>
        <v>#VALUE!</v>
      </c>
      <c r="R810" t="e">
        <f t="shared" si="113"/>
        <v>#VALUE!</v>
      </c>
      <c r="S810" t="e">
        <f>TRIM(CLEAN(MID(Updates!D810,FIND("Account to clone: ",Updates!D810)+18,(FIND("Position",Updates!D810)-(FIND("Account to clone: ",Updates!D810)+18)))))</f>
        <v>#VALUE!</v>
      </c>
      <c r="T810" t="str">
        <f t="shared" si="114"/>
        <v/>
      </c>
      <c r="U810" t="str">
        <f t="shared" si="115"/>
        <v>No</v>
      </c>
      <c r="V810" t="e">
        <f>TRIM(CLEAN(MID(Updates!D810,FIND("Home Share (H:\ drive) required: ",Updates!D810)+4,(FIND("Group Share (S:\ drive) required: ",Updates!D810)-(FIND("Home Share (H:\ drive) required: ",Updates!D810)+4)))))</f>
        <v>#VALUE!</v>
      </c>
      <c r="W810" t="str">
        <f t="shared" si="116"/>
        <v>No</v>
      </c>
      <c r="X810" t="e">
        <f>TRIM(CLEAN(MID(Updates!D810,FIND("S Drive Path: ",Updates!D810)+14,(FIND("Position",Updates!D810)-(FIND("S Drive Path: ",Updates!D810)+14)))))</f>
        <v>#VALUE!</v>
      </c>
      <c r="Y810" t="e">
        <f>("USR\"&amp;Updates!K810)</f>
        <v>#VALUE!</v>
      </c>
      <c r="Z810" t="e">
        <f>Updates!K810&amp;"$"</f>
        <v>#VALUE!</v>
      </c>
      <c r="AA810" s="11">
        <f t="shared" ca="1" si="117"/>
        <v>5</v>
      </c>
      <c r="AB810" s="6" t="str">
        <f ca="1">LOOKUP(AA810,AC2:AC21,AD2:AD21)</f>
        <v>DC1MDB05</v>
      </c>
    </row>
    <row r="811" spans="1:28" ht="12" customHeight="1">
      <c r="A811" s="6" t="e">
        <f>TRIM(CLEAN(MID(Updates!D811,FIND("Network User Id: ",Updates!D811)+17,(FIND("E-MAIL ACCOUNTS",Updates!D811)-(FIND("Network User Id:",Updates!D811)+17)))))</f>
        <v>#VALUE!</v>
      </c>
      <c r="B811" s="6" t="e">
        <f>TRIM(CLEAN(MID(Updates!D811,FIND("Logon ID: ",Updates!D811)+10,(FIND("Password:",Updates!D811)-(FIND("Logon ID:",Updates!D811)+10)))))</f>
        <v>#VALUE!</v>
      </c>
      <c r="C811" t="e">
        <f>TRIM(CLEAN(MID(Updates!D811,FIND("Primary Address: ",Updates!D811)+17,(FIND("Secondary Address:",Updates!D811)-(FIND("Primary Address: ",Updates!D811)+17)))))</f>
        <v>#VALUE!</v>
      </c>
      <c r="D811" t="e">
        <f>TRIM(CLEAN(MID(Updates!D811,FIND("Secondary Address: ",Updates!D811)+19,(FIND("** PLEASE DO NOT REPLY TO THIS E-MAIL. ",Updates!D811)-(FIND("Secondary Address: ",Updates!D811)+19)))))</f>
        <v>#VALUE!</v>
      </c>
      <c r="E811" t="b">
        <f>IF(COUNT(SEARCH({"transpo.ottawa.on.ca"},D811)),"@ottawa.ca")</f>
        <v>0</v>
      </c>
      <c r="F811" s="9" t="e">
        <f t="shared" si="109"/>
        <v>#VALUE!</v>
      </c>
      <c r="G811" t="e">
        <f>TRIM(CLEAN(MID(Updates!D811,FIND("E-mail Address: ",Updates!D811)+16,(FIND("The employee",Updates!D811)-(FIND("E-mail Address: ",Updates!D811)+16)))))</f>
        <v>#VALUE!</v>
      </c>
      <c r="H811" t="e">
        <f>TRIM(CLEAN(MID(Updates!D811,FIND("Account Password: ",Updates!D811)+18,(FIND("NETWORK ACCOUNTS",Updates!D811)-(FIND("Account Password:",Updates!D811)+18)))))</f>
        <v>#VALUE!</v>
      </c>
      <c r="I811" t="e">
        <f>TRIM(CLEAN(MID(Updates!D811,FIND("Password: ",Updates!D811)+10,(FIND("E-mail",Updates!D811)-(FIND("Password:",Updates!D811)+12)))))</f>
        <v>#VALUE!</v>
      </c>
      <c r="J811" t="e">
        <f>TRIM(CLEAN(MID(Updates!D811,FIND("Account to clone: ",Updates!D811)+18,(FIND("Position",Updates!D811)-(FIND("Account to clone: ",Updates!D811)+18)))))</f>
        <v>#VALUE!</v>
      </c>
      <c r="K811" t="e">
        <f>TRIM(CLEAN(MID(Updates!D811,FIND("Clone permissions of another account: ",Updates!D811)+38,(FIND("Email required:",Updates!D811)-(FIND("Clone permissions of another account: ",Updates!D811)+38)))))</f>
        <v>#VALUE!</v>
      </c>
      <c r="L811" t="e">
        <f t="shared" si="110"/>
        <v>#VALUE!</v>
      </c>
      <c r="M811" s="8" t="e">
        <f>TRIM(CLEAN(MID(Updates!D811,FIND("Branch: ",Updates!D811)+8,(FIND("Division",Updates!D811)-(FIND("Branch: ",Updates!D811)+8)))))</f>
        <v>#VALUE!</v>
      </c>
      <c r="N811" s="8" t="e">
        <f>TRIM(CLEAN(MID(Updates!D811,FIND("Pooled Position: ",Updates!D811)+17,(FIND("Are the",Updates!D811)-(FIND("Pooled Position: ",Updates!D811)+17)))))</f>
        <v>#VALUE!</v>
      </c>
      <c r="O811" t="e">
        <f>TRIM(CLEAN(MID(Updates!D811,FIND("Employee Name: ",Updates!D811)+15,(FIND("Job Title",Updates!D811)-(FIND("Employee Name: ",Updates!D811)+15)))))</f>
        <v>#VALUE!</v>
      </c>
      <c r="P811" t="e">
        <f t="shared" si="111"/>
        <v>#VALUE!</v>
      </c>
      <c r="Q811" t="e">
        <f t="shared" si="112"/>
        <v>#VALUE!</v>
      </c>
      <c r="R811" t="e">
        <f t="shared" si="113"/>
        <v>#VALUE!</v>
      </c>
      <c r="S811" t="e">
        <f>TRIM(CLEAN(MID(Updates!D811,FIND("Account to clone: ",Updates!D811)+18,(FIND("Position",Updates!D811)-(FIND("Account to clone: ",Updates!D811)+18)))))</f>
        <v>#VALUE!</v>
      </c>
      <c r="T811" t="str">
        <f t="shared" si="114"/>
        <v/>
      </c>
      <c r="U811" t="str">
        <f t="shared" si="115"/>
        <v>No</v>
      </c>
      <c r="V811" t="e">
        <f>TRIM(CLEAN(MID(Updates!D811,FIND("Home Share (H:\ drive) required: ",Updates!D811)+4,(FIND("Group Share (S:\ drive) required: ",Updates!D811)-(FIND("Home Share (H:\ drive) required: ",Updates!D811)+4)))))</f>
        <v>#VALUE!</v>
      </c>
      <c r="W811" t="str">
        <f t="shared" si="116"/>
        <v>No</v>
      </c>
      <c r="X811" t="e">
        <f>TRIM(CLEAN(MID(Updates!D811,FIND("S Drive Path: ",Updates!D811)+14,(FIND("Position",Updates!D811)-(FIND("S Drive Path: ",Updates!D811)+14)))))</f>
        <v>#VALUE!</v>
      </c>
      <c r="Y811" t="e">
        <f>("USR\"&amp;Updates!K811)</f>
        <v>#VALUE!</v>
      </c>
      <c r="Z811" t="e">
        <f>Updates!K811&amp;"$"</f>
        <v>#VALUE!</v>
      </c>
      <c r="AA811" s="11">
        <f t="shared" ca="1" si="117"/>
        <v>1</v>
      </c>
      <c r="AB811" s="6" t="str">
        <f ca="1">LOOKUP(AA811,AC2:AC21,AD2:AD21)</f>
        <v>DC1MDB01</v>
      </c>
    </row>
    <row r="812" spans="1:28" ht="12" customHeight="1">
      <c r="A812" s="6" t="e">
        <f>TRIM(CLEAN(MID(Updates!D812,FIND("Network User Id: ",Updates!D812)+17,(FIND("E-MAIL ACCOUNTS",Updates!D812)-(FIND("Network User Id:",Updates!D812)+17)))))</f>
        <v>#VALUE!</v>
      </c>
      <c r="B812" s="6" t="e">
        <f>TRIM(CLEAN(MID(Updates!D812,FIND("Logon ID: ",Updates!D812)+10,(FIND("Password:",Updates!D812)-(FIND("Logon ID:",Updates!D812)+10)))))</f>
        <v>#VALUE!</v>
      </c>
      <c r="C812" t="e">
        <f>TRIM(CLEAN(MID(Updates!D812,FIND("Primary Address: ",Updates!D812)+17,(FIND("Secondary Address:",Updates!D812)-(FIND("Primary Address: ",Updates!D812)+17)))))</f>
        <v>#VALUE!</v>
      </c>
      <c r="D812" t="e">
        <f>TRIM(CLEAN(MID(Updates!D812,FIND("Secondary Address: ",Updates!D812)+19,(FIND("** PLEASE DO NOT REPLY TO THIS E-MAIL. ",Updates!D812)-(FIND("Secondary Address: ",Updates!D812)+19)))))</f>
        <v>#VALUE!</v>
      </c>
      <c r="E812" t="b">
        <f>IF(COUNT(SEARCH({"transpo.ottawa.on.ca"},D812)),"@ottawa.ca")</f>
        <v>0</v>
      </c>
      <c r="F812" s="9" t="e">
        <f t="shared" si="109"/>
        <v>#VALUE!</v>
      </c>
      <c r="G812" t="e">
        <f>TRIM(CLEAN(MID(Updates!D812,FIND("E-mail Address: ",Updates!D812)+16,(FIND("The employee",Updates!D812)-(FIND("E-mail Address: ",Updates!D812)+16)))))</f>
        <v>#VALUE!</v>
      </c>
      <c r="H812" t="e">
        <f>TRIM(CLEAN(MID(Updates!D812,FIND("Account Password: ",Updates!D812)+18,(FIND("NETWORK ACCOUNTS",Updates!D812)-(FIND("Account Password:",Updates!D812)+18)))))</f>
        <v>#VALUE!</v>
      </c>
      <c r="I812" t="e">
        <f>TRIM(CLEAN(MID(Updates!D812,FIND("Password: ",Updates!D812)+10,(FIND("E-mail",Updates!D812)-(FIND("Password:",Updates!D812)+12)))))</f>
        <v>#VALUE!</v>
      </c>
      <c r="J812" t="e">
        <f>TRIM(CLEAN(MID(Updates!D812,FIND("Account to clone: ",Updates!D812)+18,(FIND("Position",Updates!D812)-(FIND("Account to clone: ",Updates!D812)+18)))))</f>
        <v>#VALUE!</v>
      </c>
      <c r="K812" t="e">
        <f>TRIM(CLEAN(MID(Updates!D812,FIND("Clone permissions of another account: ",Updates!D812)+38,(FIND("Email required:",Updates!D812)-(FIND("Clone permissions of another account: ",Updates!D812)+38)))))</f>
        <v>#VALUE!</v>
      </c>
      <c r="L812" t="e">
        <f t="shared" si="110"/>
        <v>#VALUE!</v>
      </c>
      <c r="M812" s="8" t="e">
        <f>TRIM(CLEAN(MID(Updates!D812,FIND("Branch: ",Updates!D812)+8,(FIND("Division",Updates!D812)-(FIND("Branch: ",Updates!D812)+8)))))</f>
        <v>#VALUE!</v>
      </c>
      <c r="N812" s="8" t="e">
        <f>TRIM(CLEAN(MID(Updates!D812,FIND("Pooled Position: ",Updates!D812)+17,(FIND("Are the",Updates!D812)-(FIND("Pooled Position: ",Updates!D812)+17)))))</f>
        <v>#VALUE!</v>
      </c>
      <c r="O812" t="e">
        <f>TRIM(CLEAN(MID(Updates!D812,FIND("Employee Name: ",Updates!D812)+15,(FIND("Job Title",Updates!D812)-(FIND("Employee Name: ",Updates!D812)+15)))))</f>
        <v>#VALUE!</v>
      </c>
      <c r="P812" t="e">
        <f t="shared" si="111"/>
        <v>#VALUE!</v>
      </c>
      <c r="Q812" t="e">
        <f t="shared" si="112"/>
        <v>#VALUE!</v>
      </c>
      <c r="R812" t="e">
        <f t="shared" si="113"/>
        <v>#VALUE!</v>
      </c>
      <c r="S812" t="e">
        <f>TRIM(CLEAN(MID(Updates!D812,FIND("Account to clone: ",Updates!D812)+18,(FIND("Position",Updates!D812)-(FIND("Account to clone: ",Updates!D812)+18)))))</f>
        <v>#VALUE!</v>
      </c>
      <c r="T812" t="str">
        <f t="shared" si="114"/>
        <v/>
      </c>
      <c r="U812" t="str">
        <f t="shared" si="115"/>
        <v>No</v>
      </c>
      <c r="V812" t="e">
        <f>TRIM(CLEAN(MID(Updates!D812,FIND("Home Share (H:\ drive) required: ",Updates!D812)+4,(FIND("Group Share (S:\ drive) required: ",Updates!D812)-(FIND("Home Share (H:\ drive) required: ",Updates!D812)+4)))))</f>
        <v>#VALUE!</v>
      </c>
      <c r="W812" t="str">
        <f t="shared" si="116"/>
        <v>No</v>
      </c>
      <c r="X812" t="e">
        <f>TRIM(CLEAN(MID(Updates!D812,FIND("S Drive Path: ",Updates!D812)+14,(FIND("Position",Updates!D812)-(FIND("S Drive Path: ",Updates!D812)+14)))))</f>
        <v>#VALUE!</v>
      </c>
      <c r="Y812" t="e">
        <f>("USR\"&amp;Updates!K812)</f>
        <v>#VALUE!</v>
      </c>
      <c r="Z812" t="e">
        <f>Updates!K812&amp;"$"</f>
        <v>#VALUE!</v>
      </c>
      <c r="AA812" s="11">
        <f t="shared" ca="1" si="117"/>
        <v>8</v>
      </c>
      <c r="AB812" s="6" t="str">
        <f ca="1">LOOKUP(AA812,AC2:AC21,AD2:AD21)</f>
        <v>DC1MDB08</v>
      </c>
    </row>
    <row r="813" spans="1:28" ht="12" customHeight="1">
      <c r="A813" s="6" t="e">
        <f>TRIM(CLEAN(MID(Updates!D813,FIND("Network User Id: ",Updates!D813)+17,(FIND("E-MAIL ACCOUNTS",Updates!D813)-(FIND("Network User Id:",Updates!D813)+17)))))</f>
        <v>#VALUE!</v>
      </c>
      <c r="B813" s="6" t="e">
        <f>TRIM(CLEAN(MID(Updates!D813,FIND("Logon ID: ",Updates!D813)+10,(FIND("Password:",Updates!D813)-(FIND("Logon ID:",Updates!D813)+10)))))</f>
        <v>#VALUE!</v>
      </c>
      <c r="C813" t="e">
        <f>TRIM(CLEAN(MID(Updates!D813,FIND("Primary Address: ",Updates!D813)+17,(FIND("Secondary Address:",Updates!D813)-(FIND("Primary Address: ",Updates!D813)+17)))))</f>
        <v>#VALUE!</v>
      </c>
      <c r="D813" t="e">
        <f>TRIM(CLEAN(MID(Updates!D813,FIND("Secondary Address: ",Updates!D813)+19,(FIND("** PLEASE DO NOT REPLY TO THIS E-MAIL. ",Updates!D813)-(FIND("Secondary Address: ",Updates!D813)+19)))))</f>
        <v>#VALUE!</v>
      </c>
      <c r="E813" t="b">
        <f>IF(COUNT(SEARCH({"transpo.ottawa.on.ca"},D813)),"@ottawa.ca")</f>
        <v>0</v>
      </c>
      <c r="F813" s="9" t="e">
        <f t="shared" si="109"/>
        <v>#VALUE!</v>
      </c>
      <c r="G813" t="e">
        <f>TRIM(CLEAN(MID(Updates!D813,FIND("E-mail Address: ",Updates!D813)+16,(FIND("The employee",Updates!D813)-(FIND("E-mail Address: ",Updates!D813)+16)))))</f>
        <v>#VALUE!</v>
      </c>
      <c r="H813" t="e">
        <f>TRIM(CLEAN(MID(Updates!D813,FIND("Account Password: ",Updates!D813)+18,(FIND("NETWORK ACCOUNTS",Updates!D813)-(FIND("Account Password:",Updates!D813)+18)))))</f>
        <v>#VALUE!</v>
      </c>
      <c r="I813" t="e">
        <f>TRIM(CLEAN(MID(Updates!D813,FIND("Password: ",Updates!D813)+10,(FIND("E-mail",Updates!D813)-(FIND("Password:",Updates!D813)+12)))))</f>
        <v>#VALUE!</v>
      </c>
      <c r="J813" t="e">
        <f>TRIM(CLEAN(MID(Updates!D813,FIND("Account to clone: ",Updates!D813)+18,(FIND("Position",Updates!D813)-(FIND("Account to clone: ",Updates!D813)+18)))))</f>
        <v>#VALUE!</v>
      </c>
      <c r="K813" t="e">
        <f>TRIM(CLEAN(MID(Updates!D813,FIND("Clone permissions of another account: ",Updates!D813)+38,(FIND("Email required:",Updates!D813)-(FIND("Clone permissions of another account: ",Updates!D813)+38)))))</f>
        <v>#VALUE!</v>
      </c>
      <c r="L813" t="e">
        <f t="shared" si="110"/>
        <v>#VALUE!</v>
      </c>
      <c r="M813" s="8" t="e">
        <f>TRIM(CLEAN(MID(Updates!D813,FIND("Branch: ",Updates!D813)+8,(FIND("Division",Updates!D813)-(FIND("Branch: ",Updates!D813)+8)))))</f>
        <v>#VALUE!</v>
      </c>
      <c r="N813" s="8" t="e">
        <f>TRIM(CLEAN(MID(Updates!D813,FIND("Pooled Position: ",Updates!D813)+17,(FIND("Are the",Updates!D813)-(FIND("Pooled Position: ",Updates!D813)+17)))))</f>
        <v>#VALUE!</v>
      </c>
      <c r="O813" t="e">
        <f>TRIM(CLEAN(MID(Updates!D813,FIND("Employee Name: ",Updates!D813)+15,(FIND("Job Title",Updates!D813)-(FIND("Employee Name: ",Updates!D813)+15)))))</f>
        <v>#VALUE!</v>
      </c>
      <c r="P813" t="e">
        <f t="shared" si="111"/>
        <v>#VALUE!</v>
      </c>
      <c r="Q813" t="e">
        <f t="shared" si="112"/>
        <v>#VALUE!</v>
      </c>
      <c r="R813" t="e">
        <f t="shared" si="113"/>
        <v>#VALUE!</v>
      </c>
      <c r="S813" t="e">
        <f>TRIM(CLEAN(MID(Updates!D813,FIND("Account to clone: ",Updates!D813)+18,(FIND("Position",Updates!D813)-(FIND("Account to clone: ",Updates!D813)+18)))))</f>
        <v>#VALUE!</v>
      </c>
      <c r="T813" t="str">
        <f t="shared" si="114"/>
        <v/>
      </c>
      <c r="U813" t="str">
        <f t="shared" si="115"/>
        <v>No</v>
      </c>
      <c r="V813" t="e">
        <f>TRIM(CLEAN(MID(Updates!D813,FIND("Home Share (H:\ drive) required: ",Updates!D813)+4,(FIND("Group Share (S:\ drive) required: ",Updates!D813)-(FIND("Home Share (H:\ drive) required: ",Updates!D813)+4)))))</f>
        <v>#VALUE!</v>
      </c>
      <c r="W813" t="str">
        <f t="shared" si="116"/>
        <v>No</v>
      </c>
      <c r="X813" t="e">
        <f>TRIM(CLEAN(MID(Updates!D813,FIND("S Drive Path: ",Updates!D813)+14,(FIND("Position",Updates!D813)-(FIND("S Drive Path: ",Updates!D813)+14)))))</f>
        <v>#VALUE!</v>
      </c>
      <c r="Y813" t="e">
        <f>("USR\"&amp;Updates!K813)</f>
        <v>#VALUE!</v>
      </c>
      <c r="Z813" t="e">
        <f>Updates!K813&amp;"$"</f>
        <v>#VALUE!</v>
      </c>
      <c r="AA813" s="11">
        <f t="shared" ca="1" si="117"/>
        <v>2</v>
      </c>
      <c r="AB813" s="6" t="str">
        <f ca="1">LOOKUP(AA813,AC2:AC21,AD2:AD21)</f>
        <v>DC1MDB02</v>
      </c>
    </row>
    <row r="814" spans="1:28" ht="12" customHeight="1">
      <c r="A814" s="6" t="e">
        <f>TRIM(CLEAN(MID(Updates!D814,FIND("Network User Id: ",Updates!D814)+17,(FIND("E-MAIL ACCOUNTS",Updates!D814)-(FIND("Network User Id:",Updates!D814)+17)))))</f>
        <v>#VALUE!</v>
      </c>
      <c r="B814" s="6" t="e">
        <f>TRIM(CLEAN(MID(Updates!D814,FIND("Logon ID: ",Updates!D814)+10,(FIND("Password:",Updates!D814)-(FIND("Logon ID:",Updates!D814)+10)))))</f>
        <v>#VALUE!</v>
      </c>
      <c r="C814" t="e">
        <f>TRIM(CLEAN(MID(Updates!D814,FIND("Primary Address: ",Updates!D814)+17,(FIND("Secondary Address:",Updates!D814)-(FIND("Primary Address: ",Updates!D814)+17)))))</f>
        <v>#VALUE!</v>
      </c>
      <c r="D814" t="e">
        <f>TRIM(CLEAN(MID(Updates!D814,FIND("Secondary Address: ",Updates!D814)+19,(FIND("** PLEASE DO NOT REPLY TO THIS E-MAIL. ",Updates!D814)-(FIND("Secondary Address: ",Updates!D814)+19)))))</f>
        <v>#VALUE!</v>
      </c>
      <c r="E814" t="b">
        <f>IF(COUNT(SEARCH({"transpo.ottawa.on.ca"},D814)),"@ottawa.ca")</f>
        <v>0</v>
      </c>
      <c r="F814" s="9" t="e">
        <f t="shared" si="109"/>
        <v>#VALUE!</v>
      </c>
      <c r="G814" t="e">
        <f>TRIM(CLEAN(MID(Updates!D814,FIND("E-mail Address: ",Updates!D814)+16,(FIND("The employee",Updates!D814)-(FIND("E-mail Address: ",Updates!D814)+16)))))</f>
        <v>#VALUE!</v>
      </c>
      <c r="H814" t="e">
        <f>TRIM(CLEAN(MID(Updates!D814,FIND("Account Password: ",Updates!D814)+18,(FIND("NETWORK ACCOUNTS",Updates!D814)-(FIND("Account Password:",Updates!D814)+18)))))</f>
        <v>#VALUE!</v>
      </c>
      <c r="I814" t="e">
        <f>TRIM(CLEAN(MID(Updates!D814,FIND("Password: ",Updates!D814)+10,(FIND("E-mail",Updates!D814)-(FIND("Password:",Updates!D814)+12)))))</f>
        <v>#VALUE!</v>
      </c>
      <c r="J814" t="e">
        <f>TRIM(CLEAN(MID(Updates!D814,FIND("Account to clone: ",Updates!D814)+18,(FIND("Position",Updates!D814)-(FIND("Account to clone: ",Updates!D814)+18)))))</f>
        <v>#VALUE!</v>
      </c>
      <c r="K814" t="e">
        <f>TRIM(CLEAN(MID(Updates!D814,FIND("Clone permissions of another account: ",Updates!D814)+38,(FIND("Email required:",Updates!D814)-(FIND("Clone permissions of another account: ",Updates!D814)+38)))))</f>
        <v>#VALUE!</v>
      </c>
      <c r="L814" t="e">
        <f t="shared" si="110"/>
        <v>#VALUE!</v>
      </c>
      <c r="M814" s="8" t="e">
        <f>TRIM(CLEAN(MID(Updates!D814,FIND("Branch: ",Updates!D814)+8,(FIND("Division",Updates!D814)-(FIND("Branch: ",Updates!D814)+8)))))</f>
        <v>#VALUE!</v>
      </c>
      <c r="N814" s="8" t="e">
        <f>TRIM(CLEAN(MID(Updates!D814,FIND("Pooled Position: ",Updates!D814)+17,(FIND("Are the",Updates!D814)-(FIND("Pooled Position: ",Updates!D814)+17)))))</f>
        <v>#VALUE!</v>
      </c>
      <c r="O814" t="e">
        <f>TRIM(CLEAN(MID(Updates!D814,FIND("Employee Name: ",Updates!D814)+15,(FIND("Job Title",Updates!D814)-(FIND("Employee Name: ",Updates!D814)+15)))))</f>
        <v>#VALUE!</v>
      </c>
      <c r="P814" t="e">
        <f t="shared" si="111"/>
        <v>#VALUE!</v>
      </c>
      <c r="Q814" t="e">
        <f t="shared" si="112"/>
        <v>#VALUE!</v>
      </c>
      <c r="R814" t="e">
        <f t="shared" si="113"/>
        <v>#VALUE!</v>
      </c>
      <c r="S814" t="e">
        <f>TRIM(CLEAN(MID(Updates!D814,FIND("Account to clone: ",Updates!D814)+18,(FIND("Position",Updates!D814)-(FIND("Account to clone: ",Updates!D814)+18)))))</f>
        <v>#VALUE!</v>
      </c>
      <c r="T814" t="str">
        <f t="shared" si="114"/>
        <v/>
      </c>
      <c r="U814" t="str">
        <f t="shared" si="115"/>
        <v>No</v>
      </c>
      <c r="V814" t="e">
        <f>TRIM(CLEAN(MID(Updates!D814,FIND("Home Share (H:\ drive) required: ",Updates!D814)+4,(FIND("Group Share (S:\ drive) required: ",Updates!D814)-(FIND("Home Share (H:\ drive) required: ",Updates!D814)+4)))))</f>
        <v>#VALUE!</v>
      </c>
      <c r="W814" t="str">
        <f t="shared" si="116"/>
        <v>No</v>
      </c>
      <c r="X814" t="e">
        <f>TRIM(CLEAN(MID(Updates!D814,FIND("S Drive Path: ",Updates!D814)+14,(FIND("Position",Updates!D814)-(FIND("S Drive Path: ",Updates!D814)+14)))))</f>
        <v>#VALUE!</v>
      </c>
      <c r="Y814" t="e">
        <f>("USR\"&amp;Updates!K814)</f>
        <v>#VALUE!</v>
      </c>
      <c r="Z814" t="e">
        <f>Updates!K814&amp;"$"</f>
        <v>#VALUE!</v>
      </c>
      <c r="AA814" s="11">
        <f t="shared" ca="1" si="117"/>
        <v>8</v>
      </c>
      <c r="AB814" s="6" t="str">
        <f ca="1">LOOKUP(AA814,AC2:AC21,AD2:AD21)</f>
        <v>DC1MDB08</v>
      </c>
    </row>
    <row r="815" spans="1:28" ht="12" customHeight="1">
      <c r="A815" s="6" t="e">
        <f>TRIM(CLEAN(MID(Updates!D815,FIND("Network User Id: ",Updates!D815)+17,(FIND("E-MAIL ACCOUNTS",Updates!D815)-(FIND("Network User Id:",Updates!D815)+17)))))</f>
        <v>#VALUE!</v>
      </c>
      <c r="B815" s="6" t="e">
        <f>TRIM(CLEAN(MID(Updates!D815,FIND("Logon ID: ",Updates!D815)+10,(FIND("Password:",Updates!D815)-(FIND("Logon ID:",Updates!D815)+10)))))</f>
        <v>#VALUE!</v>
      </c>
      <c r="C815" t="e">
        <f>TRIM(CLEAN(MID(Updates!D815,FIND("Primary Address: ",Updates!D815)+17,(FIND("Secondary Address:",Updates!D815)-(FIND("Primary Address: ",Updates!D815)+17)))))</f>
        <v>#VALUE!</v>
      </c>
      <c r="D815" t="e">
        <f>TRIM(CLEAN(MID(Updates!D815,FIND("Secondary Address: ",Updates!D815)+19,(FIND("** PLEASE DO NOT REPLY TO THIS E-MAIL. ",Updates!D815)-(FIND("Secondary Address: ",Updates!D815)+19)))))</f>
        <v>#VALUE!</v>
      </c>
      <c r="E815" t="b">
        <f>IF(COUNT(SEARCH({"transpo.ottawa.on.ca"},D815)),"@ottawa.ca")</f>
        <v>0</v>
      </c>
      <c r="F815" s="9" t="e">
        <f t="shared" si="109"/>
        <v>#VALUE!</v>
      </c>
      <c r="G815" t="e">
        <f>TRIM(CLEAN(MID(Updates!D815,FIND("E-mail Address: ",Updates!D815)+16,(FIND("The employee",Updates!D815)-(FIND("E-mail Address: ",Updates!D815)+16)))))</f>
        <v>#VALUE!</v>
      </c>
      <c r="H815" t="e">
        <f>TRIM(CLEAN(MID(Updates!D815,FIND("Account Password: ",Updates!D815)+18,(FIND("NETWORK ACCOUNTS",Updates!D815)-(FIND("Account Password:",Updates!D815)+18)))))</f>
        <v>#VALUE!</v>
      </c>
      <c r="I815" t="e">
        <f>TRIM(CLEAN(MID(Updates!D815,FIND("Password: ",Updates!D815)+10,(FIND("E-mail",Updates!D815)-(FIND("Password:",Updates!D815)+12)))))</f>
        <v>#VALUE!</v>
      </c>
      <c r="J815" t="e">
        <f>TRIM(CLEAN(MID(Updates!D815,FIND("Account to clone: ",Updates!D815)+18,(FIND("Position",Updates!D815)-(FIND("Account to clone: ",Updates!D815)+18)))))</f>
        <v>#VALUE!</v>
      </c>
      <c r="K815" t="e">
        <f>TRIM(CLEAN(MID(Updates!D815,FIND("Clone permissions of another account: ",Updates!D815)+38,(FIND("Email required:",Updates!D815)-(FIND("Clone permissions of another account: ",Updates!D815)+38)))))</f>
        <v>#VALUE!</v>
      </c>
      <c r="L815" t="e">
        <f t="shared" si="110"/>
        <v>#VALUE!</v>
      </c>
      <c r="M815" s="8" t="e">
        <f>TRIM(CLEAN(MID(Updates!D815,FIND("Branch: ",Updates!D815)+8,(FIND("Division",Updates!D815)-(FIND("Branch: ",Updates!D815)+8)))))</f>
        <v>#VALUE!</v>
      </c>
      <c r="N815" s="8" t="e">
        <f>TRIM(CLEAN(MID(Updates!D815,FIND("Pooled Position: ",Updates!D815)+17,(FIND("Are the",Updates!D815)-(FIND("Pooled Position: ",Updates!D815)+17)))))</f>
        <v>#VALUE!</v>
      </c>
      <c r="O815" t="e">
        <f>TRIM(CLEAN(MID(Updates!D815,FIND("Employee Name: ",Updates!D815)+15,(FIND("Job Title",Updates!D815)-(FIND("Employee Name: ",Updates!D815)+15)))))</f>
        <v>#VALUE!</v>
      </c>
      <c r="P815" t="e">
        <f t="shared" si="111"/>
        <v>#VALUE!</v>
      </c>
      <c r="Q815" t="e">
        <f t="shared" si="112"/>
        <v>#VALUE!</v>
      </c>
      <c r="R815" t="e">
        <f t="shared" si="113"/>
        <v>#VALUE!</v>
      </c>
      <c r="S815" t="e">
        <f>TRIM(CLEAN(MID(Updates!D815,FIND("Account to clone: ",Updates!D815)+18,(FIND("Position",Updates!D815)-(FIND("Account to clone: ",Updates!D815)+18)))))</f>
        <v>#VALUE!</v>
      </c>
      <c r="T815" t="str">
        <f t="shared" si="114"/>
        <v/>
      </c>
      <c r="U815" t="str">
        <f t="shared" si="115"/>
        <v>No</v>
      </c>
      <c r="V815" t="e">
        <f>TRIM(CLEAN(MID(Updates!D815,FIND("Home Share (H:\ drive) required: ",Updates!D815)+4,(FIND("Group Share (S:\ drive) required: ",Updates!D815)-(FIND("Home Share (H:\ drive) required: ",Updates!D815)+4)))))</f>
        <v>#VALUE!</v>
      </c>
      <c r="W815" t="str">
        <f t="shared" si="116"/>
        <v>No</v>
      </c>
      <c r="X815" t="e">
        <f>TRIM(CLEAN(MID(Updates!D815,FIND("S Drive Path: ",Updates!D815)+14,(FIND("Position",Updates!D815)-(FIND("S Drive Path: ",Updates!D815)+14)))))</f>
        <v>#VALUE!</v>
      </c>
      <c r="Y815" t="e">
        <f>("USR\"&amp;Updates!K815)</f>
        <v>#VALUE!</v>
      </c>
      <c r="Z815" t="e">
        <f>Updates!K815&amp;"$"</f>
        <v>#VALUE!</v>
      </c>
      <c r="AA815" s="11">
        <f t="shared" ca="1" si="117"/>
        <v>18</v>
      </c>
      <c r="AB815" s="6" t="str">
        <f ca="1">LOOKUP(AA815,AC2:AC21,AD2:AD21)</f>
        <v>DC4MDB08</v>
      </c>
    </row>
    <row r="816" spans="1:28" ht="12" customHeight="1">
      <c r="A816" s="6" t="e">
        <f>TRIM(CLEAN(MID(Updates!D816,FIND("Network User Id: ",Updates!D816)+17,(FIND("E-MAIL ACCOUNTS",Updates!D816)-(FIND("Network User Id:",Updates!D816)+17)))))</f>
        <v>#VALUE!</v>
      </c>
      <c r="B816" s="6" t="e">
        <f>TRIM(CLEAN(MID(Updates!D816,FIND("Logon ID: ",Updates!D816)+10,(FIND("Password:",Updates!D816)-(FIND("Logon ID:",Updates!D816)+10)))))</f>
        <v>#VALUE!</v>
      </c>
      <c r="C816" t="e">
        <f>TRIM(CLEAN(MID(Updates!D816,FIND("Primary Address: ",Updates!D816)+17,(FIND("Secondary Address:",Updates!D816)-(FIND("Primary Address: ",Updates!D816)+17)))))</f>
        <v>#VALUE!</v>
      </c>
      <c r="D816" t="e">
        <f>TRIM(CLEAN(MID(Updates!D816,FIND("Secondary Address: ",Updates!D816)+19,(FIND("** PLEASE DO NOT REPLY TO THIS E-MAIL. ",Updates!D816)-(FIND("Secondary Address: ",Updates!D816)+19)))))</f>
        <v>#VALUE!</v>
      </c>
      <c r="E816" t="b">
        <f>IF(COUNT(SEARCH({"transpo.ottawa.on.ca"},D816)),"@ottawa.ca")</f>
        <v>0</v>
      </c>
      <c r="F816" s="9" t="e">
        <f t="shared" si="109"/>
        <v>#VALUE!</v>
      </c>
      <c r="G816" t="e">
        <f>TRIM(CLEAN(MID(Updates!D816,FIND("E-mail Address: ",Updates!D816)+16,(FIND("The employee",Updates!D816)-(FIND("E-mail Address: ",Updates!D816)+16)))))</f>
        <v>#VALUE!</v>
      </c>
      <c r="H816" t="e">
        <f>TRIM(CLEAN(MID(Updates!D816,FIND("Account Password: ",Updates!D816)+18,(FIND("NETWORK ACCOUNTS",Updates!D816)-(FIND("Account Password:",Updates!D816)+18)))))</f>
        <v>#VALUE!</v>
      </c>
      <c r="I816" t="e">
        <f>TRIM(CLEAN(MID(Updates!D816,FIND("Password: ",Updates!D816)+10,(FIND("E-mail",Updates!D816)-(FIND("Password:",Updates!D816)+12)))))</f>
        <v>#VALUE!</v>
      </c>
      <c r="J816" t="e">
        <f>TRIM(CLEAN(MID(Updates!D816,FIND("Account to clone: ",Updates!D816)+18,(FIND("Position",Updates!D816)-(FIND("Account to clone: ",Updates!D816)+18)))))</f>
        <v>#VALUE!</v>
      </c>
      <c r="K816" t="e">
        <f>TRIM(CLEAN(MID(Updates!D816,FIND("Clone permissions of another account: ",Updates!D816)+38,(FIND("Email required:",Updates!D816)-(FIND("Clone permissions of another account: ",Updates!D816)+38)))))</f>
        <v>#VALUE!</v>
      </c>
      <c r="L816" t="e">
        <f t="shared" si="110"/>
        <v>#VALUE!</v>
      </c>
      <c r="M816" s="8" t="e">
        <f>TRIM(CLEAN(MID(Updates!D816,FIND("Branch: ",Updates!D816)+8,(FIND("Division",Updates!D816)-(FIND("Branch: ",Updates!D816)+8)))))</f>
        <v>#VALUE!</v>
      </c>
      <c r="N816" s="8" t="e">
        <f>TRIM(CLEAN(MID(Updates!D816,FIND("Pooled Position: ",Updates!D816)+17,(FIND("Are the",Updates!D816)-(FIND("Pooled Position: ",Updates!D816)+17)))))</f>
        <v>#VALUE!</v>
      </c>
      <c r="O816" t="e">
        <f>TRIM(CLEAN(MID(Updates!D816,FIND("Employee Name: ",Updates!D816)+15,(FIND("Job Title",Updates!D816)-(FIND("Employee Name: ",Updates!D816)+15)))))</f>
        <v>#VALUE!</v>
      </c>
      <c r="P816" t="e">
        <f t="shared" si="111"/>
        <v>#VALUE!</v>
      </c>
      <c r="Q816" t="e">
        <f t="shared" si="112"/>
        <v>#VALUE!</v>
      </c>
      <c r="R816" t="e">
        <f t="shared" si="113"/>
        <v>#VALUE!</v>
      </c>
      <c r="S816" t="e">
        <f>TRIM(CLEAN(MID(Updates!D816,FIND("Account to clone: ",Updates!D816)+18,(FIND("Position",Updates!D816)-(FIND("Account to clone: ",Updates!D816)+18)))))</f>
        <v>#VALUE!</v>
      </c>
      <c r="T816" t="str">
        <f t="shared" si="114"/>
        <v/>
      </c>
      <c r="U816" t="str">
        <f t="shared" si="115"/>
        <v>No</v>
      </c>
      <c r="V816" t="e">
        <f>TRIM(CLEAN(MID(Updates!D816,FIND("Home Share (H:\ drive) required: ",Updates!D816)+4,(FIND("Group Share (S:\ drive) required: ",Updates!D816)-(FIND("Home Share (H:\ drive) required: ",Updates!D816)+4)))))</f>
        <v>#VALUE!</v>
      </c>
      <c r="W816" t="str">
        <f t="shared" si="116"/>
        <v>No</v>
      </c>
      <c r="X816" t="e">
        <f>TRIM(CLEAN(MID(Updates!D816,FIND("S Drive Path: ",Updates!D816)+14,(FIND("Position",Updates!D816)-(FIND("S Drive Path: ",Updates!D816)+14)))))</f>
        <v>#VALUE!</v>
      </c>
      <c r="Y816" t="e">
        <f>("USR\"&amp;Updates!K816)</f>
        <v>#VALUE!</v>
      </c>
      <c r="Z816" t="e">
        <f>Updates!K816&amp;"$"</f>
        <v>#VALUE!</v>
      </c>
      <c r="AA816" s="11">
        <f t="shared" ca="1" si="117"/>
        <v>3</v>
      </c>
      <c r="AB816" s="6" t="str">
        <f ca="1">LOOKUP(AA816,AC2:AC21,AD2:AD21)</f>
        <v>DC1MDB03</v>
      </c>
    </row>
    <row r="817" spans="1:28" ht="12" customHeight="1">
      <c r="A817" s="6" t="e">
        <f>TRIM(CLEAN(MID(Updates!D817,FIND("Network User Id: ",Updates!D817)+17,(FIND("E-MAIL ACCOUNTS",Updates!D817)-(FIND("Network User Id:",Updates!D817)+17)))))</f>
        <v>#VALUE!</v>
      </c>
      <c r="B817" s="6" t="e">
        <f>TRIM(CLEAN(MID(Updates!D817,FIND("Logon ID: ",Updates!D817)+10,(FIND("Password:",Updates!D817)-(FIND("Logon ID:",Updates!D817)+10)))))</f>
        <v>#VALUE!</v>
      </c>
      <c r="C817" t="e">
        <f>TRIM(CLEAN(MID(Updates!D817,FIND("Primary Address: ",Updates!D817)+17,(FIND("Secondary Address:",Updates!D817)-(FIND("Primary Address: ",Updates!D817)+17)))))</f>
        <v>#VALUE!</v>
      </c>
      <c r="D817" t="e">
        <f>TRIM(CLEAN(MID(Updates!D817,FIND("Secondary Address: ",Updates!D817)+19,(FIND("** PLEASE DO NOT REPLY TO THIS E-MAIL. ",Updates!D817)-(FIND("Secondary Address: ",Updates!D817)+19)))))</f>
        <v>#VALUE!</v>
      </c>
      <c r="E817" t="b">
        <f>IF(COUNT(SEARCH({"transpo.ottawa.on.ca"},D817)),"@ottawa.ca")</f>
        <v>0</v>
      </c>
      <c r="F817" s="9" t="e">
        <f t="shared" si="109"/>
        <v>#VALUE!</v>
      </c>
      <c r="G817" t="e">
        <f>TRIM(CLEAN(MID(Updates!D817,FIND("E-mail Address: ",Updates!D817)+16,(FIND("The employee",Updates!D817)-(FIND("E-mail Address: ",Updates!D817)+16)))))</f>
        <v>#VALUE!</v>
      </c>
      <c r="H817" t="e">
        <f>TRIM(CLEAN(MID(Updates!D817,FIND("Account Password: ",Updates!D817)+18,(FIND("NETWORK ACCOUNTS",Updates!D817)-(FIND("Account Password:",Updates!D817)+18)))))</f>
        <v>#VALUE!</v>
      </c>
      <c r="I817" t="e">
        <f>TRIM(CLEAN(MID(Updates!D817,FIND("Password: ",Updates!D817)+10,(FIND("E-mail",Updates!D817)-(FIND("Password:",Updates!D817)+12)))))</f>
        <v>#VALUE!</v>
      </c>
      <c r="J817" t="e">
        <f>TRIM(CLEAN(MID(Updates!D817,FIND("Account to clone: ",Updates!D817)+18,(FIND("Position",Updates!D817)-(FIND("Account to clone: ",Updates!D817)+18)))))</f>
        <v>#VALUE!</v>
      </c>
      <c r="K817" t="e">
        <f>TRIM(CLEAN(MID(Updates!D817,FIND("Clone permissions of another account: ",Updates!D817)+38,(FIND("Email required:",Updates!D817)-(FIND("Clone permissions of another account: ",Updates!D817)+38)))))</f>
        <v>#VALUE!</v>
      </c>
      <c r="L817" t="e">
        <f t="shared" si="110"/>
        <v>#VALUE!</v>
      </c>
      <c r="M817" s="8" t="e">
        <f>TRIM(CLEAN(MID(Updates!D817,FIND("Branch: ",Updates!D817)+8,(FIND("Division",Updates!D817)-(FIND("Branch: ",Updates!D817)+8)))))</f>
        <v>#VALUE!</v>
      </c>
      <c r="N817" s="8" t="e">
        <f>TRIM(CLEAN(MID(Updates!D817,FIND("Pooled Position: ",Updates!D817)+17,(FIND("Are the",Updates!D817)-(FIND("Pooled Position: ",Updates!D817)+17)))))</f>
        <v>#VALUE!</v>
      </c>
      <c r="O817" t="e">
        <f>TRIM(CLEAN(MID(Updates!D817,FIND("Employee Name: ",Updates!D817)+15,(FIND("Job Title",Updates!D817)-(FIND("Employee Name: ",Updates!D817)+15)))))</f>
        <v>#VALUE!</v>
      </c>
      <c r="P817" t="e">
        <f t="shared" si="111"/>
        <v>#VALUE!</v>
      </c>
      <c r="Q817" t="e">
        <f t="shared" si="112"/>
        <v>#VALUE!</v>
      </c>
      <c r="R817" t="e">
        <f t="shared" si="113"/>
        <v>#VALUE!</v>
      </c>
      <c r="S817" t="e">
        <f>TRIM(CLEAN(MID(Updates!D817,FIND("Account to clone: ",Updates!D817)+18,(FIND("Position",Updates!D817)-(FIND("Account to clone: ",Updates!D817)+18)))))</f>
        <v>#VALUE!</v>
      </c>
      <c r="T817" t="str">
        <f t="shared" si="114"/>
        <v/>
      </c>
      <c r="U817" t="str">
        <f t="shared" si="115"/>
        <v>No</v>
      </c>
      <c r="V817" t="e">
        <f>TRIM(CLEAN(MID(Updates!D817,FIND("Home Share (H:\ drive) required: ",Updates!D817)+4,(FIND("Group Share (S:\ drive) required: ",Updates!D817)-(FIND("Home Share (H:\ drive) required: ",Updates!D817)+4)))))</f>
        <v>#VALUE!</v>
      </c>
      <c r="W817" t="str">
        <f t="shared" si="116"/>
        <v>No</v>
      </c>
      <c r="X817" t="e">
        <f>TRIM(CLEAN(MID(Updates!D817,FIND("S Drive Path: ",Updates!D817)+14,(FIND("Position",Updates!D817)-(FIND("S Drive Path: ",Updates!D817)+14)))))</f>
        <v>#VALUE!</v>
      </c>
      <c r="Y817" t="e">
        <f>("USR\"&amp;Updates!K817)</f>
        <v>#VALUE!</v>
      </c>
      <c r="Z817" t="e">
        <f>Updates!K817&amp;"$"</f>
        <v>#VALUE!</v>
      </c>
      <c r="AA817" s="11">
        <f t="shared" ca="1" si="117"/>
        <v>12</v>
      </c>
      <c r="AB817" s="6" t="str">
        <f ca="1">LOOKUP(AA817,AC2:AC21,AD2:AD21)</f>
        <v>DC4MDB02</v>
      </c>
    </row>
    <row r="818" spans="1:28" ht="12" customHeight="1">
      <c r="A818" s="6" t="e">
        <f>TRIM(CLEAN(MID(Updates!D818,FIND("Network User Id: ",Updates!D818)+17,(FIND("E-MAIL ACCOUNTS",Updates!D818)-(FIND("Network User Id:",Updates!D818)+17)))))</f>
        <v>#VALUE!</v>
      </c>
      <c r="B818" s="6" t="e">
        <f>TRIM(CLEAN(MID(Updates!D818,FIND("Logon ID: ",Updates!D818)+10,(FIND("Password:",Updates!D818)-(FIND("Logon ID:",Updates!D818)+10)))))</f>
        <v>#VALUE!</v>
      </c>
      <c r="C818" t="e">
        <f>TRIM(CLEAN(MID(Updates!D818,FIND("Primary Address: ",Updates!D818)+17,(FIND("Secondary Address:",Updates!D818)-(FIND("Primary Address: ",Updates!D818)+17)))))</f>
        <v>#VALUE!</v>
      </c>
      <c r="D818" t="e">
        <f>TRIM(CLEAN(MID(Updates!D818,FIND("Secondary Address: ",Updates!D818)+19,(FIND("** PLEASE DO NOT REPLY TO THIS E-MAIL. ",Updates!D818)-(FIND("Secondary Address: ",Updates!D818)+19)))))</f>
        <v>#VALUE!</v>
      </c>
      <c r="E818" t="b">
        <f>IF(COUNT(SEARCH({"transpo.ottawa.on.ca"},D818)),"@ottawa.ca")</f>
        <v>0</v>
      </c>
      <c r="F818" s="9" t="e">
        <f t="shared" si="109"/>
        <v>#VALUE!</v>
      </c>
      <c r="G818" t="e">
        <f>TRIM(CLEAN(MID(Updates!D818,FIND("E-mail Address: ",Updates!D818)+16,(FIND("The employee",Updates!D818)-(FIND("E-mail Address: ",Updates!D818)+16)))))</f>
        <v>#VALUE!</v>
      </c>
      <c r="H818" t="e">
        <f>TRIM(CLEAN(MID(Updates!D818,FIND("Account Password: ",Updates!D818)+18,(FIND("NETWORK ACCOUNTS",Updates!D818)-(FIND("Account Password:",Updates!D818)+18)))))</f>
        <v>#VALUE!</v>
      </c>
      <c r="I818" t="e">
        <f>TRIM(CLEAN(MID(Updates!D818,FIND("Password: ",Updates!D818)+10,(FIND("E-mail",Updates!D818)-(FIND("Password:",Updates!D818)+12)))))</f>
        <v>#VALUE!</v>
      </c>
      <c r="J818" t="e">
        <f>TRIM(CLEAN(MID(Updates!D818,FIND("Account to clone: ",Updates!D818)+18,(FIND("Position",Updates!D818)-(FIND("Account to clone: ",Updates!D818)+18)))))</f>
        <v>#VALUE!</v>
      </c>
      <c r="K818" t="e">
        <f>TRIM(CLEAN(MID(Updates!D818,FIND("Clone permissions of another account: ",Updates!D818)+38,(FIND("Email required:",Updates!D818)-(FIND("Clone permissions of another account: ",Updates!D818)+38)))))</f>
        <v>#VALUE!</v>
      </c>
      <c r="L818" t="e">
        <f t="shared" si="110"/>
        <v>#VALUE!</v>
      </c>
      <c r="M818" s="8" t="e">
        <f>TRIM(CLEAN(MID(Updates!D818,FIND("Branch: ",Updates!D818)+8,(FIND("Division",Updates!D818)-(FIND("Branch: ",Updates!D818)+8)))))</f>
        <v>#VALUE!</v>
      </c>
      <c r="N818" s="8" t="e">
        <f>TRIM(CLEAN(MID(Updates!D818,FIND("Pooled Position: ",Updates!D818)+17,(FIND("Are the",Updates!D818)-(FIND("Pooled Position: ",Updates!D818)+17)))))</f>
        <v>#VALUE!</v>
      </c>
      <c r="O818" t="e">
        <f>TRIM(CLEAN(MID(Updates!D818,FIND("Employee Name: ",Updates!D818)+15,(FIND("Job Title",Updates!D818)-(FIND("Employee Name: ",Updates!D818)+15)))))</f>
        <v>#VALUE!</v>
      </c>
      <c r="P818" t="e">
        <f t="shared" si="111"/>
        <v>#VALUE!</v>
      </c>
      <c r="Q818" t="e">
        <f t="shared" si="112"/>
        <v>#VALUE!</v>
      </c>
      <c r="R818" t="e">
        <f t="shared" si="113"/>
        <v>#VALUE!</v>
      </c>
      <c r="S818" t="e">
        <f>TRIM(CLEAN(MID(Updates!D818,FIND("Account to clone: ",Updates!D818)+18,(FIND("Position",Updates!D818)-(FIND("Account to clone: ",Updates!D818)+18)))))</f>
        <v>#VALUE!</v>
      </c>
      <c r="T818" t="str">
        <f t="shared" si="114"/>
        <v/>
      </c>
      <c r="U818" t="str">
        <f t="shared" si="115"/>
        <v>No</v>
      </c>
      <c r="V818" t="e">
        <f>TRIM(CLEAN(MID(Updates!D818,FIND("Home Share (H:\ drive) required: ",Updates!D818)+4,(FIND("Group Share (S:\ drive) required: ",Updates!D818)-(FIND("Home Share (H:\ drive) required: ",Updates!D818)+4)))))</f>
        <v>#VALUE!</v>
      </c>
      <c r="W818" t="str">
        <f t="shared" si="116"/>
        <v>No</v>
      </c>
      <c r="X818" t="e">
        <f>TRIM(CLEAN(MID(Updates!D818,FIND("S Drive Path: ",Updates!D818)+14,(FIND("Position",Updates!D818)-(FIND("S Drive Path: ",Updates!D818)+14)))))</f>
        <v>#VALUE!</v>
      </c>
      <c r="Y818" t="e">
        <f>("USR\"&amp;Updates!K818)</f>
        <v>#VALUE!</v>
      </c>
      <c r="Z818" t="e">
        <f>Updates!K818&amp;"$"</f>
        <v>#VALUE!</v>
      </c>
      <c r="AA818" s="11">
        <f t="shared" ca="1" si="117"/>
        <v>6</v>
      </c>
      <c r="AB818" s="6" t="str">
        <f ca="1">LOOKUP(AA818,AC2:AC21,AD2:AD21)</f>
        <v>DC1MDB06</v>
      </c>
    </row>
    <row r="819" spans="1:28" ht="12" customHeight="1">
      <c r="A819" s="6" t="e">
        <f>TRIM(CLEAN(MID(Updates!D819,FIND("Network User Id: ",Updates!D819)+17,(FIND("E-MAIL ACCOUNTS",Updates!D819)-(FIND("Network User Id:",Updates!D819)+17)))))</f>
        <v>#VALUE!</v>
      </c>
      <c r="B819" s="6" t="e">
        <f>TRIM(CLEAN(MID(Updates!D819,FIND("Logon ID: ",Updates!D819)+10,(FIND("Password:",Updates!D819)-(FIND("Logon ID:",Updates!D819)+10)))))</f>
        <v>#VALUE!</v>
      </c>
      <c r="C819" t="e">
        <f>TRIM(CLEAN(MID(Updates!D819,FIND("Primary Address: ",Updates!D819)+17,(FIND("Secondary Address:",Updates!D819)-(FIND("Primary Address: ",Updates!D819)+17)))))</f>
        <v>#VALUE!</v>
      </c>
      <c r="D819" t="e">
        <f>TRIM(CLEAN(MID(Updates!D819,FIND("Secondary Address: ",Updates!D819)+19,(FIND("** PLEASE DO NOT REPLY TO THIS E-MAIL. ",Updates!D819)-(FIND("Secondary Address: ",Updates!D819)+19)))))</f>
        <v>#VALUE!</v>
      </c>
      <c r="E819" t="b">
        <f>IF(COUNT(SEARCH({"transpo.ottawa.on.ca"},D819)),"@ottawa.ca")</f>
        <v>0</v>
      </c>
      <c r="F819" s="9" t="e">
        <f t="shared" si="109"/>
        <v>#VALUE!</v>
      </c>
      <c r="G819" t="e">
        <f>TRIM(CLEAN(MID(Updates!D819,FIND("E-mail Address: ",Updates!D819)+16,(FIND("The employee",Updates!D819)-(FIND("E-mail Address: ",Updates!D819)+16)))))</f>
        <v>#VALUE!</v>
      </c>
      <c r="H819" t="e">
        <f>TRIM(CLEAN(MID(Updates!D819,FIND("Account Password: ",Updates!D819)+18,(FIND("NETWORK ACCOUNTS",Updates!D819)-(FIND("Account Password:",Updates!D819)+18)))))</f>
        <v>#VALUE!</v>
      </c>
      <c r="I819" t="e">
        <f>TRIM(CLEAN(MID(Updates!D819,FIND("Password: ",Updates!D819)+10,(FIND("E-mail",Updates!D819)-(FIND("Password:",Updates!D819)+12)))))</f>
        <v>#VALUE!</v>
      </c>
      <c r="J819" t="e">
        <f>TRIM(CLEAN(MID(Updates!D819,FIND("Account to clone: ",Updates!D819)+18,(FIND("Position",Updates!D819)-(FIND("Account to clone: ",Updates!D819)+18)))))</f>
        <v>#VALUE!</v>
      </c>
      <c r="K819" t="e">
        <f>TRIM(CLEAN(MID(Updates!D819,FIND("Clone permissions of another account: ",Updates!D819)+38,(FIND("Email required:",Updates!D819)-(FIND("Clone permissions of another account: ",Updates!D819)+38)))))</f>
        <v>#VALUE!</v>
      </c>
      <c r="L819" t="e">
        <f t="shared" si="110"/>
        <v>#VALUE!</v>
      </c>
      <c r="M819" s="8" t="e">
        <f>TRIM(CLEAN(MID(Updates!D819,FIND("Branch: ",Updates!D819)+8,(FIND("Division",Updates!D819)-(FIND("Branch: ",Updates!D819)+8)))))</f>
        <v>#VALUE!</v>
      </c>
      <c r="N819" s="8" t="e">
        <f>TRIM(CLEAN(MID(Updates!D819,FIND("Pooled Position: ",Updates!D819)+17,(FIND("Are the",Updates!D819)-(FIND("Pooled Position: ",Updates!D819)+17)))))</f>
        <v>#VALUE!</v>
      </c>
      <c r="O819" t="e">
        <f>TRIM(CLEAN(MID(Updates!D819,FIND("Employee Name: ",Updates!D819)+15,(FIND("Job Title",Updates!D819)-(FIND("Employee Name: ",Updates!D819)+15)))))</f>
        <v>#VALUE!</v>
      </c>
      <c r="P819" t="e">
        <f t="shared" si="111"/>
        <v>#VALUE!</v>
      </c>
      <c r="Q819" t="e">
        <f t="shared" si="112"/>
        <v>#VALUE!</v>
      </c>
      <c r="R819" t="e">
        <f t="shared" si="113"/>
        <v>#VALUE!</v>
      </c>
      <c r="S819" t="e">
        <f>TRIM(CLEAN(MID(Updates!D819,FIND("Account to clone: ",Updates!D819)+18,(FIND("Position",Updates!D819)-(FIND("Account to clone: ",Updates!D819)+18)))))</f>
        <v>#VALUE!</v>
      </c>
      <c r="T819" t="str">
        <f t="shared" si="114"/>
        <v/>
      </c>
      <c r="U819" t="str">
        <f t="shared" si="115"/>
        <v>No</v>
      </c>
      <c r="V819" t="e">
        <f>TRIM(CLEAN(MID(Updates!D819,FIND("Home Share (H:\ drive) required: ",Updates!D819)+4,(FIND("Group Share (S:\ drive) required: ",Updates!D819)-(FIND("Home Share (H:\ drive) required: ",Updates!D819)+4)))))</f>
        <v>#VALUE!</v>
      </c>
      <c r="W819" t="str">
        <f t="shared" si="116"/>
        <v>No</v>
      </c>
      <c r="X819" t="e">
        <f>TRIM(CLEAN(MID(Updates!D819,FIND("S Drive Path: ",Updates!D819)+14,(FIND("Position",Updates!D819)-(FIND("S Drive Path: ",Updates!D819)+14)))))</f>
        <v>#VALUE!</v>
      </c>
      <c r="Y819" t="e">
        <f>("USR\"&amp;Updates!K819)</f>
        <v>#VALUE!</v>
      </c>
      <c r="Z819" t="e">
        <f>Updates!K819&amp;"$"</f>
        <v>#VALUE!</v>
      </c>
      <c r="AA819" s="11">
        <f t="shared" ca="1" si="117"/>
        <v>11</v>
      </c>
      <c r="AB819" s="6" t="str">
        <f ca="1">LOOKUP(AA819,AC2:AC21,AD2:AD21)</f>
        <v>DC4MDB01</v>
      </c>
    </row>
    <row r="820" spans="1:28" ht="12" customHeight="1">
      <c r="A820" s="6" t="e">
        <f>TRIM(CLEAN(MID(Updates!D820,FIND("Network User Id: ",Updates!D820)+17,(FIND("E-MAIL ACCOUNTS",Updates!D820)-(FIND("Network User Id:",Updates!D820)+17)))))</f>
        <v>#VALUE!</v>
      </c>
      <c r="B820" s="6" t="e">
        <f>TRIM(CLEAN(MID(Updates!D820,FIND("Logon ID: ",Updates!D820)+10,(FIND("Password:",Updates!D820)-(FIND("Logon ID:",Updates!D820)+10)))))</f>
        <v>#VALUE!</v>
      </c>
      <c r="C820" t="e">
        <f>TRIM(CLEAN(MID(Updates!D820,FIND("Primary Address: ",Updates!D820)+17,(FIND("Secondary Address:",Updates!D820)-(FIND("Primary Address: ",Updates!D820)+17)))))</f>
        <v>#VALUE!</v>
      </c>
      <c r="D820" t="e">
        <f>TRIM(CLEAN(MID(Updates!D820,FIND("Secondary Address: ",Updates!D820)+19,(FIND("** PLEASE DO NOT REPLY TO THIS E-MAIL. ",Updates!D820)-(FIND("Secondary Address: ",Updates!D820)+19)))))</f>
        <v>#VALUE!</v>
      </c>
      <c r="E820" t="b">
        <f>IF(COUNT(SEARCH({"transpo.ottawa.on.ca"},D820)),"@ottawa.ca")</f>
        <v>0</v>
      </c>
      <c r="F820" s="9" t="e">
        <f t="shared" si="109"/>
        <v>#VALUE!</v>
      </c>
      <c r="G820" t="e">
        <f>TRIM(CLEAN(MID(Updates!D820,FIND("E-mail Address: ",Updates!D820)+16,(FIND("The employee",Updates!D820)-(FIND("E-mail Address: ",Updates!D820)+16)))))</f>
        <v>#VALUE!</v>
      </c>
      <c r="H820" t="e">
        <f>TRIM(CLEAN(MID(Updates!D820,FIND("Account Password: ",Updates!D820)+18,(FIND("NETWORK ACCOUNTS",Updates!D820)-(FIND("Account Password:",Updates!D820)+18)))))</f>
        <v>#VALUE!</v>
      </c>
      <c r="I820" t="e">
        <f>TRIM(CLEAN(MID(Updates!D820,FIND("Password: ",Updates!D820)+10,(FIND("E-mail",Updates!D820)-(FIND("Password:",Updates!D820)+12)))))</f>
        <v>#VALUE!</v>
      </c>
      <c r="J820" t="e">
        <f>TRIM(CLEAN(MID(Updates!D820,FIND("Account to clone: ",Updates!D820)+18,(FIND("Position",Updates!D820)-(FIND("Account to clone: ",Updates!D820)+18)))))</f>
        <v>#VALUE!</v>
      </c>
      <c r="K820" t="e">
        <f>TRIM(CLEAN(MID(Updates!D820,FIND("Clone permissions of another account: ",Updates!D820)+38,(FIND("Email required:",Updates!D820)-(FIND("Clone permissions of another account: ",Updates!D820)+38)))))</f>
        <v>#VALUE!</v>
      </c>
      <c r="L820" t="e">
        <f t="shared" si="110"/>
        <v>#VALUE!</v>
      </c>
      <c r="M820" s="8" t="e">
        <f>TRIM(CLEAN(MID(Updates!D820,FIND("Branch: ",Updates!D820)+8,(FIND("Division",Updates!D820)-(FIND("Branch: ",Updates!D820)+8)))))</f>
        <v>#VALUE!</v>
      </c>
      <c r="N820" s="8" t="e">
        <f>TRIM(CLEAN(MID(Updates!D820,FIND("Pooled Position: ",Updates!D820)+17,(FIND("Are the",Updates!D820)-(FIND("Pooled Position: ",Updates!D820)+17)))))</f>
        <v>#VALUE!</v>
      </c>
      <c r="O820" t="e">
        <f>TRIM(CLEAN(MID(Updates!D820,FIND("Employee Name: ",Updates!D820)+15,(FIND("Job Title",Updates!D820)-(FIND("Employee Name: ",Updates!D820)+15)))))</f>
        <v>#VALUE!</v>
      </c>
      <c r="P820" t="e">
        <f t="shared" si="111"/>
        <v>#VALUE!</v>
      </c>
      <c r="Q820" t="e">
        <f t="shared" si="112"/>
        <v>#VALUE!</v>
      </c>
      <c r="R820" t="e">
        <f t="shared" si="113"/>
        <v>#VALUE!</v>
      </c>
      <c r="S820" t="e">
        <f>TRIM(CLEAN(MID(Updates!D820,FIND("Account to clone: ",Updates!D820)+18,(FIND("Position",Updates!D820)-(FIND("Account to clone: ",Updates!D820)+18)))))</f>
        <v>#VALUE!</v>
      </c>
      <c r="T820" t="str">
        <f t="shared" si="114"/>
        <v/>
      </c>
      <c r="U820" t="str">
        <f t="shared" si="115"/>
        <v>No</v>
      </c>
      <c r="V820" t="e">
        <f>TRIM(CLEAN(MID(Updates!D820,FIND("Home Share (H:\ drive) required: ",Updates!D820)+4,(FIND("Group Share (S:\ drive) required: ",Updates!D820)-(FIND("Home Share (H:\ drive) required: ",Updates!D820)+4)))))</f>
        <v>#VALUE!</v>
      </c>
      <c r="W820" t="str">
        <f t="shared" si="116"/>
        <v>No</v>
      </c>
      <c r="X820" t="e">
        <f>TRIM(CLEAN(MID(Updates!D820,FIND("S Drive Path: ",Updates!D820)+14,(FIND("Position",Updates!D820)-(FIND("S Drive Path: ",Updates!D820)+14)))))</f>
        <v>#VALUE!</v>
      </c>
      <c r="Y820" t="e">
        <f>("USR\"&amp;Updates!K820)</f>
        <v>#VALUE!</v>
      </c>
      <c r="Z820" t="e">
        <f>Updates!K820&amp;"$"</f>
        <v>#VALUE!</v>
      </c>
      <c r="AA820" s="11">
        <f t="shared" ca="1" si="117"/>
        <v>5</v>
      </c>
      <c r="AB820" s="6" t="str">
        <f ca="1">LOOKUP(AA820,AC2:AC21,AD2:AD21)</f>
        <v>DC1MDB05</v>
      </c>
    </row>
    <row r="821" spans="1:28" ht="12" customHeight="1">
      <c r="A821" s="6" t="e">
        <f>TRIM(CLEAN(MID(Updates!D821,FIND("Network User Id: ",Updates!D821)+17,(FIND("E-MAIL ACCOUNTS",Updates!D821)-(FIND("Network User Id:",Updates!D821)+17)))))</f>
        <v>#VALUE!</v>
      </c>
      <c r="B821" s="6" t="e">
        <f>TRIM(CLEAN(MID(Updates!D821,FIND("Logon ID: ",Updates!D821)+10,(FIND("Password:",Updates!D821)-(FIND("Logon ID:",Updates!D821)+10)))))</f>
        <v>#VALUE!</v>
      </c>
      <c r="C821" t="e">
        <f>TRIM(CLEAN(MID(Updates!D821,FIND("Primary Address: ",Updates!D821)+17,(FIND("Secondary Address:",Updates!D821)-(FIND("Primary Address: ",Updates!D821)+17)))))</f>
        <v>#VALUE!</v>
      </c>
      <c r="D821" t="e">
        <f>TRIM(CLEAN(MID(Updates!D821,FIND("Secondary Address: ",Updates!D821)+19,(FIND("** PLEASE DO NOT REPLY TO THIS E-MAIL. ",Updates!D821)-(FIND("Secondary Address: ",Updates!D821)+19)))))</f>
        <v>#VALUE!</v>
      </c>
      <c r="E821" t="b">
        <f>IF(COUNT(SEARCH({"transpo.ottawa.on.ca"},D821)),"@ottawa.ca")</f>
        <v>0</v>
      </c>
      <c r="F821" s="9" t="e">
        <f t="shared" si="109"/>
        <v>#VALUE!</v>
      </c>
      <c r="G821" t="e">
        <f>TRIM(CLEAN(MID(Updates!D821,FIND("E-mail Address: ",Updates!D821)+16,(FIND("The employee",Updates!D821)-(FIND("E-mail Address: ",Updates!D821)+16)))))</f>
        <v>#VALUE!</v>
      </c>
      <c r="H821" t="e">
        <f>TRIM(CLEAN(MID(Updates!D821,FIND("Account Password: ",Updates!D821)+18,(FIND("NETWORK ACCOUNTS",Updates!D821)-(FIND("Account Password:",Updates!D821)+18)))))</f>
        <v>#VALUE!</v>
      </c>
      <c r="I821" t="e">
        <f>TRIM(CLEAN(MID(Updates!D821,FIND("Password: ",Updates!D821)+10,(FIND("E-mail",Updates!D821)-(FIND("Password:",Updates!D821)+12)))))</f>
        <v>#VALUE!</v>
      </c>
      <c r="J821" t="e">
        <f>TRIM(CLEAN(MID(Updates!D821,FIND("Account to clone: ",Updates!D821)+18,(FIND("Position",Updates!D821)-(FIND("Account to clone: ",Updates!D821)+18)))))</f>
        <v>#VALUE!</v>
      </c>
      <c r="K821" t="e">
        <f>TRIM(CLEAN(MID(Updates!D821,FIND("Clone permissions of another account: ",Updates!D821)+38,(FIND("Email required:",Updates!D821)-(FIND("Clone permissions of another account: ",Updates!D821)+38)))))</f>
        <v>#VALUE!</v>
      </c>
      <c r="L821" t="e">
        <f t="shared" si="110"/>
        <v>#VALUE!</v>
      </c>
      <c r="M821" s="8" t="e">
        <f>TRIM(CLEAN(MID(Updates!D821,FIND("Branch: ",Updates!D821)+8,(FIND("Division",Updates!D821)-(FIND("Branch: ",Updates!D821)+8)))))</f>
        <v>#VALUE!</v>
      </c>
      <c r="N821" s="8" t="e">
        <f>TRIM(CLEAN(MID(Updates!D821,FIND("Pooled Position: ",Updates!D821)+17,(FIND("Are the",Updates!D821)-(FIND("Pooled Position: ",Updates!D821)+17)))))</f>
        <v>#VALUE!</v>
      </c>
      <c r="O821" t="e">
        <f>TRIM(CLEAN(MID(Updates!D821,FIND("Employee Name: ",Updates!D821)+15,(FIND("Job Title",Updates!D821)-(FIND("Employee Name: ",Updates!D821)+15)))))</f>
        <v>#VALUE!</v>
      </c>
      <c r="P821" t="e">
        <f t="shared" si="111"/>
        <v>#VALUE!</v>
      </c>
      <c r="Q821" t="e">
        <f t="shared" si="112"/>
        <v>#VALUE!</v>
      </c>
      <c r="R821" t="e">
        <f t="shared" si="113"/>
        <v>#VALUE!</v>
      </c>
      <c r="S821" t="e">
        <f>TRIM(CLEAN(MID(Updates!D821,FIND("Account to clone: ",Updates!D821)+18,(FIND("Position",Updates!D821)-(FIND("Account to clone: ",Updates!D821)+18)))))</f>
        <v>#VALUE!</v>
      </c>
      <c r="T821" t="str">
        <f t="shared" si="114"/>
        <v/>
      </c>
      <c r="U821" t="str">
        <f t="shared" si="115"/>
        <v>No</v>
      </c>
      <c r="V821" t="e">
        <f>TRIM(CLEAN(MID(Updates!D821,FIND("Home Share (H:\ drive) required: ",Updates!D821)+4,(FIND("Group Share (S:\ drive) required: ",Updates!D821)-(FIND("Home Share (H:\ drive) required: ",Updates!D821)+4)))))</f>
        <v>#VALUE!</v>
      </c>
      <c r="W821" t="str">
        <f t="shared" si="116"/>
        <v>No</v>
      </c>
      <c r="X821" t="e">
        <f>TRIM(CLEAN(MID(Updates!D821,FIND("S Drive Path: ",Updates!D821)+14,(FIND("Position",Updates!D821)-(FIND("S Drive Path: ",Updates!D821)+14)))))</f>
        <v>#VALUE!</v>
      </c>
      <c r="Y821" t="e">
        <f>("USR\"&amp;Updates!K821)</f>
        <v>#VALUE!</v>
      </c>
      <c r="Z821" t="e">
        <f>Updates!K821&amp;"$"</f>
        <v>#VALUE!</v>
      </c>
      <c r="AA821" s="11">
        <f t="shared" ca="1" si="117"/>
        <v>3</v>
      </c>
      <c r="AB821" s="6" t="str">
        <f ca="1">LOOKUP(AA821,AC2:AC21,AD2:AD21)</f>
        <v>DC1MDB03</v>
      </c>
    </row>
    <row r="822" spans="1:28" ht="12" customHeight="1">
      <c r="A822" s="6" t="e">
        <f>TRIM(CLEAN(MID(Updates!D822,FIND("Network User Id: ",Updates!D822)+17,(FIND("E-MAIL ACCOUNTS",Updates!D822)-(FIND("Network User Id:",Updates!D822)+17)))))</f>
        <v>#VALUE!</v>
      </c>
      <c r="B822" s="6" t="e">
        <f>TRIM(CLEAN(MID(Updates!D822,FIND("Logon ID: ",Updates!D822)+10,(FIND("Password:",Updates!D822)-(FIND("Logon ID:",Updates!D822)+10)))))</f>
        <v>#VALUE!</v>
      </c>
      <c r="C822" t="e">
        <f>TRIM(CLEAN(MID(Updates!D822,FIND("Primary Address: ",Updates!D822)+17,(FIND("Secondary Address:",Updates!D822)-(FIND("Primary Address: ",Updates!D822)+17)))))</f>
        <v>#VALUE!</v>
      </c>
      <c r="D822" t="e">
        <f>TRIM(CLEAN(MID(Updates!D822,FIND("Secondary Address: ",Updates!D822)+19,(FIND("** PLEASE DO NOT REPLY TO THIS E-MAIL. ",Updates!D822)-(FIND("Secondary Address: ",Updates!D822)+19)))))</f>
        <v>#VALUE!</v>
      </c>
      <c r="E822" t="b">
        <f>IF(COUNT(SEARCH({"transpo.ottawa.on.ca"},D822)),"@ottawa.ca")</f>
        <v>0</v>
      </c>
      <c r="F822" s="9" t="e">
        <f t="shared" si="109"/>
        <v>#VALUE!</v>
      </c>
      <c r="G822" t="e">
        <f>TRIM(CLEAN(MID(Updates!D822,FIND("E-mail Address: ",Updates!D822)+16,(FIND("The employee",Updates!D822)-(FIND("E-mail Address: ",Updates!D822)+16)))))</f>
        <v>#VALUE!</v>
      </c>
      <c r="H822" t="e">
        <f>TRIM(CLEAN(MID(Updates!D822,FIND("Account Password: ",Updates!D822)+18,(FIND("NETWORK ACCOUNTS",Updates!D822)-(FIND("Account Password:",Updates!D822)+18)))))</f>
        <v>#VALUE!</v>
      </c>
      <c r="I822" t="e">
        <f>TRIM(CLEAN(MID(Updates!D822,FIND("Password: ",Updates!D822)+10,(FIND("E-mail",Updates!D822)-(FIND("Password:",Updates!D822)+12)))))</f>
        <v>#VALUE!</v>
      </c>
      <c r="J822" t="e">
        <f>TRIM(CLEAN(MID(Updates!D822,FIND("Account to clone: ",Updates!D822)+18,(FIND("Position",Updates!D822)-(FIND("Account to clone: ",Updates!D822)+18)))))</f>
        <v>#VALUE!</v>
      </c>
      <c r="K822" t="e">
        <f>TRIM(CLEAN(MID(Updates!D822,FIND("Clone permissions of another account: ",Updates!D822)+38,(FIND("Email required:",Updates!D822)-(FIND("Clone permissions of another account: ",Updates!D822)+38)))))</f>
        <v>#VALUE!</v>
      </c>
      <c r="L822" t="e">
        <f t="shared" si="110"/>
        <v>#VALUE!</v>
      </c>
      <c r="M822" s="8" t="e">
        <f>TRIM(CLEAN(MID(Updates!D822,FIND("Branch: ",Updates!D822)+8,(FIND("Division",Updates!D822)-(FIND("Branch: ",Updates!D822)+8)))))</f>
        <v>#VALUE!</v>
      </c>
      <c r="N822" s="8" t="e">
        <f>TRIM(CLEAN(MID(Updates!D822,FIND("Pooled Position: ",Updates!D822)+17,(FIND("Are the",Updates!D822)-(FIND("Pooled Position: ",Updates!D822)+17)))))</f>
        <v>#VALUE!</v>
      </c>
      <c r="O822" t="e">
        <f>TRIM(CLEAN(MID(Updates!D822,FIND("Employee Name: ",Updates!D822)+15,(FIND("Job Title",Updates!D822)-(FIND("Employee Name: ",Updates!D822)+15)))))</f>
        <v>#VALUE!</v>
      </c>
      <c r="P822" t="e">
        <f t="shared" si="111"/>
        <v>#VALUE!</v>
      </c>
      <c r="Q822" t="e">
        <f t="shared" si="112"/>
        <v>#VALUE!</v>
      </c>
      <c r="R822" t="e">
        <f t="shared" si="113"/>
        <v>#VALUE!</v>
      </c>
      <c r="S822" t="e">
        <f>TRIM(CLEAN(MID(Updates!D822,FIND("Account to clone: ",Updates!D822)+18,(FIND("Position",Updates!D822)-(FIND("Account to clone: ",Updates!D822)+18)))))</f>
        <v>#VALUE!</v>
      </c>
      <c r="T822" t="str">
        <f t="shared" si="114"/>
        <v/>
      </c>
      <c r="U822" t="str">
        <f t="shared" si="115"/>
        <v>No</v>
      </c>
      <c r="V822" t="e">
        <f>TRIM(CLEAN(MID(Updates!D822,FIND("Home Share (H:\ drive) required: ",Updates!D822)+4,(FIND("Group Share (S:\ drive) required: ",Updates!D822)-(FIND("Home Share (H:\ drive) required: ",Updates!D822)+4)))))</f>
        <v>#VALUE!</v>
      </c>
      <c r="W822" t="str">
        <f t="shared" si="116"/>
        <v>No</v>
      </c>
      <c r="X822" t="e">
        <f>TRIM(CLEAN(MID(Updates!D822,FIND("S Drive Path: ",Updates!D822)+14,(FIND("Position",Updates!D822)-(FIND("S Drive Path: ",Updates!D822)+14)))))</f>
        <v>#VALUE!</v>
      </c>
      <c r="Y822" t="e">
        <f>("USR\"&amp;Updates!K822)</f>
        <v>#VALUE!</v>
      </c>
      <c r="Z822" t="e">
        <f>Updates!K822&amp;"$"</f>
        <v>#VALUE!</v>
      </c>
      <c r="AA822" s="11">
        <f t="shared" ca="1" si="117"/>
        <v>13</v>
      </c>
      <c r="AB822" s="6" t="str">
        <f ca="1">LOOKUP(AA822,AC2:AC21,AD2:AD21)</f>
        <v>DC4MDB03</v>
      </c>
    </row>
    <row r="823" spans="1:28" ht="12" customHeight="1">
      <c r="A823" s="6" t="e">
        <f>TRIM(CLEAN(MID(Updates!D823,FIND("Network User Id: ",Updates!D823)+17,(FIND("E-MAIL ACCOUNTS",Updates!D823)-(FIND("Network User Id:",Updates!D823)+17)))))</f>
        <v>#VALUE!</v>
      </c>
      <c r="B823" s="6" t="e">
        <f>TRIM(CLEAN(MID(Updates!D823,FIND("Logon ID: ",Updates!D823)+10,(FIND("Password:",Updates!D823)-(FIND("Logon ID:",Updates!D823)+10)))))</f>
        <v>#VALUE!</v>
      </c>
      <c r="C823" t="e">
        <f>TRIM(CLEAN(MID(Updates!D823,FIND("Primary Address: ",Updates!D823)+17,(FIND("Secondary Address:",Updates!D823)-(FIND("Primary Address: ",Updates!D823)+17)))))</f>
        <v>#VALUE!</v>
      </c>
      <c r="D823" t="e">
        <f>TRIM(CLEAN(MID(Updates!D823,FIND("Secondary Address: ",Updates!D823)+19,(FIND("** PLEASE DO NOT REPLY TO THIS E-MAIL. ",Updates!D823)-(FIND("Secondary Address: ",Updates!D823)+19)))))</f>
        <v>#VALUE!</v>
      </c>
      <c r="E823" t="b">
        <f>IF(COUNT(SEARCH({"transpo.ottawa.on.ca"},D823)),"@ottawa.ca")</f>
        <v>0</v>
      </c>
      <c r="F823" s="9" t="e">
        <f t="shared" si="109"/>
        <v>#VALUE!</v>
      </c>
      <c r="G823" t="e">
        <f>TRIM(CLEAN(MID(Updates!D823,FIND("E-mail Address: ",Updates!D823)+16,(FIND("The employee",Updates!D823)-(FIND("E-mail Address: ",Updates!D823)+16)))))</f>
        <v>#VALUE!</v>
      </c>
      <c r="H823" t="e">
        <f>TRIM(CLEAN(MID(Updates!D823,FIND("Account Password: ",Updates!D823)+18,(FIND("NETWORK ACCOUNTS",Updates!D823)-(FIND("Account Password:",Updates!D823)+18)))))</f>
        <v>#VALUE!</v>
      </c>
      <c r="I823" t="e">
        <f>TRIM(CLEAN(MID(Updates!D823,FIND("Password: ",Updates!D823)+10,(FIND("E-mail",Updates!D823)-(FIND("Password:",Updates!D823)+12)))))</f>
        <v>#VALUE!</v>
      </c>
      <c r="J823" t="e">
        <f>TRIM(CLEAN(MID(Updates!D823,FIND("Account to clone: ",Updates!D823)+18,(FIND("Position",Updates!D823)-(FIND("Account to clone: ",Updates!D823)+18)))))</f>
        <v>#VALUE!</v>
      </c>
      <c r="K823" t="e">
        <f>TRIM(CLEAN(MID(Updates!D823,FIND("Clone permissions of another account: ",Updates!D823)+38,(FIND("Email required:",Updates!D823)-(FIND("Clone permissions of another account: ",Updates!D823)+38)))))</f>
        <v>#VALUE!</v>
      </c>
      <c r="L823" t="e">
        <f t="shared" si="110"/>
        <v>#VALUE!</v>
      </c>
      <c r="M823" s="8" t="e">
        <f>TRIM(CLEAN(MID(Updates!D823,FIND("Branch: ",Updates!D823)+8,(FIND("Division",Updates!D823)-(FIND("Branch: ",Updates!D823)+8)))))</f>
        <v>#VALUE!</v>
      </c>
      <c r="N823" s="8" t="e">
        <f>TRIM(CLEAN(MID(Updates!D823,FIND("Pooled Position: ",Updates!D823)+17,(FIND("Are the",Updates!D823)-(FIND("Pooled Position: ",Updates!D823)+17)))))</f>
        <v>#VALUE!</v>
      </c>
      <c r="O823" t="e">
        <f>TRIM(CLEAN(MID(Updates!D823,FIND("Employee Name: ",Updates!D823)+15,(FIND("Job Title",Updates!D823)-(FIND("Employee Name: ",Updates!D823)+15)))))</f>
        <v>#VALUE!</v>
      </c>
      <c r="P823" t="e">
        <f t="shared" si="111"/>
        <v>#VALUE!</v>
      </c>
      <c r="Q823" t="e">
        <f t="shared" si="112"/>
        <v>#VALUE!</v>
      </c>
      <c r="R823" t="e">
        <f t="shared" si="113"/>
        <v>#VALUE!</v>
      </c>
      <c r="S823" t="e">
        <f>TRIM(CLEAN(MID(Updates!D823,FIND("Account to clone: ",Updates!D823)+18,(FIND("Position",Updates!D823)-(FIND("Account to clone: ",Updates!D823)+18)))))</f>
        <v>#VALUE!</v>
      </c>
      <c r="T823" t="str">
        <f t="shared" si="114"/>
        <v/>
      </c>
      <c r="U823" t="str">
        <f t="shared" si="115"/>
        <v>No</v>
      </c>
      <c r="V823" t="e">
        <f>TRIM(CLEAN(MID(Updates!D823,FIND("Home Share (H:\ drive) required: ",Updates!D823)+4,(FIND("Group Share (S:\ drive) required: ",Updates!D823)-(FIND("Home Share (H:\ drive) required: ",Updates!D823)+4)))))</f>
        <v>#VALUE!</v>
      </c>
      <c r="W823" t="str">
        <f t="shared" si="116"/>
        <v>No</v>
      </c>
      <c r="X823" t="e">
        <f>TRIM(CLEAN(MID(Updates!D823,FIND("S Drive Path: ",Updates!D823)+14,(FIND("Position",Updates!D823)-(FIND("S Drive Path: ",Updates!D823)+14)))))</f>
        <v>#VALUE!</v>
      </c>
      <c r="Y823" t="e">
        <f>("USR\"&amp;Updates!K823)</f>
        <v>#VALUE!</v>
      </c>
      <c r="Z823" t="e">
        <f>Updates!K823&amp;"$"</f>
        <v>#VALUE!</v>
      </c>
      <c r="AA823" s="11">
        <f t="shared" ca="1" si="117"/>
        <v>20</v>
      </c>
      <c r="AB823" s="6" t="str">
        <f ca="1">LOOKUP(AA823,AC2:AC21,AD2:AD21)</f>
        <v>DC4MDB10</v>
      </c>
    </row>
    <row r="824" spans="1:28" ht="12" customHeight="1">
      <c r="A824" s="6" t="e">
        <f>TRIM(CLEAN(MID(Updates!D824,FIND("Network User Id: ",Updates!D824)+17,(FIND("E-MAIL ACCOUNTS",Updates!D824)-(FIND("Network User Id:",Updates!D824)+17)))))</f>
        <v>#VALUE!</v>
      </c>
      <c r="B824" s="6" t="e">
        <f>TRIM(CLEAN(MID(Updates!D824,FIND("Logon ID: ",Updates!D824)+10,(FIND("Password:",Updates!D824)-(FIND("Logon ID:",Updates!D824)+10)))))</f>
        <v>#VALUE!</v>
      </c>
      <c r="C824" t="e">
        <f>TRIM(CLEAN(MID(Updates!D824,FIND("Primary Address: ",Updates!D824)+17,(FIND("Secondary Address:",Updates!D824)-(FIND("Primary Address: ",Updates!D824)+17)))))</f>
        <v>#VALUE!</v>
      </c>
      <c r="D824" t="e">
        <f>TRIM(CLEAN(MID(Updates!D824,FIND("Secondary Address: ",Updates!D824)+19,(FIND("** PLEASE DO NOT REPLY TO THIS E-MAIL. ",Updates!D824)-(FIND("Secondary Address: ",Updates!D824)+19)))))</f>
        <v>#VALUE!</v>
      </c>
      <c r="E824" t="b">
        <f>IF(COUNT(SEARCH({"transpo.ottawa.on.ca"},D824)),"@ottawa.ca")</f>
        <v>0</v>
      </c>
      <c r="F824" s="9" t="e">
        <f t="shared" si="109"/>
        <v>#VALUE!</v>
      </c>
      <c r="G824" t="e">
        <f>TRIM(CLEAN(MID(Updates!D824,FIND("E-mail Address: ",Updates!D824)+16,(FIND("The employee",Updates!D824)-(FIND("E-mail Address: ",Updates!D824)+16)))))</f>
        <v>#VALUE!</v>
      </c>
      <c r="H824" t="e">
        <f>TRIM(CLEAN(MID(Updates!D824,FIND("Account Password: ",Updates!D824)+18,(FIND("NETWORK ACCOUNTS",Updates!D824)-(FIND("Account Password:",Updates!D824)+18)))))</f>
        <v>#VALUE!</v>
      </c>
      <c r="I824" t="e">
        <f>TRIM(CLEAN(MID(Updates!D824,FIND("Password: ",Updates!D824)+10,(FIND("E-mail",Updates!D824)-(FIND("Password:",Updates!D824)+12)))))</f>
        <v>#VALUE!</v>
      </c>
      <c r="J824" t="e">
        <f>TRIM(CLEAN(MID(Updates!D824,FIND("Account to clone: ",Updates!D824)+18,(FIND("Position",Updates!D824)-(FIND("Account to clone: ",Updates!D824)+18)))))</f>
        <v>#VALUE!</v>
      </c>
      <c r="K824" t="e">
        <f>TRIM(CLEAN(MID(Updates!D824,FIND("Clone permissions of another account: ",Updates!D824)+38,(FIND("Email required:",Updates!D824)-(FIND("Clone permissions of another account: ",Updates!D824)+38)))))</f>
        <v>#VALUE!</v>
      </c>
      <c r="L824" t="e">
        <f t="shared" si="110"/>
        <v>#VALUE!</v>
      </c>
      <c r="M824" s="8" t="e">
        <f>TRIM(CLEAN(MID(Updates!D824,FIND("Branch: ",Updates!D824)+8,(FIND("Division",Updates!D824)-(FIND("Branch: ",Updates!D824)+8)))))</f>
        <v>#VALUE!</v>
      </c>
      <c r="N824" s="8" t="e">
        <f>TRIM(CLEAN(MID(Updates!D824,FIND("Pooled Position: ",Updates!D824)+17,(FIND("Are the",Updates!D824)-(FIND("Pooled Position: ",Updates!D824)+17)))))</f>
        <v>#VALUE!</v>
      </c>
      <c r="O824" t="e">
        <f>TRIM(CLEAN(MID(Updates!D824,FIND("Employee Name: ",Updates!D824)+15,(FIND("Job Title",Updates!D824)-(FIND("Employee Name: ",Updates!D824)+15)))))</f>
        <v>#VALUE!</v>
      </c>
      <c r="P824" t="e">
        <f t="shared" si="111"/>
        <v>#VALUE!</v>
      </c>
      <c r="Q824" t="e">
        <f t="shared" si="112"/>
        <v>#VALUE!</v>
      </c>
      <c r="R824" t="e">
        <f t="shared" si="113"/>
        <v>#VALUE!</v>
      </c>
      <c r="S824" t="e">
        <f>TRIM(CLEAN(MID(Updates!D824,FIND("Account to clone: ",Updates!D824)+18,(FIND("Position",Updates!D824)-(FIND("Account to clone: ",Updates!D824)+18)))))</f>
        <v>#VALUE!</v>
      </c>
      <c r="T824" t="str">
        <f t="shared" si="114"/>
        <v/>
      </c>
      <c r="U824" t="str">
        <f t="shared" si="115"/>
        <v>No</v>
      </c>
      <c r="V824" t="e">
        <f>TRIM(CLEAN(MID(Updates!D824,FIND("Home Share (H:\ drive) required: ",Updates!D824)+4,(FIND("Group Share (S:\ drive) required: ",Updates!D824)-(FIND("Home Share (H:\ drive) required: ",Updates!D824)+4)))))</f>
        <v>#VALUE!</v>
      </c>
      <c r="W824" t="str">
        <f t="shared" si="116"/>
        <v>No</v>
      </c>
      <c r="X824" t="e">
        <f>TRIM(CLEAN(MID(Updates!D824,FIND("S Drive Path: ",Updates!D824)+14,(FIND("Position",Updates!D824)-(FIND("S Drive Path: ",Updates!D824)+14)))))</f>
        <v>#VALUE!</v>
      </c>
      <c r="Y824" t="e">
        <f>("USR\"&amp;Updates!K824)</f>
        <v>#VALUE!</v>
      </c>
      <c r="Z824" t="e">
        <f>Updates!K824&amp;"$"</f>
        <v>#VALUE!</v>
      </c>
      <c r="AA824" s="11">
        <f t="shared" ca="1" si="117"/>
        <v>10</v>
      </c>
      <c r="AB824" s="6" t="str">
        <f ca="1">LOOKUP(AA824,AC2:AC21,AD2:AD21)</f>
        <v>DC1MDB10</v>
      </c>
    </row>
    <row r="825" spans="1:28" ht="12" customHeight="1">
      <c r="A825" s="6" t="e">
        <f>TRIM(CLEAN(MID(Updates!D825,FIND("Network User Id: ",Updates!D825)+17,(FIND("E-MAIL ACCOUNTS",Updates!D825)-(FIND("Network User Id:",Updates!D825)+17)))))</f>
        <v>#VALUE!</v>
      </c>
      <c r="B825" s="6" t="e">
        <f>TRIM(CLEAN(MID(Updates!D825,FIND("Logon ID: ",Updates!D825)+10,(FIND("Password:",Updates!D825)-(FIND("Logon ID:",Updates!D825)+10)))))</f>
        <v>#VALUE!</v>
      </c>
      <c r="C825" t="e">
        <f>TRIM(CLEAN(MID(Updates!D825,FIND("Primary Address: ",Updates!D825)+17,(FIND("Secondary Address:",Updates!D825)-(FIND("Primary Address: ",Updates!D825)+17)))))</f>
        <v>#VALUE!</v>
      </c>
      <c r="D825" t="e">
        <f>TRIM(CLEAN(MID(Updates!D825,FIND("Secondary Address: ",Updates!D825)+19,(FIND("** PLEASE DO NOT REPLY TO THIS E-MAIL. ",Updates!D825)-(FIND("Secondary Address: ",Updates!D825)+19)))))</f>
        <v>#VALUE!</v>
      </c>
      <c r="E825" t="b">
        <f>IF(COUNT(SEARCH({"transpo.ottawa.on.ca"},D825)),"@ottawa.ca")</f>
        <v>0</v>
      </c>
      <c r="F825" s="9" t="e">
        <f t="shared" si="109"/>
        <v>#VALUE!</v>
      </c>
      <c r="G825" t="e">
        <f>TRIM(CLEAN(MID(Updates!D825,FIND("E-mail Address: ",Updates!D825)+16,(FIND("The employee",Updates!D825)-(FIND("E-mail Address: ",Updates!D825)+16)))))</f>
        <v>#VALUE!</v>
      </c>
      <c r="H825" t="e">
        <f>TRIM(CLEAN(MID(Updates!D825,FIND("Account Password: ",Updates!D825)+18,(FIND("NETWORK ACCOUNTS",Updates!D825)-(FIND("Account Password:",Updates!D825)+18)))))</f>
        <v>#VALUE!</v>
      </c>
      <c r="I825" t="e">
        <f>TRIM(CLEAN(MID(Updates!D825,FIND("Password: ",Updates!D825)+10,(FIND("E-mail",Updates!D825)-(FIND("Password:",Updates!D825)+12)))))</f>
        <v>#VALUE!</v>
      </c>
      <c r="J825" t="e">
        <f>TRIM(CLEAN(MID(Updates!D825,FIND("Account to clone: ",Updates!D825)+18,(FIND("Position",Updates!D825)-(FIND("Account to clone: ",Updates!D825)+18)))))</f>
        <v>#VALUE!</v>
      </c>
      <c r="K825" t="e">
        <f>TRIM(CLEAN(MID(Updates!D825,FIND("Clone permissions of another account: ",Updates!D825)+38,(FIND("Email required:",Updates!D825)-(FIND("Clone permissions of another account: ",Updates!D825)+38)))))</f>
        <v>#VALUE!</v>
      </c>
      <c r="L825" t="e">
        <f t="shared" si="110"/>
        <v>#VALUE!</v>
      </c>
      <c r="M825" s="8" t="e">
        <f>TRIM(CLEAN(MID(Updates!D825,FIND("Branch: ",Updates!D825)+8,(FIND("Division",Updates!D825)-(FIND("Branch: ",Updates!D825)+8)))))</f>
        <v>#VALUE!</v>
      </c>
      <c r="N825" s="8" t="e">
        <f>TRIM(CLEAN(MID(Updates!D825,FIND("Pooled Position: ",Updates!D825)+17,(FIND("Are the",Updates!D825)-(FIND("Pooled Position: ",Updates!D825)+17)))))</f>
        <v>#VALUE!</v>
      </c>
      <c r="O825" t="e">
        <f>TRIM(CLEAN(MID(Updates!D825,FIND("Employee Name: ",Updates!D825)+15,(FIND("Job Title",Updates!D825)-(FIND("Employee Name: ",Updates!D825)+15)))))</f>
        <v>#VALUE!</v>
      </c>
      <c r="P825" t="e">
        <f t="shared" si="111"/>
        <v>#VALUE!</v>
      </c>
      <c r="Q825" t="e">
        <f t="shared" si="112"/>
        <v>#VALUE!</v>
      </c>
      <c r="R825" t="e">
        <f t="shared" si="113"/>
        <v>#VALUE!</v>
      </c>
      <c r="S825" t="e">
        <f>TRIM(CLEAN(MID(Updates!D825,FIND("Account to clone: ",Updates!D825)+18,(FIND("Position",Updates!D825)-(FIND("Account to clone: ",Updates!D825)+18)))))</f>
        <v>#VALUE!</v>
      </c>
      <c r="T825" t="str">
        <f t="shared" si="114"/>
        <v/>
      </c>
      <c r="U825" t="str">
        <f t="shared" si="115"/>
        <v>No</v>
      </c>
      <c r="V825" t="e">
        <f>TRIM(CLEAN(MID(Updates!D825,FIND("Home Share (H:\ drive) required: ",Updates!D825)+4,(FIND("Group Share (S:\ drive) required: ",Updates!D825)-(FIND("Home Share (H:\ drive) required: ",Updates!D825)+4)))))</f>
        <v>#VALUE!</v>
      </c>
      <c r="W825" t="str">
        <f t="shared" si="116"/>
        <v>No</v>
      </c>
      <c r="X825" t="e">
        <f>TRIM(CLEAN(MID(Updates!D825,FIND("S Drive Path: ",Updates!D825)+14,(FIND("Position",Updates!D825)-(FIND("S Drive Path: ",Updates!D825)+14)))))</f>
        <v>#VALUE!</v>
      </c>
      <c r="Y825" t="e">
        <f>("USR\"&amp;Updates!K825)</f>
        <v>#VALUE!</v>
      </c>
      <c r="Z825" t="e">
        <f>Updates!K825&amp;"$"</f>
        <v>#VALUE!</v>
      </c>
      <c r="AA825" s="11">
        <f t="shared" ca="1" si="117"/>
        <v>14</v>
      </c>
      <c r="AB825" s="6" t="str">
        <f ca="1">LOOKUP(AA825,AC2:AC21,AD2:AD21)</f>
        <v>DC4MDB04</v>
      </c>
    </row>
    <row r="826" spans="1:28" ht="12" customHeight="1">
      <c r="A826" s="6" t="e">
        <f>TRIM(CLEAN(MID(Updates!D826,FIND("Network User Id: ",Updates!D826)+17,(FIND("E-MAIL ACCOUNTS",Updates!D826)-(FIND("Network User Id:",Updates!D826)+17)))))</f>
        <v>#VALUE!</v>
      </c>
      <c r="B826" s="6" t="e">
        <f>TRIM(CLEAN(MID(Updates!D826,FIND("Logon ID: ",Updates!D826)+10,(FIND("Password:",Updates!D826)-(FIND("Logon ID:",Updates!D826)+10)))))</f>
        <v>#VALUE!</v>
      </c>
      <c r="C826" t="e">
        <f>TRIM(CLEAN(MID(Updates!D826,FIND("Primary Address: ",Updates!D826)+17,(FIND("Secondary Address:",Updates!D826)-(FIND("Primary Address: ",Updates!D826)+17)))))</f>
        <v>#VALUE!</v>
      </c>
      <c r="D826" t="e">
        <f>TRIM(CLEAN(MID(Updates!D826,FIND("Secondary Address: ",Updates!D826)+19,(FIND("** PLEASE DO NOT REPLY TO THIS E-MAIL. ",Updates!D826)-(FIND("Secondary Address: ",Updates!D826)+19)))))</f>
        <v>#VALUE!</v>
      </c>
      <c r="E826" t="b">
        <f>IF(COUNT(SEARCH({"transpo.ottawa.on.ca"},D826)),"@ottawa.ca")</f>
        <v>0</v>
      </c>
      <c r="F826" s="9" t="e">
        <f t="shared" si="109"/>
        <v>#VALUE!</v>
      </c>
      <c r="G826" t="e">
        <f>TRIM(CLEAN(MID(Updates!D826,FIND("E-mail Address: ",Updates!D826)+16,(FIND("The employee",Updates!D826)-(FIND("E-mail Address: ",Updates!D826)+16)))))</f>
        <v>#VALUE!</v>
      </c>
      <c r="H826" t="e">
        <f>TRIM(CLEAN(MID(Updates!D826,FIND("Account Password: ",Updates!D826)+18,(FIND("NETWORK ACCOUNTS",Updates!D826)-(FIND("Account Password:",Updates!D826)+18)))))</f>
        <v>#VALUE!</v>
      </c>
      <c r="I826" t="e">
        <f>TRIM(CLEAN(MID(Updates!D826,FIND("Password: ",Updates!D826)+10,(FIND("E-mail",Updates!D826)-(FIND("Password:",Updates!D826)+12)))))</f>
        <v>#VALUE!</v>
      </c>
      <c r="J826" t="e">
        <f>TRIM(CLEAN(MID(Updates!D826,FIND("Account to clone: ",Updates!D826)+18,(FIND("Position",Updates!D826)-(FIND("Account to clone: ",Updates!D826)+18)))))</f>
        <v>#VALUE!</v>
      </c>
      <c r="K826" t="e">
        <f>TRIM(CLEAN(MID(Updates!D826,FIND("Clone permissions of another account: ",Updates!D826)+38,(FIND("Email required:",Updates!D826)-(FIND("Clone permissions of another account: ",Updates!D826)+38)))))</f>
        <v>#VALUE!</v>
      </c>
      <c r="L826" t="e">
        <f t="shared" si="110"/>
        <v>#VALUE!</v>
      </c>
      <c r="M826" s="8" t="e">
        <f>TRIM(CLEAN(MID(Updates!D826,FIND("Branch: ",Updates!D826)+8,(FIND("Division",Updates!D826)-(FIND("Branch: ",Updates!D826)+8)))))</f>
        <v>#VALUE!</v>
      </c>
      <c r="N826" s="8" t="e">
        <f>TRIM(CLEAN(MID(Updates!D826,FIND("Pooled Position: ",Updates!D826)+17,(FIND("Are the",Updates!D826)-(FIND("Pooled Position: ",Updates!D826)+17)))))</f>
        <v>#VALUE!</v>
      </c>
      <c r="O826" t="e">
        <f>TRIM(CLEAN(MID(Updates!D826,FIND("Employee Name: ",Updates!D826)+15,(FIND("Job Title",Updates!D826)-(FIND("Employee Name: ",Updates!D826)+15)))))</f>
        <v>#VALUE!</v>
      </c>
      <c r="P826" t="e">
        <f t="shared" si="111"/>
        <v>#VALUE!</v>
      </c>
      <c r="Q826" t="e">
        <f t="shared" si="112"/>
        <v>#VALUE!</v>
      </c>
      <c r="R826" t="e">
        <f t="shared" si="113"/>
        <v>#VALUE!</v>
      </c>
      <c r="S826" t="e">
        <f>TRIM(CLEAN(MID(Updates!D826,FIND("Account to clone: ",Updates!D826)+18,(FIND("Position",Updates!D826)-(FIND("Account to clone: ",Updates!D826)+18)))))</f>
        <v>#VALUE!</v>
      </c>
      <c r="T826" t="str">
        <f t="shared" si="114"/>
        <v/>
      </c>
      <c r="U826" t="str">
        <f t="shared" si="115"/>
        <v>No</v>
      </c>
      <c r="V826" t="e">
        <f>TRIM(CLEAN(MID(Updates!D826,FIND("Home Share (H:\ drive) required: ",Updates!D826)+4,(FIND("Group Share (S:\ drive) required: ",Updates!D826)-(FIND("Home Share (H:\ drive) required: ",Updates!D826)+4)))))</f>
        <v>#VALUE!</v>
      </c>
      <c r="W826" t="str">
        <f t="shared" si="116"/>
        <v>No</v>
      </c>
      <c r="X826" t="e">
        <f>TRIM(CLEAN(MID(Updates!D826,FIND("S Drive Path: ",Updates!D826)+14,(FIND("Position",Updates!D826)-(FIND("S Drive Path: ",Updates!D826)+14)))))</f>
        <v>#VALUE!</v>
      </c>
      <c r="Y826" t="e">
        <f>("USR\"&amp;Updates!K826)</f>
        <v>#VALUE!</v>
      </c>
      <c r="Z826" t="e">
        <f>Updates!K826&amp;"$"</f>
        <v>#VALUE!</v>
      </c>
      <c r="AA826" s="11">
        <f t="shared" ca="1" si="117"/>
        <v>15</v>
      </c>
      <c r="AB826" s="6" t="str">
        <f ca="1">LOOKUP(AA826,AC2:AC21,AD2:AD21)</f>
        <v>DC4MDB05</v>
      </c>
    </row>
    <row r="827" spans="1:28" ht="12" customHeight="1">
      <c r="A827" s="6" t="e">
        <f>TRIM(CLEAN(MID(Updates!D827,FIND("Network User Id: ",Updates!D827)+17,(FIND("E-MAIL ACCOUNTS",Updates!D827)-(FIND("Network User Id:",Updates!D827)+17)))))</f>
        <v>#VALUE!</v>
      </c>
      <c r="B827" s="6" t="e">
        <f>TRIM(CLEAN(MID(Updates!D827,FIND("Logon ID: ",Updates!D827)+10,(FIND("Password:",Updates!D827)-(FIND("Logon ID:",Updates!D827)+10)))))</f>
        <v>#VALUE!</v>
      </c>
      <c r="C827" t="e">
        <f>TRIM(CLEAN(MID(Updates!D827,FIND("Primary Address: ",Updates!D827)+17,(FIND("Secondary Address:",Updates!D827)-(FIND("Primary Address: ",Updates!D827)+17)))))</f>
        <v>#VALUE!</v>
      </c>
      <c r="D827" t="e">
        <f>TRIM(CLEAN(MID(Updates!D827,FIND("Secondary Address: ",Updates!D827)+19,(FIND("** PLEASE DO NOT REPLY TO THIS E-MAIL. ",Updates!D827)-(FIND("Secondary Address: ",Updates!D827)+19)))))</f>
        <v>#VALUE!</v>
      </c>
      <c r="E827" t="b">
        <f>IF(COUNT(SEARCH({"transpo.ottawa.on.ca"},D827)),"@ottawa.ca")</f>
        <v>0</v>
      </c>
      <c r="F827" s="9" t="e">
        <f t="shared" si="109"/>
        <v>#VALUE!</v>
      </c>
      <c r="G827" t="e">
        <f>TRIM(CLEAN(MID(Updates!D827,FIND("E-mail Address: ",Updates!D827)+16,(FIND("The employee",Updates!D827)-(FIND("E-mail Address: ",Updates!D827)+16)))))</f>
        <v>#VALUE!</v>
      </c>
      <c r="H827" t="e">
        <f>TRIM(CLEAN(MID(Updates!D827,FIND("Account Password: ",Updates!D827)+18,(FIND("NETWORK ACCOUNTS",Updates!D827)-(FIND("Account Password:",Updates!D827)+18)))))</f>
        <v>#VALUE!</v>
      </c>
      <c r="I827" t="e">
        <f>TRIM(CLEAN(MID(Updates!D827,FIND("Password: ",Updates!D827)+10,(FIND("E-mail",Updates!D827)-(FIND("Password:",Updates!D827)+12)))))</f>
        <v>#VALUE!</v>
      </c>
      <c r="J827" t="e">
        <f>TRIM(CLEAN(MID(Updates!D827,FIND("Account to clone: ",Updates!D827)+18,(FIND("Position",Updates!D827)-(FIND("Account to clone: ",Updates!D827)+18)))))</f>
        <v>#VALUE!</v>
      </c>
      <c r="K827" t="e">
        <f>TRIM(CLEAN(MID(Updates!D827,FIND("Clone permissions of another account: ",Updates!D827)+38,(FIND("Email required:",Updates!D827)-(FIND("Clone permissions of another account: ",Updates!D827)+38)))))</f>
        <v>#VALUE!</v>
      </c>
      <c r="L827" t="e">
        <f t="shared" si="110"/>
        <v>#VALUE!</v>
      </c>
      <c r="M827" s="8" t="e">
        <f>TRIM(CLEAN(MID(Updates!D827,FIND("Branch: ",Updates!D827)+8,(FIND("Division",Updates!D827)-(FIND("Branch: ",Updates!D827)+8)))))</f>
        <v>#VALUE!</v>
      </c>
      <c r="N827" s="8" t="e">
        <f>TRIM(CLEAN(MID(Updates!D827,FIND("Pooled Position: ",Updates!D827)+17,(FIND("Are the",Updates!D827)-(FIND("Pooled Position: ",Updates!D827)+17)))))</f>
        <v>#VALUE!</v>
      </c>
      <c r="O827" t="e">
        <f>TRIM(CLEAN(MID(Updates!D827,FIND("Employee Name: ",Updates!D827)+15,(FIND("Job Title",Updates!D827)-(FIND("Employee Name: ",Updates!D827)+15)))))</f>
        <v>#VALUE!</v>
      </c>
      <c r="P827" t="e">
        <f t="shared" si="111"/>
        <v>#VALUE!</v>
      </c>
      <c r="Q827" t="e">
        <f t="shared" si="112"/>
        <v>#VALUE!</v>
      </c>
      <c r="R827" t="e">
        <f t="shared" si="113"/>
        <v>#VALUE!</v>
      </c>
      <c r="S827" t="e">
        <f>TRIM(CLEAN(MID(Updates!D827,FIND("Account to clone: ",Updates!D827)+18,(FIND("Position",Updates!D827)-(FIND("Account to clone: ",Updates!D827)+18)))))</f>
        <v>#VALUE!</v>
      </c>
      <c r="T827" t="str">
        <f t="shared" si="114"/>
        <v/>
      </c>
      <c r="U827" t="str">
        <f t="shared" si="115"/>
        <v>No</v>
      </c>
      <c r="V827" t="e">
        <f>TRIM(CLEAN(MID(Updates!D827,FIND("Home Share (H:\ drive) required: ",Updates!D827)+4,(FIND("Group Share (S:\ drive) required: ",Updates!D827)-(FIND("Home Share (H:\ drive) required: ",Updates!D827)+4)))))</f>
        <v>#VALUE!</v>
      </c>
      <c r="W827" t="str">
        <f t="shared" si="116"/>
        <v>No</v>
      </c>
      <c r="X827" t="e">
        <f>TRIM(CLEAN(MID(Updates!D827,FIND("S Drive Path: ",Updates!D827)+14,(FIND("Position",Updates!D827)-(FIND("S Drive Path: ",Updates!D827)+14)))))</f>
        <v>#VALUE!</v>
      </c>
      <c r="Y827" t="e">
        <f>("USR\"&amp;Updates!K827)</f>
        <v>#VALUE!</v>
      </c>
      <c r="Z827" t="e">
        <f>Updates!K827&amp;"$"</f>
        <v>#VALUE!</v>
      </c>
      <c r="AA827" s="11">
        <f t="shared" ca="1" si="117"/>
        <v>7</v>
      </c>
      <c r="AB827" s="6" t="str">
        <f ca="1">LOOKUP(AA827,AC2:AC21,AD2:AD21)</f>
        <v>DC1MDB07</v>
      </c>
    </row>
    <row r="828" spans="1:28" ht="12" customHeight="1">
      <c r="A828" s="6" t="e">
        <f>TRIM(CLEAN(MID(Updates!D828,FIND("Network User Id: ",Updates!D828)+17,(FIND("E-MAIL ACCOUNTS",Updates!D828)-(FIND("Network User Id:",Updates!D828)+17)))))</f>
        <v>#VALUE!</v>
      </c>
      <c r="B828" s="6" t="e">
        <f>TRIM(CLEAN(MID(Updates!D828,FIND("Logon ID: ",Updates!D828)+10,(FIND("Password:",Updates!D828)-(FIND("Logon ID:",Updates!D828)+10)))))</f>
        <v>#VALUE!</v>
      </c>
      <c r="C828" t="e">
        <f>TRIM(CLEAN(MID(Updates!D828,FIND("Primary Address: ",Updates!D828)+17,(FIND("Secondary Address:",Updates!D828)-(FIND("Primary Address: ",Updates!D828)+17)))))</f>
        <v>#VALUE!</v>
      </c>
      <c r="D828" t="e">
        <f>TRIM(CLEAN(MID(Updates!D828,FIND("Secondary Address: ",Updates!D828)+19,(FIND("** PLEASE DO NOT REPLY TO THIS E-MAIL. ",Updates!D828)-(FIND("Secondary Address: ",Updates!D828)+19)))))</f>
        <v>#VALUE!</v>
      </c>
      <c r="E828" t="b">
        <f>IF(COUNT(SEARCH({"transpo.ottawa.on.ca"},D828)),"@ottawa.ca")</f>
        <v>0</v>
      </c>
      <c r="F828" s="9" t="e">
        <f t="shared" si="109"/>
        <v>#VALUE!</v>
      </c>
      <c r="G828" t="e">
        <f>TRIM(CLEAN(MID(Updates!D828,FIND("E-mail Address: ",Updates!D828)+16,(FIND("The employee",Updates!D828)-(FIND("E-mail Address: ",Updates!D828)+16)))))</f>
        <v>#VALUE!</v>
      </c>
      <c r="H828" t="e">
        <f>TRIM(CLEAN(MID(Updates!D828,FIND("Account Password: ",Updates!D828)+18,(FIND("NETWORK ACCOUNTS",Updates!D828)-(FIND("Account Password:",Updates!D828)+18)))))</f>
        <v>#VALUE!</v>
      </c>
      <c r="I828" t="e">
        <f>TRIM(CLEAN(MID(Updates!D828,FIND("Password: ",Updates!D828)+10,(FIND("E-mail",Updates!D828)-(FIND("Password:",Updates!D828)+12)))))</f>
        <v>#VALUE!</v>
      </c>
      <c r="J828" t="e">
        <f>TRIM(CLEAN(MID(Updates!D828,FIND("Account to clone: ",Updates!D828)+18,(FIND("Position",Updates!D828)-(FIND("Account to clone: ",Updates!D828)+18)))))</f>
        <v>#VALUE!</v>
      </c>
      <c r="K828" t="e">
        <f>TRIM(CLEAN(MID(Updates!D828,FIND("Clone permissions of another account: ",Updates!D828)+38,(FIND("Email required:",Updates!D828)-(FIND("Clone permissions of another account: ",Updates!D828)+38)))))</f>
        <v>#VALUE!</v>
      </c>
      <c r="L828" t="e">
        <f t="shared" si="110"/>
        <v>#VALUE!</v>
      </c>
      <c r="M828" s="8" t="e">
        <f>TRIM(CLEAN(MID(Updates!D828,FIND("Branch: ",Updates!D828)+8,(FIND("Division",Updates!D828)-(FIND("Branch: ",Updates!D828)+8)))))</f>
        <v>#VALUE!</v>
      </c>
      <c r="N828" s="8" t="e">
        <f>TRIM(CLEAN(MID(Updates!D828,FIND("Pooled Position: ",Updates!D828)+17,(FIND("Are the",Updates!D828)-(FIND("Pooled Position: ",Updates!D828)+17)))))</f>
        <v>#VALUE!</v>
      </c>
      <c r="O828" t="e">
        <f>TRIM(CLEAN(MID(Updates!D828,FIND("Employee Name: ",Updates!D828)+15,(FIND("Job Title",Updates!D828)-(FIND("Employee Name: ",Updates!D828)+15)))))</f>
        <v>#VALUE!</v>
      </c>
      <c r="P828" t="e">
        <f t="shared" si="111"/>
        <v>#VALUE!</v>
      </c>
      <c r="Q828" t="e">
        <f t="shared" si="112"/>
        <v>#VALUE!</v>
      </c>
      <c r="R828" t="e">
        <f t="shared" si="113"/>
        <v>#VALUE!</v>
      </c>
      <c r="S828" t="e">
        <f>TRIM(CLEAN(MID(Updates!D828,FIND("Account to clone: ",Updates!D828)+18,(FIND("Position",Updates!D828)-(FIND("Account to clone: ",Updates!D828)+18)))))</f>
        <v>#VALUE!</v>
      </c>
      <c r="T828" t="str">
        <f t="shared" si="114"/>
        <v/>
      </c>
      <c r="U828" t="str">
        <f t="shared" si="115"/>
        <v>No</v>
      </c>
      <c r="V828" t="e">
        <f>TRIM(CLEAN(MID(Updates!D828,FIND("Home Share (H:\ drive) required: ",Updates!D828)+4,(FIND("Group Share (S:\ drive) required: ",Updates!D828)-(FIND("Home Share (H:\ drive) required: ",Updates!D828)+4)))))</f>
        <v>#VALUE!</v>
      </c>
      <c r="W828" t="str">
        <f t="shared" si="116"/>
        <v>No</v>
      </c>
      <c r="X828" t="e">
        <f>TRIM(CLEAN(MID(Updates!D828,FIND("S Drive Path: ",Updates!D828)+14,(FIND("Position",Updates!D828)-(FIND("S Drive Path: ",Updates!D828)+14)))))</f>
        <v>#VALUE!</v>
      </c>
      <c r="Y828" t="e">
        <f>("USR\"&amp;Updates!K828)</f>
        <v>#VALUE!</v>
      </c>
      <c r="Z828" t="e">
        <f>Updates!K828&amp;"$"</f>
        <v>#VALUE!</v>
      </c>
      <c r="AA828" s="11">
        <f t="shared" ca="1" si="117"/>
        <v>3</v>
      </c>
      <c r="AB828" s="6" t="str">
        <f ca="1">LOOKUP(AA828,AC2:AC21,AD2:AD21)</f>
        <v>DC1MDB03</v>
      </c>
    </row>
    <row r="829" spans="1:28" ht="12" customHeight="1">
      <c r="A829" s="6" t="e">
        <f>TRIM(CLEAN(MID(Updates!D829,FIND("Network User Id: ",Updates!D829)+17,(FIND("E-MAIL ACCOUNTS",Updates!D829)-(FIND("Network User Id:",Updates!D829)+17)))))</f>
        <v>#VALUE!</v>
      </c>
      <c r="B829" s="6" t="e">
        <f>TRIM(CLEAN(MID(Updates!D829,FIND("Logon ID: ",Updates!D829)+10,(FIND("Password:",Updates!D829)-(FIND("Logon ID:",Updates!D829)+10)))))</f>
        <v>#VALUE!</v>
      </c>
      <c r="C829" t="e">
        <f>TRIM(CLEAN(MID(Updates!D829,FIND("Primary Address: ",Updates!D829)+17,(FIND("Secondary Address:",Updates!D829)-(FIND("Primary Address: ",Updates!D829)+17)))))</f>
        <v>#VALUE!</v>
      </c>
      <c r="D829" t="e">
        <f>TRIM(CLEAN(MID(Updates!D829,FIND("Secondary Address: ",Updates!D829)+19,(FIND("** PLEASE DO NOT REPLY TO THIS E-MAIL. ",Updates!D829)-(FIND("Secondary Address: ",Updates!D829)+19)))))</f>
        <v>#VALUE!</v>
      </c>
      <c r="E829" t="b">
        <f>IF(COUNT(SEARCH({"transpo.ottawa.on.ca"},D829)),"@ottawa.ca")</f>
        <v>0</v>
      </c>
      <c r="F829" s="9" t="e">
        <f t="shared" si="109"/>
        <v>#VALUE!</v>
      </c>
      <c r="G829" t="e">
        <f>TRIM(CLEAN(MID(Updates!D829,FIND("E-mail Address: ",Updates!D829)+16,(FIND("The employee",Updates!D829)-(FIND("E-mail Address: ",Updates!D829)+16)))))</f>
        <v>#VALUE!</v>
      </c>
      <c r="H829" t="e">
        <f>TRIM(CLEAN(MID(Updates!D829,FIND("Account Password: ",Updates!D829)+18,(FIND("NETWORK ACCOUNTS",Updates!D829)-(FIND("Account Password:",Updates!D829)+18)))))</f>
        <v>#VALUE!</v>
      </c>
      <c r="I829" t="e">
        <f>TRIM(CLEAN(MID(Updates!D829,FIND("Password: ",Updates!D829)+10,(FIND("E-mail",Updates!D829)-(FIND("Password:",Updates!D829)+12)))))</f>
        <v>#VALUE!</v>
      </c>
      <c r="J829" t="e">
        <f>TRIM(CLEAN(MID(Updates!D829,FIND("Account to clone: ",Updates!D829)+18,(FIND("Position",Updates!D829)-(FIND("Account to clone: ",Updates!D829)+18)))))</f>
        <v>#VALUE!</v>
      </c>
      <c r="K829" t="e">
        <f>TRIM(CLEAN(MID(Updates!D829,FIND("Clone permissions of another account: ",Updates!D829)+38,(FIND("Email required:",Updates!D829)-(FIND("Clone permissions of another account: ",Updates!D829)+38)))))</f>
        <v>#VALUE!</v>
      </c>
      <c r="L829" t="e">
        <f t="shared" si="110"/>
        <v>#VALUE!</v>
      </c>
      <c r="M829" s="8" t="e">
        <f>TRIM(CLEAN(MID(Updates!D829,FIND("Branch: ",Updates!D829)+8,(FIND("Division",Updates!D829)-(FIND("Branch: ",Updates!D829)+8)))))</f>
        <v>#VALUE!</v>
      </c>
      <c r="N829" s="8" t="e">
        <f>TRIM(CLEAN(MID(Updates!D829,FIND("Pooled Position: ",Updates!D829)+17,(FIND("Are the",Updates!D829)-(FIND("Pooled Position: ",Updates!D829)+17)))))</f>
        <v>#VALUE!</v>
      </c>
      <c r="O829" t="e">
        <f>TRIM(CLEAN(MID(Updates!D829,FIND("Employee Name: ",Updates!D829)+15,(FIND("Job Title",Updates!D829)-(FIND("Employee Name: ",Updates!D829)+15)))))</f>
        <v>#VALUE!</v>
      </c>
      <c r="P829" t="e">
        <f t="shared" si="111"/>
        <v>#VALUE!</v>
      </c>
      <c r="Q829" t="e">
        <f t="shared" si="112"/>
        <v>#VALUE!</v>
      </c>
      <c r="R829" t="e">
        <f t="shared" si="113"/>
        <v>#VALUE!</v>
      </c>
      <c r="S829" t="e">
        <f>TRIM(CLEAN(MID(Updates!D829,FIND("Account to clone: ",Updates!D829)+18,(FIND("Position",Updates!D829)-(FIND("Account to clone: ",Updates!D829)+18)))))</f>
        <v>#VALUE!</v>
      </c>
      <c r="T829" t="str">
        <f t="shared" si="114"/>
        <v/>
      </c>
      <c r="U829" t="str">
        <f t="shared" si="115"/>
        <v>No</v>
      </c>
      <c r="V829" t="e">
        <f>TRIM(CLEAN(MID(Updates!D829,FIND("Home Share (H:\ drive) required: ",Updates!D829)+4,(FIND("Group Share (S:\ drive) required: ",Updates!D829)-(FIND("Home Share (H:\ drive) required: ",Updates!D829)+4)))))</f>
        <v>#VALUE!</v>
      </c>
      <c r="W829" t="str">
        <f t="shared" si="116"/>
        <v>No</v>
      </c>
      <c r="X829" t="e">
        <f>TRIM(CLEAN(MID(Updates!D829,FIND("S Drive Path: ",Updates!D829)+14,(FIND("Position",Updates!D829)-(FIND("S Drive Path: ",Updates!D829)+14)))))</f>
        <v>#VALUE!</v>
      </c>
      <c r="Y829" t="e">
        <f>("USR\"&amp;Updates!K829)</f>
        <v>#VALUE!</v>
      </c>
      <c r="Z829" t="e">
        <f>Updates!K829&amp;"$"</f>
        <v>#VALUE!</v>
      </c>
      <c r="AA829" s="11">
        <f t="shared" ca="1" si="117"/>
        <v>7</v>
      </c>
      <c r="AB829" s="6" t="str">
        <f ca="1">LOOKUP(AA829,AC2:AC21,AD2:AD21)</f>
        <v>DC1MDB07</v>
      </c>
    </row>
    <row r="830" spans="1:28" ht="12" customHeight="1">
      <c r="A830" s="6" t="e">
        <f>TRIM(CLEAN(MID(Updates!D830,FIND("Network User Id: ",Updates!D830)+17,(FIND("E-MAIL ACCOUNTS",Updates!D830)-(FIND("Network User Id:",Updates!D830)+17)))))</f>
        <v>#VALUE!</v>
      </c>
      <c r="B830" s="6" t="e">
        <f>TRIM(CLEAN(MID(Updates!D830,FIND("Logon ID: ",Updates!D830)+10,(FIND("Password:",Updates!D830)-(FIND("Logon ID:",Updates!D830)+10)))))</f>
        <v>#VALUE!</v>
      </c>
      <c r="C830" t="e">
        <f>TRIM(CLEAN(MID(Updates!D830,FIND("Primary Address: ",Updates!D830)+17,(FIND("Secondary Address:",Updates!D830)-(FIND("Primary Address: ",Updates!D830)+17)))))</f>
        <v>#VALUE!</v>
      </c>
      <c r="D830" t="e">
        <f>TRIM(CLEAN(MID(Updates!D830,FIND("Secondary Address: ",Updates!D830)+19,(FIND("** PLEASE DO NOT REPLY TO THIS E-MAIL. ",Updates!D830)-(FIND("Secondary Address: ",Updates!D830)+19)))))</f>
        <v>#VALUE!</v>
      </c>
      <c r="E830" t="b">
        <f>IF(COUNT(SEARCH({"transpo.ottawa.on.ca"},D830)),"@ottawa.ca")</f>
        <v>0</v>
      </c>
      <c r="F830" s="9" t="e">
        <f t="shared" si="109"/>
        <v>#VALUE!</v>
      </c>
      <c r="G830" t="e">
        <f>TRIM(CLEAN(MID(Updates!D830,FIND("E-mail Address: ",Updates!D830)+16,(FIND("The employee",Updates!D830)-(FIND("E-mail Address: ",Updates!D830)+16)))))</f>
        <v>#VALUE!</v>
      </c>
      <c r="H830" t="e">
        <f>TRIM(CLEAN(MID(Updates!D830,FIND("Account Password: ",Updates!D830)+18,(FIND("NETWORK ACCOUNTS",Updates!D830)-(FIND("Account Password:",Updates!D830)+18)))))</f>
        <v>#VALUE!</v>
      </c>
      <c r="I830" t="e">
        <f>TRIM(CLEAN(MID(Updates!D830,FIND("Password: ",Updates!D830)+10,(FIND("E-mail",Updates!D830)-(FIND("Password:",Updates!D830)+12)))))</f>
        <v>#VALUE!</v>
      </c>
      <c r="J830" t="e">
        <f>TRIM(CLEAN(MID(Updates!D830,FIND("Account to clone: ",Updates!D830)+18,(FIND("Position",Updates!D830)-(FIND("Account to clone: ",Updates!D830)+18)))))</f>
        <v>#VALUE!</v>
      </c>
      <c r="K830" t="e">
        <f>TRIM(CLEAN(MID(Updates!D830,FIND("Clone permissions of another account: ",Updates!D830)+38,(FIND("Email required:",Updates!D830)-(FIND("Clone permissions of another account: ",Updates!D830)+38)))))</f>
        <v>#VALUE!</v>
      </c>
      <c r="L830" t="e">
        <f t="shared" si="110"/>
        <v>#VALUE!</v>
      </c>
      <c r="M830" s="8" t="e">
        <f>TRIM(CLEAN(MID(Updates!D830,FIND("Branch: ",Updates!D830)+8,(FIND("Division",Updates!D830)-(FIND("Branch: ",Updates!D830)+8)))))</f>
        <v>#VALUE!</v>
      </c>
      <c r="N830" s="8" t="e">
        <f>TRIM(CLEAN(MID(Updates!D830,FIND("Pooled Position: ",Updates!D830)+17,(FIND("Are the",Updates!D830)-(FIND("Pooled Position: ",Updates!D830)+17)))))</f>
        <v>#VALUE!</v>
      </c>
      <c r="O830" t="e">
        <f>TRIM(CLEAN(MID(Updates!D830,FIND("Employee Name: ",Updates!D830)+15,(FIND("Job Title",Updates!D830)-(FIND("Employee Name: ",Updates!D830)+15)))))</f>
        <v>#VALUE!</v>
      </c>
      <c r="P830" t="e">
        <f t="shared" si="111"/>
        <v>#VALUE!</v>
      </c>
      <c r="Q830" t="e">
        <f t="shared" si="112"/>
        <v>#VALUE!</v>
      </c>
      <c r="R830" t="e">
        <f t="shared" si="113"/>
        <v>#VALUE!</v>
      </c>
      <c r="S830" t="e">
        <f>TRIM(CLEAN(MID(Updates!D830,FIND("Account to clone: ",Updates!D830)+18,(FIND("Position",Updates!D830)-(FIND("Account to clone: ",Updates!D830)+18)))))</f>
        <v>#VALUE!</v>
      </c>
      <c r="T830" t="str">
        <f t="shared" si="114"/>
        <v/>
      </c>
      <c r="U830" t="str">
        <f t="shared" si="115"/>
        <v>No</v>
      </c>
      <c r="V830" t="e">
        <f>TRIM(CLEAN(MID(Updates!D830,FIND("Home Share (H:\ drive) required: ",Updates!D830)+4,(FIND("Group Share (S:\ drive) required: ",Updates!D830)-(FIND("Home Share (H:\ drive) required: ",Updates!D830)+4)))))</f>
        <v>#VALUE!</v>
      </c>
      <c r="W830" t="str">
        <f t="shared" si="116"/>
        <v>No</v>
      </c>
      <c r="X830" t="e">
        <f>TRIM(CLEAN(MID(Updates!D830,FIND("S Drive Path: ",Updates!D830)+14,(FIND("Position",Updates!D830)-(FIND("S Drive Path: ",Updates!D830)+14)))))</f>
        <v>#VALUE!</v>
      </c>
      <c r="Y830" t="e">
        <f>("USR\"&amp;Updates!K830)</f>
        <v>#VALUE!</v>
      </c>
      <c r="Z830" t="e">
        <f>Updates!K830&amp;"$"</f>
        <v>#VALUE!</v>
      </c>
      <c r="AA830" s="11">
        <f t="shared" ca="1" si="117"/>
        <v>7</v>
      </c>
      <c r="AB830" s="6" t="str">
        <f ca="1">LOOKUP(AA830,AC2:AC21,AD2:AD21)</f>
        <v>DC1MDB07</v>
      </c>
    </row>
    <row r="831" spans="1:28" ht="12" customHeight="1">
      <c r="A831" s="6" t="e">
        <f>TRIM(CLEAN(MID(Updates!D831,FIND("Network User Id: ",Updates!D831)+17,(FIND("E-MAIL ACCOUNTS",Updates!D831)-(FIND("Network User Id:",Updates!D831)+17)))))</f>
        <v>#VALUE!</v>
      </c>
      <c r="B831" s="6" t="e">
        <f>TRIM(CLEAN(MID(Updates!D831,FIND("Logon ID: ",Updates!D831)+10,(FIND("Password:",Updates!D831)-(FIND("Logon ID:",Updates!D831)+10)))))</f>
        <v>#VALUE!</v>
      </c>
      <c r="C831" t="e">
        <f>TRIM(CLEAN(MID(Updates!D831,FIND("Primary Address: ",Updates!D831)+17,(FIND("Secondary Address:",Updates!D831)-(FIND("Primary Address: ",Updates!D831)+17)))))</f>
        <v>#VALUE!</v>
      </c>
      <c r="D831" t="e">
        <f>TRIM(CLEAN(MID(Updates!D831,FIND("Secondary Address: ",Updates!D831)+19,(FIND("** PLEASE DO NOT REPLY TO THIS E-MAIL. ",Updates!D831)-(FIND("Secondary Address: ",Updates!D831)+19)))))</f>
        <v>#VALUE!</v>
      </c>
      <c r="E831" t="b">
        <f>IF(COUNT(SEARCH({"transpo.ottawa.on.ca"},D831)),"@ottawa.ca")</f>
        <v>0</v>
      </c>
      <c r="F831" s="9" t="e">
        <f t="shared" si="109"/>
        <v>#VALUE!</v>
      </c>
      <c r="G831" t="e">
        <f>TRIM(CLEAN(MID(Updates!D831,FIND("E-mail Address: ",Updates!D831)+16,(FIND("The employee",Updates!D831)-(FIND("E-mail Address: ",Updates!D831)+16)))))</f>
        <v>#VALUE!</v>
      </c>
      <c r="H831" t="e">
        <f>TRIM(CLEAN(MID(Updates!D831,FIND("Account Password: ",Updates!D831)+18,(FIND("NETWORK ACCOUNTS",Updates!D831)-(FIND("Account Password:",Updates!D831)+18)))))</f>
        <v>#VALUE!</v>
      </c>
      <c r="I831" t="e">
        <f>TRIM(CLEAN(MID(Updates!D831,FIND("Password: ",Updates!D831)+10,(FIND("E-mail",Updates!D831)-(FIND("Password:",Updates!D831)+12)))))</f>
        <v>#VALUE!</v>
      </c>
      <c r="J831" t="e">
        <f>TRIM(CLEAN(MID(Updates!D831,FIND("Account to clone: ",Updates!D831)+18,(FIND("Position",Updates!D831)-(FIND("Account to clone: ",Updates!D831)+18)))))</f>
        <v>#VALUE!</v>
      </c>
      <c r="K831" t="e">
        <f>TRIM(CLEAN(MID(Updates!D831,FIND("Clone permissions of another account: ",Updates!D831)+38,(FIND("Email required:",Updates!D831)-(FIND("Clone permissions of another account: ",Updates!D831)+38)))))</f>
        <v>#VALUE!</v>
      </c>
      <c r="L831" t="e">
        <f t="shared" si="110"/>
        <v>#VALUE!</v>
      </c>
      <c r="M831" s="8" t="e">
        <f>TRIM(CLEAN(MID(Updates!D831,FIND("Branch: ",Updates!D831)+8,(FIND("Division",Updates!D831)-(FIND("Branch: ",Updates!D831)+8)))))</f>
        <v>#VALUE!</v>
      </c>
      <c r="N831" s="8" t="e">
        <f>TRIM(CLEAN(MID(Updates!D831,FIND("Pooled Position: ",Updates!D831)+17,(FIND("Are the",Updates!D831)-(FIND("Pooled Position: ",Updates!D831)+17)))))</f>
        <v>#VALUE!</v>
      </c>
      <c r="O831" t="e">
        <f>TRIM(CLEAN(MID(Updates!D831,FIND("Employee Name: ",Updates!D831)+15,(FIND("Job Title",Updates!D831)-(FIND("Employee Name: ",Updates!D831)+15)))))</f>
        <v>#VALUE!</v>
      </c>
      <c r="P831" t="e">
        <f t="shared" si="111"/>
        <v>#VALUE!</v>
      </c>
      <c r="Q831" t="e">
        <f t="shared" si="112"/>
        <v>#VALUE!</v>
      </c>
      <c r="R831" t="e">
        <f t="shared" si="113"/>
        <v>#VALUE!</v>
      </c>
      <c r="S831" t="e">
        <f>TRIM(CLEAN(MID(Updates!D831,FIND("Account to clone: ",Updates!D831)+18,(FIND("Position",Updates!D831)-(FIND("Account to clone: ",Updates!D831)+18)))))</f>
        <v>#VALUE!</v>
      </c>
      <c r="T831" t="str">
        <f t="shared" si="114"/>
        <v/>
      </c>
      <c r="U831" t="str">
        <f t="shared" si="115"/>
        <v>No</v>
      </c>
      <c r="V831" t="e">
        <f>TRIM(CLEAN(MID(Updates!D831,FIND("Home Share (H:\ drive) required: ",Updates!D831)+4,(FIND("Group Share (S:\ drive) required: ",Updates!D831)-(FIND("Home Share (H:\ drive) required: ",Updates!D831)+4)))))</f>
        <v>#VALUE!</v>
      </c>
      <c r="W831" t="str">
        <f t="shared" si="116"/>
        <v>No</v>
      </c>
      <c r="X831" t="e">
        <f>TRIM(CLEAN(MID(Updates!D831,FIND("S Drive Path: ",Updates!D831)+14,(FIND("Position",Updates!D831)-(FIND("S Drive Path: ",Updates!D831)+14)))))</f>
        <v>#VALUE!</v>
      </c>
      <c r="Y831" t="e">
        <f>("USR\"&amp;Updates!K831)</f>
        <v>#VALUE!</v>
      </c>
      <c r="Z831" t="e">
        <f>Updates!K831&amp;"$"</f>
        <v>#VALUE!</v>
      </c>
      <c r="AA831" s="11">
        <f t="shared" ca="1" si="117"/>
        <v>13</v>
      </c>
      <c r="AB831" s="6" t="str">
        <f ca="1">LOOKUP(AA831,AC2:AC21,AD2:AD21)</f>
        <v>DC4MDB03</v>
      </c>
    </row>
    <row r="832" spans="1:28" ht="12" customHeight="1">
      <c r="A832" s="6" t="e">
        <f>TRIM(CLEAN(MID(Updates!D832,FIND("Network User Id: ",Updates!D832)+17,(FIND("E-MAIL ACCOUNTS",Updates!D832)-(FIND("Network User Id:",Updates!D832)+17)))))</f>
        <v>#VALUE!</v>
      </c>
      <c r="B832" s="6" t="e">
        <f>TRIM(CLEAN(MID(Updates!D832,FIND("Logon ID: ",Updates!D832)+10,(FIND("Password:",Updates!D832)-(FIND("Logon ID:",Updates!D832)+10)))))</f>
        <v>#VALUE!</v>
      </c>
      <c r="C832" t="e">
        <f>TRIM(CLEAN(MID(Updates!D832,FIND("Primary Address: ",Updates!D832)+17,(FIND("Secondary Address:",Updates!D832)-(FIND("Primary Address: ",Updates!D832)+17)))))</f>
        <v>#VALUE!</v>
      </c>
      <c r="D832" t="e">
        <f>TRIM(CLEAN(MID(Updates!D832,FIND("Secondary Address: ",Updates!D832)+19,(FIND("** PLEASE DO NOT REPLY TO THIS E-MAIL. ",Updates!D832)-(FIND("Secondary Address: ",Updates!D832)+19)))))</f>
        <v>#VALUE!</v>
      </c>
      <c r="E832" t="b">
        <f>IF(COUNT(SEARCH({"transpo.ottawa.on.ca"},D832)),"@ottawa.ca")</f>
        <v>0</v>
      </c>
      <c r="F832" s="9" t="e">
        <f t="shared" si="109"/>
        <v>#VALUE!</v>
      </c>
      <c r="G832" t="e">
        <f>TRIM(CLEAN(MID(Updates!D832,FIND("E-mail Address: ",Updates!D832)+16,(FIND("The employee",Updates!D832)-(FIND("E-mail Address: ",Updates!D832)+16)))))</f>
        <v>#VALUE!</v>
      </c>
      <c r="H832" t="e">
        <f>TRIM(CLEAN(MID(Updates!D832,FIND("Account Password: ",Updates!D832)+18,(FIND("NETWORK ACCOUNTS",Updates!D832)-(FIND("Account Password:",Updates!D832)+18)))))</f>
        <v>#VALUE!</v>
      </c>
      <c r="I832" t="e">
        <f>TRIM(CLEAN(MID(Updates!D832,FIND("Password: ",Updates!D832)+10,(FIND("E-mail",Updates!D832)-(FIND("Password:",Updates!D832)+12)))))</f>
        <v>#VALUE!</v>
      </c>
      <c r="J832" t="e">
        <f>TRIM(CLEAN(MID(Updates!D832,FIND("Account to clone: ",Updates!D832)+18,(FIND("Position",Updates!D832)-(FIND("Account to clone: ",Updates!D832)+18)))))</f>
        <v>#VALUE!</v>
      </c>
      <c r="K832" t="e">
        <f>TRIM(CLEAN(MID(Updates!D832,FIND("Clone permissions of another account: ",Updates!D832)+38,(FIND("Email required:",Updates!D832)-(FIND("Clone permissions of another account: ",Updates!D832)+38)))))</f>
        <v>#VALUE!</v>
      </c>
      <c r="L832" t="e">
        <f t="shared" si="110"/>
        <v>#VALUE!</v>
      </c>
      <c r="M832" s="8" t="e">
        <f>TRIM(CLEAN(MID(Updates!D832,FIND("Branch: ",Updates!D832)+8,(FIND("Division",Updates!D832)-(FIND("Branch: ",Updates!D832)+8)))))</f>
        <v>#VALUE!</v>
      </c>
      <c r="N832" s="8" t="e">
        <f>TRIM(CLEAN(MID(Updates!D832,FIND("Pooled Position: ",Updates!D832)+17,(FIND("Are the",Updates!D832)-(FIND("Pooled Position: ",Updates!D832)+17)))))</f>
        <v>#VALUE!</v>
      </c>
      <c r="O832" t="e">
        <f>TRIM(CLEAN(MID(Updates!D832,FIND("Employee Name: ",Updates!D832)+15,(FIND("Job Title",Updates!D832)-(FIND("Employee Name: ",Updates!D832)+15)))))</f>
        <v>#VALUE!</v>
      </c>
      <c r="P832" t="e">
        <f t="shared" si="111"/>
        <v>#VALUE!</v>
      </c>
      <c r="Q832" t="e">
        <f t="shared" si="112"/>
        <v>#VALUE!</v>
      </c>
      <c r="R832" t="e">
        <f t="shared" si="113"/>
        <v>#VALUE!</v>
      </c>
      <c r="S832" t="e">
        <f>TRIM(CLEAN(MID(Updates!D832,FIND("Account to clone: ",Updates!D832)+18,(FIND("Position",Updates!D832)-(FIND("Account to clone: ",Updates!D832)+18)))))</f>
        <v>#VALUE!</v>
      </c>
      <c r="T832" t="str">
        <f t="shared" si="114"/>
        <v/>
      </c>
      <c r="U832" t="str">
        <f t="shared" si="115"/>
        <v>No</v>
      </c>
      <c r="V832" t="e">
        <f>TRIM(CLEAN(MID(Updates!D832,FIND("Home Share (H:\ drive) required: ",Updates!D832)+4,(FIND("Group Share (S:\ drive) required: ",Updates!D832)-(FIND("Home Share (H:\ drive) required: ",Updates!D832)+4)))))</f>
        <v>#VALUE!</v>
      </c>
      <c r="W832" t="str">
        <f t="shared" si="116"/>
        <v>No</v>
      </c>
      <c r="X832" t="e">
        <f>TRIM(CLEAN(MID(Updates!D832,FIND("S Drive Path: ",Updates!D832)+14,(FIND("Position",Updates!D832)-(FIND("S Drive Path: ",Updates!D832)+14)))))</f>
        <v>#VALUE!</v>
      </c>
      <c r="Y832" t="e">
        <f>("USR\"&amp;Updates!K832)</f>
        <v>#VALUE!</v>
      </c>
      <c r="Z832" t="e">
        <f>Updates!K832&amp;"$"</f>
        <v>#VALUE!</v>
      </c>
      <c r="AA832" s="11">
        <f t="shared" ca="1" si="117"/>
        <v>16</v>
      </c>
      <c r="AB832" s="6" t="str">
        <f ca="1">LOOKUP(AA832,AC2:AC21,AD2:AD21)</f>
        <v>DC4MDB06</v>
      </c>
    </row>
    <row r="833" spans="1:28" ht="12" customHeight="1">
      <c r="A833" s="6" t="e">
        <f>TRIM(CLEAN(MID(Updates!D833,FIND("Network User Id: ",Updates!D833)+17,(FIND("E-MAIL ACCOUNTS",Updates!D833)-(FIND("Network User Id:",Updates!D833)+17)))))</f>
        <v>#VALUE!</v>
      </c>
      <c r="B833" s="6" t="e">
        <f>TRIM(CLEAN(MID(Updates!D833,FIND("Logon ID: ",Updates!D833)+10,(FIND("Password:",Updates!D833)-(FIND("Logon ID:",Updates!D833)+10)))))</f>
        <v>#VALUE!</v>
      </c>
      <c r="C833" t="e">
        <f>TRIM(CLEAN(MID(Updates!D833,FIND("Primary Address: ",Updates!D833)+17,(FIND("Secondary Address:",Updates!D833)-(FIND("Primary Address: ",Updates!D833)+17)))))</f>
        <v>#VALUE!</v>
      </c>
      <c r="D833" t="e">
        <f>TRIM(CLEAN(MID(Updates!D833,FIND("Secondary Address: ",Updates!D833)+19,(FIND("** PLEASE DO NOT REPLY TO THIS E-MAIL. ",Updates!D833)-(FIND("Secondary Address: ",Updates!D833)+19)))))</f>
        <v>#VALUE!</v>
      </c>
      <c r="E833" t="b">
        <f>IF(COUNT(SEARCH({"transpo.ottawa.on.ca"},D833)),"@ottawa.ca")</f>
        <v>0</v>
      </c>
      <c r="F833" s="9" t="e">
        <f t="shared" si="109"/>
        <v>#VALUE!</v>
      </c>
      <c r="G833" t="e">
        <f>TRIM(CLEAN(MID(Updates!D833,FIND("E-mail Address: ",Updates!D833)+16,(FIND("The employee",Updates!D833)-(FIND("E-mail Address: ",Updates!D833)+16)))))</f>
        <v>#VALUE!</v>
      </c>
      <c r="H833" t="e">
        <f>TRIM(CLEAN(MID(Updates!D833,FIND("Account Password: ",Updates!D833)+18,(FIND("NETWORK ACCOUNTS",Updates!D833)-(FIND("Account Password:",Updates!D833)+18)))))</f>
        <v>#VALUE!</v>
      </c>
      <c r="I833" t="e">
        <f>TRIM(CLEAN(MID(Updates!D833,FIND("Password: ",Updates!D833)+10,(FIND("E-mail",Updates!D833)-(FIND("Password:",Updates!D833)+12)))))</f>
        <v>#VALUE!</v>
      </c>
      <c r="J833" t="e">
        <f>TRIM(CLEAN(MID(Updates!D833,FIND("Account to clone: ",Updates!D833)+18,(FIND("Position",Updates!D833)-(FIND("Account to clone: ",Updates!D833)+18)))))</f>
        <v>#VALUE!</v>
      </c>
      <c r="K833" t="e">
        <f>TRIM(CLEAN(MID(Updates!D833,FIND("Clone permissions of another account: ",Updates!D833)+38,(FIND("Email required:",Updates!D833)-(FIND("Clone permissions of another account: ",Updates!D833)+38)))))</f>
        <v>#VALUE!</v>
      </c>
      <c r="L833" t="e">
        <f t="shared" si="110"/>
        <v>#VALUE!</v>
      </c>
      <c r="M833" s="8" t="e">
        <f>TRIM(CLEAN(MID(Updates!D833,FIND("Branch: ",Updates!D833)+8,(FIND("Division",Updates!D833)-(FIND("Branch: ",Updates!D833)+8)))))</f>
        <v>#VALUE!</v>
      </c>
      <c r="N833" s="8" t="e">
        <f>TRIM(CLEAN(MID(Updates!D833,FIND("Pooled Position: ",Updates!D833)+17,(FIND("Are the",Updates!D833)-(FIND("Pooled Position: ",Updates!D833)+17)))))</f>
        <v>#VALUE!</v>
      </c>
      <c r="O833" t="e">
        <f>TRIM(CLEAN(MID(Updates!D833,FIND("Employee Name: ",Updates!D833)+15,(FIND("Job Title",Updates!D833)-(FIND("Employee Name: ",Updates!D833)+15)))))</f>
        <v>#VALUE!</v>
      </c>
      <c r="P833" t="e">
        <f t="shared" si="111"/>
        <v>#VALUE!</v>
      </c>
      <c r="Q833" t="e">
        <f t="shared" si="112"/>
        <v>#VALUE!</v>
      </c>
      <c r="R833" t="e">
        <f t="shared" si="113"/>
        <v>#VALUE!</v>
      </c>
      <c r="S833" t="e">
        <f>TRIM(CLEAN(MID(Updates!D833,FIND("Account to clone: ",Updates!D833)+18,(FIND("Position",Updates!D833)-(FIND("Account to clone: ",Updates!D833)+18)))))</f>
        <v>#VALUE!</v>
      </c>
      <c r="T833" t="str">
        <f t="shared" si="114"/>
        <v/>
      </c>
      <c r="U833" t="str">
        <f t="shared" si="115"/>
        <v>No</v>
      </c>
      <c r="V833" t="e">
        <f>TRIM(CLEAN(MID(Updates!D833,FIND("Home Share (H:\ drive) required: ",Updates!D833)+4,(FIND("Group Share (S:\ drive) required: ",Updates!D833)-(FIND("Home Share (H:\ drive) required: ",Updates!D833)+4)))))</f>
        <v>#VALUE!</v>
      </c>
      <c r="W833" t="str">
        <f t="shared" si="116"/>
        <v>No</v>
      </c>
      <c r="X833" t="e">
        <f>TRIM(CLEAN(MID(Updates!D833,FIND("S Drive Path: ",Updates!D833)+14,(FIND("Position",Updates!D833)-(FIND("S Drive Path: ",Updates!D833)+14)))))</f>
        <v>#VALUE!</v>
      </c>
      <c r="Y833" t="e">
        <f>("USR\"&amp;Updates!K833)</f>
        <v>#VALUE!</v>
      </c>
      <c r="Z833" t="e">
        <f>Updates!K833&amp;"$"</f>
        <v>#VALUE!</v>
      </c>
      <c r="AA833" s="11">
        <f t="shared" ca="1" si="117"/>
        <v>16</v>
      </c>
      <c r="AB833" s="6" t="str">
        <f ca="1">LOOKUP(AA833,AC2:AC21,AD2:AD21)</f>
        <v>DC4MDB06</v>
      </c>
    </row>
    <row r="834" spans="1:28" ht="12" customHeight="1">
      <c r="A834" s="6" t="e">
        <f>TRIM(CLEAN(MID(Updates!D834,FIND("Network User Id: ",Updates!D834)+17,(FIND("E-MAIL ACCOUNTS",Updates!D834)-(FIND("Network User Id:",Updates!D834)+17)))))</f>
        <v>#VALUE!</v>
      </c>
      <c r="B834" s="6" t="e">
        <f>TRIM(CLEAN(MID(Updates!D834,FIND("Logon ID: ",Updates!D834)+10,(FIND("Password:",Updates!D834)-(FIND("Logon ID:",Updates!D834)+10)))))</f>
        <v>#VALUE!</v>
      </c>
      <c r="C834" t="e">
        <f>TRIM(CLEAN(MID(Updates!D834,FIND("Primary Address: ",Updates!D834)+17,(FIND("Secondary Address:",Updates!D834)-(FIND("Primary Address: ",Updates!D834)+17)))))</f>
        <v>#VALUE!</v>
      </c>
      <c r="D834" t="e">
        <f>TRIM(CLEAN(MID(Updates!D834,FIND("Secondary Address: ",Updates!D834)+19,(FIND("** PLEASE DO NOT REPLY TO THIS E-MAIL. ",Updates!D834)-(FIND("Secondary Address: ",Updates!D834)+19)))))</f>
        <v>#VALUE!</v>
      </c>
      <c r="E834" t="b">
        <f>IF(COUNT(SEARCH({"transpo.ottawa.on.ca"},D834)),"@ottawa.ca")</f>
        <v>0</v>
      </c>
      <c r="F834" s="9" t="e">
        <f t="shared" si="109"/>
        <v>#VALUE!</v>
      </c>
      <c r="G834" t="e">
        <f>TRIM(CLEAN(MID(Updates!D834,FIND("E-mail Address: ",Updates!D834)+16,(FIND("The employee",Updates!D834)-(FIND("E-mail Address: ",Updates!D834)+16)))))</f>
        <v>#VALUE!</v>
      </c>
      <c r="H834" t="e">
        <f>TRIM(CLEAN(MID(Updates!D834,FIND("Account Password: ",Updates!D834)+18,(FIND("NETWORK ACCOUNTS",Updates!D834)-(FIND("Account Password:",Updates!D834)+18)))))</f>
        <v>#VALUE!</v>
      </c>
      <c r="I834" t="e">
        <f>TRIM(CLEAN(MID(Updates!D834,FIND("Password: ",Updates!D834)+10,(FIND("E-mail",Updates!D834)-(FIND("Password:",Updates!D834)+12)))))</f>
        <v>#VALUE!</v>
      </c>
      <c r="J834" t="e">
        <f>TRIM(CLEAN(MID(Updates!D834,FIND("Account to clone: ",Updates!D834)+18,(FIND("Position",Updates!D834)-(FIND("Account to clone: ",Updates!D834)+18)))))</f>
        <v>#VALUE!</v>
      </c>
      <c r="K834" t="e">
        <f>TRIM(CLEAN(MID(Updates!D834,FIND("Clone permissions of another account: ",Updates!D834)+38,(FIND("Email required:",Updates!D834)-(FIND("Clone permissions of another account: ",Updates!D834)+38)))))</f>
        <v>#VALUE!</v>
      </c>
      <c r="L834" t="e">
        <f t="shared" si="110"/>
        <v>#VALUE!</v>
      </c>
      <c r="M834" s="8" t="e">
        <f>TRIM(CLEAN(MID(Updates!D834,FIND("Branch: ",Updates!D834)+8,(FIND("Division",Updates!D834)-(FIND("Branch: ",Updates!D834)+8)))))</f>
        <v>#VALUE!</v>
      </c>
      <c r="N834" s="8" t="e">
        <f>TRIM(CLEAN(MID(Updates!D834,FIND("Pooled Position: ",Updates!D834)+17,(FIND("Are the",Updates!D834)-(FIND("Pooled Position: ",Updates!D834)+17)))))</f>
        <v>#VALUE!</v>
      </c>
      <c r="O834" t="e">
        <f>TRIM(CLEAN(MID(Updates!D834,FIND("Employee Name: ",Updates!D834)+15,(FIND("Job Title",Updates!D834)-(FIND("Employee Name: ",Updates!D834)+15)))))</f>
        <v>#VALUE!</v>
      </c>
      <c r="P834" t="e">
        <f t="shared" si="111"/>
        <v>#VALUE!</v>
      </c>
      <c r="Q834" t="e">
        <f t="shared" si="112"/>
        <v>#VALUE!</v>
      </c>
      <c r="R834" t="e">
        <f t="shared" si="113"/>
        <v>#VALUE!</v>
      </c>
      <c r="S834" t="e">
        <f>TRIM(CLEAN(MID(Updates!D834,FIND("Account to clone: ",Updates!D834)+18,(FIND("Position",Updates!D834)-(FIND("Account to clone: ",Updates!D834)+18)))))</f>
        <v>#VALUE!</v>
      </c>
      <c r="T834" t="str">
        <f t="shared" si="114"/>
        <v/>
      </c>
      <c r="U834" t="str">
        <f t="shared" si="115"/>
        <v>No</v>
      </c>
      <c r="V834" t="e">
        <f>TRIM(CLEAN(MID(Updates!D834,FIND("Home Share (H:\ drive) required: ",Updates!D834)+4,(FIND("Group Share (S:\ drive) required: ",Updates!D834)-(FIND("Home Share (H:\ drive) required: ",Updates!D834)+4)))))</f>
        <v>#VALUE!</v>
      </c>
      <c r="W834" t="str">
        <f t="shared" si="116"/>
        <v>No</v>
      </c>
      <c r="X834" t="e">
        <f>TRIM(CLEAN(MID(Updates!D834,FIND("S Drive Path: ",Updates!D834)+14,(FIND("Position",Updates!D834)-(FIND("S Drive Path: ",Updates!D834)+14)))))</f>
        <v>#VALUE!</v>
      </c>
      <c r="Y834" t="e">
        <f>("USR\"&amp;Updates!K834)</f>
        <v>#VALUE!</v>
      </c>
      <c r="Z834" t="e">
        <f>Updates!K834&amp;"$"</f>
        <v>#VALUE!</v>
      </c>
      <c r="AA834" s="11">
        <f t="shared" ca="1" si="117"/>
        <v>18</v>
      </c>
      <c r="AB834" s="6" t="str">
        <f ca="1">LOOKUP(AA834,AC2:AC21,AD2:AD21)</f>
        <v>DC4MDB08</v>
      </c>
    </row>
    <row r="835" spans="1:28" ht="12" customHeight="1">
      <c r="A835" s="6" t="e">
        <f>TRIM(CLEAN(MID(Updates!D835,FIND("Network User Id: ",Updates!D835)+17,(FIND("E-MAIL ACCOUNTS",Updates!D835)-(FIND("Network User Id:",Updates!D835)+17)))))</f>
        <v>#VALUE!</v>
      </c>
      <c r="B835" s="6" t="e">
        <f>TRIM(CLEAN(MID(Updates!D835,FIND("Logon ID: ",Updates!D835)+10,(FIND("Password:",Updates!D835)-(FIND("Logon ID:",Updates!D835)+10)))))</f>
        <v>#VALUE!</v>
      </c>
      <c r="C835" t="e">
        <f>TRIM(CLEAN(MID(Updates!D835,FIND("Primary Address: ",Updates!D835)+17,(FIND("Secondary Address:",Updates!D835)-(FIND("Primary Address: ",Updates!D835)+17)))))</f>
        <v>#VALUE!</v>
      </c>
      <c r="D835" t="e">
        <f>TRIM(CLEAN(MID(Updates!D835,FIND("Secondary Address: ",Updates!D835)+19,(FIND("** PLEASE DO NOT REPLY TO THIS E-MAIL. ",Updates!D835)-(FIND("Secondary Address: ",Updates!D835)+19)))))</f>
        <v>#VALUE!</v>
      </c>
      <c r="E835" t="b">
        <f>IF(COUNT(SEARCH({"transpo.ottawa.on.ca"},D835)),"@ottawa.ca")</f>
        <v>0</v>
      </c>
      <c r="F835" s="9" t="e">
        <f t="shared" ref="F835:F898" si="118">TRIM(LEFT(SUBSTITUTE(D835,"@",REPT(" ",LEN(D835))),LEN(D835)))</f>
        <v>#VALUE!</v>
      </c>
      <c r="G835" t="e">
        <f>TRIM(CLEAN(MID(Updates!D835,FIND("E-mail Address: ",Updates!D835)+16,(FIND("The employee",Updates!D835)-(FIND("E-mail Address: ",Updates!D835)+16)))))</f>
        <v>#VALUE!</v>
      </c>
      <c r="H835" t="e">
        <f>TRIM(CLEAN(MID(Updates!D835,FIND("Account Password: ",Updates!D835)+18,(FIND("NETWORK ACCOUNTS",Updates!D835)-(FIND("Account Password:",Updates!D835)+18)))))</f>
        <v>#VALUE!</v>
      </c>
      <c r="I835" t="e">
        <f>TRIM(CLEAN(MID(Updates!D835,FIND("Password: ",Updates!D835)+10,(FIND("E-mail",Updates!D835)-(FIND("Password:",Updates!D835)+12)))))</f>
        <v>#VALUE!</v>
      </c>
      <c r="J835" t="e">
        <f>TRIM(CLEAN(MID(Updates!D835,FIND("Account to clone: ",Updates!D835)+18,(FIND("Position",Updates!D835)-(FIND("Account to clone: ",Updates!D835)+18)))))</f>
        <v>#VALUE!</v>
      </c>
      <c r="K835" t="e">
        <f>TRIM(CLEAN(MID(Updates!D835,FIND("Clone permissions of another account: ",Updates!D835)+38,(FIND("Email required:",Updates!D835)-(FIND("Clone permissions of another account: ",Updates!D835)+38)))))</f>
        <v>#VALUE!</v>
      </c>
      <c r="L835" t="e">
        <f t="shared" ref="L835:L898" si="119">IF(K835="No","",K835)</f>
        <v>#VALUE!</v>
      </c>
      <c r="M835" s="8" t="e">
        <f>TRIM(CLEAN(MID(Updates!D835,FIND("Branch: ",Updates!D835)+8,(FIND("Division",Updates!D835)-(FIND("Branch: ",Updates!D835)+8)))))</f>
        <v>#VALUE!</v>
      </c>
      <c r="N835" s="8" t="e">
        <f>TRIM(CLEAN(MID(Updates!D835,FIND("Pooled Position: ",Updates!D835)+17,(FIND("Are the",Updates!D835)-(FIND("Pooled Position: ",Updates!D835)+17)))))</f>
        <v>#VALUE!</v>
      </c>
      <c r="O835" t="e">
        <f>TRIM(CLEAN(MID(Updates!D835,FIND("Employee Name: ",Updates!D835)+15,(FIND("Job Title",Updates!D835)-(FIND("Employee Name: ",Updates!D835)+15)))))</f>
        <v>#VALUE!</v>
      </c>
      <c r="P835" t="e">
        <f t="shared" ref="P835:P898" si="120">TRIM(CLEAN(IF(ISTEXT(B835)=FALSE,A835,IF(ISTEXT(B835)=TRUE,B835))))</f>
        <v>#VALUE!</v>
      </c>
      <c r="Q835" t="e">
        <f t="shared" ref="Q835:Q898" si="121">TRIM(CLEAN(IF(ISTEXT(G835)=FALSE,D835,IF(ISTEXT(G835)=TRUE,G835))))</f>
        <v>#VALUE!</v>
      </c>
      <c r="R835" t="e">
        <f t="shared" ref="R835:R898" si="122">TRIM(CLEAN(IF(ISTEXT(I835)=FALSE,H835,IF(ISTEXT(I835)=TRUE,I835))))</f>
        <v>#VALUE!</v>
      </c>
      <c r="S835" t="e">
        <f>TRIM(CLEAN(MID(Updates!D835,FIND("Account to clone: ",Updates!D835)+18,(FIND("Position",Updates!D835)-(FIND("Account to clone: ",Updates!D835)+18)))))</f>
        <v>#VALUE!</v>
      </c>
      <c r="T835" t="str">
        <f t="shared" ref="T835:T898" si="123">TRIM(CLEAN(IF(ISERROR(S835),"",S835)))</f>
        <v/>
      </c>
      <c r="U835" t="str">
        <f t="shared" ref="U835:U898" si="124">IF(T835="","No","Yes")</f>
        <v>No</v>
      </c>
      <c r="V835" t="e">
        <f>TRIM(CLEAN(MID(Updates!D835,FIND("Home Share (H:\ drive) required: ",Updates!D835)+4,(FIND("Group Share (S:\ drive) required: ",Updates!D835)-(FIND("Home Share (H:\ drive) required: ",Updates!D835)+4)))))</f>
        <v>#VALUE!</v>
      </c>
      <c r="W835" t="str">
        <f t="shared" ref="W835:W898" si="125">IF(ISERROR(V835),"No",V835)</f>
        <v>No</v>
      </c>
      <c r="X835" t="e">
        <f>TRIM(CLEAN(MID(Updates!D835,FIND("S Drive Path: ",Updates!D835)+14,(FIND("Position",Updates!D835)-(FIND("S Drive Path: ",Updates!D835)+14)))))</f>
        <v>#VALUE!</v>
      </c>
      <c r="Y835" t="e">
        <f>("USR\"&amp;Updates!K835)</f>
        <v>#VALUE!</v>
      </c>
      <c r="Z835" t="e">
        <f>Updates!K835&amp;"$"</f>
        <v>#VALUE!</v>
      </c>
      <c r="AA835" s="11">
        <f t="shared" ref="AA835:AA898" ca="1" si="126">RANDBETWEEN(1,20)</f>
        <v>9</v>
      </c>
      <c r="AB835" s="6" t="str">
        <f ca="1">LOOKUP(AA835,AC2:AC21,AD2:AD21)</f>
        <v>DC1MDB09</v>
      </c>
    </row>
    <row r="836" spans="1:28" ht="12" customHeight="1">
      <c r="A836" s="6" t="e">
        <f>TRIM(CLEAN(MID(Updates!D836,FIND("Network User Id: ",Updates!D836)+17,(FIND("E-MAIL ACCOUNTS",Updates!D836)-(FIND("Network User Id:",Updates!D836)+17)))))</f>
        <v>#VALUE!</v>
      </c>
      <c r="B836" s="6" t="e">
        <f>TRIM(CLEAN(MID(Updates!D836,FIND("Logon ID: ",Updates!D836)+10,(FIND("Password:",Updates!D836)-(FIND("Logon ID:",Updates!D836)+10)))))</f>
        <v>#VALUE!</v>
      </c>
      <c r="C836" t="e">
        <f>TRIM(CLEAN(MID(Updates!D836,FIND("Primary Address: ",Updates!D836)+17,(FIND("Secondary Address:",Updates!D836)-(FIND("Primary Address: ",Updates!D836)+17)))))</f>
        <v>#VALUE!</v>
      </c>
      <c r="D836" t="e">
        <f>TRIM(CLEAN(MID(Updates!D836,FIND("Secondary Address: ",Updates!D836)+19,(FIND("** PLEASE DO NOT REPLY TO THIS E-MAIL. ",Updates!D836)-(FIND("Secondary Address: ",Updates!D836)+19)))))</f>
        <v>#VALUE!</v>
      </c>
      <c r="E836" t="b">
        <f>IF(COUNT(SEARCH({"transpo.ottawa.on.ca"},D836)),"@ottawa.ca")</f>
        <v>0</v>
      </c>
      <c r="F836" s="9" t="e">
        <f t="shared" si="118"/>
        <v>#VALUE!</v>
      </c>
      <c r="G836" t="e">
        <f>TRIM(CLEAN(MID(Updates!D836,FIND("E-mail Address: ",Updates!D836)+16,(FIND("The employee",Updates!D836)-(FIND("E-mail Address: ",Updates!D836)+16)))))</f>
        <v>#VALUE!</v>
      </c>
      <c r="H836" t="e">
        <f>TRIM(CLEAN(MID(Updates!D836,FIND("Account Password: ",Updates!D836)+18,(FIND("NETWORK ACCOUNTS",Updates!D836)-(FIND("Account Password:",Updates!D836)+18)))))</f>
        <v>#VALUE!</v>
      </c>
      <c r="I836" t="e">
        <f>TRIM(CLEAN(MID(Updates!D836,FIND("Password: ",Updates!D836)+10,(FIND("E-mail",Updates!D836)-(FIND("Password:",Updates!D836)+12)))))</f>
        <v>#VALUE!</v>
      </c>
      <c r="J836" t="e">
        <f>TRIM(CLEAN(MID(Updates!D836,FIND("Account to clone: ",Updates!D836)+18,(FIND("Position",Updates!D836)-(FIND("Account to clone: ",Updates!D836)+18)))))</f>
        <v>#VALUE!</v>
      </c>
      <c r="K836" t="e">
        <f>TRIM(CLEAN(MID(Updates!D836,FIND("Clone permissions of another account: ",Updates!D836)+38,(FIND("Email required:",Updates!D836)-(FIND("Clone permissions of another account: ",Updates!D836)+38)))))</f>
        <v>#VALUE!</v>
      </c>
      <c r="L836" t="e">
        <f t="shared" si="119"/>
        <v>#VALUE!</v>
      </c>
      <c r="M836" s="8" t="e">
        <f>TRIM(CLEAN(MID(Updates!D836,FIND("Branch: ",Updates!D836)+8,(FIND("Division",Updates!D836)-(FIND("Branch: ",Updates!D836)+8)))))</f>
        <v>#VALUE!</v>
      </c>
      <c r="N836" s="8" t="e">
        <f>TRIM(CLEAN(MID(Updates!D836,FIND("Pooled Position: ",Updates!D836)+17,(FIND("Are the",Updates!D836)-(FIND("Pooled Position: ",Updates!D836)+17)))))</f>
        <v>#VALUE!</v>
      </c>
      <c r="O836" t="e">
        <f>TRIM(CLEAN(MID(Updates!D836,FIND("Employee Name: ",Updates!D836)+15,(FIND("Job Title",Updates!D836)-(FIND("Employee Name: ",Updates!D836)+15)))))</f>
        <v>#VALUE!</v>
      </c>
      <c r="P836" t="e">
        <f t="shared" si="120"/>
        <v>#VALUE!</v>
      </c>
      <c r="Q836" t="e">
        <f t="shared" si="121"/>
        <v>#VALUE!</v>
      </c>
      <c r="R836" t="e">
        <f t="shared" si="122"/>
        <v>#VALUE!</v>
      </c>
      <c r="S836" t="e">
        <f>TRIM(CLEAN(MID(Updates!D836,FIND("Account to clone: ",Updates!D836)+18,(FIND("Position",Updates!D836)-(FIND("Account to clone: ",Updates!D836)+18)))))</f>
        <v>#VALUE!</v>
      </c>
      <c r="T836" t="str">
        <f t="shared" si="123"/>
        <v/>
      </c>
      <c r="U836" t="str">
        <f t="shared" si="124"/>
        <v>No</v>
      </c>
      <c r="V836" t="e">
        <f>TRIM(CLEAN(MID(Updates!D836,FIND("Home Share (H:\ drive) required: ",Updates!D836)+4,(FIND("Group Share (S:\ drive) required: ",Updates!D836)-(FIND("Home Share (H:\ drive) required: ",Updates!D836)+4)))))</f>
        <v>#VALUE!</v>
      </c>
      <c r="W836" t="str">
        <f t="shared" si="125"/>
        <v>No</v>
      </c>
      <c r="X836" t="e">
        <f>TRIM(CLEAN(MID(Updates!D836,FIND("S Drive Path: ",Updates!D836)+14,(FIND("Position",Updates!D836)-(FIND("S Drive Path: ",Updates!D836)+14)))))</f>
        <v>#VALUE!</v>
      </c>
      <c r="Y836" t="e">
        <f>("USR\"&amp;Updates!K836)</f>
        <v>#VALUE!</v>
      </c>
      <c r="Z836" t="e">
        <f>Updates!K836&amp;"$"</f>
        <v>#VALUE!</v>
      </c>
      <c r="AA836" s="11">
        <f t="shared" ca="1" si="126"/>
        <v>11</v>
      </c>
      <c r="AB836" s="6" t="str">
        <f ca="1">LOOKUP(AA836,AC2:AC21,AD2:AD21)</f>
        <v>DC4MDB01</v>
      </c>
    </row>
    <row r="837" spans="1:28" ht="12" customHeight="1">
      <c r="A837" s="6" t="e">
        <f>TRIM(CLEAN(MID(Updates!D837,FIND("Network User Id: ",Updates!D837)+17,(FIND("E-MAIL ACCOUNTS",Updates!D837)-(FIND("Network User Id:",Updates!D837)+17)))))</f>
        <v>#VALUE!</v>
      </c>
      <c r="B837" s="6" t="e">
        <f>TRIM(CLEAN(MID(Updates!D837,FIND("Logon ID: ",Updates!D837)+10,(FIND("Password:",Updates!D837)-(FIND("Logon ID:",Updates!D837)+10)))))</f>
        <v>#VALUE!</v>
      </c>
      <c r="C837" t="e">
        <f>TRIM(CLEAN(MID(Updates!D837,FIND("Primary Address: ",Updates!D837)+17,(FIND("Secondary Address:",Updates!D837)-(FIND("Primary Address: ",Updates!D837)+17)))))</f>
        <v>#VALUE!</v>
      </c>
      <c r="D837" t="e">
        <f>TRIM(CLEAN(MID(Updates!D837,FIND("Secondary Address: ",Updates!D837)+19,(FIND("** PLEASE DO NOT REPLY TO THIS E-MAIL. ",Updates!D837)-(FIND("Secondary Address: ",Updates!D837)+19)))))</f>
        <v>#VALUE!</v>
      </c>
      <c r="E837" t="b">
        <f>IF(COUNT(SEARCH({"transpo.ottawa.on.ca"},D837)),"@ottawa.ca")</f>
        <v>0</v>
      </c>
      <c r="F837" s="9" t="e">
        <f t="shared" si="118"/>
        <v>#VALUE!</v>
      </c>
      <c r="G837" t="e">
        <f>TRIM(CLEAN(MID(Updates!D837,FIND("E-mail Address: ",Updates!D837)+16,(FIND("The employee",Updates!D837)-(FIND("E-mail Address: ",Updates!D837)+16)))))</f>
        <v>#VALUE!</v>
      </c>
      <c r="H837" t="e">
        <f>TRIM(CLEAN(MID(Updates!D837,FIND("Account Password: ",Updates!D837)+18,(FIND("NETWORK ACCOUNTS",Updates!D837)-(FIND("Account Password:",Updates!D837)+18)))))</f>
        <v>#VALUE!</v>
      </c>
      <c r="I837" t="e">
        <f>TRIM(CLEAN(MID(Updates!D837,FIND("Password: ",Updates!D837)+10,(FIND("E-mail",Updates!D837)-(FIND("Password:",Updates!D837)+12)))))</f>
        <v>#VALUE!</v>
      </c>
      <c r="J837" t="e">
        <f>TRIM(CLEAN(MID(Updates!D837,FIND("Account to clone: ",Updates!D837)+18,(FIND("Position",Updates!D837)-(FIND("Account to clone: ",Updates!D837)+18)))))</f>
        <v>#VALUE!</v>
      </c>
      <c r="K837" t="e">
        <f>TRIM(CLEAN(MID(Updates!D837,FIND("Clone permissions of another account: ",Updates!D837)+38,(FIND("Email required:",Updates!D837)-(FIND("Clone permissions of another account: ",Updates!D837)+38)))))</f>
        <v>#VALUE!</v>
      </c>
      <c r="L837" t="e">
        <f t="shared" si="119"/>
        <v>#VALUE!</v>
      </c>
      <c r="M837" s="8" t="e">
        <f>TRIM(CLEAN(MID(Updates!D837,FIND("Branch: ",Updates!D837)+8,(FIND("Division",Updates!D837)-(FIND("Branch: ",Updates!D837)+8)))))</f>
        <v>#VALUE!</v>
      </c>
      <c r="N837" s="8" t="e">
        <f>TRIM(CLEAN(MID(Updates!D837,FIND("Pooled Position: ",Updates!D837)+17,(FIND("Are the",Updates!D837)-(FIND("Pooled Position: ",Updates!D837)+17)))))</f>
        <v>#VALUE!</v>
      </c>
      <c r="O837" t="e">
        <f>TRIM(CLEAN(MID(Updates!D837,FIND("Employee Name: ",Updates!D837)+15,(FIND("Job Title",Updates!D837)-(FIND("Employee Name: ",Updates!D837)+15)))))</f>
        <v>#VALUE!</v>
      </c>
      <c r="P837" t="e">
        <f t="shared" si="120"/>
        <v>#VALUE!</v>
      </c>
      <c r="Q837" t="e">
        <f t="shared" si="121"/>
        <v>#VALUE!</v>
      </c>
      <c r="R837" t="e">
        <f t="shared" si="122"/>
        <v>#VALUE!</v>
      </c>
      <c r="S837" t="e">
        <f>TRIM(CLEAN(MID(Updates!D837,FIND("Account to clone: ",Updates!D837)+18,(FIND("Position",Updates!D837)-(FIND("Account to clone: ",Updates!D837)+18)))))</f>
        <v>#VALUE!</v>
      </c>
      <c r="T837" t="str">
        <f t="shared" si="123"/>
        <v/>
      </c>
      <c r="U837" t="str">
        <f t="shared" si="124"/>
        <v>No</v>
      </c>
      <c r="V837" t="e">
        <f>TRIM(CLEAN(MID(Updates!D837,FIND("Home Share (H:\ drive) required: ",Updates!D837)+4,(FIND("Group Share (S:\ drive) required: ",Updates!D837)-(FIND("Home Share (H:\ drive) required: ",Updates!D837)+4)))))</f>
        <v>#VALUE!</v>
      </c>
      <c r="W837" t="str">
        <f t="shared" si="125"/>
        <v>No</v>
      </c>
      <c r="X837" t="e">
        <f>TRIM(CLEAN(MID(Updates!D837,FIND("S Drive Path: ",Updates!D837)+14,(FIND("Position",Updates!D837)-(FIND("S Drive Path: ",Updates!D837)+14)))))</f>
        <v>#VALUE!</v>
      </c>
      <c r="Y837" t="e">
        <f>("USR\"&amp;Updates!K837)</f>
        <v>#VALUE!</v>
      </c>
      <c r="Z837" t="e">
        <f>Updates!K837&amp;"$"</f>
        <v>#VALUE!</v>
      </c>
      <c r="AA837" s="11">
        <f t="shared" ca="1" si="126"/>
        <v>6</v>
      </c>
      <c r="AB837" s="6" t="str">
        <f ca="1">LOOKUP(AA837,AC2:AC21,AD2:AD21)</f>
        <v>DC1MDB06</v>
      </c>
    </row>
    <row r="838" spans="1:28" ht="12" customHeight="1">
      <c r="A838" s="6" t="e">
        <f>TRIM(CLEAN(MID(Updates!D838,FIND("Network User Id: ",Updates!D838)+17,(FIND("E-MAIL ACCOUNTS",Updates!D838)-(FIND("Network User Id:",Updates!D838)+17)))))</f>
        <v>#VALUE!</v>
      </c>
      <c r="B838" s="6" t="e">
        <f>TRIM(CLEAN(MID(Updates!D838,FIND("Logon ID: ",Updates!D838)+10,(FIND("Password:",Updates!D838)-(FIND("Logon ID:",Updates!D838)+10)))))</f>
        <v>#VALUE!</v>
      </c>
      <c r="C838" t="e">
        <f>TRIM(CLEAN(MID(Updates!D838,FIND("Primary Address: ",Updates!D838)+17,(FIND("Secondary Address:",Updates!D838)-(FIND("Primary Address: ",Updates!D838)+17)))))</f>
        <v>#VALUE!</v>
      </c>
      <c r="D838" t="e">
        <f>TRIM(CLEAN(MID(Updates!D838,FIND("Secondary Address: ",Updates!D838)+19,(FIND("** PLEASE DO NOT REPLY TO THIS E-MAIL. ",Updates!D838)-(FIND("Secondary Address: ",Updates!D838)+19)))))</f>
        <v>#VALUE!</v>
      </c>
      <c r="E838" t="b">
        <f>IF(COUNT(SEARCH({"transpo.ottawa.on.ca"},D838)),"@ottawa.ca")</f>
        <v>0</v>
      </c>
      <c r="F838" s="9" t="e">
        <f t="shared" si="118"/>
        <v>#VALUE!</v>
      </c>
      <c r="G838" t="e">
        <f>TRIM(CLEAN(MID(Updates!D838,FIND("E-mail Address: ",Updates!D838)+16,(FIND("The employee",Updates!D838)-(FIND("E-mail Address: ",Updates!D838)+16)))))</f>
        <v>#VALUE!</v>
      </c>
      <c r="H838" t="e">
        <f>TRIM(CLEAN(MID(Updates!D838,FIND("Account Password: ",Updates!D838)+18,(FIND("NETWORK ACCOUNTS",Updates!D838)-(FIND("Account Password:",Updates!D838)+18)))))</f>
        <v>#VALUE!</v>
      </c>
      <c r="I838" t="e">
        <f>TRIM(CLEAN(MID(Updates!D838,FIND("Password: ",Updates!D838)+10,(FIND("E-mail",Updates!D838)-(FIND("Password:",Updates!D838)+12)))))</f>
        <v>#VALUE!</v>
      </c>
      <c r="J838" t="e">
        <f>TRIM(CLEAN(MID(Updates!D838,FIND("Account to clone: ",Updates!D838)+18,(FIND("Position",Updates!D838)-(FIND("Account to clone: ",Updates!D838)+18)))))</f>
        <v>#VALUE!</v>
      </c>
      <c r="K838" t="e">
        <f>TRIM(CLEAN(MID(Updates!D838,FIND("Clone permissions of another account: ",Updates!D838)+38,(FIND("Email required:",Updates!D838)-(FIND("Clone permissions of another account: ",Updates!D838)+38)))))</f>
        <v>#VALUE!</v>
      </c>
      <c r="L838" t="e">
        <f t="shared" si="119"/>
        <v>#VALUE!</v>
      </c>
      <c r="M838" s="8" t="e">
        <f>TRIM(CLEAN(MID(Updates!D838,FIND("Branch: ",Updates!D838)+8,(FIND("Division",Updates!D838)-(FIND("Branch: ",Updates!D838)+8)))))</f>
        <v>#VALUE!</v>
      </c>
      <c r="N838" s="8" t="e">
        <f>TRIM(CLEAN(MID(Updates!D838,FIND("Pooled Position: ",Updates!D838)+17,(FIND("Are the",Updates!D838)-(FIND("Pooled Position: ",Updates!D838)+17)))))</f>
        <v>#VALUE!</v>
      </c>
      <c r="O838" t="e">
        <f>TRIM(CLEAN(MID(Updates!D838,FIND("Employee Name: ",Updates!D838)+15,(FIND("Job Title",Updates!D838)-(FIND("Employee Name: ",Updates!D838)+15)))))</f>
        <v>#VALUE!</v>
      </c>
      <c r="P838" t="e">
        <f t="shared" si="120"/>
        <v>#VALUE!</v>
      </c>
      <c r="Q838" t="e">
        <f t="shared" si="121"/>
        <v>#VALUE!</v>
      </c>
      <c r="R838" t="e">
        <f t="shared" si="122"/>
        <v>#VALUE!</v>
      </c>
      <c r="S838" t="e">
        <f>TRIM(CLEAN(MID(Updates!D838,FIND("Account to clone: ",Updates!D838)+18,(FIND("Position",Updates!D838)-(FIND("Account to clone: ",Updates!D838)+18)))))</f>
        <v>#VALUE!</v>
      </c>
      <c r="T838" t="str">
        <f t="shared" si="123"/>
        <v/>
      </c>
      <c r="U838" t="str">
        <f t="shared" si="124"/>
        <v>No</v>
      </c>
      <c r="V838" t="e">
        <f>TRIM(CLEAN(MID(Updates!D838,FIND("Home Share (H:\ drive) required: ",Updates!D838)+4,(FIND("Group Share (S:\ drive) required: ",Updates!D838)-(FIND("Home Share (H:\ drive) required: ",Updates!D838)+4)))))</f>
        <v>#VALUE!</v>
      </c>
      <c r="W838" t="str">
        <f t="shared" si="125"/>
        <v>No</v>
      </c>
      <c r="X838" t="e">
        <f>TRIM(CLEAN(MID(Updates!D838,FIND("S Drive Path: ",Updates!D838)+14,(FIND("Position",Updates!D838)-(FIND("S Drive Path: ",Updates!D838)+14)))))</f>
        <v>#VALUE!</v>
      </c>
      <c r="Y838" t="e">
        <f>("USR\"&amp;Updates!K838)</f>
        <v>#VALUE!</v>
      </c>
      <c r="Z838" t="e">
        <f>Updates!K838&amp;"$"</f>
        <v>#VALUE!</v>
      </c>
      <c r="AA838" s="11">
        <f t="shared" ca="1" si="126"/>
        <v>3</v>
      </c>
      <c r="AB838" s="6" t="str">
        <f ca="1">LOOKUP(AA838,AC2:AC21,AD2:AD21)</f>
        <v>DC1MDB03</v>
      </c>
    </row>
    <row r="839" spans="1:28" ht="12" customHeight="1">
      <c r="A839" s="6" t="e">
        <f>TRIM(CLEAN(MID(Updates!D839,FIND("Network User Id: ",Updates!D839)+17,(FIND("E-MAIL ACCOUNTS",Updates!D839)-(FIND("Network User Id:",Updates!D839)+17)))))</f>
        <v>#VALUE!</v>
      </c>
      <c r="B839" s="6" t="e">
        <f>TRIM(CLEAN(MID(Updates!D839,FIND("Logon ID: ",Updates!D839)+10,(FIND("Password:",Updates!D839)-(FIND("Logon ID:",Updates!D839)+10)))))</f>
        <v>#VALUE!</v>
      </c>
      <c r="C839" t="e">
        <f>TRIM(CLEAN(MID(Updates!D839,FIND("Primary Address: ",Updates!D839)+17,(FIND("Secondary Address:",Updates!D839)-(FIND("Primary Address: ",Updates!D839)+17)))))</f>
        <v>#VALUE!</v>
      </c>
      <c r="D839" t="e">
        <f>TRIM(CLEAN(MID(Updates!D839,FIND("Secondary Address: ",Updates!D839)+19,(FIND("** PLEASE DO NOT REPLY TO THIS E-MAIL. ",Updates!D839)-(FIND("Secondary Address: ",Updates!D839)+19)))))</f>
        <v>#VALUE!</v>
      </c>
      <c r="E839" t="b">
        <f>IF(COUNT(SEARCH({"transpo.ottawa.on.ca"},D839)),"@ottawa.ca")</f>
        <v>0</v>
      </c>
      <c r="F839" s="9" t="e">
        <f t="shared" si="118"/>
        <v>#VALUE!</v>
      </c>
      <c r="G839" t="e">
        <f>TRIM(CLEAN(MID(Updates!D839,FIND("E-mail Address: ",Updates!D839)+16,(FIND("The employee",Updates!D839)-(FIND("E-mail Address: ",Updates!D839)+16)))))</f>
        <v>#VALUE!</v>
      </c>
      <c r="H839" t="e">
        <f>TRIM(CLEAN(MID(Updates!D839,FIND("Account Password: ",Updates!D839)+18,(FIND("NETWORK ACCOUNTS",Updates!D839)-(FIND("Account Password:",Updates!D839)+18)))))</f>
        <v>#VALUE!</v>
      </c>
      <c r="I839" t="e">
        <f>TRIM(CLEAN(MID(Updates!D839,FIND("Password: ",Updates!D839)+10,(FIND("E-mail",Updates!D839)-(FIND("Password:",Updates!D839)+12)))))</f>
        <v>#VALUE!</v>
      </c>
      <c r="J839" t="e">
        <f>TRIM(CLEAN(MID(Updates!D839,FIND("Account to clone: ",Updates!D839)+18,(FIND("Position",Updates!D839)-(FIND("Account to clone: ",Updates!D839)+18)))))</f>
        <v>#VALUE!</v>
      </c>
      <c r="K839" t="e">
        <f>TRIM(CLEAN(MID(Updates!D839,FIND("Clone permissions of another account: ",Updates!D839)+38,(FIND("Email required:",Updates!D839)-(FIND("Clone permissions of another account: ",Updates!D839)+38)))))</f>
        <v>#VALUE!</v>
      </c>
      <c r="L839" t="e">
        <f t="shared" si="119"/>
        <v>#VALUE!</v>
      </c>
      <c r="M839" s="8" t="e">
        <f>TRIM(CLEAN(MID(Updates!D839,FIND("Branch: ",Updates!D839)+8,(FIND("Division",Updates!D839)-(FIND("Branch: ",Updates!D839)+8)))))</f>
        <v>#VALUE!</v>
      </c>
      <c r="N839" s="8" t="e">
        <f>TRIM(CLEAN(MID(Updates!D839,FIND("Pooled Position: ",Updates!D839)+17,(FIND("Are the",Updates!D839)-(FIND("Pooled Position: ",Updates!D839)+17)))))</f>
        <v>#VALUE!</v>
      </c>
      <c r="O839" t="e">
        <f>TRIM(CLEAN(MID(Updates!D839,FIND("Employee Name: ",Updates!D839)+15,(FIND("Job Title",Updates!D839)-(FIND("Employee Name: ",Updates!D839)+15)))))</f>
        <v>#VALUE!</v>
      </c>
      <c r="P839" t="e">
        <f t="shared" si="120"/>
        <v>#VALUE!</v>
      </c>
      <c r="Q839" t="e">
        <f t="shared" si="121"/>
        <v>#VALUE!</v>
      </c>
      <c r="R839" t="e">
        <f t="shared" si="122"/>
        <v>#VALUE!</v>
      </c>
      <c r="S839" t="e">
        <f>TRIM(CLEAN(MID(Updates!D839,FIND("Account to clone: ",Updates!D839)+18,(FIND("Position",Updates!D839)-(FIND("Account to clone: ",Updates!D839)+18)))))</f>
        <v>#VALUE!</v>
      </c>
      <c r="T839" t="str">
        <f t="shared" si="123"/>
        <v/>
      </c>
      <c r="U839" t="str">
        <f t="shared" si="124"/>
        <v>No</v>
      </c>
      <c r="V839" t="e">
        <f>TRIM(CLEAN(MID(Updates!D839,FIND("Home Share (H:\ drive) required: ",Updates!D839)+4,(FIND("Group Share (S:\ drive) required: ",Updates!D839)-(FIND("Home Share (H:\ drive) required: ",Updates!D839)+4)))))</f>
        <v>#VALUE!</v>
      </c>
      <c r="W839" t="str">
        <f t="shared" si="125"/>
        <v>No</v>
      </c>
      <c r="X839" t="e">
        <f>TRIM(CLEAN(MID(Updates!D839,FIND("S Drive Path: ",Updates!D839)+14,(FIND("Position",Updates!D839)-(FIND("S Drive Path: ",Updates!D839)+14)))))</f>
        <v>#VALUE!</v>
      </c>
      <c r="Y839" t="e">
        <f>("USR\"&amp;Updates!K839)</f>
        <v>#VALUE!</v>
      </c>
      <c r="Z839" t="e">
        <f>Updates!K839&amp;"$"</f>
        <v>#VALUE!</v>
      </c>
      <c r="AA839" s="11">
        <f t="shared" ca="1" si="126"/>
        <v>15</v>
      </c>
      <c r="AB839" s="6" t="str">
        <f ca="1">LOOKUP(AA839,AC2:AC21,AD2:AD21)</f>
        <v>DC4MDB05</v>
      </c>
    </row>
    <row r="840" spans="1:28" ht="12" customHeight="1">
      <c r="A840" s="6" t="e">
        <f>TRIM(CLEAN(MID(Updates!D840,FIND("Network User Id: ",Updates!D840)+17,(FIND("E-MAIL ACCOUNTS",Updates!D840)-(FIND("Network User Id:",Updates!D840)+17)))))</f>
        <v>#VALUE!</v>
      </c>
      <c r="B840" s="6" t="e">
        <f>TRIM(CLEAN(MID(Updates!D840,FIND("Logon ID: ",Updates!D840)+10,(FIND("Password:",Updates!D840)-(FIND("Logon ID:",Updates!D840)+10)))))</f>
        <v>#VALUE!</v>
      </c>
      <c r="C840" t="e">
        <f>TRIM(CLEAN(MID(Updates!D840,FIND("Primary Address: ",Updates!D840)+17,(FIND("Secondary Address:",Updates!D840)-(FIND("Primary Address: ",Updates!D840)+17)))))</f>
        <v>#VALUE!</v>
      </c>
      <c r="D840" t="e">
        <f>TRIM(CLEAN(MID(Updates!D840,FIND("Secondary Address: ",Updates!D840)+19,(FIND("** PLEASE DO NOT REPLY TO THIS E-MAIL. ",Updates!D840)-(FIND("Secondary Address: ",Updates!D840)+19)))))</f>
        <v>#VALUE!</v>
      </c>
      <c r="E840" t="b">
        <f>IF(COUNT(SEARCH({"transpo.ottawa.on.ca"},D840)),"@ottawa.ca")</f>
        <v>0</v>
      </c>
      <c r="F840" s="9" t="e">
        <f t="shared" si="118"/>
        <v>#VALUE!</v>
      </c>
      <c r="G840" t="e">
        <f>TRIM(CLEAN(MID(Updates!D840,FIND("E-mail Address: ",Updates!D840)+16,(FIND("The employee",Updates!D840)-(FIND("E-mail Address: ",Updates!D840)+16)))))</f>
        <v>#VALUE!</v>
      </c>
      <c r="H840" t="e">
        <f>TRIM(CLEAN(MID(Updates!D840,FIND("Account Password: ",Updates!D840)+18,(FIND("NETWORK ACCOUNTS",Updates!D840)-(FIND("Account Password:",Updates!D840)+18)))))</f>
        <v>#VALUE!</v>
      </c>
      <c r="I840" t="e">
        <f>TRIM(CLEAN(MID(Updates!D840,FIND("Password: ",Updates!D840)+10,(FIND("E-mail",Updates!D840)-(FIND("Password:",Updates!D840)+12)))))</f>
        <v>#VALUE!</v>
      </c>
      <c r="J840" t="e">
        <f>TRIM(CLEAN(MID(Updates!D840,FIND("Account to clone: ",Updates!D840)+18,(FIND("Position",Updates!D840)-(FIND("Account to clone: ",Updates!D840)+18)))))</f>
        <v>#VALUE!</v>
      </c>
      <c r="K840" t="e">
        <f>TRIM(CLEAN(MID(Updates!D840,FIND("Clone permissions of another account: ",Updates!D840)+38,(FIND("Email required:",Updates!D840)-(FIND("Clone permissions of another account: ",Updates!D840)+38)))))</f>
        <v>#VALUE!</v>
      </c>
      <c r="L840" t="e">
        <f t="shared" si="119"/>
        <v>#VALUE!</v>
      </c>
      <c r="M840" s="8" t="e">
        <f>TRIM(CLEAN(MID(Updates!D840,FIND("Branch: ",Updates!D840)+8,(FIND("Division",Updates!D840)-(FIND("Branch: ",Updates!D840)+8)))))</f>
        <v>#VALUE!</v>
      </c>
      <c r="N840" s="8" t="e">
        <f>TRIM(CLEAN(MID(Updates!D840,FIND("Pooled Position: ",Updates!D840)+17,(FIND("Are the",Updates!D840)-(FIND("Pooled Position: ",Updates!D840)+17)))))</f>
        <v>#VALUE!</v>
      </c>
      <c r="O840" t="e">
        <f>TRIM(CLEAN(MID(Updates!D840,FIND("Employee Name: ",Updates!D840)+15,(FIND("Job Title",Updates!D840)-(FIND("Employee Name: ",Updates!D840)+15)))))</f>
        <v>#VALUE!</v>
      </c>
      <c r="P840" t="e">
        <f t="shared" si="120"/>
        <v>#VALUE!</v>
      </c>
      <c r="Q840" t="e">
        <f t="shared" si="121"/>
        <v>#VALUE!</v>
      </c>
      <c r="R840" t="e">
        <f t="shared" si="122"/>
        <v>#VALUE!</v>
      </c>
      <c r="S840" t="e">
        <f>TRIM(CLEAN(MID(Updates!D840,FIND("Account to clone: ",Updates!D840)+18,(FIND("Position",Updates!D840)-(FIND("Account to clone: ",Updates!D840)+18)))))</f>
        <v>#VALUE!</v>
      </c>
      <c r="T840" t="str">
        <f t="shared" si="123"/>
        <v/>
      </c>
      <c r="U840" t="str">
        <f t="shared" si="124"/>
        <v>No</v>
      </c>
      <c r="V840" t="e">
        <f>TRIM(CLEAN(MID(Updates!D840,FIND("Home Share (H:\ drive) required: ",Updates!D840)+4,(FIND("Group Share (S:\ drive) required: ",Updates!D840)-(FIND("Home Share (H:\ drive) required: ",Updates!D840)+4)))))</f>
        <v>#VALUE!</v>
      </c>
      <c r="W840" t="str">
        <f t="shared" si="125"/>
        <v>No</v>
      </c>
      <c r="X840" t="e">
        <f>TRIM(CLEAN(MID(Updates!D840,FIND("S Drive Path: ",Updates!D840)+14,(FIND("Position",Updates!D840)-(FIND("S Drive Path: ",Updates!D840)+14)))))</f>
        <v>#VALUE!</v>
      </c>
      <c r="Y840" t="e">
        <f>("USR\"&amp;Updates!K840)</f>
        <v>#VALUE!</v>
      </c>
      <c r="Z840" t="e">
        <f>Updates!K840&amp;"$"</f>
        <v>#VALUE!</v>
      </c>
      <c r="AA840" s="11">
        <f t="shared" ca="1" si="126"/>
        <v>3</v>
      </c>
      <c r="AB840" s="6" t="str">
        <f ca="1">LOOKUP(AA840,AC2:AC21,AD2:AD21)</f>
        <v>DC1MDB03</v>
      </c>
    </row>
    <row r="841" spans="1:28" ht="12" customHeight="1">
      <c r="A841" s="6" t="e">
        <f>TRIM(CLEAN(MID(Updates!D841,FIND("Network User Id: ",Updates!D841)+17,(FIND("E-MAIL ACCOUNTS",Updates!D841)-(FIND("Network User Id:",Updates!D841)+17)))))</f>
        <v>#VALUE!</v>
      </c>
      <c r="B841" s="6" t="e">
        <f>TRIM(CLEAN(MID(Updates!D841,FIND("Logon ID: ",Updates!D841)+10,(FIND("Password:",Updates!D841)-(FIND("Logon ID:",Updates!D841)+10)))))</f>
        <v>#VALUE!</v>
      </c>
      <c r="C841" t="e">
        <f>TRIM(CLEAN(MID(Updates!D841,FIND("Primary Address: ",Updates!D841)+17,(FIND("Secondary Address:",Updates!D841)-(FIND("Primary Address: ",Updates!D841)+17)))))</f>
        <v>#VALUE!</v>
      </c>
      <c r="D841" t="e">
        <f>TRIM(CLEAN(MID(Updates!D841,FIND("Secondary Address: ",Updates!D841)+19,(FIND("** PLEASE DO NOT REPLY TO THIS E-MAIL. ",Updates!D841)-(FIND("Secondary Address: ",Updates!D841)+19)))))</f>
        <v>#VALUE!</v>
      </c>
      <c r="E841" t="b">
        <f>IF(COUNT(SEARCH({"transpo.ottawa.on.ca"},D841)),"@ottawa.ca")</f>
        <v>0</v>
      </c>
      <c r="F841" s="9" t="e">
        <f t="shared" si="118"/>
        <v>#VALUE!</v>
      </c>
      <c r="G841" t="e">
        <f>TRIM(CLEAN(MID(Updates!D841,FIND("E-mail Address: ",Updates!D841)+16,(FIND("The employee",Updates!D841)-(FIND("E-mail Address: ",Updates!D841)+16)))))</f>
        <v>#VALUE!</v>
      </c>
      <c r="H841" t="e">
        <f>TRIM(CLEAN(MID(Updates!D841,FIND("Account Password: ",Updates!D841)+18,(FIND("NETWORK ACCOUNTS",Updates!D841)-(FIND("Account Password:",Updates!D841)+18)))))</f>
        <v>#VALUE!</v>
      </c>
      <c r="I841" t="e">
        <f>TRIM(CLEAN(MID(Updates!D841,FIND("Password: ",Updates!D841)+10,(FIND("E-mail",Updates!D841)-(FIND("Password:",Updates!D841)+12)))))</f>
        <v>#VALUE!</v>
      </c>
      <c r="J841" t="e">
        <f>TRIM(CLEAN(MID(Updates!D841,FIND("Account to clone: ",Updates!D841)+18,(FIND("Position",Updates!D841)-(FIND("Account to clone: ",Updates!D841)+18)))))</f>
        <v>#VALUE!</v>
      </c>
      <c r="K841" t="e">
        <f>TRIM(CLEAN(MID(Updates!D841,FIND("Clone permissions of another account: ",Updates!D841)+38,(FIND("Email required:",Updates!D841)-(FIND("Clone permissions of another account: ",Updates!D841)+38)))))</f>
        <v>#VALUE!</v>
      </c>
      <c r="L841" t="e">
        <f t="shared" si="119"/>
        <v>#VALUE!</v>
      </c>
      <c r="M841" s="8" t="e">
        <f>TRIM(CLEAN(MID(Updates!D841,FIND("Branch: ",Updates!D841)+8,(FIND("Division",Updates!D841)-(FIND("Branch: ",Updates!D841)+8)))))</f>
        <v>#VALUE!</v>
      </c>
      <c r="N841" s="8" t="e">
        <f>TRIM(CLEAN(MID(Updates!D841,FIND("Pooled Position: ",Updates!D841)+17,(FIND("Are the",Updates!D841)-(FIND("Pooled Position: ",Updates!D841)+17)))))</f>
        <v>#VALUE!</v>
      </c>
      <c r="O841" t="e">
        <f>TRIM(CLEAN(MID(Updates!D841,FIND("Employee Name: ",Updates!D841)+15,(FIND("Job Title",Updates!D841)-(FIND("Employee Name: ",Updates!D841)+15)))))</f>
        <v>#VALUE!</v>
      </c>
      <c r="P841" t="e">
        <f t="shared" si="120"/>
        <v>#VALUE!</v>
      </c>
      <c r="Q841" t="e">
        <f t="shared" si="121"/>
        <v>#VALUE!</v>
      </c>
      <c r="R841" t="e">
        <f t="shared" si="122"/>
        <v>#VALUE!</v>
      </c>
      <c r="S841" t="e">
        <f>TRIM(CLEAN(MID(Updates!D841,FIND("Account to clone: ",Updates!D841)+18,(FIND("Position",Updates!D841)-(FIND("Account to clone: ",Updates!D841)+18)))))</f>
        <v>#VALUE!</v>
      </c>
      <c r="T841" t="str">
        <f t="shared" si="123"/>
        <v/>
      </c>
      <c r="U841" t="str">
        <f t="shared" si="124"/>
        <v>No</v>
      </c>
      <c r="V841" t="e">
        <f>TRIM(CLEAN(MID(Updates!D841,FIND("Home Share (H:\ drive) required: ",Updates!D841)+4,(FIND("Group Share (S:\ drive) required: ",Updates!D841)-(FIND("Home Share (H:\ drive) required: ",Updates!D841)+4)))))</f>
        <v>#VALUE!</v>
      </c>
      <c r="W841" t="str">
        <f t="shared" si="125"/>
        <v>No</v>
      </c>
      <c r="X841" t="e">
        <f>TRIM(CLEAN(MID(Updates!D841,FIND("S Drive Path: ",Updates!D841)+14,(FIND("Position",Updates!D841)-(FIND("S Drive Path: ",Updates!D841)+14)))))</f>
        <v>#VALUE!</v>
      </c>
      <c r="Y841" t="e">
        <f>("USR\"&amp;Updates!K841)</f>
        <v>#VALUE!</v>
      </c>
      <c r="Z841" t="e">
        <f>Updates!K841&amp;"$"</f>
        <v>#VALUE!</v>
      </c>
      <c r="AA841" s="11">
        <f t="shared" ca="1" si="126"/>
        <v>6</v>
      </c>
      <c r="AB841" s="6" t="str">
        <f ca="1">LOOKUP(AA841,AC2:AC21,AD2:AD21)</f>
        <v>DC1MDB06</v>
      </c>
    </row>
    <row r="842" spans="1:28" ht="12" customHeight="1">
      <c r="A842" s="6" t="e">
        <f>TRIM(CLEAN(MID(Updates!D842,FIND("Network User Id: ",Updates!D842)+17,(FIND("E-MAIL ACCOUNTS",Updates!D842)-(FIND("Network User Id:",Updates!D842)+17)))))</f>
        <v>#VALUE!</v>
      </c>
      <c r="B842" s="6" t="e">
        <f>TRIM(CLEAN(MID(Updates!D842,FIND("Logon ID: ",Updates!D842)+10,(FIND("Password:",Updates!D842)-(FIND("Logon ID:",Updates!D842)+10)))))</f>
        <v>#VALUE!</v>
      </c>
      <c r="C842" t="e">
        <f>TRIM(CLEAN(MID(Updates!D842,FIND("Primary Address: ",Updates!D842)+17,(FIND("Secondary Address:",Updates!D842)-(FIND("Primary Address: ",Updates!D842)+17)))))</f>
        <v>#VALUE!</v>
      </c>
      <c r="D842" t="e">
        <f>TRIM(CLEAN(MID(Updates!D842,FIND("Secondary Address: ",Updates!D842)+19,(FIND("** PLEASE DO NOT REPLY TO THIS E-MAIL. ",Updates!D842)-(FIND("Secondary Address: ",Updates!D842)+19)))))</f>
        <v>#VALUE!</v>
      </c>
      <c r="E842" t="b">
        <f>IF(COUNT(SEARCH({"transpo.ottawa.on.ca"},D842)),"@ottawa.ca")</f>
        <v>0</v>
      </c>
      <c r="F842" s="9" t="e">
        <f t="shared" si="118"/>
        <v>#VALUE!</v>
      </c>
      <c r="G842" t="e">
        <f>TRIM(CLEAN(MID(Updates!D842,FIND("E-mail Address: ",Updates!D842)+16,(FIND("The employee",Updates!D842)-(FIND("E-mail Address: ",Updates!D842)+16)))))</f>
        <v>#VALUE!</v>
      </c>
      <c r="H842" t="e">
        <f>TRIM(CLEAN(MID(Updates!D842,FIND("Account Password: ",Updates!D842)+18,(FIND("NETWORK ACCOUNTS",Updates!D842)-(FIND("Account Password:",Updates!D842)+18)))))</f>
        <v>#VALUE!</v>
      </c>
      <c r="I842" t="e">
        <f>TRIM(CLEAN(MID(Updates!D842,FIND("Password: ",Updates!D842)+10,(FIND("E-mail",Updates!D842)-(FIND("Password:",Updates!D842)+12)))))</f>
        <v>#VALUE!</v>
      </c>
      <c r="J842" t="e">
        <f>TRIM(CLEAN(MID(Updates!D842,FIND("Account to clone: ",Updates!D842)+18,(FIND("Position",Updates!D842)-(FIND("Account to clone: ",Updates!D842)+18)))))</f>
        <v>#VALUE!</v>
      </c>
      <c r="K842" t="e">
        <f>TRIM(CLEAN(MID(Updates!D842,FIND("Clone permissions of another account: ",Updates!D842)+38,(FIND("Email required:",Updates!D842)-(FIND("Clone permissions of another account: ",Updates!D842)+38)))))</f>
        <v>#VALUE!</v>
      </c>
      <c r="L842" t="e">
        <f t="shared" si="119"/>
        <v>#VALUE!</v>
      </c>
      <c r="M842" s="8" t="e">
        <f>TRIM(CLEAN(MID(Updates!D842,FIND("Branch: ",Updates!D842)+8,(FIND("Division",Updates!D842)-(FIND("Branch: ",Updates!D842)+8)))))</f>
        <v>#VALUE!</v>
      </c>
      <c r="N842" s="8" t="e">
        <f>TRIM(CLEAN(MID(Updates!D842,FIND("Pooled Position: ",Updates!D842)+17,(FIND("Are the",Updates!D842)-(FIND("Pooled Position: ",Updates!D842)+17)))))</f>
        <v>#VALUE!</v>
      </c>
      <c r="O842" t="e">
        <f>TRIM(CLEAN(MID(Updates!D842,FIND("Employee Name: ",Updates!D842)+15,(FIND("Job Title",Updates!D842)-(FIND("Employee Name: ",Updates!D842)+15)))))</f>
        <v>#VALUE!</v>
      </c>
      <c r="P842" t="e">
        <f t="shared" si="120"/>
        <v>#VALUE!</v>
      </c>
      <c r="Q842" t="e">
        <f t="shared" si="121"/>
        <v>#VALUE!</v>
      </c>
      <c r="R842" t="e">
        <f t="shared" si="122"/>
        <v>#VALUE!</v>
      </c>
      <c r="S842" t="e">
        <f>TRIM(CLEAN(MID(Updates!D842,FIND("Account to clone: ",Updates!D842)+18,(FIND("Position",Updates!D842)-(FIND("Account to clone: ",Updates!D842)+18)))))</f>
        <v>#VALUE!</v>
      </c>
      <c r="T842" t="str">
        <f t="shared" si="123"/>
        <v/>
      </c>
      <c r="U842" t="str">
        <f t="shared" si="124"/>
        <v>No</v>
      </c>
      <c r="V842" t="e">
        <f>TRIM(CLEAN(MID(Updates!D842,FIND("Home Share (H:\ drive) required: ",Updates!D842)+4,(FIND("Group Share (S:\ drive) required: ",Updates!D842)-(FIND("Home Share (H:\ drive) required: ",Updates!D842)+4)))))</f>
        <v>#VALUE!</v>
      </c>
      <c r="W842" t="str">
        <f t="shared" si="125"/>
        <v>No</v>
      </c>
      <c r="X842" t="e">
        <f>TRIM(CLEAN(MID(Updates!D842,FIND("S Drive Path: ",Updates!D842)+14,(FIND("Position",Updates!D842)-(FIND("S Drive Path: ",Updates!D842)+14)))))</f>
        <v>#VALUE!</v>
      </c>
      <c r="Y842" t="e">
        <f>("USR\"&amp;Updates!K842)</f>
        <v>#VALUE!</v>
      </c>
      <c r="Z842" t="e">
        <f>Updates!K842&amp;"$"</f>
        <v>#VALUE!</v>
      </c>
      <c r="AA842" s="11">
        <f t="shared" ca="1" si="126"/>
        <v>13</v>
      </c>
      <c r="AB842" s="6" t="str">
        <f ca="1">LOOKUP(AA842,AC2:AC21,AD2:AD21)</f>
        <v>DC4MDB03</v>
      </c>
    </row>
    <row r="843" spans="1:28" ht="12" customHeight="1">
      <c r="A843" s="6" t="e">
        <f>TRIM(CLEAN(MID(Updates!D843,FIND("Network User Id: ",Updates!D843)+17,(FIND("E-MAIL ACCOUNTS",Updates!D843)-(FIND("Network User Id:",Updates!D843)+17)))))</f>
        <v>#VALUE!</v>
      </c>
      <c r="B843" s="6" t="e">
        <f>TRIM(CLEAN(MID(Updates!D843,FIND("Logon ID: ",Updates!D843)+10,(FIND("Password:",Updates!D843)-(FIND("Logon ID:",Updates!D843)+10)))))</f>
        <v>#VALUE!</v>
      </c>
      <c r="C843" t="e">
        <f>TRIM(CLEAN(MID(Updates!D843,FIND("Primary Address: ",Updates!D843)+17,(FIND("Secondary Address:",Updates!D843)-(FIND("Primary Address: ",Updates!D843)+17)))))</f>
        <v>#VALUE!</v>
      </c>
      <c r="D843" t="e">
        <f>TRIM(CLEAN(MID(Updates!D843,FIND("Secondary Address: ",Updates!D843)+19,(FIND("** PLEASE DO NOT REPLY TO THIS E-MAIL. ",Updates!D843)-(FIND("Secondary Address: ",Updates!D843)+19)))))</f>
        <v>#VALUE!</v>
      </c>
      <c r="E843" t="b">
        <f>IF(COUNT(SEARCH({"transpo.ottawa.on.ca"},D843)),"@ottawa.ca")</f>
        <v>0</v>
      </c>
      <c r="F843" s="9" t="e">
        <f t="shared" si="118"/>
        <v>#VALUE!</v>
      </c>
      <c r="G843" t="e">
        <f>TRIM(CLEAN(MID(Updates!D843,FIND("E-mail Address: ",Updates!D843)+16,(FIND("The employee",Updates!D843)-(FIND("E-mail Address: ",Updates!D843)+16)))))</f>
        <v>#VALUE!</v>
      </c>
      <c r="H843" t="e">
        <f>TRIM(CLEAN(MID(Updates!D843,FIND("Account Password: ",Updates!D843)+18,(FIND("NETWORK ACCOUNTS",Updates!D843)-(FIND("Account Password:",Updates!D843)+18)))))</f>
        <v>#VALUE!</v>
      </c>
      <c r="I843" t="e">
        <f>TRIM(CLEAN(MID(Updates!D843,FIND("Password: ",Updates!D843)+10,(FIND("E-mail",Updates!D843)-(FIND("Password:",Updates!D843)+12)))))</f>
        <v>#VALUE!</v>
      </c>
      <c r="J843" t="e">
        <f>TRIM(CLEAN(MID(Updates!D843,FIND("Account to clone: ",Updates!D843)+18,(FIND("Position",Updates!D843)-(FIND("Account to clone: ",Updates!D843)+18)))))</f>
        <v>#VALUE!</v>
      </c>
      <c r="K843" t="e">
        <f>TRIM(CLEAN(MID(Updates!D843,FIND("Clone permissions of another account: ",Updates!D843)+38,(FIND("Email required:",Updates!D843)-(FIND("Clone permissions of another account: ",Updates!D843)+38)))))</f>
        <v>#VALUE!</v>
      </c>
      <c r="L843" t="e">
        <f t="shared" si="119"/>
        <v>#VALUE!</v>
      </c>
      <c r="M843" s="8" t="e">
        <f>TRIM(CLEAN(MID(Updates!D843,FIND("Branch: ",Updates!D843)+8,(FIND("Division",Updates!D843)-(FIND("Branch: ",Updates!D843)+8)))))</f>
        <v>#VALUE!</v>
      </c>
      <c r="N843" s="8" t="e">
        <f>TRIM(CLEAN(MID(Updates!D843,FIND("Pooled Position: ",Updates!D843)+17,(FIND("Are the",Updates!D843)-(FIND("Pooled Position: ",Updates!D843)+17)))))</f>
        <v>#VALUE!</v>
      </c>
      <c r="O843" t="e">
        <f>TRIM(CLEAN(MID(Updates!D843,FIND("Employee Name: ",Updates!D843)+15,(FIND("Job Title",Updates!D843)-(FIND("Employee Name: ",Updates!D843)+15)))))</f>
        <v>#VALUE!</v>
      </c>
      <c r="P843" t="e">
        <f t="shared" si="120"/>
        <v>#VALUE!</v>
      </c>
      <c r="Q843" t="e">
        <f t="shared" si="121"/>
        <v>#VALUE!</v>
      </c>
      <c r="R843" t="e">
        <f t="shared" si="122"/>
        <v>#VALUE!</v>
      </c>
      <c r="S843" t="e">
        <f>TRIM(CLEAN(MID(Updates!D843,FIND("Account to clone: ",Updates!D843)+18,(FIND("Position",Updates!D843)-(FIND("Account to clone: ",Updates!D843)+18)))))</f>
        <v>#VALUE!</v>
      </c>
      <c r="T843" t="str">
        <f t="shared" si="123"/>
        <v/>
      </c>
      <c r="U843" t="str">
        <f t="shared" si="124"/>
        <v>No</v>
      </c>
      <c r="V843" t="e">
        <f>TRIM(CLEAN(MID(Updates!D843,FIND("Home Share (H:\ drive) required: ",Updates!D843)+4,(FIND("Group Share (S:\ drive) required: ",Updates!D843)-(FIND("Home Share (H:\ drive) required: ",Updates!D843)+4)))))</f>
        <v>#VALUE!</v>
      </c>
      <c r="W843" t="str">
        <f t="shared" si="125"/>
        <v>No</v>
      </c>
      <c r="X843" t="e">
        <f>TRIM(CLEAN(MID(Updates!D843,FIND("S Drive Path: ",Updates!D843)+14,(FIND("Position",Updates!D843)-(FIND("S Drive Path: ",Updates!D843)+14)))))</f>
        <v>#VALUE!</v>
      </c>
      <c r="Y843" t="e">
        <f>("USR\"&amp;Updates!K843)</f>
        <v>#VALUE!</v>
      </c>
      <c r="Z843" t="e">
        <f>Updates!K843&amp;"$"</f>
        <v>#VALUE!</v>
      </c>
      <c r="AA843" s="11">
        <f t="shared" ca="1" si="126"/>
        <v>10</v>
      </c>
      <c r="AB843" s="6" t="str">
        <f ca="1">LOOKUP(AA843,AC2:AC21,AD2:AD21)</f>
        <v>DC1MDB10</v>
      </c>
    </row>
    <row r="844" spans="1:28" ht="12" customHeight="1">
      <c r="A844" s="6" t="e">
        <f>TRIM(CLEAN(MID(Updates!D844,FIND("Network User Id: ",Updates!D844)+17,(FIND("E-MAIL ACCOUNTS",Updates!D844)-(FIND("Network User Id:",Updates!D844)+17)))))</f>
        <v>#VALUE!</v>
      </c>
      <c r="B844" s="6" t="e">
        <f>TRIM(CLEAN(MID(Updates!D844,FIND("Logon ID: ",Updates!D844)+10,(FIND("Password:",Updates!D844)-(FIND("Logon ID:",Updates!D844)+10)))))</f>
        <v>#VALUE!</v>
      </c>
      <c r="C844" t="e">
        <f>TRIM(CLEAN(MID(Updates!D844,FIND("Primary Address: ",Updates!D844)+17,(FIND("Secondary Address:",Updates!D844)-(FIND("Primary Address: ",Updates!D844)+17)))))</f>
        <v>#VALUE!</v>
      </c>
      <c r="D844" t="e">
        <f>TRIM(CLEAN(MID(Updates!D844,FIND("Secondary Address: ",Updates!D844)+19,(FIND("** PLEASE DO NOT REPLY TO THIS E-MAIL. ",Updates!D844)-(FIND("Secondary Address: ",Updates!D844)+19)))))</f>
        <v>#VALUE!</v>
      </c>
      <c r="E844" t="b">
        <f>IF(COUNT(SEARCH({"transpo.ottawa.on.ca"},D844)),"@ottawa.ca")</f>
        <v>0</v>
      </c>
      <c r="F844" s="9" t="e">
        <f t="shared" si="118"/>
        <v>#VALUE!</v>
      </c>
      <c r="G844" t="e">
        <f>TRIM(CLEAN(MID(Updates!D844,FIND("E-mail Address: ",Updates!D844)+16,(FIND("The employee",Updates!D844)-(FIND("E-mail Address: ",Updates!D844)+16)))))</f>
        <v>#VALUE!</v>
      </c>
      <c r="H844" t="e">
        <f>TRIM(CLEAN(MID(Updates!D844,FIND("Account Password: ",Updates!D844)+18,(FIND("NETWORK ACCOUNTS",Updates!D844)-(FIND("Account Password:",Updates!D844)+18)))))</f>
        <v>#VALUE!</v>
      </c>
      <c r="I844" t="e">
        <f>TRIM(CLEAN(MID(Updates!D844,FIND("Password: ",Updates!D844)+10,(FIND("E-mail",Updates!D844)-(FIND("Password:",Updates!D844)+12)))))</f>
        <v>#VALUE!</v>
      </c>
      <c r="J844" t="e">
        <f>TRIM(CLEAN(MID(Updates!D844,FIND("Account to clone: ",Updates!D844)+18,(FIND("Position",Updates!D844)-(FIND("Account to clone: ",Updates!D844)+18)))))</f>
        <v>#VALUE!</v>
      </c>
      <c r="K844" t="e">
        <f>TRIM(CLEAN(MID(Updates!D844,FIND("Clone permissions of another account: ",Updates!D844)+38,(FIND("Email required:",Updates!D844)-(FIND("Clone permissions of another account: ",Updates!D844)+38)))))</f>
        <v>#VALUE!</v>
      </c>
      <c r="L844" t="e">
        <f t="shared" si="119"/>
        <v>#VALUE!</v>
      </c>
      <c r="M844" s="8" t="e">
        <f>TRIM(CLEAN(MID(Updates!D844,FIND("Branch: ",Updates!D844)+8,(FIND("Division",Updates!D844)-(FIND("Branch: ",Updates!D844)+8)))))</f>
        <v>#VALUE!</v>
      </c>
      <c r="N844" s="8" t="e">
        <f>TRIM(CLEAN(MID(Updates!D844,FIND("Pooled Position: ",Updates!D844)+17,(FIND("Are the",Updates!D844)-(FIND("Pooled Position: ",Updates!D844)+17)))))</f>
        <v>#VALUE!</v>
      </c>
      <c r="O844" t="e">
        <f>TRIM(CLEAN(MID(Updates!D844,FIND("Employee Name: ",Updates!D844)+15,(FIND("Job Title",Updates!D844)-(FIND("Employee Name: ",Updates!D844)+15)))))</f>
        <v>#VALUE!</v>
      </c>
      <c r="P844" t="e">
        <f t="shared" si="120"/>
        <v>#VALUE!</v>
      </c>
      <c r="Q844" t="e">
        <f t="shared" si="121"/>
        <v>#VALUE!</v>
      </c>
      <c r="R844" t="e">
        <f t="shared" si="122"/>
        <v>#VALUE!</v>
      </c>
      <c r="S844" t="e">
        <f>TRIM(CLEAN(MID(Updates!D844,FIND("Account to clone: ",Updates!D844)+18,(FIND("Position",Updates!D844)-(FIND("Account to clone: ",Updates!D844)+18)))))</f>
        <v>#VALUE!</v>
      </c>
      <c r="T844" t="str">
        <f t="shared" si="123"/>
        <v/>
      </c>
      <c r="U844" t="str">
        <f t="shared" si="124"/>
        <v>No</v>
      </c>
      <c r="V844" t="e">
        <f>TRIM(CLEAN(MID(Updates!D844,FIND("Home Share (H:\ drive) required: ",Updates!D844)+4,(FIND("Group Share (S:\ drive) required: ",Updates!D844)-(FIND("Home Share (H:\ drive) required: ",Updates!D844)+4)))))</f>
        <v>#VALUE!</v>
      </c>
      <c r="W844" t="str">
        <f t="shared" si="125"/>
        <v>No</v>
      </c>
      <c r="X844" t="e">
        <f>TRIM(CLEAN(MID(Updates!D844,FIND("S Drive Path: ",Updates!D844)+14,(FIND("Position",Updates!D844)-(FIND("S Drive Path: ",Updates!D844)+14)))))</f>
        <v>#VALUE!</v>
      </c>
      <c r="Y844" t="e">
        <f>("USR\"&amp;Updates!K844)</f>
        <v>#VALUE!</v>
      </c>
      <c r="Z844" t="e">
        <f>Updates!K844&amp;"$"</f>
        <v>#VALUE!</v>
      </c>
      <c r="AA844" s="11">
        <f t="shared" ca="1" si="126"/>
        <v>5</v>
      </c>
      <c r="AB844" s="6" t="str">
        <f ca="1">LOOKUP(AA844,AC2:AC21,AD2:AD21)</f>
        <v>DC1MDB05</v>
      </c>
    </row>
    <row r="845" spans="1:28" ht="12" customHeight="1">
      <c r="A845" s="6" t="e">
        <f>TRIM(CLEAN(MID(Updates!D845,FIND("Network User Id: ",Updates!D845)+17,(FIND("E-MAIL ACCOUNTS",Updates!D845)-(FIND("Network User Id:",Updates!D845)+17)))))</f>
        <v>#VALUE!</v>
      </c>
      <c r="B845" s="6" t="e">
        <f>TRIM(CLEAN(MID(Updates!D845,FIND("Logon ID: ",Updates!D845)+10,(FIND("Password:",Updates!D845)-(FIND("Logon ID:",Updates!D845)+10)))))</f>
        <v>#VALUE!</v>
      </c>
      <c r="C845" t="e">
        <f>TRIM(CLEAN(MID(Updates!D845,FIND("Primary Address: ",Updates!D845)+17,(FIND("Secondary Address:",Updates!D845)-(FIND("Primary Address: ",Updates!D845)+17)))))</f>
        <v>#VALUE!</v>
      </c>
      <c r="D845" t="e">
        <f>TRIM(CLEAN(MID(Updates!D845,FIND("Secondary Address: ",Updates!D845)+19,(FIND("** PLEASE DO NOT REPLY TO THIS E-MAIL. ",Updates!D845)-(FIND("Secondary Address: ",Updates!D845)+19)))))</f>
        <v>#VALUE!</v>
      </c>
      <c r="E845" t="b">
        <f>IF(COUNT(SEARCH({"transpo.ottawa.on.ca"},D845)),"@ottawa.ca")</f>
        <v>0</v>
      </c>
      <c r="F845" s="9" t="e">
        <f t="shared" si="118"/>
        <v>#VALUE!</v>
      </c>
      <c r="G845" t="e">
        <f>TRIM(CLEAN(MID(Updates!D845,FIND("E-mail Address: ",Updates!D845)+16,(FIND("The employee",Updates!D845)-(FIND("E-mail Address: ",Updates!D845)+16)))))</f>
        <v>#VALUE!</v>
      </c>
      <c r="H845" t="e">
        <f>TRIM(CLEAN(MID(Updates!D845,FIND("Account Password: ",Updates!D845)+18,(FIND("NETWORK ACCOUNTS",Updates!D845)-(FIND("Account Password:",Updates!D845)+18)))))</f>
        <v>#VALUE!</v>
      </c>
      <c r="I845" t="e">
        <f>TRIM(CLEAN(MID(Updates!D845,FIND("Password: ",Updates!D845)+10,(FIND("E-mail",Updates!D845)-(FIND("Password:",Updates!D845)+12)))))</f>
        <v>#VALUE!</v>
      </c>
      <c r="J845" t="e">
        <f>TRIM(CLEAN(MID(Updates!D845,FIND("Account to clone: ",Updates!D845)+18,(FIND("Position",Updates!D845)-(FIND("Account to clone: ",Updates!D845)+18)))))</f>
        <v>#VALUE!</v>
      </c>
      <c r="K845" t="e">
        <f>TRIM(CLEAN(MID(Updates!D845,FIND("Clone permissions of another account: ",Updates!D845)+38,(FIND("Email required:",Updates!D845)-(FIND("Clone permissions of another account: ",Updates!D845)+38)))))</f>
        <v>#VALUE!</v>
      </c>
      <c r="L845" t="e">
        <f t="shared" si="119"/>
        <v>#VALUE!</v>
      </c>
      <c r="M845" s="8" t="e">
        <f>TRIM(CLEAN(MID(Updates!D845,FIND("Branch: ",Updates!D845)+8,(FIND("Division",Updates!D845)-(FIND("Branch: ",Updates!D845)+8)))))</f>
        <v>#VALUE!</v>
      </c>
      <c r="N845" s="8" t="e">
        <f>TRIM(CLEAN(MID(Updates!D845,FIND("Pooled Position: ",Updates!D845)+17,(FIND("Are the",Updates!D845)-(FIND("Pooled Position: ",Updates!D845)+17)))))</f>
        <v>#VALUE!</v>
      </c>
      <c r="O845" t="e">
        <f>TRIM(CLEAN(MID(Updates!D845,FIND("Employee Name: ",Updates!D845)+15,(FIND("Job Title",Updates!D845)-(FIND("Employee Name: ",Updates!D845)+15)))))</f>
        <v>#VALUE!</v>
      </c>
      <c r="P845" t="e">
        <f t="shared" si="120"/>
        <v>#VALUE!</v>
      </c>
      <c r="Q845" t="e">
        <f t="shared" si="121"/>
        <v>#VALUE!</v>
      </c>
      <c r="R845" t="e">
        <f t="shared" si="122"/>
        <v>#VALUE!</v>
      </c>
      <c r="S845" t="e">
        <f>TRIM(CLEAN(MID(Updates!D845,FIND("Account to clone: ",Updates!D845)+18,(FIND("Position",Updates!D845)-(FIND("Account to clone: ",Updates!D845)+18)))))</f>
        <v>#VALUE!</v>
      </c>
      <c r="T845" t="str">
        <f t="shared" si="123"/>
        <v/>
      </c>
      <c r="U845" t="str">
        <f t="shared" si="124"/>
        <v>No</v>
      </c>
      <c r="V845" t="e">
        <f>TRIM(CLEAN(MID(Updates!D845,FIND("Home Share (H:\ drive) required: ",Updates!D845)+4,(FIND("Group Share (S:\ drive) required: ",Updates!D845)-(FIND("Home Share (H:\ drive) required: ",Updates!D845)+4)))))</f>
        <v>#VALUE!</v>
      </c>
      <c r="W845" t="str">
        <f t="shared" si="125"/>
        <v>No</v>
      </c>
      <c r="X845" t="e">
        <f>TRIM(CLEAN(MID(Updates!D845,FIND("S Drive Path: ",Updates!D845)+14,(FIND("Position",Updates!D845)-(FIND("S Drive Path: ",Updates!D845)+14)))))</f>
        <v>#VALUE!</v>
      </c>
      <c r="Y845" t="e">
        <f>("USR\"&amp;Updates!K845)</f>
        <v>#VALUE!</v>
      </c>
      <c r="Z845" t="e">
        <f>Updates!K845&amp;"$"</f>
        <v>#VALUE!</v>
      </c>
      <c r="AA845" s="11">
        <f t="shared" ca="1" si="126"/>
        <v>16</v>
      </c>
      <c r="AB845" s="6" t="str">
        <f ca="1">LOOKUP(AA845,AC2:AC21,AD2:AD21)</f>
        <v>DC4MDB06</v>
      </c>
    </row>
    <row r="846" spans="1:28" ht="12" customHeight="1">
      <c r="A846" s="6" t="e">
        <f>TRIM(CLEAN(MID(Updates!D846,FIND("Network User Id: ",Updates!D846)+17,(FIND("E-MAIL ACCOUNTS",Updates!D846)-(FIND("Network User Id:",Updates!D846)+17)))))</f>
        <v>#VALUE!</v>
      </c>
      <c r="B846" s="6" t="e">
        <f>TRIM(CLEAN(MID(Updates!D846,FIND("Logon ID: ",Updates!D846)+10,(FIND("Password:",Updates!D846)-(FIND("Logon ID:",Updates!D846)+10)))))</f>
        <v>#VALUE!</v>
      </c>
      <c r="C846" t="e">
        <f>TRIM(CLEAN(MID(Updates!D846,FIND("Primary Address: ",Updates!D846)+17,(FIND("Secondary Address:",Updates!D846)-(FIND("Primary Address: ",Updates!D846)+17)))))</f>
        <v>#VALUE!</v>
      </c>
      <c r="D846" t="e">
        <f>TRIM(CLEAN(MID(Updates!D846,FIND("Secondary Address: ",Updates!D846)+19,(FIND("** PLEASE DO NOT REPLY TO THIS E-MAIL. ",Updates!D846)-(FIND("Secondary Address: ",Updates!D846)+19)))))</f>
        <v>#VALUE!</v>
      </c>
      <c r="E846" t="b">
        <f>IF(COUNT(SEARCH({"transpo.ottawa.on.ca"},D846)),"@ottawa.ca")</f>
        <v>0</v>
      </c>
      <c r="F846" s="9" t="e">
        <f t="shared" si="118"/>
        <v>#VALUE!</v>
      </c>
      <c r="G846" t="e">
        <f>TRIM(CLEAN(MID(Updates!D846,FIND("E-mail Address: ",Updates!D846)+16,(FIND("The employee",Updates!D846)-(FIND("E-mail Address: ",Updates!D846)+16)))))</f>
        <v>#VALUE!</v>
      </c>
      <c r="H846" t="e">
        <f>TRIM(CLEAN(MID(Updates!D846,FIND("Account Password: ",Updates!D846)+18,(FIND("NETWORK ACCOUNTS",Updates!D846)-(FIND("Account Password:",Updates!D846)+18)))))</f>
        <v>#VALUE!</v>
      </c>
      <c r="I846" t="e">
        <f>TRIM(CLEAN(MID(Updates!D846,FIND("Password: ",Updates!D846)+10,(FIND("E-mail",Updates!D846)-(FIND("Password:",Updates!D846)+12)))))</f>
        <v>#VALUE!</v>
      </c>
      <c r="J846" t="e">
        <f>TRIM(CLEAN(MID(Updates!D846,FIND("Account to clone: ",Updates!D846)+18,(FIND("Position",Updates!D846)-(FIND("Account to clone: ",Updates!D846)+18)))))</f>
        <v>#VALUE!</v>
      </c>
      <c r="K846" t="e">
        <f>TRIM(CLEAN(MID(Updates!D846,FIND("Clone permissions of another account: ",Updates!D846)+38,(FIND("Email required:",Updates!D846)-(FIND("Clone permissions of another account: ",Updates!D846)+38)))))</f>
        <v>#VALUE!</v>
      </c>
      <c r="L846" t="e">
        <f t="shared" si="119"/>
        <v>#VALUE!</v>
      </c>
      <c r="M846" s="8" t="e">
        <f>TRIM(CLEAN(MID(Updates!D846,FIND("Branch: ",Updates!D846)+8,(FIND("Division",Updates!D846)-(FIND("Branch: ",Updates!D846)+8)))))</f>
        <v>#VALUE!</v>
      </c>
      <c r="N846" s="8" t="e">
        <f>TRIM(CLEAN(MID(Updates!D846,FIND("Pooled Position: ",Updates!D846)+17,(FIND("Are the",Updates!D846)-(FIND("Pooled Position: ",Updates!D846)+17)))))</f>
        <v>#VALUE!</v>
      </c>
      <c r="O846" t="e">
        <f>TRIM(CLEAN(MID(Updates!D846,FIND("Employee Name: ",Updates!D846)+15,(FIND("Job Title",Updates!D846)-(FIND("Employee Name: ",Updates!D846)+15)))))</f>
        <v>#VALUE!</v>
      </c>
      <c r="P846" t="e">
        <f t="shared" si="120"/>
        <v>#VALUE!</v>
      </c>
      <c r="Q846" t="e">
        <f t="shared" si="121"/>
        <v>#VALUE!</v>
      </c>
      <c r="R846" t="e">
        <f t="shared" si="122"/>
        <v>#VALUE!</v>
      </c>
      <c r="S846" t="e">
        <f>TRIM(CLEAN(MID(Updates!D846,FIND("Account to clone: ",Updates!D846)+18,(FIND("Position",Updates!D846)-(FIND("Account to clone: ",Updates!D846)+18)))))</f>
        <v>#VALUE!</v>
      </c>
      <c r="T846" t="str">
        <f t="shared" si="123"/>
        <v/>
      </c>
      <c r="U846" t="str">
        <f t="shared" si="124"/>
        <v>No</v>
      </c>
      <c r="V846" t="e">
        <f>TRIM(CLEAN(MID(Updates!D846,FIND("Home Share (H:\ drive) required: ",Updates!D846)+4,(FIND("Group Share (S:\ drive) required: ",Updates!D846)-(FIND("Home Share (H:\ drive) required: ",Updates!D846)+4)))))</f>
        <v>#VALUE!</v>
      </c>
      <c r="W846" t="str">
        <f t="shared" si="125"/>
        <v>No</v>
      </c>
      <c r="X846" t="e">
        <f>TRIM(CLEAN(MID(Updates!D846,FIND("S Drive Path: ",Updates!D846)+14,(FIND("Position",Updates!D846)-(FIND("S Drive Path: ",Updates!D846)+14)))))</f>
        <v>#VALUE!</v>
      </c>
      <c r="Y846" t="e">
        <f>("USR\"&amp;Updates!K846)</f>
        <v>#VALUE!</v>
      </c>
      <c r="Z846" t="e">
        <f>Updates!K846&amp;"$"</f>
        <v>#VALUE!</v>
      </c>
      <c r="AA846" s="11">
        <f t="shared" ca="1" si="126"/>
        <v>14</v>
      </c>
      <c r="AB846" s="6" t="str">
        <f ca="1">LOOKUP(AA846,AC2:AC21,AD2:AD21)</f>
        <v>DC4MDB04</v>
      </c>
    </row>
    <row r="847" spans="1:28" ht="12" customHeight="1">
      <c r="A847" s="6" t="e">
        <f>TRIM(CLEAN(MID(Updates!D847,FIND("Network User Id: ",Updates!D847)+17,(FIND("E-MAIL ACCOUNTS",Updates!D847)-(FIND("Network User Id:",Updates!D847)+17)))))</f>
        <v>#VALUE!</v>
      </c>
      <c r="B847" s="6" t="e">
        <f>TRIM(CLEAN(MID(Updates!D847,FIND("Logon ID: ",Updates!D847)+10,(FIND("Password:",Updates!D847)-(FIND("Logon ID:",Updates!D847)+10)))))</f>
        <v>#VALUE!</v>
      </c>
      <c r="C847" t="e">
        <f>TRIM(CLEAN(MID(Updates!D847,FIND("Primary Address: ",Updates!D847)+17,(FIND("Secondary Address:",Updates!D847)-(FIND("Primary Address: ",Updates!D847)+17)))))</f>
        <v>#VALUE!</v>
      </c>
      <c r="D847" t="e">
        <f>TRIM(CLEAN(MID(Updates!D847,FIND("Secondary Address: ",Updates!D847)+19,(FIND("** PLEASE DO NOT REPLY TO THIS E-MAIL. ",Updates!D847)-(FIND("Secondary Address: ",Updates!D847)+19)))))</f>
        <v>#VALUE!</v>
      </c>
      <c r="E847" t="b">
        <f>IF(COUNT(SEARCH({"transpo.ottawa.on.ca"},D847)),"@ottawa.ca")</f>
        <v>0</v>
      </c>
      <c r="F847" s="9" t="e">
        <f t="shared" si="118"/>
        <v>#VALUE!</v>
      </c>
      <c r="G847" t="e">
        <f>TRIM(CLEAN(MID(Updates!D847,FIND("E-mail Address: ",Updates!D847)+16,(FIND("The employee",Updates!D847)-(FIND("E-mail Address: ",Updates!D847)+16)))))</f>
        <v>#VALUE!</v>
      </c>
      <c r="H847" t="e">
        <f>TRIM(CLEAN(MID(Updates!D847,FIND("Account Password: ",Updates!D847)+18,(FIND("NETWORK ACCOUNTS",Updates!D847)-(FIND("Account Password:",Updates!D847)+18)))))</f>
        <v>#VALUE!</v>
      </c>
      <c r="I847" t="e">
        <f>TRIM(CLEAN(MID(Updates!D847,FIND("Password: ",Updates!D847)+10,(FIND("E-mail",Updates!D847)-(FIND("Password:",Updates!D847)+12)))))</f>
        <v>#VALUE!</v>
      </c>
      <c r="J847" t="e">
        <f>TRIM(CLEAN(MID(Updates!D847,FIND("Account to clone: ",Updates!D847)+18,(FIND("Position",Updates!D847)-(FIND("Account to clone: ",Updates!D847)+18)))))</f>
        <v>#VALUE!</v>
      </c>
      <c r="K847" t="e">
        <f>TRIM(CLEAN(MID(Updates!D847,FIND("Clone permissions of another account: ",Updates!D847)+38,(FIND("Email required:",Updates!D847)-(FIND("Clone permissions of another account: ",Updates!D847)+38)))))</f>
        <v>#VALUE!</v>
      </c>
      <c r="L847" t="e">
        <f t="shared" si="119"/>
        <v>#VALUE!</v>
      </c>
      <c r="M847" s="8" t="e">
        <f>TRIM(CLEAN(MID(Updates!D847,FIND("Branch: ",Updates!D847)+8,(FIND("Division",Updates!D847)-(FIND("Branch: ",Updates!D847)+8)))))</f>
        <v>#VALUE!</v>
      </c>
      <c r="N847" s="8" t="e">
        <f>TRIM(CLEAN(MID(Updates!D847,FIND("Pooled Position: ",Updates!D847)+17,(FIND("Are the",Updates!D847)-(FIND("Pooled Position: ",Updates!D847)+17)))))</f>
        <v>#VALUE!</v>
      </c>
      <c r="O847" t="e">
        <f>TRIM(CLEAN(MID(Updates!D847,FIND("Employee Name: ",Updates!D847)+15,(FIND("Job Title",Updates!D847)-(FIND("Employee Name: ",Updates!D847)+15)))))</f>
        <v>#VALUE!</v>
      </c>
      <c r="P847" t="e">
        <f t="shared" si="120"/>
        <v>#VALUE!</v>
      </c>
      <c r="Q847" t="e">
        <f t="shared" si="121"/>
        <v>#VALUE!</v>
      </c>
      <c r="R847" t="e">
        <f t="shared" si="122"/>
        <v>#VALUE!</v>
      </c>
      <c r="S847" t="e">
        <f>TRIM(CLEAN(MID(Updates!D847,FIND("Account to clone: ",Updates!D847)+18,(FIND("Position",Updates!D847)-(FIND("Account to clone: ",Updates!D847)+18)))))</f>
        <v>#VALUE!</v>
      </c>
      <c r="T847" t="str">
        <f t="shared" si="123"/>
        <v/>
      </c>
      <c r="U847" t="str">
        <f t="shared" si="124"/>
        <v>No</v>
      </c>
      <c r="V847" t="e">
        <f>TRIM(CLEAN(MID(Updates!D847,FIND("Home Share (H:\ drive) required: ",Updates!D847)+4,(FIND("Group Share (S:\ drive) required: ",Updates!D847)-(FIND("Home Share (H:\ drive) required: ",Updates!D847)+4)))))</f>
        <v>#VALUE!</v>
      </c>
      <c r="W847" t="str">
        <f t="shared" si="125"/>
        <v>No</v>
      </c>
      <c r="X847" t="e">
        <f>TRIM(CLEAN(MID(Updates!D847,FIND("S Drive Path: ",Updates!D847)+14,(FIND("Position",Updates!D847)-(FIND("S Drive Path: ",Updates!D847)+14)))))</f>
        <v>#VALUE!</v>
      </c>
      <c r="Y847" t="e">
        <f>("USR\"&amp;Updates!K847)</f>
        <v>#VALUE!</v>
      </c>
      <c r="Z847" t="e">
        <f>Updates!K847&amp;"$"</f>
        <v>#VALUE!</v>
      </c>
      <c r="AA847" s="11">
        <f t="shared" ca="1" si="126"/>
        <v>3</v>
      </c>
      <c r="AB847" s="6" t="str">
        <f ca="1">LOOKUP(AA847,AC2:AC21,AD2:AD21)</f>
        <v>DC1MDB03</v>
      </c>
    </row>
    <row r="848" spans="1:28" ht="12" customHeight="1">
      <c r="A848" s="6" t="e">
        <f>TRIM(CLEAN(MID(Updates!D848,FIND("Network User Id: ",Updates!D848)+17,(FIND("E-MAIL ACCOUNTS",Updates!D848)-(FIND("Network User Id:",Updates!D848)+17)))))</f>
        <v>#VALUE!</v>
      </c>
      <c r="B848" s="6" t="e">
        <f>TRIM(CLEAN(MID(Updates!D848,FIND("Logon ID: ",Updates!D848)+10,(FIND("Password:",Updates!D848)-(FIND("Logon ID:",Updates!D848)+10)))))</f>
        <v>#VALUE!</v>
      </c>
      <c r="C848" t="e">
        <f>TRIM(CLEAN(MID(Updates!D848,FIND("Primary Address: ",Updates!D848)+17,(FIND("Secondary Address:",Updates!D848)-(FIND("Primary Address: ",Updates!D848)+17)))))</f>
        <v>#VALUE!</v>
      </c>
      <c r="D848" t="e">
        <f>TRIM(CLEAN(MID(Updates!D848,FIND("Secondary Address: ",Updates!D848)+19,(FIND("** PLEASE DO NOT REPLY TO THIS E-MAIL. ",Updates!D848)-(FIND("Secondary Address: ",Updates!D848)+19)))))</f>
        <v>#VALUE!</v>
      </c>
      <c r="E848" t="b">
        <f>IF(COUNT(SEARCH({"transpo.ottawa.on.ca"},D848)),"@ottawa.ca")</f>
        <v>0</v>
      </c>
      <c r="F848" s="9" t="e">
        <f t="shared" si="118"/>
        <v>#VALUE!</v>
      </c>
      <c r="G848" t="e">
        <f>TRIM(CLEAN(MID(Updates!D848,FIND("E-mail Address: ",Updates!D848)+16,(FIND("The employee",Updates!D848)-(FIND("E-mail Address: ",Updates!D848)+16)))))</f>
        <v>#VALUE!</v>
      </c>
      <c r="H848" t="e">
        <f>TRIM(CLEAN(MID(Updates!D848,FIND("Account Password: ",Updates!D848)+18,(FIND("NETWORK ACCOUNTS",Updates!D848)-(FIND("Account Password:",Updates!D848)+18)))))</f>
        <v>#VALUE!</v>
      </c>
      <c r="I848" t="e">
        <f>TRIM(CLEAN(MID(Updates!D848,FIND("Password: ",Updates!D848)+10,(FIND("E-mail",Updates!D848)-(FIND("Password:",Updates!D848)+12)))))</f>
        <v>#VALUE!</v>
      </c>
      <c r="J848" t="e">
        <f>TRIM(CLEAN(MID(Updates!D848,FIND("Account to clone: ",Updates!D848)+18,(FIND("Position",Updates!D848)-(FIND("Account to clone: ",Updates!D848)+18)))))</f>
        <v>#VALUE!</v>
      </c>
      <c r="K848" t="e">
        <f>TRIM(CLEAN(MID(Updates!D848,FIND("Clone permissions of another account: ",Updates!D848)+38,(FIND("Email required:",Updates!D848)-(FIND("Clone permissions of another account: ",Updates!D848)+38)))))</f>
        <v>#VALUE!</v>
      </c>
      <c r="L848" t="e">
        <f t="shared" si="119"/>
        <v>#VALUE!</v>
      </c>
      <c r="M848" s="8" t="e">
        <f>TRIM(CLEAN(MID(Updates!D848,FIND("Branch: ",Updates!D848)+8,(FIND("Division",Updates!D848)-(FIND("Branch: ",Updates!D848)+8)))))</f>
        <v>#VALUE!</v>
      </c>
      <c r="N848" s="8" t="e">
        <f>TRIM(CLEAN(MID(Updates!D848,FIND("Pooled Position: ",Updates!D848)+17,(FIND("Are the",Updates!D848)-(FIND("Pooled Position: ",Updates!D848)+17)))))</f>
        <v>#VALUE!</v>
      </c>
      <c r="O848" t="e">
        <f>TRIM(CLEAN(MID(Updates!D848,FIND("Employee Name: ",Updates!D848)+15,(FIND("Job Title",Updates!D848)-(FIND("Employee Name: ",Updates!D848)+15)))))</f>
        <v>#VALUE!</v>
      </c>
      <c r="P848" t="e">
        <f t="shared" si="120"/>
        <v>#VALUE!</v>
      </c>
      <c r="Q848" t="e">
        <f t="shared" si="121"/>
        <v>#VALUE!</v>
      </c>
      <c r="R848" t="e">
        <f t="shared" si="122"/>
        <v>#VALUE!</v>
      </c>
      <c r="S848" t="e">
        <f>TRIM(CLEAN(MID(Updates!D848,FIND("Account to clone: ",Updates!D848)+18,(FIND("Position",Updates!D848)-(FIND("Account to clone: ",Updates!D848)+18)))))</f>
        <v>#VALUE!</v>
      </c>
      <c r="T848" t="str">
        <f t="shared" si="123"/>
        <v/>
      </c>
      <c r="U848" t="str">
        <f t="shared" si="124"/>
        <v>No</v>
      </c>
      <c r="V848" t="e">
        <f>TRIM(CLEAN(MID(Updates!D848,FIND("Home Share (H:\ drive) required: ",Updates!D848)+4,(FIND("Group Share (S:\ drive) required: ",Updates!D848)-(FIND("Home Share (H:\ drive) required: ",Updates!D848)+4)))))</f>
        <v>#VALUE!</v>
      </c>
      <c r="W848" t="str">
        <f t="shared" si="125"/>
        <v>No</v>
      </c>
      <c r="X848" t="e">
        <f>TRIM(CLEAN(MID(Updates!D848,FIND("S Drive Path: ",Updates!D848)+14,(FIND("Position",Updates!D848)-(FIND("S Drive Path: ",Updates!D848)+14)))))</f>
        <v>#VALUE!</v>
      </c>
      <c r="Y848" t="e">
        <f>("USR\"&amp;Updates!K848)</f>
        <v>#VALUE!</v>
      </c>
      <c r="Z848" t="e">
        <f>Updates!K848&amp;"$"</f>
        <v>#VALUE!</v>
      </c>
      <c r="AA848" s="11">
        <f t="shared" ca="1" si="126"/>
        <v>15</v>
      </c>
      <c r="AB848" s="6" t="str">
        <f ca="1">LOOKUP(AA848,AC2:AC21,AD2:AD21)</f>
        <v>DC4MDB05</v>
      </c>
    </row>
    <row r="849" spans="1:28" ht="12" customHeight="1">
      <c r="A849" s="6" t="e">
        <f>TRIM(CLEAN(MID(Updates!D849,FIND("Network User Id: ",Updates!D849)+17,(FIND("E-MAIL ACCOUNTS",Updates!D849)-(FIND("Network User Id:",Updates!D849)+17)))))</f>
        <v>#VALUE!</v>
      </c>
      <c r="B849" s="6" t="e">
        <f>TRIM(CLEAN(MID(Updates!D849,FIND("Logon ID: ",Updates!D849)+10,(FIND("Password:",Updates!D849)-(FIND("Logon ID:",Updates!D849)+10)))))</f>
        <v>#VALUE!</v>
      </c>
      <c r="C849" t="e">
        <f>TRIM(CLEAN(MID(Updates!D849,FIND("Primary Address: ",Updates!D849)+17,(FIND("Secondary Address:",Updates!D849)-(FIND("Primary Address: ",Updates!D849)+17)))))</f>
        <v>#VALUE!</v>
      </c>
      <c r="D849" t="e">
        <f>TRIM(CLEAN(MID(Updates!D849,FIND("Secondary Address: ",Updates!D849)+19,(FIND("** PLEASE DO NOT REPLY TO THIS E-MAIL. ",Updates!D849)-(FIND("Secondary Address: ",Updates!D849)+19)))))</f>
        <v>#VALUE!</v>
      </c>
      <c r="E849" t="b">
        <f>IF(COUNT(SEARCH({"transpo.ottawa.on.ca"},D849)),"@ottawa.ca")</f>
        <v>0</v>
      </c>
      <c r="F849" s="9" t="e">
        <f t="shared" si="118"/>
        <v>#VALUE!</v>
      </c>
      <c r="G849" t="e">
        <f>TRIM(CLEAN(MID(Updates!D849,FIND("E-mail Address: ",Updates!D849)+16,(FIND("The employee",Updates!D849)-(FIND("E-mail Address: ",Updates!D849)+16)))))</f>
        <v>#VALUE!</v>
      </c>
      <c r="H849" t="e">
        <f>TRIM(CLEAN(MID(Updates!D849,FIND("Account Password: ",Updates!D849)+18,(FIND("NETWORK ACCOUNTS",Updates!D849)-(FIND("Account Password:",Updates!D849)+18)))))</f>
        <v>#VALUE!</v>
      </c>
      <c r="I849" t="e">
        <f>TRIM(CLEAN(MID(Updates!D849,FIND("Password: ",Updates!D849)+10,(FIND("E-mail",Updates!D849)-(FIND("Password:",Updates!D849)+12)))))</f>
        <v>#VALUE!</v>
      </c>
      <c r="J849" t="e">
        <f>TRIM(CLEAN(MID(Updates!D849,FIND("Account to clone: ",Updates!D849)+18,(FIND("Position",Updates!D849)-(FIND("Account to clone: ",Updates!D849)+18)))))</f>
        <v>#VALUE!</v>
      </c>
      <c r="K849" t="e">
        <f>TRIM(CLEAN(MID(Updates!D849,FIND("Clone permissions of another account: ",Updates!D849)+38,(FIND("Email required:",Updates!D849)-(FIND("Clone permissions of another account: ",Updates!D849)+38)))))</f>
        <v>#VALUE!</v>
      </c>
      <c r="L849" t="e">
        <f t="shared" si="119"/>
        <v>#VALUE!</v>
      </c>
      <c r="M849" s="8" t="e">
        <f>TRIM(CLEAN(MID(Updates!D849,FIND("Branch: ",Updates!D849)+8,(FIND("Division",Updates!D849)-(FIND("Branch: ",Updates!D849)+8)))))</f>
        <v>#VALUE!</v>
      </c>
      <c r="N849" s="8" t="e">
        <f>TRIM(CLEAN(MID(Updates!D849,FIND("Pooled Position: ",Updates!D849)+17,(FIND("Are the",Updates!D849)-(FIND("Pooled Position: ",Updates!D849)+17)))))</f>
        <v>#VALUE!</v>
      </c>
      <c r="O849" t="e">
        <f>TRIM(CLEAN(MID(Updates!D849,FIND("Employee Name: ",Updates!D849)+15,(FIND("Job Title",Updates!D849)-(FIND("Employee Name: ",Updates!D849)+15)))))</f>
        <v>#VALUE!</v>
      </c>
      <c r="P849" t="e">
        <f t="shared" si="120"/>
        <v>#VALUE!</v>
      </c>
      <c r="Q849" t="e">
        <f t="shared" si="121"/>
        <v>#VALUE!</v>
      </c>
      <c r="R849" t="e">
        <f t="shared" si="122"/>
        <v>#VALUE!</v>
      </c>
      <c r="S849" t="e">
        <f>TRIM(CLEAN(MID(Updates!D849,FIND("Account to clone: ",Updates!D849)+18,(FIND("Position",Updates!D849)-(FIND("Account to clone: ",Updates!D849)+18)))))</f>
        <v>#VALUE!</v>
      </c>
      <c r="T849" t="str">
        <f t="shared" si="123"/>
        <v/>
      </c>
      <c r="U849" t="str">
        <f t="shared" si="124"/>
        <v>No</v>
      </c>
      <c r="V849" t="e">
        <f>TRIM(CLEAN(MID(Updates!D849,FIND("Home Share (H:\ drive) required: ",Updates!D849)+4,(FIND("Group Share (S:\ drive) required: ",Updates!D849)-(FIND("Home Share (H:\ drive) required: ",Updates!D849)+4)))))</f>
        <v>#VALUE!</v>
      </c>
      <c r="W849" t="str">
        <f t="shared" si="125"/>
        <v>No</v>
      </c>
      <c r="X849" t="e">
        <f>TRIM(CLEAN(MID(Updates!D849,FIND("S Drive Path: ",Updates!D849)+14,(FIND("Position",Updates!D849)-(FIND("S Drive Path: ",Updates!D849)+14)))))</f>
        <v>#VALUE!</v>
      </c>
      <c r="Y849" t="e">
        <f>("USR\"&amp;Updates!K849)</f>
        <v>#VALUE!</v>
      </c>
      <c r="Z849" t="e">
        <f>Updates!K849&amp;"$"</f>
        <v>#VALUE!</v>
      </c>
      <c r="AA849" s="11">
        <f t="shared" ca="1" si="126"/>
        <v>3</v>
      </c>
      <c r="AB849" s="6" t="str">
        <f ca="1">LOOKUP(AA849,AC2:AC21,AD2:AD21)</f>
        <v>DC1MDB03</v>
      </c>
    </row>
    <row r="850" spans="1:28" ht="12" customHeight="1">
      <c r="A850" s="6" t="e">
        <f>TRIM(CLEAN(MID(Updates!D850,FIND("Network User Id: ",Updates!D850)+17,(FIND("E-MAIL ACCOUNTS",Updates!D850)-(FIND("Network User Id:",Updates!D850)+17)))))</f>
        <v>#VALUE!</v>
      </c>
      <c r="B850" s="6" t="e">
        <f>TRIM(CLEAN(MID(Updates!D850,FIND("Logon ID: ",Updates!D850)+10,(FIND("Password:",Updates!D850)-(FIND("Logon ID:",Updates!D850)+10)))))</f>
        <v>#VALUE!</v>
      </c>
      <c r="C850" t="e">
        <f>TRIM(CLEAN(MID(Updates!D850,FIND("Primary Address: ",Updates!D850)+17,(FIND("Secondary Address:",Updates!D850)-(FIND("Primary Address: ",Updates!D850)+17)))))</f>
        <v>#VALUE!</v>
      </c>
      <c r="D850" t="e">
        <f>TRIM(CLEAN(MID(Updates!D850,FIND("Secondary Address: ",Updates!D850)+19,(FIND("** PLEASE DO NOT REPLY TO THIS E-MAIL. ",Updates!D850)-(FIND("Secondary Address: ",Updates!D850)+19)))))</f>
        <v>#VALUE!</v>
      </c>
      <c r="E850" t="b">
        <f>IF(COUNT(SEARCH({"transpo.ottawa.on.ca"},D850)),"@ottawa.ca")</f>
        <v>0</v>
      </c>
      <c r="F850" s="9" t="e">
        <f t="shared" si="118"/>
        <v>#VALUE!</v>
      </c>
      <c r="G850" t="e">
        <f>TRIM(CLEAN(MID(Updates!D850,FIND("E-mail Address: ",Updates!D850)+16,(FIND("The employee",Updates!D850)-(FIND("E-mail Address: ",Updates!D850)+16)))))</f>
        <v>#VALUE!</v>
      </c>
      <c r="H850" t="e">
        <f>TRIM(CLEAN(MID(Updates!D850,FIND("Account Password: ",Updates!D850)+18,(FIND("NETWORK ACCOUNTS",Updates!D850)-(FIND("Account Password:",Updates!D850)+18)))))</f>
        <v>#VALUE!</v>
      </c>
      <c r="I850" t="e">
        <f>TRIM(CLEAN(MID(Updates!D850,FIND("Password: ",Updates!D850)+10,(FIND("E-mail",Updates!D850)-(FIND("Password:",Updates!D850)+12)))))</f>
        <v>#VALUE!</v>
      </c>
      <c r="J850" t="e">
        <f>TRIM(CLEAN(MID(Updates!D850,FIND("Account to clone: ",Updates!D850)+18,(FIND("Position",Updates!D850)-(FIND("Account to clone: ",Updates!D850)+18)))))</f>
        <v>#VALUE!</v>
      </c>
      <c r="K850" t="e">
        <f>TRIM(CLEAN(MID(Updates!D850,FIND("Clone permissions of another account: ",Updates!D850)+38,(FIND("Email required:",Updates!D850)-(FIND("Clone permissions of another account: ",Updates!D850)+38)))))</f>
        <v>#VALUE!</v>
      </c>
      <c r="L850" t="e">
        <f t="shared" si="119"/>
        <v>#VALUE!</v>
      </c>
      <c r="M850" s="8" t="e">
        <f>TRIM(CLEAN(MID(Updates!D850,FIND("Branch: ",Updates!D850)+8,(FIND("Division",Updates!D850)-(FIND("Branch: ",Updates!D850)+8)))))</f>
        <v>#VALUE!</v>
      </c>
      <c r="N850" s="8" t="e">
        <f>TRIM(CLEAN(MID(Updates!D850,FIND("Pooled Position: ",Updates!D850)+17,(FIND("Are the",Updates!D850)-(FIND("Pooled Position: ",Updates!D850)+17)))))</f>
        <v>#VALUE!</v>
      </c>
      <c r="O850" t="e">
        <f>TRIM(CLEAN(MID(Updates!D850,FIND("Employee Name: ",Updates!D850)+15,(FIND("Job Title",Updates!D850)-(FIND("Employee Name: ",Updates!D850)+15)))))</f>
        <v>#VALUE!</v>
      </c>
      <c r="P850" t="e">
        <f t="shared" si="120"/>
        <v>#VALUE!</v>
      </c>
      <c r="Q850" t="e">
        <f t="shared" si="121"/>
        <v>#VALUE!</v>
      </c>
      <c r="R850" t="e">
        <f t="shared" si="122"/>
        <v>#VALUE!</v>
      </c>
      <c r="S850" t="e">
        <f>TRIM(CLEAN(MID(Updates!D850,FIND("Account to clone: ",Updates!D850)+18,(FIND("Position",Updates!D850)-(FIND("Account to clone: ",Updates!D850)+18)))))</f>
        <v>#VALUE!</v>
      </c>
      <c r="T850" t="str">
        <f t="shared" si="123"/>
        <v/>
      </c>
      <c r="U850" t="str">
        <f t="shared" si="124"/>
        <v>No</v>
      </c>
      <c r="V850" t="e">
        <f>TRIM(CLEAN(MID(Updates!D850,FIND("Home Share (H:\ drive) required: ",Updates!D850)+4,(FIND("Group Share (S:\ drive) required: ",Updates!D850)-(FIND("Home Share (H:\ drive) required: ",Updates!D850)+4)))))</f>
        <v>#VALUE!</v>
      </c>
      <c r="W850" t="str">
        <f t="shared" si="125"/>
        <v>No</v>
      </c>
      <c r="X850" t="e">
        <f>TRIM(CLEAN(MID(Updates!D850,FIND("S Drive Path: ",Updates!D850)+14,(FIND("Position",Updates!D850)-(FIND("S Drive Path: ",Updates!D850)+14)))))</f>
        <v>#VALUE!</v>
      </c>
      <c r="Y850" t="e">
        <f>("USR\"&amp;Updates!K850)</f>
        <v>#VALUE!</v>
      </c>
      <c r="Z850" t="e">
        <f>Updates!K850&amp;"$"</f>
        <v>#VALUE!</v>
      </c>
      <c r="AA850" s="11">
        <f t="shared" ca="1" si="126"/>
        <v>20</v>
      </c>
      <c r="AB850" s="6" t="str">
        <f ca="1">LOOKUP(AA850,AC2:AC21,AD2:AD21)</f>
        <v>DC4MDB10</v>
      </c>
    </row>
    <row r="851" spans="1:28" ht="12" customHeight="1">
      <c r="A851" s="6" t="e">
        <f>TRIM(CLEAN(MID(Updates!D851,FIND("Network User Id: ",Updates!D851)+17,(FIND("E-MAIL ACCOUNTS",Updates!D851)-(FIND("Network User Id:",Updates!D851)+17)))))</f>
        <v>#VALUE!</v>
      </c>
      <c r="B851" s="6" t="e">
        <f>TRIM(CLEAN(MID(Updates!D851,FIND("Logon ID: ",Updates!D851)+10,(FIND("Password:",Updates!D851)-(FIND("Logon ID:",Updates!D851)+10)))))</f>
        <v>#VALUE!</v>
      </c>
      <c r="C851" t="e">
        <f>TRIM(CLEAN(MID(Updates!D851,FIND("Primary Address: ",Updates!D851)+17,(FIND("Secondary Address:",Updates!D851)-(FIND("Primary Address: ",Updates!D851)+17)))))</f>
        <v>#VALUE!</v>
      </c>
      <c r="D851" t="e">
        <f>TRIM(CLEAN(MID(Updates!D851,FIND("Secondary Address: ",Updates!D851)+19,(FIND("** PLEASE DO NOT REPLY TO THIS E-MAIL. ",Updates!D851)-(FIND("Secondary Address: ",Updates!D851)+19)))))</f>
        <v>#VALUE!</v>
      </c>
      <c r="E851" t="b">
        <f>IF(COUNT(SEARCH({"transpo.ottawa.on.ca"},D851)),"@ottawa.ca")</f>
        <v>0</v>
      </c>
      <c r="F851" s="9" t="e">
        <f t="shared" si="118"/>
        <v>#VALUE!</v>
      </c>
      <c r="G851" t="e">
        <f>TRIM(CLEAN(MID(Updates!D851,FIND("E-mail Address: ",Updates!D851)+16,(FIND("The employee",Updates!D851)-(FIND("E-mail Address: ",Updates!D851)+16)))))</f>
        <v>#VALUE!</v>
      </c>
      <c r="H851" t="e">
        <f>TRIM(CLEAN(MID(Updates!D851,FIND("Account Password: ",Updates!D851)+18,(FIND("NETWORK ACCOUNTS",Updates!D851)-(FIND("Account Password:",Updates!D851)+18)))))</f>
        <v>#VALUE!</v>
      </c>
      <c r="I851" t="e">
        <f>TRIM(CLEAN(MID(Updates!D851,FIND("Password: ",Updates!D851)+10,(FIND("E-mail",Updates!D851)-(FIND("Password:",Updates!D851)+12)))))</f>
        <v>#VALUE!</v>
      </c>
      <c r="J851" t="e">
        <f>TRIM(CLEAN(MID(Updates!D851,FIND("Account to clone: ",Updates!D851)+18,(FIND("Position",Updates!D851)-(FIND("Account to clone: ",Updates!D851)+18)))))</f>
        <v>#VALUE!</v>
      </c>
      <c r="K851" t="e">
        <f>TRIM(CLEAN(MID(Updates!D851,FIND("Clone permissions of another account: ",Updates!D851)+38,(FIND("Email required:",Updates!D851)-(FIND("Clone permissions of another account: ",Updates!D851)+38)))))</f>
        <v>#VALUE!</v>
      </c>
      <c r="L851" t="e">
        <f t="shared" si="119"/>
        <v>#VALUE!</v>
      </c>
      <c r="M851" s="8" t="e">
        <f>TRIM(CLEAN(MID(Updates!D851,FIND("Branch: ",Updates!D851)+8,(FIND("Division",Updates!D851)-(FIND("Branch: ",Updates!D851)+8)))))</f>
        <v>#VALUE!</v>
      </c>
      <c r="N851" s="8" t="e">
        <f>TRIM(CLEAN(MID(Updates!D851,FIND("Pooled Position: ",Updates!D851)+17,(FIND("Are the",Updates!D851)-(FIND("Pooled Position: ",Updates!D851)+17)))))</f>
        <v>#VALUE!</v>
      </c>
      <c r="O851" t="e">
        <f>TRIM(CLEAN(MID(Updates!D851,FIND("Employee Name: ",Updates!D851)+15,(FIND("Job Title",Updates!D851)-(FIND("Employee Name: ",Updates!D851)+15)))))</f>
        <v>#VALUE!</v>
      </c>
      <c r="P851" t="e">
        <f t="shared" si="120"/>
        <v>#VALUE!</v>
      </c>
      <c r="Q851" t="e">
        <f t="shared" si="121"/>
        <v>#VALUE!</v>
      </c>
      <c r="R851" t="e">
        <f t="shared" si="122"/>
        <v>#VALUE!</v>
      </c>
      <c r="S851" t="e">
        <f>TRIM(CLEAN(MID(Updates!D851,FIND("Account to clone: ",Updates!D851)+18,(FIND("Position",Updates!D851)-(FIND("Account to clone: ",Updates!D851)+18)))))</f>
        <v>#VALUE!</v>
      </c>
      <c r="T851" t="str">
        <f t="shared" si="123"/>
        <v/>
      </c>
      <c r="U851" t="str">
        <f t="shared" si="124"/>
        <v>No</v>
      </c>
      <c r="V851" t="e">
        <f>TRIM(CLEAN(MID(Updates!D851,FIND("Home Share (H:\ drive) required: ",Updates!D851)+4,(FIND("Group Share (S:\ drive) required: ",Updates!D851)-(FIND("Home Share (H:\ drive) required: ",Updates!D851)+4)))))</f>
        <v>#VALUE!</v>
      </c>
      <c r="W851" t="str">
        <f t="shared" si="125"/>
        <v>No</v>
      </c>
      <c r="X851" t="e">
        <f>TRIM(CLEAN(MID(Updates!D851,FIND("S Drive Path: ",Updates!D851)+14,(FIND("Position",Updates!D851)-(FIND("S Drive Path: ",Updates!D851)+14)))))</f>
        <v>#VALUE!</v>
      </c>
      <c r="Y851" t="e">
        <f>("USR\"&amp;Updates!K851)</f>
        <v>#VALUE!</v>
      </c>
      <c r="Z851" t="e">
        <f>Updates!K851&amp;"$"</f>
        <v>#VALUE!</v>
      </c>
      <c r="AA851" s="11">
        <f t="shared" ca="1" si="126"/>
        <v>14</v>
      </c>
      <c r="AB851" s="6" t="str">
        <f ca="1">LOOKUP(AA851,AC2:AC21,AD2:AD21)</f>
        <v>DC4MDB04</v>
      </c>
    </row>
    <row r="852" spans="1:28" ht="12" customHeight="1">
      <c r="A852" s="6" t="e">
        <f>TRIM(CLEAN(MID(Updates!D852,FIND("Network User Id: ",Updates!D852)+17,(FIND("E-MAIL ACCOUNTS",Updates!D852)-(FIND("Network User Id:",Updates!D852)+17)))))</f>
        <v>#VALUE!</v>
      </c>
      <c r="B852" s="6" t="e">
        <f>TRIM(CLEAN(MID(Updates!D852,FIND("Logon ID: ",Updates!D852)+10,(FIND("Password:",Updates!D852)-(FIND("Logon ID:",Updates!D852)+10)))))</f>
        <v>#VALUE!</v>
      </c>
      <c r="C852" t="e">
        <f>TRIM(CLEAN(MID(Updates!D852,FIND("Primary Address: ",Updates!D852)+17,(FIND("Secondary Address:",Updates!D852)-(FIND("Primary Address: ",Updates!D852)+17)))))</f>
        <v>#VALUE!</v>
      </c>
      <c r="D852" t="e">
        <f>TRIM(CLEAN(MID(Updates!D852,FIND("Secondary Address: ",Updates!D852)+19,(FIND("** PLEASE DO NOT REPLY TO THIS E-MAIL. ",Updates!D852)-(FIND("Secondary Address: ",Updates!D852)+19)))))</f>
        <v>#VALUE!</v>
      </c>
      <c r="E852" t="b">
        <f>IF(COUNT(SEARCH({"transpo.ottawa.on.ca"},D852)),"@ottawa.ca")</f>
        <v>0</v>
      </c>
      <c r="F852" s="9" t="e">
        <f t="shared" si="118"/>
        <v>#VALUE!</v>
      </c>
      <c r="G852" t="e">
        <f>TRIM(CLEAN(MID(Updates!D852,FIND("E-mail Address: ",Updates!D852)+16,(FIND("The employee",Updates!D852)-(FIND("E-mail Address: ",Updates!D852)+16)))))</f>
        <v>#VALUE!</v>
      </c>
      <c r="H852" t="e">
        <f>TRIM(CLEAN(MID(Updates!D852,FIND("Account Password: ",Updates!D852)+18,(FIND("NETWORK ACCOUNTS",Updates!D852)-(FIND("Account Password:",Updates!D852)+18)))))</f>
        <v>#VALUE!</v>
      </c>
      <c r="I852" t="e">
        <f>TRIM(CLEAN(MID(Updates!D852,FIND("Password: ",Updates!D852)+10,(FIND("E-mail",Updates!D852)-(FIND("Password:",Updates!D852)+12)))))</f>
        <v>#VALUE!</v>
      </c>
      <c r="J852" t="e">
        <f>TRIM(CLEAN(MID(Updates!D852,FIND("Account to clone: ",Updates!D852)+18,(FIND("Position",Updates!D852)-(FIND("Account to clone: ",Updates!D852)+18)))))</f>
        <v>#VALUE!</v>
      </c>
      <c r="K852" t="e">
        <f>TRIM(CLEAN(MID(Updates!D852,FIND("Clone permissions of another account: ",Updates!D852)+38,(FIND("Email required:",Updates!D852)-(FIND("Clone permissions of another account: ",Updates!D852)+38)))))</f>
        <v>#VALUE!</v>
      </c>
      <c r="L852" t="e">
        <f t="shared" si="119"/>
        <v>#VALUE!</v>
      </c>
      <c r="M852" s="8" t="e">
        <f>TRIM(CLEAN(MID(Updates!D852,FIND("Branch: ",Updates!D852)+8,(FIND("Division",Updates!D852)-(FIND("Branch: ",Updates!D852)+8)))))</f>
        <v>#VALUE!</v>
      </c>
      <c r="N852" s="8" t="e">
        <f>TRIM(CLEAN(MID(Updates!D852,FIND("Pooled Position: ",Updates!D852)+17,(FIND("Are the",Updates!D852)-(FIND("Pooled Position: ",Updates!D852)+17)))))</f>
        <v>#VALUE!</v>
      </c>
      <c r="O852" t="e">
        <f>TRIM(CLEAN(MID(Updates!D852,FIND("Employee Name: ",Updates!D852)+15,(FIND("Job Title",Updates!D852)-(FIND("Employee Name: ",Updates!D852)+15)))))</f>
        <v>#VALUE!</v>
      </c>
      <c r="P852" t="e">
        <f t="shared" si="120"/>
        <v>#VALUE!</v>
      </c>
      <c r="Q852" t="e">
        <f t="shared" si="121"/>
        <v>#VALUE!</v>
      </c>
      <c r="R852" t="e">
        <f t="shared" si="122"/>
        <v>#VALUE!</v>
      </c>
      <c r="S852" t="e">
        <f>TRIM(CLEAN(MID(Updates!D852,FIND("Account to clone: ",Updates!D852)+18,(FIND("Position",Updates!D852)-(FIND("Account to clone: ",Updates!D852)+18)))))</f>
        <v>#VALUE!</v>
      </c>
      <c r="T852" t="str">
        <f t="shared" si="123"/>
        <v/>
      </c>
      <c r="U852" t="str">
        <f t="shared" si="124"/>
        <v>No</v>
      </c>
      <c r="V852" t="e">
        <f>TRIM(CLEAN(MID(Updates!D852,FIND("Home Share (H:\ drive) required: ",Updates!D852)+4,(FIND("Group Share (S:\ drive) required: ",Updates!D852)-(FIND("Home Share (H:\ drive) required: ",Updates!D852)+4)))))</f>
        <v>#VALUE!</v>
      </c>
      <c r="W852" t="str">
        <f t="shared" si="125"/>
        <v>No</v>
      </c>
      <c r="X852" t="e">
        <f>TRIM(CLEAN(MID(Updates!D852,FIND("S Drive Path: ",Updates!D852)+14,(FIND("Position",Updates!D852)-(FIND("S Drive Path: ",Updates!D852)+14)))))</f>
        <v>#VALUE!</v>
      </c>
      <c r="Y852" t="e">
        <f>("USR\"&amp;Updates!K852)</f>
        <v>#VALUE!</v>
      </c>
      <c r="Z852" t="e">
        <f>Updates!K852&amp;"$"</f>
        <v>#VALUE!</v>
      </c>
      <c r="AA852" s="11">
        <f t="shared" ca="1" si="126"/>
        <v>17</v>
      </c>
      <c r="AB852" s="6" t="str">
        <f ca="1">LOOKUP(AA852,AC2:AC21,AD2:AD21)</f>
        <v>DC4MDB07</v>
      </c>
    </row>
    <row r="853" spans="1:28" ht="12" customHeight="1">
      <c r="A853" s="6" t="e">
        <f>TRIM(CLEAN(MID(Updates!D853,FIND("Network User Id: ",Updates!D853)+17,(FIND("E-MAIL ACCOUNTS",Updates!D853)-(FIND("Network User Id:",Updates!D853)+17)))))</f>
        <v>#VALUE!</v>
      </c>
      <c r="B853" s="6" t="e">
        <f>TRIM(CLEAN(MID(Updates!D853,FIND("Logon ID: ",Updates!D853)+10,(FIND("Password:",Updates!D853)-(FIND("Logon ID:",Updates!D853)+10)))))</f>
        <v>#VALUE!</v>
      </c>
      <c r="C853" t="e">
        <f>TRIM(CLEAN(MID(Updates!D853,FIND("Primary Address: ",Updates!D853)+17,(FIND("Secondary Address:",Updates!D853)-(FIND("Primary Address: ",Updates!D853)+17)))))</f>
        <v>#VALUE!</v>
      </c>
      <c r="D853" t="e">
        <f>TRIM(CLEAN(MID(Updates!D853,FIND("Secondary Address: ",Updates!D853)+19,(FIND("** PLEASE DO NOT REPLY TO THIS E-MAIL. ",Updates!D853)-(FIND("Secondary Address: ",Updates!D853)+19)))))</f>
        <v>#VALUE!</v>
      </c>
      <c r="E853" t="b">
        <f>IF(COUNT(SEARCH({"transpo.ottawa.on.ca"},D853)),"@ottawa.ca")</f>
        <v>0</v>
      </c>
      <c r="F853" s="9" t="e">
        <f t="shared" si="118"/>
        <v>#VALUE!</v>
      </c>
      <c r="G853" t="e">
        <f>TRIM(CLEAN(MID(Updates!D853,FIND("E-mail Address: ",Updates!D853)+16,(FIND("The employee",Updates!D853)-(FIND("E-mail Address: ",Updates!D853)+16)))))</f>
        <v>#VALUE!</v>
      </c>
      <c r="H853" t="e">
        <f>TRIM(CLEAN(MID(Updates!D853,FIND("Account Password: ",Updates!D853)+18,(FIND("NETWORK ACCOUNTS",Updates!D853)-(FIND("Account Password:",Updates!D853)+18)))))</f>
        <v>#VALUE!</v>
      </c>
      <c r="I853" t="e">
        <f>TRIM(CLEAN(MID(Updates!D853,FIND("Password: ",Updates!D853)+10,(FIND("E-mail",Updates!D853)-(FIND("Password:",Updates!D853)+12)))))</f>
        <v>#VALUE!</v>
      </c>
      <c r="J853" t="e">
        <f>TRIM(CLEAN(MID(Updates!D853,FIND("Account to clone: ",Updates!D853)+18,(FIND("Position",Updates!D853)-(FIND("Account to clone: ",Updates!D853)+18)))))</f>
        <v>#VALUE!</v>
      </c>
      <c r="K853" t="e">
        <f>TRIM(CLEAN(MID(Updates!D853,FIND("Clone permissions of another account: ",Updates!D853)+38,(FIND("Email required:",Updates!D853)-(FIND("Clone permissions of another account: ",Updates!D853)+38)))))</f>
        <v>#VALUE!</v>
      </c>
      <c r="L853" t="e">
        <f t="shared" si="119"/>
        <v>#VALUE!</v>
      </c>
      <c r="M853" s="8" t="e">
        <f>TRIM(CLEAN(MID(Updates!D853,FIND("Branch: ",Updates!D853)+8,(FIND("Division",Updates!D853)-(FIND("Branch: ",Updates!D853)+8)))))</f>
        <v>#VALUE!</v>
      </c>
      <c r="N853" s="8" t="e">
        <f>TRIM(CLEAN(MID(Updates!D853,FIND("Pooled Position: ",Updates!D853)+17,(FIND("Are the",Updates!D853)-(FIND("Pooled Position: ",Updates!D853)+17)))))</f>
        <v>#VALUE!</v>
      </c>
      <c r="O853" t="e">
        <f>TRIM(CLEAN(MID(Updates!D853,FIND("Employee Name: ",Updates!D853)+15,(FIND("Job Title",Updates!D853)-(FIND("Employee Name: ",Updates!D853)+15)))))</f>
        <v>#VALUE!</v>
      </c>
      <c r="P853" t="e">
        <f t="shared" si="120"/>
        <v>#VALUE!</v>
      </c>
      <c r="Q853" t="e">
        <f t="shared" si="121"/>
        <v>#VALUE!</v>
      </c>
      <c r="R853" t="e">
        <f t="shared" si="122"/>
        <v>#VALUE!</v>
      </c>
      <c r="S853" t="e">
        <f>TRIM(CLEAN(MID(Updates!D853,FIND("Account to clone: ",Updates!D853)+18,(FIND("Position",Updates!D853)-(FIND("Account to clone: ",Updates!D853)+18)))))</f>
        <v>#VALUE!</v>
      </c>
      <c r="T853" t="str">
        <f t="shared" si="123"/>
        <v/>
      </c>
      <c r="U853" t="str">
        <f t="shared" si="124"/>
        <v>No</v>
      </c>
      <c r="V853" t="e">
        <f>TRIM(CLEAN(MID(Updates!D853,FIND("Home Share (H:\ drive) required: ",Updates!D853)+4,(FIND("Group Share (S:\ drive) required: ",Updates!D853)-(FIND("Home Share (H:\ drive) required: ",Updates!D853)+4)))))</f>
        <v>#VALUE!</v>
      </c>
      <c r="W853" t="str">
        <f t="shared" si="125"/>
        <v>No</v>
      </c>
      <c r="X853" t="e">
        <f>TRIM(CLEAN(MID(Updates!D853,FIND("S Drive Path: ",Updates!D853)+14,(FIND("Position",Updates!D853)-(FIND("S Drive Path: ",Updates!D853)+14)))))</f>
        <v>#VALUE!</v>
      </c>
      <c r="Y853" t="e">
        <f>("USR\"&amp;Updates!K853)</f>
        <v>#VALUE!</v>
      </c>
      <c r="Z853" t="e">
        <f>Updates!K853&amp;"$"</f>
        <v>#VALUE!</v>
      </c>
      <c r="AA853" s="11">
        <f t="shared" ca="1" si="126"/>
        <v>6</v>
      </c>
      <c r="AB853" s="6" t="str">
        <f ca="1">LOOKUP(AA853,AC2:AC21,AD2:AD21)</f>
        <v>DC1MDB06</v>
      </c>
    </row>
    <row r="854" spans="1:28" ht="12" customHeight="1">
      <c r="A854" s="6" t="e">
        <f>TRIM(CLEAN(MID(Updates!D854,FIND("Network User Id: ",Updates!D854)+17,(FIND("E-MAIL ACCOUNTS",Updates!D854)-(FIND("Network User Id:",Updates!D854)+17)))))</f>
        <v>#VALUE!</v>
      </c>
      <c r="B854" s="6" t="e">
        <f>TRIM(CLEAN(MID(Updates!D854,FIND("Logon ID: ",Updates!D854)+10,(FIND("Password:",Updates!D854)-(FIND("Logon ID:",Updates!D854)+10)))))</f>
        <v>#VALUE!</v>
      </c>
      <c r="C854" t="e">
        <f>TRIM(CLEAN(MID(Updates!D854,FIND("Primary Address: ",Updates!D854)+17,(FIND("Secondary Address:",Updates!D854)-(FIND("Primary Address: ",Updates!D854)+17)))))</f>
        <v>#VALUE!</v>
      </c>
      <c r="D854" t="e">
        <f>TRIM(CLEAN(MID(Updates!D854,FIND("Secondary Address: ",Updates!D854)+19,(FIND("** PLEASE DO NOT REPLY TO THIS E-MAIL. ",Updates!D854)-(FIND("Secondary Address: ",Updates!D854)+19)))))</f>
        <v>#VALUE!</v>
      </c>
      <c r="E854" t="b">
        <f>IF(COUNT(SEARCH({"transpo.ottawa.on.ca"},D854)),"@ottawa.ca")</f>
        <v>0</v>
      </c>
      <c r="F854" s="9" t="e">
        <f t="shared" si="118"/>
        <v>#VALUE!</v>
      </c>
      <c r="G854" t="e">
        <f>TRIM(CLEAN(MID(Updates!D854,FIND("E-mail Address: ",Updates!D854)+16,(FIND("The employee",Updates!D854)-(FIND("E-mail Address: ",Updates!D854)+16)))))</f>
        <v>#VALUE!</v>
      </c>
      <c r="H854" t="e">
        <f>TRIM(CLEAN(MID(Updates!D854,FIND("Account Password: ",Updates!D854)+18,(FIND("NETWORK ACCOUNTS",Updates!D854)-(FIND("Account Password:",Updates!D854)+18)))))</f>
        <v>#VALUE!</v>
      </c>
      <c r="I854" t="e">
        <f>TRIM(CLEAN(MID(Updates!D854,FIND("Password: ",Updates!D854)+10,(FIND("E-mail",Updates!D854)-(FIND("Password:",Updates!D854)+12)))))</f>
        <v>#VALUE!</v>
      </c>
      <c r="J854" t="e">
        <f>TRIM(CLEAN(MID(Updates!D854,FIND("Account to clone: ",Updates!D854)+18,(FIND("Position",Updates!D854)-(FIND("Account to clone: ",Updates!D854)+18)))))</f>
        <v>#VALUE!</v>
      </c>
      <c r="K854" t="e">
        <f>TRIM(CLEAN(MID(Updates!D854,FIND("Clone permissions of another account: ",Updates!D854)+38,(FIND("Email required:",Updates!D854)-(FIND("Clone permissions of another account: ",Updates!D854)+38)))))</f>
        <v>#VALUE!</v>
      </c>
      <c r="L854" t="e">
        <f t="shared" si="119"/>
        <v>#VALUE!</v>
      </c>
      <c r="M854" s="8" t="e">
        <f>TRIM(CLEAN(MID(Updates!D854,FIND("Branch: ",Updates!D854)+8,(FIND("Division",Updates!D854)-(FIND("Branch: ",Updates!D854)+8)))))</f>
        <v>#VALUE!</v>
      </c>
      <c r="N854" s="8" t="e">
        <f>TRIM(CLEAN(MID(Updates!D854,FIND("Pooled Position: ",Updates!D854)+17,(FIND("Are the",Updates!D854)-(FIND("Pooled Position: ",Updates!D854)+17)))))</f>
        <v>#VALUE!</v>
      </c>
      <c r="O854" t="e">
        <f>TRIM(CLEAN(MID(Updates!D854,FIND("Employee Name: ",Updates!D854)+15,(FIND("Job Title",Updates!D854)-(FIND("Employee Name: ",Updates!D854)+15)))))</f>
        <v>#VALUE!</v>
      </c>
      <c r="P854" t="e">
        <f t="shared" si="120"/>
        <v>#VALUE!</v>
      </c>
      <c r="Q854" t="e">
        <f t="shared" si="121"/>
        <v>#VALUE!</v>
      </c>
      <c r="R854" t="e">
        <f t="shared" si="122"/>
        <v>#VALUE!</v>
      </c>
      <c r="S854" t="e">
        <f>TRIM(CLEAN(MID(Updates!D854,FIND("Account to clone: ",Updates!D854)+18,(FIND("Position",Updates!D854)-(FIND("Account to clone: ",Updates!D854)+18)))))</f>
        <v>#VALUE!</v>
      </c>
      <c r="T854" t="str">
        <f t="shared" si="123"/>
        <v/>
      </c>
      <c r="U854" t="str">
        <f t="shared" si="124"/>
        <v>No</v>
      </c>
      <c r="V854" t="e">
        <f>TRIM(CLEAN(MID(Updates!D854,FIND("Home Share (H:\ drive) required: ",Updates!D854)+4,(FIND("Group Share (S:\ drive) required: ",Updates!D854)-(FIND("Home Share (H:\ drive) required: ",Updates!D854)+4)))))</f>
        <v>#VALUE!</v>
      </c>
      <c r="W854" t="str">
        <f t="shared" si="125"/>
        <v>No</v>
      </c>
      <c r="X854" t="e">
        <f>TRIM(CLEAN(MID(Updates!D854,FIND("S Drive Path: ",Updates!D854)+14,(FIND("Position",Updates!D854)-(FIND("S Drive Path: ",Updates!D854)+14)))))</f>
        <v>#VALUE!</v>
      </c>
      <c r="Y854" t="e">
        <f>("USR\"&amp;Updates!K854)</f>
        <v>#VALUE!</v>
      </c>
      <c r="Z854" t="e">
        <f>Updates!K854&amp;"$"</f>
        <v>#VALUE!</v>
      </c>
      <c r="AA854" s="11">
        <f t="shared" ca="1" si="126"/>
        <v>12</v>
      </c>
      <c r="AB854" s="6" t="str">
        <f ca="1">LOOKUP(AA854,AC2:AC21,AD2:AD21)</f>
        <v>DC4MDB02</v>
      </c>
    </row>
    <row r="855" spans="1:28" ht="12" customHeight="1">
      <c r="A855" s="6" t="e">
        <f>TRIM(CLEAN(MID(Updates!D855,FIND("Network User Id: ",Updates!D855)+17,(FIND("E-MAIL ACCOUNTS",Updates!D855)-(FIND("Network User Id:",Updates!D855)+17)))))</f>
        <v>#VALUE!</v>
      </c>
      <c r="B855" s="6" t="e">
        <f>TRIM(CLEAN(MID(Updates!D855,FIND("Logon ID: ",Updates!D855)+10,(FIND("Password:",Updates!D855)-(FIND("Logon ID:",Updates!D855)+10)))))</f>
        <v>#VALUE!</v>
      </c>
      <c r="C855" t="e">
        <f>TRIM(CLEAN(MID(Updates!D855,FIND("Primary Address: ",Updates!D855)+17,(FIND("Secondary Address:",Updates!D855)-(FIND("Primary Address: ",Updates!D855)+17)))))</f>
        <v>#VALUE!</v>
      </c>
      <c r="D855" t="e">
        <f>TRIM(CLEAN(MID(Updates!D855,FIND("Secondary Address: ",Updates!D855)+19,(FIND("** PLEASE DO NOT REPLY TO THIS E-MAIL. ",Updates!D855)-(FIND("Secondary Address: ",Updates!D855)+19)))))</f>
        <v>#VALUE!</v>
      </c>
      <c r="E855" t="b">
        <f>IF(COUNT(SEARCH({"transpo.ottawa.on.ca"},D855)),"@ottawa.ca")</f>
        <v>0</v>
      </c>
      <c r="F855" s="9" t="e">
        <f t="shared" si="118"/>
        <v>#VALUE!</v>
      </c>
      <c r="G855" t="e">
        <f>TRIM(CLEAN(MID(Updates!D855,FIND("E-mail Address: ",Updates!D855)+16,(FIND("The employee",Updates!D855)-(FIND("E-mail Address: ",Updates!D855)+16)))))</f>
        <v>#VALUE!</v>
      </c>
      <c r="H855" t="e">
        <f>TRIM(CLEAN(MID(Updates!D855,FIND("Account Password: ",Updates!D855)+18,(FIND("NETWORK ACCOUNTS",Updates!D855)-(FIND("Account Password:",Updates!D855)+18)))))</f>
        <v>#VALUE!</v>
      </c>
      <c r="I855" t="e">
        <f>TRIM(CLEAN(MID(Updates!D855,FIND("Password: ",Updates!D855)+10,(FIND("E-mail",Updates!D855)-(FIND("Password:",Updates!D855)+12)))))</f>
        <v>#VALUE!</v>
      </c>
      <c r="J855" t="e">
        <f>TRIM(CLEAN(MID(Updates!D855,FIND("Account to clone: ",Updates!D855)+18,(FIND("Position",Updates!D855)-(FIND("Account to clone: ",Updates!D855)+18)))))</f>
        <v>#VALUE!</v>
      </c>
      <c r="K855" t="e">
        <f>TRIM(CLEAN(MID(Updates!D855,FIND("Clone permissions of another account: ",Updates!D855)+38,(FIND("Email required:",Updates!D855)-(FIND("Clone permissions of another account: ",Updates!D855)+38)))))</f>
        <v>#VALUE!</v>
      </c>
      <c r="L855" t="e">
        <f t="shared" si="119"/>
        <v>#VALUE!</v>
      </c>
      <c r="M855" s="8" t="e">
        <f>TRIM(CLEAN(MID(Updates!D855,FIND("Branch: ",Updates!D855)+8,(FIND("Division",Updates!D855)-(FIND("Branch: ",Updates!D855)+8)))))</f>
        <v>#VALUE!</v>
      </c>
      <c r="N855" s="8" t="e">
        <f>TRIM(CLEAN(MID(Updates!D855,FIND("Pooled Position: ",Updates!D855)+17,(FIND("Are the",Updates!D855)-(FIND("Pooled Position: ",Updates!D855)+17)))))</f>
        <v>#VALUE!</v>
      </c>
      <c r="O855" t="e">
        <f>TRIM(CLEAN(MID(Updates!D855,FIND("Employee Name: ",Updates!D855)+15,(FIND("Job Title",Updates!D855)-(FIND("Employee Name: ",Updates!D855)+15)))))</f>
        <v>#VALUE!</v>
      </c>
      <c r="P855" t="e">
        <f t="shared" si="120"/>
        <v>#VALUE!</v>
      </c>
      <c r="Q855" t="e">
        <f t="shared" si="121"/>
        <v>#VALUE!</v>
      </c>
      <c r="R855" t="e">
        <f t="shared" si="122"/>
        <v>#VALUE!</v>
      </c>
      <c r="S855" t="e">
        <f>TRIM(CLEAN(MID(Updates!D855,FIND("Account to clone: ",Updates!D855)+18,(FIND("Position",Updates!D855)-(FIND("Account to clone: ",Updates!D855)+18)))))</f>
        <v>#VALUE!</v>
      </c>
      <c r="T855" t="str">
        <f t="shared" si="123"/>
        <v/>
      </c>
      <c r="U855" t="str">
        <f t="shared" si="124"/>
        <v>No</v>
      </c>
      <c r="V855" t="e">
        <f>TRIM(CLEAN(MID(Updates!D855,FIND("Home Share (H:\ drive) required: ",Updates!D855)+4,(FIND("Group Share (S:\ drive) required: ",Updates!D855)-(FIND("Home Share (H:\ drive) required: ",Updates!D855)+4)))))</f>
        <v>#VALUE!</v>
      </c>
      <c r="W855" t="str">
        <f t="shared" si="125"/>
        <v>No</v>
      </c>
      <c r="X855" t="e">
        <f>TRIM(CLEAN(MID(Updates!D855,FIND("S Drive Path: ",Updates!D855)+14,(FIND("Position",Updates!D855)-(FIND("S Drive Path: ",Updates!D855)+14)))))</f>
        <v>#VALUE!</v>
      </c>
      <c r="Y855" t="e">
        <f>("USR\"&amp;Updates!K855)</f>
        <v>#VALUE!</v>
      </c>
      <c r="Z855" t="e">
        <f>Updates!K855&amp;"$"</f>
        <v>#VALUE!</v>
      </c>
      <c r="AA855" s="11">
        <f t="shared" ca="1" si="126"/>
        <v>2</v>
      </c>
      <c r="AB855" s="6" t="str">
        <f ca="1">LOOKUP(AA855,AC2:AC21,AD2:AD21)</f>
        <v>DC1MDB02</v>
      </c>
    </row>
    <row r="856" spans="1:28" ht="12" customHeight="1">
      <c r="A856" s="6" t="e">
        <f>TRIM(CLEAN(MID(Updates!D856,FIND("Network User Id: ",Updates!D856)+17,(FIND("E-MAIL ACCOUNTS",Updates!D856)-(FIND("Network User Id:",Updates!D856)+17)))))</f>
        <v>#VALUE!</v>
      </c>
      <c r="B856" s="6" t="e">
        <f>TRIM(CLEAN(MID(Updates!D856,FIND("Logon ID: ",Updates!D856)+10,(FIND("Password:",Updates!D856)-(FIND("Logon ID:",Updates!D856)+10)))))</f>
        <v>#VALUE!</v>
      </c>
      <c r="C856" t="e">
        <f>TRIM(CLEAN(MID(Updates!D856,FIND("Primary Address: ",Updates!D856)+17,(FIND("Secondary Address:",Updates!D856)-(FIND("Primary Address: ",Updates!D856)+17)))))</f>
        <v>#VALUE!</v>
      </c>
      <c r="D856" t="e">
        <f>TRIM(CLEAN(MID(Updates!D856,FIND("Secondary Address: ",Updates!D856)+19,(FIND("** PLEASE DO NOT REPLY TO THIS E-MAIL. ",Updates!D856)-(FIND("Secondary Address: ",Updates!D856)+19)))))</f>
        <v>#VALUE!</v>
      </c>
      <c r="E856" t="b">
        <f>IF(COUNT(SEARCH({"transpo.ottawa.on.ca"},D856)),"@ottawa.ca")</f>
        <v>0</v>
      </c>
      <c r="F856" s="9" t="e">
        <f t="shared" si="118"/>
        <v>#VALUE!</v>
      </c>
      <c r="G856" t="e">
        <f>TRIM(CLEAN(MID(Updates!D856,FIND("E-mail Address: ",Updates!D856)+16,(FIND("The employee",Updates!D856)-(FIND("E-mail Address: ",Updates!D856)+16)))))</f>
        <v>#VALUE!</v>
      </c>
      <c r="H856" t="e">
        <f>TRIM(CLEAN(MID(Updates!D856,FIND("Account Password: ",Updates!D856)+18,(FIND("NETWORK ACCOUNTS",Updates!D856)-(FIND("Account Password:",Updates!D856)+18)))))</f>
        <v>#VALUE!</v>
      </c>
      <c r="I856" t="e">
        <f>TRIM(CLEAN(MID(Updates!D856,FIND("Password: ",Updates!D856)+10,(FIND("E-mail",Updates!D856)-(FIND("Password:",Updates!D856)+12)))))</f>
        <v>#VALUE!</v>
      </c>
      <c r="J856" t="e">
        <f>TRIM(CLEAN(MID(Updates!D856,FIND("Account to clone: ",Updates!D856)+18,(FIND("Position",Updates!D856)-(FIND("Account to clone: ",Updates!D856)+18)))))</f>
        <v>#VALUE!</v>
      </c>
      <c r="K856" t="e">
        <f>TRIM(CLEAN(MID(Updates!D856,FIND("Clone permissions of another account: ",Updates!D856)+38,(FIND("Email required:",Updates!D856)-(FIND("Clone permissions of another account: ",Updates!D856)+38)))))</f>
        <v>#VALUE!</v>
      </c>
      <c r="L856" t="e">
        <f t="shared" si="119"/>
        <v>#VALUE!</v>
      </c>
      <c r="M856" s="8" t="e">
        <f>TRIM(CLEAN(MID(Updates!D856,FIND("Branch: ",Updates!D856)+8,(FIND("Division",Updates!D856)-(FIND("Branch: ",Updates!D856)+8)))))</f>
        <v>#VALUE!</v>
      </c>
      <c r="N856" s="8" t="e">
        <f>TRIM(CLEAN(MID(Updates!D856,FIND("Pooled Position: ",Updates!D856)+17,(FIND("Are the",Updates!D856)-(FIND("Pooled Position: ",Updates!D856)+17)))))</f>
        <v>#VALUE!</v>
      </c>
      <c r="O856" t="e">
        <f>TRIM(CLEAN(MID(Updates!D856,FIND("Employee Name: ",Updates!D856)+15,(FIND("Job Title",Updates!D856)-(FIND("Employee Name: ",Updates!D856)+15)))))</f>
        <v>#VALUE!</v>
      </c>
      <c r="P856" t="e">
        <f t="shared" si="120"/>
        <v>#VALUE!</v>
      </c>
      <c r="Q856" t="e">
        <f t="shared" si="121"/>
        <v>#VALUE!</v>
      </c>
      <c r="R856" t="e">
        <f t="shared" si="122"/>
        <v>#VALUE!</v>
      </c>
      <c r="S856" t="e">
        <f>TRIM(CLEAN(MID(Updates!D856,FIND("Account to clone: ",Updates!D856)+18,(FIND("Position",Updates!D856)-(FIND("Account to clone: ",Updates!D856)+18)))))</f>
        <v>#VALUE!</v>
      </c>
      <c r="T856" t="str">
        <f t="shared" si="123"/>
        <v/>
      </c>
      <c r="U856" t="str">
        <f t="shared" si="124"/>
        <v>No</v>
      </c>
      <c r="V856" t="e">
        <f>TRIM(CLEAN(MID(Updates!D856,FIND("Home Share (H:\ drive) required: ",Updates!D856)+4,(FIND("Group Share (S:\ drive) required: ",Updates!D856)-(FIND("Home Share (H:\ drive) required: ",Updates!D856)+4)))))</f>
        <v>#VALUE!</v>
      </c>
      <c r="W856" t="str">
        <f t="shared" si="125"/>
        <v>No</v>
      </c>
      <c r="X856" t="e">
        <f>TRIM(CLEAN(MID(Updates!D856,FIND("S Drive Path: ",Updates!D856)+14,(FIND("Position",Updates!D856)-(FIND("S Drive Path: ",Updates!D856)+14)))))</f>
        <v>#VALUE!</v>
      </c>
      <c r="Y856" t="e">
        <f>("USR\"&amp;Updates!K856)</f>
        <v>#VALUE!</v>
      </c>
      <c r="Z856" t="e">
        <f>Updates!K856&amp;"$"</f>
        <v>#VALUE!</v>
      </c>
      <c r="AA856" s="11">
        <f t="shared" ca="1" si="126"/>
        <v>7</v>
      </c>
      <c r="AB856" s="6" t="str">
        <f ca="1">LOOKUP(AA856,AC2:AC21,AD2:AD21)</f>
        <v>DC1MDB07</v>
      </c>
    </row>
    <row r="857" spans="1:28" ht="12" customHeight="1">
      <c r="A857" s="6" t="e">
        <f>TRIM(CLEAN(MID(Updates!D857,FIND("Network User Id: ",Updates!D857)+17,(FIND("E-MAIL ACCOUNTS",Updates!D857)-(FIND("Network User Id:",Updates!D857)+17)))))</f>
        <v>#VALUE!</v>
      </c>
      <c r="B857" s="6" t="e">
        <f>TRIM(CLEAN(MID(Updates!D857,FIND("Logon ID: ",Updates!D857)+10,(FIND("Password:",Updates!D857)-(FIND("Logon ID:",Updates!D857)+10)))))</f>
        <v>#VALUE!</v>
      </c>
      <c r="C857" t="e">
        <f>TRIM(CLEAN(MID(Updates!D857,FIND("Primary Address: ",Updates!D857)+17,(FIND("Secondary Address:",Updates!D857)-(FIND("Primary Address: ",Updates!D857)+17)))))</f>
        <v>#VALUE!</v>
      </c>
      <c r="D857" t="e">
        <f>TRIM(CLEAN(MID(Updates!D857,FIND("Secondary Address: ",Updates!D857)+19,(FIND("** PLEASE DO NOT REPLY TO THIS E-MAIL. ",Updates!D857)-(FIND("Secondary Address: ",Updates!D857)+19)))))</f>
        <v>#VALUE!</v>
      </c>
      <c r="E857" t="b">
        <f>IF(COUNT(SEARCH({"transpo.ottawa.on.ca"},D857)),"@ottawa.ca")</f>
        <v>0</v>
      </c>
      <c r="F857" s="9" t="e">
        <f t="shared" si="118"/>
        <v>#VALUE!</v>
      </c>
      <c r="G857" t="e">
        <f>TRIM(CLEAN(MID(Updates!D857,FIND("E-mail Address: ",Updates!D857)+16,(FIND("The employee",Updates!D857)-(FIND("E-mail Address: ",Updates!D857)+16)))))</f>
        <v>#VALUE!</v>
      </c>
      <c r="H857" t="e">
        <f>TRIM(CLEAN(MID(Updates!D857,FIND("Account Password: ",Updates!D857)+18,(FIND("NETWORK ACCOUNTS",Updates!D857)-(FIND("Account Password:",Updates!D857)+18)))))</f>
        <v>#VALUE!</v>
      </c>
      <c r="I857" t="e">
        <f>TRIM(CLEAN(MID(Updates!D857,FIND("Password: ",Updates!D857)+10,(FIND("E-mail",Updates!D857)-(FIND("Password:",Updates!D857)+12)))))</f>
        <v>#VALUE!</v>
      </c>
      <c r="J857" t="e">
        <f>TRIM(CLEAN(MID(Updates!D857,FIND("Account to clone: ",Updates!D857)+18,(FIND("Position",Updates!D857)-(FIND("Account to clone: ",Updates!D857)+18)))))</f>
        <v>#VALUE!</v>
      </c>
      <c r="K857" t="e">
        <f>TRIM(CLEAN(MID(Updates!D857,FIND("Clone permissions of another account: ",Updates!D857)+38,(FIND("Email required:",Updates!D857)-(FIND("Clone permissions of another account: ",Updates!D857)+38)))))</f>
        <v>#VALUE!</v>
      </c>
      <c r="L857" t="e">
        <f t="shared" si="119"/>
        <v>#VALUE!</v>
      </c>
      <c r="M857" s="8" t="e">
        <f>TRIM(CLEAN(MID(Updates!D857,FIND("Branch: ",Updates!D857)+8,(FIND("Division",Updates!D857)-(FIND("Branch: ",Updates!D857)+8)))))</f>
        <v>#VALUE!</v>
      </c>
      <c r="N857" s="8" t="e">
        <f>TRIM(CLEAN(MID(Updates!D857,FIND("Pooled Position: ",Updates!D857)+17,(FIND("Are the",Updates!D857)-(FIND("Pooled Position: ",Updates!D857)+17)))))</f>
        <v>#VALUE!</v>
      </c>
      <c r="O857" t="e">
        <f>TRIM(CLEAN(MID(Updates!D857,FIND("Employee Name: ",Updates!D857)+15,(FIND("Job Title",Updates!D857)-(FIND("Employee Name: ",Updates!D857)+15)))))</f>
        <v>#VALUE!</v>
      </c>
      <c r="P857" t="e">
        <f t="shared" si="120"/>
        <v>#VALUE!</v>
      </c>
      <c r="Q857" t="e">
        <f t="shared" si="121"/>
        <v>#VALUE!</v>
      </c>
      <c r="R857" t="e">
        <f t="shared" si="122"/>
        <v>#VALUE!</v>
      </c>
      <c r="S857" t="e">
        <f>TRIM(CLEAN(MID(Updates!D857,FIND("Account to clone: ",Updates!D857)+18,(FIND("Position",Updates!D857)-(FIND("Account to clone: ",Updates!D857)+18)))))</f>
        <v>#VALUE!</v>
      </c>
      <c r="T857" t="str">
        <f t="shared" si="123"/>
        <v/>
      </c>
      <c r="U857" t="str">
        <f t="shared" si="124"/>
        <v>No</v>
      </c>
      <c r="V857" t="e">
        <f>TRIM(CLEAN(MID(Updates!D857,FIND("Home Share (H:\ drive) required: ",Updates!D857)+4,(FIND("Group Share (S:\ drive) required: ",Updates!D857)-(FIND("Home Share (H:\ drive) required: ",Updates!D857)+4)))))</f>
        <v>#VALUE!</v>
      </c>
      <c r="W857" t="str">
        <f t="shared" si="125"/>
        <v>No</v>
      </c>
      <c r="X857" t="e">
        <f>TRIM(CLEAN(MID(Updates!D857,FIND("S Drive Path: ",Updates!D857)+14,(FIND("Position",Updates!D857)-(FIND("S Drive Path: ",Updates!D857)+14)))))</f>
        <v>#VALUE!</v>
      </c>
      <c r="Y857" t="e">
        <f>("USR\"&amp;Updates!K857)</f>
        <v>#VALUE!</v>
      </c>
      <c r="Z857" t="e">
        <f>Updates!K857&amp;"$"</f>
        <v>#VALUE!</v>
      </c>
      <c r="AA857" s="11">
        <f t="shared" ca="1" si="126"/>
        <v>16</v>
      </c>
      <c r="AB857" s="6" t="str">
        <f ca="1">LOOKUP(AA857,AC2:AC21,AD2:AD21)</f>
        <v>DC4MDB06</v>
      </c>
    </row>
    <row r="858" spans="1:28" ht="12" customHeight="1">
      <c r="A858" s="6" t="e">
        <f>TRIM(CLEAN(MID(Updates!D858,FIND("Network User Id: ",Updates!D858)+17,(FIND("E-MAIL ACCOUNTS",Updates!D858)-(FIND("Network User Id:",Updates!D858)+17)))))</f>
        <v>#VALUE!</v>
      </c>
      <c r="B858" s="6" t="e">
        <f>TRIM(CLEAN(MID(Updates!D858,FIND("Logon ID: ",Updates!D858)+10,(FIND("Password:",Updates!D858)-(FIND("Logon ID:",Updates!D858)+10)))))</f>
        <v>#VALUE!</v>
      </c>
      <c r="C858" t="e">
        <f>TRIM(CLEAN(MID(Updates!D858,FIND("Primary Address: ",Updates!D858)+17,(FIND("Secondary Address:",Updates!D858)-(FIND("Primary Address: ",Updates!D858)+17)))))</f>
        <v>#VALUE!</v>
      </c>
      <c r="D858" t="e">
        <f>TRIM(CLEAN(MID(Updates!D858,FIND("Secondary Address: ",Updates!D858)+19,(FIND("** PLEASE DO NOT REPLY TO THIS E-MAIL. ",Updates!D858)-(FIND("Secondary Address: ",Updates!D858)+19)))))</f>
        <v>#VALUE!</v>
      </c>
      <c r="E858" t="b">
        <f>IF(COUNT(SEARCH({"transpo.ottawa.on.ca"},D858)),"@ottawa.ca")</f>
        <v>0</v>
      </c>
      <c r="F858" s="9" t="e">
        <f t="shared" si="118"/>
        <v>#VALUE!</v>
      </c>
      <c r="G858" t="e">
        <f>TRIM(CLEAN(MID(Updates!D858,FIND("E-mail Address: ",Updates!D858)+16,(FIND("The employee",Updates!D858)-(FIND("E-mail Address: ",Updates!D858)+16)))))</f>
        <v>#VALUE!</v>
      </c>
      <c r="H858" t="e">
        <f>TRIM(CLEAN(MID(Updates!D858,FIND("Account Password: ",Updates!D858)+18,(FIND("NETWORK ACCOUNTS",Updates!D858)-(FIND("Account Password:",Updates!D858)+18)))))</f>
        <v>#VALUE!</v>
      </c>
      <c r="I858" t="e">
        <f>TRIM(CLEAN(MID(Updates!D858,FIND("Password: ",Updates!D858)+10,(FIND("E-mail",Updates!D858)-(FIND("Password:",Updates!D858)+12)))))</f>
        <v>#VALUE!</v>
      </c>
      <c r="J858" t="e">
        <f>TRIM(CLEAN(MID(Updates!D858,FIND("Account to clone: ",Updates!D858)+18,(FIND("Position",Updates!D858)-(FIND("Account to clone: ",Updates!D858)+18)))))</f>
        <v>#VALUE!</v>
      </c>
      <c r="K858" t="e">
        <f>TRIM(CLEAN(MID(Updates!D858,FIND("Clone permissions of another account: ",Updates!D858)+38,(FIND("Email required:",Updates!D858)-(FIND("Clone permissions of another account: ",Updates!D858)+38)))))</f>
        <v>#VALUE!</v>
      </c>
      <c r="L858" t="e">
        <f t="shared" si="119"/>
        <v>#VALUE!</v>
      </c>
      <c r="M858" s="8" t="e">
        <f>TRIM(CLEAN(MID(Updates!D858,FIND("Branch: ",Updates!D858)+8,(FIND("Division",Updates!D858)-(FIND("Branch: ",Updates!D858)+8)))))</f>
        <v>#VALUE!</v>
      </c>
      <c r="N858" s="8" t="e">
        <f>TRIM(CLEAN(MID(Updates!D858,FIND("Pooled Position: ",Updates!D858)+17,(FIND("Are the",Updates!D858)-(FIND("Pooled Position: ",Updates!D858)+17)))))</f>
        <v>#VALUE!</v>
      </c>
      <c r="O858" t="e">
        <f>TRIM(CLEAN(MID(Updates!D858,FIND("Employee Name: ",Updates!D858)+15,(FIND("Job Title",Updates!D858)-(FIND("Employee Name: ",Updates!D858)+15)))))</f>
        <v>#VALUE!</v>
      </c>
      <c r="P858" t="e">
        <f t="shared" si="120"/>
        <v>#VALUE!</v>
      </c>
      <c r="Q858" t="e">
        <f t="shared" si="121"/>
        <v>#VALUE!</v>
      </c>
      <c r="R858" t="e">
        <f t="shared" si="122"/>
        <v>#VALUE!</v>
      </c>
      <c r="S858" t="e">
        <f>TRIM(CLEAN(MID(Updates!D858,FIND("Account to clone: ",Updates!D858)+18,(FIND("Position",Updates!D858)-(FIND("Account to clone: ",Updates!D858)+18)))))</f>
        <v>#VALUE!</v>
      </c>
      <c r="T858" t="str">
        <f t="shared" si="123"/>
        <v/>
      </c>
      <c r="U858" t="str">
        <f t="shared" si="124"/>
        <v>No</v>
      </c>
      <c r="V858" t="e">
        <f>TRIM(CLEAN(MID(Updates!D858,FIND("Home Share (H:\ drive) required: ",Updates!D858)+4,(FIND("Group Share (S:\ drive) required: ",Updates!D858)-(FIND("Home Share (H:\ drive) required: ",Updates!D858)+4)))))</f>
        <v>#VALUE!</v>
      </c>
      <c r="W858" t="str">
        <f t="shared" si="125"/>
        <v>No</v>
      </c>
      <c r="X858" t="e">
        <f>TRIM(CLEAN(MID(Updates!D858,FIND("S Drive Path: ",Updates!D858)+14,(FIND("Position",Updates!D858)-(FIND("S Drive Path: ",Updates!D858)+14)))))</f>
        <v>#VALUE!</v>
      </c>
      <c r="Y858" t="e">
        <f>("USR\"&amp;Updates!K858)</f>
        <v>#VALUE!</v>
      </c>
      <c r="Z858" t="e">
        <f>Updates!K858&amp;"$"</f>
        <v>#VALUE!</v>
      </c>
      <c r="AA858" s="11">
        <f t="shared" ca="1" si="126"/>
        <v>2</v>
      </c>
      <c r="AB858" s="6" t="str">
        <f ca="1">LOOKUP(AA858,AC2:AC21,AD2:AD21)</f>
        <v>DC1MDB02</v>
      </c>
    </row>
    <row r="859" spans="1:28" ht="12" customHeight="1">
      <c r="A859" s="6" t="e">
        <f>TRIM(CLEAN(MID(Updates!D859,FIND("Network User Id: ",Updates!D859)+17,(FIND("E-MAIL ACCOUNTS",Updates!D859)-(FIND("Network User Id:",Updates!D859)+17)))))</f>
        <v>#VALUE!</v>
      </c>
      <c r="B859" s="6" t="e">
        <f>TRIM(CLEAN(MID(Updates!D859,FIND("Logon ID: ",Updates!D859)+10,(FIND("Password:",Updates!D859)-(FIND("Logon ID:",Updates!D859)+10)))))</f>
        <v>#VALUE!</v>
      </c>
      <c r="C859" t="e">
        <f>TRIM(CLEAN(MID(Updates!D859,FIND("Primary Address: ",Updates!D859)+17,(FIND("Secondary Address:",Updates!D859)-(FIND("Primary Address: ",Updates!D859)+17)))))</f>
        <v>#VALUE!</v>
      </c>
      <c r="D859" t="e">
        <f>TRIM(CLEAN(MID(Updates!D859,FIND("Secondary Address: ",Updates!D859)+19,(FIND("** PLEASE DO NOT REPLY TO THIS E-MAIL. ",Updates!D859)-(FIND("Secondary Address: ",Updates!D859)+19)))))</f>
        <v>#VALUE!</v>
      </c>
      <c r="E859" t="b">
        <f>IF(COUNT(SEARCH({"transpo.ottawa.on.ca"},D859)),"@ottawa.ca")</f>
        <v>0</v>
      </c>
      <c r="F859" s="9" t="e">
        <f t="shared" si="118"/>
        <v>#VALUE!</v>
      </c>
      <c r="G859" t="e">
        <f>TRIM(CLEAN(MID(Updates!D859,FIND("E-mail Address: ",Updates!D859)+16,(FIND("The employee",Updates!D859)-(FIND("E-mail Address: ",Updates!D859)+16)))))</f>
        <v>#VALUE!</v>
      </c>
      <c r="H859" t="e">
        <f>TRIM(CLEAN(MID(Updates!D859,FIND("Account Password: ",Updates!D859)+18,(FIND("NETWORK ACCOUNTS",Updates!D859)-(FIND("Account Password:",Updates!D859)+18)))))</f>
        <v>#VALUE!</v>
      </c>
      <c r="I859" t="e">
        <f>TRIM(CLEAN(MID(Updates!D859,FIND("Password: ",Updates!D859)+10,(FIND("E-mail",Updates!D859)-(FIND("Password:",Updates!D859)+12)))))</f>
        <v>#VALUE!</v>
      </c>
      <c r="J859" t="e">
        <f>TRIM(CLEAN(MID(Updates!D859,FIND("Account to clone: ",Updates!D859)+18,(FIND("Position",Updates!D859)-(FIND("Account to clone: ",Updates!D859)+18)))))</f>
        <v>#VALUE!</v>
      </c>
      <c r="K859" t="e">
        <f>TRIM(CLEAN(MID(Updates!D859,FIND("Clone permissions of another account: ",Updates!D859)+38,(FIND("Email required:",Updates!D859)-(FIND("Clone permissions of another account: ",Updates!D859)+38)))))</f>
        <v>#VALUE!</v>
      </c>
      <c r="L859" t="e">
        <f t="shared" si="119"/>
        <v>#VALUE!</v>
      </c>
      <c r="M859" s="8" t="e">
        <f>TRIM(CLEAN(MID(Updates!D859,FIND("Branch: ",Updates!D859)+8,(FIND("Division",Updates!D859)-(FIND("Branch: ",Updates!D859)+8)))))</f>
        <v>#VALUE!</v>
      </c>
      <c r="N859" s="8" t="e">
        <f>TRIM(CLEAN(MID(Updates!D859,FIND("Pooled Position: ",Updates!D859)+17,(FIND("Are the",Updates!D859)-(FIND("Pooled Position: ",Updates!D859)+17)))))</f>
        <v>#VALUE!</v>
      </c>
      <c r="O859" t="e">
        <f>TRIM(CLEAN(MID(Updates!D859,FIND("Employee Name: ",Updates!D859)+15,(FIND("Job Title",Updates!D859)-(FIND("Employee Name: ",Updates!D859)+15)))))</f>
        <v>#VALUE!</v>
      </c>
      <c r="P859" t="e">
        <f t="shared" si="120"/>
        <v>#VALUE!</v>
      </c>
      <c r="Q859" t="e">
        <f t="shared" si="121"/>
        <v>#VALUE!</v>
      </c>
      <c r="R859" t="e">
        <f t="shared" si="122"/>
        <v>#VALUE!</v>
      </c>
      <c r="S859" t="e">
        <f>TRIM(CLEAN(MID(Updates!D859,FIND("Account to clone: ",Updates!D859)+18,(FIND("Position",Updates!D859)-(FIND("Account to clone: ",Updates!D859)+18)))))</f>
        <v>#VALUE!</v>
      </c>
      <c r="T859" t="str">
        <f t="shared" si="123"/>
        <v/>
      </c>
      <c r="U859" t="str">
        <f t="shared" si="124"/>
        <v>No</v>
      </c>
      <c r="V859" t="e">
        <f>TRIM(CLEAN(MID(Updates!D859,FIND("Home Share (H:\ drive) required: ",Updates!D859)+4,(FIND("Group Share (S:\ drive) required: ",Updates!D859)-(FIND("Home Share (H:\ drive) required: ",Updates!D859)+4)))))</f>
        <v>#VALUE!</v>
      </c>
      <c r="W859" t="str">
        <f t="shared" si="125"/>
        <v>No</v>
      </c>
      <c r="X859" t="e">
        <f>TRIM(CLEAN(MID(Updates!D859,FIND("S Drive Path: ",Updates!D859)+14,(FIND("Position",Updates!D859)-(FIND("S Drive Path: ",Updates!D859)+14)))))</f>
        <v>#VALUE!</v>
      </c>
      <c r="Y859" t="e">
        <f>("USR\"&amp;Updates!K859)</f>
        <v>#VALUE!</v>
      </c>
      <c r="Z859" t="e">
        <f>Updates!K859&amp;"$"</f>
        <v>#VALUE!</v>
      </c>
      <c r="AA859" s="11">
        <f t="shared" ca="1" si="126"/>
        <v>12</v>
      </c>
      <c r="AB859" s="6" t="str">
        <f ca="1">LOOKUP(AA859,AC2:AC21,AD2:AD21)</f>
        <v>DC4MDB02</v>
      </c>
    </row>
    <row r="860" spans="1:28" ht="12" customHeight="1">
      <c r="A860" s="6" t="e">
        <f>TRIM(CLEAN(MID(Updates!D860,FIND("Network User Id: ",Updates!D860)+17,(FIND("E-MAIL ACCOUNTS",Updates!D860)-(FIND("Network User Id:",Updates!D860)+17)))))</f>
        <v>#VALUE!</v>
      </c>
      <c r="B860" s="6" t="e">
        <f>TRIM(CLEAN(MID(Updates!D860,FIND("Logon ID: ",Updates!D860)+10,(FIND("Password:",Updates!D860)-(FIND("Logon ID:",Updates!D860)+10)))))</f>
        <v>#VALUE!</v>
      </c>
      <c r="C860" t="e">
        <f>TRIM(CLEAN(MID(Updates!D860,FIND("Primary Address: ",Updates!D860)+17,(FIND("Secondary Address:",Updates!D860)-(FIND("Primary Address: ",Updates!D860)+17)))))</f>
        <v>#VALUE!</v>
      </c>
      <c r="D860" t="e">
        <f>TRIM(CLEAN(MID(Updates!D860,FIND("Secondary Address: ",Updates!D860)+19,(FIND("** PLEASE DO NOT REPLY TO THIS E-MAIL. ",Updates!D860)-(FIND("Secondary Address: ",Updates!D860)+19)))))</f>
        <v>#VALUE!</v>
      </c>
      <c r="E860" t="b">
        <f>IF(COUNT(SEARCH({"transpo.ottawa.on.ca"},D860)),"@ottawa.ca")</f>
        <v>0</v>
      </c>
      <c r="F860" s="9" t="e">
        <f t="shared" si="118"/>
        <v>#VALUE!</v>
      </c>
      <c r="G860" t="e">
        <f>TRIM(CLEAN(MID(Updates!D860,FIND("E-mail Address: ",Updates!D860)+16,(FIND("The employee",Updates!D860)-(FIND("E-mail Address: ",Updates!D860)+16)))))</f>
        <v>#VALUE!</v>
      </c>
      <c r="H860" t="e">
        <f>TRIM(CLEAN(MID(Updates!D860,FIND("Account Password: ",Updates!D860)+18,(FIND("NETWORK ACCOUNTS",Updates!D860)-(FIND("Account Password:",Updates!D860)+18)))))</f>
        <v>#VALUE!</v>
      </c>
      <c r="I860" t="e">
        <f>TRIM(CLEAN(MID(Updates!D860,FIND("Password: ",Updates!D860)+10,(FIND("E-mail",Updates!D860)-(FIND("Password:",Updates!D860)+12)))))</f>
        <v>#VALUE!</v>
      </c>
      <c r="J860" t="e">
        <f>TRIM(CLEAN(MID(Updates!D860,FIND("Account to clone: ",Updates!D860)+18,(FIND("Position",Updates!D860)-(FIND("Account to clone: ",Updates!D860)+18)))))</f>
        <v>#VALUE!</v>
      </c>
      <c r="K860" t="e">
        <f>TRIM(CLEAN(MID(Updates!D860,FIND("Clone permissions of another account: ",Updates!D860)+38,(FIND("Email required:",Updates!D860)-(FIND("Clone permissions of another account: ",Updates!D860)+38)))))</f>
        <v>#VALUE!</v>
      </c>
      <c r="L860" t="e">
        <f t="shared" si="119"/>
        <v>#VALUE!</v>
      </c>
      <c r="M860" s="8" t="e">
        <f>TRIM(CLEAN(MID(Updates!D860,FIND("Branch: ",Updates!D860)+8,(FIND("Division",Updates!D860)-(FIND("Branch: ",Updates!D860)+8)))))</f>
        <v>#VALUE!</v>
      </c>
      <c r="N860" s="8" t="e">
        <f>TRIM(CLEAN(MID(Updates!D860,FIND("Pooled Position: ",Updates!D860)+17,(FIND("Are the",Updates!D860)-(FIND("Pooled Position: ",Updates!D860)+17)))))</f>
        <v>#VALUE!</v>
      </c>
      <c r="O860" t="e">
        <f>TRIM(CLEAN(MID(Updates!D860,FIND("Employee Name: ",Updates!D860)+15,(FIND("Job Title",Updates!D860)-(FIND("Employee Name: ",Updates!D860)+15)))))</f>
        <v>#VALUE!</v>
      </c>
      <c r="P860" t="e">
        <f t="shared" si="120"/>
        <v>#VALUE!</v>
      </c>
      <c r="Q860" t="e">
        <f t="shared" si="121"/>
        <v>#VALUE!</v>
      </c>
      <c r="R860" t="e">
        <f t="shared" si="122"/>
        <v>#VALUE!</v>
      </c>
      <c r="S860" t="e">
        <f>TRIM(CLEAN(MID(Updates!D860,FIND("Account to clone: ",Updates!D860)+18,(FIND("Position",Updates!D860)-(FIND("Account to clone: ",Updates!D860)+18)))))</f>
        <v>#VALUE!</v>
      </c>
      <c r="T860" t="str">
        <f t="shared" si="123"/>
        <v/>
      </c>
      <c r="U860" t="str">
        <f t="shared" si="124"/>
        <v>No</v>
      </c>
      <c r="V860" t="e">
        <f>TRIM(CLEAN(MID(Updates!D860,FIND("Home Share (H:\ drive) required: ",Updates!D860)+4,(FIND("Group Share (S:\ drive) required: ",Updates!D860)-(FIND("Home Share (H:\ drive) required: ",Updates!D860)+4)))))</f>
        <v>#VALUE!</v>
      </c>
      <c r="W860" t="str">
        <f t="shared" si="125"/>
        <v>No</v>
      </c>
      <c r="X860" t="e">
        <f>TRIM(CLEAN(MID(Updates!D860,FIND("S Drive Path: ",Updates!D860)+14,(FIND("Position",Updates!D860)-(FIND("S Drive Path: ",Updates!D860)+14)))))</f>
        <v>#VALUE!</v>
      </c>
      <c r="Y860" t="e">
        <f>("USR\"&amp;Updates!K860)</f>
        <v>#VALUE!</v>
      </c>
      <c r="Z860" t="e">
        <f>Updates!K860&amp;"$"</f>
        <v>#VALUE!</v>
      </c>
      <c r="AA860" s="11">
        <f t="shared" ca="1" si="126"/>
        <v>5</v>
      </c>
      <c r="AB860" s="6" t="str">
        <f ca="1">LOOKUP(AA860,AC2:AC21,AD2:AD21)</f>
        <v>DC1MDB05</v>
      </c>
    </row>
    <row r="861" spans="1:28" ht="12" customHeight="1">
      <c r="A861" s="6" t="e">
        <f>TRIM(CLEAN(MID(Updates!D861,FIND("Network User Id: ",Updates!D861)+17,(FIND("E-MAIL ACCOUNTS",Updates!D861)-(FIND("Network User Id:",Updates!D861)+17)))))</f>
        <v>#VALUE!</v>
      </c>
      <c r="B861" s="6" t="e">
        <f>TRIM(CLEAN(MID(Updates!D861,FIND("Logon ID: ",Updates!D861)+10,(FIND("Password:",Updates!D861)-(FIND("Logon ID:",Updates!D861)+10)))))</f>
        <v>#VALUE!</v>
      </c>
      <c r="C861" t="e">
        <f>TRIM(CLEAN(MID(Updates!D861,FIND("Primary Address: ",Updates!D861)+17,(FIND("Secondary Address:",Updates!D861)-(FIND("Primary Address: ",Updates!D861)+17)))))</f>
        <v>#VALUE!</v>
      </c>
      <c r="D861" t="e">
        <f>TRIM(CLEAN(MID(Updates!D861,FIND("Secondary Address: ",Updates!D861)+19,(FIND("** PLEASE DO NOT REPLY TO THIS E-MAIL. ",Updates!D861)-(FIND("Secondary Address: ",Updates!D861)+19)))))</f>
        <v>#VALUE!</v>
      </c>
      <c r="E861" t="b">
        <f>IF(COUNT(SEARCH({"transpo.ottawa.on.ca"},D861)),"@ottawa.ca")</f>
        <v>0</v>
      </c>
      <c r="F861" s="9" t="e">
        <f t="shared" si="118"/>
        <v>#VALUE!</v>
      </c>
      <c r="G861" t="e">
        <f>TRIM(CLEAN(MID(Updates!D861,FIND("E-mail Address: ",Updates!D861)+16,(FIND("The employee",Updates!D861)-(FIND("E-mail Address: ",Updates!D861)+16)))))</f>
        <v>#VALUE!</v>
      </c>
      <c r="H861" t="e">
        <f>TRIM(CLEAN(MID(Updates!D861,FIND("Account Password: ",Updates!D861)+18,(FIND("NETWORK ACCOUNTS",Updates!D861)-(FIND("Account Password:",Updates!D861)+18)))))</f>
        <v>#VALUE!</v>
      </c>
      <c r="I861" t="e">
        <f>TRIM(CLEAN(MID(Updates!D861,FIND("Password: ",Updates!D861)+10,(FIND("E-mail",Updates!D861)-(FIND("Password:",Updates!D861)+12)))))</f>
        <v>#VALUE!</v>
      </c>
      <c r="J861" t="e">
        <f>TRIM(CLEAN(MID(Updates!D861,FIND("Account to clone: ",Updates!D861)+18,(FIND("Position",Updates!D861)-(FIND("Account to clone: ",Updates!D861)+18)))))</f>
        <v>#VALUE!</v>
      </c>
      <c r="K861" t="e">
        <f>TRIM(CLEAN(MID(Updates!D861,FIND("Clone permissions of another account: ",Updates!D861)+38,(FIND("Email required:",Updates!D861)-(FIND("Clone permissions of another account: ",Updates!D861)+38)))))</f>
        <v>#VALUE!</v>
      </c>
      <c r="L861" t="e">
        <f t="shared" si="119"/>
        <v>#VALUE!</v>
      </c>
      <c r="M861" s="8" t="e">
        <f>TRIM(CLEAN(MID(Updates!D861,FIND("Branch: ",Updates!D861)+8,(FIND("Division",Updates!D861)-(FIND("Branch: ",Updates!D861)+8)))))</f>
        <v>#VALUE!</v>
      </c>
      <c r="N861" s="8" t="e">
        <f>TRIM(CLEAN(MID(Updates!D861,FIND("Pooled Position: ",Updates!D861)+17,(FIND("Are the",Updates!D861)-(FIND("Pooled Position: ",Updates!D861)+17)))))</f>
        <v>#VALUE!</v>
      </c>
      <c r="O861" t="e">
        <f>TRIM(CLEAN(MID(Updates!D861,FIND("Employee Name: ",Updates!D861)+15,(FIND("Job Title",Updates!D861)-(FIND("Employee Name: ",Updates!D861)+15)))))</f>
        <v>#VALUE!</v>
      </c>
      <c r="P861" t="e">
        <f t="shared" si="120"/>
        <v>#VALUE!</v>
      </c>
      <c r="Q861" t="e">
        <f t="shared" si="121"/>
        <v>#VALUE!</v>
      </c>
      <c r="R861" t="e">
        <f t="shared" si="122"/>
        <v>#VALUE!</v>
      </c>
      <c r="S861" t="e">
        <f>TRIM(CLEAN(MID(Updates!D861,FIND("Account to clone: ",Updates!D861)+18,(FIND("Position",Updates!D861)-(FIND("Account to clone: ",Updates!D861)+18)))))</f>
        <v>#VALUE!</v>
      </c>
      <c r="T861" t="str">
        <f t="shared" si="123"/>
        <v/>
      </c>
      <c r="U861" t="str">
        <f t="shared" si="124"/>
        <v>No</v>
      </c>
      <c r="V861" t="e">
        <f>TRIM(CLEAN(MID(Updates!D861,FIND("Home Share (H:\ drive) required: ",Updates!D861)+4,(FIND("Group Share (S:\ drive) required: ",Updates!D861)-(FIND("Home Share (H:\ drive) required: ",Updates!D861)+4)))))</f>
        <v>#VALUE!</v>
      </c>
      <c r="W861" t="str">
        <f t="shared" si="125"/>
        <v>No</v>
      </c>
      <c r="X861" t="e">
        <f>TRIM(CLEAN(MID(Updates!D861,FIND("S Drive Path: ",Updates!D861)+14,(FIND("Position",Updates!D861)-(FIND("S Drive Path: ",Updates!D861)+14)))))</f>
        <v>#VALUE!</v>
      </c>
      <c r="Y861" t="e">
        <f>("USR\"&amp;Updates!K861)</f>
        <v>#VALUE!</v>
      </c>
      <c r="Z861" t="e">
        <f>Updates!K861&amp;"$"</f>
        <v>#VALUE!</v>
      </c>
      <c r="AA861" s="11">
        <f t="shared" ca="1" si="126"/>
        <v>5</v>
      </c>
      <c r="AB861" s="6" t="str">
        <f ca="1">LOOKUP(AA861,AC2:AC21,AD2:AD21)</f>
        <v>DC1MDB05</v>
      </c>
    </row>
    <row r="862" spans="1:28" ht="12" customHeight="1">
      <c r="A862" s="6" t="e">
        <f>TRIM(CLEAN(MID(Updates!D862,FIND("Network User Id: ",Updates!D862)+17,(FIND("E-MAIL ACCOUNTS",Updates!D862)-(FIND("Network User Id:",Updates!D862)+17)))))</f>
        <v>#VALUE!</v>
      </c>
      <c r="B862" s="6" t="e">
        <f>TRIM(CLEAN(MID(Updates!D862,FIND("Logon ID: ",Updates!D862)+10,(FIND("Password:",Updates!D862)-(FIND("Logon ID:",Updates!D862)+10)))))</f>
        <v>#VALUE!</v>
      </c>
      <c r="C862" t="e">
        <f>TRIM(CLEAN(MID(Updates!D862,FIND("Primary Address: ",Updates!D862)+17,(FIND("Secondary Address:",Updates!D862)-(FIND("Primary Address: ",Updates!D862)+17)))))</f>
        <v>#VALUE!</v>
      </c>
      <c r="D862" t="e">
        <f>TRIM(CLEAN(MID(Updates!D862,FIND("Secondary Address: ",Updates!D862)+19,(FIND("** PLEASE DO NOT REPLY TO THIS E-MAIL. ",Updates!D862)-(FIND("Secondary Address: ",Updates!D862)+19)))))</f>
        <v>#VALUE!</v>
      </c>
      <c r="E862" t="b">
        <f>IF(COUNT(SEARCH({"transpo.ottawa.on.ca"},D862)),"@ottawa.ca")</f>
        <v>0</v>
      </c>
      <c r="F862" s="9" t="e">
        <f t="shared" si="118"/>
        <v>#VALUE!</v>
      </c>
      <c r="G862" t="e">
        <f>TRIM(CLEAN(MID(Updates!D862,FIND("E-mail Address: ",Updates!D862)+16,(FIND("The employee",Updates!D862)-(FIND("E-mail Address: ",Updates!D862)+16)))))</f>
        <v>#VALUE!</v>
      </c>
      <c r="H862" t="e">
        <f>TRIM(CLEAN(MID(Updates!D862,FIND("Account Password: ",Updates!D862)+18,(FIND("NETWORK ACCOUNTS",Updates!D862)-(FIND("Account Password:",Updates!D862)+18)))))</f>
        <v>#VALUE!</v>
      </c>
      <c r="I862" t="e">
        <f>TRIM(CLEAN(MID(Updates!D862,FIND("Password: ",Updates!D862)+10,(FIND("E-mail",Updates!D862)-(FIND("Password:",Updates!D862)+12)))))</f>
        <v>#VALUE!</v>
      </c>
      <c r="J862" t="e">
        <f>TRIM(CLEAN(MID(Updates!D862,FIND("Account to clone: ",Updates!D862)+18,(FIND("Position",Updates!D862)-(FIND("Account to clone: ",Updates!D862)+18)))))</f>
        <v>#VALUE!</v>
      </c>
      <c r="K862" t="e">
        <f>TRIM(CLEAN(MID(Updates!D862,FIND("Clone permissions of another account: ",Updates!D862)+38,(FIND("Email required:",Updates!D862)-(FIND("Clone permissions of another account: ",Updates!D862)+38)))))</f>
        <v>#VALUE!</v>
      </c>
      <c r="L862" t="e">
        <f t="shared" si="119"/>
        <v>#VALUE!</v>
      </c>
      <c r="M862" s="8" t="e">
        <f>TRIM(CLEAN(MID(Updates!D862,FIND("Branch: ",Updates!D862)+8,(FIND("Division",Updates!D862)-(FIND("Branch: ",Updates!D862)+8)))))</f>
        <v>#VALUE!</v>
      </c>
      <c r="N862" s="8" t="e">
        <f>TRIM(CLEAN(MID(Updates!D862,FIND("Pooled Position: ",Updates!D862)+17,(FIND("Are the",Updates!D862)-(FIND("Pooled Position: ",Updates!D862)+17)))))</f>
        <v>#VALUE!</v>
      </c>
      <c r="O862" t="e">
        <f>TRIM(CLEAN(MID(Updates!D862,FIND("Employee Name: ",Updates!D862)+15,(FIND("Job Title",Updates!D862)-(FIND("Employee Name: ",Updates!D862)+15)))))</f>
        <v>#VALUE!</v>
      </c>
      <c r="P862" t="e">
        <f t="shared" si="120"/>
        <v>#VALUE!</v>
      </c>
      <c r="Q862" t="e">
        <f t="shared" si="121"/>
        <v>#VALUE!</v>
      </c>
      <c r="R862" t="e">
        <f t="shared" si="122"/>
        <v>#VALUE!</v>
      </c>
      <c r="S862" t="e">
        <f>TRIM(CLEAN(MID(Updates!D862,FIND("Account to clone: ",Updates!D862)+18,(FIND("Position",Updates!D862)-(FIND("Account to clone: ",Updates!D862)+18)))))</f>
        <v>#VALUE!</v>
      </c>
      <c r="T862" t="str">
        <f t="shared" si="123"/>
        <v/>
      </c>
      <c r="U862" t="str">
        <f t="shared" si="124"/>
        <v>No</v>
      </c>
      <c r="V862" t="e">
        <f>TRIM(CLEAN(MID(Updates!D862,FIND("Home Share (H:\ drive) required: ",Updates!D862)+4,(FIND("Group Share (S:\ drive) required: ",Updates!D862)-(FIND("Home Share (H:\ drive) required: ",Updates!D862)+4)))))</f>
        <v>#VALUE!</v>
      </c>
      <c r="W862" t="str">
        <f t="shared" si="125"/>
        <v>No</v>
      </c>
      <c r="X862" t="e">
        <f>TRIM(CLEAN(MID(Updates!D862,FIND("S Drive Path: ",Updates!D862)+14,(FIND("Position",Updates!D862)-(FIND("S Drive Path: ",Updates!D862)+14)))))</f>
        <v>#VALUE!</v>
      </c>
      <c r="Y862" t="e">
        <f>("USR\"&amp;Updates!K862)</f>
        <v>#VALUE!</v>
      </c>
      <c r="Z862" t="e">
        <f>Updates!K862&amp;"$"</f>
        <v>#VALUE!</v>
      </c>
      <c r="AA862" s="11">
        <f t="shared" ca="1" si="126"/>
        <v>5</v>
      </c>
      <c r="AB862" s="6" t="str">
        <f ca="1">LOOKUP(AA862,AC2:AC21,AD2:AD21)</f>
        <v>DC1MDB05</v>
      </c>
    </row>
    <row r="863" spans="1:28" ht="12" customHeight="1">
      <c r="A863" s="6" t="e">
        <f>TRIM(CLEAN(MID(Updates!D863,FIND("Network User Id: ",Updates!D863)+17,(FIND("E-MAIL ACCOUNTS",Updates!D863)-(FIND("Network User Id:",Updates!D863)+17)))))</f>
        <v>#VALUE!</v>
      </c>
      <c r="B863" s="6" t="e">
        <f>TRIM(CLEAN(MID(Updates!D863,FIND("Logon ID: ",Updates!D863)+10,(FIND("Password:",Updates!D863)-(FIND("Logon ID:",Updates!D863)+10)))))</f>
        <v>#VALUE!</v>
      </c>
      <c r="C863" t="e">
        <f>TRIM(CLEAN(MID(Updates!D863,FIND("Primary Address: ",Updates!D863)+17,(FIND("Secondary Address:",Updates!D863)-(FIND("Primary Address: ",Updates!D863)+17)))))</f>
        <v>#VALUE!</v>
      </c>
      <c r="D863" t="e">
        <f>TRIM(CLEAN(MID(Updates!D863,FIND("Secondary Address: ",Updates!D863)+19,(FIND("** PLEASE DO NOT REPLY TO THIS E-MAIL. ",Updates!D863)-(FIND("Secondary Address: ",Updates!D863)+19)))))</f>
        <v>#VALUE!</v>
      </c>
      <c r="E863" t="b">
        <f>IF(COUNT(SEARCH({"transpo.ottawa.on.ca"},D863)),"@ottawa.ca")</f>
        <v>0</v>
      </c>
      <c r="F863" s="9" t="e">
        <f t="shared" si="118"/>
        <v>#VALUE!</v>
      </c>
      <c r="G863" t="e">
        <f>TRIM(CLEAN(MID(Updates!D863,FIND("E-mail Address: ",Updates!D863)+16,(FIND("The employee",Updates!D863)-(FIND("E-mail Address: ",Updates!D863)+16)))))</f>
        <v>#VALUE!</v>
      </c>
      <c r="H863" t="e">
        <f>TRIM(CLEAN(MID(Updates!D863,FIND("Account Password: ",Updates!D863)+18,(FIND("NETWORK ACCOUNTS",Updates!D863)-(FIND("Account Password:",Updates!D863)+18)))))</f>
        <v>#VALUE!</v>
      </c>
      <c r="I863" t="e">
        <f>TRIM(CLEAN(MID(Updates!D863,FIND("Password: ",Updates!D863)+10,(FIND("E-mail",Updates!D863)-(FIND("Password:",Updates!D863)+12)))))</f>
        <v>#VALUE!</v>
      </c>
      <c r="J863" t="e">
        <f>TRIM(CLEAN(MID(Updates!D863,FIND("Account to clone: ",Updates!D863)+18,(FIND("Position",Updates!D863)-(FIND("Account to clone: ",Updates!D863)+18)))))</f>
        <v>#VALUE!</v>
      </c>
      <c r="K863" t="e">
        <f>TRIM(CLEAN(MID(Updates!D863,FIND("Clone permissions of another account: ",Updates!D863)+38,(FIND("Email required:",Updates!D863)-(FIND("Clone permissions of another account: ",Updates!D863)+38)))))</f>
        <v>#VALUE!</v>
      </c>
      <c r="L863" t="e">
        <f t="shared" si="119"/>
        <v>#VALUE!</v>
      </c>
      <c r="M863" s="8" t="e">
        <f>TRIM(CLEAN(MID(Updates!D863,FIND("Branch: ",Updates!D863)+8,(FIND("Division",Updates!D863)-(FIND("Branch: ",Updates!D863)+8)))))</f>
        <v>#VALUE!</v>
      </c>
      <c r="N863" s="8" t="e">
        <f>TRIM(CLEAN(MID(Updates!D863,FIND("Pooled Position: ",Updates!D863)+17,(FIND("Are the",Updates!D863)-(FIND("Pooled Position: ",Updates!D863)+17)))))</f>
        <v>#VALUE!</v>
      </c>
      <c r="O863" t="e">
        <f>TRIM(CLEAN(MID(Updates!D863,FIND("Employee Name: ",Updates!D863)+15,(FIND("Job Title",Updates!D863)-(FIND("Employee Name: ",Updates!D863)+15)))))</f>
        <v>#VALUE!</v>
      </c>
      <c r="P863" t="e">
        <f t="shared" si="120"/>
        <v>#VALUE!</v>
      </c>
      <c r="Q863" t="e">
        <f t="shared" si="121"/>
        <v>#VALUE!</v>
      </c>
      <c r="R863" t="e">
        <f t="shared" si="122"/>
        <v>#VALUE!</v>
      </c>
      <c r="S863" t="e">
        <f>TRIM(CLEAN(MID(Updates!D863,FIND("Account to clone: ",Updates!D863)+18,(FIND("Position",Updates!D863)-(FIND("Account to clone: ",Updates!D863)+18)))))</f>
        <v>#VALUE!</v>
      </c>
      <c r="T863" t="str">
        <f t="shared" si="123"/>
        <v/>
      </c>
      <c r="U863" t="str">
        <f t="shared" si="124"/>
        <v>No</v>
      </c>
      <c r="V863" t="e">
        <f>TRIM(CLEAN(MID(Updates!D863,FIND("Home Share (H:\ drive) required: ",Updates!D863)+4,(FIND("Group Share (S:\ drive) required: ",Updates!D863)-(FIND("Home Share (H:\ drive) required: ",Updates!D863)+4)))))</f>
        <v>#VALUE!</v>
      </c>
      <c r="W863" t="str">
        <f t="shared" si="125"/>
        <v>No</v>
      </c>
      <c r="X863" t="e">
        <f>TRIM(CLEAN(MID(Updates!D863,FIND("S Drive Path: ",Updates!D863)+14,(FIND("Position",Updates!D863)-(FIND("S Drive Path: ",Updates!D863)+14)))))</f>
        <v>#VALUE!</v>
      </c>
      <c r="Y863" t="e">
        <f>("USR\"&amp;Updates!K863)</f>
        <v>#VALUE!</v>
      </c>
      <c r="Z863" t="e">
        <f>Updates!K863&amp;"$"</f>
        <v>#VALUE!</v>
      </c>
      <c r="AA863" s="11">
        <f t="shared" ca="1" si="126"/>
        <v>11</v>
      </c>
      <c r="AB863" s="6" t="str">
        <f ca="1">LOOKUP(AA863,AC2:AC21,AD2:AD21)</f>
        <v>DC4MDB01</v>
      </c>
    </row>
    <row r="864" spans="1:28" ht="12" customHeight="1">
      <c r="A864" s="6" t="e">
        <f>TRIM(CLEAN(MID(Updates!D864,FIND("Network User Id: ",Updates!D864)+17,(FIND("E-MAIL ACCOUNTS",Updates!D864)-(FIND("Network User Id:",Updates!D864)+17)))))</f>
        <v>#VALUE!</v>
      </c>
      <c r="B864" s="6" t="e">
        <f>TRIM(CLEAN(MID(Updates!D864,FIND("Logon ID: ",Updates!D864)+10,(FIND("Password:",Updates!D864)-(FIND("Logon ID:",Updates!D864)+10)))))</f>
        <v>#VALUE!</v>
      </c>
      <c r="C864" t="e">
        <f>TRIM(CLEAN(MID(Updates!D864,FIND("Primary Address: ",Updates!D864)+17,(FIND("Secondary Address:",Updates!D864)-(FIND("Primary Address: ",Updates!D864)+17)))))</f>
        <v>#VALUE!</v>
      </c>
      <c r="D864" t="e">
        <f>TRIM(CLEAN(MID(Updates!D864,FIND("Secondary Address: ",Updates!D864)+19,(FIND("** PLEASE DO NOT REPLY TO THIS E-MAIL. ",Updates!D864)-(FIND("Secondary Address: ",Updates!D864)+19)))))</f>
        <v>#VALUE!</v>
      </c>
      <c r="E864" t="b">
        <f>IF(COUNT(SEARCH({"transpo.ottawa.on.ca"},D864)),"@ottawa.ca")</f>
        <v>0</v>
      </c>
      <c r="F864" s="9" t="e">
        <f t="shared" si="118"/>
        <v>#VALUE!</v>
      </c>
      <c r="G864" t="e">
        <f>TRIM(CLEAN(MID(Updates!D864,FIND("E-mail Address: ",Updates!D864)+16,(FIND("The employee",Updates!D864)-(FIND("E-mail Address: ",Updates!D864)+16)))))</f>
        <v>#VALUE!</v>
      </c>
      <c r="H864" t="e">
        <f>TRIM(CLEAN(MID(Updates!D864,FIND("Account Password: ",Updates!D864)+18,(FIND("NETWORK ACCOUNTS",Updates!D864)-(FIND("Account Password:",Updates!D864)+18)))))</f>
        <v>#VALUE!</v>
      </c>
      <c r="I864" t="e">
        <f>TRIM(CLEAN(MID(Updates!D864,FIND("Password: ",Updates!D864)+10,(FIND("E-mail",Updates!D864)-(FIND("Password:",Updates!D864)+12)))))</f>
        <v>#VALUE!</v>
      </c>
      <c r="J864" t="e">
        <f>TRIM(CLEAN(MID(Updates!D864,FIND("Account to clone: ",Updates!D864)+18,(FIND("Position",Updates!D864)-(FIND("Account to clone: ",Updates!D864)+18)))))</f>
        <v>#VALUE!</v>
      </c>
      <c r="K864" t="e">
        <f>TRIM(CLEAN(MID(Updates!D864,FIND("Clone permissions of another account: ",Updates!D864)+38,(FIND("Email required:",Updates!D864)-(FIND("Clone permissions of another account: ",Updates!D864)+38)))))</f>
        <v>#VALUE!</v>
      </c>
      <c r="L864" t="e">
        <f t="shared" si="119"/>
        <v>#VALUE!</v>
      </c>
      <c r="M864" s="8" t="e">
        <f>TRIM(CLEAN(MID(Updates!D864,FIND("Branch: ",Updates!D864)+8,(FIND("Division",Updates!D864)-(FIND("Branch: ",Updates!D864)+8)))))</f>
        <v>#VALUE!</v>
      </c>
      <c r="N864" s="8" t="e">
        <f>TRIM(CLEAN(MID(Updates!D864,FIND("Pooled Position: ",Updates!D864)+17,(FIND("Are the",Updates!D864)-(FIND("Pooled Position: ",Updates!D864)+17)))))</f>
        <v>#VALUE!</v>
      </c>
      <c r="O864" t="e">
        <f>TRIM(CLEAN(MID(Updates!D864,FIND("Employee Name: ",Updates!D864)+15,(FIND("Job Title",Updates!D864)-(FIND("Employee Name: ",Updates!D864)+15)))))</f>
        <v>#VALUE!</v>
      </c>
      <c r="P864" t="e">
        <f t="shared" si="120"/>
        <v>#VALUE!</v>
      </c>
      <c r="Q864" t="e">
        <f t="shared" si="121"/>
        <v>#VALUE!</v>
      </c>
      <c r="R864" t="e">
        <f t="shared" si="122"/>
        <v>#VALUE!</v>
      </c>
      <c r="S864" t="e">
        <f>TRIM(CLEAN(MID(Updates!D864,FIND("Account to clone: ",Updates!D864)+18,(FIND("Position",Updates!D864)-(FIND("Account to clone: ",Updates!D864)+18)))))</f>
        <v>#VALUE!</v>
      </c>
      <c r="T864" t="str">
        <f t="shared" si="123"/>
        <v/>
      </c>
      <c r="U864" t="str">
        <f t="shared" si="124"/>
        <v>No</v>
      </c>
      <c r="V864" t="e">
        <f>TRIM(CLEAN(MID(Updates!D864,FIND("Home Share (H:\ drive) required: ",Updates!D864)+4,(FIND("Group Share (S:\ drive) required: ",Updates!D864)-(FIND("Home Share (H:\ drive) required: ",Updates!D864)+4)))))</f>
        <v>#VALUE!</v>
      </c>
      <c r="W864" t="str">
        <f t="shared" si="125"/>
        <v>No</v>
      </c>
      <c r="X864" t="e">
        <f>TRIM(CLEAN(MID(Updates!D864,FIND("S Drive Path: ",Updates!D864)+14,(FIND("Position",Updates!D864)-(FIND("S Drive Path: ",Updates!D864)+14)))))</f>
        <v>#VALUE!</v>
      </c>
      <c r="Y864" t="e">
        <f>("USR\"&amp;Updates!K864)</f>
        <v>#VALUE!</v>
      </c>
      <c r="Z864" t="e">
        <f>Updates!K864&amp;"$"</f>
        <v>#VALUE!</v>
      </c>
      <c r="AA864" s="11">
        <f t="shared" ca="1" si="126"/>
        <v>20</v>
      </c>
      <c r="AB864" s="6" t="str">
        <f ca="1">LOOKUP(AA864,AC2:AC21,AD2:AD21)</f>
        <v>DC4MDB10</v>
      </c>
    </row>
    <row r="865" spans="1:28" ht="12" customHeight="1">
      <c r="A865" s="6" t="e">
        <f>TRIM(CLEAN(MID(Updates!D865,FIND("Network User Id: ",Updates!D865)+17,(FIND("E-MAIL ACCOUNTS",Updates!D865)-(FIND("Network User Id:",Updates!D865)+17)))))</f>
        <v>#VALUE!</v>
      </c>
      <c r="B865" s="6" t="e">
        <f>TRIM(CLEAN(MID(Updates!D865,FIND("Logon ID: ",Updates!D865)+10,(FIND("Password:",Updates!D865)-(FIND("Logon ID:",Updates!D865)+10)))))</f>
        <v>#VALUE!</v>
      </c>
      <c r="C865" t="e">
        <f>TRIM(CLEAN(MID(Updates!D865,FIND("Primary Address: ",Updates!D865)+17,(FIND("Secondary Address:",Updates!D865)-(FIND("Primary Address: ",Updates!D865)+17)))))</f>
        <v>#VALUE!</v>
      </c>
      <c r="D865" t="e">
        <f>TRIM(CLEAN(MID(Updates!D865,FIND("Secondary Address: ",Updates!D865)+19,(FIND("** PLEASE DO NOT REPLY TO THIS E-MAIL. ",Updates!D865)-(FIND("Secondary Address: ",Updates!D865)+19)))))</f>
        <v>#VALUE!</v>
      </c>
      <c r="E865" t="b">
        <f>IF(COUNT(SEARCH({"transpo.ottawa.on.ca"},D865)),"@ottawa.ca")</f>
        <v>0</v>
      </c>
      <c r="F865" s="9" t="e">
        <f t="shared" si="118"/>
        <v>#VALUE!</v>
      </c>
      <c r="G865" t="e">
        <f>TRIM(CLEAN(MID(Updates!D865,FIND("E-mail Address: ",Updates!D865)+16,(FIND("The employee",Updates!D865)-(FIND("E-mail Address: ",Updates!D865)+16)))))</f>
        <v>#VALUE!</v>
      </c>
      <c r="H865" t="e">
        <f>TRIM(CLEAN(MID(Updates!D865,FIND("Account Password: ",Updates!D865)+18,(FIND("NETWORK ACCOUNTS",Updates!D865)-(FIND("Account Password:",Updates!D865)+18)))))</f>
        <v>#VALUE!</v>
      </c>
      <c r="I865" t="e">
        <f>TRIM(CLEAN(MID(Updates!D865,FIND("Password: ",Updates!D865)+10,(FIND("E-mail",Updates!D865)-(FIND("Password:",Updates!D865)+12)))))</f>
        <v>#VALUE!</v>
      </c>
      <c r="J865" t="e">
        <f>TRIM(CLEAN(MID(Updates!D865,FIND("Account to clone: ",Updates!D865)+18,(FIND("Position",Updates!D865)-(FIND("Account to clone: ",Updates!D865)+18)))))</f>
        <v>#VALUE!</v>
      </c>
      <c r="K865" t="e">
        <f>TRIM(CLEAN(MID(Updates!D865,FIND("Clone permissions of another account: ",Updates!D865)+38,(FIND("Email required:",Updates!D865)-(FIND("Clone permissions of another account: ",Updates!D865)+38)))))</f>
        <v>#VALUE!</v>
      </c>
      <c r="L865" t="e">
        <f t="shared" si="119"/>
        <v>#VALUE!</v>
      </c>
      <c r="M865" s="8" t="e">
        <f>TRIM(CLEAN(MID(Updates!D865,FIND("Branch: ",Updates!D865)+8,(FIND("Division",Updates!D865)-(FIND("Branch: ",Updates!D865)+8)))))</f>
        <v>#VALUE!</v>
      </c>
      <c r="N865" s="8" t="e">
        <f>TRIM(CLEAN(MID(Updates!D865,FIND("Pooled Position: ",Updates!D865)+17,(FIND("Are the",Updates!D865)-(FIND("Pooled Position: ",Updates!D865)+17)))))</f>
        <v>#VALUE!</v>
      </c>
      <c r="O865" t="e">
        <f>TRIM(CLEAN(MID(Updates!D865,FIND("Employee Name: ",Updates!D865)+15,(FIND("Job Title",Updates!D865)-(FIND("Employee Name: ",Updates!D865)+15)))))</f>
        <v>#VALUE!</v>
      </c>
      <c r="P865" t="e">
        <f t="shared" si="120"/>
        <v>#VALUE!</v>
      </c>
      <c r="Q865" t="e">
        <f t="shared" si="121"/>
        <v>#VALUE!</v>
      </c>
      <c r="R865" t="e">
        <f t="shared" si="122"/>
        <v>#VALUE!</v>
      </c>
      <c r="S865" t="e">
        <f>TRIM(CLEAN(MID(Updates!D865,FIND("Account to clone: ",Updates!D865)+18,(FIND("Position",Updates!D865)-(FIND("Account to clone: ",Updates!D865)+18)))))</f>
        <v>#VALUE!</v>
      </c>
      <c r="T865" t="str">
        <f t="shared" si="123"/>
        <v/>
      </c>
      <c r="U865" t="str">
        <f t="shared" si="124"/>
        <v>No</v>
      </c>
      <c r="V865" t="e">
        <f>TRIM(CLEAN(MID(Updates!D865,FIND("Home Share (H:\ drive) required: ",Updates!D865)+4,(FIND("Group Share (S:\ drive) required: ",Updates!D865)-(FIND("Home Share (H:\ drive) required: ",Updates!D865)+4)))))</f>
        <v>#VALUE!</v>
      </c>
      <c r="W865" t="str">
        <f t="shared" si="125"/>
        <v>No</v>
      </c>
      <c r="X865" t="e">
        <f>TRIM(CLEAN(MID(Updates!D865,FIND("S Drive Path: ",Updates!D865)+14,(FIND("Position",Updates!D865)-(FIND("S Drive Path: ",Updates!D865)+14)))))</f>
        <v>#VALUE!</v>
      </c>
      <c r="Y865" t="e">
        <f>("USR\"&amp;Updates!K865)</f>
        <v>#VALUE!</v>
      </c>
      <c r="Z865" t="e">
        <f>Updates!K865&amp;"$"</f>
        <v>#VALUE!</v>
      </c>
      <c r="AA865" s="11">
        <f t="shared" ca="1" si="126"/>
        <v>12</v>
      </c>
      <c r="AB865" s="6" t="str">
        <f ca="1">LOOKUP(AA865,AC2:AC21,AD2:AD21)</f>
        <v>DC4MDB02</v>
      </c>
    </row>
    <row r="866" spans="1:28" ht="12" customHeight="1">
      <c r="A866" s="6" t="e">
        <f>TRIM(CLEAN(MID(Updates!D866,FIND("Network User Id: ",Updates!D866)+17,(FIND("E-MAIL ACCOUNTS",Updates!D866)-(FIND("Network User Id:",Updates!D866)+17)))))</f>
        <v>#VALUE!</v>
      </c>
      <c r="B866" s="6" t="e">
        <f>TRIM(CLEAN(MID(Updates!D866,FIND("Logon ID: ",Updates!D866)+10,(FIND("Password:",Updates!D866)-(FIND("Logon ID:",Updates!D866)+10)))))</f>
        <v>#VALUE!</v>
      </c>
      <c r="C866" t="e">
        <f>TRIM(CLEAN(MID(Updates!D866,FIND("Primary Address: ",Updates!D866)+17,(FIND("Secondary Address:",Updates!D866)-(FIND("Primary Address: ",Updates!D866)+17)))))</f>
        <v>#VALUE!</v>
      </c>
      <c r="D866" t="e">
        <f>TRIM(CLEAN(MID(Updates!D866,FIND("Secondary Address: ",Updates!D866)+19,(FIND("** PLEASE DO NOT REPLY TO THIS E-MAIL. ",Updates!D866)-(FIND("Secondary Address: ",Updates!D866)+19)))))</f>
        <v>#VALUE!</v>
      </c>
      <c r="E866" t="b">
        <f>IF(COUNT(SEARCH({"transpo.ottawa.on.ca"},D866)),"@ottawa.ca")</f>
        <v>0</v>
      </c>
      <c r="F866" s="9" t="e">
        <f t="shared" si="118"/>
        <v>#VALUE!</v>
      </c>
      <c r="G866" t="e">
        <f>TRIM(CLEAN(MID(Updates!D866,FIND("E-mail Address: ",Updates!D866)+16,(FIND("The employee",Updates!D866)-(FIND("E-mail Address: ",Updates!D866)+16)))))</f>
        <v>#VALUE!</v>
      </c>
      <c r="H866" t="e">
        <f>TRIM(CLEAN(MID(Updates!D866,FIND("Account Password: ",Updates!D866)+18,(FIND("NETWORK ACCOUNTS",Updates!D866)-(FIND("Account Password:",Updates!D866)+18)))))</f>
        <v>#VALUE!</v>
      </c>
      <c r="I866" t="e">
        <f>TRIM(CLEAN(MID(Updates!D866,FIND("Password: ",Updates!D866)+10,(FIND("E-mail",Updates!D866)-(FIND("Password:",Updates!D866)+12)))))</f>
        <v>#VALUE!</v>
      </c>
      <c r="J866" t="e">
        <f>TRIM(CLEAN(MID(Updates!D866,FIND("Account to clone: ",Updates!D866)+18,(FIND("Position",Updates!D866)-(FIND("Account to clone: ",Updates!D866)+18)))))</f>
        <v>#VALUE!</v>
      </c>
      <c r="K866" t="e">
        <f>TRIM(CLEAN(MID(Updates!D866,FIND("Clone permissions of another account: ",Updates!D866)+38,(FIND("Email required:",Updates!D866)-(FIND("Clone permissions of another account: ",Updates!D866)+38)))))</f>
        <v>#VALUE!</v>
      </c>
      <c r="L866" t="e">
        <f t="shared" si="119"/>
        <v>#VALUE!</v>
      </c>
      <c r="M866" s="8" t="e">
        <f>TRIM(CLEAN(MID(Updates!D866,FIND("Branch: ",Updates!D866)+8,(FIND("Division",Updates!D866)-(FIND("Branch: ",Updates!D866)+8)))))</f>
        <v>#VALUE!</v>
      </c>
      <c r="N866" s="8" t="e">
        <f>TRIM(CLEAN(MID(Updates!D866,FIND("Pooled Position: ",Updates!D866)+17,(FIND("Are the",Updates!D866)-(FIND("Pooled Position: ",Updates!D866)+17)))))</f>
        <v>#VALUE!</v>
      </c>
      <c r="O866" t="e">
        <f>TRIM(CLEAN(MID(Updates!D866,FIND("Employee Name: ",Updates!D866)+15,(FIND("Job Title",Updates!D866)-(FIND("Employee Name: ",Updates!D866)+15)))))</f>
        <v>#VALUE!</v>
      </c>
      <c r="P866" t="e">
        <f t="shared" si="120"/>
        <v>#VALUE!</v>
      </c>
      <c r="Q866" t="e">
        <f t="shared" si="121"/>
        <v>#VALUE!</v>
      </c>
      <c r="R866" t="e">
        <f t="shared" si="122"/>
        <v>#VALUE!</v>
      </c>
      <c r="S866" t="e">
        <f>TRIM(CLEAN(MID(Updates!D866,FIND("Account to clone: ",Updates!D866)+18,(FIND("Position",Updates!D866)-(FIND("Account to clone: ",Updates!D866)+18)))))</f>
        <v>#VALUE!</v>
      </c>
      <c r="T866" t="str">
        <f t="shared" si="123"/>
        <v/>
      </c>
      <c r="U866" t="str">
        <f t="shared" si="124"/>
        <v>No</v>
      </c>
      <c r="V866" t="e">
        <f>TRIM(CLEAN(MID(Updates!D866,FIND("Home Share (H:\ drive) required: ",Updates!D866)+4,(FIND("Group Share (S:\ drive) required: ",Updates!D866)-(FIND("Home Share (H:\ drive) required: ",Updates!D866)+4)))))</f>
        <v>#VALUE!</v>
      </c>
      <c r="W866" t="str">
        <f t="shared" si="125"/>
        <v>No</v>
      </c>
      <c r="X866" t="e">
        <f>TRIM(CLEAN(MID(Updates!D866,FIND("S Drive Path: ",Updates!D866)+14,(FIND("Position",Updates!D866)-(FIND("S Drive Path: ",Updates!D866)+14)))))</f>
        <v>#VALUE!</v>
      </c>
      <c r="Y866" t="e">
        <f>("USR\"&amp;Updates!K866)</f>
        <v>#VALUE!</v>
      </c>
      <c r="Z866" t="e">
        <f>Updates!K866&amp;"$"</f>
        <v>#VALUE!</v>
      </c>
      <c r="AA866" s="11">
        <f t="shared" ca="1" si="126"/>
        <v>4</v>
      </c>
      <c r="AB866" s="6" t="str">
        <f ca="1">LOOKUP(AA866,AC2:AC21,AD2:AD21)</f>
        <v>DC1MDB04</v>
      </c>
    </row>
    <row r="867" spans="1:28" ht="12" customHeight="1">
      <c r="A867" s="6" t="e">
        <f>TRIM(CLEAN(MID(Updates!D867,FIND("Network User Id: ",Updates!D867)+17,(FIND("E-MAIL ACCOUNTS",Updates!D867)-(FIND("Network User Id:",Updates!D867)+17)))))</f>
        <v>#VALUE!</v>
      </c>
      <c r="B867" s="6" t="e">
        <f>TRIM(CLEAN(MID(Updates!D867,FIND("Logon ID: ",Updates!D867)+10,(FIND("Password:",Updates!D867)-(FIND("Logon ID:",Updates!D867)+10)))))</f>
        <v>#VALUE!</v>
      </c>
      <c r="C867" t="e">
        <f>TRIM(CLEAN(MID(Updates!D867,FIND("Primary Address: ",Updates!D867)+17,(FIND("Secondary Address:",Updates!D867)-(FIND("Primary Address: ",Updates!D867)+17)))))</f>
        <v>#VALUE!</v>
      </c>
      <c r="D867" t="e">
        <f>TRIM(CLEAN(MID(Updates!D867,FIND("Secondary Address: ",Updates!D867)+19,(FIND("** PLEASE DO NOT REPLY TO THIS E-MAIL. ",Updates!D867)-(FIND("Secondary Address: ",Updates!D867)+19)))))</f>
        <v>#VALUE!</v>
      </c>
      <c r="E867" t="b">
        <f>IF(COUNT(SEARCH({"transpo.ottawa.on.ca"},D867)),"@ottawa.ca")</f>
        <v>0</v>
      </c>
      <c r="F867" s="9" t="e">
        <f t="shared" si="118"/>
        <v>#VALUE!</v>
      </c>
      <c r="G867" t="e">
        <f>TRIM(CLEAN(MID(Updates!D867,FIND("E-mail Address: ",Updates!D867)+16,(FIND("The employee",Updates!D867)-(FIND("E-mail Address: ",Updates!D867)+16)))))</f>
        <v>#VALUE!</v>
      </c>
      <c r="H867" t="e">
        <f>TRIM(CLEAN(MID(Updates!D867,FIND("Account Password: ",Updates!D867)+18,(FIND("NETWORK ACCOUNTS",Updates!D867)-(FIND("Account Password:",Updates!D867)+18)))))</f>
        <v>#VALUE!</v>
      </c>
      <c r="I867" t="e">
        <f>TRIM(CLEAN(MID(Updates!D867,FIND("Password: ",Updates!D867)+10,(FIND("E-mail",Updates!D867)-(FIND("Password:",Updates!D867)+12)))))</f>
        <v>#VALUE!</v>
      </c>
      <c r="J867" t="e">
        <f>TRIM(CLEAN(MID(Updates!D867,FIND("Account to clone: ",Updates!D867)+18,(FIND("Position",Updates!D867)-(FIND("Account to clone: ",Updates!D867)+18)))))</f>
        <v>#VALUE!</v>
      </c>
      <c r="K867" t="e">
        <f>TRIM(CLEAN(MID(Updates!D867,FIND("Clone permissions of another account: ",Updates!D867)+38,(FIND("Email required:",Updates!D867)-(FIND("Clone permissions of another account: ",Updates!D867)+38)))))</f>
        <v>#VALUE!</v>
      </c>
      <c r="L867" t="e">
        <f t="shared" si="119"/>
        <v>#VALUE!</v>
      </c>
      <c r="M867" s="8" t="e">
        <f>TRIM(CLEAN(MID(Updates!D867,FIND("Branch: ",Updates!D867)+8,(FIND("Division",Updates!D867)-(FIND("Branch: ",Updates!D867)+8)))))</f>
        <v>#VALUE!</v>
      </c>
      <c r="N867" s="8" t="e">
        <f>TRIM(CLEAN(MID(Updates!D867,FIND("Pooled Position: ",Updates!D867)+17,(FIND("Are the",Updates!D867)-(FIND("Pooled Position: ",Updates!D867)+17)))))</f>
        <v>#VALUE!</v>
      </c>
      <c r="O867" t="e">
        <f>TRIM(CLEAN(MID(Updates!D867,FIND("Employee Name: ",Updates!D867)+15,(FIND("Job Title",Updates!D867)-(FIND("Employee Name: ",Updates!D867)+15)))))</f>
        <v>#VALUE!</v>
      </c>
      <c r="P867" t="e">
        <f t="shared" si="120"/>
        <v>#VALUE!</v>
      </c>
      <c r="Q867" t="e">
        <f t="shared" si="121"/>
        <v>#VALUE!</v>
      </c>
      <c r="R867" t="e">
        <f t="shared" si="122"/>
        <v>#VALUE!</v>
      </c>
      <c r="S867" t="e">
        <f>TRIM(CLEAN(MID(Updates!D867,FIND("Account to clone: ",Updates!D867)+18,(FIND("Position",Updates!D867)-(FIND("Account to clone: ",Updates!D867)+18)))))</f>
        <v>#VALUE!</v>
      </c>
      <c r="T867" t="str">
        <f t="shared" si="123"/>
        <v/>
      </c>
      <c r="U867" t="str">
        <f t="shared" si="124"/>
        <v>No</v>
      </c>
      <c r="V867" t="e">
        <f>TRIM(CLEAN(MID(Updates!D867,FIND("Home Share (H:\ drive) required: ",Updates!D867)+4,(FIND("Group Share (S:\ drive) required: ",Updates!D867)-(FIND("Home Share (H:\ drive) required: ",Updates!D867)+4)))))</f>
        <v>#VALUE!</v>
      </c>
      <c r="W867" t="str">
        <f t="shared" si="125"/>
        <v>No</v>
      </c>
      <c r="X867" t="e">
        <f>TRIM(CLEAN(MID(Updates!D867,FIND("S Drive Path: ",Updates!D867)+14,(FIND("Position",Updates!D867)-(FIND("S Drive Path: ",Updates!D867)+14)))))</f>
        <v>#VALUE!</v>
      </c>
      <c r="Y867" t="e">
        <f>("USR\"&amp;Updates!K867)</f>
        <v>#VALUE!</v>
      </c>
      <c r="Z867" t="e">
        <f>Updates!K867&amp;"$"</f>
        <v>#VALUE!</v>
      </c>
      <c r="AA867" s="11">
        <f t="shared" ca="1" si="126"/>
        <v>3</v>
      </c>
      <c r="AB867" s="6" t="str">
        <f ca="1">LOOKUP(AA867,AC2:AC21,AD2:AD21)</f>
        <v>DC1MDB03</v>
      </c>
    </row>
    <row r="868" spans="1:28" ht="12" customHeight="1">
      <c r="A868" s="6" t="e">
        <f>TRIM(CLEAN(MID(Updates!D868,FIND("Network User Id: ",Updates!D868)+17,(FIND("E-MAIL ACCOUNTS",Updates!D868)-(FIND("Network User Id:",Updates!D868)+17)))))</f>
        <v>#VALUE!</v>
      </c>
      <c r="B868" s="6" t="e">
        <f>TRIM(CLEAN(MID(Updates!D868,FIND("Logon ID: ",Updates!D868)+10,(FIND("Password:",Updates!D868)-(FIND("Logon ID:",Updates!D868)+10)))))</f>
        <v>#VALUE!</v>
      </c>
      <c r="C868" t="e">
        <f>TRIM(CLEAN(MID(Updates!D868,FIND("Primary Address: ",Updates!D868)+17,(FIND("Secondary Address:",Updates!D868)-(FIND("Primary Address: ",Updates!D868)+17)))))</f>
        <v>#VALUE!</v>
      </c>
      <c r="D868" t="e">
        <f>TRIM(CLEAN(MID(Updates!D868,FIND("Secondary Address: ",Updates!D868)+19,(FIND("** PLEASE DO NOT REPLY TO THIS E-MAIL. ",Updates!D868)-(FIND("Secondary Address: ",Updates!D868)+19)))))</f>
        <v>#VALUE!</v>
      </c>
      <c r="E868" t="b">
        <f>IF(COUNT(SEARCH({"transpo.ottawa.on.ca"},D868)),"@ottawa.ca")</f>
        <v>0</v>
      </c>
      <c r="F868" s="9" t="e">
        <f t="shared" si="118"/>
        <v>#VALUE!</v>
      </c>
      <c r="G868" t="e">
        <f>TRIM(CLEAN(MID(Updates!D868,FIND("E-mail Address: ",Updates!D868)+16,(FIND("The employee",Updates!D868)-(FIND("E-mail Address: ",Updates!D868)+16)))))</f>
        <v>#VALUE!</v>
      </c>
      <c r="H868" t="e">
        <f>TRIM(CLEAN(MID(Updates!D868,FIND("Account Password: ",Updates!D868)+18,(FIND("NETWORK ACCOUNTS",Updates!D868)-(FIND("Account Password:",Updates!D868)+18)))))</f>
        <v>#VALUE!</v>
      </c>
      <c r="I868" t="e">
        <f>TRIM(CLEAN(MID(Updates!D868,FIND("Password: ",Updates!D868)+10,(FIND("E-mail",Updates!D868)-(FIND("Password:",Updates!D868)+12)))))</f>
        <v>#VALUE!</v>
      </c>
      <c r="J868" t="e">
        <f>TRIM(CLEAN(MID(Updates!D868,FIND("Account to clone: ",Updates!D868)+18,(FIND("Position",Updates!D868)-(FIND("Account to clone: ",Updates!D868)+18)))))</f>
        <v>#VALUE!</v>
      </c>
      <c r="K868" t="e">
        <f>TRIM(CLEAN(MID(Updates!D868,FIND("Clone permissions of another account: ",Updates!D868)+38,(FIND("Email required:",Updates!D868)-(FIND("Clone permissions of another account: ",Updates!D868)+38)))))</f>
        <v>#VALUE!</v>
      </c>
      <c r="L868" t="e">
        <f t="shared" si="119"/>
        <v>#VALUE!</v>
      </c>
      <c r="M868" s="8" t="e">
        <f>TRIM(CLEAN(MID(Updates!D868,FIND("Branch: ",Updates!D868)+8,(FIND("Division",Updates!D868)-(FIND("Branch: ",Updates!D868)+8)))))</f>
        <v>#VALUE!</v>
      </c>
      <c r="N868" s="8" t="e">
        <f>TRIM(CLEAN(MID(Updates!D868,FIND("Pooled Position: ",Updates!D868)+17,(FIND("Are the",Updates!D868)-(FIND("Pooled Position: ",Updates!D868)+17)))))</f>
        <v>#VALUE!</v>
      </c>
      <c r="O868" t="e">
        <f>TRIM(CLEAN(MID(Updates!D868,FIND("Employee Name: ",Updates!D868)+15,(FIND("Job Title",Updates!D868)-(FIND("Employee Name: ",Updates!D868)+15)))))</f>
        <v>#VALUE!</v>
      </c>
      <c r="P868" t="e">
        <f t="shared" si="120"/>
        <v>#VALUE!</v>
      </c>
      <c r="Q868" t="e">
        <f t="shared" si="121"/>
        <v>#VALUE!</v>
      </c>
      <c r="R868" t="e">
        <f t="shared" si="122"/>
        <v>#VALUE!</v>
      </c>
      <c r="S868" t="e">
        <f>TRIM(CLEAN(MID(Updates!D868,FIND("Account to clone: ",Updates!D868)+18,(FIND("Position",Updates!D868)-(FIND("Account to clone: ",Updates!D868)+18)))))</f>
        <v>#VALUE!</v>
      </c>
      <c r="T868" t="str">
        <f t="shared" si="123"/>
        <v/>
      </c>
      <c r="U868" t="str">
        <f t="shared" si="124"/>
        <v>No</v>
      </c>
      <c r="V868" t="e">
        <f>TRIM(CLEAN(MID(Updates!D868,FIND("Home Share (H:\ drive) required: ",Updates!D868)+4,(FIND("Group Share (S:\ drive) required: ",Updates!D868)-(FIND("Home Share (H:\ drive) required: ",Updates!D868)+4)))))</f>
        <v>#VALUE!</v>
      </c>
      <c r="W868" t="str">
        <f t="shared" si="125"/>
        <v>No</v>
      </c>
      <c r="X868" t="e">
        <f>TRIM(CLEAN(MID(Updates!D868,FIND("S Drive Path: ",Updates!D868)+14,(FIND("Position",Updates!D868)-(FIND("S Drive Path: ",Updates!D868)+14)))))</f>
        <v>#VALUE!</v>
      </c>
      <c r="Y868" t="e">
        <f>("USR\"&amp;Updates!K868)</f>
        <v>#VALUE!</v>
      </c>
      <c r="Z868" t="e">
        <f>Updates!K868&amp;"$"</f>
        <v>#VALUE!</v>
      </c>
      <c r="AA868" s="11">
        <f t="shared" ca="1" si="126"/>
        <v>9</v>
      </c>
      <c r="AB868" s="6" t="str">
        <f ca="1">LOOKUP(AA868,AC2:AC21,AD2:AD21)</f>
        <v>DC1MDB09</v>
      </c>
    </row>
    <row r="869" spans="1:28" ht="12" customHeight="1">
      <c r="A869" s="6" t="e">
        <f>TRIM(CLEAN(MID(Updates!D869,FIND("Network User Id: ",Updates!D869)+17,(FIND("E-MAIL ACCOUNTS",Updates!D869)-(FIND("Network User Id:",Updates!D869)+17)))))</f>
        <v>#VALUE!</v>
      </c>
      <c r="B869" s="6" t="e">
        <f>TRIM(CLEAN(MID(Updates!D869,FIND("Logon ID: ",Updates!D869)+10,(FIND("Password:",Updates!D869)-(FIND("Logon ID:",Updates!D869)+10)))))</f>
        <v>#VALUE!</v>
      </c>
      <c r="C869" t="e">
        <f>TRIM(CLEAN(MID(Updates!D869,FIND("Primary Address: ",Updates!D869)+17,(FIND("Secondary Address:",Updates!D869)-(FIND("Primary Address: ",Updates!D869)+17)))))</f>
        <v>#VALUE!</v>
      </c>
      <c r="D869" t="e">
        <f>TRIM(CLEAN(MID(Updates!D869,FIND("Secondary Address: ",Updates!D869)+19,(FIND("** PLEASE DO NOT REPLY TO THIS E-MAIL. ",Updates!D869)-(FIND("Secondary Address: ",Updates!D869)+19)))))</f>
        <v>#VALUE!</v>
      </c>
      <c r="E869" t="b">
        <f>IF(COUNT(SEARCH({"transpo.ottawa.on.ca"},D869)),"@ottawa.ca")</f>
        <v>0</v>
      </c>
      <c r="F869" s="9" t="e">
        <f t="shared" si="118"/>
        <v>#VALUE!</v>
      </c>
      <c r="G869" t="e">
        <f>TRIM(CLEAN(MID(Updates!D869,FIND("E-mail Address: ",Updates!D869)+16,(FIND("The employee",Updates!D869)-(FIND("E-mail Address: ",Updates!D869)+16)))))</f>
        <v>#VALUE!</v>
      </c>
      <c r="H869" t="e">
        <f>TRIM(CLEAN(MID(Updates!D869,FIND("Account Password: ",Updates!D869)+18,(FIND("NETWORK ACCOUNTS",Updates!D869)-(FIND("Account Password:",Updates!D869)+18)))))</f>
        <v>#VALUE!</v>
      </c>
      <c r="I869" t="e">
        <f>TRIM(CLEAN(MID(Updates!D869,FIND("Password: ",Updates!D869)+10,(FIND("E-mail",Updates!D869)-(FIND("Password:",Updates!D869)+12)))))</f>
        <v>#VALUE!</v>
      </c>
      <c r="J869" t="e">
        <f>TRIM(CLEAN(MID(Updates!D869,FIND("Account to clone: ",Updates!D869)+18,(FIND("Position",Updates!D869)-(FIND("Account to clone: ",Updates!D869)+18)))))</f>
        <v>#VALUE!</v>
      </c>
      <c r="K869" t="e">
        <f>TRIM(CLEAN(MID(Updates!D869,FIND("Clone permissions of another account: ",Updates!D869)+38,(FIND("Email required:",Updates!D869)-(FIND("Clone permissions of another account: ",Updates!D869)+38)))))</f>
        <v>#VALUE!</v>
      </c>
      <c r="L869" t="e">
        <f t="shared" si="119"/>
        <v>#VALUE!</v>
      </c>
      <c r="M869" s="8" t="e">
        <f>TRIM(CLEAN(MID(Updates!D869,FIND("Branch: ",Updates!D869)+8,(FIND("Division",Updates!D869)-(FIND("Branch: ",Updates!D869)+8)))))</f>
        <v>#VALUE!</v>
      </c>
      <c r="N869" s="8" t="e">
        <f>TRIM(CLEAN(MID(Updates!D869,FIND("Pooled Position: ",Updates!D869)+17,(FIND("Are the",Updates!D869)-(FIND("Pooled Position: ",Updates!D869)+17)))))</f>
        <v>#VALUE!</v>
      </c>
      <c r="O869" t="e">
        <f>TRIM(CLEAN(MID(Updates!D869,FIND("Employee Name: ",Updates!D869)+15,(FIND("Job Title",Updates!D869)-(FIND("Employee Name: ",Updates!D869)+15)))))</f>
        <v>#VALUE!</v>
      </c>
      <c r="P869" t="e">
        <f t="shared" si="120"/>
        <v>#VALUE!</v>
      </c>
      <c r="Q869" t="e">
        <f t="shared" si="121"/>
        <v>#VALUE!</v>
      </c>
      <c r="R869" t="e">
        <f t="shared" si="122"/>
        <v>#VALUE!</v>
      </c>
      <c r="S869" t="e">
        <f>TRIM(CLEAN(MID(Updates!D869,FIND("Account to clone: ",Updates!D869)+18,(FIND("Position",Updates!D869)-(FIND("Account to clone: ",Updates!D869)+18)))))</f>
        <v>#VALUE!</v>
      </c>
      <c r="T869" t="str">
        <f t="shared" si="123"/>
        <v/>
      </c>
      <c r="U869" t="str">
        <f t="shared" si="124"/>
        <v>No</v>
      </c>
      <c r="V869" t="e">
        <f>TRIM(CLEAN(MID(Updates!D869,FIND("Home Share (H:\ drive) required: ",Updates!D869)+4,(FIND("Group Share (S:\ drive) required: ",Updates!D869)-(FIND("Home Share (H:\ drive) required: ",Updates!D869)+4)))))</f>
        <v>#VALUE!</v>
      </c>
      <c r="W869" t="str">
        <f t="shared" si="125"/>
        <v>No</v>
      </c>
      <c r="X869" t="e">
        <f>TRIM(CLEAN(MID(Updates!D869,FIND("S Drive Path: ",Updates!D869)+14,(FIND("Position",Updates!D869)-(FIND("S Drive Path: ",Updates!D869)+14)))))</f>
        <v>#VALUE!</v>
      </c>
      <c r="Y869" t="e">
        <f>("USR\"&amp;Updates!K869)</f>
        <v>#VALUE!</v>
      </c>
      <c r="Z869" t="e">
        <f>Updates!K869&amp;"$"</f>
        <v>#VALUE!</v>
      </c>
      <c r="AA869" s="11">
        <f t="shared" ca="1" si="126"/>
        <v>3</v>
      </c>
      <c r="AB869" s="6" t="str">
        <f ca="1">LOOKUP(AA869,AC2:AC21,AD2:AD21)</f>
        <v>DC1MDB03</v>
      </c>
    </row>
    <row r="870" spans="1:28" ht="12" customHeight="1">
      <c r="A870" s="6" t="e">
        <f>TRIM(CLEAN(MID(Updates!D870,FIND("Network User Id: ",Updates!D870)+17,(FIND("E-MAIL ACCOUNTS",Updates!D870)-(FIND("Network User Id:",Updates!D870)+17)))))</f>
        <v>#VALUE!</v>
      </c>
      <c r="B870" s="6" t="e">
        <f>TRIM(CLEAN(MID(Updates!D870,FIND("Logon ID: ",Updates!D870)+10,(FIND("Password:",Updates!D870)-(FIND("Logon ID:",Updates!D870)+10)))))</f>
        <v>#VALUE!</v>
      </c>
      <c r="C870" t="e">
        <f>TRIM(CLEAN(MID(Updates!D870,FIND("Primary Address: ",Updates!D870)+17,(FIND("Secondary Address:",Updates!D870)-(FIND("Primary Address: ",Updates!D870)+17)))))</f>
        <v>#VALUE!</v>
      </c>
      <c r="D870" t="e">
        <f>TRIM(CLEAN(MID(Updates!D870,FIND("Secondary Address: ",Updates!D870)+19,(FIND("** PLEASE DO NOT REPLY TO THIS E-MAIL. ",Updates!D870)-(FIND("Secondary Address: ",Updates!D870)+19)))))</f>
        <v>#VALUE!</v>
      </c>
      <c r="E870" t="b">
        <f>IF(COUNT(SEARCH({"transpo.ottawa.on.ca"},D870)),"@ottawa.ca")</f>
        <v>0</v>
      </c>
      <c r="F870" s="9" t="e">
        <f t="shared" si="118"/>
        <v>#VALUE!</v>
      </c>
      <c r="G870" t="e">
        <f>TRIM(CLEAN(MID(Updates!D870,FIND("E-mail Address: ",Updates!D870)+16,(FIND("The employee",Updates!D870)-(FIND("E-mail Address: ",Updates!D870)+16)))))</f>
        <v>#VALUE!</v>
      </c>
      <c r="H870" t="e">
        <f>TRIM(CLEAN(MID(Updates!D870,FIND("Account Password: ",Updates!D870)+18,(FIND("NETWORK ACCOUNTS",Updates!D870)-(FIND("Account Password:",Updates!D870)+18)))))</f>
        <v>#VALUE!</v>
      </c>
      <c r="I870" t="e">
        <f>TRIM(CLEAN(MID(Updates!D870,FIND("Password: ",Updates!D870)+10,(FIND("E-mail",Updates!D870)-(FIND("Password:",Updates!D870)+12)))))</f>
        <v>#VALUE!</v>
      </c>
      <c r="J870" t="e">
        <f>TRIM(CLEAN(MID(Updates!D870,FIND("Account to clone: ",Updates!D870)+18,(FIND("Position",Updates!D870)-(FIND("Account to clone: ",Updates!D870)+18)))))</f>
        <v>#VALUE!</v>
      </c>
      <c r="K870" t="e">
        <f>TRIM(CLEAN(MID(Updates!D870,FIND("Clone permissions of another account: ",Updates!D870)+38,(FIND("Email required:",Updates!D870)-(FIND("Clone permissions of another account: ",Updates!D870)+38)))))</f>
        <v>#VALUE!</v>
      </c>
      <c r="L870" t="e">
        <f t="shared" si="119"/>
        <v>#VALUE!</v>
      </c>
      <c r="M870" s="8" t="e">
        <f>TRIM(CLEAN(MID(Updates!D870,FIND("Branch: ",Updates!D870)+8,(FIND("Division",Updates!D870)-(FIND("Branch: ",Updates!D870)+8)))))</f>
        <v>#VALUE!</v>
      </c>
      <c r="N870" s="8" t="e">
        <f>TRIM(CLEAN(MID(Updates!D870,FIND("Pooled Position: ",Updates!D870)+17,(FIND("Are the",Updates!D870)-(FIND("Pooled Position: ",Updates!D870)+17)))))</f>
        <v>#VALUE!</v>
      </c>
      <c r="O870" t="e">
        <f>TRIM(CLEAN(MID(Updates!D870,FIND("Employee Name: ",Updates!D870)+15,(FIND("Job Title",Updates!D870)-(FIND("Employee Name: ",Updates!D870)+15)))))</f>
        <v>#VALUE!</v>
      </c>
      <c r="P870" t="e">
        <f t="shared" si="120"/>
        <v>#VALUE!</v>
      </c>
      <c r="Q870" t="e">
        <f t="shared" si="121"/>
        <v>#VALUE!</v>
      </c>
      <c r="R870" t="e">
        <f t="shared" si="122"/>
        <v>#VALUE!</v>
      </c>
      <c r="S870" t="e">
        <f>TRIM(CLEAN(MID(Updates!D870,FIND("Account to clone: ",Updates!D870)+18,(FIND("Position",Updates!D870)-(FIND("Account to clone: ",Updates!D870)+18)))))</f>
        <v>#VALUE!</v>
      </c>
      <c r="T870" t="str">
        <f t="shared" si="123"/>
        <v/>
      </c>
      <c r="U870" t="str">
        <f t="shared" si="124"/>
        <v>No</v>
      </c>
      <c r="V870" t="e">
        <f>TRIM(CLEAN(MID(Updates!D870,FIND("Home Share (H:\ drive) required: ",Updates!D870)+4,(FIND("Group Share (S:\ drive) required: ",Updates!D870)-(FIND("Home Share (H:\ drive) required: ",Updates!D870)+4)))))</f>
        <v>#VALUE!</v>
      </c>
      <c r="W870" t="str">
        <f t="shared" si="125"/>
        <v>No</v>
      </c>
      <c r="X870" t="e">
        <f>TRIM(CLEAN(MID(Updates!D870,FIND("S Drive Path: ",Updates!D870)+14,(FIND("Position",Updates!D870)-(FIND("S Drive Path: ",Updates!D870)+14)))))</f>
        <v>#VALUE!</v>
      </c>
      <c r="Y870" t="e">
        <f>("USR\"&amp;Updates!K870)</f>
        <v>#VALUE!</v>
      </c>
      <c r="Z870" t="e">
        <f>Updates!K870&amp;"$"</f>
        <v>#VALUE!</v>
      </c>
      <c r="AA870" s="11">
        <f t="shared" ca="1" si="126"/>
        <v>5</v>
      </c>
      <c r="AB870" s="6" t="str">
        <f ca="1">LOOKUP(AA870,AC2:AC21,AD2:AD21)</f>
        <v>DC1MDB05</v>
      </c>
    </row>
    <row r="871" spans="1:28" ht="12" customHeight="1">
      <c r="A871" s="6" t="e">
        <f>TRIM(CLEAN(MID(Updates!D871,FIND("Network User Id: ",Updates!D871)+17,(FIND("E-MAIL ACCOUNTS",Updates!D871)-(FIND("Network User Id:",Updates!D871)+17)))))</f>
        <v>#VALUE!</v>
      </c>
      <c r="B871" s="6" t="e">
        <f>TRIM(CLEAN(MID(Updates!D871,FIND("Logon ID: ",Updates!D871)+10,(FIND("Password:",Updates!D871)-(FIND("Logon ID:",Updates!D871)+10)))))</f>
        <v>#VALUE!</v>
      </c>
      <c r="C871" t="e">
        <f>TRIM(CLEAN(MID(Updates!D871,FIND("Primary Address: ",Updates!D871)+17,(FIND("Secondary Address:",Updates!D871)-(FIND("Primary Address: ",Updates!D871)+17)))))</f>
        <v>#VALUE!</v>
      </c>
      <c r="D871" t="e">
        <f>TRIM(CLEAN(MID(Updates!D871,FIND("Secondary Address: ",Updates!D871)+19,(FIND("** PLEASE DO NOT REPLY TO THIS E-MAIL. ",Updates!D871)-(FIND("Secondary Address: ",Updates!D871)+19)))))</f>
        <v>#VALUE!</v>
      </c>
      <c r="E871" t="b">
        <f>IF(COUNT(SEARCH({"transpo.ottawa.on.ca"},D871)),"@ottawa.ca")</f>
        <v>0</v>
      </c>
      <c r="F871" s="9" t="e">
        <f t="shared" si="118"/>
        <v>#VALUE!</v>
      </c>
      <c r="G871" t="e">
        <f>TRIM(CLEAN(MID(Updates!D871,FIND("E-mail Address: ",Updates!D871)+16,(FIND("The employee",Updates!D871)-(FIND("E-mail Address: ",Updates!D871)+16)))))</f>
        <v>#VALUE!</v>
      </c>
      <c r="H871" t="e">
        <f>TRIM(CLEAN(MID(Updates!D871,FIND("Account Password: ",Updates!D871)+18,(FIND("NETWORK ACCOUNTS",Updates!D871)-(FIND("Account Password:",Updates!D871)+18)))))</f>
        <v>#VALUE!</v>
      </c>
      <c r="I871" t="e">
        <f>TRIM(CLEAN(MID(Updates!D871,FIND("Password: ",Updates!D871)+10,(FIND("E-mail",Updates!D871)-(FIND("Password:",Updates!D871)+12)))))</f>
        <v>#VALUE!</v>
      </c>
      <c r="J871" t="e">
        <f>TRIM(CLEAN(MID(Updates!D871,FIND("Account to clone: ",Updates!D871)+18,(FIND("Position",Updates!D871)-(FIND("Account to clone: ",Updates!D871)+18)))))</f>
        <v>#VALUE!</v>
      </c>
      <c r="K871" t="e">
        <f>TRIM(CLEAN(MID(Updates!D871,FIND("Clone permissions of another account: ",Updates!D871)+38,(FIND("Email required:",Updates!D871)-(FIND("Clone permissions of another account: ",Updates!D871)+38)))))</f>
        <v>#VALUE!</v>
      </c>
      <c r="L871" t="e">
        <f t="shared" si="119"/>
        <v>#VALUE!</v>
      </c>
      <c r="M871" s="8" t="e">
        <f>TRIM(CLEAN(MID(Updates!D871,FIND("Branch: ",Updates!D871)+8,(FIND("Division",Updates!D871)-(FIND("Branch: ",Updates!D871)+8)))))</f>
        <v>#VALUE!</v>
      </c>
      <c r="N871" s="8" t="e">
        <f>TRIM(CLEAN(MID(Updates!D871,FIND("Pooled Position: ",Updates!D871)+17,(FIND("Are the",Updates!D871)-(FIND("Pooled Position: ",Updates!D871)+17)))))</f>
        <v>#VALUE!</v>
      </c>
      <c r="O871" t="e">
        <f>TRIM(CLEAN(MID(Updates!D871,FIND("Employee Name: ",Updates!D871)+15,(FIND("Job Title",Updates!D871)-(FIND("Employee Name: ",Updates!D871)+15)))))</f>
        <v>#VALUE!</v>
      </c>
      <c r="P871" t="e">
        <f t="shared" si="120"/>
        <v>#VALUE!</v>
      </c>
      <c r="Q871" t="e">
        <f t="shared" si="121"/>
        <v>#VALUE!</v>
      </c>
      <c r="R871" t="e">
        <f t="shared" si="122"/>
        <v>#VALUE!</v>
      </c>
      <c r="S871" t="e">
        <f>TRIM(CLEAN(MID(Updates!D871,FIND("Account to clone: ",Updates!D871)+18,(FIND("Position",Updates!D871)-(FIND("Account to clone: ",Updates!D871)+18)))))</f>
        <v>#VALUE!</v>
      </c>
      <c r="T871" t="str">
        <f t="shared" si="123"/>
        <v/>
      </c>
      <c r="U871" t="str">
        <f t="shared" si="124"/>
        <v>No</v>
      </c>
      <c r="V871" t="e">
        <f>TRIM(CLEAN(MID(Updates!D871,FIND("Home Share (H:\ drive) required: ",Updates!D871)+4,(FIND("Group Share (S:\ drive) required: ",Updates!D871)-(FIND("Home Share (H:\ drive) required: ",Updates!D871)+4)))))</f>
        <v>#VALUE!</v>
      </c>
      <c r="W871" t="str">
        <f t="shared" si="125"/>
        <v>No</v>
      </c>
      <c r="X871" t="e">
        <f>TRIM(CLEAN(MID(Updates!D871,FIND("S Drive Path: ",Updates!D871)+14,(FIND("Position",Updates!D871)-(FIND("S Drive Path: ",Updates!D871)+14)))))</f>
        <v>#VALUE!</v>
      </c>
      <c r="Y871" t="e">
        <f>("USR\"&amp;Updates!K871)</f>
        <v>#VALUE!</v>
      </c>
      <c r="Z871" t="e">
        <f>Updates!K871&amp;"$"</f>
        <v>#VALUE!</v>
      </c>
      <c r="AA871" s="11">
        <f t="shared" ca="1" si="126"/>
        <v>16</v>
      </c>
      <c r="AB871" s="6" t="str">
        <f ca="1">LOOKUP(AA871,AC2:AC21,AD2:AD21)</f>
        <v>DC4MDB06</v>
      </c>
    </row>
    <row r="872" spans="1:28" ht="12" customHeight="1">
      <c r="A872" s="6" t="e">
        <f>TRIM(CLEAN(MID(Updates!D872,FIND("Network User Id: ",Updates!D872)+17,(FIND("E-MAIL ACCOUNTS",Updates!D872)-(FIND("Network User Id:",Updates!D872)+17)))))</f>
        <v>#VALUE!</v>
      </c>
      <c r="B872" s="6" t="e">
        <f>TRIM(CLEAN(MID(Updates!D872,FIND("Logon ID: ",Updates!D872)+10,(FIND("Password:",Updates!D872)-(FIND("Logon ID:",Updates!D872)+10)))))</f>
        <v>#VALUE!</v>
      </c>
      <c r="C872" t="e">
        <f>TRIM(CLEAN(MID(Updates!D872,FIND("Primary Address: ",Updates!D872)+17,(FIND("Secondary Address:",Updates!D872)-(FIND("Primary Address: ",Updates!D872)+17)))))</f>
        <v>#VALUE!</v>
      </c>
      <c r="D872" t="e">
        <f>TRIM(CLEAN(MID(Updates!D872,FIND("Secondary Address: ",Updates!D872)+19,(FIND("** PLEASE DO NOT REPLY TO THIS E-MAIL. ",Updates!D872)-(FIND("Secondary Address: ",Updates!D872)+19)))))</f>
        <v>#VALUE!</v>
      </c>
      <c r="E872" t="b">
        <f>IF(COUNT(SEARCH({"transpo.ottawa.on.ca"},D872)),"@ottawa.ca")</f>
        <v>0</v>
      </c>
      <c r="F872" s="9" t="e">
        <f t="shared" si="118"/>
        <v>#VALUE!</v>
      </c>
      <c r="G872" t="e">
        <f>TRIM(CLEAN(MID(Updates!D872,FIND("E-mail Address: ",Updates!D872)+16,(FIND("The employee",Updates!D872)-(FIND("E-mail Address: ",Updates!D872)+16)))))</f>
        <v>#VALUE!</v>
      </c>
      <c r="H872" t="e">
        <f>TRIM(CLEAN(MID(Updates!D872,FIND("Account Password: ",Updates!D872)+18,(FIND("NETWORK ACCOUNTS",Updates!D872)-(FIND("Account Password:",Updates!D872)+18)))))</f>
        <v>#VALUE!</v>
      </c>
      <c r="I872" t="e">
        <f>TRIM(CLEAN(MID(Updates!D872,FIND("Password: ",Updates!D872)+10,(FIND("E-mail",Updates!D872)-(FIND("Password:",Updates!D872)+12)))))</f>
        <v>#VALUE!</v>
      </c>
      <c r="J872" t="e">
        <f>TRIM(CLEAN(MID(Updates!D872,FIND("Account to clone: ",Updates!D872)+18,(FIND("Position",Updates!D872)-(FIND("Account to clone: ",Updates!D872)+18)))))</f>
        <v>#VALUE!</v>
      </c>
      <c r="K872" t="e">
        <f>TRIM(CLEAN(MID(Updates!D872,FIND("Clone permissions of another account: ",Updates!D872)+38,(FIND("Email required:",Updates!D872)-(FIND("Clone permissions of another account: ",Updates!D872)+38)))))</f>
        <v>#VALUE!</v>
      </c>
      <c r="L872" t="e">
        <f t="shared" si="119"/>
        <v>#VALUE!</v>
      </c>
      <c r="M872" s="8" t="e">
        <f>TRIM(CLEAN(MID(Updates!D872,FIND("Branch: ",Updates!D872)+8,(FIND("Division",Updates!D872)-(FIND("Branch: ",Updates!D872)+8)))))</f>
        <v>#VALUE!</v>
      </c>
      <c r="N872" s="8" t="e">
        <f>TRIM(CLEAN(MID(Updates!D872,FIND("Pooled Position: ",Updates!D872)+17,(FIND("Are the",Updates!D872)-(FIND("Pooled Position: ",Updates!D872)+17)))))</f>
        <v>#VALUE!</v>
      </c>
      <c r="O872" t="e">
        <f>TRIM(CLEAN(MID(Updates!D872,FIND("Employee Name: ",Updates!D872)+15,(FIND("Job Title",Updates!D872)-(FIND("Employee Name: ",Updates!D872)+15)))))</f>
        <v>#VALUE!</v>
      </c>
      <c r="P872" t="e">
        <f t="shared" si="120"/>
        <v>#VALUE!</v>
      </c>
      <c r="Q872" t="e">
        <f t="shared" si="121"/>
        <v>#VALUE!</v>
      </c>
      <c r="R872" t="e">
        <f t="shared" si="122"/>
        <v>#VALUE!</v>
      </c>
      <c r="S872" t="e">
        <f>TRIM(CLEAN(MID(Updates!D872,FIND("Account to clone: ",Updates!D872)+18,(FIND("Position",Updates!D872)-(FIND("Account to clone: ",Updates!D872)+18)))))</f>
        <v>#VALUE!</v>
      </c>
      <c r="T872" t="str">
        <f t="shared" si="123"/>
        <v/>
      </c>
      <c r="U872" t="str">
        <f t="shared" si="124"/>
        <v>No</v>
      </c>
      <c r="V872" t="e">
        <f>TRIM(CLEAN(MID(Updates!D872,FIND("Home Share (H:\ drive) required: ",Updates!D872)+4,(FIND("Group Share (S:\ drive) required: ",Updates!D872)-(FIND("Home Share (H:\ drive) required: ",Updates!D872)+4)))))</f>
        <v>#VALUE!</v>
      </c>
      <c r="W872" t="str">
        <f t="shared" si="125"/>
        <v>No</v>
      </c>
      <c r="X872" t="e">
        <f>TRIM(CLEAN(MID(Updates!D872,FIND("S Drive Path: ",Updates!D872)+14,(FIND("Position",Updates!D872)-(FIND("S Drive Path: ",Updates!D872)+14)))))</f>
        <v>#VALUE!</v>
      </c>
      <c r="Y872" t="e">
        <f>("USR\"&amp;Updates!K872)</f>
        <v>#VALUE!</v>
      </c>
      <c r="Z872" t="e">
        <f>Updates!K872&amp;"$"</f>
        <v>#VALUE!</v>
      </c>
      <c r="AA872" s="11">
        <f t="shared" ca="1" si="126"/>
        <v>7</v>
      </c>
      <c r="AB872" s="6" t="str">
        <f ca="1">LOOKUP(AA872,AC2:AC21,AD2:AD21)</f>
        <v>DC1MDB07</v>
      </c>
    </row>
    <row r="873" spans="1:28" ht="12" customHeight="1">
      <c r="A873" s="6" t="e">
        <f>TRIM(CLEAN(MID(Updates!D873,FIND("Network User Id: ",Updates!D873)+17,(FIND("E-MAIL ACCOUNTS",Updates!D873)-(FIND("Network User Id:",Updates!D873)+17)))))</f>
        <v>#VALUE!</v>
      </c>
      <c r="B873" s="6" t="e">
        <f>TRIM(CLEAN(MID(Updates!D873,FIND("Logon ID: ",Updates!D873)+10,(FIND("Password:",Updates!D873)-(FIND("Logon ID:",Updates!D873)+10)))))</f>
        <v>#VALUE!</v>
      </c>
      <c r="C873" t="e">
        <f>TRIM(CLEAN(MID(Updates!D873,FIND("Primary Address: ",Updates!D873)+17,(FIND("Secondary Address:",Updates!D873)-(FIND("Primary Address: ",Updates!D873)+17)))))</f>
        <v>#VALUE!</v>
      </c>
      <c r="D873" t="e">
        <f>TRIM(CLEAN(MID(Updates!D873,FIND("Secondary Address: ",Updates!D873)+19,(FIND("** PLEASE DO NOT REPLY TO THIS E-MAIL. ",Updates!D873)-(FIND("Secondary Address: ",Updates!D873)+19)))))</f>
        <v>#VALUE!</v>
      </c>
      <c r="E873" t="b">
        <f>IF(COUNT(SEARCH({"transpo.ottawa.on.ca"},D873)),"@ottawa.ca")</f>
        <v>0</v>
      </c>
      <c r="F873" s="9" t="e">
        <f t="shared" si="118"/>
        <v>#VALUE!</v>
      </c>
      <c r="G873" t="e">
        <f>TRIM(CLEAN(MID(Updates!D873,FIND("E-mail Address: ",Updates!D873)+16,(FIND("The employee",Updates!D873)-(FIND("E-mail Address: ",Updates!D873)+16)))))</f>
        <v>#VALUE!</v>
      </c>
      <c r="H873" t="e">
        <f>TRIM(CLEAN(MID(Updates!D873,FIND("Account Password: ",Updates!D873)+18,(FIND("NETWORK ACCOUNTS",Updates!D873)-(FIND("Account Password:",Updates!D873)+18)))))</f>
        <v>#VALUE!</v>
      </c>
      <c r="I873" t="e">
        <f>TRIM(CLEAN(MID(Updates!D873,FIND("Password: ",Updates!D873)+10,(FIND("E-mail",Updates!D873)-(FIND("Password:",Updates!D873)+12)))))</f>
        <v>#VALUE!</v>
      </c>
      <c r="J873" t="e">
        <f>TRIM(CLEAN(MID(Updates!D873,FIND("Account to clone: ",Updates!D873)+18,(FIND("Position",Updates!D873)-(FIND("Account to clone: ",Updates!D873)+18)))))</f>
        <v>#VALUE!</v>
      </c>
      <c r="K873" t="e">
        <f>TRIM(CLEAN(MID(Updates!D873,FIND("Clone permissions of another account: ",Updates!D873)+38,(FIND("Email required:",Updates!D873)-(FIND("Clone permissions of another account: ",Updates!D873)+38)))))</f>
        <v>#VALUE!</v>
      </c>
      <c r="L873" t="e">
        <f t="shared" si="119"/>
        <v>#VALUE!</v>
      </c>
      <c r="M873" s="8" t="e">
        <f>TRIM(CLEAN(MID(Updates!D873,FIND("Branch: ",Updates!D873)+8,(FIND("Division",Updates!D873)-(FIND("Branch: ",Updates!D873)+8)))))</f>
        <v>#VALUE!</v>
      </c>
      <c r="N873" s="8" t="e">
        <f>TRIM(CLEAN(MID(Updates!D873,FIND("Pooled Position: ",Updates!D873)+17,(FIND("Are the",Updates!D873)-(FIND("Pooled Position: ",Updates!D873)+17)))))</f>
        <v>#VALUE!</v>
      </c>
      <c r="O873" t="e">
        <f>TRIM(CLEAN(MID(Updates!D873,FIND("Employee Name: ",Updates!D873)+15,(FIND("Job Title",Updates!D873)-(FIND("Employee Name: ",Updates!D873)+15)))))</f>
        <v>#VALUE!</v>
      </c>
      <c r="P873" t="e">
        <f t="shared" si="120"/>
        <v>#VALUE!</v>
      </c>
      <c r="Q873" t="e">
        <f t="shared" si="121"/>
        <v>#VALUE!</v>
      </c>
      <c r="R873" t="e">
        <f t="shared" si="122"/>
        <v>#VALUE!</v>
      </c>
      <c r="S873" t="e">
        <f>TRIM(CLEAN(MID(Updates!D873,FIND("Account to clone: ",Updates!D873)+18,(FIND("Position",Updates!D873)-(FIND("Account to clone: ",Updates!D873)+18)))))</f>
        <v>#VALUE!</v>
      </c>
      <c r="T873" t="str">
        <f t="shared" si="123"/>
        <v/>
      </c>
      <c r="U873" t="str">
        <f t="shared" si="124"/>
        <v>No</v>
      </c>
      <c r="V873" t="e">
        <f>TRIM(CLEAN(MID(Updates!D873,FIND("Home Share (H:\ drive) required: ",Updates!D873)+4,(FIND("Group Share (S:\ drive) required: ",Updates!D873)-(FIND("Home Share (H:\ drive) required: ",Updates!D873)+4)))))</f>
        <v>#VALUE!</v>
      </c>
      <c r="W873" t="str">
        <f t="shared" si="125"/>
        <v>No</v>
      </c>
      <c r="X873" t="e">
        <f>TRIM(CLEAN(MID(Updates!D873,FIND("S Drive Path: ",Updates!D873)+14,(FIND("Position",Updates!D873)-(FIND("S Drive Path: ",Updates!D873)+14)))))</f>
        <v>#VALUE!</v>
      </c>
      <c r="Y873" t="e">
        <f>("USR\"&amp;Updates!K873)</f>
        <v>#VALUE!</v>
      </c>
      <c r="Z873" t="e">
        <f>Updates!K873&amp;"$"</f>
        <v>#VALUE!</v>
      </c>
      <c r="AA873" s="11">
        <f t="shared" ca="1" si="126"/>
        <v>12</v>
      </c>
      <c r="AB873" s="6" t="str">
        <f ca="1">LOOKUP(AA873,AC2:AC21,AD2:AD21)</f>
        <v>DC4MDB02</v>
      </c>
    </row>
    <row r="874" spans="1:28" ht="12" customHeight="1">
      <c r="A874" s="6" t="e">
        <f>TRIM(CLEAN(MID(Updates!D874,FIND("Network User Id: ",Updates!D874)+17,(FIND("E-MAIL ACCOUNTS",Updates!D874)-(FIND("Network User Id:",Updates!D874)+17)))))</f>
        <v>#VALUE!</v>
      </c>
      <c r="B874" s="6" t="e">
        <f>TRIM(CLEAN(MID(Updates!D874,FIND("Logon ID: ",Updates!D874)+10,(FIND("Password:",Updates!D874)-(FIND("Logon ID:",Updates!D874)+10)))))</f>
        <v>#VALUE!</v>
      </c>
      <c r="C874" t="e">
        <f>TRIM(CLEAN(MID(Updates!D874,FIND("Primary Address: ",Updates!D874)+17,(FIND("Secondary Address:",Updates!D874)-(FIND("Primary Address: ",Updates!D874)+17)))))</f>
        <v>#VALUE!</v>
      </c>
      <c r="D874" t="e">
        <f>TRIM(CLEAN(MID(Updates!D874,FIND("Secondary Address: ",Updates!D874)+19,(FIND("** PLEASE DO NOT REPLY TO THIS E-MAIL. ",Updates!D874)-(FIND("Secondary Address: ",Updates!D874)+19)))))</f>
        <v>#VALUE!</v>
      </c>
      <c r="E874" t="b">
        <f>IF(COUNT(SEARCH({"transpo.ottawa.on.ca"},D874)),"@ottawa.ca")</f>
        <v>0</v>
      </c>
      <c r="F874" s="9" t="e">
        <f t="shared" si="118"/>
        <v>#VALUE!</v>
      </c>
      <c r="G874" t="e">
        <f>TRIM(CLEAN(MID(Updates!D874,FIND("E-mail Address: ",Updates!D874)+16,(FIND("The employee",Updates!D874)-(FIND("E-mail Address: ",Updates!D874)+16)))))</f>
        <v>#VALUE!</v>
      </c>
      <c r="H874" t="e">
        <f>TRIM(CLEAN(MID(Updates!D874,FIND("Account Password: ",Updates!D874)+18,(FIND("NETWORK ACCOUNTS",Updates!D874)-(FIND("Account Password:",Updates!D874)+18)))))</f>
        <v>#VALUE!</v>
      </c>
      <c r="I874" t="e">
        <f>TRIM(CLEAN(MID(Updates!D874,FIND("Password: ",Updates!D874)+10,(FIND("E-mail",Updates!D874)-(FIND("Password:",Updates!D874)+12)))))</f>
        <v>#VALUE!</v>
      </c>
      <c r="J874" t="e">
        <f>TRIM(CLEAN(MID(Updates!D874,FIND("Account to clone: ",Updates!D874)+18,(FIND("Position",Updates!D874)-(FIND("Account to clone: ",Updates!D874)+18)))))</f>
        <v>#VALUE!</v>
      </c>
      <c r="K874" t="e">
        <f>TRIM(CLEAN(MID(Updates!D874,FIND("Clone permissions of another account: ",Updates!D874)+38,(FIND("Email required:",Updates!D874)-(FIND("Clone permissions of another account: ",Updates!D874)+38)))))</f>
        <v>#VALUE!</v>
      </c>
      <c r="L874" t="e">
        <f t="shared" si="119"/>
        <v>#VALUE!</v>
      </c>
      <c r="M874" s="8" t="e">
        <f>TRIM(CLEAN(MID(Updates!D874,FIND("Branch: ",Updates!D874)+8,(FIND("Division",Updates!D874)-(FIND("Branch: ",Updates!D874)+8)))))</f>
        <v>#VALUE!</v>
      </c>
      <c r="N874" s="8" t="e">
        <f>TRIM(CLEAN(MID(Updates!D874,FIND("Pooled Position: ",Updates!D874)+17,(FIND("Are the",Updates!D874)-(FIND("Pooled Position: ",Updates!D874)+17)))))</f>
        <v>#VALUE!</v>
      </c>
      <c r="O874" t="e">
        <f>TRIM(CLEAN(MID(Updates!D874,FIND("Employee Name: ",Updates!D874)+15,(FIND("Job Title",Updates!D874)-(FIND("Employee Name: ",Updates!D874)+15)))))</f>
        <v>#VALUE!</v>
      </c>
      <c r="P874" t="e">
        <f t="shared" si="120"/>
        <v>#VALUE!</v>
      </c>
      <c r="Q874" t="e">
        <f t="shared" si="121"/>
        <v>#VALUE!</v>
      </c>
      <c r="R874" t="e">
        <f t="shared" si="122"/>
        <v>#VALUE!</v>
      </c>
      <c r="S874" t="e">
        <f>TRIM(CLEAN(MID(Updates!D874,FIND("Account to clone: ",Updates!D874)+18,(FIND("Position",Updates!D874)-(FIND("Account to clone: ",Updates!D874)+18)))))</f>
        <v>#VALUE!</v>
      </c>
      <c r="T874" t="str">
        <f t="shared" si="123"/>
        <v/>
      </c>
      <c r="U874" t="str">
        <f t="shared" si="124"/>
        <v>No</v>
      </c>
      <c r="V874" t="e">
        <f>TRIM(CLEAN(MID(Updates!D874,FIND("Home Share (H:\ drive) required: ",Updates!D874)+4,(FIND("Group Share (S:\ drive) required: ",Updates!D874)-(FIND("Home Share (H:\ drive) required: ",Updates!D874)+4)))))</f>
        <v>#VALUE!</v>
      </c>
      <c r="W874" t="str">
        <f t="shared" si="125"/>
        <v>No</v>
      </c>
      <c r="X874" t="e">
        <f>TRIM(CLEAN(MID(Updates!D874,FIND("S Drive Path: ",Updates!D874)+14,(FIND("Position",Updates!D874)-(FIND("S Drive Path: ",Updates!D874)+14)))))</f>
        <v>#VALUE!</v>
      </c>
      <c r="Y874" t="e">
        <f>("USR\"&amp;Updates!K874)</f>
        <v>#VALUE!</v>
      </c>
      <c r="Z874" t="e">
        <f>Updates!K874&amp;"$"</f>
        <v>#VALUE!</v>
      </c>
      <c r="AA874" s="11">
        <f t="shared" ca="1" si="126"/>
        <v>4</v>
      </c>
      <c r="AB874" s="6" t="str">
        <f ca="1">LOOKUP(AA874,AC2:AC21,AD2:AD21)</f>
        <v>DC1MDB04</v>
      </c>
    </row>
    <row r="875" spans="1:28" ht="12" customHeight="1">
      <c r="A875" s="6" t="e">
        <f>TRIM(CLEAN(MID(Updates!D875,FIND("Network User Id: ",Updates!D875)+17,(FIND("E-MAIL ACCOUNTS",Updates!D875)-(FIND("Network User Id:",Updates!D875)+17)))))</f>
        <v>#VALUE!</v>
      </c>
      <c r="B875" s="6" t="e">
        <f>TRIM(CLEAN(MID(Updates!D875,FIND("Logon ID: ",Updates!D875)+10,(FIND("Password:",Updates!D875)-(FIND("Logon ID:",Updates!D875)+10)))))</f>
        <v>#VALUE!</v>
      </c>
      <c r="C875" t="e">
        <f>TRIM(CLEAN(MID(Updates!D875,FIND("Primary Address: ",Updates!D875)+17,(FIND("Secondary Address:",Updates!D875)-(FIND("Primary Address: ",Updates!D875)+17)))))</f>
        <v>#VALUE!</v>
      </c>
      <c r="D875" t="e">
        <f>TRIM(CLEAN(MID(Updates!D875,FIND("Secondary Address: ",Updates!D875)+19,(FIND("** PLEASE DO NOT REPLY TO THIS E-MAIL. ",Updates!D875)-(FIND("Secondary Address: ",Updates!D875)+19)))))</f>
        <v>#VALUE!</v>
      </c>
      <c r="E875" t="b">
        <f>IF(COUNT(SEARCH({"transpo.ottawa.on.ca"},D875)),"@ottawa.ca")</f>
        <v>0</v>
      </c>
      <c r="F875" s="9" t="e">
        <f t="shared" si="118"/>
        <v>#VALUE!</v>
      </c>
      <c r="G875" t="e">
        <f>TRIM(CLEAN(MID(Updates!D875,FIND("E-mail Address: ",Updates!D875)+16,(FIND("The employee",Updates!D875)-(FIND("E-mail Address: ",Updates!D875)+16)))))</f>
        <v>#VALUE!</v>
      </c>
      <c r="H875" t="e">
        <f>TRIM(CLEAN(MID(Updates!D875,FIND("Account Password: ",Updates!D875)+18,(FIND("NETWORK ACCOUNTS",Updates!D875)-(FIND("Account Password:",Updates!D875)+18)))))</f>
        <v>#VALUE!</v>
      </c>
      <c r="I875" t="e">
        <f>TRIM(CLEAN(MID(Updates!D875,FIND("Password: ",Updates!D875)+10,(FIND("E-mail",Updates!D875)-(FIND("Password:",Updates!D875)+12)))))</f>
        <v>#VALUE!</v>
      </c>
      <c r="J875" t="e">
        <f>TRIM(CLEAN(MID(Updates!D875,FIND("Account to clone: ",Updates!D875)+18,(FIND("Position",Updates!D875)-(FIND("Account to clone: ",Updates!D875)+18)))))</f>
        <v>#VALUE!</v>
      </c>
      <c r="K875" t="e">
        <f>TRIM(CLEAN(MID(Updates!D875,FIND("Clone permissions of another account: ",Updates!D875)+38,(FIND("Email required:",Updates!D875)-(FIND("Clone permissions of another account: ",Updates!D875)+38)))))</f>
        <v>#VALUE!</v>
      </c>
      <c r="L875" t="e">
        <f t="shared" si="119"/>
        <v>#VALUE!</v>
      </c>
      <c r="M875" s="8" t="e">
        <f>TRIM(CLEAN(MID(Updates!D875,FIND("Branch: ",Updates!D875)+8,(FIND("Division",Updates!D875)-(FIND("Branch: ",Updates!D875)+8)))))</f>
        <v>#VALUE!</v>
      </c>
      <c r="N875" s="8" t="e">
        <f>TRIM(CLEAN(MID(Updates!D875,FIND("Pooled Position: ",Updates!D875)+17,(FIND("Are the",Updates!D875)-(FIND("Pooled Position: ",Updates!D875)+17)))))</f>
        <v>#VALUE!</v>
      </c>
      <c r="O875" t="e">
        <f>TRIM(CLEAN(MID(Updates!D875,FIND("Employee Name: ",Updates!D875)+15,(FIND("Job Title",Updates!D875)-(FIND("Employee Name: ",Updates!D875)+15)))))</f>
        <v>#VALUE!</v>
      </c>
      <c r="P875" t="e">
        <f t="shared" si="120"/>
        <v>#VALUE!</v>
      </c>
      <c r="Q875" t="e">
        <f t="shared" si="121"/>
        <v>#VALUE!</v>
      </c>
      <c r="R875" t="e">
        <f t="shared" si="122"/>
        <v>#VALUE!</v>
      </c>
      <c r="S875" t="e">
        <f>TRIM(CLEAN(MID(Updates!D875,FIND("Account to clone: ",Updates!D875)+18,(FIND("Position",Updates!D875)-(FIND("Account to clone: ",Updates!D875)+18)))))</f>
        <v>#VALUE!</v>
      </c>
      <c r="T875" t="str">
        <f t="shared" si="123"/>
        <v/>
      </c>
      <c r="U875" t="str">
        <f t="shared" si="124"/>
        <v>No</v>
      </c>
      <c r="V875" t="e">
        <f>TRIM(CLEAN(MID(Updates!D875,FIND("Home Share (H:\ drive) required: ",Updates!D875)+4,(FIND("Group Share (S:\ drive) required: ",Updates!D875)-(FIND("Home Share (H:\ drive) required: ",Updates!D875)+4)))))</f>
        <v>#VALUE!</v>
      </c>
      <c r="W875" t="str">
        <f t="shared" si="125"/>
        <v>No</v>
      </c>
      <c r="X875" t="e">
        <f>TRIM(CLEAN(MID(Updates!D875,FIND("S Drive Path: ",Updates!D875)+14,(FIND("Position",Updates!D875)-(FIND("S Drive Path: ",Updates!D875)+14)))))</f>
        <v>#VALUE!</v>
      </c>
      <c r="Y875" t="e">
        <f>("USR\"&amp;Updates!K875)</f>
        <v>#VALUE!</v>
      </c>
      <c r="Z875" t="e">
        <f>Updates!K875&amp;"$"</f>
        <v>#VALUE!</v>
      </c>
      <c r="AA875" s="11">
        <f t="shared" ca="1" si="126"/>
        <v>7</v>
      </c>
      <c r="AB875" s="6" t="str">
        <f ca="1">LOOKUP(AA875,AC2:AC21,AD2:AD21)</f>
        <v>DC1MDB07</v>
      </c>
    </row>
    <row r="876" spans="1:28" ht="12" customHeight="1">
      <c r="A876" s="6" t="e">
        <f>TRIM(CLEAN(MID(Updates!D876,FIND("Network User Id: ",Updates!D876)+17,(FIND("E-MAIL ACCOUNTS",Updates!D876)-(FIND("Network User Id:",Updates!D876)+17)))))</f>
        <v>#VALUE!</v>
      </c>
      <c r="B876" s="6" t="e">
        <f>TRIM(CLEAN(MID(Updates!D876,FIND("Logon ID: ",Updates!D876)+10,(FIND("Password:",Updates!D876)-(FIND("Logon ID:",Updates!D876)+10)))))</f>
        <v>#VALUE!</v>
      </c>
      <c r="C876" t="e">
        <f>TRIM(CLEAN(MID(Updates!D876,FIND("Primary Address: ",Updates!D876)+17,(FIND("Secondary Address:",Updates!D876)-(FIND("Primary Address: ",Updates!D876)+17)))))</f>
        <v>#VALUE!</v>
      </c>
      <c r="D876" t="e">
        <f>TRIM(CLEAN(MID(Updates!D876,FIND("Secondary Address: ",Updates!D876)+19,(FIND("** PLEASE DO NOT REPLY TO THIS E-MAIL. ",Updates!D876)-(FIND("Secondary Address: ",Updates!D876)+19)))))</f>
        <v>#VALUE!</v>
      </c>
      <c r="E876" t="b">
        <f>IF(COUNT(SEARCH({"transpo.ottawa.on.ca"},D876)),"@ottawa.ca")</f>
        <v>0</v>
      </c>
      <c r="F876" s="9" t="e">
        <f t="shared" si="118"/>
        <v>#VALUE!</v>
      </c>
      <c r="G876" t="e">
        <f>TRIM(CLEAN(MID(Updates!D876,FIND("E-mail Address: ",Updates!D876)+16,(FIND("The employee",Updates!D876)-(FIND("E-mail Address: ",Updates!D876)+16)))))</f>
        <v>#VALUE!</v>
      </c>
      <c r="H876" t="e">
        <f>TRIM(CLEAN(MID(Updates!D876,FIND("Account Password: ",Updates!D876)+18,(FIND("NETWORK ACCOUNTS",Updates!D876)-(FIND("Account Password:",Updates!D876)+18)))))</f>
        <v>#VALUE!</v>
      </c>
      <c r="I876" t="e">
        <f>TRIM(CLEAN(MID(Updates!D876,FIND("Password: ",Updates!D876)+10,(FIND("E-mail",Updates!D876)-(FIND("Password:",Updates!D876)+12)))))</f>
        <v>#VALUE!</v>
      </c>
      <c r="J876" t="e">
        <f>TRIM(CLEAN(MID(Updates!D876,FIND("Account to clone: ",Updates!D876)+18,(FIND("Position",Updates!D876)-(FIND("Account to clone: ",Updates!D876)+18)))))</f>
        <v>#VALUE!</v>
      </c>
      <c r="K876" t="e">
        <f>TRIM(CLEAN(MID(Updates!D876,FIND("Clone permissions of another account: ",Updates!D876)+38,(FIND("Email required:",Updates!D876)-(FIND("Clone permissions of another account: ",Updates!D876)+38)))))</f>
        <v>#VALUE!</v>
      </c>
      <c r="L876" t="e">
        <f t="shared" si="119"/>
        <v>#VALUE!</v>
      </c>
      <c r="M876" s="8" t="e">
        <f>TRIM(CLEAN(MID(Updates!D876,FIND("Branch: ",Updates!D876)+8,(FIND("Division",Updates!D876)-(FIND("Branch: ",Updates!D876)+8)))))</f>
        <v>#VALUE!</v>
      </c>
      <c r="N876" s="8" t="e">
        <f>TRIM(CLEAN(MID(Updates!D876,FIND("Pooled Position: ",Updates!D876)+17,(FIND("Are the",Updates!D876)-(FIND("Pooled Position: ",Updates!D876)+17)))))</f>
        <v>#VALUE!</v>
      </c>
      <c r="O876" t="e">
        <f>TRIM(CLEAN(MID(Updates!D876,FIND("Employee Name: ",Updates!D876)+15,(FIND("Job Title",Updates!D876)-(FIND("Employee Name: ",Updates!D876)+15)))))</f>
        <v>#VALUE!</v>
      </c>
      <c r="P876" t="e">
        <f t="shared" si="120"/>
        <v>#VALUE!</v>
      </c>
      <c r="Q876" t="e">
        <f t="shared" si="121"/>
        <v>#VALUE!</v>
      </c>
      <c r="R876" t="e">
        <f t="shared" si="122"/>
        <v>#VALUE!</v>
      </c>
      <c r="S876" t="e">
        <f>TRIM(CLEAN(MID(Updates!D876,FIND("Account to clone: ",Updates!D876)+18,(FIND("Position",Updates!D876)-(FIND("Account to clone: ",Updates!D876)+18)))))</f>
        <v>#VALUE!</v>
      </c>
      <c r="T876" t="str">
        <f t="shared" si="123"/>
        <v/>
      </c>
      <c r="U876" t="str">
        <f t="shared" si="124"/>
        <v>No</v>
      </c>
      <c r="V876" t="e">
        <f>TRIM(CLEAN(MID(Updates!D876,FIND("Home Share (H:\ drive) required: ",Updates!D876)+4,(FIND("Group Share (S:\ drive) required: ",Updates!D876)-(FIND("Home Share (H:\ drive) required: ",Updates!D876)+4)))))</f>
        <v>#VALUE!</v>
      </c>
      <c r="W876" t="str">
        <f t="shared" si="125"/>
        <v>No</v>
      </c>
      <c r="X876" t="e">
        <f>TRIM(CLEAN(MID(Updates!D876,FIND("S Drive Path: ",Updates!D876)+14,(FIND("Position",Updates!D876)-(FIND("S Drive Path: ",Updates!D876)+14)))))</f>
        <v>#VALUE!</v>
      </c>
      <c r="Y876" t="e">
        <f>("USR\"&amp;Updates!K876)</f>
        <v>#VALUE!</v>
      </c>
      <c r="Z876" t="e">
        <f>Updates!K876&amp;"$"</f>
        <v>#VALUE!</v>
      </c>
      <c r="AA876" s="11">
        <f t="shared" ca="1" si="126"/>
        <v>1</v>
      </c>
      <c r="AB876" s="6" t="str">
        <f ca="1">LOOKUP(AA876,AC2:AC21,AD2:AD21)</f>
        <v>DC1MDB01</v>
      </c>
    </row>
    <row r="877" spans="1:28" ht="12" customHeight="1">
      <c r="A877" s="6" t="e">
        <f>TRIM(CLEAN(MID(Updates!D877,FIND("Network User Id: ",Updates!D877)+17,(FIND("E-MAIL ACCOUNTS",Updates!D877)-(FIND("Network User Id:",Updates!D877)+17)))))</f>
        <v>#VALUE!</v>
      </c>
      <c r="B877" s="6" t="e">
        <f>TRIM(CLEAN(MID(Updates!D877,FIND("Logon ID: ",Updates!D877)+10,(FIND("Password:",Updates!D877)-(FIND("Logon ID:",Updates!D877)+10)))))</f>
        <v>#VALUE!</v>
      </c>
      <c r="C877" t="e">
        <f>TRIM(CLEAN(MID(Updates!D877,FIND("Primary Address: ",Updates!D877)+17,(FIND("Secondary Address:",Updates!D877)-(FIND("Primary Address: ",Updates!D877)+17)))))</f>
        <v>#VALUE!</v>
      </c>
      <c r="D877" t="e">
        <f>TRIM(CLEAN(MID(Updates!D877,FIND("Secondary Address: ",Updates!D877)+19,(FIND("** PLEASE DO NOT REPLY TO THIS E-MAIL. ",Updates!D877)-(FIND("Secondary Address: ",Updates!D877)+19)))))</f>
        <v>#VALUE!</v>
      </c>
      <c r="E877" t="b">
        <f>IF(COUNT(SEARCH({"transpo.ottawa.on.ca"},D877)),"@ottawa.ca")</f>
        <v>0</v>
      </c>
      <c r="F877" s="9" t="e">
        <f t="shared" si="118"/>
        <v>#VALUE!</v>
      </c>
      <c r="G877" t="e">
        <f>TRIM(CLEAN(MID(Updates!D877,FIND("E-mail Address: ",Updates!D877)+16,(FIND("The employee",Updates!D877)-(FIND("E-mail Address: ",Updates!D877)+16)))))</f>
        <v>#VALUE!</v>
      </c>
      <c r="H877" t="e">
        <f>TRIM(CLEAN(MID(Updates!D877,FIND("Account Password: ",Updates!D877)+18,(FIND("NETWORK ACCOUNTS",Updates!D877)-(FIND("Account Password:",Updates!D877)+18)))))</f>
        <v>#VALUE!</v>
      </c>
      <c r="I877" t="e">
        <f>TRIM(CLEAN(MID(Updates!D877,FIND("Password: ",Updates!D877)+10,(FIND("E-mail",Updates!D877)-(FIND("Password:",Updates!D877)+12)))))</f>
        <v>#VALUE!</v>
      </c>
      <c r="J877" t="e">
        <f>TRIM(CLEAN(MID(Updates!D877,FIND("Account to clone: ",Updates!D877)+18,(FIND("Position",Updates!D877)-(FIND("Account to clone: ",Updates!D877)+18)))))</f>
        <v>#VALUE!</v>
      </c>
      <c r="K877" t="e">
        <f>TRIM(CLEAN(MID(Updates!D877,FIND("Clone permissions of another account: ",Updates!D877)+38,(FIND("Email required:",Updates!D877)-(FIND("Clone permissions of another account: ",Updates!D877)+38)))))</f>
        <v>#VALUE!</v>
      </c>
      <c r="L877" t="e">
        <f t="shared" si="119"/>
        <v>#VALUE!</v>
      </c>
      <c r="M877" s="8" t="e">
        <f>TRIM(CLEAN(MID(Updates!D877,FIND("Branch: ",Updates!D877)+8,(FIND("Division",Updates!D877)-(FIND("Branch: ",Updates!D877)+8)))))</f>
        <v>#VALUE!</v>
      </c>
      <c r="N877" s="8" t="e">
        <f>TRIM(CLEAN(MID(Updates!D877,FIND("Pooled Position: ",Updates!D877)+17,(FIND("Are the",Updates!D877)-(FIND("Pooled Position: ",Updates!D877)+17)))))</f>
        <v>#VALUE!</v>
      </c>
      <c r="O877" t="e">
        <f>TRIM(CLEAN(MID(Updates!D877,FIND("Employee Name: ",Updates!D877)+15,(FIND("Job Title",Updates!D877)-(FIND("Employee Name: ",Updates!D877)+15)))))</f>
        <v>#VALUE!</v>
      </c>
      <c r="P877" t="e">
        <f t="shared" si="120"/>
        <v>#VALUE!</v>
      </c>
      <c r="Q877" t="e">
        <f t="shared" si="121"/>
        <v>#VALUE!</v>
      </c>
      <c r="R877" t="e">
        <f t="shared" si="122"/>
        <v>#VALUE!</v>
      </c>
      <c r="S877" t="e">
        <f>TRIM(CLEAN(MID(Updates!D877,FIND("Account to clone: ",Updates!D877)+18,(FIND("Position",Updates!D877)-(FIND("Account to clone: ",Updates!D877)+18)))))</f>
        <v>#VALUE!</v>
      </c>
      <c r="T877" t="str">
        <f t="shared" si="123"/>
        <v/>
      </c>
      <c r="U877" t="str">
        <f t="shared" si="124"/>
        <v>No</v>
      </c>
      <c r="V877" t="e">
        <f>TRIM(CLEAN(MID(Updates!D877,FIND("Home Share (H:\ drive) required: ",Updates!D877)+4,(FIND("Group Share (S:\ drive) required: ",Updates!D877)-(FIND("Home Share (H:\ drive) required: ",Updates!D877)+4)))))</f>
        <v>#VALUE!</v>
      </c>
      <c r="W877" t="str">
        <f t="shared" si="125"/>
        <v>No</v>
      </c>
      <c r="X877" t="e">
        <f>TRIM(CLEAN(MID(Updates!D877,FIND("S Drive Path: ",Updates!D877)+14,(FIND("Position",Updates!D877)-(FIND("S Drive Path: ",Updates!D877)+14)))))</f>
        <v>#VALUE!</v>
      </c>
      <c r="Y877" t="e">
        <f>("USR\"&amp;Updates!K877)</f>
        <v>#VALUE!</v>
      </c>
      <c r="Z877" t="e">
        <f>Updates!K877&amp;"$"</f>
        <v>#VALUE!</v>
      </c>
      <c r="AA877" s="11">
        <f t="shared" ca="1" si="126"/>
        <v>14</v>
      </c>
      <c r="AB877" s="6" t="str">
        <f ca="1">LOOKUP(AA877,AC2:AC21,AD2:AD21)</f>
        <v>DC4MDB04</v>
      </c>
    </row>
    <row r="878" spans="1:28" ht="12" customHeight="1">
      <c r="A878" s="6" t="e">
        <f>TRIM(CLEAN(MID(Updates!D878,FIND("Network User Id: ",Updates!D878)+17,(FIND("E-MAIL ACCOUNTS",Updates!D878)-(FIND("Network User Id:",Updates!D878)+17)))))</f>
        <v>#VALUE!</v>
      </c>
      <c r="B878" s="6" t="e">
        <f>TRIM(CLEAN(MID(Updates!D878,FIND("Logon ID: ",Updates!D878)+10,(FIND("Password:",Updates!D878)-(FIND("Logon ID:",Updates!D878)+10)))))</f>
        <v>#VALUE!</v>
      </c>
      <c r="C878" t="e">
        <f>TRIM(CLEAN(MID(Updates!D878,FIND("Primary Address: ",Updates!D878)+17,(FIND("Secondary Address:",Updates!D878)-(FIND("Primary Address: ",Updates!D878)+17)))))</f>
        <v>#VALUE!</v>
      </c>
      <c r="D878" t="e">
        <f>TRIM(CLEAN(MID(Updates!D878,FIND("Secondary Address: ",Updates!D878)+19,(FIND("** PLEASE DO NOT REPLY TO THIS E-MAIL. ",Updates!D878)-(FIND("Secondary Address: ",Updates!D878)+19)))))</f>
        <v>#VALUE!</v>
      </c>
      <c r="E878" t="b">
        <f>IF(COUNT(SEARCH({"transpo.ottawa.on.ca"},D878)),"@ottawa.ca")</f>
        <v>0</v>
      </c>
      <c r="F878" s="9" t="e">
        <f t="shared" si="118"/>
        <v>#VALUE!</v>
      </c>
      <c r="G878" t="e">
        <f>TRIM(CLEAN(MID(Updates!D878,FIND("E-mail Address: ",Updates!D878)+16,(FIND("The employee",Updates!D878)-(FIND("E-mail Address: ",Updates!D878)+16)))))</f>
        <v>#VALUE!</v>
      </c>
      <c r="H878" t="e">
        <f>TRIM(CLEAN(MID(Updates!D878,FIND("Account Password: ",Updates!D878)+18,(FIND("NETWORK ACCOUNTS",Updates!D878)-(FIND("Account Password:",Updates!D878)+18)))))</f>
        <v>#VALUE!</v>
      </c>
      <c r="I878" t="e">
        <f>TRIM(CLEAN(MID(Updates!D878,FIND("Password: ",Updates!D878)+10,(FIND("E-mail",Updates!D878)-(FIND("Password:",Updates!D878)+12)))))</f>
        <v>#VALUE!</v>
      </c>
      <c r="J878" t="e">
        <f>TRIM(CLEAN(MID(Updates!D878,FIND("Account to clone: ",Updates!D878)+18,(FIND("Position",Updates!D878)-(FIND("Account to clone: ",Updates!D878)+18)))))</f>
        <v>#VALUE!</v>
      </c>
      <c r="K878" t="e">
        <f>TRIM(CLEAN(MID(Updates!D878,FIND("Clone permissions of another account: ",Updates!D878)+38,(FIND("Email required:",Updates!D878)-(FIND("Clone permissions of another account: ",Updates!D878)+38)))))</f>
        <v>#VALUE!</v>
      </c>
      <c r="L878" t="e">
        <f t="shared" si="119"/>
        <v>#VALUE!</v>
      </c>
      <c r="M878" s="8" t="e">
        <f>TRIM(CLEAN(MID(Updates!D878,FIND("Branch: ",Updates!D878)+8,(FIND("Division",Updates!D878)-(FIND("Branch: ",Updates!D878)+8)))))</f>
        <v>#VALUE!</v>
      </c>
      <c r="N878" s="8" t="e">
        <f>TRIM(CLEAN(MID(Updates!D878,FIND("Pooled Position: ",Updates!D878)+17,(FIND("Are the",Updates!D878)-(FIND("Pooled Position: ",Updates!D878)+17)))))</f>
        <v>#VALUE!</v>
      </c>
      <c r="O878" t="e">
        <f>TRIM(CLEAN(MID(Updates!D878,FIND("Employee Name: ",Updates!D878)+15,(FIND("Job Title",Updates!D878)-(FIND("Employee Name: ",Updates!D878)+15)))))</f>
        <v>#VALUE!</v>
      </c>
      <c r="P878" t="e">
        <f t="shared" si="120"/>
        <v>#VALUE!</v>
      </c>
      <c r="Q878" t="e">
        <f t="shared" si="121"/>
        <v>#VALUE!</v>
      </c>
      <c r="R878" t="e">
        <f t="shared" si="122"/>
        <v>#VALUE!</v>
      </c>
      <c r="S878" t="e">
        <f>TRIM(CLEAN(MID(Updates!D878,FIND("Account to clone: ",Updates!D878)+18,(FIND("Position",Updates!D878)-(FIND("Account to clone: ",Updates!D878)+18)))))</f>
        <v>#VALUE!</v>
      </c>
      <c r="T878" t="str">
        <f t="shared" si="123"/>
        <v/>
      </c>
      <c r="U878" t="str">
        <f t="shared" si="124"/>
        <v>No</v>
      </c>
      <c r="V878" t="e">
        <f>TRIM(CLEAN(MID(Updates!D878,FIND("Home Share (H:\ drive) required: ",Updates!D878)+4,(FIND("Group Share (S:\ drive) required: ",Updates!D878)-(FIND("Home Share (H:\ drive) required: ",Updates!D878)+4)))))</f>
        <v>#VALUE!</v>
      </c>
      <c r="W878" t="str">
        <f t="shared" si="125"/>
        <v>No</v>
      </c>
      <c r="X878" t="e">
        <f>TRIM(CLEAN(MID(Updates!D878,FIND("S Drive Path: ",Updates!D878)+14,(FIND("Position",Updates!D878)-(FIND("S Drive Path: ",Updates!D878)+14)))))</f>
        <v>#VALUE!</v>
      </c>
      <c r="Y878" t="e">
        <f>("USR\"&amp;Updates!K878)</f>
        <v>#VALUE!</v>
      </c>
      <c r="Z878" t="e">
        <f>Updates!K878&amp;"$"</f>
        <v>#VALUE!</v>
      </c>
      <c r="AA878" s="11">
        <f t="shared" ca="1" si="126"/>
        <v>11</v>
      </c>
      <c r="AB878" s="6" t="str">
        <f ca="1">LOOKUP(AA878,AC2:AC21,AD2:AD21)</f>
        <v>DC4MDB01</v>
      </c>
    </row>
    <row r="879" spans="1:28" ht="12" customHeight="1">
      <c r="A879" s="6" t="e">
        <f>TRIM(CLEAN(MID(Updates!D879,FIND("Network User Id: ",Updates!D879)+17,(FIND("E-MAIL ACCOUNTS",Updates!D879)-(FIND("Network User Id:",Updates!D879)+17)))))</f>
        <v>#VALUE!</v>
      </c>
      <c r="B879" s="6" t="e">
        <f>TRIM(CLEAN(MID(Updates!D879,FIND("Logon ID: ",Updates!D879)+10,(FIND("Password:",Updates!D879)-(FIND("Logon ID:",Updates!D879)+10)))))</f>
        <v>#VALUE!</v>
      </c>
      <c r="C879" t="e">
        <f>TRIM(CLEAN(MID(Updates!D879,FIND("Primary Address: ",Updates!D879)+17,(FIND("Secondary Address:",Updates!D879)-(FIND("Primary Address: ",Updates!D879)+17)))))</f>
        <v>#VALUE!</v>
      </c>
      <c r="D879" t="e">
        <f>TRIM(CLEAN(MID(Updates!D879,FIND("Secondary Address: ",Updates!D879)+19,(FIND("** PLEASE DO NOT REPLY TO THIS E-MAIL. ",Updates!D879)-(FIND("Secondary Address: ",Updates!D879)+19)))))</f>
        <v>#VALUE!</v>
      </c>
      <c r="E879" t="b">
        <f>IF(COUNT(SEARCH({"transpo.ottawa.on.ca"},D879)),"@ottawa.ca")</f>
        <v>0</v>
      </c>
      <c r="F879" s="9" t="e">
        <f t="shared" si="118"/>
        <v>#VALUE!</v>
      </c>
      <c r="G879" t="e">
        <f>TRIM(CLEAN(MID(Updates!D879,FIND("E-mail Address: ",Updates!D879)+16,(FIND("The employee",Updates!D879)-(FIND("E-mail Address: ",Updates!D879)+16)))))</f>
        <v>#VALUE!</v>
      </c>
      <c r="H879" t="e">
        <f>TRIM(CLEAN(MID(Updates!D879,FIND("Account Password: ",Updates!D879)+18,(FIND("NETWORK ACCOUNTS",Updates!D879)-(FIND("Account Password:",Updates!D879)+18)))))</f>
        <v>#VALUE!</v>
      </c>
      <c r="I879" t="e">
        <f>TRIM(CLEAN(MID(Updates!D879,FIND("Password: ",Updates!D879)+10,(FIND("E-mail",Updates!D879)-(FIND("Password:",Updates!D879)+12)))))</f>
        <v>#VALUE!</v>
      </c>
      <c r="J879" t="e">
        <f>TRIM(CLEAN(MID(Updates!D879,FIND("Account to clone: ",Updates!D879)+18,(FIND("Position",Updates!D879)-(FIND("Account to clone: ",Updates!D879)+18)))))</f>
        <v>#VALUE!</v>
      </c>
      <c r="K879" t="e">
        <f>TRIM(CLEAN(MID(Updates!D879,FIND("Clone permissions of another account: ",Updates!D879)+38,(FIND("Email required:",Updates!D879)-(FIND("Clone permissions of another account: ",Updates!D879)+38)))))</f>
        <v>#VALUE!</v>
      </c>
      <c r="L879" t="e">
        <f t="shared" si="119"/>
        <v>#VALUE!</v>
      </c>
      <c r="M879" s="8" t="e">
        <f>TRIM(CLEAN(MID(Updates!D879,FIND("Branch: ",Updates!D879)+8,(FIND("Division",Updates!D879)-(FIND("Branch: ",Updates!D879)+8)))))</f>
        <v>#VALUE!</v>
      </c>
      <c r="N879" s="8" t="e">
        <f>TRIM(CLEAN(MID(Updates!D879,FIND("Pooled Position: ",Updates!D879)+17,(FIND("Are the",Updates!D879)-(FIND("Pooled Position: ",Updates!D879)+17)))))</f>
        <v>#VALUE!</v>
      </c>
      <c r="O879" t="e">
        <f>TRIM(CLEAN(MID(Updates!D879,FIND("Employee Name: ",Updates!D879)+15,(FIND("Job Title",Updates!D879)-(FIND("Employee Name: ",Updates!D879)+15)))))</f>
        <v>#VALUE!</v>
      </c>
      <c r="P879" t="e">
        <f t="shared" si="120"/>
        <v>#VALUE!</v>
      </c>
      <c r="Q879" t="e">
        <f t="shared" si="121"/>
        <v>#VALUE!</v>
      </c>
      <c r="R879" t="e">
        <f t="shared" si="122"/>
        <v>#VALUE!</v>
      </c>
      <c r="S879" t="e">
        <f>TRIM(CLEAN(MID(Updates!D879,FIND("Account to clone: ",Updates!D879)+18,(FIND("Position",Updates!D879)-(FIND("Account to clone: ",Updates!D879)+18)))))</f>
        <v>#VALUE!</v>
      </c>
      <c r="T879" t="str">
        <f t="shared" si="123"/>
        <v/>
      </c>
      <c r="U879" t="str">
        <f t="shared" si="124"/>
        <v>No</v>
      </c>
      <c r="V879" t="e">
        <f>TRIM(CLEAN(MID(Updates!D879,FIND("Home Share (H:\ drive) required: ",Updates!D879)+4,(FIND("Group Share (S:\ drive) required: ",Updates!D879)-(FIND("Home Share (H:\ drive) required: ",Updates!D879)+4)))))</f>
        <v>#VALUE!</v>
      </c>
      <c r="W879" t="str">
        <f t="shared" si="125"/>
        <v>No</v>
      </c>
      <c r="X879" t="e">
        <f>TRIM(CLEAN(MID(Updates!D879,FIND("S Drive Path: ",Updates!D879)+14,(FIND("Position",Updates!D879)-(FIND("S Drive Path: ",Updates!D879)+14)))))</f>
        <v>#VALUE!</v>
      </c>
      <c r="Y879" t="e">
        <f>("USR\"&amp;Updates!K879)</f>
        <v>#VALUE!</v>
      </c>
      <c r="Z879" t="e">
        <f>Updates!K879&amp;"$"</f>
        <v>#VALUE!</v>
      </c>
      <c r="AA879" s="11">
        <f t="shared" ca="1" si="126"/>
        <v>6</v>
      </c>
      <c r="AB879" s="6" t="str">
        <f ca="1">LOOKUP(AA879,AC2:AC21,AD2:AD21)</f>
        <v>DC1MDB06</v>
      </c>
    </row>
    <row r="880" spans="1:28" ht="12" customHeight="1">
      <c r="A880" s="6" t="e">
        <f>TRIM(CLEAN(MID(Updates!D880,FIND("Network User Id: ",Updates!D880)+17,(FIND("E-MAIL ACCOUNTS",Updates!D880)-(FIND("Network User Id:",Updates!D880)+17)))))</f>
        <v>#VALUE!</v>
      </c>
      <c r="B880" s="6" t="e">
        <f>TRIM(CLEAN(MID(Updates!D880,FIND("Logon ID: ",Updates!D880)+10,(FIND("Password:",Updates!D880)-(FIND("Logon ID:",Updates!D880)+10)))))</f>
        <v>#VALUE!</v>
      </c>
      <c r="C880" t="e">
        <f>TRIM(CLEAN(MID(Updates!D880,FIND("Primary Address: ",Updates!D880)+17,(FIND("Secondary Address:",Updates!D880)-(FIND("Primary Address: ",Updates!D880)+17)))))</f>
        <v>#VALUE!</v>
      </c>
      <c r="D880" t="e">
        <f>TRIM(CLEAN(MID(Updates!D880,FIND("Secondary Address: ",Updates!D880)+19,(FIND("** PLEASE DO NOT REPLY TO THIS E-MAIL. ",Updates!D880)-(FIND("Secondary Address: ",Updates!D880)+19)))))</f>
        <v>#VALUE!</v>
      </c>
      <c r="E880" t="b">
        <f>IF(COUNT(SEARCH({"transpo.ottawa.on.ca"},D880)),"@ottawa.ca")</f>
        <v>0</v>
      </c>
      <c r="F880" s="9" t="e">
        <f t="shared" si="118"/>
        <v>#VALUE!</v>
      </c>
      <c r="G880" t="e">
        <f>TRIM(CLEAN(MID(Updates!D880,FIND("E-mail Address: ",Updates!D880)+16,(FIND("The employee",Updates!D880)-(FIND("E-mail Address: ",Updates!D880)+16)))))</f>
        <v>#VALUE!</v>
      </c>
      <c r="H880" t="e">
        <f>TRIM(CLEAN(MID(Updates!D880,FIND("Account Password: ",Updates!D880)+18,(FIND("NETWORK ACCOUNTS",Updates!D880)-(FIND("Account Password:",Updates!D880)+18)))))</f>
        <v>#VALUE!</v>
      </c>
      <c r="I880" t="e">
        <f>TRIM(CLEAN(MID(Updates!D880,FIND("Password: ",Updates!D880)+10,(FIND("E-mail",Updates!D880)-(FIND("Password:",Updates!D880)+12)))))</f>
        <v>#VALUE!</v>
      </c>
      <c r="J880" t="e">
        <f>TRIM(CLEAN(MID(Updates!D880,FIND("Account to clone: ",Updates!D880)+18,(FIND("Position",Updates!D880)-(FIND("Account to clone: ",Updates!D880)+18)))))</f>
        <v>#VALUE!</v>
      </c>
      <c r="K880" t="e">
        <f>TRIM(CLEAN(MID(Updates!D880,FIND("Clone permissions of another account: ",Updates!D880)+38,(FIND("Email required:",Updates!D880)-(FIND("Clone permissions of another account: ",Updates!D880)+38)))))</f>
        <v>#VALUE!</v>
      </c>
      <c r="L880" t="e">
        <f t="shared" si="119"/>
        <v>#VALUE!</v>
      </c>
      <c r="M880" s="8" t="e">
        <f>TRIM(CLEAN(MID(Updates!D880,FIND("Branch: ",Updates!D880)+8,(FIND("Division",Updates!D880)-(FIND("Branch: ",Updates!D880)+8)))))</f>
        <v>#VALUE!</v>
      </c>
      <c r="N880" s="8" t="e">
        <f>TRIM(CLEAN(MID(Updates!D880,FIND("Pooled Position: ",Updates!D880)+17,(FIND("Are the",Updates!D880)-(FIND("Pooled Position: ",Updates!D880)+17)))))</f>
        <v>#VALUE!</v>
      </c>
      <c r="O880" t="e">
        <f>TRIM(CLEAN(MID(Updates!D880,FIND("Employee Name: ",Updates!D880)+15,(FIND("Job Title",Updates!D880)-(FIND("Employee Name: ",Updates!D880)+15)))))</f>
        <v>#VALUE!</v>
      </c>
      <c r="P880" t="e">
        <f t="shared" si="120"/>
        <v>#VALUE!</v>
      </c>
      <c r="Q880" t="e">
        <f t="shared" si="121"/>
        <v>#VALUE!</v>
      </c>
      <c r="R880" t="e">
        <f t="shared" si="122"/>
        <v>#VALUE!</v>
      </c>
      <c r="S880" t="e">
        <f>TRIM(CLEAN(MID(Updates!D880,FIND("Account to clone: ",Updates!D880)+18,(FIND("Position",Updates!D880)-(FIND("Account to clone: ",Updates!D880)+18)))))</f>
        <v>#VALUE!</v>
      </c>
      <c r="T880" t="str">
        <f t="shared" si="123"/>
        <v/>
      </c>
      <c r="U880" t="str">
        <f t="shared" si="124"/>
        <v>No</v>
      </c>
      <c r="V880" t="e">
        <f>TRIM(CLEAN(MID(Updates!D880,FIND("Home Share (H:\ drive) required: ",Updates!D880)+4,(FIND("Group Share (S:\ drive) required: ",Updates!D880)-(FIND("Home Share (H:\ drive) required: ",Updates!D880)+4)))))</f>
        <v>#VALUE!</v>
      </c>
      <c r="W880" t="str">
        <f t="shared" si="125"/>
        <v>No</v>
      </c>
      <c r="X880" t="e">
        <f>TRIM(CLEAN(MID(Updates!D880,FIND("S Drive Path: ",Updates!D880)+14,(FIND("Position",Updates!D880)-(FIND("S Drive Path: ",Updates!D880)+14)))))</f>
        <v>#VALUE!</v>
      </c>
      <c r="Y880" t="e">
        <f>("USR\"&amp;Updates!K880)</f>
        <v>#VALUE!</v>
      </c>
      <c r="Z880" t="e">
        <f>Updates!K880&amp;"$"</f>
        <v>#VALUE!</v>
      </c>
      <c r="AA880" s="11">
        <f t="shared" ca="1" si="126"/>
        <v>16</v>
      </c>
      <c r="AB880" s="6" t="str">
        <f ca="1">LOOKUP(AA880,AC2:AC21,AD2:AD21)</f>
        <v>DC4MDB06</v>
      </c>
    </row>
    <row r="881" spans="1:28" ht="12" customHeight="1">
      <c r="A881" s="6" t="e">
        <f>TRIM(CLEAN(MID(Updates!D881,FIND("Network User Id: ",Updates!D881)+17,(FIND("E-MAIL ACCOUNTS",Updates!D881)-(FIND("Network User Id:",Updates!D881)+17)))))</f>
        <v>#VALUE!</v>
      </c>
      <c r="B881" s="6" t="e">
        <f>TRIM(CLEAN(MID(Updates!D881,FIND("Logon ID: ",Updates!D881)+10,(FIND("Password:",Updates!D881)-(FIND("Logon ID:",Updates!D881)+10)))))</f>
        <v>#VALUE!</v>
      </c>
      <c r="C881" t="e">
        <f>TRIM(CLEAN(MID(Updates!D881,FIND("Primary Address: ",Updates!D881)+17,(FIND("Secondary Address:",Updates!D881)-(FIND("Primary Address: ",Updates!D881)+17)))))</f>
        <v>#VALUE!</v>
      </c>
      <c r="D881" t="e">
        <f>TRIM(CLEAN(MID(Updates!D881,FIND("Secondary Address: ",Updates!D881)+19,(FIND("** PLEASE DO NOT REPLY TO THIS E-MAIL. ",Updates!D881)-(FIND("Secondary Address: ",Updates!D881)+19)))))</f>
        <v>#VALUE!</v>
      </c>
      <c r="E881" t="b">
        <f>IF(COUNT(SEARCH({"transpo.ottawa.on.ca"},D881)),"@ottawa.ca")</f>
        <v>0</v>
      </c>
      <c r="F881" s="9" t="e">
        <f t="shared" si="118"/>
        <v>#VALUE!</v>
      </c>
      <c r="G881" t="e">
        <f>TRIM(CLEAN(MID(Updates!D881,FIND("E-mail Address: ",Updates!D881)+16,(FIND("The employee",Updates!D881)-(FIND("E-mail Address: ",Updates!D881)+16)))))</f>
        <v>#VALUE!</v>
      </c>
      <c r="H881" t="e">
        <f>TRIM(CLEAN(MID(Updates!D881,FIND("Account Password: ",Updates!D881)+18,(FIND("NETWORK ACCOUNTS",Updates!D881)-(FIND("Account Password:",Updates!D881)+18)))))</f>
        <v>#VALUE!</v>
      </c>
      <c r="I881" t="e">
        <f>TRIM(CLEAN(MID(Updates!D881,FIND("Password: ",Updates!D881)+10,(FIND("E-mail",Updates!D881)-(FIND("Password:",Updates!D881)+12)))))</f>
        <v>#VALUE!</v>
      </c>
      <c r="J881" t="e">
        <f>TRIM(CLEAN(MID(Updates!D881,FIND("Account to clone: ",Updates!D881)+18,(FIND("Position",Updates!D881)-(FIND("Account to clone: ",Updates!D881)+18)))))</f>
        <v>#VALUE!</v>
      </c>
      <c r="K881" t="e">
        <f>TRIM(CLEAN(MID(Updates!D881,FIND("Clone permissions of another account: ",Updates!D881)+38,(FIND("Email required:",Updates!D881)-(FIND("Clone permissions of another account: ",Updates!D881)+38)))))</f>
        <v>#VALUE!</v>
      </c>
      <c r="L881" t="e">
        <f t="shared" si="119"/>
        <v>#VALUE!</v>
      </c>
      <c r="M881" s="8" t="e">
        <f>TRIM(CLEAN(MID(Updates!D881,FIND("Branch: ",Updates!D881)+8,(FIND("Division",Updates!D881)-(FIND("Branch: ",Updates!D881)+8)))))</f>
        <v>#VALUE!</v>
      </c>
      <c r="N881" s="8" t="e">
        <f>TRIM(CLEAN(MID(Updates!D881,FIND("Pooled Position: ",Updates!D881)+17,(FIND("Are the",Updates!D881)-(FIND("Pooled Position: ",Updates!D881)+17)))))</f>
        <v>#VALUE!</v>
      </c>
      <c r="O881" t="e">
        <f>TRIM(CLEAN(MID(Updates!D881,FIND("Employee Name: ",Updates!D881)+15,(FIND("Job Title",Updates!D881)-(FIND("Employee Name: ",Updates!D881)+15)))))</f>
        <v>#VALUE!</v>
      </c>
      <c r="P881" t="e">
        <f t="shared" si="120"/>
        <v>#VALUE!</v>
      </c>
      <c r="Q881" t="e">
        <f t="shared" si="121"/>
        <v>#VALUE!</v>
      </c>
      <c r="R881" t="e">
        <f t="shared" si="122"/>
        <v>#VALUE!</v>
      </c>
      <c r="S881" t="e">
        <f>TRIM(CLEAN(MID(Updates!D881,FIND("Account to clone: ",Updates!D881)+18,(FIND("Position",Updates!D881)-(FIND("Account to clone: ",Updates!D881)+18)))))</f>
        <v>#VALUE!</v>
      </c>
      <c r="T881" t="str">
        <f t="shared" si="123"/>
        <v/>
      </c>
      <c r="U881" t="str">
        <f t="shared" si="124"/>
        <v>No</v>
      </c>
      <c r="V881" t="e">
        <f>TRIM(CLEAN(MID(Updates!D881,FIND("Home Share (H:\ drive) required: ",Updates!D881)+4,(FIND("Group Share (S:\ drive) required: ",Updates!D881)-(FIND("Home Share (H:\ drive) required: ",Updates!D881)+4)))))</f>
        <v>#VALUE!</v>
      </c>
      <c r="W881" t="str">
        <f t="shared" si="125"/>
        <v>No</v>
      </c>
      <c r="X881" t="e">
        <f>TRIM(CLEAN(MID(Updates!D881,FIND("S Drive Path: ",Updates!D881)+14,(FIND("Position",Updates!D881)-(FIND("S Drive Path: ",Updates!D881)+14)))))</f>
        <v>#VALUE!</v>
      </c>
      <c r="Y881" t="e">
        <f>("USR\"&amp;Updates!K881)</f>
        <v>#VALUE!</v>
      </c>
      <c r="Z881" t="e">
        <f>Updates!K881&amp;"$"</f>
        <v>#VALUE!</v>
      </c>
      <c r="AA881" s="11">
        <f t="shared" ca="1" si="126"/>
        <v>15</v>
      </c>
      <c r="AB881" s="6" t="str">
        <f ca="1">LOOKUP(AA881,AC2:AC21,AD2:AD21)</f>
        <v>DC4MDB05</v>
      </c>
    </row>
    <row r="882" spans="1:28" ht="12" customHeight="1">
      <c r="A882" s="6" t="e">
        <f>TRIM(CLEAN(MID(Updates!D882,FIND("Network User Id: ",Updates!D882)+17,(FIND("E-MAIL ACCOUNTS",Updates!D882)-(FIND("Network User Id:",Updates!D882)+17)))))</f>
        <v>#VALUE!</v>
      </c>
      <c r="B882" s="6" t="e">
        <f>TRIM(CLEAN(MID(Updates!D882,FIND("Logon ID: ",Updates!D882)+10,(FIND("Password:",Updates!D882)-(FIND("Logon ID:",Updates!D882)+10)))))</f>
        <v>#VALUE!</v>
      </c>
      <c r="C882" t="e">
        <f>TRIM(CLEAN(MID(Updates!D882,FIND("Primary Address: ",Updates!D882)+17,(FIND("Secondary Address:",Updates!D882)-(FIND("Primary Address: ",Updates!D882)+17)))))</f>
        <v>#VALUE!</v>
      </c>
      <c r="D882" t="e">
        <f>TRIM(CLEAN(MID(Updates!D882,FIND("Secondary Address: ",Updates!D882)+19,(FIND("** PLEASE DO NOT REPLY TO THIS E-MAIL. ",Updates!D882)-(FIND("Secondary Address: ",Updates!D882)+19)))))</f>
        <v>#VALUE!</v>
      </c>
      <c r="E882" t="b">
        <f>IF(COUNT(SEARCH({"transpo.ottawa.on.ca"},D882)),"@ottawa.ca")</f>
        <v>0</v>
      </c>
      <c r="F882" s="9" t="e">
        <f t="shared" si="118"/>
        <v>#VALUE!</v>
      </c>
      <c r="G882" t="e">
        <f>TRIM(CLEAN(MID(Updates!D882,FIND("E-mail Address: ",Updates!D882)+16,(FIND("The employee",Updates!D882)-(FIND("E-mail Address: ",Updates!D882)+16)))))</f>
        <v>#VALUE!</v>
      </c>
      <c r="H882" t="e">
        <f>TRIM(CLEAN(MID(Updates!D882,FIND("Account Password: ",Updates!D882)+18,(FIND("NETWORK ACCOUNTS",Updates!D882)-(FIND("Account Password:",Updates!D882)+18)))))</f>
        <v>#VALUE!</v>
      </c>
      <c r="I882" t="e">
        <f>TRIM(CLEAN(MID(Updates!D882,FIND("Password: ",Updates!D882)+10,(FIND("E-mail",Updates!D882)-(FIND("Password:",Updates!D882)+12)))))</f>
        <v>#VALUE!</v>
      </c>
      <c r="J882" t="e">
        <f>TRIM(CLEAN(MID(Updates!D882,FIND("Account to clone: ",Updates!D882)+18,(FIND("Position",Updates!D882)-(FIND("Account to clone: ",Updates!D882)+18)))))</f>
        <v>#VALUE!</v>
      </c>
      <c r="K882" t="e">
        <f>TRIM(CLEAN(MID(Updates!D882,FIND("Clone permissions of another account: ",Updates!D882)+38,(FIND("Email required:",Updates!D882)-(FIND("Clone permissions of another account: ",Updates!D882)+38)))))</f>
        <v>#VALUE!</v>
      </c>
      <c r="L882" t="e">
        <f t="shared" si="119"/>
        <v>#VALUE!</v>
      </c>
      <c r="M882" s="8" t="e">
        <f>TRIM(CLEAN(MID(Updates!D882,FIND("Branch: ",Updates!D882)+8,(FIND("Division",Updates!D882)-(FIND("Branch: ",Updates!D882)+8)))))</f>
        <v>#VALUE!</v>
      </c>
      <c r="N882" s="8" t="e">
        <f>TRIM(CLEAN(MID(Updates!D882,FIND("Pooled Position: ",Updates!D882)+17,(FIND("Are the",Updates!D882)-(FIND("Pooled Position: ",Updates!D882)+17)))))</f>
        <v>#VALUE!</v>
      </c>
      <c r="O882" t="e">
        <f>TRIM(CLEAN(MID(Updates!D882,FIND("Employee Name: ",Updates!D882)+15,(FIND("Job Title",Updates!D882)-(FIND("Employee Name: ",Updates!D882)+15)))))</f>
        <v>#VALUE!</v>
      </c>
      <c r="P882" t="e">
        <f t="shared" si="120"/>
        <v>#VALUE!</v>
      </c>
      <c r="Q882" t="e">
        <f t="shared" si="121"/>
        <v>#VALUE!</v>
      </c>
      <c r="R882" t="e">
        <f t="shared" si="122"/>
        <v>#VALUE!</v>
      </c>
      <c r="S882" t="e">
        <f>TRIM(CLEAN(MID(Updates!D882,FIND("Account to clone: ",Updates!D882)+18,(FIND("Position",Updates!D882)-(FIND("Account to clone: ",Updates!D882)+18)))))</f>
        <v>#VALUE!</v>
      </c>
      <c r="T882" t="str">
        <f t="shared" si="123"/>
        <v/>
      </c>
      <c r="U882" t="str">
        <f t="shared" si="124"/>
        <v>No</v>
      </c>
      <c r="V882" t="e">
        <f>TRIM(CLEAN(MID(Updates!D882,FIND("Home Share (H:\ drive) required: ",Updates!D882)+4,(FIND("Group Share (S:\ drive) required: ",Updates!D882)-(FIND("Home Share (H:\ drive) required: ",Updates!D882)+4)))))</f>
        <v>#VALUE!</v>
      </c>
      <c r="W882" t="str">
        <f t="shared" si="125"/>
        <v>No</v>
      </c>
      <c r="X882" t="e">
        <f>TRIM(CLEAN(MID(Updates!D882,FIND("S Drive Path: ",Updates!D882)+14,(FIND("Position",Updates!D882)-(FIND("S Drive Path: ",Updates!D882)+14)))))</f>
        <v>#VALUE!</v>
      </c>
      <c r="Y882" t="e">
        <f>("USR\"&amp;Updates!K882)</f>
        <v>#VALUE!</v>
      </c>
      <c r="Z882" t="e">
        <f>Updates!K882&amp;"$"</f>
        <v>#VALUE!</v>
      </c>
      <c r="AA882" s="11">
        <f t="shared" ca="1" si="126"/>
        <v>8</v>
      </c>
      <c r="AB882" s="6" t="str">
        <f ca="1">LOOKUP(AA882,AC2:AC21,AD2:AD21)</f>
        <v>DC1MDB08</v>
      </c>
    </row>
    <row r="883" spans="1:28" ht="12" customHeight="1">
      <c r="A883" s="6" t="e">
        <f>TRIM(CLEAN(MID(Updates!D883,FIND("Network User Id: ",Updates!D883)+17,(FIND("E-MAIL ACCOUNTS",Updates!D883)-(FIND("Network User Id:",Updates!D883)+17)))))</f>
        <v>#VALUE!</v>
      </c>
      <c r="B883" s="6" t="e">
        <f>TRIM(CLEAN(MID(Updates!D883,FIND("Logon ID: ",Updates!D883)+10,(FIND("Password:",Updates!D883)-(FIND("Logon ID:",Updates!D883)+10)))))</f>
        <v>#VALUE!</v>
      </c>
      <c r="C883" t="e">
        <f>TRIM(CLEAN(MID(Updates!D883,FIND("Primary Address: ",Updates!D883)+17,(FIND("Secondary Address:",Updates!D883)-(FIND("Primary Address: ",Updates!D883)+17)))))</f>
        <v>#VALUE!</v>
      </c>
      <c r="D883" t="e">
        <f>TRIM(CLEAN(MID(Updates!D883,FIND("Secondary Address: ",Updates!D883)+19,(FIND("** PLEASE DO NOT REPLY TO THIS E-MAIL. ",Updates!D883)-(FIND("Secondary Address: ",Updates!D883)+19)))))</f>
        <v>#VALUE!</v>
      </c>
      <c r="E883" t="b">
        <f>IF(COUNT(SEARCH({"transpo.ottawa.on.ca"},D883)),"@ottawa.ca")</f>
        <v>0</v>
      </c>
      <c r="F883" s="9" t="e">
        <f t="shared" si="118"/>
        <v>#VALUE!</v>
      </c>
      <c r="G883" t="e">
        <f>TRIM(CLEAN(MID(Updates!D883,FIND("E-mail Address: ",Updates!D883)+16,(FIND("The employee",Updates!D883)-(FIND("E-mail Address: ",Updates!D883)+16)))))</f>
        <v>#VALUE!</v>
      </c>
      <c r="H883" t="e">
        <f>TRIM(CLEAN(MID(Updates!D883,FIND("Account Password: ",Updates!D883)+18,(FIND("NETWORK ACCOUNTS",Updates!D883)-(FIND("Account Password:",Updates!D883)+18)))))</f>
        <v>#VALUE!</v>
      </c>
      <c r="I883" t="e">
        <f>TRIM(CLEAN(MID(Updates!D883,FIND("Password: ",Updates!D883)+10,(FIND("E-mail",Updates!D883)-(FIND("Password:",Updates!D883)+12)))))</f>
        <v>#VALUE!</v>
      </c>
      <c r="J883" t="e">
        <f>TRIM(CLEAN(MID(Updates!D883,FIND("Account to clone: ",Updates!D883)+18,(FIND("Position",Updates!D883)-(FIND("Account to clone: ",Updates!D883)+18)))))</f>
        <v>#VALUE!</v>
      </c>
      <c r="K883" t="e">
        <f>TRIM(CLEAN(MID(Updates!D883,FIND("Clone permissions of another account: ",Updates!D883)+38,(FIND("Email required:",Updates!D883)-(FIND("Clone permissions of another account: ",Updates!D883)+38)))))</f>
        <v>#VALUE!</v>
      </c>
      <c r="L883" t="e">
        <f t="shared" si="119"/>
        <v>#VALUE!</v>
      </c>
      <c r="M883" s="8" t="e">
        <f>TRIM(CLEAN(MID(Updates!D883,FIND("Branch: ",Updates!D883)+8,(FIND("Division",Updates!D883)-(FIND("Branch: ",Updates!D883)+8)))))</f>
        <v>#VALUE!</v>
      </c>
      <c r="N883" s="8" t="e">
        <f>TRIM(CLEAN(MID(Updates!D883,FIND("Pooled Position: ",Updates!D883)+17,(FIND("Are the",Updates!D883)-(FIND("Pooled Position: ",Updates!D883)+17)))))</f>
        <v>#VALUE!</v>
      </c>
      <c r="O883" t="e">
        <f>TRIM(CLEAN(MID(Updates!D883,FIND("Employee Name: ",Updates!D883)+15,(FIND("Job Title",Updates!D883)-(FIND("Employee Name: ",Updates!D883)+15)))))</f>
        <v>#VALUE!</v>
      </c>
      <c r="P883" t="e">
        <f t="shared" si="120"/>
        <v>#VALUE!</v>
      </c>
      <c r="Q883" t="e">
        <f t="shared" si="121"/>
        <v>#VALUE!</v>
      </c>
      <c r="R883" t="e">
        <f t="shared" si="122"/>
        <v>#VALUE!</v>
      </c>
      <c r="S883" t="e">
        <f>TRIM(CLEAN(MID(Updates!D883,FIND("Account to clone: ",Updates!D883)+18,(FIND("Position",Updates!D883)-(FIND("Account to clone: ",Updates!D883)+18)))))</f>
        <v>#VALUE!</v>
      </c>
      <c r="T883" t="str">
        <f t="shared" si="123"/>
        <v/>
      </c>
      <c r="U883" t="str">
        <f t="shared" si="124"/>
        <v>No</v>
      </c>
      <c r="V883" t="e">
        <f>TRIM(CLEAN(MID(Updates!D883,FIND("Home Share (H:\ drive) required: ",Updates!D883)+4,(FIND("Group Share (S:\ drive) required: ",Updates!D883)-(FIND("Home Share (H:\ drive) required: ",Updates!D883)+4)))))</f>
        <v>#VALUE!</v>
      </c>
      <c r="W883" t="str">
        <f t="shared" si="125"/>
        <v>No</v>
      </c>
      <c r="X883" t="e">
        <f>TRIM(CLEAN(MID(Updates!D883,FIND("S Drive Path: ",Updates!D883)+14,(FIND("Position",Updates!D883)-(FIND("S Drive Path: ",Updates!D883)+14)))))</f>
        <v>#VALUE!</v>
      </c>
      <c r="Y883" t="e">
        <f>("USR\"&amp;Updates!K883)</f>
        <v>#VALUE!</v>
      </c>
      <c r="Z883" t="e">
        <f>Updates!K883&amp;"$"</f>
        <v>#VALUE!</v>
      </c>
      <c r="AA883" s="11">
        <f t="shared" ca="1" si="126"/>
        <v>12</v>
      </c>
      <c r="AB883" s="6" t="str">
        <f ca="1">LOOKUP(AA883,AC2:AC21,AD2:AD21)</f>
        <v>DC4MDB02</v>
      </c>
    </row>
    <row r="884" spans="1:28" ht="12" customHeight="1">
      <c r="A884" s="6" t="e">
        <f>TRIM(CLEAN(MID(Updates!D884,FIND("Network User Id: ",Updates!D884)+17,(FIND("E-MAIL ACCOUNTS",Updates!D884)-(FIND("Network User Id:",Updates!D884)+17)))))</f>
        <v>#VALUE!</v>
      </c>
      <c r="B884" s="6" t="e">
        <f>TRIM(CLEAN(MID(Updates!D884,FIND("Logon ID: ",Updates!D884)+10,(FIND("Password:",Updates!D884)-(FIND("Logon ID:",Updates!D884)+10)))))</f>
        <v>#VALUE!</v>
      </c>
      <c r="C884" t="e">
        <f>TRIM(CLEAN(MID(Updates!D884,FIND("Primary Address: ",Updates!D884)+17,(FIND("Secondary Address:",Updates!D884)-(FIND("Primary Address: ",Updates!D884)+17)))))</f>
        <v>#VALUE!</v>
      </c>
      <c r="D884" t="e">
        <f>TRIM(CLEAN(MID(Updates!D884,FIND("Secondary Address: ",Updates!D884)+19,(FIND("** PLEASE DO NOT REPLY TO THIS E-MAIL. ",Updates!D884)-(FIND("Secondary Address: ",Updates!D884)+19)))))</f>
        <v>#VALUE!</v>
      </c>
      <c r="E884" t="b">
        <f>IF(COUNT(SEARCH({"transpo.ottawa.on.ca"},D884)),"@ottawa.ca")</f>
        <v>0</v>
      </c>
      <c r="F884" s="9" t="e">
        <f t="shared" si="118"/>
        <v>#VALUE!</v>
      </c>
      <c r="G884" t="e">
        <f>TRIM(CLEAN(MID(Updates!D884,FIND("E-mail Address: ",Updates!D884)+16,(FIND("The employee",Updates!D884)-(FIND("E-mail Address: ",Updates!D884)+16)))))</f>
        <v>#VALUE!</v>
      </c>
      <c r="H884" t="e">
        <f>TRIM(CLEAN(MID(Updates!D884,FIND("Account Password: ",Updates!D884)+18,(FIND("NETWORK ACCOUNTS",Updates!D884)-(FIND("Account Password:",Updates!D884)+18)))))</f>
        <v>#VALUE!</v>
      </c>
      <c r="I884" t="e">
        <f>TRIM(CLEAN(MID(Updates!D884,FIND("Password: ",Updates!D884)+10,(FIND("E-mail",Updates!D884)-(FIND("Password:",Updates!D884)+12)))))</f>
        <v>#VALUE!</v>
      </c>
      <c r="J884" t="e">
        <f>TRIM(CLEAN(MID(Updates!D884,FIND("Account to clone: ",Updates!D884)+18,(FIND("Position",Updates!D884)-(FIND("Account to clone: ",Updates!D884)+18)))))</f>
        <v>#VALUE!</v>
      </c>
      <c r="K884" t="e">
        <f>TRIM(CLEAN(MID(Updates!D884,FIND("Clone permissions of another account: ",Updates!D884)+38,(FIND("Email required:",Updates!D884)-(FIND("Clone permissions of another account: ",Updates!D884)+38)))))</f>
        <v>#VALUE!</v>
      </c>
      <c r="L884" t="e">
        <f t="shared" si="119"/>
        <v>#VALUE!</v>
      </c>
      <c r="M884" s="8" t="e">
        <f>TRIM(CLEAN(MID(Updates!D884,FIND("Branch: ",Updates!D884)+8,(FIND("Division",Updates!D884)-(FIND("Branch: ",Updates!D884)+8)))))</f>
        <v>#VALUE!</v>
      </c>
      <c r="N884" s="8" t="e">
        <f>TRIM(CLEAN(MID(Updates!D884,FIND("Pooled Position: ",Updates!D884)+17,(FIND("Are the",Updates!D884)-(FIND("Pooled Position: ",Updates!D884)+17)))))</f>
        <v>#VALUE!</v>
      </c>
      <c r="O884" t="e">
        <f>TRIM(CLEAN(MID(Updates!D884,FIND("Employee Name: ",Updates!D884)+15,(FIND("Job Title",Updates!D884)-(FIND("Employee Name: ",Updates!D884)+15)))))</f>
        <v>#VALUE!</v>
      </c>
      <c r="P884" t="e">
        <f t="shared" si="120"/>
        <v>#VALUE!</v>
      </c>
      <c r="Q884" t="e">
        <f t="shared" si="121"/>
        <v>#VALUE!</v>
      </c>
      <c r="R884" t="e">
        <f t="shared" si="122"/>
        <v>#VALUE!</v>
      </c>
      <c r="S884" t="e">
        <f>TRIM(CLEAN(MID(Updates!D884,FIND("Account to clone: ",Updates!D884)+18,(FIND("Position",Updates!D884)-(FIND("Account to clone: ",Updates!D884)+18)))))</f>
        <v>#VALUE!</v>
      </c>
      <c r="T884" t="str">
        <f t="shared" si="123"/>
        <v/>
      </c>
      <c r="U884" t="str">
        <f t="shared" si="124"/>
        <v>No</v>
      </c>
      <c r="V884" t="e">
        <f>TRIM(CLEAN(MID(Updates!D884,FIND("Home Share (H:\ drive) required: ",Updates!D884)+4,(FIND("Group Share (S:\ drive) required: ",Updates!D884)-(FIND("Home Share (H:\ drive) required: ",Updates!D884)+4)))))</f>
        <v>#VALUE!</v>
      </c>
      <c r="W884" t="str">
        <f t="shared" si="125"/>
        <v>No</v>
      </c>
      <c r="X884" t="e">
        <f>TRIM(CLEAN(MID(Updates!D884,FIND("S Drive Path: ",Updates!D884)+14,(FIND("Position",Updates!D884)-(FIND("S Drive Path: ",Updates!D884)+14)))))</f>
        <v>#VALUE!</v>
      </c>
      <c r="Y884" t="e">
        <f>("USR\"&amp;Updates!K884)</f>
        <v>#VALUE!</v>
      </c>
      <c r="Z884" t="e">
        <f>Updates!K884&amp;"$"</f>
        <v>#VALUE!</v>
      </c>
      <c r="AA884" s="11">
        <f t="shared" ca="1" si="126"/>
        <v>3</v>
      </c>
      <c r="AB884" s="6" t="str">
        <f ca="1">LOOKUP(AA884,AC2:AC21,AD2:AD21)</f>
        <v>DC1MDB03</v>
      </c>
    </row>
    <row r="885" spans="1:28" ht="12" customHeight="1">
      <c r="A885" s="6" t="e">
        <f>TRIM(CLEAN(MID(Updates!D885,FIND("Network User Id: ",Updates!D885)+17,(FIND("E-MAIL ACCOUNTS",Updates!D885)-(FIND("Network User Id:",Updates!D885)+17)))))</f>
        <v>#VALUE!</v>
      </c>
      <c r="B885" s="6" t="e">
        <f>TRIM(CLEAN(MID(Updates!D885,FIND("Logon ID: ",Updates!D885)+10,(FIND("Password:",Updates!D885)-(FIND("Logon ID:",Updates!D885)+10)))))</f>
        <v>#VALUE!</v>
      </c>
      <c r="C885" t="e">
        <f>TRIM(CLEAN(MID(Updates!D885,FIND("Primary Address: ",Updates!D885)+17,(FIND("Secondary Address:",Updates!D885)-(FIND("Primary Address: ",Updates!D885)+17)))))</f>
        <v>#VALUE!</v>
      </c>
      <c r="D885" t="e">
        <f>TRIM(CLEAN(MID(Updates!D885,FIND("Secondary Address: ",Updates!D885)+19,(FIND("** PLEASE DO NOT REPLY TO THIS E-MAIL. ",Updates!D885)-(FIND("Secondary Address: ",Updates!D885)+19)))))</f>
        <v>#VALUE!</v>
      </c>
      <c r="E885" t="b">
        <f>IF(COUNT(SEARCH({"transpo.ottawa.on.ca"},D885)),"@ottawa.ca")</f>
        <v>0</v>
      </c>
      <c r="F885" s="9" t="e">
        <f t="shared" si="118"/>
        <v>#VALUE!</v>
      </c>
      <c r="G885" t="e">
        <f>TRIM(CLEAN(MID(Updates!D885,FIND("E-mail Address: ",Updates!D885)+16,(FIND("The employee",Updates!D885)-(FIND("E-mail Address: ",Updates!D885)+16)))))</f>
        <v>#VALUE!</v>
      </c>
      <c r="H885" t="e">
        <f>TRIM(CLEAN(MID(Updates!D885,FIND("Account Password: ",Updates!D885)+18,(FIND("NETWORK ACCOUNTS",Updates!D885)-(FIND("Account Password:",Updates!D885)+18)))))</f>
        <v>#VALUE!</v>
      </c>
      <c r="I885" t="e">
        <f>TRIM(CLEAN(MID(Updates!D885,FIND("Password: ",Updates!D885)+10,(FIND("E-mail",Updates!D885)-(FIND("Password:",Updates!D885)+12)))))</f>
        <v>#VALUE!</v>
      </c>
      <c r="J885" t="e">
        <f>TRIM(CLEAN(MID(Updates!D885,FIND("Account to clone: ",Updates!D885)+18,(FIND("Position",Updates!D885)-(FIND("Account to clone: ",Updates!D885)+18)))))</f>
        <v>#VALUE!</v>
      </c>
      <c r="K885" t="e">
        <f>TRIM(CLEAN(MID(Updates!D885,FIND("Clone permissions of another account: ",Updates!D885)+38,(FIND("Email required:",Updates!D885)-(FIND("Clone permissions of another account: ",Updates!D885)+38)))))</f>
        <v>#VALUE!</v>
      </c>
      <c r="L885" t="e">
        <f t="shared" si="119"/>
        <v>#VALUE!</v>
      </c>
      <c r="M885" s="8" t="e">
        <f>TRIM(CLEAN(MID(Updates!D885,FIND("Branch: ",Updates!D885)+8,(FIND("Division",Updates!D885)-(FIND("Branch: ",Updates!D885)+8)))))</f>
        <v>#VALUE!</v>
      </c>
      <c r="N885" s="8" t="e">
        <f>TRIM(CLEAN(MID(Updates!D885,FIND("Pooled Position: ",Updates!D885)+17,(FIND("Are the",Updates!D885)-(FIND("Pooled Position: ",Updates!D885)+17)))))</f>
        <v>#VALUE!</v>
      </c>
      <c r="O885" t="e">
        <f>TRIM(CLEAN(MID(Updates!D885,FIND("Employee Name: ",Updates!D885)+15,(FIND("Job Title",Updates!D885)-(FIND("Employee Name: ",Updates!D885)+15)))))</f>
        <v>#VALUE!</v>
      </c>
      <c r="P885" t="e">
        <f t="shared" si="120"/>
        <v>#VALUE!</v>
      </c>
      <c r="Q885" t="e">
        <f t="shared" si="121"/>
        <v>#VALUE!</v>
      </c>
      <c r="R885" t="e">
        <f t="shared" si="122"/>
        <v>#VALUE!</v>
      </c>
      <c r="S885" t="e">
        <f>TRIM(CLEAN(MID(Updates!D885,FIND("Account to clone: ",Updates!D885)+18,(FIND("Position",Updates!D885)-(FIND("Account to clone: ",Updates!D885)+18)))))</f>
        <v>#VALUE!</v>
      </c>
      <c r="T885" t="str">
        <f t="shared" si="123"/>
        <v/>
      </c>
      <c r="U885" t="str">
        <f t="shared" si="124"/>
        <v>No</v>
      </c>
      <c r="V885" t="e">
        <f>TRIM(CLEAN(MID(Updates!D885,FIND("Home Share (H:\ drive) required: ",Updates!D885)+4,(FIND("Group Share (S:\ drive) required: ",Updates!D885)-(FIND("Home Share (H:\ drive) required: ",Updates!D885)+4)))))</f>
        <v>#VALUE!</v>
      </c>
      <c r="W885" t="str">
        <f t="shared" si="125"/>
        <v>No</v>
      </c>
      <c r="X885" t="e">
        <f>TRIM(CLEAN(MID(Updates!D885,FIND("S Drive Path: ",Updates!D885)+14,(FIND("Position",Updates!D885)-(FIND("S Drive Path: ",Updates!D885)+14)))))</f>
        <v>#VALUE!</v>
      </c>
      <c r="Y885" t="e">
        <f>("USR\"&amp;Updates!K885)</f>
        <v>#VALUE!</v>
      </c>
      <c r="Z885" t="e">
        <f>Updates!K885&amp;"$"</f>
        <v>#VALUE!</v>
      </c>
      <c r="AA885" s="11">
        <f t="shared" ca="1" si="126"/>
        <v>7</v>
      </c>
      <c r="AB885" s="6" t="str">
        <f ca="1">LOOKUP(AA885,AC2:AC21,AD2:AD21)</f>
        <v>DC1MDB07</v>
      </c>
    </row>
    <row r="886" spans="1:28" ht="12" customHeight="1">
      <c r="A886" s="6" t="e">
        <f>TRIM(CLEAN(MID(Updates!D886,FIND("Network User Id: ",Updates!D886)+17,(FIND("E-MAIL ACCOUNTS",Updates!D886)-(FIND("Network User Id:",Updates!D886)+17)))))</f>
        <v>#VALUE!</v>
      </c>
      <c r="B886" s="6" t="e">
        <f>TRIM(CLEAN(MID(Updates!D886,FIND("Logon ID: ",Updates!D886)+10,(FIND("Password:",Updates!D886)-(FIND("Logon ID:",Updates!D886)+10)))))</f>
        <v>#VALUE!</v>
      </c>
      <c r="C886" t="e">
        <f>TRIM(CLEAN(MID(Updates!D886,FIND("Primary Address: ",Updates!D886)+17,(FIND("Secondary Address:",Updates!D886)-(FIND("Primary Address: ",Updates!D886)+17)))))</f>
        <v>#VALUE!</v>
      </c>
      <c r="D886" t="e">
        <f>TRIM(CLEAN(MID(Updates!D886,FIND("Secondary Address: ",Updates!D886)+19,(FIND("** PLEASE DO NOT REPLY TO THIS E-MAIL. ",Updates!D886)-(FIND("Secondary Address: ",Updates!D886)+19)))))</f>
        <v>#VALUE!</v>
      </c>
      <c r="E886" t="b">
        <f>IF(COUNT(SEARCH({"transpo.ottawa.on.ca"},D886)),"@ottawa.ca")</f>
        <v>0</v>
      </c>
      <c r="F886" s="9" t="e">
        <f t="shared" si="118"/>
        <v>#VALUE!</v>
      </c>
      <c r="G886" t="e">
        <f>TRIM(CLEAN(MID(Updates!D886,FIND("E-mail Address: ",Updates!D886)+16,(FIND("The employee",Updates!D886)-(FIND("E-mail Address: ",Updates!D886)+16)))))</f>
        <v>#VALUE!</v>
      </c>
      <c r="H886" t="e">
        <f>TRIM(CLEAN(MID(Updates!D886,FIND("Account Password: ",Updates!D886)+18,(FIND("NETWORK ACCOUNTS",Updates!D886)-(FIND("Account Password:",Updates!D886)+18)))))</f>
        <v>#VALUE!</v>
      </c>
      <c r="I886" t="e">
        <f>TRIM(CLEAN(MID(Updates!D886,FIND("Password: ",Updates!D886)+10,(FIND("E-mail",Updates!D886)-(FIND("Password:",Updates!D886)+12)))))</f>
        <v>#VALUE!</v>
      </c>
      <c r="J886" t="e">
        <f>TRIM(CLEAN(MID(Updates!D886,FIND("Account to clone: ",Updates!D886)+18,(FIND("Position",Updates!D886)-(FIND("Account to clone: ",Updates!D886)+18)))))</f>
        <v>#VALUE!</v>
      </c>
      <c r="K886" t="e">
        <f>TRIM(CLEAN(MID(Updates!D886,FIND("Clone permissions of another account: ",Updates!D886)+38,(FIND("Email required:",Updates!D886)-(FIND("Clone permissions of another account: ",Updates!D886)+38)))))</f>
        <v>#VALUE!</v>
      </c>
      <c r="L886" t="e">
        <f t="shared" si="119"/>
        <v>#VALUE!</v>
      </c>
      <c r="M886" s="8" t="e">
        <f>TRIM(CLEAN(MID(Updates!D886,FIND("Branch: ",Updates!D886)+8,(FIND("Division",Updates!D886)-(FIND("Branch: ",Updates!D886)+8)))))</f>
        <v>#VALUE!</v>
      </c>
      <c r="N886" s="8" t="e">
        <f>TRIM(CLEAN(MID(Updates!D886,FIND("Pooled Position: ",Updates!D886)+17,(FIND("Are the",Updates!D886)-(FIND("Pooled Position: ",Updates!D886)+17)))))</f>
        <v>#VALUE!</v>
      </c>
      <c r="O886" t="e">
        <f>TRIM(CLEAN(MID(Updates!D886,FIND("Employee Name: ",Updates!D886)+15,(FIND("Job Title",Updates!D886)-(FIND("Employee Name: ",Updates!D886)+15)))))</f>
        <v>#VALUE!</v>
      </c>
      <c r="P886" t="e">
        <f t="shared" si="120"/>
        <v>#VALUE!</v>
      </c>
      <c r="Q886" t="e">
        <f t="shared" si="121"/>
        <v>#VALUE!</v>
      </c>
      <c r="R886" t="e">
        <f t="shared" si="122"/>
        <v>#VALUE!</v>
      </c>
      <c r="S886" t="e">
        <f>TRIM(CLEAN(MID(Updates!D886,FIND("Account to clone: ",Updates!D886)+18,(FIND("Position",Updates!D886)-(FIND("Account to clone: ",Updates!D886)+18)))))</f>
        <v>#VALUE!</v>
      </c>
      <c r="T886" t="str">
        <f t="shared" si="123"/>
        <v/>
      </c>
      <c r="U886" t="str">
        <f t="shared" si="124"/>
        <v>No</v>
      </c>
      <c r="V886" t="e">
        <f>TRIM(CLEAN(MID(Updates!D886,FIND("Home Share (H:\ drive) required: ",Updates!D886)+4,(FIND("Group Share (S:\ drive) required: ",Updates!D886)-(FIND("Home Share (H:\ drive) required: ",Updates!D886)+4)))))</f>
        <v>#VALUE!</v>
      </c>
      <c r="W886" t="str">
        <f t="shared" si="125"/>
        <v>No</v>
      </c>
      <c r="X886" t="e">
        <f>TRIM(CLEAN(MID(Updates!D886,FIND("S Drive Path: ",Updates!D886)+14,(FIND("Position",Updates!D886)-(FIND("S Drive Path: ",Updates!D886)+14)))))</f>
        <v>#VALUE!</v>
      </c>
      <c r="Y886" t="e">
        <f>("USR\"&amp;Updates!K886)</f>
        <v>#VALUE!</v>
      </c>
      <c r="Z886" t="e">
        <f>Updates!K886&amp;"$"</f>
        <v>#VALUE!</v>
      </c>
      <c r="AA886" s="11">
        <f t="shared" ca="1" si="126"/>
        <v>18</v>
      </c>
      <c r="AB886" s="6" t="str">
        <f ca="1">LOOKUP(AA886,AC2:AC21,AD2:AD21)</f>
        <v>DC4MDB08</v>
      </c>
    </row>
    <row r="887" spans="1:28" ht="12" customHeight="1">
      <c r="A887" s="6" t="e">
        <f>TRIM(CLEAN(MID(Updates!D887,FIND("Network User Id: ",Updates!D887)+17,(FIND("E-MAIL ACCOUNTS",Updates!D887)-(FIND("Network User Id:",Updates!D887)+17)))))</f>
        <v>#VALUE!</v>
      </c>
      <c r="B887" s="6" t="e">
        <f>TRIM(CLEAN(MID(Updates!D887,FIND("Logon ID: ",Updates!D887)+10,(FIND("Password:",Updates!D887)-(FIND("Logon ID:",Updates!D887)+10)))))</f>
        <v>#VALUE!</v>
      </c>
      <c r="C887" t="e">
        <f>TRIM(CLEAN(MID(Updates!D887,FIND("Primary Address: ",Updates!D887)+17,(FIND("Secondary Address:",Updates!D887)-(FIND("Primary Address: ",Updates!D887)+17)))))</f>
        <v>#VALUE!</v>
      </c>
      <c r="D887" t="e">
        <f>TRIM(CLEAN(MID(Updates!D887,FIND("Secondary Address: ",Updates!D887)+19,(FIND("** PLEASE DO NOT REPLY TO THIS E-MAIL. ",Updates!D887)-(FIND("Secondary Address: ",Updates!D887)+19)))))</f>
        <v>#VALUE!</v>
      </c>
      <c r="E887" t="b">
        <f>IF(COUNT(SEARCH({"transpo.ottawa.on.ca"},D887)),"@ottawa.ca")</f>
        <v>0</v>
      </c>
      <c r="F887" s="9" t="e">
        <f t="shared" si="118"/>
        <v>#VALUE!</v>
      </c>
      <c r="G887" t="e">
        <f>TRIM(CLEAN(MID(Updates!D887,FIND("E-mail Address: ",Updates!D887)+16,(FIND("The employee",Updates!D887)-(FIND("E-mail Address: ",Updates!D887)+16)))))</f>
        <v>#VALUE!</v>
      </c>
      <c r="H887" t="e">
        <f>TRIM(CLEAN(MID(Updates!D887,FIND("Account Password: ",Updates!D887)+18,(FIND("NETWORK ACCOUNTS",Updates!D887)-(FIND("Account Password:",Updates!D887)+18)))))</f>
        <v>#VALUE!</v>
      </c>
      <c r="I887" t="e">
        <f>TRIM(CLEAN(MID(Updates!D887,FIND("Password: ",Updates!D887)+10,(FIND("E-mail",Updates!D887)-(FIND("Password:",Updates!D887)+12)))))</f>
        <v>#VALUE!</v>
      </c>
      <c r="J887" t="e">
        <f>TRIM(CLEAN(MID(Updates!D887,FIND("Account to clone: ",Updates!D887)+18,(FIND("Position",Updates!D887)-(FIND("Account to clone: ",Updates!D887)+18)))))</f>
        <v>#VALUE!</v>
      </c>
      <c r="K887" t="e">
        <f>TRIM(CLEAN(MID(Updates!D887,FIND("Clone permissions of another account: ",Updates!D887)+38,(FIND("Email required:",Updates!D887)-(FIND("Clone permissions of another account: ",Updates!D887)+38)))))</f>
        <v>#VALUE!</v>
      </c>
      <c r="L887" t="e">
        <f t="shared" si="119"/>
        <v>#VALUE!</v>
      </c>
      <c r="M887" s="8" t="e">
        <f>TRIM(CLEAN(MID(Updates!D887,FIND("Branch: ",Updates!D887)+8,(FIND("Division",Updates!D887)-(FIND("Branch: ",Updates!D887)+8)))))</f>
        <v>#VALUE!</v>
      </c>
      <c r="N887" s="8" t="e">
        <f>TRIM(CLEAN(MID(Updates!D887,FIND("Pooled Position: ",Updates!D887)+17,(FIND("Are the",Updates!D887)-(FIND("Pooled Position: ",Updates!D887)+17)))))</f>
        <v>#VALUE!</v>
      </c>
      <c r="O887" t="e">
        <f>TRIM(CLEAN(MID(Updates!D887,FIND("Employee Name: ",Updates!D887)+15,(FIND("Job Title",Updates!D887)-(FIND("Employee Name: ",Updates!D887)+15)))))</f>
        <v>#VALUE!</v>
      </c>
      <c r="P887" t="e">
        <f t="shared" si="120"/>
        <v>#VALUE!</v>
      </c>
      <c r="Q887" t="e">
        <f t="shared" si="121"/>
        <v>#VALUE!</v>
      </c>
      <c r="R887" t="e">
        <f t="shared" si="122"/>
        <v>#VALUE!</v>
      </c>
      <c r="S887" t="e">
        <f>TRIM(CLEAN(MID(Updates!D887,FIND("Account to clone: ",Updates!D887)+18,(FIND("Position",Updates!D887)-(FIND("Account to clone: ",Updates!D887)+18)))))</f>
        <v>#VALUE!</v>
      </c>
      <c r="T887" t="str">
        <f t="shared" si="123"/>
        <v/>
      </c>
      <c r="U887" t="str">
        <f t="shared" si="124"/>
        <v>No</v>
      </c>
      <c r="V887" t="e">
        <f>TRIM(CLEAN(MID(Updates!D887,FIND("Home Share (H:\ drive) required: ",Updates!D887)+4,(FIND("Group Share (S:\ drive) required: ",Updates!D887)-(FIND("Home Share (H:\ drive) required: ",Updates!D887)+4)))))</f>
        <v>#VALUE!</v>
      </c>
      <c r="W887" t="str">
        <f t="shared" si="125"/>
        <v>No</v>
      </c>
      <c r="X887" t="e">
        <f>TRIM(CLEAN(MID(Updates!D887,FIND("S Drive Path: ",Updates!D887)+14,(FIND("Position",Updates!D887)-(FIND("S Drive Path: ",Updates!D887)+14)))))</f>
        <v>#VALUE!</v>
      </c>
      <c r="Y887" t="e">
        <f>("USR\"&amp;Updates!K887)</f>
        <v>#VALUE!</v>
      </c>
      <c r="Z887" t="e">
        <f>Updates!K887&amp;"$"</f>
        <v>#VALUE!</v>
      </c>
      <c r="AA887" s="11">
        <f t="shared" ca="1" si="126"/>
        <v>17</v>
      </c>
      <c r="AB887" s="6" t="str">
        <f ca="1">LOOKUP(AA887,AC2:AC21,AD2:AD21)</f>
        <v>DC4MDB07</v>
      </c>
    </row>
    <row r="888" spans="1:28" ht="12" customHeight="1">
      <c r="A888" s="6" t="e">
        <f>TRIM(CLEAN(MID(Updates!D888,FIND("Network User Id: ",Updates!D888)+17,(FIND("E-MAIL ACCOUNTS",Updates!D888)-(FIND("Network User Id:",Updates!D888)+17)))))</f>
        <v>#VALUE!</v>
      </c>
      <c r="B888" s="6" t="e">
        <f>TRIM(CLEAN(MID(Updates!D888,FIND("Logon ID: ",Updates!D888)+10,(FIND("Password:",Updates!D888)-(FIND("Logon ID:",Updates!D888)+10)))))</f>
        <v>#VALUE!</v>
      </c>
      <c r="C888" t="e">
        <f>TRIM(CLEAN(MID(Updates!D888,FIND("Primary Address: ",Updates!D888)+17,(FIND("Secondary Address:",Updates!D888)-(FIND("Primary Address: ",Updates!D888)+17)))))</f>
        <v>#VALUE!</v>
      </c>
      <c r="D888" t="e">
        <f>TRIM(CLEAN(MID(Updates!D888,FIND("Secondary Address: ",Updates!D888)+19,(FIND("** PLEASE DO NOT REPLY TO THIS E-MAIL. ",Updates!D888)-(FIND("Secondary Address: ",Updates!D888)+19)))))</f>
        <v>#VALUE!</v>
      </c>
      <c r="E888" t="b">
        <f>IF(COUNT(SEARCH({"transpo.ottawa.on.ca"},D888)),"@ottawa.ca")</f>
        <v>0</v>
      </c>
      <c r="F888" s="9" t="e">
        <f t="shared" si="118"/>
        <v>#VALUE!</v>
      </c>
      <c r="G888" t="e">
        <f>TRIM(CLEAN(MID(Updates!D888,FIND("E-mail Address: ",Updates!D888)+16,(FIND("The employee",Updates!D888)-(FIND("E-mail Address: ",Updates!D888)+16)))))</f>
        <v>#VALUE!</v>
      </c>
      <c r="H888" t="e">
        <f>TRIM(CLEAN(MID(Updates!D888,FIND("Account Password: ",Updates!D888)+18,(FIND("NETWORK ACCOUNTS",Updates!D888)-(FIND("Account Password:",Updates!D888)+18)))))</f>
        <v>#VALUE!</v>
      </c>
      <c r="I888" t="e">
        <f>TRIM(CLEAN(MID(Updates!D888,FIND("Password: ",Updates!D888)+10,(FIND("E-mail",Updates!D888)-(FIND("Password:",Updates!D888)+12)))))</f>
        <v>#VALUE!</v>
      </c>
      <c r="J888" t="e">
        <f>TRIM(CLEAN(MID(Updates!D888,FIND("Account to clone: ",Updates!D888)+18,(FIND("Position",Updates!D888)-(FIND("Account to clone: ",Updates!D888)+18)))))</f>
        <v>#VALUE!</v>
      </c>
      <c r="K888" t="e">
        <f>TRIM(CLEAN(MID(Updates!D888,FIND("Clone permissions of another account: ",Updates!D888)+38,(FIND("Email required:",Updates!D888)-(FIND("Clone permissions of another account: ",Updates!D888)+38)))))</f>
        <v>#VALUE!</v>
      </c>
      <c r="L888" t="e">
        <f t="shared" si="119"/>
        <v>#VALUE!</v>
      </c>
      <c r="M888" s="8" t="e">
        <f>TRIM(CLEAN(MID(Updates!D888,FIND("Branch: ",Updates!D888)+8,(FIND("Division",Updates!D888)-(FIND("Branch: ",Updates!D888)+8)))))</f>
        <v>#VALUE!</v>
      </c>
      <c r="N888" s="8" t="e">
        <f>TRIM(CLEAN(MID(Updates!D888,FIND("Pooled Position: ",Updates!D888)+17,(FIND("Are the",Updates!D888)-(FIND("Pooled Position: ",Updates!D888)+17)))))</f>
        <v>#VALUE!</v>
      </c>
      <c r="O888" t="e">
        <f>TRIM(CLEAN(MID(Updates!D888,FIND("Employee Name: ",Updates!D888)+15,(FIND("Job Title",Updates!D888)-(FIND("Employee Name: ",Updates!D888)+15)))))</f>
        <v>#VALUE!</v>
      </c>
      <c r="P888" t="e">
        <f t="shared" si="120"/>
        <v>#VALUE!</v>
      </c>
      <c r="Q888" t="e">
        <f t="shared" si="121"/>
        <v>#VALUE!</v>
      </c>
      <c r="R888" t="e">
        <f t="shared" si="122"/>
        <v>#VALUE!</v>
      </c>
      <c r="S888" t="e">
        <f>TRIM(CLEAN(MID(Updates!D888,FIND("Account to clone: ",Updates!D888)+18,(FIND("Position",Updates!D888)-(FIND("Account to clone: ",Updates!D888)+18)))))</f>
        <v>#VALUE!</v>
      </c>
      <c r="T888" t="str">
        <f t="shared" si="123"/>
        <v/>
      </c>
      <c r="U888" t="str">
        <f t="shared" si="124"/>
        <v>No</v>
      </c>
      <c r="V888" t="e">
        <f>TRIM(CLEAN(MID(Updates!D888,FIND("Home Share (H:\ drive) required: ",Updates!D888)+4,(FIND("Group Share (S:\ drive) required: ",Updates!D888)-(FIND("Home Share (H:\ drive) required: ",Updates!D888)+4)))))</f>
        <v>#VALUE!</v>
      </c>
      <c r="W888" t="str">
        <f t="shared" si="125"/>
        <v>No</v>
      </c>
      <c r="X888" t="e">
        <f>TRIM(CLEAN(MID(Updates!D888,FIND("S Drive Path: ",Updates!D888)+14,(FIND("Position",Updates!D888)-(FIND("S Drive Path: ",Updates!D888)+14)))))</f>
        <v>#VALUE!</v>
      </c>
      <c r="Y888" t="e">
        <f>("USR\"&amp;Updates!K888)</f>
        <v>#VALUE!</v>
      </c>
      <c r="Z888" t="e">
        <f>Updates!K888&amp;"$"</f>
        <v>#VALUE!</v>
      </c>
      <c r="AA888" s="11">
        <f t="shared" ca="1" si="126"/>
        <v>13</v>
      </c>
      <c r="AB888" s="6" t="str">
        <f ca="1">LOOKUP(AA888,AC2:AC21,AD2:AD21)</f>
        <v>DC4MDB03</v>
      </c>
    </row>
    <row r="889" spans="1:28" ht="12" customHeight="1">
      <c r="A889" s="6" t="e">
        <f>TRIM(CLEAN(MID(Updates!D889,FIND("Network User Id: ",Updates!D889)+17,(FIND("E-MAIL ACCOUNTS",Updates!D889)-(FIND("Network User Id:",Updates!D889)+17)))))</f>
        <v>#VALUE!</v>
      </c>
      <c r="B889" s="6" t="e">
        <f>TRIM(CLEAN(MID(Updates!D889,FIND("Logon ID: ",Updates!D889)+10,(FIND("Password:",Updates!D889)-(FIND("Logon ID:",Updates!D889)+10)))))</f>
        <v>#VALUE!</v>
      </c>
      <c r="C889" t="e">
        <f>TRIM(CLEAN(MID(Updates!D889,FIND("Primary Address: ",Updates!D889)+17,(FIND("Secondary Address:",Updates!D889)-(FIND("Primary Address: ",Updates!D889)+17)))))</f>
        <v>#VALUE!</v>
      </c>
      <c r="D889" t="e">
        <f>TRIM(CLEAN(MID(Updates!D889,FIND("Secondary Address: ",Updates!D889)+19,(FIND("** PLEASE DO NOT REPLY TO THIS E-MAIL. ",Updates!D889)-(FIND("Secondary Address: ",Updates!D889)+19)))))</f>
        <v>#VALUE!</v>
      </c>
      <c r="E889" t="b">
        <f>IF(COUNT(SEARCH({"transpo.ottawa.on.ca"},D889)),"@ottawa.ca")</f>
        <v>0</v>
      </c>
      <c r="F889" s="9" t="e">
        <f t="shared" si="118"/>
        <v>#VALUE!</v>
      </c>
      <c r="G889" t="e">
        <f>TRIM(CLEAN(MID(Updates!D889,FIND("E-mail Address: ",Updates!D889)+16,(FIND("The employee",Updates!D889)-(FIND("E-mail Address: ",Updates!D889)+16)))))</f>
        <v>#VALUE!</v>
      </c>
      <c r="H889" t="e">
        <f>TRIM(CLEAN(MID(Updates!D889,FIND("Account Password: ",Updates!D889)+18,(FIND("NETWORK ACCOUNTS",Updates!D889)-(FIND("Account Password:",Updates!D889)+18)))))</f>
        <v>#VALUE!</v>
      </c>
      <c r="I889" t="e">
        <f>TRIM(CLEAN(MID(Updates!D889,FIND("Password: ",Updates!D889)+10,(FIND("E-mail",Updates!D889)-(FIND("Password:",Updates!D889)+12)))))</f>
        <v>#VALUE!</v>
      </c>
      <c r="J889" t="e">
        <f>TRIM(CLEAN(MID(Updates!D889,FIND("Account to clone: ",Updates!D889)+18,(FIND("Position",Updates!D889)-(FIND("Account to clone: ",Updates!D889)+18)))))</f>
        <v>#VALUE!</v>
      </c>
      <c r="K889" t="e">
        <f>TRIM(CLEAN(MID(Updates!D889,FIND("Clone permissions of another account: ",Updates!D889)+38,(FIND("Email required:",Updates!D889)-(FIND("Clone permissions of another account: ",Updates!D889)+38)))))</f>
        <v>#VALUE!</v>
      </c>
      <c r="L889" t="e">
        <f t="shared" si="119"/>
        <v>#VALUE!</v>
      </c>
      <c r="M889" s="8" t="e">
        <f>TRIM(CLEAN(MID(Updates!D889,FIND("Branch: ",Updates!D889)+8,(FIND("Division",Updates!D889)-(FIND("Branch: ",Updates!D889)+8)))))</f>
        <v>#VALUE!</v>
      </c>
      <c r="N889" s="8" t="e">
        <f>TRIM(CLEAN(MID(Updates!D889,FIND("Pooled Position: ",Updates!D889)+17,(FIND("Are the",Updates!D889)-(FIND("Pooled Position: ",Updates!D889)+17)))))</f>
        <v>#VALUE!</v>
      </c>
      <c r="O889" t="e">
        <f>TRIM(CLEAN(MID(Updates!D889,FIND("Employee Name: ",Updates!D889)+15,(FIND("Job Title",Updates!D889)-(FIND("Employee Name: ",Updates!D889)+15)))))</f>
        <v>#VALUE!</v>
      </c>
      <c r="P889" t="e">
        <f t="shared" si="120"/>
        <v>#VALUE!</v>
      </c>
      <c r="Q889" t="e">
        <f t="shared" si="121"/>
        <v>#VALUE!</v>
      </c>
      <c r="R889" t="e">
        <f t="shared" si="122"/>
        <v>#VALUE!</v>
      </c>
      <c r="S889" t="e">
        <f>TRIM(CLEAN(MID(Updates!D889,FIND("Account to clone: ",Updates!D889)+18,(FIND("Position",Updates!D889)-(FIND("Account to clone: ",Updates!D889)+18)))))</f>
        <v>#VALUE!</v>
      </c>
      <c r="T889" t="str">
        <f t="shared" si="123"/>
        <v/>
      </c>
      <c r="U889" t="str">
        <f t="shared" si="124"/>
        <v>No</v>
      </c>
      <c r="V889" t="e">
        <f>TRIM(CLEAN(MID(Updates!D889,FIND("Home Share (H:\ drive) required: ",Updates!D889)+4,(FIND("Group Share (S:\ drive) required: ",Updates!D889)-(FIND("Home Share (H:\ drive) required: ",Updates!D889)+4)))))</f>
        <v>#VALUE!</v>
      </c>
      <c r="W889" t="str">
        <f t="shared" si="125"/>
        <v>No</v>
      </c>
      <c r="X889" t="e">
        <f>TRIM(CLEAN(MID(Updates!D889,FIND("S Drive Path: ",Updates!D889)+14,(FIND("Position",Updates!D889)-(FIND("S Drive Path: ",Updates!D889)+14)))))</f>
        <v>#VALUE!</v>
      </c>
      <c r="Y889" t="e">
        <f>("USR\"&amp;Updates!K889)</f>
        <v>#VALUE!</v>
      </c>
      <c r="Z889" t="e">
        <f>Updates!K889&amp;"$"</f>
        <v>#VALUE!</v>
      </c>
      <c r="AA889" s="11">
        <f t="shared" ca="1" si="126"/>
        <v>18</v>
      </c>
      <c r="AB889" s="6" t="str">
        <f ca="1">LOOKUP(AA889,AC2:AC21,AD2:AD21)</f>
        <v>DC4MDB08</v>
      </c>
    </row>
    <row r="890" spans="1:28" ht="12" customHeight="1">
      <c r="A890" s="6" t="e">
        <f>TRIM(CLEAN(MID(Updates!D890,FIND("Network User Id: ",Updates!D890)+17,(FIND("E-MAIL ACCOUNTS",Updates!D890)-(FIND("Network User Id:",Updates!D890)+17)))))</f>
        <v>#VALUE!</v>
      </c>
      <c r="B890" s="6" t="e">
        <f>TRIM(CLEAN(MID(Updates!D890,FIND("Logon ID: ",Updates!D890)+10,(FIND("Password:",Updates!D890)-(FIND("Logon ID:",Updates!D890)+10)))))</f>
        <v>#VALUE!</v>
      </c>
      <c r="C890" t="e">
        <f>TRIM(CLEAN(MID(Updates!D890,FIND("Primary Address: ",Updates!D890)+17,(FIND("Secondary Address:",Updates!D890)-(FIND("Primary Address: ",Updates!D890)+17)))))</f>
        <v>#VALUE!</v>
      </c>
      <c r="D890" t="e">
        <f>TRIM(CLEAN(MID(Updates!D890,FIND("Secondary Address: ",Updates!D890)+19,(FIND("** PLEASE DO NOT REPLY TO THIS E-MAIL. ",Updates!D890)-(FIND("Secondary Address: ",Updates!D890)+19)))))</f>
        <v>#VALUE!</v>
      </c>
      <c r="E890" t="b">
        <f>IF(COUNT(SEARCH({"transpo.ottawa.on.ca"},D890)),"@ottawa.ca")</f>
        <v>0</v>
      </c>
      <c r="F890" s="9" t="e">
        <f t="shared" si="118"/>
        <v>#VALUE!</v>
      </c>
      <c r="G890" t="e">
        <f>TRIM(CLEAN(MID(Updates!D890,FIND("E-mail Address: ",Updates!D890)+16,(FIND("The employee",Updates!D890)-(FIND("E-mail Address: ",Updates!D890)+16)))))</f>
        <v>#VALUE!</v>
      </c>
      <c r="H890" t="e">
        <f>TRIM(CLEAN(MID(Updates!D890,FIND("Account Password: ",Updates!D890)+18,(FIND("NETWORK ACCOUNTS",Updates!D890)-(FIND("Account Password:",Updates!D890)+18)))))</f>
        <v>#VALUE!</v>
      </c>
      <c r="I890" t="e">
        <f>TRIM(CLEAN(MID(Updates!D890,FIND("Password: ",Updates!D890)+10,(FIND("E-mail",Updates!D890)-(FIND("Password:",Updates!D890)+12)))))</f>
        <v>#VALUE!</v>
      </c>
      <c r="J890" t="e">
        <f>TRIM(CLEAN(MID(Updates!D890,FIND("Account to clone: ",Updates!D890)+18,(FIND("Position",Updates!D890)-(FIND("Account to clone: ",Updates!D890)+18)))))</f>
        <v>#VALUE!</v>
      </c>
      <c r="K890" t="e">
        <f>TRIM(CLEAN(MID(Updates!D890,FIND("Clone permissions of another account: ",Updates!D890)+38,(FIND("Email required:",Updates!D890)-(FIND("Clone permissions of another account: ",Updates!D890)+38)))))</f>
        <v>#VALUE!</v>
      </c>
      <c r="L890" t="e">
        <f t="shared" si="119"/>
        <v>#VALUE!</v>
      </c>
      <c r="M890" s="8" t="e">
        <f>TRIM(CLEAN(MID(Updates!D890,FIND("Branch: ",Updates!D890)+8,(FIND("Division",Updates!D890)-(FIND("Branch: ",Updates!D890)+8)))))</f>
        <v>#VALUE!</v>
      </c>
      <c r="N890" s="8" t="e">
        <f>TRIM(CLEAN(MID(Updates!D890,FIND("Pooled Position: ",Updates!D890)+17,(FIND("Are the",Updates!D890)-(FIND("Pooled Position: ",Updates!D890)+17)))))</f>
        <v>#VALUE!</v>
      </c>
      <c r="O890" t="e">
        <f>TRIM(CLEAN(MID(Updates!D890,FIND("Employee Name: ",Updates!D890)+15,(FIND("Job Title",Updates!D890)-(FIND("Employee Name: ",Updates!D890)+15)))))</f>
        <v>#VALUE!</v>
      </c>
      <c r="P890" t="e">
        <f t="shared" si="120"/>
        <v>#VALUE!</v>
      </c>
      <c r="Q890" t="e">
        <f t="shared" si="121"/>
        <v>#VALUE!</v>
      </c>
      <c r="R890" t="e">
        <f t="shared" si="122"/>
        <v>#VALUE!</v>
      </c>
      <c r="S890" t="e">
        <f>TRIM(CLEAN(MID(Updates!D890,FIND("Account to clone: ",Updates!D890)+18,(FIND("Position",Updates!D890)-(FIND("Account to clone: ",Updates!D890)+18)))))</f>
        <v>#VALUE!</v>
      </c>
      <c r="T890" t="str">
        <f t="shared" si="123"/>
        <v/>
      </c>
      <c r="U890" t="str">
        <f t="shared" si="124"/>
        <v>No</v>
      </c>
      <c r="V890" t="e">
        <f>TRIM(CLEAN(MID(Updates!D890,FIND("Home Share (H:\ drive) required: ",Updates!D890)+4,(FIND("Group Share (S:\ drive) required: ",Updates!D890)-(FIND("Home Share (H:\ drive) required: ",Updates!D890)+4)))))</f>
        <v>#VALUE!</v>
      </c>
      <c r="W890" t="str">
        <f t="shared" si="125"/>
        <v>No</v>
      </c>
      <c r="X890" t="e">
        <f>TRIM(CLEAN(MID(Updates!D890,FIND("S Drive Path: ",Updates!D890)+14,(FIND("Position",Updates!D890)-(FIND("S Drive Path: ",Updates!D890)+14)))))</f>
        <v>#VALUE!</v>
      </c>
      <c r="Y890" t="e">
        <f>("USR\"&amp;Updates!K890)</f>
        <v>#VALUE!</v>
      </c>
      <c r="Z890" t="e">
        <f>Updates!K890&amp;"$"</f>
        <v>#VALUE!</v>
      </c>
      <c r="AA890" s="11">
        <f t="shared" ca="1" si="126"/>
        <v>9</v>
      </c>
      <c r="AB890" s="6" t="str">
        <f ca="1">LOOKUP(AA890,AC2:AC21,AD2:AD21)</f>
        <v>DC1MDB09</v>
      </c>
    </row>
    <row r="891" spans="1:28" ht="12" customHeight="1">
      <c r="A891" s="6" t="e">
        <f>TRIM(CLEAN(MID(Updates!D891,FIND("Network User Id: ",Updates!D891)+17,(FIND("E-MAIL ACCOUNTS",Updates!D891)-(FIND("Network User Id:",Updates!D891)+17)))))</f>
        <v>#VALUE!</v>
      </c>
      <c r="B891" s="6" t="e">
        <f>TRIM(CLEAN(MID(Updates!D891,FIND("Logon ID: ",Updates!D891)+10,(FIND("Password:",Updates!D891)-(FIND("Logon ID:",Updates!D891)+10)))))</f>
        <v>#VALUE!</v>
      </c>
      <c r="C891" t="e">
        <f>TRIM(CLEAN(MID(Updates!D891,FIND("Primary Address: ",Updates!D891)+17,(FIND("Secondary Address:",Updates!D891)-(FIND("Primary Address: ",Updates!D891)+17)))))</f>
        <v>#VALUE!</v>
      </c>
      <c r="D891" t="e">
        <f>TRIM(CLEAN(MID(Updates!D891,FIND("Secondary Address: ",Updates!D891)+19,(FIND("** PLEASE DO NOT REPLY TO THIS E-MAIL. ",Updates!D891)-(FIND("Secondary Address: ",Updates!D891)+19)))))</f>
        <v>#VALUE!</v>
      </c>
      <c r="E891" t="b">
        <f>IF(COUNT(SEARCH({"transpo.ottawa.on.ca"},D891)),"@ottawa.ca")</f>
        <v>0</v>
      </c>
      <c r="F891" s="9" t="e">
        <f t="shared" si="118"/>
        <v>#VALUE!</v>
      </c>
      <c r="G891" t="e">
        <f>TRIM(CLEAN(MID(Updates!D891,FIND("E-mail Address: ",Updates!D891)+16,(FIND("The employee",Updates!D891)-(FIND("E-mail Address: ",Updates!D891)+16)))))</f>
        <v>#VALUE!</v>
      </c>
      <c r="H891" t="e">
        <f>TRIM(CLEAN(MID(Updates!D891,FIND("Account Password: ",Updates!D891)+18,(FIND("NETWORK ACCOUNTS",Updates!D891)-(FIND("Account Password:",Updates!D891)+18)))))</f>
        <v>#VALUE!</v>
      </c>
      <c r="I891" t="e">
        <f>TRIM(CLEAN(MID(Updates!D891,FIND("Password: ",Updates!D891)+10,(FIND("E-mail",Updates!D891)-(FIND("Password:",Updates!D891)+12)))))</f>
        <v>#VALUE!</v>
      </c>
      <c r="J891" t="e">
        <f>TRIM(CLEAN(MID(Updates!D891,FIND("Account to clone: ",Updates!D891)+18,(FIND("Position",Updates!D891)-(FIND("Account to clone: ",Updates!D891)+18)))))</f>
        <v>#VALUE!</v>
      </c>
      <c r="K891" t="e">
        <f>TRIM(CLEAN(MID(Updates!D891,FIND("Clone permissions of another account: ",Updates!D891)+38,(FIND("Email required:",Updates!D891)-(FIND("Clone permissions of another account: ",Updates!D891)+38)))))</f>
        <v>#VALUE!</v>
      </c>
      <c r="L891" t="e">
        <f t="shared" si="119"/>
        <v>#VALUE!</v>
      </c>
      <c r="M891" s="8" t="e">
        <f>TRIM(CLEAN(MID(Updates!D891,FIND("Branch: ",Updates!D891)+8,(FIND("Division",Updates!D891)-(FIND("Branch: ",Updates!D891)+8)))))</f>
        <v>#VALUE!</v>
      </c>
      <c r="N891" s="8" t="e">
        <f>TRIM(CLEAN(MID(Updates!D891,FIND("Pooled Position: ",Updates!D891)+17,(FIND("Are the",Updates!D891)-(FIND("Pooled Position: ",Updates!D891)+17)))))</f>
        <v>#VALUE!</v>
      </c>
      <c r="O891" t="e">
        <f>TRIM(CLEAN(MID(Updates!D891,FIND("Employee Name: ",Updates!D891)+15,(FIND("Job Title",Updates!D891)-(FIND("Employee Name: ",Updates!D891)+15)))))</f>
        <v>#VALUE!</v>
      </c>
      <c r="P891" t="e">
        <f t="shared" si="120"/>
        <v>#VALUE!</v>
      </c>
      <c r="Q891" t="e">
        <f t="shared" si="121"/>
        <v>#VALUE!</v>
      </c>
      <c r="R891" t="e">
        <f t="shared" si="122"/>
        <v>#VALUE!</v>
      </c>
      <c r="S891" t="e">
        <f>TRIM(CLEAN(MID(Updates!D891,FIND("Account to clone: ",Updates!D891)+18,(FIND("Position",Updates!D891)-(FIND("Account to clone: ",Updates!D891)+18)))))</f>
        <v>#VALUE!</v>
      </c>
      <c r="T891" t="str">
        <f t="shared" si="123"/>
        <v/>
      </c>
      <c r="U891" t="str">
        <f t="shared" si="124"/>
        <v>No</v>
      </c>
      <c r="V891" t="e">
        <f>TRIM(CLEAN(MID(Updates!D891,FIND("Home Share (H:\ drive) required: ",Updates!D891)+4,(FIND("Group Share (S:\ drive) required: ",Updates!D891)-(FIND("Home Share (H:\ drive) required: ",Updates!D891)+4)))))</f>
        <v>#VALUE!</v>
      </c>
      <c r="W891" t="str">
        <f t="shared" si="125"/>
        <v>No</v>
      </c>
      <c r="X891" t="e">
        <f>TRIM(CLEAN(MID(Updates!D891,FIND("S Drive Path: ",Updates!D891)+14,(FIND("Position",Updates!D891)-(FIND("S Drive Path: ",Updates!D891)+14)))))</f>
        <v>#VALUE!</v>
      </c>
      <c r="Y891" t="e">
        <f>("USR\"&amp;Updates!K891)</f>
        <v>#VALUE!</v>
      </c>
      <c r="Z891" t="e">
        <f>Updates!K891&amp;"$"</f>
        <v>#VALUE!</v>
      </c>
      <c r="AA891" s="11">
        <f t="shared" ca="1" si="126"/>
        <v>2</v>
      </c>
      <c r="AB891" s="6" t="str">
        <f ca="1">LOOKUP(AA891,AC2:AC21,AD2:AD21)</f>
        <v>DC1MDB02</v>
      </c>
    </row>
    <row r="892" spans="1:28" ht="12" customHeight="1">
      <c r="A892" s="6" t="e">
        <f>TRIM(CLEAN(MID(Updates!D892,FIND("Network User Id: ",Updates!D892)+17,(FIND("E-MAIL ACCOUNTS",Updates!D892)-(FIND("Network User Id:",Updates!D892)+17)))))</f>
        <v>#VALUE!</v>
      </c>
      <c r="B892" s="6" t="e">
        <f>TRIM(CLEAN(MID(Updates!D892,FIND("Logon ID: ",Updates!D892)+10,(FIND("Password:",Updates!D892)-(FIND("Logon ID:",Updates!D892)+10)))))</f>
        <v>#VALUE!</v>
      </c>
      <c r="C892" t="e">
        <f>TRIM(CLEAN(MID(Updates!D892,FIND("Primary Address: ",Updates!D892)+17,(FIND("Secondary Address:",Updates!D892)-(FIND("Primary Address: ",Updates!D892)+17)))))</f>
        <v>#VALUE!</v>
      </c>
      <c r="D892" t="e">
        <f>TRIM(CLEAN(MID(Updates!D892,FIND("Secondary Address: ",Updates!D892)+19,(FIND("** PLEASE DO NOT REPLY TO THIS E-MAIL. ",Updates!D892)-(FIND("Secondary Address: ",Updates!D892)+19)))))</f>
        <v>#VALUE!</v>
      </c>
      <c r="E892" t="b">
        <f>IF(COUNT(SEARCH({"transpo.ottawa.on.ca"},D892)),"@ottawa.ca")</f>
        <v>0</v>
      </c>
      <c r="F892" s="9" t="e">
        <f t="shared" si="118"/>
        <v>#VALUE!</v>
      </c>
      <c r="G892" t="e">
        <f>TRIM(CLEAN(MID(Updates!D892,FIND("E-mail Address: ",Updates!D892)+16,(FIND("The employee",Updates!D892)-(FIND("E-mail Address: ",Updates!D892)+16)))))</f>
        <v>#VALUE!</v>
      </c>
      <c r="H892" t="e">
        <f>TRIM(CLEAN(MID(Updates!D892,FIND("Account Password: ",Updates!D892)+18,(FIND("NETWORK ACCOUNTS",Updates!D892)-(FIND("Account Password:",Updates!D892)+18)))))</f>
        <v>#VALUE!</v>
      </c>
      <c r="I892" t="e">
        <f>TRIM(CLEAN(MID(Updates!D892,FIND("Password: ",Updates!D892)+10,(FIND("E-mail",Updates!D892)-(FIND("Password:",Updates!D892)+12)))))</f>
        <v>#VALUE!</v>
      </c>
      <c r="J892" t="e">
        <f>TRIM(CLEAN(MID(Updates!D892,FIND("Account to clone: ",Updates!D892)+18,(FIND("Position",Updates!D892)-(FIND("Account to clone: ",Updates!D892)+18)))))</f>
        <v>#VALUE!</v>
      </c>
      <c r="K892" t="e">
        <f>TRIM(CLEAN(MID(Updates!D892,FIND("Clone permissions of another account: ",Updates!D892)+38,(FIND("Email required:",Updates!D892)-(FIND("Clone permissions of another account: ",Updates!D892)+38)))))</f>
        <v>#VALUE!</v>
      </c>
      <c r="L892" t="e">
        <f t="shared" si="119"/>
        <v>#VALUE!</v>
      </c>
      <c r="M892" s="8" t="e">
        <f>TRIM(CLEAN(MID(Updates!D892,FIND("Branch: ",Updates!D892)+8,(FIND("Division",Updates!D892)-(FIND("Branch: ",Updates!D892)+8)))))</f>
        <v>#VALUE!</v>
      </c>
      <c r="N892" s="8" t="e">
        <f>TRIM(CLEAN(MID(Updates!D892,FIND("Pooled Position: ",Updates!D892)+17,(FIND("Are the",Updates!D892)-(FIND("Pooled Position: ",Updates!D892)+17)))))</f>
        <v>#VALUE!</v>
      </c>
      <c r="O892" t="e">
        <f>TRIM(CLEAN(MID(Updates!D892,FIND("Employee Name: ",Updates!D892)+15,(FIND("Job Title",Updates!D892)-(FIND("Employee Name: ",Updates!D892)+15)))))</f>
        <v>#VALUE!</v>
      </c>
      <c r="P892" t="e">
        <f t="shared" si="120"/>
        <v>#VALUE!</v>
      </c>
      <c r="Q892" t="e">
        <f t="shared" si="121"/>
        <v>#VALUE!</v>
      </c>
      <c r="R892" t="e">
        <f t="shared" si="122"/>
        <v>#VALUE!</v>
      </c>
      <c r="S892" t="e">
        <f>TRIM(CLEAN(MID(Updates!D892,FIND("Account to clone: ",Updates!D892)+18,(FIND("Position",Updates!D892)-(FIND("Account to clone: ",Updates!D892)+18)))))</f>
        <v>#VALUE!</v>
      </c>
      <c r="T892" t="str">
        <f t="shared" si="123"/>
        <v/>
      </c>
      <c r="U892" t="str">
        <f t="shared" si="124"/>
        <v>No</v>
      </c>
      <c r="V892" t="e">
        <f>TRIM(CLEAN(MID(Updates!D892,FIND("Home Share (H:\ drive) required: ",Updates!D892)+4,(FIND("Group Share (S:\ drive) required: ",Updates!D892)-(FIND("Home Share (H:\ drive) required: ",Updates!D892)+4)))))</f>
        <v>#VALUE!</v>
      </c>
      <c r="W892" t="str">
        <f t="shared" si="125"/>
        <v>No</v>
      </c>
      <c r="X892" t="e">
        <f>TRIM(CLEAN(MID(Updates!D892,FIND("S Drive Path: ",Updates!D892)+14,(FIND("Position",Updates!D892)-(FIND("S Drive Path: ",Updates!D892)+14)))))</f>
        <v>#VALUE!</v>
      </c>
      <c r="Y892" t="e">
        <f>("USR\"&amp;Updates!K892)</f>
        <v>#VALUE!</v>
      </c>
      <c r="Z892" t="e">
        <f>Updates!K892&amp;"$"</f>
        <v>#VALUE!</v>
      </c>
      <c r="AA892" s="11">
        <f t="shared" ca="1" si="126"/>
        <v>2</v>
      </c>
      <c r="AB892" s="6" t="str">
        <f ca="1">LOOKUP(AA892,AC2:AC21,AD2:AD21)</f>
        <v>DC1MDB02</v>
      </c>
    </row>
    <row r="893" spans="1:28" ht="12" customHeight="1">
      <c r="A893" s="6" t="e">
        <f>TRIM(CLEAN(MID(Updates!D893,FIND("Network User Id: ",Updates!D893)+17,(FIND("E-MAIL ACCOUNTS",Updates!D893)-(FIND("Network User Id:",Updates!D893)+17)))))</f>
        <v>#VALUE!</v>
      </c>
      <c r="B893" s="6" t="e">
        <f>TRIM(CLEAN(MID(Updates!D893,FIND("Logon ID: ",Updates!D893)+10,(FIND("Password:",Updates!D893)-(FIND("Logon ID:",Updates!D893)+10)))))</f>
        <v>#VALUE!</v>
      </c>
      <c r="C893" t="e">
        <f>TRIM(CLEAN(MID(Updates!D893,FIND("Primary Address: ",Updates!D893)+17,(FIND("Secondary Address:",Updates!D893)-(FIND("Primary Address: ",Updates!D893)+17)))))</f>
        <v>#VALUE!</v>
      </c>
      <c r="D893" t="e">
        <f>TRIM(CLEAN(MID(Updates!D893,FIND("Secondary Address: ",Updates!D893)+19,(FIND("** PLEASE DO NOT REPLY TO THIS E-MAIL. ",Updates!D893)-(FIND("Secondary Address: ",Updates!D893)+19)))))</f>
        <v>#VALUE!</v>
      </c>
      <c r="E893" t="b">
        <f>IF(COUNT(SEARCH({"transpo.ottawa.on.ca"},D893)),"@ottawa.ca")</f>
        <v>0</v>
      </c>
      <c r="F893" s="9" t="e">
        <f t="shared" si="118"/>
        <v>#VALUE!</v>
      </c>
      <c r="G893" t="e">
        <f>TRIM(CLEAN(MID(Updates!D893,FIND("E-mail Address: ",Updates!D893)+16,(FIND("The employee",Updates!D893)-(FIND("E-mail Address: ",Updates!D893)+16)))))</f>
        <v>#VALUE!</v>
      </c>
      <c r="H893" t="e">
        <f>TRIM(CLEAN(MID(Updates!D893,FIND("Account Password: ",Updates!D893)+18,(FIND("NETWORK ACCOUNTS",Updates!D893)-(FIND("Account Password:",Updates!D893)+18)))))</f>
        <v>#VALUE!</v>
      </c>
      <c r="I893" t="e">
        <f>TRIM(CLEAN(MID(Updates!D893,FIND("Password: ",Updates!D893)+10,(FIND("E-mail",Updates!D893)-(FIND("Password:",Updates!D893)+12)))))</f>
        <v>#VALUE!</v>
      </c>
      <c r="J893" t="e">
        <f>TRIM(CLEAN(MID(Updates!D893,FIND("Account to clone: ",Updates!D893)+18,(FIND("Position",Updates!D893)-(FIND("Account to clone: ",Updates!D893)+18)))))</f>
        <v>#VALUE!</v>
      </c>
      <c r="K893" t="e">
        <f>TRIM(CLEAN(MID(Updates!D893,FIND("Clone permissions of another account: ",Updates!D893)+38,(FIND("Email required:",Updates!D893)-(FIND("Clone permissions of another account: ",Updates!D893)+38)))))</f>
        <v>#VALUE!</v>
      </c>
      <c r="L893" t="e">
        <f t="shared" si="119"/>
        <v>#VALUE!</v>
      </c>
      <c r="M893" s="8" t="e">
        <f>TRIM(CLEAN(MID(Updates!D893,FIND("Branch: ",Updates!D893)+8,(FIND("Division",Updates!D893)-(FIND("Branch: ",Updates!D893)+8)))))</f>
        <v>#VALUE!</v>
      </c>
      <c r="N893" s="8" t="e">
        <f>TRIM(CLEAN(MID(Updates!D893,FIND("Pooled Position: ",Updates!D893)+17,(FIND("Are the",Updates!D893)-(FIND("Pooled Position: ",Updates!D893)+17)))))</f>
        <v>#VALUE!</v>
      </c>
      <c r="O893" t="e">
        <f>TRIM(CLEAN(MID(Updates!D893,FIND("Employee Name: ",Updates!D893)+15,(FIND("Job Title",Updates!D893)-(FIND("Employee Name: ",Updates!D893)+15)))))</f>
        <v>#VALUE!</v>
      </c>
      <c r="P893" t="e">
        <f t="shared" si="120"/>
        <v>#VALUE!</v>
      </c>
      <c r="Q893" t="e">
        <f t="shared" si="121"/>
        <v>#VALUE!</v>
      </c>
      <c r="R893" t="e">
        <f t="shared" si="122"/>
        <v>#VALUE!</v>
      </c>
      <c r="S893" t="e">
        <f>TRIM(CLEAN(MID(Updates!D893,FIND("Account to clone: ",Updates!D893)+18,(FIND("Position",Updates!D893)-(FIND("Account to clone: ",Updates!D893)+18)))))</f>
        <v>#VALUE!</v>
      </c>
      <c r="T893" t="str">
        <f t="shared" si="123"/>
        <v/>
      </c>
      <c r="U893" t="str">
        <f t="shared" si="124"/>
        <v>No</v>
      </c>
      <c r="V893" t="e">
        <f>TRIM(CLEAN(MID(Updates!D893,FIND("Home Share (H:\ drive) required: ",Updates!D893)+4,(FIND("Group Share (S:\ drive) required: ",Updates!D893)-(FIND("Home Share (H:\ drive) required: ",Updates!D893)+4)))))</f>
        <v>#VALUE!</v>
      </c>
      <c r="W893" t="str">
        <f t="shared" si="125"/>
        <v>No</v>
      </c>
      <c r="X893" t="e">
        <f>TRIM(CLEAN(MID(Updates!D893,FIND("S Drive Path: ",Updates!D893)+14,(FIND("Position",Updates!D893)-(FIND("S Drive Path: ",Updates!D893)+14)))))</f>
        <v>#VALUE!</v>
      </c>
      <c r="Y893" t="e">
        <f>("USR\"&amp;Updates!K893)</f>
        <v>#VALUE!</v>
      </c>
      <c r="Z893" t="e">
        <f>Updates!K893&amp;"$"</f>
        <v>#VALUE!</v>
      </c>
      <c r="AA893" s="11">
        <f t="shared" ca="1" si="126"/>
        <v>1</v>
      </c>
      <c r="AB893" s="6" t="str">
        <f ca="1">LOOKUP(AA893,AC2:AC21,AD2:AD21)</f>
        <v>DC1MDB01</v>
      </c>
    </row>
    <row r="894" spans="1:28" ht="12" customHeight="1">
      <c r="A894" s="6" t="e">
        <f>TRIM(CLEAN(MID(Updates!D894,FIND("Network User Id: ",Updates!D894)+17,(FIND("E-MAIL ACCOUNTS",Updates!D894)-(FIND("Network User Id:",Updates!D894)+17)))))</f>
        <v>#VALUE!</v>
      </c>
      <c r="B894" s="6" t="e">
        <f>TRIM(CLEAN(MID(Updates!D894,FIND("Logon ID: ",Updates!D894)+10,(FIND("Password:",Updates!D894)-(FIND("Logon ID:",Updates!D894)+10)))))</f>
        <v>#VALUE!</v>
      </c>
      <c r="C894" t="e">
        <f>TRIM(CLEAN(MID(Updates!D894,FIND("Primary Address: ",Updates!D894)+17,(FIND("Secondary Address:",Updates!D894)-(FIND("Primary Address: ",Updates!D894)+17)))))</f>
        <v>#VALUE!</v>
      </c>
      <c r="D894" t="e">
        <f>TRIM(CLEAN(MID(Updates!D894,FIND("Secondary Address: ",Updates!D894)+19,(FIND("** PLEASE DO NOT REPLY TO THIS E-MAIL. ",Updates!D894)-(FIND("Secondary Address: ",Updates!D894)+19)))))</f>
        <v>#VALUE!</v>
      </c>
      <c r="E894" t="b">
        <f>IF(COUNT(SEARCH({"transpo.ottawa.on.ca"},D894)),"@ottawa.ca")</f>
        <v>0</v>
      </c>
      <c r="F894" s="9" t="e">
        <f t="shared" si="118"/>
        <v>#VALUE!</v>
      </c>
      <c r="G894" t="e">
        <f>TRIM(CLEAN(MID(Updates!D894,FIND("E-mail Address: ",Updates!D894)+16,(FIND("The employee",Updates!D894)-(FIND("E-mail Address: ",Updates!D894)+16)))))</f>
        <v>#VALUE!</v>
      </c>
      <c r="H894" t="e">
        <f>TRIM(CLEAN(MID(Updates!D894,FIND("Account Password: ",Updates!D894)+18,(FIND("NETWORK ACCOUNTS",Updates!D894)-(FIND("Account Password:",Updates!D894)+18)))))</f>
        <v>#VALUE!</v>
      </c>
      <c r="I894" t="e">
        <f>TRIM(CLEAN(MID(Updates!D894,FIND("Password: ",Updates!D894)+10,(FIND("E-mail",Updates!D894)-(FIND("Password:",Updates!D894)+12)))))</f>
        <v>#VALUE!</v>
      </c>
      <c r="J894" t="e">
        <f>TRIM(CLEAN(MID(Updates!D894,FIND("Account to clone: ",Updates!D894)+18,(FIND("Position",Updates!D894)-(FIND("Account to clone: ",Updates!D894)+18)))))</f>
        <v>#VALUE!</v>
      </c>
      <c r="K894" t="e">
        <f>TRIM(CLEAN(MID(Updates!D894,FIND("Clone permissions of another account: ",Updates!D894)+38,(FIND("Email required:",Updates!D894)-(FIND("Clone permissions of another account: ",Updates!D894)+38)))))</f>
        <v>#VALUE!</v>
      </c>
      <c r="L894" t="e">
        <f t="shared" si="119"/>
        <v>#VALUE!</v>
      </c>
      <c r="M894" s="8" t="e">
        <f>TRIM(CLEAN(MID(Updates!D894,FIND("Branch: ",Updates!D894)+8,(FIND("Division",Updates!D894)-(FIND("Branch: ",Updates!D894)+8)))))</f>
        <v>#VALUE!</v>
      </c>
      <c r="N894" s="8" t="e">
        <f>TRIM(CLEAN(MID(Updates!D894,FIND("Pooled Position: ",Updates!D894)+17,(FIND("Are the",Updates!D894)-(FIND("Pooled Position: ",Updates!D894)+17)))))</f>
        <v>#VALUE!</v>
      </c>
      <c r="O894" t="e">
        <f>TRIM(CLEAN(MID(Updates!D894,FIND("Employee Name: ",Updates!D894)+15,(FIND("Job Title",Updates!D894)-(FIND("Employee Name: ",Updates!D894)+15)))))</f>
        <v>#VALUE!</v>
      </c>
      <c r="P894" t="e">
        <f t="shared" si="120"/>
        <v>#VALUE!</v>
      </c>
      <c r="Q894" t="e">
        <f t="shared" si="121"/>
        <v>#VALUE!</v>
      </c>
      <c r="R894" t="e">
        <f t="shared" si="122"/>
        <v>#VALUE!</v>
      </c>
      <c r="S894" t="e">
        <f>TRIM(CLEAN(MID(Updates!D894,FIND("Account to clone: ",Updates!D894)+18,(FIND("Position",Updates!D894)-(FIND("Account to clone: ",Updates!D894)+18)))))</f>
        <v>#VALUE!</v>
      </c>
      <c r="T894" t="str">
        <f t="shared" si="123"/>
        <v/>
      </c>
      <c r="U894" t="str">
        <f t="shared" si="124"/>
        <v>No</v>
      </c>
      <c r="V894" t="e">
        <f>TRIM(CLEAN(MID(Updates!D894,FIND("Home Share (H:\ drive) required: ",Updates!D894)+4,(FIND("Group Share (S:\ drive) required: ",Updates!D894)-(FIND("Home Share (H:\ drive) required: ",Updates!D894)+4)))))</f>
        <v>#VALUE!</v>
      </c>
      <c r="W894" t="str">
        <f t="shared" si="125"/>
        <v>No</v>
      </c>
      <c r="X894" t="e">
        <f>TRIM(CLEAN(MID(Updates!D894,FIND("S Drive Path: ",Updates!D894)+14,(FIND("Position",Updates!D894)-(FIND("S Drive Path: ",Updates!D894)+14)))))</f>
        <v>#VALUE!</v>
      </c>
      <c r="Y894" t="e">
        <f>("USR\"&amp;Updates!K894)</f>
        <v>#VALUE!</v>
      </c>
      <c r="Z894" t="e">
        <f>Updates!K894&amp;"$"</f>
        <v>#VALUE!</v>
      </c>
      <c r="AA894" s="11">
        <f t="shared" ca="1" si="126"/>
        <v>4</v>
      </c>
      <c r="AB894" s="6" t="str">
        <f ca="1">LOOKUP(AA894,AC2:AC21,AD2:AD21)</f>
        <v>DC1MDB04</v>
      </c>
    </row>
    <row r="895" spans="1:28" ht="12" customHeight="1">
      <c r="A895" s="6" t="e">
        <f>TRIM(CLEAN(MID(Updates!D895,FIND("Network User Id: ",Updates!D895)+17,(FIND("E-MAIL ACCOUNTS",Updates!D895)-(FIND("Network User Id:",Updates!D895)+17)))))</f>
        <v>#VALUE!</v>
      </c>
      <c r="B895" s="6" t="e">
        <f>TRIM(CLEAN(MID(Updates!D895,FIND("Logon ID: ",Updates!D895)+10,(FIND("Password:",Updates!D895)-(FIND("Logon ID:",Updates!D895)+10)))))</f>
        <v>#VALUE!</v>
      </c>
      <c r="C895" t="e">
        <f>TRIM(CLEAN(MID(Updates!D895,FIND("Primary Address: ",Updates!D895)+17,(FIND("Secondary Address:",Updates!D895)-(FIND("Primary Address: ",Updates!D895)+17)))))</f>
        <v>#VALUE!</v>
      </c>
      <c r="D895" t="e">
        <f>TRIM(CLEAN(MID(Updates!D895,FIND("Secondary Address: ",Updates!D895)+19,(FIND("** PLEASE DO NOT REPLY TO THIS E-MAIL. ",Updates!D895)-(FIND("Secondary Address: ",Updates!D895)+19)))))</f>
        <v>#VALUE!</v>
      </c>
      <c r="E895" t="b">
        <f>IF(COUNT(SEARCH({"transpo.ottawa.on.ca"},D895)),"@ottawa.ca")</f>
        <v>0</v>
      </c>
      <c r="F895" s="9" t="e">
        <f t="shared" si="118"/>
        <v>#VALUE!</v>
      </c>
      <c r="G895" t="e">
        <f>TRIM(CLEAN(MID(Updates!D895,FIND("E-mail Address: ",Updates!D895)+16,(FIND("The employee",Updates!D895)-(FIND("E-mail Address: ",Updates!D895)+16)))))</f>
        <v>#VALUE!</v>
      </c>
      <c r="H895" t="e">
        <f>TRIM(CLEAN(MID(Updates!D895,FIND("Account Password: ",Updates!D895)+18,(FIND("NETWORK ACCOUNTS",Updates!D895)-(FIND("Account Password:",Updates!D895)+18)))))</f>
        <v>#VALUE!</v>
      </c>
      <c r="I895" t="e">
        <f>TRIM(CLEAN(MID(Updates!D895,FIND("Password: ",Updates!D895)+10,(FIND("E-mail",Updates!D895)-(FIND("Password:",Updates!D895)+12)))))</f>
        <v>#VALUE!</v>
      </c>
      <c r="J895" t="e">
        <f>TRIM(CLEAN(MID(Updates!D895,FIND("Account to clone: ",Updates!D895)+18,(FIND("Position",Updates!D895)-(FIND("Account to clone: ",Updates!D895)+18)))))</f>
        <v>#VALUE!</v>
      </c>
      <c r="K895" t="e">
        <f>TRIM(CLEAN(MID(Updates!D895,FIND("Clone permissions of another account: ",Updates!D895)+38,(FIND("Email required:",Updates!D895)-(FIND("Clone permissions of another account: ",Updates!D895)+38)))))</f>
        <v>#VALUE!</v>
      </c>
      <c r="L895" t="e">
        <f t="shared" si="119"/>
        <v>#VALUE!</v>
      </c>
      <c r="M895" s="8" t="e">
        <f>TRIM(CLEAN(MID(Updates!D895,FIND("Branch: ",Updates!D895)+8,(FIND("Division",Updates!D895)-(FIND("Branch: ",Updates!D895)+8)))))</f>
        <v>#VALUE!</v>
      </c>
      <c r="N895" s="8" t="e">
        <f>TRIM(CLEAN(MID(Updates!D895,FIND("Pooled Position: ",Updates!D895)+17,(FIND("Are the",Updates!D895)-(FIND("Pooled Position: ",Updates!D895)+17)))))</f>
        <v>#VALUE!</v>
      </c>
      <c r="O895" t="e">
        <f>TRIM(CLEAN(MID(Updates!D895,FIND("Employee Name: ",Updates!D895)+15,(FIND("Job Title",Updates!D895)-(FIND("Employee Name: ",Updates!D895)+15)))))</f>
        <v>#VALUE!</v>
      </c>
      <c r="P895" t="e">
        <f t="shared" si="120"/>
        <v>#VALUE!</v>
      </c>
      <c r="Q895" t="e">
        <f t="shared" si="121"/>
        <v>#VALUE!</v>
      </c>
      <c r="R895" t="e">
        <f t="shared" si="122"/>
        <v>#VALUE!</v>
      </c>
      <c r="S895" t="e">
        <f>TRIM(CLEAN(MID(Updates!D895,FIND("Account to clone: ",Updates!D895)+18,(FIND("Position",Updates!D895)-(FIND("Account to clone: ",Updates!D895)+18)))))</f>
        <v>#VALUE!</v>
      </c>
      <c r="T895" t="str">
        <f t="shared" si="123"/>
        <v/>
      </c>
      <c r="U895" t="str">
        <f t="shared" si="124"/>
        <v>No</v>
      </c>
      <c r="V895" t="e">
        <f>TRIM(CLEAN(MID(Updates!D895,FIND("Home Share (H:\ drive) required: ",Updates!D895)+4,(FIND("Group Share (S:\ drive) required: ",Updates!D895)-(FIND("Home Share (H:\ drive) required: ",Updates!D895)+4)))))</f>
        <v>#VALUE!</v>
      </c>
      <c r="W895" t="str">
        <f t="shared" si="125"/>
        <v>No</v>
      </c>
      <c r="X895" t="e">
        <f>TRIM(CLEAN(MID(Updates!D895,FIND("S Drive Path: ",Updates!D895)+14,(FIND("Position",Updates!D895)-(FIND("S Drive Path: ",Updates!D895)+14)))))</f>
        <v>#VALUE!</v>
      </c>
      <c r="Y895" t="e">
        <f>("USR\"&amp;Updates!K895)</f>
        <v>#VALUE!</v>
      </c>
      <c r="Z895" t="e">
        <f>Updates!K895&amp;"$"</f>
        <v>#VALUE!</v>
      </c>
      <c r="AA895" s="11">
        <f t="shared" ca="1" si="126"/>
        <v>20</v>
      </c>
      <c r="AB895" s="6" t="str">
        <f ca="1">LOOKUP(AA895,AC2:AC21,AD2:AD21)</f>
        <v>DC4MDB10</v>
      </c>
    </row>
    <row r="896" spans="1:28" ht="12" customHeight="1">
      <c r="A896" s="6" t="e">
        <f>TRIM(CLEAN(MID(Updates!D896,FIND("Network User Id: ",Updates!D896)+17,(FIND("E-MAIL ACCOUNTS",Updates!D896)-(FIND("Network User Id:",Updates!D896)+17)))))</f>
        <v>#VALUE!</v>
      </c>
      <c r="B896" s="6" t="e">
        <f>TRIM(CLEAN(MID(Updates!D896,FIND("Logon ID: ",Updates!D896)+10,(FIND("Password:",Updates!D896)-(FIND("Logon ID:",Updates!D896)+10)))))</f>
        <v>#VALUE!</v>
      </c>
      <c r="C896" t="e">
        <f>TRIM(CLEAN(MID(Updates!D896,FIND("Primary Address: ",Updates!D896)+17,(FIND("Secondary Address:",Updates!D896)-(FIND("Primary Address: ",Updates!D896)+17)))))</f>
        <v>#VALUE!</v>
      </c>
      <c r="D896" t="e">
        <f>TRIM(CLEAN(MID(Updates!D896,FIND("Secondary Address: ",Updates!D896)+19,(FIND("** PLEASE DO NOT REPLY TO THIS E-MAIL. ",Updates!D896)-(FIND("Secondary Address: ",Updates!D896)+19)))))</f>
        <v>#VALUE!</v>
      </c>
      <c r="E896" t="b">
        <f>IF(COUNT(SEARCH({"transpo.ottawa.on.ca"},D896)),"@ottawa.ca")</f>
        <v>0</v>
      </c>
      <c r="F896" s="9" t="e">
        <f t="shared" si="118"/>
        <v>#VALUE!</v>
      </c>
      <c r="G896" t="e">
        <f>TRIM(CLEAN(MID(Updates!D896,FIND("E-mail Address: ",Updates!D896)+16,(FIND("The employee",Updates!D896)-(FIND("E-mail Address: ",Updates!D896)+16)))))</f>
        <v>#VALUE!</v>
      </c>
      <c r="H896" t="e">
        <f>TRIM(CLEAN(MID(Updates!D896,FIND("Account Password: ",Updates!D896)+18,(FIND("NETWORK ACCOUNTS",Updates!D896)-(FIND("Account Password:",Updates!D896)+18)))))</f>
        <v>#VALUE!</v>
      </c>
      <c r="I896" t="e">
        <f>TRIM(CLEAN(MID(Updates!D896,FIND("Password: ",Updates!D896)+10,(FIND("E-mail",Updates!D896)-(FIND("Password:",Updates!D896)+12)))))</f>
        <v>#VALUE!</v>
      </c>
      <c r="J896" t="e">
        <f>TRIM(CLEAN(MID(Updates!D896,FIND("Account to clone: ",Updates!D896)+18,(FIND("Position",Updates!D896)-(FIND("Account to clone: ",Updates!D896)+18)))))</f>
        <v>#VALUE!</v>
      </c>
      <c r="K896" t="e">
        <f>TRIM(CLEAN(MID(Updates!D896,FIND("Clone permissions of another account: ",Updates!D896)+38,(FIND("Email required:",Updates!D896)-(FIND("Clone permissions of another account: ",Updates!D896)+38)))))</f>
        <v>#VALUE!</v>
      </c>
      <c r="L896" t="e">
        <f t="shared" si="119"/>
        <v>#VALUE!</v>
      </c>
      <c r="M896" s="8" t="e">
        <f>TRIM(CLEAN(MID(Updates!D896,FIND("Branch: ",Updates!D896)+8,(FIND("Division",Updates!D896)-(FIND("Branch: ",Updates!D896)+8)))))</f>
        <v>#VALUE!</v>
      </c>
      <c r="N896" s="8" t="e">
        <f>TRIM(CLEAN(MID(Updates!D896,FIND("Pooled Position: ",Updates!D896)+17,(FIND("Are the",Updates!D896)-(FIND("Pooled Position: ",Updates!D896)+17)))))</f>
        <v>#VALUE!</v>
      </c>
      <c r="O896" t="e">
        <f>TRIM(CLEAN(MID(Updates!D896,FIND("Employee Name: ",Updates!D896)+15,(FIND("Job Title",Updates!D896)-(FIND("Employee Name: ",Updates!D896)+15)))))</f>
        <v>#VALUE!</v>
      </c>
      <c r="P896" t="e">
        <f t="shared" si="120"/>
        <v>#VALUE!</v>
      </c>
      <c r="Q896" t="e">
        <f t="shared" si="121"/>
        <v>#VALUE!</v>
      </c>
      <c r="R896" t="e">
        <f t="shared" si="122"/>
        <v>#VALUE!</v>
      </c>
      <c r="S896" t="e">
        <f>TRIM(CLEAN(MID(Updates!D896,FIND("Account to clone: ",Updates!D896)+18,(FIND("Position",Updates!D896)-(FIND("Account to clone: ",Updates!D896)+18)))))</f>
        <v>#VALUE!</v>
      </c>
      <c r="T896" t="str">
        <f t="shared" si="123"/>
        <v/>
      </c>
      <c r="U896" t="str">
        <f t="shared" si="124"/>
        <v>No</v>
      </c>
      <c r="V896" t="e">
        <f>TRIM(CLEAN(MID(Updates!D896,FIND("Home Share (H:\ drive) required: ",Updates!D896)+4,(FIND("Group Share (S:\ drive) required: ",Updates!D896)-(FIND("Home Share (H:\ drive) required: ",Updates!D896)+4)))))</f>
        <v>#VALUE!</v>
      </c>
      <c r="W896" t="str">
        <f t="shared" si="125"/>
        <v>No</v>
      </c>
      <c r="X896" t="e">
        <f>TRIM(CLEAN(MID(Updates!D896,FIND("S Drive Path: ",Updates!D896)+14,(FIND("Position",Updates!D896)-(FIND("S Drive Path: ",Updates!D896)+14)))))</f>
        <v>#VALUE!</v>
      </c>
      <c r="Y896" t="e">
        <f>("USR\"&amp;Updates!K896)</f>
        <v>#VALUE!</v>
      </c>
      <c r="Z896" t="e">
        <f>Updates!K896&amp;"$"</f>
        <v>#VALUE!</v>
      </c>
      <c r="AA896" s="11">
        <f t="shared" ca="1" si="126"/>
        <v>18</v>
      </c>
      <c r="AB896" s="6" t="str">
        <f ca="1">LOOKUP(AA896,AC2:AC21,AD2:AD21)</f>
        <v>DC4MDB08</v>
      </c>
    </row>
    <row r="897" spans="1:28" ht="12" customHeight="1">
      <c r="A897" s="6" t="e">
        <f>TRIM(CLEAN(MID(Updates!D897,FIND("Network User Id: ",Updates!D897)+17,(FIND("E-MAIL ACCOUNTS",Updates!D897)-(FIND("Network User Id:",Updates!D897)+17)))))</f>
        <v>#VALUE!</v>
      </c>
      <c r="B897" s="6" t="e">
        <f>TRIM(CLEAN(MID(Updates!D897,FIND("Logon ID: ",Updates!D897)+10,(FIND("Password:",Updates!D897)-(FIND("Logon ID:",Updates!D897)+10)))))</f>
        <v>#VALUE!</v>
      </c>
      <c r="C897" t="e">
        <f>TRIM(CLEAN(MID(Updates!D897,FIND("Primary Address: ",Updates!D897)+17,(FIND("Secondary Address:",Updates!D897)-(FIND("Primary Address: ",Updates!D897)+17)))))</f>
        <v>#VALUE!</v>
      </c>
      <c r="D897" t="e">
        <f>TRIM(CLEAN(MID(Updates!D897,FIND("Secondary Address: ",Updates!D897)+19,(FIND("** PLEASE DO NOT REPLY TO THIS E-MAIL. ",Updates!D897)-(FIND("Secondary Address: ",Updates!D897)+19)))))</f>
        <v>#VALUE!</v>
      </c>
      <c r="E897" t="b">
        <f>IF(COUNT(SEARCH({"transpo.ottawa.on.ca"},D897)),"@ottawa.ca")</f>
        <v>0</v>
      </c>
      <c r="F897" s="9" t="e">
        <f t="shared" si="118"/>
        <v>#VALUE!</v>
      </c>
      <c r="G897" t="e">
        <f>TRIM(CLEAN(MID(Updates!D897,FIND("E-mail Address: ",Updates!D897)+16,(FIND("The employee",Updates!D897)-(FIND("E-mail Address: ",Updates!D897)+16)))))</f>
        <v>#VALUE!</v>
      </c>
      <c r="H897" t="e">
        <f>TRIM(CLEAN(MID(Updates!D897,FIND("Account Password: ",Updates!D897)+18,(FIND("NETWORK ACCOUNTS",Updates!D897)-(FIND("Account Password:",Updates!D897)+18)))))</f>
        <v>#VALUE!</v>
      </c>
      <c r="I897" t="e">
        <f>TRIM(CLEAN(MID(Updates!D897,FIND("Password: ",Updates!D897)+10,(FIND("E-mail",Updates!D897)-(FIND("Password:",Updates!D897)+12)))))</f>
        <v>#VALUE!</v>
      </c>
      <c r="J897" t="e">
        <f>TRIM(CLEAN(MID(Updates!D897,FIND("Account to clone: ",Updates!D897)+18,(FIND("Position",Updates!D897)-(FIND("Account to clone: ",Updates!D897)+18)))))</f>
        <v>#VALUE!</v>
      </c>
      <c r="K897" t="e">
        <f>TRIM(CLEAN(MID(Updates!D897,FIND("Clone permissions of another account: ",Updates!D897)+38,(FIND("Email required:",Updates!D897)-(FIND("Clone permissions of another account: ",Updates!D897)+38)))))</f>
        <v>#VALUE!</v>
      </c>
      <c r="L897" t="e">
        <f t="shared" si="119"/>
        <v>#VALUE!</v>
      </c>
      <c r="M897" s="8" t="e">
        <f>TRIM(CLEAN(MID(Updates!D897,FIND("Branch: ",Updates!D897)+8,(FIND("Division",Updates!D897)-(FIND("Branch: ",Updates!D897)+8)))))</f>
        <v>#VALUE!</v>
      </c>
      <c r="N897" s="8" t="e">
        <f>TRIM(CLEAN(MID(Updates!D897,FIND("Pooled Position: ",Updates!D897)+17,(FIND("Are the",Updates!D897)-(FIND("Pooled Position: ",Updates!D897)+17)))))</f>
        <v>#VALUE!</v>
      </c>
      <c r="O897" t="e">
        <f>TRIM(CLEAN(MID(Updates!D897,FIND("Employee Name: ",Updates!D897)+15,(FIND("Job Title",Updates!D897)-(FIND("Employee Name: ",Updates!D897)+15)))))</f>
        <v>#VALUE!</v>
      </c>
      <c r="P897" t="e">
        <f t="shared" si="120"/>
        <v>#VALUE!</v>
      </c>
      <c r="Q897" t="e">
        <f t="shared" si="121"/>
        <v>#VALUE!</v>
      </c>
      <c r="R897" t="e">
        <f t="shared" si="122"/>
        <v>#VALUE!</v>
      </c>
      <c r="S897" t="e">
        <f>TRIM(CLEAN(MID(Updates!D897,FIND("Account to clone: ",Updates!D897)+18,(FIND("Position",Updates!D897)-(FIND("Account to clone: ",Updates!D897)+18)))))</f>
        <v>#VALUE!</v>
      </c>
      <c r="T897" t="str">
        <f t="shared" si="123"/>
        <v/>
      </c>
      <c r="U897" t="str">
        <f t="shared" si="124"/>
        <v>No</v>
      </c>
      <c r="V897" t="e">
        <f>TRIM(CLEAN(MID(Updates!D897,FIND("Home Share (H:\ drive) required: ",Updates!D897)+4,(FIND("Group Share (S:\ drive) required: ",Updates!D897)-(FIND("Home Share (H:\ drive) required: ",Updates!D897)+4)))))</f>
        <v>#VALUE!</v>
      </c>
      <c r="W897" t="str">
        <f t="shared" si="125"/>
        <v>No</v>
      </c>
      <c r="X897" t="e">
        <f>TRIM(CLEAN(MID(Updates!D897,FIND("S Drive Path: ",Updates!D897)+14,(FIND("Position",Updates!D897)-(FIND("S Drive Path: ",Updates!D897)+14)))))</f>
        <v>#VALUE!</v>
      </c>
      <c r="Y897" t="e">
        <f>("USR\"&amp;Updates!K897)</f>
        <v>#VALUE!</v>
      </c>
      <c r="Z897" t="e">
        <f>Updates!K897&amp;"$"</f>
        <v>#VALUE!</v>
      </c>
      <c r="AA897" s="11">
        <f t="shared" ca="1" si="126"/>
        <v>15</v>
      </c>
      <c r="AB897" s="6" t="str">
        <f ca="1">LOOKUP(AA897,AC2:AC21,AD2:AD21)</f>
        <v>DC4MDB05</v>
      </c>
    </row>
    <row r="898" spans="1:28" ht="12" customHeight="1">
      <c r="A898" s="6" t="e">
        <f>TRIM(CLEAN(MID(Updates!D898,FIND("Network User Id: ",Updates!D898)+17,(FIND("E-MAIL ACCOUNTS",Updates!D898)-(FIND("Network User Id:",Updates!D898)+17)))))</f>
        <v>#VALUE!</v>
      </c>
      <c r="B898" s="6" t="e">
        <f>TRIM(CLEAN(MID(Updates!D898,FIND("Logon ID: ",Updates!D898)+10,(FIND("Password:",Updates!D898)-(FIND("Logon ID:",Updates!D898)+10)))))</f>
        <v>#VALUE!</v>
      </c>
      <c r="C898" t="e">
        <f>TRIM(CLEAN(MID(Updates!D898,FIND("Primary Address: ",Updates!D898)+17,(FIND("Secondary Address:",Updates!D898)-(FIND("Primary Address: ",Updates!D898)+17)))))</f>
        <v>#VALUE!</v>
      </c>
      <c r="D898" t="e">
        <f>TRIM(CLEAN(MID(Updates!D898,FIND("Secondary Address: ",Updates!D898)+19,(FIND("** PLEASE DO NOT REPLY TO THIS E-MAIL. ",Updates!D898)-(FIND("Secondary Address: ",Updates!D898)+19)))))</f>
        <v>#VALUE!</v>
      </c>
      <c r="E898" t="b">
        <f>IF(COUNT(SEARCH({"transpo.ottawa.on.ca"},D898)),"@ottawa.ca")</f>
        <v>0</v>
      </c>
      <c r="F898" s="9" t="e">
        <f t="shared" si="118"/>
        <v>#VALUE!</v>
      </c>
      <c r="G898" t="e">
        <f>TRIM(CLEAN(MID(Updates!D898,FIND("E-mail Address: ",Updates!D898)+16,(FIND("The employee",Updates!D898)-(FIND("E-mail Address: ",Updates!D898)+16)))))</f>
        <v>#VALUE!</v>
      </c>
      <c r="H898" t="e">
        <f>TRIM(CLEAN(MID(Updates!D898,FIND("Account Password: ",Updates!D898)+18,(FIND("NETWORK ACCOUNTS",Updates!D898)-(FIND("Account Password:",Updates!D898)+18)))))</f>
        <v>#VALUE!</v>
      </c>
      <c r="I898" t="e">
        <f>TRIM(CLEAN(MID(Updates!D898,FIND("Password: ",Updates!D898)+10,(FIND("E-mail",Updates!D898)-(FIND("Password:",Updates!D898)+12)))))</f>
        <v>#VALUE!</v>
      </c>
      <c r="J898" t="e">
        <f>TRIM(CLEAN(MID(Updates!D898,FIND("Account to clone: ",Updates!D898)+18,(FIND("Position",Updates!D898)-(FIND("Account to clone: ",Updates!D898)+18)))))</f>
        <v>#VALUE!</v>
      </c>
      <c r="K898" t="e">
        <f>TRIM(CLEAN(MID(Updates!D898,FIND("Clone permissions of another account: ",Updates!D898)+38,(FIND("Email required:",Updates!D898)-(FIND("Clone permissions of another account: ",Updates!D898)+38)))))</f>
        <v>#VALUE!</v>
      </c>
      <c r="L898" t="e">
        <f t="shared" si="119"/>
        <v>#VALUE!</v>
      </c>
      <c r="M898" s="8" t="e">
        <f>TRIM(CLEAN(MID(Updates!D898,FIND("Branch: ",Updates!D898)+8,(FIND("Division",Updates!D898)-(FIND("Branch: ",Updates!D898)+8)))))</f>
        <v>#VALUE!</v>
      </c>
      <c r="N898" s="8" t="e">
        <f>TRIM(CLEAN(MID(Updates!D898,FIND("Pooled Position: ",Updates!D898)+17,(FIND("Are the",Updates!D898)-(FIND("Pooled Position: ",Updates!D898)+17)))))</f>
        <v>#VALUE!</v>
      </c>
      <c r="O898" t="e">
        <f>TRIM(CLEAN(MID(Updates!D898,FIND("Employee Name: ",Updates!D898)+15,(FIND("Job Title",Updates!D898)-(FIND("Employee Name: ",Updates!D898)+15)))))</f>
        <v>#VALUE!</v>
      </c>
      <c r="P898" t="e">
        <f t="shared" si="120"/>
        <v>#VALUE!</v>
      </c>
      <c r="Q898" t="e">
        <f t="shared" si="121"/>
        <v>#VALUE!</v>
      </c>
      <c r="R898" t="e">
        <f t="shared" si="122"/>
        <v>#VALUE!</v>
      </c>
      <c r="S898" t="e">
        <f>TRIM(CLEAN(MID(Updates!D898,FIND("Account to clone: ",Updates!D898)+18,(FIND("Position",Updates!D898)-(FIND("Account to clone: ",Updates!D898)+18)))))</f>
        <v>#VALUE!</v>
      </c>
      <c r="T898" t="str">
        <f t="shared" si="123"/>
        <v/>
      </c>
      <c r="U898" t="str">
        <f t="shared" si="124"/>
        <v>No</v>
      </c>
      <c r="V898" t="e">
        <f>TRIM(CLEAN(MID(Updates!D898,FIND("Home Share (H:\ drive) required: ",Updates!D898)+4,(FIND("Group Share (S:\ drive) required: ",Updates!D898)-(FIND("Home Share (H:\ drive) required: ",Updates!D898)+4)))))</f>
        <v>#VALUE!</v>
      </c>
      <c r="W898" t="str">
        <f t="shared" si="125"/>
        <v>No</v>
      </c>
      <c r="X898" t="e">
        <f>TRIM(CLEAN(MID(Updates!D898,FIND("S Drive Path: ",Updates!D898)+14,(FIND("Position",Updates!D898)-(FIND("S Drive Path: ",Updates!D898)+14)))))</f>
        <v>#VALUE!</v>
      </c>
      <c r="Y898" t="e">
        <f>("USR\"&amp;Updates!K898)</f>
        <v>#VALUE!</v>
      </c>
      <c r="Z898" t="e">
        <f>Updates!K898&amp;"$"</f>
        <v>#VALUE!</v>
      </c>
      <c r="AA898" s="11">
        <f t="shared" ca="1" si="126"/>
        <v>11</v>
      </c>
      <c r="AB898" s="6" t="str">
        <f ca="1">LOOKUP(AA898,AC2:AC21,AD2:AD21)</f>
        <v>DC4MDB01</v>
      </c>
    </row>
    <row r="899" spans="1:28" ht="12" customHeight="1">
      <c r="A899" s="6" t="e">
        <f>TRIM(CLEAN(MID(Updates!D899,FIND("Network User Id: ",Updates!D899)+17,(FIND("E-MAIL ACCOUNTS",Updates!D899)-(FIND("Network User Id:",Updates!D899)+17)))))</f>
        <v>#VALUE!</v>
      </c>
      <c r="B899" s="6" t="e">
        <f>TRIM(CLEAN(MID(Updates!D899,FIND("Logon ID: ",Updates!D899)+10,(FIND("Password:",Updates!D899)-(FIND("Logon ID:",Updates!D899)+10)))))</f>
        <v>#VALUE!</v>
      </c>
      <c r="C899" t="e">
        <f>TRIM(CLEAN(MID(Updates!D899,FIND("Primary Address: ",Updates!D899)+17,(FIND("Secondary Address:",Updates!D899)-(FIND("Primary Address: ",Updates!D899)+17)))))</f>
        <v>#VALUE!</v>
      </c>
      <c r="D899" t="e">
        <f>TRIM(CLEAN(MID(Updates!D899,FIND("Secondary Address: ",Updates!D899)+19,(FIND("** PLEASE DO NOT REPLY TO THIS E-MAIL. ",Updates!D899)-(FIND("Secondary Address: ",Updates!D899)+19)))))</f>
        <v>#VALUE!</v>
      </c>
      <c r="E899" t="b">
        <f>IF(COUNT(SEARCH({"transpo.ottawa.on.ca"},D899)),"@ottawa.ca")</f>
        <v>0</v>
      </c>
      <c r="F899" s="9" t="e">
        <f t="shared" ref="F899:F962" si="127">TRIM(LEFT(SUBSTITUTE(D899,"@",REPT(" ",LEN(D899))),LEN(D899)))</f>
        <v>#VALUE!</v>
      </c>
      <c r="G899" t="e">
        <f>TRIM(CLEAN(MID(Updates!D899,FIND("E-mail Address: ",Updates!D899)+16,(FIND("The employee",Updates!D899)-(FIND("E-mail Address: ",Updates!D899)+16)))))</f>
        <v>#VALUE!</v>
      </c>
      <c r="H899" t="e">
        <f>TRIM(CLEAN(MID(Updates!D899,FIND("Account Password: ",Updates!D899)+18,(FIND("NETWORK ACCOUNTS",Updates!D899)-(FIND("Account Password:",Updates!D899)+18)))))</f>
        <v>#VALUE!</v>
      </c>
      <c r="I899" t="e">
        <f>TRIM(CLEAN(MID(Updates!D899,FIND("Password: ",Updates!D899)+10,(FIND("E-mail",Updates!D899)-(FIND("Password:",Updates!D899)+12)))))</f>
        <v>#VALUE!</v>
      </c>
      <c r="J899" t="e">
        <f>TRIM(CLEAN(MID(Updates!D899,FIND("Account to clone: ",Updates!D899)+18,(FIND("Position",Updates!D899)-(FIND("Account to clone: ",Updates!D899)+18)))))</f>
        <v>#VALUE!</v>
      </c>
      <c r="K899" t="e">
        <f>TRIM(CLEAN(MID(Updates!D899,FIND("Clone permissions of another account: ",Updates!D899)+38,(FIND("Email required:",Updates!D899)-(FIND("Clone permissions of another account: ",Updates!D899)+38)))))</f>
        <v>#VALUE!</v>
      </c>
      <c r="L899" t="e">
        <f t="shared" ref="L899:L962" si="128">IF(K899="No","",K899)</f>
        <v>#VALUE!</v>
      </c>
      <c r="M899" s="8" t="e">
        <f>TRIM(CLEAN(MID(Updates!D899,FIND("Branch: ",Updates!D899)+8,(FIND("Division",Updates!D899)-(FIND("Branch: ",Updates!D899)+8)))))</f>
        <v>#VALUE!</v>
      </c>
      <c r="N899" s="8" t="e">
        <f>TRIM(CLEAN(MID(Updates!D899,FIND("Pooled Position: ",Updates!D899)+17,(FIND("Are the",Updates!D899)-(FIND("Pooled Position: ",Updates!D899)+17)))))</f>
        <v>#VALUE!</v>
      </c>
      <c r="O899" t="e">
        <f>TRIM(CLEAN(MID(Updates!D899,FIND("Employee Name: ",Updates!D899)+15,(FIND("Job Title",Updates!D899)-(FIND("Employee Name: ",Updates!D899)+15)))))</f>
        <v>#VALUE!</v>
      </c>
      <c r="P899" t="e">
        <f t="shared" ref="P899:P962" si="129">TRIM(CLEAN(IF(ISTEXT(B899)=FALSE,A899,IF(ISTEXT(B899)=TRUE,B899))))</f>
        <v>#VALUE!</v>
      </c>
      <c r="Q899" t="e">
        <f t="shared" ref="Q899:Q962" si="130">TRIM(CLEAN(IF(ISTEXT(G899)=FALSE,D899,IF(ISTEXT(G899)=TRUE,G899))))</f>
        <v>#VALUE!</v>
      </c>
      <c r="R899" t="e">
        <f t="shared" ref="R899:R962" si="131">TRIM(CLEAN(IF(ISTEXT(I899)=FALSE,H899,IF(ISTEXT(I899)=TRUE,I899))))</f>
        <v>#VALUE!</v>
      </c>
      <c r="S899" t="e">
        <f>TRIM(CLEAN(MID(Updates!D899,FIND("Account to clone: ",Updates!D899)+18,(FIND("Position",Updates!D899)-(FIND("Account to clone: ",Updates!D899)+18)))))</f>
        <v>#VALUE!</v>
      </c>
      <c r="T899" t="str">
        <f t="shared" ref="T899:T962" si="132">TRIM(CLEAN(IF(ISERROR(S899),"",S899)))</f>
        <v/>
      </c>
      <c r="U899" t="str">
        <f t="shared" ref="U899:U962" si="133">IF(T899="","No","Yes")</f>
        <v>No</v>
      </c>
      <c r="V899" t="e">
        <f>TRIM(CLEAN(MID(Updates!D899,FIND("Home Share (H:\ drive) required: ",Updates!D899)+4,(FIND("Group Share (S:\ drive) required: ",Updates!D899)-(FIND("Home Share (H:\ drive) required: ",Updates!D899)+4)))))</f>
        <v>#VALUE!</v>
      </c>
      <c r="W899" t="str">
        <f t="shared" ref="W899:W962" si="134">IF(ISERROR(V899),"No",V899)</f>
        <v>No</v>
      </c>
      <c r="X899" t="e">
        <f>TRIM(CLEAN(MID(Updates!D899,FIND("S Drive Path: ",Updates!D899)+14,(FIND("Position",Updates!D899)-(FIND("S Drive Path: ",Updates!D899)+14)))))</f>
        <v>#VALUE!</v>
      </c>
      <c r="Y899" t="e">
        <f>("USR\"&amp;Updates!K899)</f>
        <v>#VALUE!</v>
      </c>
      <c r="Z899" t="e">
        <f>Updates!K899&amp;"$"</f>
        <v>#VALUE!</v>
      </c>
      <c r="AA899" s="11">
        <f t="shared" ref="AA899:AA962" ca="1" si="135">RANDBETWEEN(1,20)</f>
        <v>12</v>
      </c>
      <c r="AB899" s="6" t="str">
        <f ca="1">LOOKUP(AA899,AC2:AC21,AD2:AD21)</f>
        <v>DC4MDB02</v>
      </c>
    </row>
    <row r="900" spans="1:28" ht="12" customHeight="1">
      <c r="A900" s="6" t="e">
        <f>TRIM(CLEAN(MID(Updates!D900,FIND("Network User Id: ",Updates!D900)+17,(FIND("E-MAIL ACCOUNTS",Updates!D900)-(FIND("Network User Id:",Updates!D900)+17)))))</f>
        <v>#VALUE!</v>
      </c>
      <c r="B900" s="6" t="e">
        <f>TRIM(CLEAN(MID(Updates!D900,FIND("Logon ID: ",Updates!D900)+10,(FIND("Password:",Updates!D900)-(FIND("Logon ID:",Updates!D900)+10)))))</f>
        <v>#VALUE!</v>
      </c>
      <c r="C900" t="e">
        <f>TRIM(CLEAN(MID(Updates!D900,FIND("Primary Address: ",Updates!D900)+17,(FIND("Secondary Address:",Updates!D900)-(FIND("Primary Address: ",Updates!D900)+17)))))</f>
        <v>#VALUE!</v>
      </c>
      <c r="D900" t="e">
        <f>TRIM(CLEAN(MID(Updates!D900,FIND("Secondary Address: ",Updates!D900)+19,(FIND("** PLEASE DO NOT REPLY TO THIS E-MAIL. ",Updates!D900)-(FIND("Secondary Address: ",Updates!D900)+19)))))</f>
        <v>#VALUE!</v>
      </c>
      <c r="E900" t="b">
        <f>IF(COUNT(SEARCH({"transpo.ottawa.on.ca"},D900)),"@ottawa.ca")</f>
        <v>0</v>
      </c>
      <c r="F900" s="9" t="e">
        <f t="shared" si="127"/>
        <v>#VALUE!</v>
      </c>
      <c r="G900" t="e">
        <f>TRIM(CLEAN(MID(Updates!D900,FIND("E-mail Address: ",Updates!D900)+16,(FIND("The employee",Updates!D900)-(FIND("E-mail Address: ",Updates!D900)+16)))))</f>
        <v>#VALUE!</v>
      </c>
      <c r="H900" t="e">
        <f>TRIM(CLEAN(MID(Updates!D900,FIND("Account Password: ",Updates!D900)+18,(FIND("NETWORK ACCOUNTS",Updates!D900)-(FIND("Account Password:",Updates!D900)+18)))))</f>
        <v>#VALUE!</v>
      </c>
      <c r="I900" t="e">
        <f>TRIM(CLEAN(MID(Updates!D900,FIND("Password: ",Updates!D900)+10,(FIND("E-mail",Updates!D900)-(FIND("Password:",Updates!D900)+12)))))</f>
        <v>#VALUE!</v>
      </c>
      <c r="J900" t="e">
        <f>TRIM(CLEAN(MID(Updates!D900,FIND("Account to clone: ",Updates!D900)+18,(FIND("Position",Updates!D900)-(FIND("Account to clone: ",Updates!D900)+18)))))</f>
        <v>#VALUE!</v>
      </c>
      <c r="K900" t="e">
        <f>TRIM(CLEAN(MID(Updates!D900,FIND("Clone permissions of another account: ",Updates!D900)+38,(FIND("Email required:",Updates!D900)-(FIND("Clone permissions of another account: ",Updates!D900)+38)))))</f>
        <v>#VALUE!</v>
      </c>
      <c r="L900" t="e">
        <f t="shared" si="128"/>
        <v>#VALUE!</v>
      </c>
      <c r="M900" s="8" t="e">
        <f>TRIM(CLEAN(MID(Updates!D900,FIND("Branch: ",Updates!D900)+8,(FIND("Division",Updates!D900)-(FIND("Branch: ",Updates!D900)+8)))))</f>
        <v>#VALUE!</v>
      </c>
      <c r="N900" s="8" t="e">
        <f>TRIM(CLEAN(MID(Updates!D900,FIND("Pooled Position: ",Updates!D900)+17,(FIND("Are the",Updates!D900)-(FIND("Pooled Position: ",Updates!D900)+17)))))</f>
        <v>#VALUE!</v>
      </c>
      <c r="O900" t="e">
        <f>TRIM(CLEAN(MID(Updates!D900,FIND("Employee Name: ",Updates!D900)+15,(FIND("Job Title",Updates!D900)-(FIND("Employee Name: ",Updates!D900)+15)))))</f>
        <v>#VALUE!</v>
      </c>
      <c r="P900" t="e">
        <f t="shared" si="129"/>
        <v>#VALUE!</v>
      </c>
      <c r="Q900" t="e">
        <f t="shared" si="130"/>
        <v>#VALUE!</v>
      </c>
      <c r="R900" t="e">
        <f t="shared" si="131"/>
        <v>#VALUE!</v>
      </c>
      <c r="S900" t="e">
        <f>TRIM(CLEAN(MID(Updates!D900,FIND("Account to clone: ",Updates!D900)+18,(FIND("Position",Updates!D900)-(FIND("Account to clone: ",Updates!D900)+18)))))</f>
        <v>#VALUE!</v>
      </c>
      <c r="T900" t="str">
        <f t="shared" si="132"/>
        <v/>
      </c>
      <c r="U900" t="str">
        <f t="shared" si="133"/>
        <v>No</v>
      </c>
      <c r="V900" t="e">
        <f>TRIM(CLEAN(MID(Updates!D900,FIND("Home Share (H:\ drive) required: ",Updates!D900)+4,(FIND("Group Share (S:\ drive) required: ",Updates!D900)-(FIND("Home Share (H:\ drive) required: ",Updates!D900)+4)))))</f>
        <v>#VALUE!</v>
      </c>
      <c r="W900" t="str">
        <f t="shared" si="134"/>
        <v>No</v>
      </c>
      <c r="X900" t="e">
        <f>TRIM(CLEAN(MID(Updates!D900,FIND("S Drive Path: ",Updates!D900)+14,(FIND("Position",Updates!D900)-(FIND("S Drive Path: ",Updates!D900)+14)))))</f>
        <v>#VALUE!</v>
      </c>
      <c r="Y900" t="e">
        <f>("USR\"&amp;Updates!K900)</f>
        <v>#VALUE!</v>
      </c>
      <c r="Z900" t="e">
        <f>Updates!K900&amp;"$"</f>
        <v>#VALUE!</v>
      </c>
      <c r="AA900" s="11">
        <f t="shared" ca="1" si="135"/>
        <v>11</v>
      </c>
      <c r="AB900" s="6" t="str">
        <f ca="1">LOOKUP(AA900,AC2:AC21,AD2:AD21)</f>
        <v>DC4MDB01</v>
      </c>
    </row>
    <row r="901" spans="1:28" ht="12" customHeight="1">
      <c r="A901" s="6" t="e">
        <f>TRIM(CLEAN(MID(Updates!D901,FIND("Network User Id: ",Updates!D901)+17,(FIND("E-MAIL ACCOUNTS",Updates!D901)-(FIND("Network User Id:",Updates!D901)+17)))))</f>
        <v>#VALUE!</v>
      </c>
      <c r="B901" s="6" t="e">
        <f>TRIM(CLEAN(MID(Updates!D901,FIND("Logon ID: ",Updates!D901)+10,(FIND("Password:",Updates!D901)-(FIND("Logon ID:",Updates!D901)+10)))))</f>
        <v>#VALUE!</v>
      </c>
      <c r="C901" t="e">
        <f>TRIM(CLEAN(MID(Updates!D901,FIND("Primary Address: ",Updates!D901)+17,(FIND("Secondary Address:",Updates!D901)-(FIND("Primary Address: ",Updates!D901)+17)))))</f>
        <v>#VALUE!</v>
      </c>
      <c r="D901" t="e">
        <f>TRIM(CLEAN(MID(Updates!D901,FIND("Secondary Address: ",Updates!D901)+19,(FIND("** PLEASE DO NOT REPLY TO THIS E-MAIL. ",Updates!D901)-(FIND("Secondary Address: ",Updates!D901)+19)))))</f>
        <v>#VALUE!</v>
      </c>
      <c r="E901" t="b">
        <f>IF(COUNT(SEARCH({"transpo.ottawa.on.ca"},D901)),"@ottawa.ca")</f>
        <v>0</v>
      </c>
      <c r="F901" s="9" t="e">
        <f t="shared" si="127"/>
        <v>#VALUE!</v>
      </c>
      <c r="G901" t="e">
        <f>TRIM(CLEAN(MID(Updates!D901,FIND("E-mail Address: ",Updates!D901)+16,(FIND("The employee",Updates!D901)-(FIND("E-mail Address: ",Updates!D901)+16)))))</f>
        <v>#VALUE!</v>
      </c>
      <c r="H901" t="e">
        <f>TRIM(CLEAN(MID(Updates!D901,FIND("Account Password: ",Updates!D901)+18,(FIND("NETWORK ACCOUNTS",Updates!D901)-(FIND("Account Password:",Updates!D901)+18)))))</f>
        <v>#VALUE!</v>
      </c>
      <c r="I901" t="e">
        <f>TRIM(CLEAN(MID(Updates!D901,FIND("Password: ",Updates!D901)+10,(FIND("E-mail",Updates!D901)-(FIND("Password:",Updates!D901)+12)))))</f>
        <v>#VALUE!</v>
      </c>
      <c r="J901" t="e">
        <f>TRIM(CLEAN(MID(Updates!D901,FIND("Account to clone: ",Updates!D901)+18,(FIND("Position",Updates!D901)-(FIND("Account to clone: ",Updates!D901)+18)))))</f>
        <v>#VALUE!</v>
      </c>
      <c r="K901" t="e">
        <f>TRIM(CLEAN(MID(Updates!D901,FIND("Clone permissions of another account: ",Updates!D901)+38,(FIND("Email required:",Updates!D901)-(FIND("Clone permissions of another account: ",Updates!D901)+38)))))</f>
        <v>#VALUE!</v>
      </c>
      <c r="L901" t="e">
        <f t="shared" si="128"/>
        <v>#VALUE!</v>
      </c>
      <c r="M901" s="8" t="e">
        <f>TRIM(CLEAN(MID(Updates!D901,FIND("Branch: ",Updates!D901)+8,(FIND("Division",Updates!D901)-(FIND("Branch: ",Updates!D901)+8)))))</f>
        <v>#VALUE!</v>
      </c>
      <c r="N901" s="8" t="e">
        <f>TRIM(CLEAN(MID(Updates!D901,FIND("Pooled Position: ",Updates!D901)+17,(FIND("Are the",Updates!D901)-(FIND("Pooled Position: ",Updates!D901)+17)))))</f>
        <v>#VALUE!</v>
      </c>
      <c r="O901" t="e">
        <f>TRIM(CLEAN(MID(Updates!D901,FIND("Employee Name: ",Updates!D901)+15,(FIND("Job Title",Updates!D901)-(FIND("Employee Name: ",Updates!D901)+15)))))</f>
        <v>#VALUE!</v>
      </c>
      <c r="P901" t="e">
        <f t="shared" si="129"/>
        <v>#VALUE!</v>
      </c>
      <c r="Q901" t="e">
        <f t="shared" si="130"/>
        <v>#VALUE!</v>
      </c>
      <c r="R901" t="e">
        <f t="shared" si="131"/>
        <v>#VALUE!</v>
      </c>
      <c r="S901" t="e">
        <f>TRIM(CLEAN(MID(Updates!D901,FIND("Account to clone: ",Updates!D901)+18,(FIND("Position",Updates!D901)-(FIND("Account to clone: ",Updates!D901)+18)))))</f>
        <v>#VALUE!</v>
      </c>
      <c r="T901" t="str">
        <f t="shared" si="132"/>
        <v/>
      </c>
      <c r="U901" t="str">
        <f t="shared" si="133"/>
        <v>No</v>
      </c>
      <c r="V901" t="e">
        <f>TRIM(CLEAN(MID(Updates!D901,FIND("Home Share (H:\ drive) required: ",Updates!D901)+4,(FIND("Group Share (S:\ drive) required: ",Updates!D901)-(FIND("Home Share (H:\ drive) required: ",Updates!D901)+4)))))</f>
        <v>#VALUE!</v>
      </c>
      <c r="W901" t="str">
        <f t="shared" si="134"/>
        <v>No</v>
      </c>
      <c r="X901" t="e">
        <f>TRIM(CLEAN(MID(Updates!D901,FIND("S Drive Path: ",Updates!D901)+14,(FIND("Position",Updates!D901)-(FIND("S Drive Path: ",Updates!D901)+14)))))</f>
        <v>#VALUE!</v>
      </c>
      <c r="Y901" t="e">
        <f>("USR\"&amp;Updates!K901)</f>
        <v>#VALUE!</v>
      </c>
      <c r="Z901" t="e">
        <f>Updates!K901&amp;"$"</f>
        <v>#VALUE!</v>
      </c>
      <c r="AA901" s="11">
        <f t="shared" ca="1" si="135"/>
        <v>19</v>
      </c>
      <c r="AB901" s="6" t="str">
        <f ca="1">LOOKUP(AA901,AC2:AC21,AD2:AD21)</f>
        <v>DC4MDB09</v>
      </c>
    </row>
    <row r="902" spans="1:28" ht="12" customHeight="1">
      <c r="A902" s="6" t="e">
        <f>TRIM(CLEAN(MID(Updates!D902,FIND("Network User Id: ",Updates!D902)+17,(FIND("E-MAIL ACCOUNTS",Updates!D902)-(FIND("Network User Id:",Updates!D902)+17)))))</f>
        <v>#VALUE!</v>
      </c>
      <c r="B902" s="6" t="e">
        <f>TRIM(CLEAN(MID(Updates!D902,FIND("Logon ID: ",Updates!D902)+10,(FIND("Password:",Updates!D902)-(FIND("Logon ID:",Updates!D902)+10)))))</f>
        <v>#VALUE!</v>
      </c>
      <c r="C902" t="e">
        <f>TRIM(CLEAN(MID(Updates!D902,FIND("Primary Address: ",Updates!D902)+17,(FIND("Secondary Address:",Updates!D902)-(FIND("Primary Address: ",Updates!D902)+17)))))</f>
        <v>#VALUE!</v>
      </c>
      <c r="D902" t="e">
        <f>TRIM(CLEAN(MID(Updates!D902,FIND("Secondary Address: ",Updates!D902)+19,(FIND("** PLEASE DO NOT REPLY TO THIS E-MAIL. ",Updates!D902)-(FIND("Secondary Address: ",Updates!D902)+19)))))</f>
        <v>#VALUE!</v>
      </c>
      <c r="E902" t="b">
        <f>IF(COUNT(SEARCH({"transpo.ottawa.on.ca"},D902)),"@ottawa.ca")</f>
        <v>0</v>
      </c>
      <c r="F902" s="9" t="e">
        <f t="shared" si="127"/>
        <v>#VALUE!</v>
      </c>
      <c r="G902" t="e">
        <f>TRIM(CLEAN(MID(Updates!D902,FIND("E-mail Address: ",Updates!D902)+16,(FIND("The employee",Updates!D902)-(FIND("E-mail Address: ",Updates!D902)+16)))))</f>
        <v>#VALUE!</v>
      </c>
      <c r="H902" t="e">
        <f>TRIM(CLEAN(MID(Updates!D902,FIND("Account Password: ",Updates!D902)+18,(FIND("NETWORK ACCOUNTS",Updates!D902)-(FIND("Account Password:",Updates!D902)+18)))))</f>
        <v>#VALUE!</v>
      </c>
      <c r="I902" t="e">
        <f>TRIM(CLEAN(MID(Updates!D902,FIND("Password: ",Updates!D902)+10,(FIND("E-mail",Updates!D902)-(FIND("Password:",Updates!D902)+12)))))</f>
        <v>#VALUE!</v>
      </c>
      <c r="J902" t="e">
        <f>TRIM(CLEAN(MID(Updates!D902,FIND("Account to clone: ",Updates!D902)+18,(FIND("Position",Updates!D902)-(FIND("Account to clone: ",Updates!D902)+18)))))</f>
        <v>#VALUE!</v>
      </c>
      <c r="K902" t="e">
        <f>TRIM(CLEAN(MID(Updates!D902,FIND("Clone permissions of another account: ",Updates!D902)+38,(FIND("Email required:",Updates!D902)-(FIND("Clone permissions of another account: ",Updates!D902)+38)))))</f>
        <v>#VALUE!</v>
      </c>
      <c r="L902" t="e">
        <f t="shared" si="128"/>
        <v>#VALUE!</v>
      </c>
      <c r="M902" s="8" t="e">
        <f>TRIM(CLEAN(MID(Updates!D902,FIND("Branch: ",Updates!D902)+8,(FIND("Division",Updates!D902)-(FIND("Branch: ",Updates!D902)+8)))))</f>
        <v>#VALUE!</v>
      </c>
      <c r="N902" s="8" t="e">
        <f>TRIM(CLEAN(MID(Updates!D902,FIND("Pooled Position: ",Updates!D902)+17,(FIND("Are the",Updates!D902)-(FIND("Pooled Position: ",Updates!D902)+17)))))</f>
        <v>#VALUE!</v>
      </c>
      <c r="O902" t="e">
        <f>TRIM(CLEAN(MID(Updates!D902,FIND("Employee Name: ",Updates!D902)+15,(FIND("Job Title",Updates!D902)-(FIND("Employee Name: ",Updates!D902)+15)))))</f>
        <v>#VALUE!</v>
      </c>
      <c r="P902" t="e">
        <f t="shared" si="129"/>
        <v>#VALUE!</v>
      </c>
      <c r="Q902" t="e">
        <f t="shared" si="130"/>
        <v>#VALUE!</v>
      </c>
      <c r="R902" t="e">
        <f t="shared" si="131"/>
        <v>#VALUE!</v>
      </c>
      <c r="S902" t="e">
        <f>TRIM(CLEAN(MID(Updates!D902,FIND("Account to clone: ",Updates!D902)+18,(FIND("Position",Updates!D902)-(FIND("Account to clone: ",Updates!D902)+18)))))</f>
        <v>#VALUE!</v>
      </c>
      <c r="T902" t="str">
        <f t="shared" si="132"/>
        <v/>
      </c>
      <c r="U902" t="str">
        <f t="shared" si="133"/>
        <v>No</v>
      </c>
      <c r="V902" t="e">
        <f>TRIM(CLEAN(MID(Updates!D902,FIND("Home Share (H:\ drive) required: ",Updates!D902)+4,(FIND("Group Share (S:\ drive) required: ",Updates!D902)-(FIND("Home Share (H:\ drive) required: ",Updates!D902)+4)))))</f>
        <v>#VALUE!</v>
      </c>
      <c r="W902" t="str">
        <f t="shared" si="134"/>
        <v>No</v>
      </c>
      <c r="X902" t="e">
        <f>TRIM(CLEAN(MID(Updates!D902,FIND("S Drive Path: ",Updates!D902)+14,(FIND("Position",Updates!D902)-(FIND("S Drive Path: ",Updates!D902)+14)))))</f>
        <v>#VALUE!</v>
      </c>
      <c r="Y902" t="e">
        <f>("USR\"&amp;Updates!K902)</f>
        <v>#VALUE!</v>
      </c>
      <c r="Z902" t="e">
        <f>Updates!K902&amp;"$"</f>
        <v>#VALUE!</v>
      </c>
      <c r="AA902" s="11">
        <f t="shared" ca="1" si="135"/>
        <v>15</v>
      </c>
      <c r="AB902" s="6" t="str">
        <f ca="1">LOOKUP(AA902,AC2:AC21,AD2:AD21)</f>
        <v>DC4MDB05</v>
      </c>
    </row>
    <row r="903" spans="1:28" ht="12" customHeight="1">
      <c r="A903" s="6" t="e">
        <f>TRIM(CLEAN(MID(Updates!D903,FIND("Network User Id: ",Updates!D903)+17,(FIND("E-MAIL ACCOUNTS",Updates!D903)-(FIND("Network User Id:",Updates!D903)+17)))))</f>
        <v>#VALUE!</v>
      </c>
      <c r="B903" s="6" t="e">
        <f>TRIM(CLEAN(MID(Updates!D903,FIND("Logon ID: ",Updates!D903)+10,(FIND("Password:",Updates!D903)-(FIND("Logon ID:",Updates!D903)+10)))))</f>
        <v>#VALUE!</v>
      </c>
      <c r="C903" t="e">
        <f>TRIM(CLEAN(MID(Updates!D903,FIND("Primary Address: ",Updates!D903)+17,(FIND("Secondary Address:",Updates!D903)-(FIND("Primary Address: ",Updates!D903)+17)))))</f>
        <v>#VALUE!</v>
      </c>
      <c r="D903" t="e">
        <f>TRIM(CLEAN(MID(Updates!D903,FIND("Secondary Address: ",Updates!D903)+19,(FIND("** PLEASE DO NOT REPLY TO THIS E-MAIL. ",Updates!D903)-(FIND("Secondary Address: ",Updates!D903)+19)))))</f>
        <v>#VALUE!</v>
      </c>
      <c r="E903" t="b">
        <f>IF(COUNT(SEARCH({"transpo.ottawa.on.ca"},D903)),"@ottawa.ca")</f>
        <v>0</v>
      </c>
      <c r="F903" s="9" t="e">
        <f t="shared" si="127"/>
        <v>#VALUE!</v>
      </c>
      <c r="G903" t="e">
        <f>TRIM(CLEAN(MID(Updates!D903,FIND("E-mail Address: ",Updates!D903)+16,(FIND("The employee",Updates!D903)-(FIND("E-mail Address: ",Updates!D903)+16)))))</f>
        <v>#VALUE!</v>
      </c>
      <c r="H903" t="e">
        <f>TRIM(CLEAN(MID(Updates!D903,FIND("Account Password: ",Updates!D903)+18,(FIND("NETWORK ACCOUNTS",Updates!D903)-(FIND("Account Password:",Updates!D903)+18)))))</f>
        <v>#VALUE!</v>
      </c>
      <c r="I903" t="e">
        <f>TRIM(CLEAN(MID(Updates!D903,FIND("Password: ",Updates!D903)+10,(FIND("E-mail",Updates!D903)-(FIND("Password:",Updates!D903)+12)))))</f>
        <v>#VALUE!</v>
      </c>
      <c r="J903" t="e">
        <f>TRIM(CLEAN(MID(Updates!D903,FIND("Account to clone: ",Updates!D903)+18,(FIND("Position",Updates!D903)-(FIND("Account to clone: ",Updates!D903)+18)))))</f>
        <v>#VALUE!</v>
      </c>
      <c r="K903" t="e">
        <f>TRIM(CLEAN(MID(Updates!D903,FIND("Clone permissions of another account: ",Updates!D903)+38,(FIND("Email required:",Updates!D903)-(FIND("Clone permissions of another account: ",Updates!D903)+38)))))</f>
        <v>#VALUE!</v>
      </c>
      <c r="L903" t="e">
        <f t="shared" si="128"/>
        <v>#VALUE!</v>
      </c>
      <c r="M903" s="8" t="e">
        <f>TRIM(CLEAN(MID(Updates!D903,FIND("Branch: ",Updates!D903)+8,(FIND("Division",Updates!D903)-(FIND("Branch: ",Updates!D903)+8)))))</f>
        <v>#VALUE!</v>
      </c>
      <c r="N903" s="8" t="e">
        <f>TRIM(CLEAN(MID(Updates!D903,FIND("Pooled Position: ",Updates!D903)+17,(FIND("Are the",Updates!D903)-(FIND("Pooled Position: ",Updates!D903)+17)))))</f>
        <v>#VALUE!</v>
      </c>
      <c r="O903" t="e">
        <f>TRIM(CLEAN(MID(Updates!D903,FIND("Employee Name: ",Updates!D903)+15,(FIND("Job Title",Updates!D903)-(FIND("Employee Name: ",Updates!D903)+15)))))</f>
        <v>#VALUE!</v>
      </c>
      <c r="P903" t="e">
        <f t="shared" si="129"/>
        <v>#VALUE!</v>
      </c>
      <c r="Q903" t="e">
        <f t="shared" si="130"/>
        <v>#VALUE!</v>
      </c>
      <c r="R903" t="e">
        <f t="shared" si="131"/>
        <v>#VALUE!</v>
      </c>
      <c r="S903" t="e">
        <f>TRIM(CLEAN(MID(Updates!D903,FIND("Account to clone: ",Updates!D903)+18,(FIND("Position",Updates!D903)-(FIND("Account to clone: ",Updates!D903)+18)))))</f>
        <v>#VALUE!</v>
      </c>
      <c r="T903" t="str">
        <f t="shared" si="132"/>
        <v/>
      </c>
      <c r="U903" t="str">
        <f t="shared" si="133"/>
        <v>No</v>
      </c>
      <c r="V903" t="e">
        <f>TRIM(CLEAN(MID(Updates!D903,FIND("Home Share (H:\ drive) required: ",Updates!D903)+4,(FIND("Group Share (S:\ drive) required: ",Updates!D903)-(FIND("Home Share (H:\ drive) required: ",Updates!D903)+4)))))</f>
        <v>#VALUE!</v>
      </c>
      <c r="W903" t="str">
        <f t="shared" si="134"/>
        <v>No</v>
      </c>
      <c r="X903" t="e">
        <f>TRIM(CLEAN(MID(Updates!D903,FIND("S Drive Path: ",Updates!D903)+14,(FIND("Position",Updates!D903)-(FIND("S Drive Path: ",Updates!D903)+14)))))</f>
        <v>#VALUE!</v>
      </c>
      <c r="Y903" t="e">
        <f>("USR\"&amp;Updates!K903)</f>
        <v>#VALUE!</v>
      </c>
      <c r="Z903" t="e">
        <f>Updates!K903&amp;"$"</f>
        <v>#VALUE!</v>
      </c>
      <c r="AA903" s="11">
        <f t="shared" ca="1" si="135"/>
        <v>11</v>
      </c>
      <c r="AB903" s="6" t="str">
        <f ca="1">LOOKUP(AA903,AC2:AC21,AD2:AD21)</f>
        <v>DC4MDB01</v>
      </c>
    </row>
    <row r="904" spans="1:28" ht="12" customHeight="1">
      <c r="A904" s="6" t="e">
        <f>TRIM(CLEAN(MID(Updates!D904,FIND("Network User Id: ",Updates!D904)+17,(FIND("E-MAIL ACCOUNTS",Updates!D904)-(FIND("Network User Id:",Updates!D904)+17)))))</f>
        <v>#VALUE!</v>
      </c>
      <c r="B904" s="6" t="e">
        <f>TRIM(CLEAN(MID(Updates!D904,FIND("Logon ID: ",Updates!D904)+10,(FIND("Password:",Updates!D904)-(FIND("Logon ID:",Updates!D904)+10)))))</f>
        <v>#VALUE!</v>
      </c>
      <c r="C904" t="e">
        <f>TRIM(CLEAN(MID(Updates!D904,FIND("Primary Address: ",Updates!D904)+17,(FIND("Secondary Address:",Updates!D904)-(FIND("Primary Address: ",Updates!D904)+17)))))</f>
        <v>#VALUE!</v>
      </c>
      <c r="D904" t="e">
        <f>TRIM(CLEAN(MID(Updates!D904,FIND("Secondary Address: ",Updates!D904)+19,(FIND("** PLEASE DO NOT REPLY TO THIS E-MAIL. ",Updates!D904)-(FIND("Secondary Address: ",Updates!D904)+19)))))</f>
        <v>#VALUE!</v>
      </c>
      <c r="E904" t="b">
        <f>IF(COUNT(SEARCH({"transpo.ottawa.on.ca"},D904)),"@ottawa.ca")</f>
        <v>0</v>
      </c>
      <c r="F904" s="9" t="e">
        <f t="shared" si="127"/>
        <v>#VALUE!</v>
      </c>
      <c r="G904" t="e">
        <f>TRIM(CLEAN(MID(Updates!D904,FIND("E-mail Address: ",Updates!D904)+16,(FIND("The employee",Updates!D904)-(FIND("E-mail Address: ",Updates!D904)+16)))))</f>
        <v>#VALUE!</v>
      </c>
      <c r="H904" t="e">
        <f>TRIM(CLEAN(MID(Updates!D904,FIND("Account Password: ",Updates!D904)+18,(FIND("NETWORK ACCOUNTS",Updates!D904)-(FIND("Account Password:",Updates!D904)+18)))))</f>
        <v>#VALUE!</v>
      </c>
      <c r="I904" t="e">
        <f>TRIM(CLEAN(MID(Updates!D904,FIND("Password: ",Updates!D904)+10,(FIND("E-mail",Updates!D904)-(FIND("Password:",Updates!D904)+12)))))</f>
        <v>#VALUE!</v>
      </c>
      <c r="J904" t="e">
        <f>TRIM(CLEAN(MID(Updates!D904,FIND("Account to clone: ",Updates!D904)+18,(FIND("Position",Updates!D904)-(FIND("Account to clone: ",Updates!D904)+18)))))</f>
        <v>#VALUE!</v>
      </c>
      <c r="K904" t="e">
        <f>TRIM(CLEAN(MID(Updates!D904,FIND("Clone permissions of another account: ",Updates!D904)+38,(FIND("Email required:",Updates!D904)-(FIND("Clone permissions of another account: ",Updates!D904)+38)))))</f>
        <v>#VALUE!</v>
      </c>
      <c r="L904" t="e">
        <f t="shared" si="128"/>
        <v>#VALUE!</v>
      </c>
      <c r="M904" s="8" t="e">
        <f>TRIM(CLEAN(MID(Updates!D904,FIND("Branch: ",Updates!D904)+8,(FIND("Division",Updates!D904)-(FIND("Branch: ",Updates!D904)+8)))))</f>
        <v>#VALUE!</v>
      </c>
      <c r="N904" s="8" t="e">
        <f>TRIM(CLEAN(MID(Updates!D904,FIND("Pooled Position: ",Updates!D904)+17,(FIND("Are the",Updates!D904)-(FIND("Pooled Position: ",Updates!D904)+17)))))</f>
        <v>#VALUE!</v>
      </c>
      <c r="O904" t="e">
        <f>TRIM(CLEAN(MID(Updates!D904,FIND("Employee Name: ",Updates!D904)+15,(FIND("Job Title",Updates!D904)-(FIND("Employee Name: ",Updates!D904)+15)))))</f>
        <v>#VALUE!</v>
      </c>
      <c r="P904" t="e">
        <f t="shared" si="129"/>
        <v>#VALUE!</v>
      </c>
      <c r="Q904" t="e">
        <f t="shared" si="130"/>
        <v>#VALUE!</v>
      </c>
      <c r="R904" t="e">
        <f t="shared" si="131"/>
        <v>#VALUE!</v>
      </c>
      <c r="S904" t="e">
        <f>TRIM(CLEAN(MID(Updates!D904,FIND("Account to clone: ",Updates!D904)+18,(FIND("Position",Updates!D904)-(FIND("Account to clone: ",Updates!D904)+18)))))</f>
        <v>#VALUE!</v>
      </c>
      <c r="T904" t="str">
        <f t="shared" si="132"/>
        <v/>
      </c>
      <c r="U904" t="str">
        <f t="shared" si="133"/>
        <v>No</v>
      </c>
      <c r="V904" t="e">
        <f>TRIM(CLEAN(MID(Updates!D904,FIND("Home Share (H:\ drive) required: ",Updates!D904)+4,(FIND("Group Share (S:\ drive) required: ",Updates!D904)-(FIND("Home Share (H:\ drive) required: ",Updates!D904)+4)))))</f>
        <v>#VALUE!</v>
      </c>
      <c r="W904" t="str">
        <f t="shared" si="134"/>
        <v>No</v>
      </c>
      <c r="X904" t="e">
        <f>TRIM(CLEAN(MID(Updates!D904,FIND("S Drive Path: ",Updates!D904)+14,(FIND("Position",Updates!D904)-(FIND("S Drive Path: ",Updates!D904)+14)))))</f>
        <v>#VALUE!</v>
      </c>
      <c r="Y904" t="e">
        <f>("USR\"&amp;Updates!K904)</f>
        <v>#VALUE!</v>
      </c>
      <c r="Z904" t="e">
        <f>Updates!K904&amp;"$"</f>
        <v>#VALUE!</v>
      </c>
      <c r="AA904" s="11">
        <f t="shared" ca="1" si="135"/>
        <v>14</v>
      </c>
      <c r="AB904" s="6" t="str">
        <f ca="1">LOOKUP(AA904,AC2:AC21,AD2:AD21)</f>
        <v>DC4MDB04</v>
      </c>
    </row>
    <row r="905" spans="1:28" ht="12" customHeight="1">
      <c r="A905" s="6" t="e">
        <f>TRIM(CLEAN(MID(Updates!D905,FIND("Network User Id: ",Updates!D905)+17,(FIND("E-MAIL ACCOUNTS",Updates!D905)-(FIND("Network User Id:",Updates!D905)+17)))))</f>
        <v>#VALUE!</v>
      </c>
      <c r="B905" s="6" t="e">
        <f>TRIM(CLEAN(MID(Updates!D905,FIND("Logon ID: ",Updates!D905)+10,(FIND("Password:",Updates!D905)-(FIND("Logon ID:",Updates!D905)+10)))))</f>
        <v>#VALUE!</v>
      </c>
      <c r="C905" t="e">
        <f>TRIM(CLEAN(MID(Updates!D905,FIND("Primary Address: ",Updates!D905)+17,(FIND("Secondary Address:",Updates!D905)-(FIND("Primary Address: ",Updates!D905)+17)))))</f>
        <v>#VALUE!</v>
      </c>
      <c r="D905" t="e">
        <f>TRIM(CLEAN(MID(Updates!D905,FIND("Secondary Address: ",Updates!D905)+19,(FIND("** PLEASE DO NOT REPLY TO THIS E-MAIL. ",Updates!D905)-(FIND("Secondary Address: ",Updates!D905)+19)))))</f>
        <v>#VALUE!</v>
      </c>
      <c r="E905" t="b">
        <f>IF(COUNT(SEARCH({"transpo.ottawa.on.ca"},D905)),"@ottawa.ca")</f>
        <v>0</v>
      </c>
      <c r="F905" s="9" t="e">
        <f t="shared" si="127"/>
        <v>#VALUE!</v>
      </c>
      <c r="G905" t="e">
        <f>TRIM(CLEAN(MID(Updates!D905,FIND("E-mail Address: ",Updates!D905)+16,(FIND("The employee",Updates!D905)-(FIND("E-mail Address: ",Updates!D905)+16)))))</f>
        <v>#VALUE!</v>
      </c>
      <c r="H905" t="e">
        <f>TRIM(CLEAN(MID(Updates!D905,FIND("Account Password: ",Updates!D905)+18,(FIND("NETWORK ACCOUNTS",Updates!D905)-(FIND("Account Password:",Updates!D905)+18)))))</f>
        <v>#VALUE!</v>
      </c>
      <c r="I905" t="e">
        <f>TRIM(CLEAN(MID(Updates!D905,FIND("Password: ",Updates!D905)+10,(FIND("E-mail",Updates!D905)-(FIND("Password:",Updates!D905)+12)))))</f>
        <v>#VALUE!</v>
      </c>
      <c r="J905" t="e">
        <f>TRIM(CLEAN(MID(Updates!D905,FIND("Account to clone: ",Updates!D905)+18,(FIND("Position",Updates!D905)-(FIND("Account to clone: ",Updates!D905)+18)))))</f>
        <v>#VALUE!</v>
      </c>
      <c r="K905" t="e">
        <f>TRIM(CLEAN(MID(Updates!D905,FIND("Clone permissions of another account: ",Updates!D905)+38,(FIND("Email required:",Updates!D905)-(FIND("Clone permissions of another account: ",Updates!D905)+38)))))</f>
        <v>#VALUE!</v>
      </c>
      <c r="L905" t="e">
        <f t="shared" si="128"/>
        <v>#VALUE!</v>
      </c>
      <c r="M905" s="8" t="e">
        <f>TRIM(CLEAN(MID(Updates!D905,FIND("Branch: ",Updates!D905)+8,(FIND("Division",Updates!D905)-(FIND("Branch: ",Updates!D905)+8)))))</f>
        <v>#VALUE!</v>
      </c>
      <c r="N905" s="8" t="e">
        <f>TRIM(CLEAN(MID(Updates!D905,FIND("Pooled Position: ",Updates!D905)+17,(FIND("Are the",Updates!D905)-(FIND("Pooled Position: ",Updates!D905)+17)))))</f>
        <v>#VALUE!</v>
      </c>
      <c r="O905" t="e">
        <f>TRIM(CLEAN(MID(Updates!D905,FIND("Employee Name: ",Updates!D905)+15,(FIND("Job Title",Updates!D905)-(FIND("Employee Name: ",Updates!D905)+15)))))</f>
        <v>#VALUE!</v>
      </c>
      <c r="P905" t="e">
        <f t="shared" si="129"/>
        <v>#VALUE!</v>
      </c>
      <c r="Q905" t="e">
        <f t="shared" si="130"/>
        <v>#VALUE!</v>
      </c>
      <c r="R905" t="e">
        <f t="shared" si="131"/>
        <v>#VALUE!</v>
      </c>
      <c r="S905" t="e">
        <f>TRIM(CLEAN(MID(Updates!D905,FIND("Account to clone: ",Updates!D905)+18,(FIND("Position",Updates!D905)-(FIND("Account to clone: ",Updates!D905)+18)))))</f>
        <v>#VALUE!</v>
      </c>
      <c r="T905" t="str">
        <f t="shared" si="132"/>
        <v/>
      </c>
      <c r="U905" t="str">
        <f t="shared" si="133"/>
        <v>No</v>
      </c>
      <c r="V905" t="e">
        <f>TRIM(CLEAN(MID(Updates!D905,FIND("Home Share (H:\ drive) required: ",Updates!D905)+4,(FIND("Group Share (S:\ drive) required: ",Updates!D905)-(FIND("Home Share (H:\ drive) required: ",Updates!D905)+4)))))</f>
        <v>#VALUE!</v>
      </c>
      <c r="W905" t="str">
        <f t="shared" si="134"/>
        <v>No</v>
      </c>
      <c r="X905" t="e">
        <f>TRIM(CLEAN(MID(Updates!D905,FIND("S Drive Path: ",Updates!D905)+14,(FIND("Position",Updates!D905)-(FIND("S Drive Path: ",Updates!D905)+14)))))</f>
        <v>#VALUE!</v>
      </c>
      <c r="Y905" t="e">
        <f>("USR\"&amp;Updates!K905)</f>
        <v>#VALUE!</v>
      </c>
      <c r="Z905" t="e">
        <f>Updates!K905&amp;"$"</f>
        <v>#VALUE!</v>
      </c>
      <c r="AA905" s="11">
        <f t="shared" ca="1" si="135"/>
        <v>2</v>
      </c>
      <c r="AB905" s="6" t="str">
        <f ca="1">LOOKUP(AA905,AC2:AC21,AD2:AD21)</f>
        <v>DC1MDB02</v>
      </c>
    </row>
    <row r="906" spans="1:28" ht="12" customHeight="1">
      <c r="A906" s="6" t="e">
        <f>TRIM(CLEAN(MID(Updates!D906,FIND("Network User Id: ",Updates!D906)+17,(FIND("E-MAIL ACCOUNTS",Updates!D906)-(FIND("Network User Id:",Updates!D906)+17)))))</f>
        <v>#VALUE!</v>
      </c>
      <c r="B906" s="6" t="e">
        <f>TRIM(CLEAN(MID(Updates!D906,FIND("Logon ID: ",Updates!D906)+10,(FIND("Password:",Updates!D906)-(FIND("Logon ID:",Updates!D906)+10)))))</f>
        <v>#VALUE!</v>
      </c>
      <c r="C906" t="e">
        <f>TRIM(CLEAN(MID(Updates!D906,FIND("Primary Address: ",Updates!D906)+17,(FIND("Secondary Address:",Updates!D906)-(FIND("Primary Address: ",Updates!D906)+17)))))</f>
        <v>#VALUE!</v>
      </c>
      <c r="D906" t="e">
        <f>TRIM(CLEAN(MID(Updates!D906,FIND("Secondary Address: ",Updates!D906)+19,(FIND("** PLEASE DO NOT REPLY TO THIS E-MAIL. ",Updates!D906)-(FIND("Secondary Address: ",Updates!D906)+19)))))</f>
        <v>#VALUE!</v>
      </c>
      <c r="E906" t="b">
        <f>IF(COUNT(SEARCH({"transpo.ottawa.on.ca"},D906)),"@ottawa.ca")</f>
        <v>0</v>
      </c>
      <c r="F906" s="9" t="e">
        <f t="shared" si="127"/>
        <v>#VALUE!</v>
      </c>
      <c r="G906" t="e">
        <f>TRIM(CLEAN(MID(Updates!D906,FIND("E-mail Address: ",Updates!D906)+16,(FIND("The employee",Updates!D906)-(FIND("E-mail Address: ",Updates!D906)+16)))))</f>
        <v>#VALUE!</v>
      </c>
      <c r="H906" t="e">
        <f>TRIM(CLEAN(MID(Updates!D906,FIND("Account Password: ",Updates!D906)+18,(FIND("NETWORK ACCOUNTS",Updates!D906)-(FIND("Account Password:",Updates!D906)+18)))))</f>
        <v>#VALUE!</v>
      </c>
      <c r="I906" t="e">
        <f>TRIM(CLEAN(MID(Updates!D906,FIND("Password: ",Updates!D906)+10,(FIND("E-mail",Updates!D906)-(FIND("Password:",Updates!D906)+12)))))</f>
        <v>#VALUE!</v>
      </c>
      <c r="J906" t="e">
        <f>TRIM(CLEAN(MID(Updates!D906,FIND("Account to clone: ",Updates!D906)+18,(FIND("Position",Updates!D906)-(FIND("Account to clone: ",Updates!D906)+18)))))</f>
        <v>#VALUE!</v>
      </c>
      <c r="K906" t="e">
        <f>TRIM(CLEAN(MID(Updates!D906,FIND("Clone permissions of another account: ",Updates!D906)+38,(FIND("Email required:",Updates!D906)-(FIND("Clone permissions of another account: ",Updates!D906)+38)))))</f>
        <v>#VALUE!</v>
      </c>
      <c r="L906" t="e">
        <f t="shared" si="128"/>
        <v>#VALUE!</v>
      </c>
      <c r="M906" s="8" t="e">
        <f>TRIM(CLEAN(MID(Updates!D906,FIND("Branch: ",Updates!D906)+8,(FIND("Division",Updates!D906)-(FIND("Branch: ",Updates!D906)+8)))))</f>
        <v>#VALUE!</v>
      </c>
      <c r="N906" s="8" t="e">
        <f>TRIM(CLEAN(MID(Updates!D906,FIND("Pooled Position: ",Updates!D906)+17,(FIND("Are the",Updates!D906)-(FIND("Pooled Position: ",Updates!D906)+17)))))</f>
        <v>#VALUE!</v>
      </c>
      <c r="O906" t="e">
        <f>TRIM(CLEAN(MID(Updates!D906,FIND("Employee Name: ",Updates!D906)+15,(FIND("Job Title",Updates!D906)-(FIND("Employee Name: ",Updates!D906)+15)))))</f>
        <v>#VALUE!</v>
      </c>
      <c r="P906" t="e">
        <f t="shared" si="129"/>
        <v>#VALUE!</v>
      </c>
      <c r="Q906" t="e">
        <f t="shared" si="130"/>
        <v>#VALUE!</v>
      </c>
      <c r="R906" t="e">
        <f t="shared" si="131"/>
        <v>#VALUE!</v>
      </c>
      <c r="S906" t="e">
        <f>TRIM(CLEAN(MID(Updates!D906,FIND("Account to clone: ",Updates!D906)+18,(FIND("Position",Updates!D906)-(FIND("Account to clone: ",Updates!D906)+18)))))</f>
        <v>#VALUE!</v>
      </c>
      <c r="T906" t="str">
        <f t="shared" si="132"/>
        <v/>
      </c>
      <c r="U906" t="str">
        <f t="shared" si="133"/>
        <v>No</v>
      </c>
      <c r="V906" t="e">
        <f>TRIM(CLEAN(MID(Updates!D906,FIND("Home Share (H:\ drive) required: ",Updates!D906)+4,(FIND("Group Share (S:\ drive) required: ",Updates!D906)-(FIND("Home Share (H:\ drive) required: ",Updates!D906)+4)))))</f>
        <v>#VALUE!</v>
      </c>
      <c r="W906" t="str">
        <f t="shared" si="134"/>
        <v>No</v>
      </c>
      <c r="X906" t="e">
        <f>TRIM(CLEAN(MID(Updates!D906,FIND("S Drive Path: ",Updates!D906)+14,(FIND("Position",Updates!D906)-(FIND("S Drive Path: ",Updates!D906)+14)))))</f>
        <v>#VALUE!</v>
      </c>
      <c r="Y906" t="e">
        <f>("USR\"&amp;Updates!K906)</f>
        <v>#VALUE!</v>
      </c>
      <c r="Z906" t="e">
        <f>Updates!K906&amp;"$"</f>
        <v>#VALUE!</v>
      </c>
      <c r="AA906" s="11">
        <f t="shared" ca="1" si="135"/>
        <v>4</v>
      </c>
      <c r="AB906" s="6" t="str">
        <f ca="1">LOOKUP(AA906,AC2:AC21,AD2:AD21)</f>
        <v>DC1MDB04</v>
      </c>
    </row>
    <row r="907" spans="1:28" ht="12" customHeight="1">
      <c r="A907" s="6" t="e">
        <f>TRIM(CLEAN(MID(Updates!D907,FIND("Network User Id: ",Updates!D907)+17,(FIND("E-MAIL ACCOUNTS",Updates!D907)-(FIND("Network User Id:",Updates!D907)+17)))))</f>
        <v>#VALUE!</v>
      </c>
      <c r="B907" s="6" t="e">
        <f>TRIM(CLEAN(MID(Updates!D907,FIND("Logon ID: ",Updates!D907)+10,(FIND("Password:",Updates!D907)-(FIND("Logon ID:",Updates!D907)+10)))))</f>
        <v>#VALUE!</v>
      </c>
      <c r="C907" t="e">
        <f>TRIM(CLEAN(MID(Updates!D907,FIND("Primary Address: ",Updates!D907)+17,(FIND("Secondary Address:",Updates!D907)-(FIND("Primary Address: ",Updates!D907)+17)))))</f>
        <v>#VALUE!</v>
      </c>
      <c r="D907" t="e">
        <f>TRIM(CLEAN(MID(Updates!D907,FIND("Secondary Address: ",Updates!D907)+19,(FIND("** PLEASE DO NOT REPLY TO THIS E-MAIL. ",Updates!D907)-(FIND("Secondary Address: ",Updates!D907)+19)))))</f>
        <v>#VALUE!</v>
      </c>
      <c r="E907" t="b">
        <f>IF(COUNT(SEARCH({"transpo.ottawa.on.ca"},D907)),"@ottawa.ca")</f>
        <v>0</v>
      </c>
      <c r="F907" s="9" t="e">
        <f t="shared" si="127"/>
        <v>#VALUE!</v>
      </c>
      <c r="G907" t="e">
        <f>TRIM(CLEAN(MID(Updates!D907,FIND("E-mail Address: ",Updates!D907)+16,(FIND("The employee",Updates!D907)-(FIND("E-mail Address: ",Updates!D907)+16)))))</f>
        <v>#VALUE!</v>
      </c>
      <c r="H907" t="e">
        <f>TRIM(CLEAN(MID(Updates!D907,FIND("Account Password: ",Updates!D907)+18,(FIND("NETWORK ACCOUNTS",Updates!D907)-(FIND("Account Password:",Updates!D907)+18)))))</f>
        <v>#VALUE!</v>
      </c>
      <c r="I907" t="e">
        <f>TRIM(CLEAN(MID(Updates!D907,FIND("Password: ",Updates!D907)+10,(FIND("E-mail",Updates!D907)-(FIND("Password:",Updates!D907)+12)))))</f>
        <v>#VALUE!</v>
      </c>
      <c r="J907" t="e">
        <f>TRIM(CLEAN(MID(Updates!D907,FIND("Account to clone: ",Updates!D907)+18,(FIND("Position",Updates!D907)-(FIND("Account to clone: ",Updates!D907)+18)))))</f>
        <v>#VALUE!</v>
      </c>
      <c r="K907" t="e">
        <f>TRIM(CLEAN(MID(Updates!D907,FIND("Clone permissions of another account: ",Updates!D907)+38,(FIND("Email required:",Updates!D907)-(FIND("Clone permissions of another account: ",Updates!D907)+38)))))</f>
        <v>#VALUE!</v>
      </c>
      <c r="L907" t="e">
        <f t="shared" si="128"/>
        <v>#VALUE!</v>
      </c>
      <c r="M907" s="8" t="e">
        <f>TRIM(CLEAN(MID(Updates!D907,FIND("Branch: ",Updates!D907)+8,(FIND("Division",Updates!D907)-(FIND("Branch: ",Updates!D907)+8)))))</f>
        <v>#VALUE!</v>
      </c>
      <c r="N907" s="8" t="e">
        <f>TRIM(CLEAN(MID(Updates!D907,FIND("Pooled Position: ",Updates!D907)+17,(FIND("Are the",Updates!D907)-(FIND("Pooled Position: ",Updates!D907)+17)))))</f>
        <v>#VALUE!</v>
      </c>
      <c r="O907" t="e">
        <f>TRIM(CLEAN(MID(Updates!D907,FIND("Employee Name: ",Updates!D907)+15,(FIND("Job Title",Updates!D907)-(FIND("Employee Name: ",Updates!D907)+15)))))</f>
        <v>#VALUE!</v>
      </c>
      <c r="P907" t="e">
        <f t="shared" si="129"/>
        <v>#VALUE!</v>
      </c>
      <c r="Q907" t="e">
        <f t="shared" si="130"/>
        <v>#VALUE!</v>
      </c>
      <c r="R907" t="e">
        <f t="shared" si="131"/>
        <v>#VALUE!</v>
      </c>
      <c r="S907" t="e">
        <f>TRIM(CLEAN(MID(Updates!D907,FIND("Account to clone: ",Updates!D907)+18,(FIND("Position",Updates!D907)-(FIND("Account to clone: ",Updates!D907)+18)))))</f>
        <v>#VALUE!</v>
      </c>
      <c r="T907" t="str">
        <f t="shared" si="132"/>
        <v/>
      </c>
      <c r="U907" t="str">
        <f t="shared" si="133"/>
        <v>No</v>
      </c>
      <c r="V907" t="e">
        <f>TRIM(CLEAN(MID(Updates!D907,FIND("Home Share (H:\ drive) required: ",Updates!D907)+4,(FIND("Group Share (S:\ drive) required: ",Updates!D907)-(FIND("Home Share (H:\ drive) required: ",Updates!D907)+4)))))</f>
        <v>#VALUE!</v>
      </c>
      <c r="W907" t="str">
        <f t="shared" si="134"/>
        <v>No</v>
      </c>
      <c r="X907" t="e">
        <f>TRIM(CLEAN(MID(Updates!D907,FIND("S Drive Path: ",Updates!D907)+14,(FIND("Position",Updates!D907)-(FIND("S Drive Path: ",Updates!D907)+14)))))</f>
        <v>#VALUE!</v>
      </c>
      <c r="Y907" t="e">
        <f>("USR\"&amp;Updates!K907)</f>
        <v>#VALUE!</v>
      </c>
      <c r="Z907" t="e">
        <f>Updates!K907&amp;"$"</f>
        <v>#VALUE!</v>
      </c>
      <c r="AA907" s="11">
        <f t="shared" ca="1" si="135"/>
        <v>1</v>
      </c>
      <c r="AB907" s="6" t="str">
        <f ca="1">LOOKUP(AA907,AC2:AC21,AD2:AD21)</f>
        <v>DC1MDB01</v>
      </c>
    </row>
    <row r="908" spans="1:28" ht="12" customHeight="1">
      <c r="A908" s="6" t="e">
        <f>TRIM(CLEAN(MID(Updates!D908,FIND("Network User Id: ",Updates!D908)+17,(FIND("E-MAIL ACCOUNTS",Updates!D908)-(FIND("Network User Id:",Updates!D908)+17)))))</f>
        <v>#VALUE!</v>
      </c>
      <c r="B908" s="6" t="e">
        <f>TRIM(CLEAN(MID(Updates!D908,FIND("Logon ID: ",Updates!D908)+10,(FIND("Password:",Updates!D908)-(FIND("Logon ID:",Updates!D908)+10)))))</f>
        <v>#VALUE!</v>
      </c>
      <c r="C908" t="e">
        <f>TRIM(CLEAN(MID(Updates!D908,FIND("Primary Address: ",Updates!D908)+17,(FIND("Secondary Address:",Updates!D908)-(FIND("Primary Address: ",Updates!D908)+17)))))</f>
        <v>#VALUE!</v>
      </c>
      <c r="D908" t="e">
        <f>TRIM(CLEAN(MID(Updates!D908,FIND("Secondary Address: ",Updates!D908)+19,(FIND("** PLEASE DO NOT REPLY TO THIS E-MAIL. ",Updates!D908)-(FIND("Secondary Address: ",Updates!D908)+19)))))</f>
        <v>#VALUE!</v>
      </c>
      <c r="E908" t="b">
        <f>IF(COUNT(SEARCH({"transpo.ottawa.on.ca"},D908)),"@ottawa.ca")</f>
        <v>0</v>
      </c>
      <c r="F908" s="9" t="e">
        <f t="shared" si="127"/>
        <v>#VALUE!</v>
      </c>
      <c r="G908" t="e">
        <f>TRIM(CLEAN(MID(Updates!D908,FIND("E-mail Address: ",Updates!D908)+16,(FIND("The employee",Updates!D908)-(FIND("E-mail Address: ",Updates!D908)+16)))))</f>
        <v>#VALUE!</v>
      </c>
      <c r="H908" t="e">
        <f>TRIM(CLEAN(MID(Updates!D908,FIND("Account Password: ",Updates!D908)+18,(FIND("NETWORK ACCOUNTS",Updates!D908)-(FIND("Account Password:",Updates!D908)+18)))))</f>
        <v>#VALUE!</v>
      </c>
      <c r="I908" t="e">
        <f>TRIM(CLEAN(MID(Updates!D908,FIND("Password: ",Updates!D908)+10,(FIND("E-mail",Updates!D908)-(FIND("Password:",Updates!D908)+12)))))</f>
        <v>#VALUE!</v>
      </c>
      <c r="J908" t="e">
        <f>TRIM(CLEAN(MID(Updates!D908,FIND("Account to clone: ",Updates!D908)+18,(FIND("Position",Updates!D908)-(FIND("Account to clone: ",Updates!D908)+18)))))</f>
        <v>#VALUE!</v>
      </c>
      <c r="K908" t="e">
        <f>TRIM(CLEAN(MID(Updates!D908,FIND("Clone permissions of another account: ",Updates!D908)+38,(FIND("Email required:",Updates!D908)-(FIND("Clone permissions of another account: ",Updates!D908)+38)))))</f>
        <v>#VALUE!</v>
      </c>
      <c r="L908" t="e">
        <f t="shared" si="128"/>
        <v>#VALUE!</v>
      </c>
      <c r="M908" s="8" t="e">
        <f>TRIM(CLEAN(MID(Updates!D908,FIND("Branch: ",Updates!D908)+8,(FIND("Division",Updates!D908)-(FIND("Branch: ",Updates!D908)+8)))))</f>
        <v>#VALUE!</v>
      </c>
      <c r="N908" s="8" t="e">
        <f>TRIM(CLEAN(MID(Updates!D908,FIND("Pooled Position: ",Updates!D908)+17,(FIND("Are the",Updates!D908)-(FIND("Pooled Position: ",Updates!D908)+17)))))</f>
        <v>#VALUE!</v>
      </c>
      <c r="O908" t="e">
        <f>TRIM(CLEAN(MID(Updates!D908,FIND("Employee Name: ",Updates!D908)+15,(FIND("Job Title",Updates!D908)-(FIND("Employee Name: ",Updates!D908)+15)))))</f>
        <v>#VALUE!</v>
      </c>
      <c r="P908" t="e">
        <f t="shared" si="129"/>
        <v>#VALUE!</v>
      </c>
      <c r="Q908" t="e">
        <f t="shared" si="130"/>
        <v>#VALUE!</v>
      </c>
      <c r="R908" t="e">
        <f t="shared" si="131"/>
        <v>#VALUE!</v>
      </c>
      <c r="S908" t="e">
        <f>TRIM(CLEAN(MID(Updates!D908,FIND("Account to clone: ",Updates!D908)+18,(FIND("Position",Updates!D908)-(FIND("Account to clone: ",Updates!D908)+18)))))</f>
        <v>#VALUE!</v>
      </c>
      <c r="T908" t="str">
        <f t="shared" si="132"/>
        <v/>
      </c>
      <c r="U908" t="str">
        <f t="shared" si="133"/>
        <v>No</v>
      </c>
      <c r="V908" t="e">
        <f>TRIM(CLEAN(MID(Updates!D908,FIND("Home Share (H:\ drive) required: ",Updates!D908)+4,(FIND("Group Share (S:\ drive) required: ",Updates!D908)-(FIND("Home Share (H:\ drive) required: ",Updates!D908)+4)))))</f>
        <v>#VALUE!</v>
      </c>
      <c r="W908" t="str">
        <f t="shared" si="134"/>
        <v>No</v>
      </c>
      <c r="X908" t="e">
        <f>TRIM(CLEAN(MID(Updates!D908,FIND("S Drive Path: ",Updates!D908)+14,(FIND("Position",Updates!D908)-(FIND("S Drive Path: ",Updates!D908)+14)))))</f>
        <v>#VALUE!</v>
      </c>
      <c r="Y908" t="e">
        <f>("USR\"&amp;Updates!K908)</f>
        <v>#VALUE!</v>
      </c>
      <c r="Z908" t="e">
        <f>Updates!K908&amp;"$"</f>
        <v>#VALUE!</v>
      </c>
      <c r="AA908" s="11">
        <f t="shared" ca="1" si="135"/>
        <v>4</v>
      </c>
      <c r="AB908" s="6" t="str">
        <f ca="1">LOOKUP(AA908,AC2:AC21,AD2:AD21)</f>
        <v>DC1MDB04</v>
      </c>
    </row>
    <row r="909" spans="1:28" ht="12" customHeight="1">
      <c r="A909" s="6" t="e">
        <f>TRIM(CLEAN(MID(Updates!D909,FIND("Network User Id: ",Updates!D909)+17,(FIND("E-MAIL ACCOUNTS",Updates!D909)-(FIND("Network User Id:",Updates!D909)+17)))))</f>
        <v>#VALUE!</v>
      </c>
      <c r="B909" s="6" t="e">
        <f>TRIM(CLEAN(MID(Updates!D909,FIND("Logon ID: ",Updates!D909)+10,(FIND("Password:",Updates!D909)-(FIND("Logon ID:",Updates!D909)+10)))))</f>
        <v>#VALUE!</v>
      </c>
      <c r="C909" t="e">
        <f>TRIM(CLEAN(MID(Updates!D909,FIND("Primary Address: ",Updates!D909)+17,(FIND("Secondary Address:",Updates!D909)-(FIND("Primary Address: ",Updates!D909)+17)))))</f>
        <v>#VALUE!</v>
      </c>
      <c r="D909" t="e">
        <f>TRIM(CLEAN(MID(Updates!D909,FIND("Secondary Address: ",Updates!D909)+19,(FIND("** PLEASE DO NOT REPLY TO THIS E-MAIL. ",Updates!D909)-(FIND("Secondary Address: ",Updates!D909)+19)))))</f>
        <v>#VALUE!</v>
      </c>
      <c r="E909" t="b">
        <f>IF(COUNT(SEARCH({"transpo.ottawa.on.ca"},D909)),"@ottawa.ca")</f>
        <v>0</v>
      </c>
      <c r="F909" s="9" t="e">
        <f t="shared" si="127"/>
        <v>#VALUE!</v>
      </c>
      <c r="G909" t="e">
        <f>TRIM(CLEAN(MID(Updates!D909,FIND("E-mail Address: ",Updates!D909)+16,(FIND("The employee",Updates!D909)-(FIND("E-mail Address: ",Updates!D909)+16)))))</f>
        <v>#VALUE!</v>
      </c>
      <c r="H909" t="e">
        <f>TRIM(CLEAN(MID(Updates!D909,FIND("Account Password: ",Updates!D909)+18,(FIND("NETWORK ACCOUNTS",Updates!D909)-(FIND("Account Password:",Updates!D909)+18)))))</f>
        <v>#VALUE!</v>
      </c>
      <c r="I909" t="e">
        <f>TRIM(CLEAN(MID(Updates!D909,FIND("Password: ",Updates!D909)+10,(FIND("E-mail",Updates!D909)-(FIND("Password:",Updates!D909)+12)))))</f>
        <v>#VALUE!</v>
      </c>
      <c r="J909" t="e">
        <f>TRIM(CLEAN(MID(Updates!D909,FIND("Account to clone: ",Updates!D909)+18,(FIND("Position",Updates!D909)-(FIND("Account to clone: ",Updates!D909)+18)))))</f>
        <v>#VALUE!</v>
      </c>
      <c r="K909" t="e">
        <f>TRIM(CLEAN(MID(Updates!D909,FIND("Clone permissions of another account: ",Updates!D909)+38,(FIND("Email required:",Updates!D909)-(FIND("Clone permissions of another account: ",Updates!D909)+38)))))</f>
        <v>#VALUE!</v>
      </c>
      <c r="L909" t="e">
        <f t="shared" si="128"/>
        <v>#VALUE!</v>
      </c>
      <c r="M909" s="8" t="e">
        <f>TRIM(CLEAN(MID(Updates!D909,FIND("Branch: ",Updates!D909)+8,(FIND("Division",Updates!D909)-(FIND("Branch: ",Updates!D909)+8)))))</f>
        <v>#VALUE!</v>
      </c>
      <c r="N909" s="8" t="e">
        <f>TRIM(CLEAN(MID(Updates!D909,FIND("Pooled Position: ",Updates!D909)+17,(FIND("Are the",Updates!D909)-(FIND("Pooled Position: ",Updates!D909)+17)))))</f>
        <v>#VALUE!</v>
      </c>
      <c r="O909" t="e">
        <f>TRIM(CLEAN(MID(Updates!D909,FIND("Employee Name: ",Updates!D909)+15,(FIND("Job Title",Updates!D909)-(FIND("Employee Name: ",Updates!D909)+15)))))</f>
        <v>#VALUE!</v>
      </c>
      <c r="P909" t="e">
        <f t="shared" si="129"/>
        <v>#VALUE!</v>
      </c>
      <c r="Q909" t="e">
        <f t="shared" si="130"/>
        <v>#VALUE!</v>
      </c>
      <c r="R909" t="e">
        <f t="shared" si="131"/>
        <v>#VALUE!</v>
      </c>
      <c r="S909" t="e">
        <f>TRIM(CLEAN(MID(Updates!D909,FIND("Account to clone: ",Updates!D909)+18,(FIND("Position",Updates!D909)-(FIND("Account to clone: ",Updates!D909)+18)))))</f>
        <v>#VALUE!</v>
      </c>
      <c r="T909" t="str">
        <f t="shared" si="132"/>
        <v/>
      </c>
      <c r="U909" t="str">
        <f t="shared" si="133"/>
        <v>No</v>
      </c>
      <c r="V909" t="e">
        <f>TRIM(CLEAN(MID(Updates!D909,FIND("Home Share (H:\ drive) required: ",Updates!D909)+4,(FIND("Group Share (S:\ drive) required: ",Updates!D909)-(FIND("Home Share (H:\ drive) required: ",Updates!D909)+4)))))</f>
        <v>#VALUE!</v>
      </c>
      <c r="W909" t="str">
        <f t="shared" si="134"/>
        <v>No</v>
      </c>
      <c r="X909" t="e">
        <f>TRIM(CLEAN(MID(Updates!D909,FIND("S Drive Path: ",Updates!D909)+14,(FIND("Position",Updates!D909)-(FIND("S Drive Path: ",Updates!D909)+14)))))</f>
        <v>#VALUE!</v>
      </c>
      <c r="Y909" t="e">
        <f>("USR\"&amp;Updates!K909)</f>
        <v>#VALUE!</v>
      </c>
      <c r="Z909" t="e">
        <f>Updates!K909&amp;"$"</f>
        <v>#VALUE!</v>
      </c>
      <c r="AA909" s="11">
        <f t="shared" ca="1" si="135"/>
        <v>1</v>
      </c>
      <c r="AB909" s="6" t="str">
        <f ca="1">LOOKUP(AA909,AC2:AC21,AD2:AD21)</f>
        <v>DC1MDB01</v>
      </c>
    </row>
    <row r="910" spans="1:28" ht="12" customHeight="1">
      <c r="A910" s="6" t="e">
        <f>TRIM(CLEAN(MID(Updates!D910,FIND("Network User Id: ",Updates!D910)+17,(FIND("E-MAIL ACCOUNTS",Updates!D910)-(FIND("Network User Id:",Updates!D910)+17)))))</f>
        <v>#VALUE!</v>
      </c>
      <c r="B910" s="6" t="e">
        <f>TRIM(CLEAN(MID(Updates!D910,FIND("Logon ID: ",Updates!D910)+10,(FIND("Password:",Updates!D910)-(FIND("Logon ID:",Updates!D910)+10)))))</f>
        <v>#VALUE!</v>
      </c>
      <c r="C910" t="e">
        <f>TRIM(CLEAN(MID(Updates!D910,FIND("Primary Address: ",Updates!D910)+17,(FIND("Secondary Address:",Updates!D910)-(FIND("Primary Address: ",Updates!D910)+17)))))</f>
        <v>#VALUE!</v>
      </c>
      <c r="D910" t="e">
        <f>TRIM(CLEAN(MID(Updates!D910,FIND("Secondary Address: ",Updates!D910)+19,(FIND("** PLEASE DO NOT REPLY TO THIS E-MAIL. ",Updates!D910)-(FIND("Secondary Address: ",Updates!D910)+19)))))</f>
        <v>#VALUE!</v>
      </c>
      <c r="E910" t="b">
        <f>IF(COUNT(SEARCH({"transpo.ottawa.on.ca"},D910)),"@ottawa.ca")</f>
        <v>0</v>
      </c>
      <c r="F910" s="9" t="e">
        <f t="shared" si="127"/>
        <v>#VALUE!</v>
      </c>
      <c r="G910" t="e">
        <f>TRIM(CLEAN(MID(Updates!D910,FIND("E-mail Address: ",Updates!D910)+16,(FIND("The employee",Updates!D910)-(FIND("E-mail Address: ",Updates!D910)+16)))))</f>
        <v>#VALUE!</v>
      </c>
      <c r="H910" t="e">
        <f>TRIM(CLEAN(MID(Updates!D910,FIND("Account Password: ",Updates!D910)+18,(FIND("NETWORK ACCOUNTS",Updates!D910)-(FIND("Account Password:",Updates!D910)+18)))))</f>
        <v>#VALUE!</v>
      </c>
      <c r="I910" t="e">
        <f>TRIM(CLEAN(MID(Updates!D910,FIND("Password: ",Updates!D910)+10,(FIND("E-mail",Updates!D910)-(FIND("Password:",Updates!D910)+12)))))</f>
        <v>#VALUE!</v>
      </c>
      <c r="J910" t="e">
        <f>TRIM(CLEAN(MID(Updates!D910,FIND("Account to clone: ",Updates!D910)+18,(FIND("Position",Updates!D910)-(FIND("Account to clone: ",Updates!D910)+18)))))</f>
        <v>#VALUE!</v>
      </c>
      <c r="K910" t="e">
        <f>TRIM(CLEAN(MID(Updates!D910,FIND("Clone permissions of another account: ",Updates!D910)+38,(FIND("Email required:",Updates!D910)-(FIND("Clone permissions of another account: ",Updates!D910)+38)))))</f>
        <v>#VALUE!</v>
      </c>
      <c r="L910" t="e">
        <f t="shared" si="128"/>
        <v>#VALUE!</v>
      </c>
      <c r="M910" s="8" t="e">
        <f>TRIM(CLEAN(MID(Updates!D910,FIND("Branch: ",Updates!D910)+8,(FIND("Division",Updates!D910)-(FIND("Branch: ",Updates!D910)+8)))))</f>
        <v>#VALUE!</v>
      </c>
      <c r="N910" s="8" t="e">
        <f>TRIM(CLEAN(MID(Updates!D910,FIND("Pooled Position: ",Updates!D910)+17,(FIND("Are the",Updates!D910)-(FIND("Pooled Position: ",Updates!D910)+17)))))</f>
        <v>#VALUE!</v>
      </c>
      <c r="O910" t="e">
        <f>TRIM(CLEAN(MID(Updates!D910,FIND("Employee Name: ",Updates!D910)+15,(FIND("Job Title",Updates!D910)-(FIND("Employee Name: ",Updates!D910)+15)))))</f>
        <v>#VALUE!</v>
      </c>
      <c r="P910" t="e">
        <f t="shared" si="129"/>
        <v>#VALUE!</v>
      </c>
      <c r="Q910" t="e">
        <f t="shared" si="130"/>
        <v>#VALUE!</v>
      </c>
      <c r="R910" t="e">
        <f t="shared" si="131"/>
        <v>#VALUE!</v>
      </c>
      <c r="S910" t="e">
        <f>TRIM(CLEAN(MID(Updates!D910,FIND("Account to clone: ",Updates!D910)+18,(FIND("Position",Updates!D910)-(FIND("Account to clone: ",Updates!D910)+18)))))</f>
        <v>#VALUE!</v>
      </c>
      <c r="T910" t="str">
        <f t="shared" si="132"/>
        <v/>
      </c>
      <c r="U910" t="str">
        <f t="shared" si="133"/>
        <v>No</v>
      </c>
      <c r="V910" t="e">
        <f>TRIM(CLEAN(MID(Updates!D910,FIND("Home Share (H:\ drive) required: ",Updates!D910)+4,(FIND("Group Share (S:\ drive) required: ",Updates!D910)-(FIND("Home Share (H:\ drive) required: ",Updates!D910)+4)))))</f>
        <v>#VALUE!</v>
      </c>
      <c r="W910" t="str">
        <f t="shared" si="134"/>
        <v>No</v>
      </c>
      <c r="X910" t="e">
        <f>TRIM(CLEAN(MID(Updates!D910,FIND("S Drive Path: ",Updates!D910)+14,(FIND("Position",Updates!D910)-(FIND("S Drive Path: ",Updates!D910)+14)))))</f>
        <v>#VALUE!</v>
      </c>
      <c r="Y910" t="e">
        <f>("USR\"&amp;Updates!K910)</f>
        <v>#VALUE!</v>
      </c>
      <c r="Z910" t="e">
        <f>Updates!K910&amp;"$"</f>
        <v>#VALUE!</v>
      </c>
      <c r="AA910" s="11">
        <f t="shared" ca="1" si="135"/>
        <v>1</v>
      </c>
      <c r="AB910" s="6" t="str">
        <f ca="1">LOOKUP(AA910,AC2:AC21,AD2:AD21)</f>
        <v>DC1MDB01</v>
      </c>
    </row>
    <row r="911" spans="1:28" ht="12" customHeight="1">
      <c r="A911" s="6" t="e">
        <f>TRIM(CLEAN(MID(Updates!D911,FIND("Network User Id: ",Updates!D911)+17,(FIND("E-MAIL ACCOUNTS",Updates!D911)-(FIND("Network User Id:",Updates!D911)+17)))))</f>
        <v>#VALUE!</v>
      </c>
      <c r="B911" s="6" t="e">
        <f>TRIM(CLEAN(MID(Updates!D911,FIND("Logon ID: ",Updates!D911)+10,(FIND("Password:",Updates!D911)-(FIND("Logon ID:",Updates!D911)+10)))))</f>
        <v>#VALUE!</v>
      </c>
      <c r="C911" t="e">
        <f>TRIM(CLEAN(MID(Updates!D911,FIND("Primary Address: ",Updates!D911)+17,(FIND("Secondary Address:",Updates!D911)-(FIND("Primary Address: ",Updates!D911)+17)))))</f>
        <v>#VALUE!</v>
      </c>
      <c r="D911" t="e">
        <f>TRIM(CLEAN(MID(Updates!D911,FIND("Secondary Address: ",Updates!D911)+19,(FIND("** PLEASE DO NOT REPLY TO THIS E-MAIL. ",Updates!D911)-(FIND("Secondary Address: ",Updates!D911)+19)))))</f>
        <v>#VALUE!</v>
      </c>
      <c r="E911" t="b">
        <f>IF(COUNT(SEARCH({"transpo.ottawa.on.ca"},D911)),"@ottawa.ca")</f>
        <v>0</v>
      </c>
      <c r="F911" s="9" t="e">
        <f t="shared" si="127"/>
        <v>#VALUE!</v>
      </c>
      <c r="G911" t="e">
        <f>TRIM(CLEAN(MID(Updates!D911,FIND("E-mail Address: ",Updates!D911)+16,(FIND("The employee",Updates!D911)-(FIND("E-mail Address: ",Updates!D911)+16)))))</f>
        <v>#VALUE!</v>
      </c>
      <c r="H911" t="e">
        <f>TRIM(CLEAN(MID(Updates!D911,FIND("Account Password: ",Updates!D911)+18,(FIND("NETWORK ACCOUNTS",Updates!D911)-(FIND("Account Password:",Updates!D911)+18)))))</f>
        <v>#VALUE!</v>
      </c>
      <c r="I911" t="e">
        <f>TRIM(CLEAN(MID(Updates!D911,FIND("Password: ",Updates!D911)+10,(FIND("E-mail",Updates!D911)-(FIND("Password:",Updates!D911)+12)))))</f>
        <v>#VALUE!</v>
      </c>
      <c r="J911" t="e">
        <f>TRIM(CLEAN(MID(Updates!D911,FIND("Account to clone: ",Updates!D911)+18,(FIND("Position",Updates!D911)-(FIND("Account to clone: ",Updates!D911)+18)))))</f>
        <v>#VALUE!</v>
      </c>
      <c r="K911" t="e">
        <f>TRIM(CLEAN(MID(Updates!D911,FIND("Clone permissions of another account: ",Updates!D911)+38,(FIND("Email required:",Updates!D911)-(FIND("Clone permissions of another account: ",Updates!D911)+38)))))</f>
        <v>#VALUE!</v>
      </c>
      <c r="L911" t="e">
        <f t="shared" si="128"/>
        <v>#VALUE!</v>
      </c>
      <c r="M911" s="8" t="e">
        <f>TRIM(CLEAN(MID(Updates!D911,FIND("Branch: ",Updates!D911)+8,(FIND("Division",Updates!D911)-(FIND("Branch: ",Updates!D911)+8)))))</f>
        <v>#VALUE!</v>
      </c>
      <c r="N911" s="8" t="e">
        <f>TRIM(CLEAN(MID(Updates!D911,FIND("Pooled Position: ",Updates!D911)+17,(FIND("Are the",Updates!D911)-(FIND("Pooled Position: ",Updates!D911)+17)))))</f>
        <v>#VALUE!</v>
      </c>
      <c r="O911" t="e">
        <f>TRIM(CLEAN(MID(Updates!D911,FIND("Employee Name: ",Updates!D911)+15,(FIND("Job Title",Updates!D911)-(FIND("Employee Name: ",Updates!D911)+15)))))</f>
        <v>#VALUE!</v>
      </c>
      <c r="P911" t="e">
        <f t="shared" si="129"/>
        <v>#VALUE!</v>
      </c>
      <c r="Q911" t="e">
        <f t="shared" si="130"/>
        <v>#VALUE!</v>
      </c>
      <c r="R911" t="e">
        <f t="shared" si="131"/>
        <v>#VALUE!</v>
      </c>
      <c r="S911" t="e">
        <f>TRIM(CLEAN(MID(Updates!D911,FIND("Account to clone: ",Updates!D911)+18,(FIND("Position",Updates!D911)-(FIND("Account to clone: ",Updates!D911)+18)))))</f>
        <v>#VALUE!</v>
      </c>
      <c r="T911" t="str">
        <f t="shared" si="132"/>
        <v/>
      </c>
      <c r="U911" t="str">
        <f t="shared" si="133"/>
        <v>No</v>
      </c>
      <c r="V911" t="e">
        <f>TRIM(CLEAN(MID(Updates!D911,FIND("Home Share (H:\ drive) required: ",Updates!D911)+4,(FIND("Group Share (S:\ drive) required: ",Updates!D911)-(FIND("Home Share (H:\ drive) required: ",Updates!D911)+4)))))</f>
        <v>#VALUE!</v>
      </c>
      <c r="W911" t="str">
        <f t="shared" si="134"/>
        <v>No</v>
      </c>
      <c r="X911" t="e">
        <f>TRIM(CLEAN(MID(Updates!D911,FIND("S Drive Path: ",Updates!D911)+14,(FIND("Position",Updates!D911)-(FIND("S Drive Path: ",Updates!D911)+14)))))</f>
        <v>#VALUE!</v>
      </c>
      <c r="Y911" t="e">
        <f>("USR\"&amp;Updates!K911)</f>
        <v>#VALUE!</v>
      </c>
      <c r="Z911" t="e">
        <f>Updates!K911&amp;"$"</f>
        <v>#VALUE!</v>
      </c>
      <c r="AA911" s="11">
        <f t="shared" ca="1" si="135"/>
        <v>5</v>
      </c>
      <c r="AB911" s="6" t="str">
        <f ca="1">LOOKUP(AA911,AC2:AC21,AD2:AD21)</f>
        <v>DC1MDB05</v>
      </c>
    </row>
    <row r="912" spans="1:28" ht="12" customHeight="1">
      <c r="A912" s="6" t="e">
        <f>TRIM(CLEAN(MID(Updates!D912,FIND("Network User Id: ",Updates!D912)+17,(FIND("E-MAIL ACCOUNTS",Updates!D912)-(FIND("Network User Id:",Updates!D912)+17)))))</f>
        <v>#VALUE!</v>
      </c>
      <c r="B912" s="6" t="e">
        <f>TRIM(CLEAN(MID(Updates!D912,FIND("Logon ID: ",Updates!D912)+10,(FIND("Password:",Updates!D912)-(FIND("Logon ID:",Updates!D912)+10)))))</f>
        <v>#VALUE!</v>
      </c>
      <c r="C912" t="e">
        <f>TRIM(CLEAN(MID(Updates!D912,FIND("Primary Address: ",Updates!D912)+17,(FIND("Secondary Address:",Updates!D912)-(FIND("Primary Address: ",Updates!D912)+17)))))</f>
        <v>#VALUE!</v>
      </c>
      <c r="D912" t="e">
        <f>TRIM(CLEAN(MID(Updates!D912,FIND("Secondary Address: ",Updates!D912)+19,(FIND("** PLEASE DO NOT REPLY TO THIS E-MAIL. ",Updates!D912)-(FIND("Secondary Address: ",Updates!D912)+19)))))</f>
        <v>#VALUE!</v>
      </c>
      <c r="E912" t="b">
        <f>IF(COUNT(SEARCH({"transpo.ottawa.on.ca"},D912)),"@ottawa.ca")</f>
        <v>0</v>
      </c>
      <c r="F912" s="9" t="e">
        <f t="shared" si="127"/>
        <v>#VALUE!</v>
      </c>
      <c r="G912" t="e">
        <f>TRIM(CLEAN(MID(Updates!D912,FIND("E-mail Address: ",Updates!D912)+16,(FIND("The employee",Updates!D912)-(FIND("E-mail Address: ",Updates!D912)+16)))))</f>
        <v>#VALUE!</v>
      </c>
      <c r="H912" t="e">
        <f>TRIM(CLEAN(MID(Updates!D912,FIND("Account Password: ",Updates!D912)+18,(FIND("NETWORK ACCOUNTS",Updates!D912)-(FIND("Account Password:",Updates!D912)+18)))))</f>
        <v>#VALUE!</v>
      </c>
      <c r="I912" t="e">
        <f>TRIM(CLEAN(MID(Updates!D912,FIND("Password: ",Updates!D912)+10,(FIND("E-mail",Updates!D912)-(FIND("Password:",Updates!D912)+12)))))</f>
        <v>#VALUE!</v>
      </c>
      <c r="J912" t="e">
        <f>TRIM(CLEAN(MID(Updates!D912,FIND("Account to clone: ",Updates!D912)+18,(FIND("Position",Updates!D912)-(FIND("Account to clone: ",Updates!D912)+18)))))</f>
        <v>#VALUE!</v>
      </c>
      <c r="K912" t="e">
        <f>TRIM(CLEAN(MID(Updates!D912,FIND("Clone permissions of another account: ",Updates!D912)+38,(FIND("Email required:",Updates!D912)-(FIND("Clone permissions of another account: ",Updates!D912)+38)))))</f>
        <v>#VALUE!</v>
      </c>
      <c r="L912" t="e">
        <f t="shared" si="128"/>
        <v>#VALUE!</v>
      </c>
      <c r="M912" s="8" t="e">
        <f>TRIM(CLEAN(MID(Updates!D912,FIND("Branch: ",Updates!D912)+8,(FIND("Division",Updates!D912)-(FIND("Branch: ",Updates!D912)+8)))))</f>
        <v>#VALUE!</v>
      </c>
      <c r="N912" s="8" t="e">
        <f>TRIM(CLEAN(MID(Updates!D912,FIND("Pooled Position: ",Updates!D912)+17,(FIND("Are the",Updates!D912)-(FIND("Pooled Position: ",Updates!D912)+17)))))</f>
        <v>#VALUE!</v>
      </c>
      <c r="O912" t="e">
        <f>TRIM(CLEAN(MID(Updates!D912,FIND("Employee Name: ",Updates!D912)+15,(FIND("Job Title",Updates!D912)-(FIND("Employee Name: ",Updates!D912)+15)))))</f>
        <v>#VALUE!</v>
      </c>
      <c r="P912" t="e">
        <f t="shared" si="129"/>
        <v>#VALUE!</v>
      </c>
      <c r="Q912" t="e">
        <f t="shared" si="130"/>
        <v>#VALUE!</v>
      </c>
      <c r="R912" t="e">
        <f t="shared" si="131"/>
        <v>#VALUE!</v>
      </c>
      <c r="S912" t="e">
        <f>TRIM(CLEAN(MID(Updates!D912,FIND("Account to clone: ",Updates!D912)+18,(FIND("Position",Updates!D912)-(FIND("Account to clone: ",Updates!D912)+18)))))</f>
        <v>#VALUE!</v>
      </c>
      <c r="T912" t="str">
        <f t="shared" si="132"/>
        <v/>
      </c>
      <c r="U912" t="str">
        <f t="shared" si="133"/>
        <v>No</v>
      </c>
      <c r="V912" t="e">
        <f>TRIM(CLEAN(MID(Updates!D912,FIND("Home Share (H:\ drive) required: ",Updates!D912)+4,(FIND("Group Share (S:\ drive) required: ",Updates!D912)-(FIND("Home Share (H:\ drive) required: ",Updates!D912)+4)))))</f>
        <v>#VALUE!</v>
      </c>
      <c r="W912" t="str">
        <f t="shared" si="134"/>
        <v>No</v>
      </c>
      <c r="X912" t="e">
        <f>TRIM(CLEAN(MID(Updates!D912,FIND("S Drive Path: ",Updates!D912)+14,(FIND("Position",Updates!D912)-(FIND("S Drive Path: ",Updates!D912)+14)))))</f>
        <v>#VALUE!</v>
      </c>
      <c r="Y912" t="e">
        <f>("USR\"&amp;Updates!K912)</f>
        <v>#VALUE!</v>
      </c>
      <c r="Z912" t="e">
        <f>Updates!K912&amp;"$"</f>
        <v>#VALUE!</v>
      </c>
      <c r="AA912" s="11">
        <f t="shared" ca="1" si="135"/>
        <v>11</v>
      </c>
      <c r="AB912" s="6" t="str">
        <f ca="1">LOOKUP(AA912,AC2:AC21,AD2:AD21)</f>
        <v>DC4MDB01</v>
      </c>
    </row>
    <row r="913" spans="1:28" ht="12" customHeight="1">
      <c r="A913" s="6" t="e">
        <f>TRIM(CLEAN(MID(Updates!D913,FIND("Network User Id: ",Updates!D913)+17,(FIND("E-MAIL ACCOUNTS",Updates!D913)-(FIND("Network User Id:",Updates!D913)+17)))))</f>
        <v>#VALUE!</v>
      </c>
      <c r="B913" s="6" t="e">
        <f>TRIM(CLEAN(MID(Updates!D913,FIND("Logon ID: ",Updates!D913)+10,(FIND("Password:",Updates!D913)-(FIND("Logon ID:",Updates!D913)+10)))))</f>
        <v>#VALUE!</v>
      </c>
      <c r="C913" t="e">
        <f>TRIM(CLEAN(MID(Updates!D913,FIND("Primary Address: ",Updates!D913)+17,(FIND("Secondary Address:",Updates!D913)-(FIND("Primary Address: ",Updates!D913)+17)))))</f>
        <v>#VALUE!</v>
      </c>
      <c r="D913" t="e">
        <f>TRIM(CLEAN(MID(Updates!D913,FIND("Secondary Address: ",Updates!D913)+19,(FIND("** PLEASE DO NOT REPLY TO THIS E-MAIL. ",Updates!D913)-(FIND("Secondary Address: ",Updates!D913)+19)))))</f>
        <v>#VALUE!</v>
      </c>
      <c r="E913" t="b">
        <f>IF(COUNT(SEARCH({"transpo.ottawa.on.ca"},D913)),"@ottawa.ca")</f>
        <v>0</v>
      </c>
      <c r="F913" s="9" t="e">
        <f t="shared" si="127"/>
        <v>#VALUE!</v>
      </c>
      <c r="G913" t="e">
        <f>TRIM(CLEAN(MID(Updates!D913,FIND("E-mail Address: ",Updates!D913)+16,(FIND("The employee",Updates!D913)-(FIND("E-mail Address: ",Updates!D913)+16)))))</f>
        <v>#VALUE!</v>
      </c>
      <c r="H913" t="e">
        <f>TRIM(CLEAN(MID(Updates!D913,FIND("Account Password: ",Updates!D913)+18,(FIND("NETWORK ACCOUNTS",Updates!D913)-(FIND("Account Password:",Updates!D913)+18)))))</f>
        <v>#VALUE!</v>
      </c>
      <c r="I913" t="e">
        <f>TRIM(CLEAN(MID(Updates!D913,FIND("Password: ",Updates!D913)+10,(FIND("E-mail",Updates!D913)-(FIND("Password:",Updates!D913)+12)))))</f>
        <v>#VALUE!</v>
      </c>
      <c r="J913" t="e">
        <f>TRIM(CLEAN(MID(Updates!D913,FIND("Account to clone: ",Updates!D913)+18,(FIND("Position",Updates!D913)-(FIND("Account to clone: ",Updates!D913)+18)))))</f>
        <v>#VALUE!</v>
      </c>
      <c r="K913" t="e">
        <f>TRIM(CLEAN(MID(Updates!D913,FIND("Clone permissions of another account: ",Updates!D913)+38,(FIND("Email required:",Updates!D913)-(FIND("Clone permissions of another account: ",Updates!D913)+38)))))</f>
        <v>#VALUE!</v>
      </c>
      <c r="L913" t="e">
        <f t="shared" si="128"/>
        <v>#VALUE!</v>
      </c>
      <c r="M913" s="8" t="e">
        <f>TRIM(CLEAN(MID(Updates!D913,FIND("Branch: ",Updates!D913)+8,(FIND("Division",Updates!D913)-(FIND("Branch: ",Updates!D913)+8)))))</f>
        <v>#VALUE!</v>
      </c>
      <c r="N913" s="8" t="e">
        <f>TRIM(CLEAN(MID(Updates!D913,FIND("Pooled Position: ",Updates!D913)+17,(FIND("Are the",Updates!D913)-(FIND("Pooled Position: ",Updates!D913)+17)))))</f>
        <v>#VALUE!</v>
      </c>
      <c r="O913" t="e">
        <f>TRIM(CLEAN(MID(Updates!D913,FIND("Employee Name: ",Updates!D913)+15,(FIND("Job Title",Updates!D913)-(FIND("Employee Name: ",Updates!D913)+15)))))</f>
        <v>#VALUE!</v>
      </c>
      <c r="P913" t="e">
        <f t="shared" si="129"/>
        <v>#VALUE!</v>
      </c>
      <c r="Q913" t="e">
        <f t="shared" si="130"/>
        <v>#VALUE!</v>
      </c>
      <c r="R913" t="e">
        <f t="shared" si="131"/>
        <v>#VALUE!</v>
      </c>
      <c r="S913" t="e">
        <f>TRIM(CLEAN(MID(Updates!D913,FIND("Account to clone: ",Updates!D913)+18,(FIND("Position",Updates!D913)-(FIND("Account to clone: ",Updates!D913)+18)))))</f>
        <v>#VALUE!</v>
      </c>
      <c r="T913" t="str">
        <f t="shared" si="132"/>
        <v/>
      </c>
      <c r="U913" t="str">
        <f t="shared" si="133"/>
        <v>No</v>
      </c>
      <c r="V913" t="e">
        <f>TRIM(CLEAN(MID(Updates!D913,FIND("Home Share (H:\ drive) required: ",Updates!D913)+4,(FIND("Group Share (S:\ drive) required: ",Updates!D913)-(FIND("Home Share (H:\ drive) required: ",Updates!D913)+4)))))</f>
        <v>#VALUE!</v>
      </c>
      <c r="W913" t="str">
        <f t="shared" si="134"/>
        <v>No</v>
      </c>
      <c r="X913" t="e">
        <f>TRIM(CLEAN(MID(Updates!D913,FIND("S Drive Path: ",Updates!D913)+14,(FIND("Position",Updates!D913)-(FIND("S Drive Path: ",Updates!D913)+14)))))</f>
        <v>#VALUE!</v>
      </c>
      <c r="Y913" t="e">
        <f>("USR\"&amp;Updates!K913)</f>
        <v>#VALUE!</v>
      </c>
      <c r="Z913" t="e">
        <f>Updates!K913&amp;"$"</f>
        <v>#VALUE!</v>
      </c>
      <c r="AA913" s="11">
        <f t="shared" ca="1" si="135"/>
        <v>9</v>
      </c>
      <c r="AB913" s="6" t="str">
        <f ca="1">LOOKUP(AA913,AC2:AC21,AD2:AD21)</f>
        <v>DC1MDB09</v>
      </c>
    </row>
    <row r="914" spans="1:28" ht="12" customHeight="1">
      <c r="A914" s="6" t="e">
        <f>TRIM(CLEAN(MID(Updates!D914,FIND("Network User Id: ",Updates!D914)+17,(FIND("E-MAIL ACCOUNTS",Updates!D914)-(FIND("Network User Id:",Updates!D914)+17)))))</f>
        <v>#VALUE!</v>
      </c>
      <c r="B914" s="6" t="e">
        <f>TRIM(CLEAN(MID(Updates!D914,FIND("Logon ID: ",Updates!D914)+10,(FIND("Password:",Updates!D914)-(FIND("Logon ID:",Updates!D914)+10)))))</f>
        <v>#VALUE!</v>
      </c>
      <c r="C914" t="e">
        <f>TRIM(CLEAN(MID(Updates!D914,FIND("Primary Address: ",Updates!D914)+17,(FIND("Secondary Address:",Updates!D914)-(FIND("Primary Address: ",Updates!D914)+17)))))</f>
        <v>#VALUE!</v>
      </c>
      <c r="D914" t="e">
        <f>TRIM(CLEAN(MID(Updates!D914,FIND("Secondary Address: ",Updates!D914)+19,(FIND("** PLEASE DO NOT REPLY TO THIS E-MAIL. ",Updates!D914)-(FIND("Secondary Address: ",Updates!D914)+19)))))</f>
        <v>#VALUE!</v>
      </c>
      <c r="E914" t="b">
        <f>IF(COUNT(SEARCH({"transpo.ottawa.on.ca"},D914)),"@ottawa.ca")</f>
        <v>0</v>
      </c>
      <c r="F914" s="9" t="e">
        <f t="shared" si="127"/>
        <v>#VALUE!</v>
      </c>
      <c r="G914" t="e">
        <f>TRIM(CLEAN(MID(Updates!D914,FIND("E-mail Address: ",Updates!D914)+16,(FIND("The employee",Updates!D914)-(FIND("E-mail Address: ",Updates!D914)+16)))))</f>
        <v>#VALUE!</v>
      </c>
      <c r="H914" t="e">
        <f>TRIM(CLEAN(MID(Updates!D914,FIND("Account Password: ",Updates!D914)+18,(FIND("NETWORK ACCOUNTS",Updates!D914)-(FIND("Account Password:",Updates!D914)+18)))))</f>
        <v>#VALUE!</v>
      </c>
      <c r="I914" t="e">
        <f>TRIM(CLEAN(MID(Updates!D914,FIND("Password: ",Updates!D914)+10,(FIND("E-mail",Updates!D914)-(FIND("Password:",Updates!D914)+12)))))</f>
        <v>#VALUE!</v>
      </c>
      <c r="J914" t="e">
        <f>TRIM(CLEAN(MID(Updates!D914,FIND("Account to clone: ",Updates!D914)+18,(FIND("Position",Updates!D914)-(FIND("Account to clone: ",Updates!D914)+18)))))</f>
        <v>#VALUE!</v>
      </c>
      <c r="K914" t="e">
        <f>TRIM(CLEAN(MID(Updates!D914,FIND("Clone permissions of another account: ",Updates!D914)+38,(FIND("Email required:",Updates!D914)-(FIND("Clone permissions of another account: ",Updates!D914)+38)))))</f>
        <v>#VALUE!</v>
      </c>
      <c r="L914" t="e">
        <f t="shared" si="128"/>
        <v>#VALUE!</v>
      </c>
      <c r="M914" s="8" t="e">
        <f>TRIM(CLEAN(MID(Updates!D914,FIND("Branch: ",Updates!D914)+8,(FIND("Division",Updates!D914)-(FIND("Branch: ",Updates!D914)+8)))))</f>
        <v>#VALUE!</v>
      </c>
      <c r="N914" s="8" t="e">
        <f>TRIM(CLEAN(MID(Updates!D914,FIND("Pooled Position: ",Updates!D914)+17,(FIND("Are the",Updates!D914)-(FIND("Pooled Position: ",Updates!D914)+17)))))</f>
        <v>#VALUE!</v>
      </c>
      <c r="O914" t="e">
        <f>TRIM(CLEAN(MID(Updates!D914,FIND("Employee Name: ",Updates!D914)+15,(FIND("Job Title",Updates!D914)-(FIND("Employee Name: ",Updates!D914)+15)))))</f>
        <v>#VALUE!</v>
      </c>
      <c r="P914" t="e">
        <f t="shared" si="129"/>
        <v>#VALUE!</v>
      </c>
      <c r="Q914" t="e">
        <f t="shared" si="130"/>
        <v>#VALUE!</v>
      </c>
      <c r="R914" t="e">
        <f t="shared" si="131"/>
        <v>#VALUE!</v>
      </c>
      <c r="S914" t="e">
        <f>TRIM(CLEAN(MID(Updates!D914,FIND("Account to clone: ",Updates!D914)+18,(FIND("Position",Updates!D914)-(FIND("Account to clone: ",Updates!D914)+18)))))</f>
        <v>#VALUE!</v>
      </c>
      <c r="T914" t="str">
        <f t="shared" si="132"/>
        <v/>
      </c>
      <c r="U914" t="str">
        <f t="shared" si="133"/>
        <v>No</v>
      </c>
      <c r="V914" t="e">
        <f>TRIM(CLEAN(MID(Updates!D914,FIND("Home Share (H:\ drive) required: ",Updates!D914)+4,(FIND("Group Share (S:\ drive) required: ",Updates!D914)-(FIND("Home Share (H:\ drive) required: ",Updates!D914)+4)))))</f>
        <v>#VALUE!</v>
      </c>
      <c r="W914" t="str">
        <f t="shared" si="134"/>
        <v>No</v>
      </c>
      <c r="X914" t="e">
        <f>TRIM(CLEAN(MID(Updates!D914,FIND("S Drive Path: ",Updates!D914)+14,(FIND("Position",Updates!D914)-(FIND("S Drive Path: ",Updates!D914)+14)))))</f>
        <v>#VALUE!</v>
      </c>
      <c r="Y914" t="e">
        <f>("USR\"&amp;Updates!K914)</f>
        <v>#VALUE!</v>
      </c>
      <c r="Z914" t="e">
        <f>Updates!K914&amp;"$"</f>
        <v>#VALUE!</v>
      </c>
      <c r="AA914" s="11">
        <f t="shared" ca="1" si="135"/>
        <v>1</v>
      </c>
      <c r="AB914" s="6" t="str">
        <f ca="1">LOOKUP(AA914,AC2:AC21,AD2:AD21)</f>
        <v>DC1MDB01</v>
      </c>
    </row>
    <row r="915" spans="1:28" ht="12" customHeight="1">
      <c r="A915" s="6" t="e">
        <f>TRIM(CLEAN(MID(Updates!D915,FIND("Network User Id: ",Updates!D915)+17,(FIND("E-MAIL ACCOUNTS",Updates!D915)-(FIND("Network User Id:",Updates!D915)+17)))))</f>
        <v>#VALUE!</v>
      </c>
      <c r="B915" s="6" t="e">
        <f>TRIM(CLEAN(MID(Updates!D915,FIND("Logon ID: ",Updates!D915)+10,(FIND("Password:",Updates!D915)-(FIND("Logon ID:",Updates!D915)+10)))))</f>
        <v>#VALUE!</v>
      </c>
      <c r="C915" t="e">
        <f>TRIM(CLEAN(MID(Updates!D915,FIND("Primary Address: ",Updates!D915)+17,(FIND("Secondary Address:",Updates!D915)-(FIND("Primary Address: ",Updates!D915)+17)))))</f>
        <v>#VALUE!</v>
      </c>
      <c r="D915" t="e">
        <f>TRIM(CLEAN(MID(Updates!D915,FIND("Secondary Address: ",Updates!D915)+19,(FIND("** PLEASE DO NOT REPLY TO THIS E-MAIL. ",Updates!D915)-(FIND("Secondary Address: ",Updates!D915)+19)))))</f>
        <v>#VALUE!</v>
      </c>
      <c r="E915" t="b">
        <f>IF(COUNT(SEARCH({"transpo.ottawa.on.ca"},D915)),"@ottawa.ca")</f>
        <v>0</v>
      </c>
      <c r="F915" s="9" t="e">
        <f t="shared" si="127"/>
        <v>#VALUE!</v>
      </c>
      <c r="G915" t="e">
        <f>TRIM(CLEAN(MID(Updates!D915,FIND("E-mail Address: ",Updates!D915)+16,(FIND("The employee",Updates!D915)-(FIND("E-mail Address: ",Updates!D915)+16)))))</f>
        <v>#VALUE!</v>
      </c>
      <c r="H915" t="e">
        <f>TRIM(CLEAN(MID(Updates!D915,FIND("Account Password: ",Updates!D915)+18,(FIND("NETWORK ACCOUNTS",Updates!D915)-(FIND("Account Password:",Updates!D915)+18)))))</f>
        <v>#VALUE!</v>
      </c>
      <c r="I915" t="e">
        <f>TRIM(CLEAN(MID(Updates!D915,FIND("Password: ",Updates!D915)+10,(FIND("E-mail",Updates!D915)-(FIND("Password:",Updates!D915)+12)))))</f>
        <v>#VALUE!</v>
      </c>
      <c r="J915" t="e">
        <f>TRIM(CLEAN(MID(Updates!D915,FIND("Account to clone: ",Updates!D915)+18,(FIND("Position",Updates!D915)-(FIND("Account to clone: ",Updates!D915)+18)))))</f>
        <v>#VALUE!</v>
      </c>
      <c r="K915" t="e">
        <f>TRIM(CLEAN(MID(Updates!D915,FIND("Clone permissions of another account: ",Updates!D915)+38,(FIND("Email required:",Updates!D915)-(FIND("Clone permissions of another account: ",Updates!D915)+38)))))</f>
        <v>#VALUE!</v>
      </c>
      <c r="L915" t="e">
        <f t="shared" si="128"/>
        <v>#VALUE!</v>
      </c>
      <c r="M915" s="8" t="e">
        <f>TRIM(CLEAN(MID(Updates!D915,FIND("Branch: ",Updates!D915)+8,(FIND("Division",Updates!D915)-(FIND("Branch: ",Updates!D915)+8)))))</f>
        <v>#VALUE!</v>
      </c>
      <c r="N915" s="8" t="e">
        <f>TRIM(CLEAN(MID(Updates!D915,FIND("Pooled Position: ",Updates!D915)+17,(FIND("Are the",Updates!D915)-(FIND("Pooled Position: ",Updates!D915)+17)))))</f>
        <v>#VALUE!</v>
      </c>
      <c r="O915" t="e">
        <f>TRIM(CLEAN(MID(Updates!D915,FIND("Employee Name: ",Updates!D915)+15,(FIND("Job Title",Updates!D915)-(FIND("Employee Name: ",Updates!D915)+15)))))</f>
        <v>#VALUE!</v>
      </c>
      <c r="P915" t="e">
        <f t="shared" si="129"/>
        <v>#VALUE!</v>
      </c>
      <c r="Q915" t="e">
        <f t="shared" si="130"/>
        <v>#VALUE!</v>
      </c>
      <c r="R915" t="e">
        <f t="shared" si="131"/>
        <v>#VALUE!</v>
      </c>
      <c r="S915" t="e">
        <f>TRIM(CLEAN(MID(Updates!D915,FIND("Account to clone: ",Updates!D915)+18,(FIND("Position",Updates!D915)-(FIND("Account to clone: ",Updates!D915)+18)))))</f>
        <v>#VALUE!</v>
      </c>
      <c r="T915" t="str">
        <f t="shared" si="132"/>
        <v/>
      </c>
      <c r="U915" t="str">
        <f t="shared" si="133"/>
        <v>No</v>
      </c>
      <c r="V915" t="e">
        <f>TRIM(CLEAN(MID(Updates!D915,FIND("Home Share (H:\ drive) required: ",Updates!D915)+4,(FIND("Group Share (S:\ drive) required: ",Updates!D915)-(FIND("Home Share (H:\ drive) required: ",Updates!D915)+4)))))</f>
        <v>#VALUE!</v>
      </c>
      <c r="W915" t="str">
        <f t="shared" si="134"/>
        <v>No</v>
      </c>
      <c r="X915" t="e">
        <f>TRIM(CLEAN(MID(Updates!D915,FIND("S Drive Path: ",Updates!D915)+14,(FIND("Position",Updates!D915)-(FIND("S Drive Path: ",Updates!D915)+14)))))</f>
        <v>#VALUE!</v>
      </c>
      <c r="Y915" t="e">
        <f>("USR\"&amp;Updates!K915)</f>
        <v>#VALUE!</v>
      </c>
      <c r="Z915" t="e">
        <f>Updates!K915&amp;"$"</f>
        <v>#VALUE!</v>
      </c>
      <c r="AA915" s="11">
        <f t="shared" ca="1" si="135"/>
        <v>11</v>
      </c>
      <c r="AB915" s="6" t="str">
        <f ca="1">LOOKUP(AA915,AC2:AC21,AD2:AD21)</f>
        <v>DC4MDB01</v>
      </c>
    </row>
    <row r="916" spans="1:28" ht="12" customHeight="1">
      <c r="A916" s="6" t="e">
        <f>TRIM(CLEAN(MID(Updates!D916,FIND("Network User Id: ",Updates!D916)+17,(FIND("E-MAIL ACCOUNTS",Updates!D916)-(FIND("Network User Id:",Updates!D916)+17)))))</f>
        <v>#VALUE!</v>
      </c>
      <c r="B916" s="6" t="e">
        <f>TRIM(CLEAN(MID(Updates!D916,FIND("Logon ID: ",Updates!D916)+10,(FIND("Password:",Updates!D916)-(FIND("Logon ID:",Updates!D916)+10)))))</f>
        <v>#VALUE!</v>
      </c>
      <c r="C916" t="e">
        <f>TRIM(CLEAN(MID(Updates!D916,FIND("Primary Address: ",Updates!D916)+17,(FIND("Secondary Address:",Updates!D916)-(FIND("Primary Address: ",Updates!D916)+17)))))</f>
        <v>#VALUE!</v>
      </c>
      <c r="D916" t="e">
        <f>TRIM(CLEAN(MID(Updates!D916,FIND("Secondary Address: ",Updates!D916)+19,(FIND("** PLEASE DO NOT REPLY TO THIS E-MAIL. ",Updates!D916)-(FIND("Secondary Address: ",Updates!D916)+19)))))</f>
        <v>#VALUE!</v>
      </c>
      <c r="E916" t="b">
        <f>IF(COUNT(SEARCH({"transpo.ottawa.on.ca"},D916)),"@ottawa.ca")</f>
        <v>0</v>
      </c>
      <c r="F916" s="9" t="e">
        <f t="shared" si="127"/>
        <v>#VALUE!</v>
      </c>
      <c r="G916" t="e">
        <f>TRIM(CLEAN(MID(Updates!D916,FIND("E-mail Address: ",Updates!D916)+16,(FIND("The employee",Updates!D916)-(FIND("E-mail Address: ",Updates!D916)+16)))))</f>
        <v>#VALUE!</v>
      </c>
      <c r="H916" t="e">
        <f>TRIM(CLEAN(MID(Updates!D916,FIND("Account Password: ",Updates!D916)+18,(FIND("NETWORK ACCOUNTS",Updates!D916)-(FIND("Account Password:",Updates!D916)+18)))))</f>
        <v>#VALUE!</v>
      </c>
      <c r="I916" t="e">
        <f>TRIM(CLEAN(MID(Updates!D916,FIND("Password: ",Updates!D916)+10,(FIND("E-mail",Updates!D916)-(FIND("Password:",Updates!D916)+12)))))</f>
        <v>#VALUE!</v>
      </c>
      <c r="J916" t="e">
        <f>TRIM(CLEAN(MID(Updates!D916,FIND("Account to clone: ",Updates!D916)+18,(FIND("Position",Updates!D916)-(FIND("Account to clone: ",Updates!D916)+18)))))</f>
        <v>#VALUE!</v>
      </c>
      <c r="K916" t="e">
        <f>TRIM(CLEAN(MID(Updates!D916,FIND("Clone permissions of another account: ",Updates!D916)+38,(FIND("Email required:",Updates!D916)-(FIND("Clone permissions of another account: ",Updates!D916)+38)))))</f>
        <v>#VALUE!</v>
      </c>
      <c r="L916" t="e">
        <f t="shared" si="128"/>
        <v>#VALUE!</v>
      </c>
      <c r="M916" s="8" t="e">
        <f>TRIM(CLEAN(MID(Updates!D916,FIND("Branch: ",Updates!D916)+8,(FIND("Division",Updates!D916)-(FIND("Branch: ",Updates!D916)+8)))))</f>
        <v>#VALUE!</v>
      </c>
      <c r="N916" s="8" t="e">
        <f>TRIM(CLEAN(MID(Updates!D916,FIND("Pooled Position: ",Updates!D916)+17,(FIND("Are the",Updates!D916)-(FIND("Pooled Position: ",Updates!D916)+17)))))</f>
        <v>#VALUE!</v>
      </c>
      <c r="O916" t="e">
        <f>TRIM(CLEAN(MID(Updates!D916,FIND("Employee Name: ",Updates!D916)+15,(FIND("Job Title",Updates!D916)-(FIND("Employee Name: ",Updates!D916)+15)))))</f>
        <v>#VALUE!</v>
      </c>
      <c r="P916" t="e">
        <f t="shared" si="129"/>
        <v>#VALUE!</v>
      </c>
      <c r="Q916" t="e">
        <f t="shared" si="130"/>
        <v>#VALUE!</v>
      </c>
      <c r="R916" t="e">
        <f t="shared" si="131"/>
        <v>#VALUE!</v>
      </c>
      <c r="S916" t="e">
        <f>TRIM(CLEAN(MID(Updates!D916,FIND("Account to clone: ",Updates!D916)+18,(FIND("Position",Updates!D916)-(FIND("Account to clone: ",Updates!D916)+18)))))</f>
        <v>#VALUE!</v>
      </c>
      <c r="T916" t="str">
        <f t="shared" si="132"/>
        <v/>
      </c>
      <c r="U916" t="str">
        <f t="shared" si="133"/>
        <v>No</v>
      </c>
      <c r="V916" t="e">
        <f>TRIM(CLEAN(MID(Updates!D916,FIND("Home Share (H:\ drive) required: ",Updates!D916)+4,(FIND("Group Share (S:\ drive) required: ",Updates!D916)-(FIND("Home Share (H:\ drive) required: ",Updates!D916)+4)))))</f>
        <v>#VALUE!</v>
      </c>
      <c r="W916" t="str">
        <f t="shared" si="134"/>
        <v>No</v>
      </c>
      <c r="X916" t="e">
        <f>TRIM(CLEAN(MID(Updates!D916,FIND("S Drive Path: ",Updates!D916)+14,(FIND("Position",Updates!D916)-(FIND("S Drive Path: ",Updates!D916)+14)))))</f>
        <v>#VALUE!</v>
      </c>
      <c r="Y916" t="e">
        <f>("USR\"&amp;Updates!K916)</f>
        <v>#VALUE!</v>
      </c>
      <c r="Z916" t="e">
        <f>Updates!K916&amp;"$"</f>
        <v>#VALUE!</v>
      </c>
      <c r="AA916" s="11">
        <f t="shared" ca="1" si="135"/>
        <v>4</v>
      </c>
      <c r="AB916" s="6" t="str">
        <f ca="1">LOOKUP(AA916,AC2:AC21,AD2:AD21)</f>
        <v>DC1MDB04</v>
      </c>
    </row>
    <row r="917" spans="1:28" ht="12" customHeight="1">
      <c r="A917" s="6" t="e">
        <f>TRIM(CLEAN(MID(Updates!D917,FIND("Network User Id: ",Updates!D917)+17,(FIND("E-MAIL ACCOUNTS",Updates!D917)-(FIND("Network User Id:",Updates!D917)+17)))))</f>
        <v>#VALUE!</v>
      </c>
      <c r="B917" s="6" t="e">
        <f>TRIM(CLEAN(MID(Updates!D917,FIND("Logon ID: ",Updates!D917)+10,(FIND("Password:",Updates!D917)-(FIND("Logon ID:",Updates!D917)+10)))))</f>
        <v>#VALUE!</v>
      </c>
      <c r="C917" t="e">
        <f>TRIM(CLEAN(MID(Updates!D917,FIND("Primary Address: ",Updates!D917)+17,(FIND("Secondary Address:",Updates!D917)-(FIND("Primary Address: ",Updates!D917)+17)))))</f>
        <v>#VALUE!</v>
      </c>
      <c r="D917" t="e">
        <f>TRIM(CLEAN(MID(Updates!D917,FIND("Secondary Address: ",Updates!D917)+19,(FIND("** PLEASE DO NOT REPLY TO THIS E-MAIL. ",Updates!D917)-(FIND("Secondary Address: ",Updates!D917)+19)))))</f>
        <v>#VALUE!</v>
      </c>
      <c r="E917" t="b">
        <f>IF(COUNT(SEARCH({"transpo.ottawa.on.ca"},D917)),"@ottawa.ca")</f>
        <v>0</v>
      </c>
      <c r="F917" s="9" t="e">
        <f t="shared" si="127"/>
        <v>#VALUE!</v>
      </c>
      <c r="G917" t="e">
        <f>TRIM(CLEAN(MID(Updates!D917,FIND("E-mail Address: ",Updates!D917)+16,(FIND("The employee",Updates!D917)-(FIND("E-mail Address: ",Updates!D917)+16)))))</f>
        <v>#VALUE!</v>
      </c>
      <c r="H917" t="e">
        <f>TRIM(CLEAN(MID(Updates!D917,FIND("Account Password: ",Updates!D917)+18,(FIND("NETWORK ACCOUNTS",Updates!D917)-(FIND("Account Password:",Updates!D917)+18)))))</f>
        <v>#VALUE!</v>
      </c>
      <c r="I917" t="e">
        <f>TRIM(CLEAN(MID(Updates!D917,FIND("Password: ",Updates!D917)+10,(FIND("E-mail",Updates!D917)-(FIND("Password:",Updates!D917)+12)))))</f>
        <v>#VALUE!</v>
      </c>
      <c r="J917" t="e">
        <f>TRIM(CLEAN(MID(Updates!D917,FIND("Account to clone: ",Updates!D917)+18,(FIND("Position",Updates!D917)-(FIND("Account to clone: ",Updates!D917)+18)))))</f>
        <v>#VALUE!</v>
      </c>
      <c r="K917" t="e">
        <f>TRIM(CLEAN(MID(Updates!D917,FIND("Clone permissions of another account: ",Updates!D917)+38,(FIND("Email required:",Updates!D917)-(FIND("Clone permissions of another account: ",Updates!D917)+38)))))</f>
        <v>#VALUE!</v>
      </c>
      <c r="L917" t="e">
        <f t="shared" si="128"/>
        <v>#VALUE!</v>
      </c>
      <c r="M917" s="8" t="e">
        <f>TRIM(CLEAN(MID(Updates!D917,FIND("Branch: ",Updates!D917)+8,(FIND("Division",Updates!D917)-(FIND("Branch: ",Updates!D917)+8)))))</f>
        <v>#VALUE!</v>
      </c>
      <c r="N917" s="8" t="e">
        <f>TRIM(CLEAN(MID(Updates!D917,FIND("Pooled Position: ",Updates!D917)+17,(FIND("Are the",Updates!D917)-(FIND("Pooled Position: ",Updates!D917)+17)))))</f>
        <v>#VALUE!</v>
      </c>
      <c r="O917" t="e">
        <f>TRIM(CLEAN(MID(Updates!D917,FIND("Employee Name: ",Updates!D917)+15,(FIND("Job Title",Updates!D917)-(FIND("Employee Name: ",Updates!D917)+15)))))</f>
        <v>#VALUE!</v>
      </c>
      <c r="P917" t="e">
        <f t="shared" si="129"/>
        <v>#VALUE!</v>
      </c>
      <c r="Q917" t="e">
        <f t="shared" si="130"/>
        <v>#VALUE!</v>
      </c>
      <c r="R917" t="e">
        <f t="shared" si="131"/>
        <v>#VALUE!</v>
      </c>
      <c r="S917" t="e">
        <f>TRIM(CLEAN(MID(Updates!D917,FIND("Account to clone: ",Updates!D917)+18,(FIND("Position",Updates!D917)-(FIND("Account to clone: ",Updates!D917)+18)))))</f>
        <v>#VALUE!</v>
      </c>
      <c r="T917" t="str">
        <f t="shared" si="132"/>
        <v/>
      </c>
      <c r="U917" t="str">
        <f t="shared" si="133"/>
        <v>No</v>
      </c>
      <c r="V917" t="e">
        <f>TRIM(CLEAN(MID(Updates!D917,FIND("Home Share (H:\ drive) required: ",Updates!D917)+4,(FIND("Group Share (S:\ drive) required: ",Updates!D917)-(FIND("Home Share (H:\ drive) required: ",Updates!D917)+4)))))</f>
        <v>#VALUE!</v>
      </c>
      <c r="W917" t="str">
        <f t="shared" si="134"/>
        <v>No</v>
      </c>
      <c r="X917" t="e">
        <f>TRIM(CLEAN(MID(Updates!D917,FIND("S Drive Path: ",Updates!D917)+14,(FIND("Position",Updates!D917)-(FIND("S Drive Path: ",Updates!D917)+14)))))</f>
        <v>#VALUE!</v>
      </c>
      <c r="Y917" t="e">
        <f>("USR\"&amp;Updates!K917)</f>
        <v>#VALUE!</v>
      </c>
      <c r="Z917" t="e">
        <f>Updates!K917&amp;"$"</f>
        <v>#VALUE!</v>
      </c>
      <c r="AA917" s="11">
        <f t="shared" ca="1" si="135"/>
        <v>9</v>
      </c>
      <c r="AB917" s="6" t="str">
        <f ca="1">LOOKUP(AA917,AC2:AC21,AD2:AD21)</f>
        <v>DC1MDB09</v>
      </c>
    </row>
    <row r="918" spans="1:28" ht="12" customHeight="1">
      <c r="A918" s="6" t="e">
        <f>TRIM(CLEAN(MID(Updates!D918,FIND("Network User Id: ",Updates!D918)+17,(FIND("E-MAIL ACCOUNTS",Updates!D918)-(FIND("Network User Id:",Updates!D918)+17)))))</f>
        <v>#VALUE!</v>
      </c>
      <c r="B918" s="6" t="e">
        <f>TRIM(CLEAN(MID(Updates!D918,FIND("Logon ID: ",Updates!D918)+10,(FIND("Password:",Updates!D918)-(FIND("Logon ID:",Updates!D918)+10)))))</f>
        <v>#VALUE!</v>
      </c>
      <c r="C918" t="e">
        <f>TRIM(CLEAN(MID(Updates!D918,FIND("Primary Address: ",Updates!D918)+17,(FIND("Secondary Address:",Updates!D918)-(FIND("Primary Address: ",Updates!D918)+17)))))</f>
        <v>#VALUE!</v>
      </c>
      <c r="D918" t="e">
        <f>TRIM(CLEAN(MID(Updates!D918,FIND("Secondary Address: ",Updates!D918)+19,(FIND("** PLEASE DO NOT REPLY TO THIS E-MAIL. ",Updates!D918)-(FIND("Secondary Address: ",Updates!D918)+19)))))</f>
        <v>#VALUE!</v>
      </c>
      <c r="E918" t="b">
        <f>IF(COUNT(SEARCH({"transpo.ottawa.on.ca"},D918)),"@ottawa.ca")</f>
        <v>0</v>
      </c>
      <c r="F918" s="9" t="e">
        <f t="shared" si="127"/>
        <v>#VALUE!</v>
      </c>
      <c r="G918" t="e">
        <f>TRIM(CLEAN(MID(Updates!D918,FIND("E-mail Address: ",Updates!D918)+16,(FIND("The employee",Updates!D918)-(FIND("E-mail Address: ",Updates!D918)+16)))))</f>
        <v>#VALUE!</v>
      </c>
      <c r="H918" t="e">
        <f>TRIM(CLEAN(MID(Updates!D918,FIND("Account Password: ",Updates!D918)+18,(FIND("NETWORK ACCOUNTS",Updates!D918)-(FIND("Account Password:",Updates!D918)+18)))))</f>
        <v>#VALUE!</v>
      </c>
      <c r="I918" t="e">
        <f>TRIM(CLEAN(MID(Updates!D918,FIND("Password: ",Updates!D918)+10,(FIND("E-mail",Updates!D918)-(FIND("Password:",Updates!D918)+12)))))</f>
        <v>#VALUE!</v>
      </c>
      <c r="J918" t="e">
        <f>TRIM(CLEAN(MID(Updates!D918,FIND("Account to clone: ",Updates!D918)+18,(FIND("Position",Updates!D918)-(FIND("Account to clone: ",Updates!D918)+18)))))</f>
        <v>#VALUE!</v>
      </c>
      <c r="K918" t="e">
        <f>TRIM(CLEAN(MID(Updates!D918,FIND("Clone permissions of another account: ",Updates!D918)+38,(FIND("Email required:",Updates!D918)-(FIND("Clone permissions of another account: ",Updates!D918)+38)))))</f>
        <v>#VALUE!</v>
      </c>
      <c r="L918" t="e">
        <f t="shared" si="128"/>
        <v>#VALUE!</v>
      </c>
      <c r="M918" s="8" t="e">
        <f>TRIM(CLEAN(MID(Updates!D918,FIND("Branch: ",Updates!D918)+8,(FIND("Division",Updates!D918)-(FIND("Branch: ",Updates!D918)+8)))))</f>
        <v>#VALUE!</v>
      </c>
      <c r="N918" s="8" t="e">
        <f>TRIM(CLEAN(MID(Updates!D918,FIND("Pooled Position: ",Updates!D918)+17,(FIND("Are the",Updates!D918)-(FIND("Pooled Position: ",Updates!D918)+17)))))</f>
        <v>#VALUE!</v>
      </c>
      <c r="O918" t="e">
        <f>TRIM(CLEAN(MID(Updates!D918,FIND("Employee Name: ",Updates!D918)+15,(FIND("Job Title",Updates!D918)-(FIND("Employee Name: ",Updates!D918)+15)))))</f>
        <v>#VALUE!</v>
      </c>
      <c r="P918" t="e">
        <f t="shared" si="129"/>
        <v>#VALUE!</v>
      </c>
      <c r="Q918" t="e">
        <f t="shared" si="130"/>
        <v>#VALUE!</v>
      </c>
      <c r="R918" t="e">
        <f t="shared" si="131"/>
        <v>#VALUE!</v>
      </c>
      <c r="S918" t="e">
        <f>TRIM(CLEAN(MID(Updates!D918,FIND("Account to clone: ",Updates!D918)+18,(FIND("Position",Updates!D918)-(FIND("Account to clone: ",Updates!D918)+18)))))</f>
        <v>#VALUE!</v>
      </c>
      <c r="T918" t="str">
        <f t="shared" si="132"/>
        <v/>
      </c>
      <c r="U918" t="str">
        <f t="shared" si="133"/>
        <v>No</v>
      </c>
      <c r="V918" t="e">
        <f>TRIM(CLEAN(MID(Updates!D918,FIND("Home Share (H:\ drive) required: ",Updates!D918)+4,(FIND("Group Share (S:\ drive) required: ",Updates!D918)-(FIND("Home Share (H:\ drive) required: ",Updates!D918)+4)))))</f>
        <v>#VALUE!</v>
      </c>
      <c r="W918" t="str">
        <f t="shared" si="134"/>
        <v>No</v>
      </c>
      <c r="X918" t="e">
        <f>TRIM(CLEAN(MID(Updates!D918,FIND("S Drive Path: ",Updates!D918)+14,(FIND("Position",Updates!D918)-(FIND("S Drive Path: ",Updates!D918)+14)))))</f>
        <v>#VALUE!</v>
      </c>
      <c r="Y918" t="e">
        <f>("USR\"&amp;Updates!K918)</f>
        <v>#VALUE!</v>
      </c>
      <c r="Z918" t="e">
        <f>Updates!K918&amp;"$"</f>
        <v>#VALUE!</v>
      </c>
      <c r="AA918" s="11">
        <f t="shared" ca="1" si="135"/>
        <v>3</v>
      </c>
      <c r="AB918" s="6" t="str">
        <f ca="1">LOOKUP(AA918,AC2:AC21,AD2:AD21)</f>
        <v>DC1MDB03</v>
      </c>
    </row>
    <row r="919" spans="1:28" ht="12" customHeight="1">
      <c r="A919" s="6" t="e">
        <f>TRIM(CLEAN(MID(Updates!D919,FIND("Network User Id: ",Updates!D919)+17,(FIND("E-MAIL ACCOUNTS",Updates!D919)-(FIND("Network User Id:",Updates!D919)+17)))))</f>
        <v>#VALUE!</v>
      </c>
      <c r="B919" s="6" t="e">
        <f>TRIM(CLEAN(MID(Updates!D919,FIND("Logon ID: ",Updates!D919)+10,(FIND("Password:",Updates!D919)-(FIND("Logon ID:",Updates!D919)+10)))))</f>
        <v>#VALUE!</v>
      </c>
      <c r="C919" t="e">
        <f>TRIM(CLEAN(MID(Updates!D919,FIND("Primary Address: ",Updates!D919)+17,(FIND("Secondary Address:",Updates!D919)-(FIND("Primary Address: ",Updates!D919)+17)))))</f>
        <v>#VALUE!</v>
      </c>
      <c r="D919" t="e">
        <f>TRIM(CLEAN(MID(Updates!D919,FIND("Secondary Address: ",Updates!D919)+19,(FIND("** PLEASE DO NOT REPLY TO THIS E-MAIL. ",Updates!D919)-(FIND("Secondary Address: ",Updates!D919)+19)))))</f>
        <v>#VALUE!</v>
      </c>
      <c r="E919" t="b">
        <f>IF(COUNT(SEARCH({"transpo.ottawa.on.ca"},D919)),"@ottawa.ca")</f>
        <v>0</v>
      </c>
      <c r="F919" s="9" t="e">
        <f t="shared" si="127"/>
        <v>#VALUE!</v>
      </c>
      <c r="G919" t="e">
        <f>TRIM(CLEAN(MID(Updates!D919,FIND("E-mail Address: ",Updates!D919)+16,(FIND("The employee",Updates!D919)-(FIND("E-mail Address: ",Updates!D919)+16)))))</f>
        <v>#VALUE!</v>
      </c>
      <c r="H919" t="e">
        <f>TRIM(CLEAN(MID(Updates!D919,FIND("Account Password: ",Updates!D919)+18,(FIND("NETWORK ACCOUNTS",Updates!D919)-(FIND("Account Password:",Updates!D919)+18)))))</f>
        <v>#VALUE!</v>
      </c>
      <c r="I919" t="e">
        <f>TRIM(CLEAN(MID(Updates!D919,FIND("Password: ",Updates!D919)+10,(FIND("E-mail",Updates!D919)-(FIND("Password:",Updates!D919)+12)))))</f>
        <v>#VALUE!</v>
      </c>
      <c r="J919" t="e">
        <f>TRIM(CLEAN(MID(Updates!D919,FIND("Account to clone: ",Updates!D919)+18,(FIND("Position",Updates!D919)-(FIND("Account to clone: ",Updates!D919)+18)))))</f>
        <v>#VALUE!</v>
      </c>
      <c r="K919" t="e">
        <f>TRIM(CLEAN(MID(Updates!D919,FIND("Clone permissions of another account: ",Updates!D919)+38,(FIND("Email required:",Updates!D919)-(FIND("Clone permissions of another account: ",Updates!D919)+38)))))</f>
        <v>#VALUE!</v>
      </c>
      <c r="L919" t="e">
        <f t="shared" si="128"/>
        <v>#VALUE!</v>
      </c>
      <c r="M919" s="8" t="e">
        <f>TRIM(CLEAN(MID(Updates!D919,FIND("Branch: ",Updates!D919)+8,(FIND("Division",Updates!D919)-(FIND("Branch: ",Updates!D919)+8)))))</f>
        <v>#VALUE!</v>
      </c>
      <c r="N919" s="8" t="e">
        <f>TRIM(CLEAN(MID(Updates!D919,FIND("Pooled Position: ",Updates!D919)+17,(FIND("Are the",Updates!D919)-(FIND("Pooled Position: ",Updates!D919)+17)))))</f>
        <v>#VALUE!</v>
      </c>
      <c r="O919" t="e">
        <f>TRIM(CLEAN(MID(Updates!D919,FIND("Employee Name: ",Updates!D919)+15,(FIND("Job Title",Updates!D919)-(FIND("Employee Name: ",Updates!D919)+15)))))</f>
        <v>#VALUE!</v>
      </c>
      <c r="P919" t="e">
        <f t="shared" si="129"/>
        <v>#VALUE!</v>
      </c>
      <c r="Q919" t="e">
        <f t="shared" si="130"/>
        <v>#VALUE!</v>
      </c>
      <c r="R919" t="e">
        <f t="shared" si="131"/>
        <v>#VALUE!</v>
      </c>
      <c r="S919" t="e">
        <f>TRIM(CLEAN(MID(Updates!D919,FIND("Account to clone: ",Updates!D919)+18,(FIND("Position",Updates!D919)-(FIND("Account to clone: ",Updates!D919)+18)))))</f>
        <v>#VALUE!</v>
      </c>
      <c r="T919" t="str">
        <f t="shared" si="132"/>
        <v/>
      </c>
      <c r="U919" t="str">
        <f t="shared" si="133"/>
        <v>No</v>
      </c>
      <c r="V919" t="e">
        <f>TRIM(CLEAN(MID(Updates!D919,FIND("Home Share (H:\ drive) required: ",Updates!D919)+4,(FIND("Group Share (S:\ drive) required: ",Updates!D919)-(FIND("Home Share (H:\ drive) required: ",Updates!D919)+4)))))</f>
        <v>#VALUE!</v>
      </c>
      <c r="W919" t="str">
        <f t="shared" si="134"/>
        <v>No</v>
      </c>
      <c r="X919" t="e">
        <f>TRIM(CLEAN(MID(Updates!D919,FIND("S Drive Path: ",Updates!D919)+14,(FIND("Position",Updates!D919)-(FIND("S Drive Path: ",Updates!D919)+14)))))</f>
        <v>#VALUE!</v>
      </c>
      <c r="Y919" t="e">
        <f>("USR\"&amp;Updates!K919)</f>
        <v>#VALUE!</v>
      </c>
      <c r="Z919" t="e">
        <f>Updates!K919&amp;"$"</f>
        <v>#VALUE!</v>
      </c>
      <c r="AA919" s="11">
        <f t="shared" ca="1" si="135"/>
        <v>14</v>
      </c>
      <c r="AB919" s="6" t="str">
        <f ca="1">LOOKUP(AA919,AC2:AC21,AD2:AD21)</f>
        <v>DC4MDB04</v>
      </c>
    </row>
    <row r="920" spans="1:28" ht="12" customHeight="1">
      <c r="A920" s="6" t="e">
        <f>TRIM(CLEAN(MID(Updates!D920,FIND("Network User Id: ",Updates!D920)+17,(FIND("E-MAIL ACCOUNTS",Updates!D920)-(FIND("Network User Id:",Updates!D920)+17)))))</f>
        <v>#VALUE!</v>
      </c>
      <c r="B920" s="6" t="e">
        <f>TRIM(CLEAN(MID(Updates!D920,FIND("Logon ID: ",Updates!D920)+10,(FIND("Password:",Updates!D920)-(FIND("Logon ID:",Updates!D920)+10)))))</f>
        <v>#VALUE!</v>
      </c>
      <c r="C920" t="e">
        <f>TRIM(CLEAN(MID(Updates!D920,FIND("Primary Address: ",Updates!D920)+17,(FIND("Secondary Address:",Updates!D920)-(FIND("Primary Address: ",Updates!D920)+17)))))</f>
        <v>#VALUE!</v>
      </c>
      <c r="D920" t="e">
        <f>TRIM(CLEAN(MID(Updates!D920,FIND("Secondary Address: ",Updates!D920)+19,(FIND("** PLEASE DO NOT REPLY TO THIS E-MAIL. ",Updates!D920)-(FIND("Secondary Address: ",Updates!D920)+19)))))</f>
        <v>#VALUE!</v>
      </c>
      <c r="E920" t="b">
        <f>IF(COUNT(SEARCH({"transpo.ottawa.on.ca"},D920)),"@ottawa.ca")</f>
        <v>0</v>
      </c>
      <c r="F920" s="9" t="e">
        <f t="shared" si="127"/>
        <v>#VALUE!</v>
      </c>
      <c r="G920" t="e">
        <f>TRIM(CLEAN(MID(Updates!D920,FIND("E-mail Address: ",Updates!D920)+16,(FIND("The employee",Updates!D920)-(FIND("E-mail Address: ",Updates!D920)+16)))))</f>
        <v>#VALUE!</v>
      </c>
      <c r="H920" t="e">
        <f>TRIM(CLEAN(MID(Updates!D920,FIND("Account Password: ",Updates!D920)+18,(FIND("NETWORK ACCOUNTS",Updates!D920)-(FIND("Account Password:",Updates!D920)+18)))))</f>
        <v>#VALUE!</v>
      </c>
      <c r="I920" t="e">
        <f>TRIM(CLEAN(MID(Updates!D920,FIND("Password: ",Updates!D920)+10,(FIND("E-mail",Updates!D920)-(FIND("Password:",Updates!D920)+12)))))</f>
        <v>#VALUE!</v>
      </c>
      <c r="J920" t="e">
        <f>TRIM(CLEAN(MID(Updates!D920,FIND("Account to clone: ",Updates!D920)+18,(FIND("Position",Updates!D920)-(FIND("Account to clone: ",Updates!D920)+18)))))</f>
        <v>#VALUE!</v>
      </c>
      <c r="K920" t="e">
        <f>TRIM(CLEAN(MID(Updates!D920,FIND("Clone permissions of another account: ",Updates!D920)+38,(FIND("Email required:",Updates!D920)-(FIND("Clone permissions of another account: ",Updates!D920)+38)))))</f>
        <v>#VALUE!</v>
      </c>
      <c r="L920" t="e">
        <f t="shared" si="128"/>
        <v>#VALUE!</v>
      </c>
      <c r="M920" s="8" t="e">
        <f>TRIM(CLEAN(MID(Updates!D920,FIND("Branch: ",Updates!D920)+8,(FIND("Division",Updates!D920)-(FIND("Branch: ",Updates!D920)+8)))))</f>
        <v>#VALUE!</v>
      </c>
      <c r="N920" s="8" t="e">
        <f>TRIM(CLEAN(MID(Updates!D920,FIND("Pooled Position: ",Updates!D920)+17,(FIND("Are the",Updates!D920)-(FIND("Pooled Position: ",Updates!D920)+17)))))</f>
        <v>#VALUE!</v>
      </c>
      <c r="O920" t="e">
        <f>TRIM(CLEAN(MID(Updates!D920,FIND("Employee Name: ",Updates!D920)+15,(FIND("Job Title",Updates!D920)-(FIND("Employee Name: ",Updates!D920)+15)))))</f>
        <v>#VALUE!</v>
      </c>
      <c r="P920" t="e">
        <f t="shared" si="129"/>
        <v>#VALUE!</v>
      </c>
      <c r="Q920" t="e">
        <f t="shared" si="130"/>
        <v>#VALUE!</v>
      </c>
      <c r="R920" t="e">
        <f t="shared" si="131"/>
        <v>#VALUE!</v>
      </c>
      <c r="S920" t="e">
        <f>TRIM(CLEAN(MID(Updates!D920,FIND("Account to clone: ",Updates!D920)+18,(FIND("Position",Updates!D920)-(FIND("Account to clone: ",Updates!D920)+18)))))</f>
        <v>#VALUE!</v>
      </c>
      <c r="T920" t="str">
        <f t="shared" si="132"/>
        <v/>
      </c>
      <c r="U920" t="str">
        <f t="shared" si="133"/>
        <v>No</v>
      </c>
      <c r="V920" t="e">
        <f>TRIM(CLEAN(MID(Updates!D920,FIND("Home Share (H:\ drive) required: ",Updates!D920)+4,(FIND("Group Share (S:\ drive) required: ",Updates!D920)-(FIND("Home Share (H:\ drive) required: ",Updates!D920)+4)))))</f>
        <v>#VALUE!</v>
      </c>
      <c r="W920" t="str">
        <f t="shared" si="134"/>
        <v>No</v>
      </c>
      <c r="X920" t="e">
        <f>TRIM(CLEAN(MID(Updates!D920,FIND("S Drive Path: ",Updates!D920)+14,(FIND("Position",Updates!D920)-(FIND("S Drive Path: ",Updates!D920)+14)))))</f>
        <v>#VALUE!</v>
      </c>
      <c r="Y920" t="e">
        <f>("USR\"&amp;Updates!K920)</f>
        <v>#VALUE!</v>
      </c>
      <c r="Z920" t="e">
        <f>Updates!K920&amp;"$"</f>
        <v>#VALUE!</v>
      </c>
      <c r="AA920" s="11">
        <f t="shared" ca="1" si="135"/>
        <v>16</v>
      </c>
      <c r="AB920" s="6" t="str">
        <f ca="1">LOOKUP(AA920,AC2:AC21,AD2:AD21)</f>
        <v>DC4MDB06</v>
      </c>
    </row>
    <row r="921" spans="1:28" ht="12" customHeight="1">
      <c r="A921" s="6" t="e">
        <f>TRIM(CLEAN(MID(Updates!D921,FIND("Network User Id: ",Updates!D921)+17,(FIND("E-MAIL ACCOUNTS",Updates!D921)-(FIND("Network User Id:",Updates!D921)+17)))))</f>
        <v>#VALUE!</v>
      </c>
      <c r="B921" s="6" t="e">
        <f>TRIM(CLEAN(MID(Updates!D921,FIND("Logon ID: ",Updates!D921)+10,(FIND("Password:",Updates!D921)-(FIND("Logon ID:",Updates!D921)+10)))))</f>
        <v>#VALUE!</v>
      </c>
      <c r="C921" t="e">
        <f>TRIM(CLEAN(MID(Updates!D921,FIND("Primary Address: ",Updates!D921)+17,(FIND("Secondary Address:",Updates!D921)-(FIND("Primary Address: ",Updates!D921)+17)))))</f>
        <v>#VALUE!</v>
      </c>
      <c r="D921" t="e">
        <f>TRIM(CLEAN(MID(Updates!D921,FIND("Secondary Address: ",Updates!D921)+19,(FIND("** PLEASE DO NOT REPLY TO THIS E-MAIL. ",Updates!D921)-(FIND("Secondary Address: ",Updates!D921)+19)))))</f>
        <v>#VALUE!</v>
      </c>
      <c r="E921" t="b">
        <f>IF(COUNT(SEARCH({"transpo.ottawa.on.ca"},D921)),"@ottawa.ca")</f>
        <v>0</v>
      </c>
      <c r="F921" s="9" t="e">
        <f t="shared" si="127"/>
        <v>#VALUE!</v>
      </c>
      <c r="G921" t="e">
        <f>TRIM(CLEAN(MID(Updates!D921,FIND("E-mail Address: ",Updates!D921)+16,(FIND("The employee",Updates!D921)-(FIND("E-mail Address: ",Updates!D921)+16)))))</f>
        <v>#VALUE!</v>
      </c>
      <c r="H921" t="e">
        <f>TRIM(CLEAN(MID(Updates!D921,FIND("Account Password: ",Updates!D921)+18,(FIND("NETWORK ACCOUNTS",Updates!D921)-(FIND("Account Password:",Updates!D921)+18)))))</f>
        <v>#VALUE!</v>
      </c>
      <c r="I921" t="e">
        <f>TRIM(CLEAN(MID(Updates!D921,FIND("Password: ",Updates!D921)+10,(FIND("E-mail",Updates!D921)-(FIND("Password:",Updates!D921)+12)))))</f>
        <v>#VALUE!</v>
      </c>
      <c r="J921" t="e">
        <f>TRIM(CLEAN(MID(Updates!D921,FIND("Account to clone: ",Updates!D921)+18,(FIND("Position",Updates!D921)-(FIND("Account to clone: ",Updates!D921)+18)))))</f>
        <v>#VALUE!</v>
      </c>
      <c r="K921" t="e">
        <f>TRIM(CLEAN(MID(Updates!D921,FIND("Clone permissions of another account: ",Updates!D921)+38,(FIND("Email required:",Updates!D921)-(FIND("Clone permissions of another account: ",Updates!D921)+38)))))</f>
        <v>#VALUE!</v>
      </c>
      <c r="L921" t="e">
        <f t="shared" si="128"/>
        <v>#VALUE!</v>
      </c>
      <c r="M921" s="8" t="e">
        <f>TRIM(CLEAN(MID(Updates!D921,FIND("Branch: ",Updates!D921)+8,(FIND("Division",Updates!D921)-(FIND("Branch: ",Updates!D921)+8)))))</f>
        <v>#VALUE!</v>
      </c>
      <c r="N921" s="8" t="e">
        <f>TRIM(CLEAN(MID(Updates!D921,FIND("Pooled Position: ",Updates!D921)+17,(FIND("Are the",Updates!D921)-(FIND("Pooled Position: ",Updates!D921)+17)))))</f>
        <v>#VALUE!</v>
      </c>
      <c r="O921" t="e">
        <f>TRIM(CLEAN(MID(Updates!D921,FIND("Employee Name: ",Updates!D921)+15,(FIND("Job Title",Updates!D921)-(FIND("Employee Name: ",Updates!D921)+15)))))</f>
        <v>#VALUE!</v>
      </c>
      <c r="P921" t="e">
        <f t="shared" si="129"/>
        <v>#VALUE!</v>
      </c>
      <c r="Q921" t="e">
        <f t="shared" si="130"/>
        <v>#VALUE!</v>
      </c>
      <c r="R921" t="e">
        <f t="shared" si="131"/>
        <v>#VALUE!</v>
      </c>
      <c r="S921" t="e">
        <f>TRIM(CLEAN(MID(Updates!D921,FIND("Account to clone: ",Updates!D921)+18,(FIND("Position",Updates!D921)-(FIND("Account to clone: ",Updates!D921)+18)))))</f>
        <v>#VALUE!</v>
      </c>
      <c r="T921" t="str">
        <f t="shared" si="132"/>
        <v/>
      </c>
      <c r="U921" t="str">
        <f t="shared" si="133"/>
        <v>No</v>
      </c>
      <c r="V921" t="e">
        <f>TRIM(CLEAN(MID(Updates!D921,FIND("Home Share (H:\ drive) required: ",Updates!D921)+4,(FIND("Group Share (S:\ drive) required: ",Updates!D921)-(FIND("Home Share (H:\ drive) required: ",Updates!D921)+4)))))</f>
        <v>#VALUE!</v>
      </c>
      <c r="W921" t="str">
        <f t="shared" si="134"/>
        <v>No</v>
      </c>
      <c r="X921" t="e">
        <f>TRIM(CLEAN(MID(Updates!D921,FIND("S Drive Path: ",Updates!D921)+14,(FIND("Position",Updates!D921)-(FIND("S Drive Path: ",Updates!D921)+14)))))</f>
        <v>#VALUE!</v>
      </c>
      <c r="Y921" t="e">
        <f>("USR\"&amp;Updates!K921)</f>
        <v>#VALUE!</v>
      </c>
      <c r="Z921" t="e">
        <f>Updates!K921&amp;"$"</f>
        <v>#VALUE!</v>
      </c>
      <c r="AA921" s="11">
        <f t="shared" ca="1" si="135"/>
        <v>14</v>
      </c>
      <c r="AB921" s="6" t="str">
        <f ca="1">LOOKUP(AA921,AC2:AC21,AD2:AD21)</f>
        <v>DC4MDB04</v>
      </c>
    </row>
    <row r="922" spans="1:28" ht="12" customHeight="1">
      <c r="A922" s="6" t="e">
        <f>TRIM(CLEAN(MID(Updates!D922,FIND("Network User Id: ",Updates!D922)+17,(FIND("E-MAIL ACCOUNTS",Updates!D922)-(FIND("Network User Id:",Updates!D922)+17)))))</f>
        <v>#VALUE!</v>
      </c>
      <c r="B922" s="6" t="e">
        <f>TRIM(CLEAN(MID(Updates!D922,FIND("Logon ID: ",Updates!D922)+10,(FIND("Password:",Updates!D922)-(FIND("Logon ID:",Updates!D922)+10)))))</f>
        <v>#VALUE!</v>
      </c>
      <c r="C922" t="e">
        <f>TRIM(CLEAN(MID(Updates!D922,FIND("Primary Address: ",Updates!D922)+17,(FIND("Secondary Address:",Updates!D922)-(FIND("Primary Address: ",Updates!D922)+17)))))</f>
        <v>#VALUE!</v>
      </c>
      <c r="D922" t="e">
        <f>TRIM(CLEAN(MID(Updates!D922,FIND("Secondary Address: ",Updates!D922)+19,(FIND("** PLEASE DO NOT REPLY TO THIS E-MAIL. ",Updates!D922)-(FIND("Secondary Address: ",Updates!D922)+19)))))</f>
        <v>#VALUE!</v>
      </c>
      <c r="E922" t="b">
        <f>IF(COUNT(SEARCH({"transpo.ottawa.on.ca"},D922)),"@ottawa.ca")</f>
        <v>0</v>
      </c>
      <c r="F922" s="9" t="e">
        <f t="shared" si="127"/>
        <v>#VALUE!</v>
      </c>
      <c r="G922" t="e">
        <f>TRIM(CLEAN(MID(Updates!D922,FIND("E-mail Address: ",Updates!D922)+16,(FIND("The employee",Updates!D922)-(FIND("E-mail Address: ",Updates!D922)+16)))))</f>
        <v>#VALUE!</v>
      </c>
      <c r="H922" t="e">
        <f>TRIM(CLEAN(MID(Updates!D922,FIND("Account Password: ",Updates!D922)+18,(FIND("NETWORK ACCOUNTS",Updates!D922)-(FIND("Account Password:",Updates!D922)+18)))))</f>
        <v>#VALUE!</v>
      </c>
      <c r="I922" t="e">
        <f>TRIM(CLEAN(MID(Updates!D922,FIND("Password: ",Updates!D922)+10,(FIND("E-mail",Updates!D922)-(FIND("Password:",Updates!D922)+12)))))</f>
        <v>#VALUE!</v>
      </c>
      <c r="J922" t="e">
        <f>TRIM(CLEAN(MID(Updates!D922,FIND("Account to clone: ",Updates!D922)+18,(FIND("Position",Updates!D922)-(FIND("Account to clone: ",Updates!D922)+18)))))</f>
        <v>#VALUE!</v>
      </c>
      <c r="K922" t="e">
        <f>TRIM(CLEAN(MID(Updates!D922,FIND("Clone permissions of another account: ",Updates!D922)+38,(FIND("Email required:",Updates!D922)-(FIND("Clone permissions of another account: ",Updates!D922)+38)))))</f>
        <v>#VALUE!</v>
      </c>
      <c r="L922" t="e">
        <f t="shared" si="128"/>
        <v>#VALUE!</v>
      </c>
      <c r="M922" s="8" t="e">
        <f>TRIM(CLEAN(MID(Updates!D922,FIND("Branch: ",Updates!D922)+8,(FIND("Division",Updates!D922)-(FIND("Branch: ",Updates!D922)+8)))))</f>
        <v>#VALUE!</v>
      </c>
      <c r="N922" s="8" t="e">
        <f>TRIM(CLEAN(MID(Updates!D922,FIND("Pooled Position: ",Updates!D922)+17,(FIND("Are the",Updates!D922)-(FIND("Pooled Position: ",Updates!D922)+17)))))</f>
        <v>#VALUE!</v>
      </c>
      <c r="O922" t="e">
        <f>TRIM(CLEAN(MID(Updates!D922,FIND("Employee Name: ",Updates!D922)+15,(FIND("Job Title",Updates!D922)-(FIND("Employee Name: ",Updates!D922)+15)))))</f>
        <v>#VALUE!</v>
      </c>
      <c r="P922" t="e">
        <f t="shared" si="129"/>
        <v>#VALUE!</v>
      </c>
      <c r="Q922" t="e">
        <f t="shared" si="130"/>
        <v>#VALUE!</v>
      </c>
      <c r="R922" t="e">
        <f t="shared" si="131"/>
        <v>#VALUE!</v>
      </c>
      <c r="S922" t="e">
        <f>TRIM(CLEAN(MID(Updates!D922,FIND("Account to clone: ",Updates!D922)+18,(FIND("Position",Updates!D922)-(FIND("Account to clone: ",Updates!D922)+18)))))</f>
        <v>#VALUE!</v>
      </c>
      <c r="T922" t="str">
        <f t="shared" si="132"/>
        <v/>
      </c>
      <c r="U922" t="str">
        <f t="shared" si="133"/>
        <v>No</v>
      </c>
      <c r="V922" t="e">
        <f>TRIM(CLEAN(MID(Updates!D922,FIND("Home Share (H:\ drive) required: ",Updates!D922)+4,(FIND("Group Share (S:\ drive) required: ",Updates!D922)-(FIND("Home Share (H:\ drive) required: ",Updates!D922)+4)))))</f>
        <v>#VALUE!</v>
      </c>
      <c r="W922" t="str">
        <f t="shared" si="134"/>
        <v>No</v>
      </c>
      <c r="X922" t="e">
        <f>TRIM(CLEAN(MID(Updates!D922,FIND("S Drive Path: ",Updates!D922)+14,(FIND("Position",Updates!D922)-(FIND("S Drive Path: ",Updates!D922)+14)))))</f>
        <v>#VALUE!</v>
      </c>
      <c r="Y922" t="e">
        <f>("USR\"&amp;Updates!K922)</f>
        <v>#VALUE!</v>
      </c>
      <c r="Z922" t="e">
        <f>Updates!K922&amp;"$"</f>
        <v>#VALUE!</v>
      </c>
      <c r="AA922" s="11">
        <f t="shared" ca="1" si="135"/>
        <v>8</v>
      </c>
      <c r="AB922" s="6" t="str">
        <f ca="1">LOOKUP(AA922,AC2:AC21,AD2:AD21)</f>
        <v>DC1MDB08</v>
      </c>
    </row>
    <row r="923" spans="1:28" ht="12" customHeight="1">
      <c r="A923" s="6" t="e">
        <f>TRIM(CLEAN(MID(Updates!D923,FIND("Network User Id: ",Updates!D923)+17,(FIND("E-MAIL ACCOUNTS",Updates!D923)-(FIND("Network User Id:",Updates!D923)+17)))))</f>
        <v>#VALUE!</v>
      </c>
      <c r="B923" s="6" t="e">
        <f>TRIM(CLEAN(MID(Updates!D923,FIND("Logon ID: ",Updates!D923)+10,(FIND("Password:",Updates!D923)-(FIND("Logon ID:",Updates!D923)+10)))))</f>
        <v>#VALUE!</v>
      </c>
      <c r="C923" t="e">
        <f>TRIM(CLEAN(MID(Updates!D923,FIND("Primary Address: ",Updates!D923)+17,(FIND("Secondary Address:",Updates!D923)-(FIND("Primary Address: ",Updates!D923)+17)))))</f>
        <v>#VALUE!</v>
      </c>
      <c r="D923" t="e">
        <f>TRIM(CLEAN(MID(Updates!D923,FIND("Secondary Address: ",Updates!D923)+19,(FIND("** PLEASE DO NOT REPLY TO THIS E-MAIL. ",Updates!D923)-(FIND("Secondary Address: ",Updates!D923)+19)))))</f>
        <v>#VALUE!</v>
      </c>
      <c r="E923" t="b">
        <f>IF(COUNT(SEARCH({"transpo.ottawa.on.ca"},D923)),"@ottawa.ca")</f>
        <v>0</v>
      </c>
      <c r="F923" s="9" t="e">
        <f t="shared" si="127"/>
        <v>#VALUE!</v>
      </c>
      <c r="G923" t="e">
        <f>TRIM(CLEAN(MID(Updates!D923,FIND("E-mail Address: ",Updates!D923)+16,(FIND("The employee",Updates!D923)-(FIND("E-mail Address: ",Updates!D923)+16)))))</f>
        <v>#VALUE!</v>
      </c>
      <c r="H923" t="e">
        <f>TRIM(CLEAN(MID(Updates!D923,FIND("Account Password: ",Updates!D923)+18,(FIND("NETWORK ACCOUNTS",Updates!D923)-(FIND("Account Password:",Updates!D923)+18)))))</f>
        <v>#VALUE!</v>
      </c>
      <c r="I923" t="e">
        <f>TRIM(CLEAN(MID(Updates!D923,FIND("Password: ",Updates!D923)+10,(FIND("E-mail",Updates!D923)-(FIND("Password:",Updates!D923)+12)))))</f>
        <v>#VALUE!</v>
      </c>
      <c r="J923" t="e">
        <f>TRIM(CLEAN(MID(Updates!D923,FIND("Account to clone: ",Updates!D923)+18,(FIND("Position",Updates!D923)-(FIND("Account to clone: ",Updates!D923)+18)))))</f>
        <v>#VALUE!</v>
      </c>
      <c r="K923" t="e">
        <f>TRIM(CLEAN(MID(Updates!D923,FIND("Clone permissions of another account: ",Updates!D923)+38,(FIND("Email required:",Updates!D923)-(FIND("Clone permissions of another account: ",Updates!D923)+38)))))</f>
        <v>#VALUE!</v>
      </c>
      <c r="L923" t="e">
        <f t="shared" si="128"/>
        <v>#VALUE!</v>
      </c>
      <c r="M923" s="8" t="e">
        <f>TRIM(CLEAN(MID(Updates!D923,FIND("Branch: ",Updates!D923)+8,(FIND("Division",Updates!D923)-(FIND("Branch: ",Updates!D923)+8)))))</f>
        <v>#VALUE!</v>
      </c>
      <c r="N923" s="8" t="e">
        <f>TRIM(CLEAN(MID(Updates!D923,FIND("Pooled Position: ",Updates!D923)+17,(FIND("Are the",Updates!D923)-(FIND("Pooled Position: ",Updates!D923)+17)))))</f>
        <v>#VALUE!</v>
      </c>
      <c r="O923" t="e">
        <f>TRIM(CLEAN(MID(Updates!D923,FIND("Employee Name: ",Updates!D923)+15,(FIND("Job Title",Updates!D923)-(FIND("Employee Name: ",Updates!D923)+15)))))</f>
        <v>#VALUE!</v>
      </c>
      <c r="P923" t="e">
        <f t="shared" si="129"/>
        <v>#VALUE!</v>
      </c>
      <c r="Q923" t="e">
        <f t="shared" si="130"/>
        <v>#VALUE!</v>
      </c>
      <c r="R923" t="e">
        <f t="shared" si="131"/>
        <v>#VALUE!</v>
      </c>
      <c r="S923" t="e">
        <f>TRIM(CLEAN(MID(Updates!D923,FIND("Account to clone: ",Updates!D923)+18,(FIND("Position",Updates!D923)-(FIND("Account to clone: ",Updates!D923)+18)))))</f>
        <v>#VALUE!</v>
      </c>
      <c r="T923" t="str">
        <f t="shared" si="132"/>
        <v/>
      </c>
      <c r="U923" t="str">
        <f t="shared" si="133"/>
        <v>No</v>
      </c>
      <c r="V923" t="e">
        <f>TRIM(CLEAN(MID(Updates!D923,FIND("Home Share (H:\ drive) required: ",Updates!D923)+4,(FIND("Group Share (S:\ drive) required: ",Updates!D923)-(FIND("Home Share (H:\ drive) required: ",Updates!D923)+4)))))</f>
        <v>#VALUE!</v>
      </c>
      <c r="W923" t="str">
        <f t="shared" si="134"/>
        <v>No</v>
      </c>
      <c r="X923" t="e">
        <f>TRIM(CLEAN(MID(Updates!D923,FIND("S Drive Path: ",Updates!D923)+14,(FIND("Position",Updates!D923)-(FIND("S Drive Path: ",Updates!D923)+14)))))</f>
        <v>#VALUE!</v>
      </c>
      <c r="Y923" t="e">
        <f>("USR\"&amp;Updates!K923)</f>
        <v>#VALUE!</v>
      </c>
      <c r="Z923" t="e">
        <f>Updates!K923&amp;"$"</f>
        <v>#VALUE!</v>
      </c>
      <c r="AA923" s="11">
        <f t="shared" ca="1" si="135"/>
        <v>1</v>
      </c>
      <c r="AB923" s="6" t="str">
        <f ca="1">LOOKUP(AA923,AC2:AC21,AD2:AD21)</f>
        <v>DC1MDB01</v>
      </c>
    </row>
    <row r="924" spans="1:28" ht="12" customHeight="1">
      <c r="A924" s="6" t="e">
        <f>TRIM(CLEAN(MID(Updates!D924,FIND("Network User Id: ",Updates!D924)+17,(FIND("E-MAIL ACCOUNTS",Updates!D924)-(FIND("Network User Id:",Updates!D924)+17)))))</f>
        <v>#VALUE!</v>
      </c>
      <c r="B924" s="6" t="e">
        <f>TRIM(CLEAN(MID(Updates!D924,FIND("Logon ID: ",Updates!D924)+10,(FIND("Password:",Updates!D924)-(FIND("Logon ID:",Updates!D924)+10)))))</f>
        <v>#VALUE!</v>
      </c>
      <c r="C924" t="e">
        <f>TRIM(CLEAN(MID(Updates!D924,FIND("Primary Address: ",Updates!D924)+17,(FIND("Secondary Address:",Updates!D924)-(FIND("Primary Address: ",Updates!D924)+17)))))</f>
        <v>#VALUE!</v>
      </c>
      <c r="D924" t="e">
        <f>TRIM(CLEAN(MID(Updates!D924,FIND("Secondary Address: ",Updates!D924)+19,(FIND("** PLEASE DO NOT REPLY TO THIS E-MAIL. ",Updates!D924)-(FIND("Secondary Address: ",Updates!D924)+19)))))</f>
        <v>#VALUE!</v>
      </c>
      <c r="E924" t="b">
        <f>IF(COUNT(SEARCH({"transpo.ottawa.on.ca"},D924)),"@ottawa.ca")</f>
        <v>0</v>
      </c>
      <c r="F924" s="9" t="e">
        <f t="shared" si="127"/>
        <v>#VALUE!</v>
      </c>
      <c r="G924" t="e">
        <f>TRIM(CLEAN(MID(Updates!D924,FIND("E-mail Address: ",Updates!D924)+16,(FIND("The employee",Updates!D924)-(FIND("E-mail Address: ",Updates!D924)+16)))))</f>
        <v>#VALUE!</v>
      </c>
      <c r="H924" t="e">
        <f>TRIM(CLEAN(MID(Updates!D924,FIND("Account Password: ",Updates!D924)+18,(FIND("NETWORK ACCOUNTS",Updates!D924)-(FIND("Account Password:",Updates!D924)+18)))))</f>
        <v>#VALUE!</v>
      </c>
      <c r="I924" t="e">
        <f>TRIM(CLEAN(MID(Updates!D924,FIND("Password: ",Updates!D924)+10,(FIND("E-mail",Updates!D924)-(FIND("Password:",Updates!D924)+12)))))</f>
        <v>#VALUE!</v>
      </c>
      <c r="J924" t="e">
        <f>TRIM(CLEAN(MID(Updates!D924,FIND("Account to clone: ",Updates!D924)+18,(FIND("Position",Updates!D924)-(FIND("Account to clone: ",Updates!D924)+18)))))</f>
        <v>#VALUE!</v>
      </c>
      <c r="K924" t="e">
        <f>TRIM(CLEAN(MID(Updates!D924,FIND("Clone permissions of another account: ",Updates!D924)+38,(FIND("Email required:",Updates!D924)-(FIND("Clone permissions of another account: ",Updates!D924)+38)))))</f>
        <v>#VALUE!</v>
      </c>
      <c r="L924" t="e">
        <f t="shared" si="128"/>
        <v>#VALUE!</v>
      </c>
      <c r="M924" s="8" t="e">
        <f>TRIM(CLEAN(MID(Updates!D924,FIND("Branch: ",Updates!D924)+8,(FIND("Division",Updates!D924)-(FIND("Branch: ",Updates!D924)+8)))))</f>
        <v>#VALUE!</v>
      </c>
      <c r="N924" s="8" t="e">
        <f>TRIM(CLEAN(MID(Updates!D924,FIND("Pooled Position: ",Updates!D924)+17,(FIND("Are the",Updates!D924)-(FIND("Pooled Position: ",Updates!D924)+17)))))</f>
        <v>#VALUE!</v>
      </c>
      <c r="O924" t="e">
        <f>TRIM(CLEAN(MID(Updates!D924,FIND("Employee Name: ",Updates!D924)+15,(FIND("Job Title",Updates!D924)-(FIND("Employee Name: ",Updates!D924)+15)))))</f>
        <v>#VALUE!</v>
      </c>
      <c r="P924" t="e">
        <f t="shared" si="129"/>
        <v>#VALUE!</v>
      </c>
      <c r="Q924" t="e">
        <f t="shared" si="130"/>
        <v>#VALUE!</v>
      </c>
      <c r="R924" t="e">
        <f t="shared" si="131"/>
        <v>#VALUE!</v>
      </c>
      <c r="S924" t="e">
        <f>TRIM(CLEAN(MID(Updates!D924,FIND("Account to clone: ",Updates!D924)+18,(FIND("Position",Updates!D924)-(FIND("Account to clone: ",Updates!D924)+18)))))</f>
        <v>#VALUE!</v>
      </c>
      <c r="T924" t="str">
        <f t="shared" si="132"/>
        <v/>
      </c>
      <c r="U924" t="str">
        <f t="shared" si="133"/>
        <v>No</v>
      </c>
      <c r="V924" t="e">
        <f>TRIM(CLEAN(MID(Updates!D924,FIND("Home Share (H:\ drive) required: ",Updates!D924)+4,(FIND("Group Share (S:\ drive) required: ",Updates!D924)-(FIND("Home Share (H:\ drive) required: ",Updates!D924)+4)))))</f>
        <v>#VALUE!</v>
      </c>
      <c r="W924" t="str">
        <f t="shared" si="134"/>
        <v>No</v>
      </c>
      <c r="X924" t="e">
        <f>TRIM(CLEAN(MID(Updates!D924,FIND("S Drive Path: ",Updates!D924)+14,(FIND("Position",Updates!D924)-(FIND("S Drive Path: ",Updates!D924)+14)))))</f>
        <v>#VALUE!</v>
      </c>
      <c r="Y924" t="e">
        <f>("USR\"&amp;Updates!K924)</f>
        <v>#VALUE!</v>
      </c>
      <c r="Z924" t="e">
        <f>Updates!K924&amp;"$"</f>
        <v>#VALUE!</v>
      </c>
      <c r="AA924" s="11">
        <f t="shared" ca="1" si="135"/>
        <v>19</v>
      </c>
      <c r="AB924" s="6" t="str">
        <f ca="1">LOOKUP(AA924,AC2:AC21,AD2:AD21)</f>
        <v>DC4MDB09</v>
      </c>
    </row>
    <row r="925" spans="1:28" ht="12" customHeight="1">
      <c r="A925" s="6" t="e">
        <f>TRIM(CLEAN(MID(Updates!D925,FIND("Network User Id: ",Updates!D925)+17,(FIND("E-MAIL ACCOUNTS",Updates!D925)-(FIND("Network User Id:",Updates!D925)+17)))))</f>
        <v>#VALUE!</v>
      </c>
      <c r="B925" s="6" t="e">
        <f>TRIM(CLEAN(MID(Updates!D925,FIND("Logon ID: ",Updates!D925)+10,(FIND("Password:",Updates!D925)-(FIND("Logon ID:",Updates!D925)+10)))))</f>
        <v>#VALUE!</v>
      </c>
      <c r="C925" t="e">
        <f>TRIM(CLEAN(MID(Updates!D925,FIND("Primary Address: ",Updates!D925)+17,(FIND("Secondary Address:",Updates!D925)-(FIND("Primary Address: ",Updates!D925)+17)))))</f>
        <v>#VALUE!</v>
      </c>
      <c r="D925" t="e">
        <f>TRIM(CLEAN(MID(Updates!D925,FIND("Secondary Address: ",Updates!D925)+19,(FIND("** PLEASE DO NOT REPLY TO THIS E-MAIL. ",Updates!D925)-(FIND("Secondary Address: ",Updates!D925)+19)))))</f>
        <v>#VALUE!</v>
      </c>
      <c r="E925" t="b">
        <f>IF(COUNT(SEARCH({"transpo.ottawa.on.ca"},D925)),"@ottawa.ca")</f>
        <v>0</v>
      </c>
      <c r="F925" s="9" t="e">
        <f t="shared" si="127"/>
        <v>#VALUE!</v>
      </c>
      <c r="G925" t="e">
        <f>TRIM(CLEAN(MID(Updates!D925,FIND("E-mail Address: ",Updates!D925)+16,(FIND("The employee",Updates!D925)-(FIND("E-mail Address: ",Updates!D925)+16)))))</f>
        <v>#VALUE!</v>
      </c>
      <c r="H925" t="e">
        <f>TRIM(CLEAN(MID(Updates!D925,FIND("Account Password: ",Updates!D925)+18,(FIND("NETWORK ACCOUNTS",Updates!D925)-(FIND("Account Password:",Updates!D925)+18)))))</f>
        <v>#VALUE!</v>
      </c>
      <c r="I925" t="e">
        <f>TRIM(CLEAN(MID(Updates!D925,FIND("Password: ",Updates!D925)+10,(FIND("E-mail",Updates!D925)-(FIND("Password:",Updates!D925)+12)))))</f>
        <v>#VALUE!</v>
      </c>
      <c r="J925" t="e">
        <f>TRIM(CLEAN(MID(Updates!D925,FIND("Account to clone: ",Updates!D925)+18,(FIND("Position",Updates!D925)-(FIND("Account to clone: ",Updates!D925)+18)))))</f>
        <v>#VALUE!</v>
      </c>
      <c r="K925" t="e">
        <f>TRIM(CLEAN(MID(Updates!D925,FIND("Clone permissions of another account: ",Updates!D925)+38,(FIND("Email required:",Updates!D925)-(FIND("Clone permissions of another account: ",Updates!D925)+38)))))</f>
        <v>#VALUE!</v>
      </c>
      <c r="L925" t="e">
        <f t="shared" si="128"/>
        <v>#VALUE!</v>
      </c>
      <c r="M925" s="8" t="e">
        <f>TRIM(CLEAN(MID(Updates!D925,FIND("Branch: ",Updates!D925)+8,(FIND("Division",Updates!D925)-(FIND("Branch: ",Updates!D925)+8)))))</f>
        <v>#VALUE!</v>
      </c>
      <c r="N925" s="8" t="e">
        <f>TRIM(CLEAN(MID(Updates!D925,FIND("Pooled Position: ",Updates!D925)+17,(FIND("Are the",Updates!D925)-(FIND("Pooled Position: ",Updates!D925)+17)))))</f>
        <v>#VALUE!</v>
      </c>
      <c r="O925" t="e">
        <f>TRIM(CLEAN(MID(Updates!D925,FIND("Employee Name: ",Updates!D925)+15,(FIND("Job Title",Updates!D925)-(FIND("Employee Name: ",Updates!D925)+15)))))</f>
        <v>#VALUE!</v>
      </c>
      <c r="P925" t="e">
        <f t="shared" si="129"/>
        <v>#VALUE!</v>
      </c>
      <c r="Q925" t="e">
        <f t="shared" si="130"/>
        <v>#VALUE!</v>
      </c>
      <c r="R925" t="e">
        <f t="shared" si="131"/>
        <v>#VALUE!</v>
      </c>
      <c r="S925" t="e">
        <f>TRIM(CLEAN(MID(Updates!D925,FIND("Account to clone: ",Updates!D925)+18,(FIND("Position",Updates!D925)-(FIND("Account to clone: ",Updates!D925)+18)))))</f>
        <v>#VALUE!</v>
      </c>
      <c r="T925" t="str">
        <f t="shared" si="132"/>
        <v/>
      </c>
      <c r="U925" t="str">
        <f t="shared" si="133"/>
        <v>No</v>
      </c>
      <c r="V925" t="e">
        <f>TRIM(CLEAN(MID(Updates!D925,FIND("Home Share (H:\ drive) required: ",Updates!D925)+4,(FIND("Group Share (S:\ drive) required: ",Updates!D925)-(FIND("Home Share (H:\ drive) required: ",Updates!D925)+4)))))</f>
        <v>#VALUE!</v>
      </c>
      <c r="W925" t="str">
        <f t="shared" si="134"/>
        <v>No</v>
      </c>
      <c r="X925" t="e">
        <f>TRIM(CLEAN(MID(Updates!D925,FIND("S Drive Path: ",Updates!D925)+14,(FIND("Position",Updates!D925)-(FIND("S Drive Path: ",Updates!D925)+14)))))</f>
        <v>#VALUE!</v>
      </c>
      <c r="Y925" t="e">
        <f>("USR\"&amp;Updates!K925)</f>
        <v>#VALUE!</v>
      </c>
      <c r="Z925" t="e">
        <f>Updates!K925&amp;"$"</f>
        <v>#VALUE!</v>
      </c>
      <c r="AA925" s="11">
        <f t="shared" ca="1" si="135"/>
        <v>7</v>
      </c>
      <c r="AB925" s="6" t="str">
        <f ca="1">LOOKUP(AA925,AC2:AC21,AD2:AD21)</f>
        <v>DC1MDB07</v>
      </c>
    </row>
    <row r="926" spans="1:28" ht="12" customHeight="1">
      <c r="A926" s="6" t="e">
        <f>TRIM(CLEAN(MID(Updates!D926,FIND("Network User Id: ",Updates!D926)+17,(FIND("E-MAIL ACCOUNTS",Updates!D926)-(FIND("Network User Id:",Updates!D926)+17)))))</f>
        <v>#VALUE!</v>
      </c>
      <c r="B926" s="6" t="e">
        <f>TRIM(CLEAN(MID(Updates!D926,FIND("Logon ID: ",Updates!D926)+10,(FIND("Password:",Updates!D926)-(FIND("Logon ID:",Updates!D926)+10)))))</f>
        <v>#VALUE!</v>
      </c>
      <c r="C926" t="e">
        <f>TRIM(CLEAN(MID(Updates!D926,FIND("Primary Address: ",Updates!D926)+17,(FIND("Secondary Address:",Updates!D926)-(FIND("Primary Address: ",Updates!D926)+17)))))</f>
        <v>#VALUE!</v>
      </c>
      <c r="D926" t="e">
        <f>TRIM(CLEAN(MID(Updates!D926,FIND("Secondary Address: ",Updates!D926)+19,(FIND("** PLEASE DO NOT REPLY TO THIS E-MAIL. ",Updates!D926)-(FIND("Secondary Address: ",Updates!D926)+19)))))</f>
        <v>#VALUE!</v>
      </c>
      <c r="E926" t="b">
        <f>IF(COUNT(SEARCH({"transpo.ottawa.on.ca"},D926)),"@ottawa.ca")</f>
        <v>0</v>
      </c>
      <c r="F926" s="9" t="e">
        <f t="shared" si="127"/>
        <v>#VALUE!</v>
      </c>
      <c r="G926" t="e">
        <f>TRIM(CLEAN(MID(Updates!D926,FIND("E-mail Address: ",Updates!D926)+16,(FIND("The employee",Updates!D926)-(FIND("E-mail Address: ",Updates!D926)+16)))))</f>
        <v>#VALUE!</v>
      </c>
      <c r="H926" t="e">
        <f>TRIM(CLEAN(MID(Updates!D926,FIND("Account Password: ",Updates!D926)+18,(FIND("NETWORK ACCOUNTS",Updates!D926)-(FIND("Account Password:",Updates!D926)+18)))))</f>
        <v>#VALUE!</v>
      </c>
      <c r="I926" t="e">
        <f>TRIM(CLEAN(MID(Updates!D926,FIND("Password: ",Updates!D926)+10,(FIND("E-mail",Updates!D926)-(FIND("Password:",Updates!D926)+12)))))</f>
        <v>#VALUE!</v>
      </c>
      <c r="J926" t="e">
        <f>TRIM(CLEAN(MID(Updates!D926,FIND("Account to clone: ",Updates!D926)+18,(FIND("Position",Updates!D926)-(FIND("Account to clone: ",Updates!D926)+18)))))</f>
        <v>#VALUE!</v>
      </c>
      <c r="K926" t="e">
        <f>TRIM(CLEAN(MID(Updates!D926,FIND("Clone permissions of another account: ",Updates!D926)+38,(FIND("Email required:",Updates!D926)-(FIND("Clone permissions of another account: ",Updates!D926)+38)))))</f>
        <v>#VALUE!</v>
      </c>
      <c r="L926" t="e">
        <f t="shared" si="128"/>
        <v>#VALUE!</v>
      </c>
      <c r="M926" s="8" t="e">
        <f>TRIM(CLEAN(MID(Updates!D926,FIND("Branch: ",Updates!D926)+8,(FIND("Division",Updates!D926)-(FIND("Branch: ",Updates!D926)+8)))))</f>
        <v>#VALUE!</v>
      </c>
      <c r="N926" s="8" t="e">
        <f>TRIM(CLEAN(MID(Updates!D926,FIND("Pooled Position: ",Updates!D926)+17,(FIND("Are the",Updates!D926)-(FIND("Pooled Position: ",Updates!D926)+17)))))</f>
        <v>#VALUE!</v>
      </c>
      <c r="O926" t="e">
        <f>TRIM(CLEAN(MID(Updates!D926,FIND("Employee Name: ",Updates!D926)+15,(FIND("Job Title",Updates!D926)-(FIND("Employee Name: ",Updates!D926)+15)))))</f>
        <v>#VALUE!</v>
      </c>
      <c r="P926" t="e">
        <f t="shared" si="129"/>
        <v>#VALUE!</v>
      </c>
      <c r="Q926" t="e">
        <f t="shared" si="130"/>
        <v>#VALUE!</v>
      </c>
      <c r="R926" t="e">
        <f t="shared" si="131"/>
        <v>#VALUE!</v>
      </c>
      <c r="S926" t="e">
        <f>TRIM(CLEAN(MID(Updates!D926,FIND("Account to clone: ",Updates!D926)+18,(FIND("Position",Updates!D926)-(FIND("Account to clone: ",Updates!D926)+18)))))</f>
        <v>#VALUE!</v>
      </c>
      <c r="T926" t="str">
        <f t="shared" si="132"/>
        <v/>
      </c>
      <c r="U926" t="str">
        <f t="shared" si="133"/>
        <v>No</v>
      </c>
      <c r="V926" t="e">
        <f>TRIM(CLEAN(MID(Updates!D926,FIND("Home Share (H:\ drive) required: ",Updates!D926)+4,(FIND("Group Share (S:\ drive) required: ",Updates!D926)-(FIND("Home Share (H:\ drive) required: ",Updates!D926)+4)))))</f>
        <v>#VALUE!</v>
      </c>
      <c r="W926" t="str">
        <f t="shared" si="134"/>
        <v>No</v>
      </c>
      <c r="X926" t="e">
        <f>TRIM(CLEAN(MID(Updates!D926,FIND("S Drive Path: ",Updates!D926)+14,(FIND("Position",Updates!D926)-(FIND("S Drive Path: ",Updates!D926)+14)))))</f>
        <v>#VALUE!</v>
      </c>
      <c r="Y926" t="e">
        <f>("USR\"&amp;Updates!K926)</f>
        <v>#VALUE!</v>
      </c>
      <c r="Z926" t="e">
        <f>Updates!K926&amp;"$"</f>
        <v>#VALUE!</v>
      </c>
      <c r="AA926" s="11">
        <f t="shared" ca="1" si="135"/>
        <v>1</v>
      </c>
      <c r="AB926" s="6" t="str">
        <f ca="1">LOOKUP(AA926,AC2:AC21,AD2:AD21)</f>
        <v>DC1MDB01</v>
      </c>
    </row>
    <row r="927" spans="1:28" ht="12" customHeight="1">
      <c r="A927" s="6" t="e">
        <f>TRIM(CLEAN(MID(Updates!D927,FIND("Network User Id: ",Updates!D927)+17,(FIND("E-MAIL ACCOUNTS",Updates!D927)-(FIND("Network User Id:",Updates!D927)+17)))))</f>
        <v>#VALUE!</v>
      </c>
      <c r="B927" s="6" t="e">
        <f>TRIM(CLEAN(MID(Updates!D927,FIND("Logon ID: ",Updates!D927)+10,(FIND("Password:",Updates!D927)-(FIND("Logon ID:",Updates!D927)+10)))))</f>
        <v>#VALUE!</v>
      </c>
      <c r="C927" t="e">
        <f>TRIM(CLEAN(MID(Updates!D927,FIND("Primary Address: ",Updates!D927)+17,(FIND("Secondary Address:",Updates!D927)-(FIND("Primary Address: ",Updates!D927)+17)))))</f>
        <v>#VALUE!</v>
      </c>
      <c r="D927" t="e">
        <f>TRIM(CLEAN(MID(Updates!D927,FIND("Secondary Address: ",Updates!D927)+19,(FIND("** PLEASE DO NOT REPLY TO THIS E-MAIL. ",Updates!D927)-(FIND("Secondary Address: ",Updates!D927)+19)))))</f>
        <v>#VALUE!</v>
      </c>
      <c r="E927" t="b">
        <f>IF(COUNT(SEARCH({"transpo.ottawa.on.ca"},D927)),"@ottawa.ca")</f>
        <v>0</v>
      </c>
      <c r="F927" s="9" t="e">
        <f t="shared" si="127"/>
        <v>#VALUE!</v>
      </c>
      <c r="G927" t="e">
        <f>TRIM(CLEAN(MID(Updates!D927,FIND("E-mail Address: ",Updates!D927)+16,(FIND("The employee",Updates!D927)-(FIND("E-mail Address: ",Updates!D927)+16)))))</f>
        <v>#VALUE!</v>
      </c>
      <c r="H927" t="e">
        <f>TRIM(CLEAN(MID(Updates!D927,FIND("Account Password: ",Updates!D927)+18,(FIND("NETWORK ACCOUNTS",Updates!D927)-(FIND("Account Password:",Updates!D927)+18)))))</f>
        <v>#VALUE!</v>
      </c>
      <c r="I927" t="e">
        <f>TRIM(CLEAN(MID(Updates!D927,FIND("Password: ",Updates!D927)+10,(FIND("E-mail",Updates!D927)-(FIND("Password:",Updates!D927)+12)))))</f>
        <v>#VALUE!</v>
      </c>
      <c r="J927" t="e">
        <f>TRIM(CLEAN(MID(Updates!D927,FIND("Account to clone: ",Updates!D927)+18,(FIND("Position",Updates!D927)-(FIND("Account to clone: ",Updates!D927)+18)))))</f>
        <v>#VALUE!</v>
      </c>
      <c r="K927" t="e">
        <f>TRIM(CLEAN(MID(Updates!D927,FIND("Clone permissions of another account: ",Updates!D927)+38,(FIND("Email required:",Updates!D927)-(FIND("Clone permissions of another account: ",Updates!D927)+38)))))</f>
        <v>#VALUE!</v>
      </c>
      <c r="L927" t="e">
        <f t="shared" si="128"/>
        <v>#VALUE!</v>
      </c>
      <c r="M927" s="8" t="e">
        <f>TRIM(CLEAN(MID(Updates!D927,FIND("Branch: ",Updates!D927)+8,(FIND("Division",Updates!D927)-(FIND("Branch: ",Updates!D927)+8)))))</f>
        <v>#VALUE!</v>
      </c>
      <c r="N927" s="8" t="e">
        <f>TRIM(CLEAN(MID(Updates!D927,FIND("Pooled Position: ",Updates!D927)+17,(FIND("Are the",Updates!D927)-(FIND("Pooled Position: ",Updates!D927)+17)))))</f>
        <v>#VALUE!</v>
      </c>
      <c r="O927" t="e">
        <f>TRIM(CLEAN(MID(Updates!D927,FIND("Employee Name: ",Updates!D927)+15,(FIND("Job Title",Updates!D927)-(FIND("Employee Name: ",Updates!D927)+15)))))</f>
        <v>#VALUE!</v>
      </c>
      <c r="P927" t="e">
        <f t="shared" si="129"/>
        <v>#VALUE!</v>
      </c>
      <c r="Q927" t="e">
        <f t="shared" si="130"/>
        <v>#VALUE!</v>
      </c>
      <c r="R927" t="e">
        <f t="shared" si="131"/>
        <v>#VALUE!</v>
      </c>
      <c r="S927" t="e">
        <f>TRIM(CLEAN(MID(Updates!D927,FIND("Account to clone: ",Updates!D927)+18,(FIND("Position",Updates!D927)-(FIND("Account to clone: ",Updates!D927)+18)))))</f>
        <v>#VALUE!</v>
      </c>
      <c r="T927" t="str">
        <f t="shared" si="132"/>
        <v/>
      </c>
      <c r="U927" t="str">
        <f t="shared" si="133"/>
        <v>No</v>
      </c>
      <c r="V927" t="e">
        <f>TRIM(CLEAN(MID(Updates!D927,FIND("Home Share (H:\ drive) required: ",Updates!D927)+4,(FIND("Group Share (S:\ drive) required: ",Updates!D927)-(FIND("Home Share (H:\ drive) required: ",Updates!D927)+4)))))</f>
        <v>#VALUE!</v>
      </c>
      <c r="W927" t="str">
        <f t="shared" si="134"/>
        <v>No</v>
      </c>
      <c r="X927" t="e">
        <f>TRIM(CLEAN(MID(Updates!D927,FIND("S Drive Path: ",Updates!D927)+14,(FIND("Position",Updates!D927)-(FIND("S Drive Path: ",Updates!D927)+14)))))</f>
        <v>#VALUE!</v>
      </c>
      <c r="Y927" t="e">
        <f>("USR\"&amp;Updates!K927)</f>
        <v>#VALUE!</v>
      </c>
      <c r="Z927" t="e">
        <f>Updates!K927&amp;"$"</f>
        <v>#VALUE!</v>
      </c>
      <c r="AA927" s="11">
        <f t="shared" ca="1" si="135"/>
        <v>20</v>
      </c>
      <c r="AB927" s="6" t="str">
        <f ca="1">LOOKUP(AA927,AC2:AC21,AD2:AD21)</f>
        <v>DC4MDB10</v>
      </c>
    </row>
    <row r="928" spans="1:28" ht="12" customHeight="1">
      <c r="A928" s="6" t="e">
        <f>TRIM(CLEAN(MID(Updates!D928,FIND("Network User Id: ",Updates!D928)+17,(FIND("E-MAIL ACCOUNTS",Updates!D928)-(FIND("Network User Id:",Updates!D928)+17)))))</f>
        <v>#VALUE!</v>
      </c>
      <c r="B928" s="6" t="e">
        <f>TRIM(CLEAN(MID(Updates!D928,FIND("Logon ID: ",Updates!D928)+10,(FIND("Password:",Updates!D928)-(FIND("Logon ID:",Updates!D928)+10)))))</f>
        <v>#VALUE!</v>
      </c>
      <c r="C928" t="e">
        <f>TRIM(CLEAN(MID(Updates!D928,FIND("Primary Address: ",Updates!D928)+17,(FIND("Secondary Address:",Updates!D928)-(FIND("Primary Address: ",Updates!D928)+17)))))</f>
        <v>#VALUE!</v>
      </c>
      <c r="D928" t="e">
        <f>TRIM(CLEAN(MID(Updates!D928,FIND("Secondary Address: ",Updates!D928)+19,(FIND("** PLEASE DO NOT REPLY TO THIS E-MAIL. ",Updates!D928)-(FIND("Secondary Address: ",Updates!D928)+19)))))</f>
        <v>#VALUE!</v>
      </c>
      <c r="E928" t="b">
        <f>IF(COUNT(SEARCH({"transpo.ottawa.on.ca"},D928)),"@ottawa.ca")</f>
        <v>0</v>
      </c>
      <c r="F928" s="9" t="e">
        <f t="shared" si="127"/>
        <v>#VALUE!</v>
      </c>
      <c r="G928" t="e">
        <f>TRIM(CLEAN(MID(Updates!D928,FIND("E-mail Address: ",Updates!D928)+16,(FIND("The employee",Updates!D928)-(FIND("E-mail Address: ",Updates!D928)+16)))))</f>
        <v>#VALUE!</v>
      </c>
      <c r="H928" t="e">
        <f>TRIM(CLEAN(MID(Updates!D928,FIND("Account Password: ",Updates!D928)+18,(FIND("NETWORK ACCOUNTS",Updates!D928)-(FIND("Account Password:",Updates!D928)+18)))))</f>
        <v>#VALUE!</v>
      </c>
      <c r="I928" t="e">
        <f>TRIM(CLEAN(MID(Updates!D928,FIND("Password: ",Updates!D928)+10,(FIND("E-mail",Updates!D928)-(FIND("Password:",Updates!D928)+12)))))</f>
        <v>#VALUE!</v>
      </c>
      <c r="J928" t="e">
        <f>TRIM(CLEAN(MID(Updates!D928,FIND("Account to clone: ",Updates!D928)+18,(FIND("Position",Updates!D928)-(FIND("Account to clone: ",Updates!D928)+18)))))</f>
        <v>#VALUE!</v>
      </c>
      <c r="K928" t="e">
        <f>TRIM(CLEAN(MID(Updates!D928,FIND("Clone permissions of another account: ",Updates!D928)+38,(FIND("Email required:",Updates!D928)-(FIND("Clone permissions of another account: ",Updates!D928)+38)))))</f>
        <v>#VALUE!</v>
      </c>
      <c r="L928" t="e">
        <f t="shared" si="128"/>
        <v>#VALUE!</v>
      </c>
      <c r="M928" s="8" t="e">
        <f>TRIM(CLEAN(MID(Updates!D928,FIND("Branch: ",Updates!D928)+8,(FIND("Division",Updates!D928)-(FIND("Branch: ",Updates!D928)+8)))))</f>
        <v>#VALUE!</v>
      </c>
      <c r="N928" s="8" t="e">
        <f>TRIM(CLEAN(MID(Updates!D928,FIND("Pooled Position: ",Updates!D928)+17,(FIND("Are the",Updates!D928)-(FIND("Pooled Position: ",Updates!D928)+17)))))</f>
        <v>#VALUE!</v>
      </c>
      <c r="O928" t="e">
        <f>TRIM(CLEAN(MID(Updates!D928,FIND("Employee Name: ",Updates!D928)+15,(FIND("Job Title",Updates!D928)-(FIND("Employee Name: ",Updates!D928)+15)))))</f>
        <v>#VALUE!</v>
      </c>
      <c r="P928" t="e">
        <f t="shared" si="129"/>
        <v>#VALUE!</v>
      </c>
      <c r="Q928" t="e">
        <f t="shared" si="130"/>
        <v>#VALUE!</v>
      </c>
      <c r="R928" t="e">
        <f t="shared" si="131"/>
        <v>#VALUE!</v>
      </c>
      <c r="S928" t="e">
        <f>TRIM(CLEAN(MID(Updates!D928,FIND("Account to clone: ",Updates!D928)+18,(FIND("Position",Updates!D928)-(FIND("Account to clone: ",Updates!D928)+18)))))</f>
        <v>#VALUE!</v>
      </c>
      <c r="T928" t="str">
        <f t="shared" si="132"/>
        <v/>
      </c>
      <c r="U928" t="str">
        <f t="shared" si="133"/>
        <v>No</v>
      </c>
      <c r="V928" t="e">
        <f>TRIM(CLEAN(MID(Updates!D928,FIND("Home Share (H:\ drive) required: ",Updates!D928)+4,(FIND("Group Share (S:\ drive) required: ",Updates!D928)-(FIND("Home Share (H:\ drive) required: ",Updates!D928)+4)))))</f>
        <v>#VALUE!</v>
      </c>
      <c r="W928" t="str">
        <f t="shared" si="134"/>
        <v>No</v>
      </c>
      <c r="X928" t="e">
        <f>TRIM(CLEAN(MID(Updates!D928,FIND("S Drive Path: ",Updates!D928)+14,(FIND("Position",Updates!D928)-(FIND("S Drive Path: ",Updates!D928)+14)))))</f>
        <v>#VALUE!</v>
      </c>
      <c r="Y928" t="e">
        <f>("USR\"&amp;Updates!K928)</f>
        <v>#VALUE!</v>
      </c>
      <c r="Z928" t="e">
        <f>Updates!K928&amp;"$"</f>
        <v>#VALUE!</v>
      </c>
      <c r="AA928" s="11">
        <f t="shared" ca="1" si="135"/>
        <v>18</v>
      </c>
      <c r="AB928" s="6" t="str">
        <f ca="1">LOOKUP(AA928,AC2:AC21,AD2:AD21)</f>
        <v>DC4MDB08</v>
      </c>
    </row>
    <row r="929" spans="1:28" ht="12" customHeight="1">
      <c r="A929" s="6" t="e">
        <f>TRIM(CLEAN(MID(Updates!D929,FIND("Network User Id: ",Updates!D929)+17,(FIND("E-MAIL ACCOUNTS",Updates!D929)-(FIND("Network User Id:",Updates!D929)+17)))))</f>
        <v>#VALUE!</v>
      </c>
      <c r="B929" s="6" t="e">
        <f>TRIM(CLEAN(MID(Updates!D929,FIND("Logon ID: ",Updates!D929)+10,(FIND("Password:",Updates!D929)-(FIND("Logon ID:",Updates!D929)+10)))))</f>
        <v>#VALUE!</v>
      </c>
      <c r="C929" t="e">
        <f>TRIM(CLEAN(MID(Updates!D929,FIND("Primary Address: ",Updates!D929)+17,(FIND("Secondary Address:",Updates!D929)-(FIND("Primary Address: ",Updates!D929)+17)))))</f>
        <v>#VALUE!</v>
      </c>
      <c r="D929" t="e">
        <f>TRIM(CLEAN(MID(Updates!D929,FIND("Secondary Address: ",Updates!D929)+19,(FIND("** PLEASE DO NOT REPLY TO THIS E-MAIL. ",Updates!D929)-(FIND("Secondary Address: ",Updates!D929)+19)))))</f>
        <v>#VALUE!</v>
      </c>
      <c r="E929" t="b">
        <f>IF(COUNT(SEARCH({"transpo.ottawa.on.ca"},D929)),"@ottawa.ca")</f>
        <v>0</v>
      </c>
      <c r="F929" s="9" t="e">
        <f t="shared" si="127"/>
        <v>#VALUE!</v>
      </c>
      <c r="G929" t="e">
        <f>TRIM(CLEAN(MID(Updates!D929,FIND("E-mail Address: ",Updates!D929)+16,(FIND("The employee",Updates!D929)-(FIND("E-mail Address: ",Updates!D929)+16)))))</f>
        <v>#VALUE!</v>
      </c>
      <c r="H929" t="e">
        <f>TRIM(CLEAN(MID(Updates!D929,FIND("Account Password: ",Updates!D929)+18,(FIND("NETWORK ACCOUNTS",Updates!D929)-(FIND("Account Password:",Updates!D929)+18)))))</f>
        <v>#VALUE!</v>
      </c>
      <c r="I929" t="e">
        <f>TRIM(CLEAN(MID(Updates!D929,FIND("Password: ",Updates!D929)+10,(FIND("E-mail",Updates!D929)-(FIND("Password:",Updates!D929)+12)))))</f>
        <v>#VALUE!</v>
      </c>
      <c r="J929" t="e">
        <f>TRIM(CLEAN(MID(Updates!D929,FIND("Account to clone: ",Updates!D929)+18,(FIND("Position",Updates!D929)-(FIND("Account to clone: ",Updates!D929)+18)))))</f>
        <v>#VALUE!</v>
      </c>
      <c r="K929" t="e">
        <f>TRIM(CLEAN(MID(Updates!D929,FIND("Clone permissions of another account: ",Updates!D929)+38,(FIND("Email required:",Updates!D929)-(FIND("Clone permissions of another account: ",Updates!D929)+38)))))</f>
        <v>#VALUE!</v>
      </c>
      <c r="L929" t="e">
        <f t="shared" si="128"/>
        <v>#VALUE!</v>
      </c>
      <c r="M929" s="8" t="e">
        <f>TRIM(CLEAN(MID(Updates!D929,FIND("Branch: ",Updates!D929)+8,(FIND("Division",Updates!D929)-(FIND("Branch: ",Updates!D929)+8)))))</f>
        <v>#VALUE!</v>
      </c>
      <c r="N929" s="8" t="e">
        <f>TRIM(CLEAN(MID(Updates!D929,FIND("Pooled Position: ",Updates!D929)+17,(FIND("Are the",Updates!D929)-(FIND("Pooled Position: ",Updates!D929)+17)))))</f>
        <v>#VALUE!</v>
      </c>
      <c r="O929" t="e">
        <f>TRIM(CLEAN(MID(Updates!D929,FIND("Employee Name: ",Updates!D929)+15,(FIND("Job Title",Updates!D929)-(FIND("Employee Name: ",Updates!D929)+15)))))</f>
        <v>#VALUE!</v>
      </c>
      <c r="P929" t="e">
        <f t="shared" si="129"/>
        <v>#VALUE!</v>
      </c>
      <c r="Q929" t="e">
        <f t="shared" si="130"/>
        <v>#VALUE!</v>
      </c>
      <c r="R929" t="e">
        <f t="shared" si="131"/>
        <v>#VALUE!</v>
      </c>
      <c r="S929" t="e">
        <f>TRIM(CLEAN(MID(Updates!D929,FIND("Account to clone: ",Updates!D929)+18,(FIND("Position",Updates!D929)-(FIND("Account to clone: ",Updates!D929)+18)))))</f>
        <v>#VALUE!</v>
      </c>
      <c r="T929" t="str">
        <f t="shared" si="132"/>
        <v/>
      </c>
      <c r="U929" t="str">
        <f t="shared" si="133"/>
        <v>No</v>
      </c>
      <c r="V929" t="e">
        <f>TRIM(CLEAN(MID(Updates!D929,FIND("Home Share (H:\ drive) required: ",Updates!D929)+4,(FIND("Group Share (S:\ drive) required: ",Updates!D929)-(FIND("Home Share (H:\ drive) required: ",Updates!D929)+4)))))</f>
        <v>#VALUE!</v>
      </c>
      <c r="W929" t="str">
        <f t="shared" si="134"/>
        <v>No</v>
      </c>
      <c r="X929" t="e">
        <f>TRIM(CLEAN(MID(Updates!D929,FIND("S Drive Path: ",Updates!D929)+14,(FIND("Position",Updates!D929)-(FIND("S Drive Path: ",Updates!D929)+14)))))</f>
        <v>#VALUE!</v>
      </c>
      <c r="Y929" t="e">
        <f>("USR\"&amp;Updates!K929)</f>
        <v>#VALUE!</v>
      </c>
      <c r="Z929" t="e">
        <f>Updates!K929&amp;"$"</f>
        <v>#VALUE!</v>
      </c>
      <c r="AA929" s="11">
        <f t="shared" ca="1" si="135"/>
        <v>11</v>
      </c>
      <c r="AB929" s="6" t="str">
        <f ca="1">LOOKUP(AA929,AC2:AC21,AD2:AD21)</f>
        <v>DC4MDB01</v>
      </c>
    </row>
    <row r="930" spans="1:28" ht="12" customHeight="1">
      <c r="A930" s="6" t="e">
        <f>TRIM(CLEAN(MID(Updates!D930,FIND("Network User Id: ",Updates!D930)+17,(FIND("E-MAIL ACCOUNTS",Updates!D930)-(FIND("Network User Id:",Updates!D930)+17)))))</f>
        <v>#VALUE!</v>
      </c>
      <c r="B930" s="6" t="e">
        <f>TRIM(CLEAN(MID(Updates!D930,FIND("Logon ID: ",Updates!D930)+10,(FIND("Password:",Updates!D930)-(FIND("Logon ID:",Updates!D930)+10)))))</f>
        <v>#VALUE!</v>
      </c>
      <c r="C930" t="e">
        <f>TRIM(CLEAN(MID(Updates!D930,FIND("Primary Address: ",Updates!D930)+17,(FIND("Secondary Address:",Updates!D930)-(FIND("Primary Address: ",Updates!D930)+17)))))</f>
        <v>#VALUE!</v>
      </c>
      <c r="D930" t="e">
        <f>TRIM(CLEAN(MID(Updates!D930,FIND("Secondary Address: ",Updates!D930)+19,(FIND("** PLEASE DO NOT REPLY TO THIS E-MAIL. ",Updates!D930)-(FIND("Secondary Address: ",Updates!D930)+19)))))</f>
        <v>#VALUE!</v>
      </c>
      <c r="E930" t="b">
        <f>IF(COUNT(SEARCH({"transpo.ottawa.on.ca"},D930)),"@ottawa.ca")</f>
        <v>0</v>
      </c>
      <c r="F930" s="9" t="e">
        <f t="shared" si="127"/>
        <v>#VALUE!</v>
      </c>
      <c r="G930" t="e">
        <f>TRIM(CLEAN(MID(Updates!D930,FIND("E-mail Address: ",Updates!D930)+16,(FIND("The employee",Updates!D930)-(FIND("E-mail Address: ",Updates!D930)+16)))))</f>
        <v>#VALUE!</v>
      </c>
      <c r="H930" t="e">
        <f>TRIM(CLEAN(MID(Updates!D930,FIND("Account Password: ",Updates!D930)+18,(FIND("NETWORK ACCOUNTS",Updates!D930)-(FIND("Account Password:",Updates!D930)+18)))))</f>
        <v>#VALUE!</v>
      </c>
      <c r="I930" t="e">
        <f>TRIM(CLEAN(MID(Updates!D930,FIND("Password: ",Updates!D930)+10,(FIND("E-mail",Updates!D930)-(FIND("Password:",Updates!D930)+12)))))</f>
        <v>#VALUE!</v>
      </c>
      <c r="J930" t="e">
        <f>TRIM(CLEAN(MID(Updates!D930,FIND("Account to clone: ",Updates!D930)+18,(FIND("Position",Updates!D930)-(FIND("Account to clone: ",Updates!D930)+18)))))</f>
        <v>#VALUE!</v>
      </c>
      <c r="K930" t="e">
        <f>TRIM(CLEAN(MID(Updates!D930,FIND("Clone permissions of another account: ",Updates!D930)+38,(FIND("Email required:",Updates!D930)-(FIND("Clone permissions of another account: ",Updates!D930)+38)))))</f>
        <v>#VALUE!</v>
      </c>
      <c r="L930" t="e">
        <f t="shared" si="128"/>
        <v>#VALUE!</v>
      </c>
      <c r="M930" s="8" t="e">
        <f>TRIM(CLEAN(MID(Updates!D930,FIND("Branch: ",Updates!D930)+8,(FIND("Division",Updates!D930)-(FIND("Branch: ",Updates!D930)+8)))))</f>
        <v>#VALUE!</v>
      </c>
      <c r="N930" s="8" t="e">
        <f>TRIM(CLEAN(MID(Updates!D930,FIND("Pooled Position: ",Updates!D930)+17,(FIND("Are the",Updates!D930)-(FIND("Pooled Position: ",Updates!D930)+17)))))</f>
        <v>#VALUE!</v>
      </c>
      <c r="O930" t="e">
        <f>TRIM(CLEAN(MID(Updates!D930,FIND("Employee Name: ",Updates!D930)+15,(FIND("Job Title",Updates!D930)-(FIND("Employee Name: ",Updates!D930)+15)))))</f>
        <v>#VALUE!</v>
      </c>
      <c r="P930" t="e">
        <f t="shared" si="129"/>
        <v>#VALUE!</v>
      </c>
      <c r="Q930" t="e">
        <f t="shared" si="130"/>
        <v>#VALUE!</v>
      </c>
      <c r="R930" t="e">
        <f t="shared" si="131"/>
        <v>#VALUE!</v>
      </c>
      <c r="S930" t="e">
        <f>TRIM(CLEAN(MID(Updates!D930,FIND("Account to clone: ",Updates!D930)+18,(FIND("Position",Updates!D930)-(FIND("Account to clone: ",Updates!D930)+18)))))</f>
        <v>#VALUE!</v>
      </c>
      <c r="T930" t="str">
        <f t="shared" si="132"/>
        <v/>
      </c>
      <c r="U930" t="str">
        <f t="shared" si="133"/>
        <v>No</v>
      </c>
      <c r="V930" t="e">
        <f>TRIM(CLEAN(MID(Updates!D930,FIND("Home Share (H:\ drive) required: ",Updates!D930)+4,(FIND("Group Share (S:\ drive) required: ",Updates!D930)-(FIND("Home Share (H:\ drive) required: ",Updates!D930)+4)))))</f>
        <v>#VALUE!</v>
      </c>
      <c r="W930" t="str">
        <f t="shared" si="134"/>
        <v>No</v>
      </c>
      <c r="X930" t="e">
        <f>TRIM(CLEAN(MID(Updates!D930,FIND("S Drive Path: ",Updates!D930)+14,(FIND("Position",Updates!D930)-(FIND("S Drive Path: ",Updates!D930)+14)))))</f>
        <v>#VALUE!</v>
      </c>
      <c r="Y930" t="e">
        <f>("USR\"&amp;Updates!K930)</f>
        <v>#VALUE!</v>
      </c>
      <c r="Z930" t="e">
        <f>Updates!K930&amp;"$"</f>
        <v>#VALUE!</v>
      </c>
      <c r="AA930" s="11">
        <f t="shared" ca="1" si="135"/>
        <v>6</v>
      </c>
      <c r="AB930" s="6" t="str">
        <f ca="1">LOOKUP(AA930,AC2:AC21,AD2:AD21)</f>
        <v>DC1MDB06</v>
      </c>
    </row>
    <row r="931" spans="1:28" ht="12" customHeight="1">
      <c r="A931" s="6" t="e">
        <f>TRIM(CLEAN(MID(Updates!D931,FIND("Network User Id: ",Updates!D931)+17,(FIND("E-MAIL ACCOUNTS",Updates!D931)-(FIND("Network User Id:",Updates!D931)+17)))))</f>
        <v>#VALUE!</v>
      </c>
      <c r="B931" s="6" t="e">
        <f>TRIM(CLEAN(MID(Updates!D931,FIND("Logon ID: ",Updates!D931)+10,(FIND("Password:",Updates!D931)-(FIND("Logon ID:",Updates!D931)+10)))))</f>
        <v>#VALUE!</v>
      </c>
      <c r="C931" t="e">
        <f>TRIM(CLEAN(MID(Updates!D931,FIND("Primary Address: ",Updates!D931)+17,(FIND("Secondary Address:",Updates!D931)-(FIND("Primary Address: ",Updates!D931)+17)))))</f>
        <v>#VALUE!</v>
      </c>
      <c r="D931" t="e">
        <f>TRIM(CLEAN(MID(Updates!D931,FIND("Secondary Address: ",Updates!D931)+19,(FIND("** PLEASE DO NOT REPLY TO THIS E-MAIL. ",Updates!D931)-(FIND("Secondary Address: ",Updates!D931)+19)))))</f>
        <v>#VALUE!</v>
      </c>
      <c r="E931" t="b">
        <f>IF(COUNT(SEARCH({"transpo.ottawa.on.ca"},D931)),"@ottawa.ca")</f>
        <v>0</v>
      </c>
      <c r="F931" s="9" t="e">
        <f t="shared" si="127"/>
        <v>#VALUE!</v>
      </c>
      <c r="G931" t="e">
        <f>TRIM(CLEAN(MID(Updates!D931,FIND("E-mail Address: ",Updates!D931)+16,(FIND("The employee",Updates!D931)-(FIND("E-mail Address: ",Updates!D931)+16)))))</f>
        <v>#VALUE!</v>
      </c>
      <c r="H931" t="e">
        <f>TRIM(CLEAN(MID(Updates!D931,FIND("Account Password: ",Updates!D931)+18,(FIND("NETWORK ACCOUNTS",Updates!D931)-(FIND("Account Password:",Updates!D931)+18)))))</f>
        <v>#VALUE!</v>
      </c>
      <c r="I931" t="e">
        <f>TRIM(CLEAN(MID(Updates!D931,FIND("Password: ",Updates!D931)+10,(FIND("E-mail",Updates!D931)-(FIND("Password:",Updates!D931)+12)))))</f>
        <v>#VALUE!</v>
      </c>
      <c r="J931" t="e">
        <f>TRIM(CLEAN(MID(Updates!D931,FIND("Account to clone: ",Updates!D931)+18,(FIND("Position",Updates!D931)-(FIND("Account to clone: ",Updates!D931)+18)))))</f>
        <v>#VALUE!</v>
      </c>
      <c r="K931" t="e">
        <f>TRIM(CLEAN(MID(Updates!D931,FIND("Clone permissions of another account: ",Updates!D931)+38,(FIND("Email required:",Updates!D931)-(FIND("Clone permissions of another account: ",Updates!D931)+38)))))</f>
        <v>#VALUE!</v>
      </c>
      <c r="L931" t="e">
        <f t="shared" si="128"/>
        <v>#VALUE!</v>
      </c>
      <c r="M931" s="8" t="e">
        <f>TRIM(CLEAN(MID(Updates!D931,FIND("Branch: ",Updates!D931)+8,(FIND("Division",Updates!D931)-(FIND("Branch: ",Updates!D931)+8)))))</f>
        <v>#VALUE!</v>
      </c>
      <c r="N931" s="8" t="e">
        <f>TRIM(CLEAN(MID(Updates!D931,FIND("Pooled Position: ",Updates!D931)+17,(FIND("Are the",Updates!D931)-(FIND("Pooled Position: ",Updates!D931)+17)))))</f>
        <v>#VALUE!</v>
      </c>
      <c r="O931" t="e">
        <f>TRIM(CLEAN(MID(Updates!D931,FIND("Employee Name: ",Updates!D931)+15,(FIND("Job Title",Updates!D931)-(FIND("Employee Name: ",Updates!D931)+15)))))</f>
        <v>#VALUE!</v>
      </c>
      <c r="P931" t="e">
        <f t="shared" si="129"/>
        <v>#VALUE!</v>
      </c>
      <c r="Q931" t="e">
        <f t="shared" si="130"/>
        <v>#VALUE!</v>
      </c>
      <c r="R931" t="e">
        <f t="shared" si="131"/>
        <v>#VALUE!</v>
      </c>
      <c r="S931" t="e">
        <f>TRIM(CLEAN(MID(Updates!D931,FIND("Account to clone: ",Updates!D931)+18,(FIND("Position",Updates!D931)-(FIND("Account to clone: ",Updates!D931)+18)))))</f>
        <v>#VALUE!</v>
      </c>
      <c r="T931" t="str">
        <f t="shared" si="132"/>
        <v/>
      </c>
      <c r="U931" t="str">
        <f t="shared" si="133"/>
        <v>No</v>
      </c>
      <c r="V931" t="e">
        <f>TRIM(CLEAN(MID(Updates!D931,FIND("Home Share (H:\ drive) required: ",Updates!D931)+4,(FIND("Group Share (S:\ drive) required: ",Updates!D931)-(FIND("Home Share (H:\ drive) required: ",Updates!D931)+4)))))</f>
        <v>#VALUE!</v>
      </c>
      <c r="W931" t="str">
        <f t="shared" si="134"/>
        <v>No</v>
      </c>
      <c r="X931" t="e">
        <f>TRIM(CLEAN(MID(Updates!D931,FIND("S Drive Path: ",Updates!D931)+14,(FIND("Position",Updates!D931)-(FIND("S Drive Path: ",Updates!D931)+14)))))</f>
        <v>#VALUE!</v>
      </c>
      <c r="Y931" t="e">
        <f>("USR\"&amp;Updates!K931)</f>
        <v>#VALUE!</v>
      </c>
      <c r="Z931" t="e">
        <f>Updates!K931&amp;"$"</f>
        <v>#VALUE!</v>
      </c>
      <c r="AA931" s="11">
        <f t="shared" ca="1" si="135"/>
        <v>14</v>
      </c>
      <c r="AB931" s="6" t="str">
        <f ca="1">LOOKUP(AA931,AC2:AC21,AD2:AD21)</f>
        <v>DC4MDB04</v>
      </c>
    </row>
    <row r="932" spans="1:28" ht="12" customHeight="1">
      <c r="A932" s="6" t="e">
        <f>TRIM(CLEAN(MID(Updates!D932,FIND("Network User Id: ",Updates!D932)+17,(FIND("E-MAIL ACCOUNTS",Updates!D932)-(FIND("Network User Id:",Updates!D932)+17)))))</f>
        <v>#VALUE!</v>
      </c>
      <c r="B932" s="6" t="e">
        <f>TRIM(CLEAN(MID(Updates!D932,FIND("Logon ID: ",Updates!D932)+10,(FIND("Password:",Updates!D932)-(FIND("Logon ID:",Updates!D932)+10)))))</f>
        <v>#VALUE!</v>
      </c>
      <c r="C932" t="e">
        <f>TRIM(CLEAN(MID(Updates!D932,FIND("Primary Address: ",Updates!D932)+17,(FIND("Secondary Address:",Updates!D932)-(FIND("Primary Address: ",Updates!D932)+17)))))</f>
        <v>#VALUE!</v>
      </c>
      <c r="D932" t="e">
        <f>TRIM(CLEAN(MID(Updates!D932,FIND("Secondary Address: ",Updates!D932)+19,(FIND("** PLEASE DO NOT REPLY TO THIS E-MAIL. ",Updates!D932)-(FIND("Secondary Address: ",Updates!D932)+19)))))</f>
        <v>#VALUE!</v>
      </c>
      <c r="E932" t="b">
        <f>IF(COUNT(SEARCH({"transpo.ottawa.on.ca"},D932)),"@ottawa.ca")</f>
        <v>0</v>
      </c>
      <c r="F932" s="9" t="e">
        <f t="shared" si="127"/>
        <v>#VALUE!</v>
      </c>
      <c r="G932" t="e">
        <f>TRIM(CLEAN(MID(Updates!D932,FIND("E-mail Address: ",Updates!D932)+16,(FIND("The employee",Updates!D932)-(FIND("E-mail Address: ",Updates!D932)+16)))))</f>
        <v>#VALUE!</v>
      </c>
      <c r="H932" t="e">
        <f>TRIM(CLEAN(MID(Updates!D932,FIND("Account Password: ",Updates!D932)+18,(FIND("NETWORK ACCOUNTS",Updates!D932)-(FIND("Account Password:",Updates!D932)+18)))))</f>
        <v>#VALUE!</v>
      </c>
      <c r="I932" t="e">
        <f>TRIM(CLEAN(MID(Updates!D932,FIND("Password: ",Updates!D932)+10,(FIND("E-mail",Updates!D932)-(FIND("Password:",Updates!D932)+12)))))</f>
        <v>#VALUE!</v>
      </c>
      <c r="J932" t="e">
        <f>TRIM(CLEAN(MID(Updates!D932,FIND("Account to clone: ",Updates!D932)+18,(FIND("Position",Updates!D932)-(FIND("Account to clone: ",Updates!D932)+18)))))</f>
        <v>#VALUE!</v>
      </c>
      <c r="K932" t="e">
        <f>TRIM(CLEAN(MID(Updates!D932,FIND("Clone permissions of another account: ",Updates!D932)+38,(FIND("Email required:",Updates!D932)-(FIND("Clone permissions of another account: ",Updates!D932)+38)))))</f>
        <v>#VALUE!</v>
      </c>
      <c r="L932" t="e">
        <f t="shared" si="128"/>
        <v>#VALUE!</v>
      </c>
      <c r="M932" s="8" t="e">
        <f>TRIM(CLEAN(MID(Updates!D932,FIND("Branch: ",Updates!D932)+8,(FIND("Division",Updates!D932)-(FIND("Branch: ",Updates!D932)+8)))))</f>
        <v>#VALUE!</v>
      </c>
      <c r="N932" s="8" t="e">
        <f>TRIM(CLEAN(MID(Updates!D932,FIND("Pooled Position: ",Updates!D932)+17,(FIND("Are the",Updates!D932)-(FIND("Pooled Position: ",Updates!D932)+17)))))</f>
        <v>#VALUE!</v>
      </c>
      <c r="O932" t="e">
        <f>TRIM(CLEAN(MID(Updates!D932,FIND("Employee Name: ",Updates!D932)+15,(FIND("Job Title",Updates!D932)-(FIND("Employee Name: ",Updates!D932)+15)))))</f>
        <v>#VALUE!</v>
      </c>
      <c r="P932" t="e">
        <f t="shared" si="129"/>
        <v>#VALUE!</v>
      </c>
      <c r="Q932" t="e">
        <f t="shared" si="130"/>
        <v>#VALUE!</v>
      </c>
      <c r="R932" t="e">
        <f t="shared" si="131"/>
        <v>#VALUE!</v>
      </c>
      <c r="S932" t="e">
        <f>TRIM(CLEAN(MID(Updates!D932,FIND("Account to clone: ",Updates!D932)+18,(FIND("Position",Updates!D932)-(FIND("Account to clone: ",Updates!D932)+18)))))</f>
        <v>#VALUE!</v>
      </c>
      <c r="T932" t="str">
        <f t="shared" si="132"/>
        <v/>
      </c>
      <c r="U932" t="str">
        <f t="shared" si="133"/>
        <v>No</v>
      </c>
      <c r="V932" t="e">
        <f>TRIM(CLEAN(MID(Updates!D932,FIND("Home Share (H:\ drive) required: ",Updates!D932)+4,(FIND("Group Share (S:\ drive) required: ",Updates!D932)-(FIND("Home Share (H:\ drive) required: ",Updates!D932)+4)))))</f>
        <v>#VALUE!</v>
      </c>
      <c r="W932" t="str">
        <f t="shared" si="134"/>
        <v>No</v>
      </c>
      <c r="X932" t="e">
        <f>TRIM(CLEAN(MID(Updates!D932,FIND("S Drive Path: ",Updates!D932)+14,(FIND("Position",Updates!D932)-(FIND("S Drive Path: ",Updates!D932)+14)))))</f>
        <v>#VALUE!</v>
      </c>
      <c r="Y932" t="e">
        <f>("USR\"&amp;Updates!K932)</f>
        <v>#VALUE!</v>
      </c>
      <c r="Z932" t="e">
        <f>Updates!K932&amp;"$"</f>
        <v>#VALUE!</v>
      </c>
      <c r="AA932" s="11">
        <f t="shared" ca="1" si="135"/>
        <v>7</v>
      </c>
      <c r="AB932" s="6" t="str">
        <f ca="1">LOOKUP(AA932,AC2:AC21,AD2:AD21)</f>
        <v>DC1MDB07</v>
      </c>
    </row>
    <row r="933" spans="1:28" ht="12" customHeight="1">
      <c r="A933" s="6" t="e">
        <f>TRIM(CLEAN(MID(Updates!D933,FIND("Network User Id: ",Updates!D933)+17,(FIND("E-MAIL ACCOUNTS",Updates!D933)-(FIND("Network User Id:",Updates!D933)+17)))))</f>
        <v>#VALUE!</v>
      </c>
      <c r="B933" s="6" t="e">
        <f>TRIM(CLEAN(MID(Updates!D933,FIND("Logon ID: ",Updates!D933)+10,(FIND("Password:",Updates!D933)-(FIND("Logon ID:",Updates!D933)+10)))))</f>
        <v>#VALUE!</v>
      </c>
      <c r="C933" t="e">
        <f>TRIM(CLEAN(MID(Updates!D933,FIND("Primary Address: ",Updates!D933)+17,(FIND("Secondary Address:",Updates!D933)-(FIND("Primary Address: ",Updates!D933)+17)))))</f>
        <v>#VALUE!</v>
      </c>
      <c r="D933" t="e">
        <f>TRIM(CLEAN(MID(Updates!D933,FIND("Secondary Address: ",Updates!D933)+19,(FIND("** PLEASE DO NOT REPLY TO THIS E-MAIL. ",Updates!D933)-(FIND("Secondary Address: ",Updates!D933)+19)))))</f>
        <v>#VALUE!</v>
      </c>
      <c r="E933" t="b">
        <f>IF(COUNT(SEARCH({"transpo.ottawa.on.ca"},D933)),"@ottawa.ca")</f>
        <v>0</v>
      </c>
      <c r="F933" s="9" t="e">
        <f t="shared" si="127"/>
        <v>#VALUE!</v>
      </c>
      <c r="G933" t="e">
        <f>TRIM(CLEAN(MID(Updates!D933,FIND("E-mail Address: ",Updates!D933)+16,(FIND("The employee",Updates!D933)-(FIND("E-mail Address: ",Updates!D933)+16)))))</f>
        <v>#VALUE!</v>
      </c>
      <c r="H933" t="e">
        <f>TRIM(CLEAN(MID(Updates!D933,FIND("Account Password: ",Updates!D933)+18,(FIND("NETWORK ACCOUNTS",Updates!D933)-(FIND("Account Password:",Updates!D933)+18)))))</f>
        <v>#VALUE!</v>
      </c>
      <c r="I933" t="e">
        <f>TRIM(CLEAN(MID(Updates!D933,FIND("Password: ",Updates!D933)+10,(FIND("E-mail",Updates!D933)-(FIND("Password:",Updates!D933)+12)))))</f>
        <v>#VALUE!</v>
      </c>
      <c r="J933" t="e">
        <f>TRIM(CLEAN(MID(Updates!D933,FIND("Account to clone: ",Updates!D933)+18,(FIND("Position",Updates!D933)-(FIND("Account to clone: ",Updates!D933)+18)))))</f>
        <v>#VALUE!</v>
      </c>
      <c r="K933" t="e">
        <f>TRIM(CLEAN(MID(Updates!D933,FIND("Clone permissions of another account: ",Updates!D933)+38,(FIND("Email required:",Updates!D933)-(FIND("Clone permissions of another account: ",Updates!D933)+38)))))</f>
        <v>#VALUE!</v>
      </c>
      <c r="L933" t="e">
        <f t="shared" si="128"/>
        <v>#VALUE!</v>
      </c>
      <c r="M933" s="8" t="e">
        <f>TRIM(CLEAN(MID(Updates!D933,FIND("Branch: ",Updates!D933)+8,(FIND("Division",Updates!D933)-(FIND("Branch: ",Updates!D933)+8)))))</f>
        <v>#VALUE!</v>
      </c>
      <c r="N933" s="8" t="e">
        <f>TRIM(CLEAN(MID(Updates!D933,FIND("Pooled Position: ",Updates!D933)+17,(FIND("Are the",Updates!D933)-(FIND("Pooled Position: ",Updates!D933)+17)))))</f>
        <v>#VALUE!</v>
      </c>
      <c r="O933" t="e">
        <f>TRIM(CLEAN(MID(Updates!D933,FIND("Employee Name: ",Updates!D933)+15,(FIND("Job Title",Updates!D933)-(FIND("Employee Name: ",Updates!D933)+15)))))</f>
        <v>#VALUE!</v>
      </c>
      <c r="P933" t="e">
        <f t="shared" si="129"/>
        <v>#VALUE!</v>
      </c>
      <c r="Q933" t="e">
        <f t="shared" si="130"/>
        <v>#VALUE!</v>
      </c>
      <c r="R933" t="e">
        <f t="shared" si="131"/>
        <v>#VALUE!</v>
      </c>
      <c r="S933" t="e">
        <f>TRIM(CLEAN(MID(Updates!D933,FIND("Account to clone: ",Updates!D933)+18,(FIND("Position",Updates!D933)-(FIND("Account to clone: ",Updates!D933)+18)))))</f>
        <v>#VALUE!</v>
      </c>
      <c r="T933" t="str">
        <f t="shared" si="132"/>
        <v/>
      </c>
      <c r="U933" t="str">
        <f t="shared" si="133"/>
        <v>No</v>
      </c>
      <c r="V933" t="e">
        <f>TRIM(CLEAN(MID(Updates!D933,FIND("Home Share (H:\ drive) required: ",Updates!D933)+4,(FIND("Group Share (S:\ drive) required: ",Updates!D933)-(FIND("Home Share (H:\ drive) required: ",Updates!D933)+4)))))</f>
        <v>#VALUE!</v>
      </c>
      <c r="W933" t="str">
        <f t="shared" si="134"/>
        <v>No</v>
      </c>
      <c r="X933" t="e">
        <f>TRIM(CLEAN(MID(Updates!D933,FIND("S Drive Path: ",Updates!D933)+14,(FIND("Position",Updates!D933)-(FIND("S Drive Path: ",Updates!D933)+14)))))</f>
        <v>#VALUE!</v>
      </c>
      <c r="Y933" t="e">
        <f>("USR\"&amp;Updates!K933)</f>
        <v>#VALUE!</v>
      </c>
      <c r="Z933" t="e">
        <f>Updates!K933&amp;"$"</f>
        <v>#VALUE!</v>
      </c>
      <c r="AA933" s="11">
        <f t="shared" ca="1" si="135"/>
        <v>5</v>
      </c>
      <c r="AB933" s="6" t="str">
        <f ca="1">LOOKUP(AA933,AC2:AC21,AD2:AD21)</f>
        <v>DC1MDB05</v>
      </c>
    </row>
    <row r="934" spans="1:28" ht="12" customHeight="1">
      <c r="A934" s="6" t="e">
        <f>TRIM(CLEAN(MID(Updates!D934,FIND("Network User Id: ",Updates!D934)+17,(FIND("E-MAIL ACCOUNTS",Updates!D934)-(FIND("Network User Id:",Updates!D934)+17)))))</f>
        <v>#VALUE!</v>
      </c>
      <c r="B934" s="6" t="e">
        <f>TRIM(CLEAN(MID(Updates!D934,FIND("Logon ID: ",Updates!D934)+10,(FIND("Password:",Updates!D934)-(FIND("Logon ID:",Updates!D934)+10)))))</f>
        <v>#VALUE!</v>
      </c>
      <c r="C934" t="e">
        <f>TRIM(CLEAN(MID(Updates!D934,FIND("Primary Address: ",Updates!D934)+17,(FIND("Secondary Address:",Updates!D934)-(FIND("Primary Address: ",Updates!D934)+17)))))</f>
        <v>#VALUE!</v>
      </c>
      <c r="D934" t="e">
        <f>TRIM(CLEAN(MID(Updates!D934,FIND("Secondary Address: ",Updates!D934)+19,(FIND("** PLEASE DO NOT REPLY TO THIS E-MAIL. ",Updates!D934)-(FIND("Secondary Address: ",Updates!D934)+19)))))</f>
        <v>#VALUE!</v>
      </c>
      <c r="E934" t="b">
        <f>IF(COUNT(SEARCH({"transpo.ottawa.on.ca"},D934)),"@ottawa.ca")</f>
        <v>0</v>
      </c>
      <c r="F934" s="9" t="e">
        <f t="shared" si="127"/>
        <v>#VALUE!</v>
      </c>
      <c r="G934" t="e">
        <f>TRIM(CLEAN(MID(Updates!D934,FIND("E-mail Address: ",Updates!D934)+16,(FIND("The employee",Updates!D934)-(FIND("E-mail Address: ",Updates!D934)+16)))))</f>
        <v>#VALUE!</v>
      </c>
      <c r="H934" t="e">
        <f>TRIM(CLEAN(MID(Updates!D934,FIND("Account Password: ",Updates!D934)+18,(FIND("NETWORK ACCOUNTS",Updates!D934)-(FIND("Account Password:",Updates!D934)+18)))))</f>
        <v>#VALUE!</v>
      </c>
      <c r="I934" t="e">
        <f>TRIM(CLEAN(MID(Updates!D934,FIND("Password: ",Updates!D934)+10,(FIND("E-mail",Updates!D934)-(FIND("Password:",Updates!D934)+12)))))</f>
        <v>#VALUE!</v>
      </c>
      <c r="J934" t="e">
        <f>TRIM(CLEAN(MID(Updates!D934,FIND("Account to clone: ",Updates!D934)+18,(FIND("Position",Updates!D934)-(FIND("Account to clone: ",Updates!D934)+18)))))</f>
        <v>#VALUE!</v>
      </c>
      <c r="K934" t="e">
        <f>TRIM(CLEAN(MID(Updates!D934,FIND("Clone permissions of another account: ",Updates!D934)+38,(FIND("Email required:",Updates!D934)-(FIND("Clone permissions of another account: ",Updates!D934)+38)))))</f>
        <v>#VALUE!</v>
      </c>
      <c r="L934" t="e">
        <f t="shared" si="128"/>
        <v>#VALUE!</v>
      </c>
      <c r="M934" s="8" t="e">
        <f>TRIM(CLEAN(MID(Updates!D934,FIND("Branch: ",Updates!D934)+8,(FIND("Division",Updates!D934)-(FIND("Branch: ",Updates!D934)+8)))))</f>
        <v>#VALUE!</v>
      </c>
      <c r="N934" s="8" t="e">
        <f>TRIM(CLEAN(MID(Updates!D934,FIND("Pooled Position: ",Updates!D934)+17,(FIND("Are the",Updates!D934)-(FIND("Pooled Position: ",Updates!D934)+17)))))</f>
        <v>#VALUE!</v>
      </c>
      <c r="O934" t="e">
        <f>TRIM(CLEAN(MID(Updates!D934,FIND("Employee Name: ",Updates!D934)+15,(FIND("Job Title",Updates!D934)-(FIND("Employee Name: ",Updates!D934)+15)))))</f>
        <v>#VALUE!</v>
      </c>
      <c r="P934" t="e">
        <f t="shared" si="129"/>
        <v>#VALUE!</v>
      </c>
      <c r="Q934" t="e">
        <f t="shared" si="130"/>
        <v>#VALUE!</v>
      </c>
      <c r="R934" t="e">
        <f t="shared" si="131"/>
        <v>#VALUE!</v>
      </c>
      <c r="S934" t="e">
        <f>TRIM(CLEAN(MID(Updates!D934,FIND("Account to clone: ",Updates!D934)+18,(FIND("Position",Updates!D934)-(FIND("Account to clone: ",Updates!D934)+18)))))</f>
        <v>#VALUE!</v>
      </c>
      <c r="T934" t="str">
        <f t="shared" si="132"/>
        <v/>
      </c>
      <c r="U934" t="str">
        <f t="shared" si="133"/>
        <v>No</v>
      </c>
      <c r="V934" t="e">
        <f>TRIM(CLEAN(MID(Updates!D934,FIND("Home Share (H:\ drive) required: ",Updates!D934)+4,(FIND("Group Share (S:\ drive) required: ",Updates!D934)-(FIND("Home Share (H:\ drive) required: ",Updates!D934)+4)))))</f>
        <v>#VALUE!</v>
      </c>
      <c r="W934" t="str">
        <f t="shared" si="134"/>
        <v>No</v>
      </c>
      <c r="X934" t="e">
        <f>TRIM(CLEAN(MID(Updates!D934,FIND("S Drive Path: ",Updates!D934)+14,(FIND("Position",Updates!D934)-(FIND("S Drive Path: ",Updates!D934)+14)))))</f>
        <v>#VALUE!</v>
      </c>
      <c r="Y934" t="e">
        <f>("USR\"&amp;Updates!K934)</f>
        <v>#VALUE!</v>
      </c>
      <c r="Z934" t="e">
        <f>Updates!K934&amp;"$"</f>
        <v>#VALUE!</v>
      </c>
      <c r="AA934" s="11">
        <f t="shared" ca="1" si="135"/>
        <v>7</v>
      </c>
      <c r="AB934" s="6" t="str">
        <f ca="1">LOOKUP(AA934,AC2:AC21,AD2:AD21)</f>
        <v>DC1MDB07</v>
      </c>
    </row>
    <row r="935" spans="1:28" ht="12" customHeight="1">
      <c r="A935" s="6" t="e">
        <f>TRIM(CLEAN(MID(Updates!D935,FIND("Network User Id: ",Updates!D935)+17,(FIND("E-MAIL ACCOUNTS",Updates!D935)-(FIND("Network User Id:",Updates!D935)+17)))))</f>
        <v>#VALUE!</v>
      </c>
      <c r="B935" s="6" t="e">
        <f>TRIM(CLEAN(MID(Updates!D935,FIND("Logon ID: ",Updates!D935)+10,(FIND("Password:",Updates!D935)-(FIND("Logon ID:",Updates!D935)+10)))))</f>
        <v>#VALUE!</v>
      </c>
      <c r="C935" t="e">
        <f>TRIM(CLEAN(MID(Updates!D935,FIND("Primary Address: ",Updates!D935)+17,(FIND("Secondary Address:",Updates!D935)-(FIND("Primary Address: ",Updates!D935)+17)))))</f>
        <v>#VALUE!</v>
      </c>
      <c r="D935" t="e">
        <f>TRIM(CLEAN(MID(Updates!D935,FIND("Secondary Address: ",Updates!D935)+19,(FIND("** PLEASE DO NOT REPLY TO THIS E-MAIL. ",Updates!D935)-(FIND("Secondary Address: ",Updates!D935)+19)))))</f>
        <v>#VALUE!</v>
      </c>
      <c r="E935" t="b">
        <f>IF(COUNT(SEARCH({"transpo.ottawa.on.ca"},D935)),"@ottawa.ca")</f>
        <v>0</v>
      </c>
      <c r="F935" s="9" t="e">
        <f t="shared" si="127"/>
        <v>#VALUE!</v>
      </c>
      <c r="G935" t="e">
        <f>TRIM(CLEAN(MID(Updates!D935,FIND("E-mail Address: ",Updates!D935)+16,(FIND("The employee",Updates!D935)-(FIND("E-mail Address: ",Updates!D935)+16)))))</f>
        <v>#VALUE!</v>
      </c>
      <c r="H935" t="e">
        <f>TRIM(CLEAN(MID(Updates!D935,FIND("Account Password: ",Updates!D935)+18,(FIND("NETWORK ACCOUNTS",Updates!D935)-(FIND("Account Password:",Updates!D935)+18)))))</f>
        <v>#VALUE!</v>
      </c>
      <c r="I935" t="e">
        <f>TRIM(CLEAN(MID(Updates!D935,FIND("Password: ",Updates!D935)+10,(FIND("E-mail",Updates!D935)-(FIND("Password:",Updates!D935)+12)))))</f>
        <v>#VALUE!</v>
      </c>
      <c r="J935" t="e">
        <f>TRIM(CLEAN(MID(Updates!D935,FIND("Account to clone: ",Updates!D935)+18,(FIND("Position",Updates!D935)-(FIND("Account to clone: ",Updates!D935)+18)))))</f>
        <v>#VALUE!</v>
      </c>
      <c r="K935" t="e">
        <f>TRIM(CLEAN(MID(Updates!D935,FIND("Clone permissions of another account: ",Updates!D935)+38,(FIND("Email required:",Updates!D935)-(FIND("Clone permissions of another account: ",Updates!D935)+38)))))</f>
        <v>#VALUE!</v>
      </c>
      <c r="L935" t="e">
        <f t="shared" si="128"/>
        <v>#VALUE!</v>
      </c>
      <c r="M935" s="8" t="e">
        <f>TRIM(CLEAN(MID(Updates!D935,FIND("Branch: ",Updates!D935)+8,(FIND("Division",Updates!D935)-(FIND("Branch: ",Updates!D935)+8)))))</f>
        <v>#VALUE!</v>
      </c>
      <c r="N935" s="8" t="e">
        <f>TRIM(CLEAN(MID(Updates!D935,FIND("Pooled Position: ",Updates!D935)+17,(FIND("Are the",Updates!D935)-(FIND("Pooled Position: ",Updates!D935)+17)))))</f>
        <v>#VALUE!</v>
      </c>
      <c r="O935" t="e">
        <f>TRIM(CLEAN(MID(Updates!D935,FIND("Employee Name: ",Updates!D935)+15,(FIND("Job Title",Updates!D935)-(FIND("Employee Name: ",Updates!D935)+15)))))</f>
        <v>#VALUE!</v>
      </c>
      <c r="P935" t="e">
        <f t="shared" si="129"/>
        <v>#VALUE!</v>
      </c>
      <c r="Q935" t="e">
        <f t="shared" si="130"/>
        <v>#VALUE!</v>
      </c>
      <c r="R935" t="e">
        <f t="shared" si="131"/>
        <v>#VALUE!</v>
      </c>
      <c r="S935" t="e">
        <f>TRIM(CLEAN(MID(Updates!D935,FIND("Account to clone: ",Updates!D935)+18,(FIND("Position",Updates!D935)-(FIND("Account to clone: ",Updates!D935)+18)))))</f>
        <v>#VALUE!</v>
      </c>
      <c r="T935" t="str">
        <f t="shared" si="132"/>
        <v/>
      </c>
      <c r="U935" t="str">
        <f t="shared" si="133"/>
        <v>No</v>
      </c>
      <c r="V935" t="e">
        <f>TRIM(CLEAN(MID(Updates!D935,FIND("Home Share (H:\ drive) required: ",Updates!D935)+4,(FIND("Group Share (S:\ drive) required: ",Updates!D935)-(FIND("Home Share (H:\ drive) required: ",Updates!D935)+4)))))</f>
        <v>#VALUE!</v>
      </c>
      <c r="W935" t="str">
        <f t="shared" si="134"/>
        <v>No</v>
      </c>
      <c r="X935" t="e">
        <f>TRIM(CLEAN(MID(Updates!D935,FIND("S Drive Path: ",Updates!D935)+14,(FIND("Position",Updates!D935)-(FIND("S Drive Path: ",Updates!D935)+14)))))</f>
        <v>#VALUE!</v>
      </c>
      <c r="Y935" t="e">
        <f>("USR\"&amp;Updates!K935)</f>
        <v>#VALUE!</v>
      </c>
      <c r="Z935" t="e">
        <f>Updates!K935&amp;"$"</f>
        <v>#VALUE!</v>
      </c>
      <c r="AA935" s="11">
        <f t="shared" ca="1" si="135"/>
        <v>9</v>
      </c>
      <c r="AB935" s="6" t="str">
        <f ca="1">LOOKUP(AA935,AC2:AC21,AD2:AD21)</f>
        <v>DC1MDB09</v>
      </c>
    </row>
    <row r="936" spans="1:28" ht="12" customHeight="1">
      <c r="A936" s="6" t="e">
        <f>TRIM(CLEAN(MID(Updates!D936,FIND("Network User Id: ",Updates!D936)+17,(FIND("E-MAIL ACCOUNTS",Updates!D936)-(FIND("Network User Id:",Updates!D936)+17)))))</f>
        <v>#VALUE!</v>
      </c>
      <c r="B936" s="6" t="e">
        <f>TRIM(CLEAN(MID(Updates!D936,FIND("Logon ID: ",Updates!D936)+10,(FIND("Password:",Updates!D936)-(FIND("Logon ID:",Updates!D936)+10)))))</f>
        <v>#VALUE!</v>
      </c>
      <c r="C936" t="e">
        <f>TRIM(CLEAN(MID(Updates!D936,FIND("Primary Address: ",Updates!D936)+17,(FIND("Secondary Address:",Updates!D936)-(FIND("Primary Address: ",Updates!D936)+17)))))</f>
        <v>#VALUE!</v>
      </c>
      <c r="D936" t="e">
        <f>TRIM(CLEAN(MID(Updates!D936,FIND("Secondary Address: ",Updates!D936)+19,(FIND("** PLEASE DO NOT REPLY TO THIS E-MAIL. ",Updates!D936)-(FIND("Secondary Address: ",Updates!D936)+19)))))</f>
        <v>#VALUE!</v>
      </c>
      <c r="E936" t="b">
        <f>IF(COUNT(SEARCH({"transpo.ottawa.on.ca"},D936)),"@ottawa.ca")</f>
        <v>0</v>
      </c>
      <c r="F936" s="9" t="e">
        <f t="shared" si="127"/>
        <v>#VALUE!</v>
      </c>
      <c r="G936" t="e">
        <f>TRIM(CLEAN(MID(Updates!D936,FIND("E-mail Address: ",Updates!D936)+16,(FIND("The employee",Updates!D936)-(FIND("E-mail Address: ",Updates!D936)+16)))))</f>
        <v>#VALUE!</v>
      </c>
      <c r="H936" t="e">
        <f>TRIM(CLEAN(MID(Updates!D936,FIND("Account Password: ",Updates!D936)+18,(FIND("NETWORK ACCOUNTS",Updates!D936)-(FIND("Account Password:",Updates!D936)+18)))))</f>
        <v>#VALUE!</v>
      </c>
      <c r="I936" t="e">
        <f>TRIM(CLEAN(MID(Updates!D936,FIND("Password: ",Updates!D936)+10,(FIND("E-mail",Updates!D936)-(FIND("Password:",Updates!D936)+12)))))</f>
        <v>#VALUE!</v>
      </c>
      <c r="J936" t="e">
        <f>TRIM(CLEAN(MID(Updates!D936,FIND("Account to clone: ",Updates!D936)+18,(FIND("Position",Updates!D936)-(FIND("Account to clone: ",Updates!D936)+18)))))</f>
        <v>#VALUE!</v>
      </c>
      <c r="K936" t="e">
        <f>TRIM(CLEAN(MID(Updates!D936,FIND("Clone permissions of another account: ",Updates!D936)+38,(FIND("Email required:",Updates!D936)-(FIND("Clone permissions of another account: ",Updates!D936)+38)))))</f>
        <v>#VALUE!</v>
      </c>
      <c r="L936" t="e">
        <f t="shared" si="128"/>
        <v>#VALUE!</v>
      </c>
      <c r="M936" s="8" t="e">
        <f>TRIM(CLEAN(MID(Updates!D936,FIND("Branch: ",Updates!D936)+8,(FIND("Division",Updates!D936)-(FIND("Branch: ",Updates!D936)+8)))))</f>
        <v>#VALUE!</v>
      </c>
      <c r="N936" s="8" t="e">
        <f>TRIM(CLEAN(MID(Updates!D936,FIND("Pooled Position: ",Updates!D936)+17,(FIND("Are the",Updates!D936)-(FIND("Pooled Position: ",Updates!D936)+17)))))</f>
        <v>#VALUE!</v>
      </c>
      <c r="O936" t="e">
        <f>TRIM(CLEAN(MID(Updates!D936,FIND("Employee Name: ",Updates!D936)+15,(FIND("Job Title",Updates!D936)-(FIND("Employee Name: ",Updates!D936)+15)))))</f>
        <v>#VALUE!</v>
      </c>
      <c r="P936" t="e">
        <f t="shared" si="129"/>
        <v>#VALUE!</v>
      </c>
      <c r="Q936" t="e">
        <f t="shared" si="130"/>
        <v>#VALUE!</v>
      </c>
      <c r="R936" t="e">
        <f t="shared" si="131"/>
        <v>#VALUE!</v>
      </c>
      <c r="S936" t="e">
        <f>TRIM(CLEAN(MID(Updates!D936,FIND("Account to clone: ",Updates!D936)+18,(FIND("Position",Updates!D936)-(FIND("Account to clone: ",Updates!D936)+18)))))</f>
        <v>#VALUE!</v>
      </c>
      <c r="T936" t="str">
        <f t="shared" si="132"/>
        <v/>
      </c>
      <c r="U936" t="str">
        <f t="shared" si="133"/>
        <v>No</v>
      </c>
      <c r="V936" t="e">
        <f>TRIM(CLEAN(MID(Updates!D936,FIND("Home Share (H:\ drive) required: ",Updates!D936)+4,(FIND("Group Share (S:\ drive) required: ",Updates!D936)-(FIND("Home Share (H:\ drive) required: ",Updates!D936)+4)))))</f>
        <v>#VALUE!</v>
      </c>
      <c r="W936" t="str">
        <f t="shared" si="134"/>
        <v>No</v>
      </c>
      <c r="X936" t="e">
        <f>TRIM(CLEAN(MID(Updates!D936,FIND("S Drive Path: ",Updates!D936)+14,(FIND("Position",Updates!D936)-(FIND("S Drive Path: ",Updates!D936)+14)))))</f>
        <v>#VALUE!</v>
      </c>
      <c r="Y936" t="e">
        <f>("USR\"&amp;Updates!K936)</f>
        <v>#VALUE!</v>
      </c>
      <c r="Z936" t="e">
        <f>Updates!K936&amp;"$"</f>
        <v>#VALUE!</v>
      </c>
      <c r="AA936" s="11">
        <f t="shared" ca="1" si="135"/>
        <v>8</v>
      </c>
      <c r="AB936" s="6" t="str">
        <f ca="1">LOOKUP(AA936,AC2:AC21,AD2:AD21)</f>
        <v>DC1MDB08</v>
      </c>
    </row>
    <row r="937" spans="1:28" ht="12" customHeight="1">
      <c r="A937" s="6" t="e">
        <f>TRIM(CLEAN(MID(Updates!D937,FIND("Network User Id: ",Updates!D937)+17,(FIND("E-MAIL ACCOUNTS",Updates!D937)-(FIND("Network User Id:",Updates!D937)+17)))))</f>
        <v>#VALUE!</v>
      </c>
      <c r="B937" s="6" t="e">
        <f>TRIM(CLEAN(MID(Updates!D937,FIND("Logon ID: ",Updates!D937)+10,(FIND("Password:",Updates!D937)-(FIND("Logon ID:",Updates!D937)+10)))))</f>
        <v>#VALUE!</v>
      </c>
      <c r="C937" t="e">
        <f>TRIM(CLEAN(MID(Updates!D937,FIND("Primary Address: ",Updates!D937)+17,(FIND("Secondary Address:",Updates!D937)-(FIND("Primary Address: ",Updates!D937)+17)))))</f>
        <v>#VALUE!</v>
      </c>
      <c r="D937" t="e">
        <f>TRIM(CLEAN(MID(Updates!D937,FIND("Secondary Address: ",Updates!D937)+19,(FIND("** PLEASE DO NOT REPLY TO THIS E-MAIL. ",Updates!D937)-(FIND("Secondary Address: ",Updates!D937)+19)))))</f>
        <v>#VALUE!</v>
      </c>
      <c r="E937" t="b">
        <f>IF(COUNT(SEARCH({"transpo.ottawa.on.ca"},D937)),"@ottawa.ca")</f>
        <v>0</v>
      </c>
      <c r="F937" s="9" t="e">
        <f t="shared" si="127"/>
        <v>#VALUE!</v>
      </c>
      <c r="G937" t="e">
        <f>TRIM(CLEAN(MID(Updates!D937,FIND("E-mail Address: ",Updates!D937)+16,(FIND("The employee",Updates!D937)-(FIND("E-mail Address: ",Updates!D937)+16)))))</f>
        <v>#VALUE!</v>
      </c>
      <c r="H937" t="e">
        <f>TRIM(CLEAN(MID(Updates!D937,FIND("Account Password: ",Updates!D937)+18,(FIND("NETWORK ACCOUNTS",Updates!D937)-(FIND("Account Password:",Updates!D937)+18)))))</f>
        <v>#VALUE!</v>
      </c>
      <c r="I937" t="e">
        <f>TRIM(CLEAN(MID(Updates!D937,FIND("Password: ",Updates!D937)+10,(FIND("E-mail",Updates!D937)-(FIND("Password:",Updates!D937)+12)))))</f>
        <v>#VALUE!</v>
      </c>
      <c r="J937" t="e">
        <f>TRIM(CLEAN(MID(Updates!D937,FIND("Account to clone: ",Updates!D937)+18,(FIND("Position",Updates!D937)-(FIND("Account to clone: ",Updates!D937)+18)))))</f>
        <v>#VALUE!</v>
      </c>
      <c r="K937" t="e">
        <f>TRIM(CLEAN(MID(Updates!D937,FIND("Clone permissions of another account: ",Updates!D937)+38,(FIND("Email required:",Updates!D937)-(FIND("Clone permissions of another account: ",Updates!D937)+38)))))</f>
        <v>#VALUE!</v>
      </c>
      <c r="L937" t="e">
        <f t="shared" si="128"/>
        <v>#VALUE!</v>
      </c>
      <c r="M937" s="8" t="e">
        <f>TRIM(CLEAN(MID(Updates!D937,FIND("Branch: ",Updates!D937)+8,(FIND("Division",Updates!D937)-(FIND("Branch: ",Updates!D937)+8)))))</f>
        <v>#VALUE!</v>
      </c>
      <c r="N937" s="8" t="e">
        <f>TRIM(CLEAN(MID(Updates!D937,FIND("Pooled Position: ",Updates!D937)+17,(FIND("Are the",Updates!D937)-(FIND("Pooled Position: ",Updates!D937)+17)))))</f>
        <v>#VALUE!</v>
      </c>
      <c r="O937" t="e">
        <f>TRIM(CLEAN(MID(Updates!D937,FIND("Employee Name: ",Updates!D937)+15,(FIND("Job Title",Updates!D937)-(FIND("Employee Name: ",Updates!D937)+15)))))</f>
        <v>#VALUE!</v>
      </c>
      <c r="P937" t="e">
        <f t="shared" si="129"/>
        <v>#VALUE!</v>
      </c>
      <c r="Q937" t="e">
        <f t="shared" si="130"/>
        <v>#VALUE!</v>
      </c>
      <c r="R937" t="e">
        <f t="shared" si="131"/>
        <v>#VALUE!</v>
      </c>
      <c r="S937" t="e">
        <f>TRIM(CLEAN(MID(Updates!D937,FIND("Account to clone: ",Updates!D937)+18,(FIND("Position",Updates!D937)-(FIND("Account to clone: ",Updates!D937)+18)))))</f>
        <v>#VALUE!</v>
      </c>
      <c r="T937" t="str">
        <f t="shared" si="132"/>
        <v/>
      </c>
      <c r="U937" t="str">
        <f t="shared" si="133"/>
        <v>No</v>
      </c>
      <c r="V937" t="e">
        <f>TRIM(CLEAN(MID(Updates!D937,FIND("Home Share (H:\ drive) required: ",Updates!D937)+4,(FIND("Group Share (S:\ drive) required: ",Updates!D937)-(FIND("Home Share (H:\ drive) required: ",Updates!D937)+4)))))</f>
        <v>#VALUE!</v>
      </c>
      <c r="W937" t="str">
        <f t="shared" si="134"/>
        <v>No</v>
      </c>
      <c r="X937" t="e">
        <f>TRIM(CLEAN(MID(Updates!D937,FIND("S Drive Path: ",Updates!D937)+14,(FIND("Position",Updates!D937)-(FIND("S Drive Path: ",Updates!D937)+14)))))</f>
        <v>#VALUE!</v>
      </c>
      <c r="Y937" t="e">
        <f>("USR\"&amp;Updates!K937)</f>
        <v>#VALUE!</v>
      </c>
      <c r="Z937" t="e">
        <f>Updates!K937&amp;"$"</f>
        <v>#VALUE!</v>
      </c>
      <c r="AA937" s="11">
        <f t="shared" ca="1" si="135"/>
        <v>4</v>
      </c>
      <c r="AB937" s="6" t="str">
        <f ca="1">LOOKUP(AA937,AC2:AC21,AD2:AD21)</f>
        <v>DC1MDB04</v>
      </c>
    </row>
    <row r="938" spans="1:28" ht="12" customHeight="1">
      <c r="A938" s="6" t="e">
        <f>TRIM(CLEAN(MID(Updates!D938,FIND("Network User Id: ",Updates!D938)+17,(FIND("E-MAIL ACCOUNTS",Updates!D938)-(FIND("Network User Id:",Updates!D938)+17)))))</f>
        <v>#VALUE!</v>
      </c>
      <c r="B938" s="6" t="e">
        <f>TRIM(CLEAN(MID(Updates!D938,FIND("Logon ID: ",Updates!D938)+10,(FIND("Password:",Updates!D938)-(FIND("Logon ID:",Updates!D938)+10)))))</f>
        <v>#VALUE!</v>
      </c>
      <c r="C938" t="e">
        <f>TRIM(CLEAN(MID(Updates!D938,FIND("Primary Address: ",Updates!D938)+17,(FIND("Secondary Address:",Updates!D938)-(FIND("Primary Address: ",Updates!D938)+17)))))</f>
        <v>#VALUE!</v>
      </c>
      <c r="D938" t="e">
        <f>TRIM(CLEAN(MID(Updates!D938,FIND("Secondary Address: ",Updates!D938)+19,(FIND("** PLEASE DO NOT REPLY TO THIS E-MAIL. ",Updates!D938)-(FIND("Secondary Address: ",Updates!D938)+19)))))</f>
        <v>#VALUE!</v>
      </c>
      <c r="E938" t="b">
        <f>IF(COUNT(SEARCH({"transpo.ottawa.on.ca"},D938)),"@ottawa.ca")</f>
        <v>0</v>
      </c>
      <c r="F938" s="9" t="e">
        <f t="shared" si="127"/>
        <v>#VALUE!</v>
      </c>
      <c r="G938" t="e">
        <f>TRIM(CLEAN(MID(Updates!D938,FIND("E-mail Address: ",Updates!D938)+16,(FIND("The employee",Updates!D938)-(FIND("E-mail Address: ",Updates!D938)+16)))))</f>
        <v>#VALUE!</v>
      </c>
      <c r="H938" t="e">
        <f>TRIM(CLEAN(MID(Updates!D938,FIND("Account Password: ",Updates!D938)+18,(FIND("NETWORK ACCOUNTS",Updates!D938)-(FIND("Account Password:",Updates!D938)+18)))))</f>
        <v>#VALUE!</v>
      </c>
      <c r="I938" t="e">
        <f>TRIM(CLEAN(MID(Updates!D938,FIND("Password: ",Updates!D938)+10,(FIND("E-mail",Updates!D938)-(FIND("Password:",Updates!D938)+12)))))</f>
        <v>#VALUE!</v>
      </c>
      <c r="J938" t="e">
        <f>TRIM(CLEAN(MID(Updates!D938,FIND("Account to clone: ",Updates!D938)+18,(FIND("Position",Updates!D938)-(FIND("Account to clone: ",Updates!D938)+18)))))</f>
        <v>#VALUE!</v>
      </c>
      <c r="K938" t="e">
        <f>TRIM(CLEAN(MID(Updates!D938,FIND("Clone permissions of another account: ",Updates!D938)+38,(FIND("Email required:",Updates!D938)-(FIND("Clone permissions of another account: ",Updates!D938)+38)))))</f>
        <v>#VALUE!</v>
      </c>
      <c r="L938" t="e">
        <f t="shared" si="128"/>
        <v>#VALUE!</v>
      </c>
      <c r="M938" s="8" t="e">
        <f>TRIM(CLEAN(MID(Updates!D938,FIND("Branch: ",Updates!D938)+8,(FIND("Division",Updates!D938)-(FIND("Branch: ",Updates!D938)+8)))))</f>
        <v>#VALUE!</v>
      </c>
      <c r="N938" s="8" t="e">
        <f>TRIM(CLEAN(MID(Updates!D938,FIND("Pooled Position: ",Updates!D938)+17,(FIND("Are the",Updates!D938)-(FIND("Pooled Position: ",Updates!D938)+17)))))</f>
        <v>#VALUE!</v>
      </c>
      <c r="O938" t="e">
        <f>TRIM(CLEAN(MID(Updates!D938,FIND("Employee Name: ",Updates!D938)+15,(FIND("Job Title",Updates!D938)-(FIND("Employee Name: ",Updates!D938)+15)))))</f>
        <v>#VALUE!</v>
      </c>
      <c r="P938" t="e">
        <f t="shared" si="129"/>
        <v>#VALUE!</v>
      </c>
      <c r="Q938" t="e">
        <f t="shared" si="130"/>
        <v>#VALUE!</v>
      </c>
      <c r="R938" t="e">
        <f t="shared" si="131"/>
        <v>#VALUE!</v>
      </c>
      <c r="S938" t="e">
        <f>TRIM(CLEAN(MID(Updates!D938,FIND("Account to clone: ",Updates!D938)+18,(FIND("Position",Updates!D938)-(FIND("Account to clone: ",Updates!D938)+18)))))</f>
        <v>#VALUE!</v>
      </c>
      <c r="T938" t="str">
        <f t="shared" si="132"/>
        <v/>
      </c>
      <c r="U938" t="str">
        <f t="shared" si="133"/>
        <v>No</v>
      </c>
      <c r="V938" t="e">
        <f>TRIM(CLEAN(MID(Updates!D938,FIND("Home Share (H:\ drive) required: ",Updates!D938)+4,(FIND("Group Share (S:\ drive) required: ",Updates!D938)-(FIND("Home Share (H:\ drive) required: ",Updates!D938)+4)))))</f>
        <v>#VALUE!</v>
      </c>
      <c r="W938" t="str">
        <f t="shared" si="134"/>
        <v>No</v>
      </c>
      <c r="X938" t="e">
        <f>TRIM(CLEAN(MID(Updates!D938,FIND("S Drive Path: ",Updates!D938)+14,(FIND("Position",Updates!D938)-(FIND("S Drive Path: ",Updates!D938)+14)))))</f>
        <v>#VALUE!</v>
      </c>
      <c r="Y938" t="e">
        <f>("USR\"&amp;Updates!K938)</f>
        <v>#VALUE!</v>
      </c>
      <c r="Z938" t="e">
        <f>Updates!K938&amp;"$"</f>
        <v>#VALUE!</v>
      </c>
      <c r="AA938" s="11">
        <f t="shared" ca="1" si="135"/>
        <v>4</v>
      </c>
      <c r="AB938" s="6" t="str">
        <f ca="1">LOOKUP(AA938,AC2:AC21,AD2:AD21)</f>
        <v>DC1MDB04</v>
      </c>
    </row>
    <row r="939" spans="1:28" ht="12" customHeight="1">
      <c r="A939" s="6" t="e">
        <f>TRIM(CLEAN(MID(Updates!D939,FIND("Network User Id: ",Updates!D939)+17,(FIND("E-MAIL ACCOUNTS",Updates!D939)-(FIND("Network User Id:",Updates!D939)+17)))))</f>
        <v>#VALUE!</v>
      </c>
      <c r="B939" s="6" t="e">
        <f>TRIM(CLEAN(MID(Updates!D939,FIND("Logon ID: ",Updates!D939)+10,(FIND("Password:",Updates!D939)-(FIND("Logon ID:",Updates!D939)+10)))))</f>
        <v>#VALUE!</v>
      </c>
      <c r="C939" t="e">
        <f>TRIM(CLEAN(MID(Updates!D939,FIND("Primary Address: ",Updates!D939)+17,(FIND("Secondary Address:",Updates!D939)-(FIND("Primary Address: ",Updates!D939)+17)))))</f>
        <v>#VALUE!</v>
      </c>
      <c r="D939" t="e">
        <f>TRIM(CLEAN(MID(Updates!D939,FIND("Secondary Address: ",Updates!D939)+19,(FIND("** PLEASE DO NOT REPLY TO THIS E-MAIL. ",Updates!D939)-(FIND("Secondary Address: ",Updates!D939)+19)))))</f>
        <v>#VALUE!</v>
      </c>
      <c r="E939" t="b">
        <f>IF(COUNT(SEARCH({"transpo.ottawa.on.ca"},D939)),"@ottawa.ca")</f>
        <v>0</v>
      </c>
      <c r="F939" s="9" t="e">
        <f t="shared" si="127"/>
        <v>#VALUE!</v>
      </c>
      <c r="G939" t="e">
        <f>TRIM(CLEAN(MID(Updates!D939,FIND("E-mail Address: ",Updates!D939)+16,(FIND("The employee",Updates!D939)-(FIND("E-mail Address: ",Updates!D939)+16)))))</f>
        <v>#VALUE!</v>
      </c>
      <c r="H939" t="e">
        <f>TRIM(CLEAN(MID(Updates!D939,FIND("Account Password: ",Updates!D939)+18,(FIND("NETWORK ACCOUNTS",Updates!D939)-(FIND("Account Password:",Updates!D939)+18)))))</f>
        <v>#VALUE!</v>
      </c>
      <c r="I939" t="e">
        <f>TRIM(CLEAN(MID(Updates!D939,FIND("Password: ",Updates!D939)+10,(FIND("E-mail",Updates!D939)-(FIND("Password:",Updates!D939)+12)))))</f>
        <v>#VALUE!</v>
      </c>
      <c r="J939" t="e">
        <f>TRIM(CLEAN(MID(Updates!D939,FIND("Account to clone: ",Updates!D939)+18,(FIND("Position",Updates!D939)-(FIND("Account to clone: ",Updates!D939)+18)))))</f>
        <v>#VALUE!</v>
      </c>
      <c r="K939" t="e">
        <f>TRIM(CLEAN(MID(Updates!D939,FIND("Clone permissions of another account: ",Updates!D939)+38,(FIND("Email required:",Updates!D939)-(FIND("Clone permissions of another account: ",Updates!D939)+38)))))</f>
        <v>#VALUE!</v>
      </c>
      <c r="L939" t="e">
        <f t="shared" si="128"/>
        <v>#VALUE!</v>
      </c>
      <c r="M939" s="8" t="e">
        <f>TRIM(CLEAN(MID(Updates!D939,FIND("Branch: ",Updates!D939)+8,(FIND("Division",Updates!D939)-(FIND("Branch: ",Updates!D939)+8)))))</f>
        <v>#VALUE!</v>
      </c>
      <c r="N939" s="8" t="e">
        <f>TRIM(CLEAN(MID(Updates!D939,FIND("Pooled Position: ",Updates!D939)+17,(FIND("Are the",Updates!D939)-(FIND("Pooled Position: ",Updates!D939)+17)))))</f>
        <v>#VALUE!</v>
      </c>
      <c r="O939" t="e">
        <f>TRIM(CLEAN(MID(Updates!D939,FIND("Employee Name: ",Updates!D939)+15,(FIND("Job Title",Updates!D939)-(FIND("Employee Name: ",Updates!D939)+15)))))</f>
        <v>#VALUE!</v>
      </c>
      <c r="P939" t="e">
        <f t="shared" si="129"/>
        <v>#VALUE!</v>
      </c>
      <c r="Q939" t="e">
        <f t="shared" si="130"/>
        <v>#VALUE!</v>
      </c>
      <c r="R939" t="e">
        <f t="shared" si="131"/>
        <v>#VALUE!</v>
      </c>
      <c r="S939" t="e">
        <f>TRIM(CLEAN(MID(Updates!D939,FIND("Account to clone: ",Updates!D939)+18,(FIND("Position",Updates!D939)-(FIND("Account to clone: ",Updates!D939)+18)))))</f>
        <v>#VALUE!</v>
      </c>
      <c r="T939" t="str">
        <f t="shared" si="132"/>
        <v/>
      </c>
      <c r="U939" t="str">
        <f t="shared" si="133"/>
        <v>No</v>
      </c>
      <c r="V939" t="e">
        <f>TRIM(CLEAN(MID(Updates!D939,FIND("Home Share (H:\ drive) required: ",Updates!D939)+4,(FIND("Group Share (S:\ drive) required: ",Updates!D939)-(FIND("Home Share (H:\ drive) required: ",Updates!D939)+4)))))</f>
        <v>#VALUE!</v>
      </c>
      <c r="W939" t="str">
        <f t="shared" si="134"/>
        <v>No</v>
      </c>
      <c r="X939" t="e">
        <f>TRIM(CLEAN(MID(Updates!D939,FIND("S Drive Path: ",Updates!D939)+14,(FIND("Position",Updates!D939)-(FIND("S Drive Path: ",Updates!D939)+14)))))</f>
        <v>#VALUE!</v>
      </c>
      <c r="Y939" t="e">
        <f>("USR\"&amp;Updates!K939)</f>
        <v>#VALUE!</v>
      </c>
      <c r="Z939" t="e">
        <f>Updates!K939&amp;"$"</f>
        <v>#VALUE!</v>
      </c>
      <c r="AA939" s="11">
        <f t="shared" ca="1" si="135"/>
        <v>5</v>
      </c>
      <c r="AB939" s="6" t="str">
        <f ca="1">LOOKUP(AA939,AC2:AC21,AD2:AD21)</f>
        <v>DC1MDB05</v>
      </c>
    </row>
    <row r="940" spans="1:28" ht="12" customHeight="1">
      <c r="A940" s="6" t="e">
        <f>TRIM(CLEAN(MID(Updates!D940,FIND("Network User Id: ",Updates!D940)+17,(FIND("E-MAIL ACCOUNTS",Updates!D940)-(FIND("Network User Id:",Updates!D940)+17)))))</f>
        <v>#VALUE!</v>
      </c>
      <c r="B940" s="6" t="e">
        <f>TRIM(CLEAN(MID(Updates!D940,FIND("Logon ID: ",Updates!D940)+10,(FIND("Password:",Updates!D940)-(FIND("Logon ID:",Updates!D940)+10)))))</f>
        <v>#VALUE!</v>
      </c>
      <c r="C940" t="e">
        <f>TRIM(CLEAN(MID(Updates!D940,FIND("Primary Address: ",Updates!D940)+17,(FIND("Secondary Address:",Updates!D940)-(FIND("Primary Address: ",Updates!D940)+17)))))</f>
        <v>#VALUE!</v>
      </c>
      <c r="D940" t="e">
        <f>TRIM(CLEAN(MID(Updates!D940,FIND("Secondary Address: ",Updates!D940)+19,(FIND("** PLEASE DO NOT REPLY TO THIS E-MAIL. ",Updates!D940)-(FIND("Secondary Address: ",Updates!D940)+19)))))</f>
        <v>#VALUE!</v>
      </c>
      <c r="E940" t="b">
        <f>IF(COUNT(SEARCH({"transpo.ottawa.on.ca"},D940)),"@ottawa.ca")</f>
        <v>0</v>
      </c>
      <c r="F940" s="9" t="e">
        <f t="shared" si="127"/>
        <v>#VALUE!</v>
      </c>
      <c r="G940" t="e">
        <f>TRIM(CLEAN(MID(Updates!D940,FIND("E-mail Address: ",Updates!D940)+16,(FIND("The employee",Updates!D940)-(FIND("E-mail Address: ",Updates!D940)+16)))))</f>
        <v>#VALUE!</v>
      </c>
      <c r="H940" t="e">
        <f>TRIM(CLEAN(MID(Updates!D940,FIND("Account Password: ",Updates!D940)+18,(FIND("NETWORK ACCOUNTS",Updates!D940)-(FIND("Account Password:",Updates!D940)+18)))))</f>
        <v>#VALUE!</v>
      </c>
      <c r="I940" t="e">
        <f>TRIM(CLEAN(MID(Updates!D940,FIND("Password: ",Updates!D940)+10,(FIND("E-mail",Updates!D940)-(FIND("Password:",Updates!D940)+12)))))</f>
        <v>#VALUE!</v>
      </c>
      <c r="J940" t="e">
        <f>TRIM(CLEAN(MID(Updates!D940,FIND("Account to clone: ",Updates!D940)+18,(FIND("Position",Updates!D940)-(FIND("Account to clone: ",Updates!D940)+18)))))</f>
        <v>#VALUE!</v>
      </c>
      <c r="K940" t="e">
        <f>TRIM(CLEAN(MID(Updates!D940,FIND("Clone permissions of another account: ",Updates!D940)+38,(FIND("Email required:",Updates!D940)-(FIND("Clone permissions of another account: ",Updates!D940)+38)))))</f>
        <v>#VALUE!</v>
      </c>
      <c r="L940" t="e">
        <f t="shared" si="128"/>
        <v>#VALUE!</v>
      </c>
      <c r="M940" s="8" t="e">
        <f>TRIM(CLEAN(MID(Updates!D940,FIND("Branch: ",Updates!D940)+8,(FIND("Division",Updates!D940)-(FIND("Branch: ",Updates!D940)+8)))))</f>
        <v>#VALUE!</v>
      </c>
      <c r="N940" s="8" t="e">
        <f>TRIM(CLEAN(MID(Updates!D940,FIND("Pooled Position: ",Updates!D940)+17,(FIND("Are the",Updates!D940)-(FIND("Pooled Position: ",Updates!D940)+17)))))</f>
        <v>#VALUE!</v>
      </c>
      <c r="O940" t="e">
        <f>TRIM(CLEAN(MID(Updates!D940,FIND("Employee Name: ",Updates!D940)+15,(FIND("Job Title",Updates!D940)-(FIND("Employee Name: ",Updates!D940)+15)))))</f>
        <v>#VALUE!</v>
      </c>
      <c r="P940" t="e">
        <f t="shared" si="129"/>
        <v>#VALUE!</v>
      </c>
      <c r="Q940" t="e">
        <f t="shared" si="130"/>
        <v>#VALUE!</v>
      </c>
      <c r="R940" t="e">
        <f t="shared" si="131"/>
        <v>#VALUE!</v>
      </c>
      <c r="S940" t="e">
        <f>TRIM(CLEAN(MID(Updates!D940,FIND("Account to clone: ",Updates!D940)+18,(FIND("Position",Updates!D940)-(FIND("Account to clone: ",Updates!D940)+18)))))</f>
        <v>#VALUE!</v>
      </c>
      <c r="T940" t="str">
        <f t="shared" si="132"/>
        <v/>
      </c>
      <c r="U940" t="str">
        <f t="shared" si="133"/>
        <v>No</v>
      </c>
      <c r="V940" t="e">
        <f>TRIM(CLEAN(MID(Updates!D940,FIND("Home Share (H:\ drive) required: ",Updates!D940)+4,(FIND("Group Share (S:\ drive) required: ",Updates!D940)-(FIND("Home Share (H:\ drive) required: ",Updates!D940)+4)))))</f>
        <v>#VALUE!</v>
      </c>
      <c r="W940" t="str">
        <f t="shared" si="134"/>
        <v>No</v>
      </c>
      <c r="X940" t="e">
        <f>TRIM(CLEAN(MID(Updates!D940,FIND("S Drive Path: ",Updates!D940)+14,(FIND("Position",Updates!D940)-(FIND("S Drive Path: ",Updates!D940)+14)))))</f>
        <v>#VALUE!</v>
      </c>
      <c r="Y940" t="e">
        <f>("USR\"&amp;Updates!K940)</f>
        <v>#VALUE!</v>
      </c>
      <c r="Z940" t="e">
        <f>Updates!K940&amp;"$"</f>
        <v>#VALUE!</v>
      </c>
      <c r="AA940" s="11">
        <f t="shared" ca="1" si="135"/>
        <v>19</v>
      </c>
      <c r="AB940" s="6" t="str">
        <f ca="1">LOOKUP(AA940,AC2:AC21,AD2:AD21)</f>
        <v>DC4MDB09</v>
      </c>
    </row>
    <row r="941" spans="1:28" ht="12" customHeight="1">
      <c r="A941" s="6" t="e">
        <f>TRIM(CLEAN(MID(Updates!D941,FIND("Network User Id: ",Updates!D941)+17,(FIND("E-MAIL ACCOUNTS",Updates!D941)-(FIND("Network User Id:",Updates!D941)+17)))))</f>
        <v>#VALUE!</v>
      </c>
      <c r="B941" s="6" t="e">
        <f>TRIM(CLEAN(MID(Updates!D941,FIND("Logon ID: ",Updates!D941)+10,(FIND("Password:",Updates!D941)-(FIND("Logon ID:",Updates!D941)+10)))))</f>
        <v>#VALUE!</v>
      </c>
      <c r="C941" t="e">
        <f>TRIM(CLEAN(MID(Updates!D941,FIND("Primary Address: ",Updates!D941)+17,(FIND("Secondary Address:",Updates!D941)-(FIND("Primary Address: ",Updates!D941)+17)))))</f>
        <v>#VALUE!</v>
      </c>
      <c r="D941" t="e">
        <f>TRIM(CLEAN(MID(Updates!D941,FIND("Secondary Address: ",Updates!D941)+19,(FIND("** PLEASE DO NOT REPLY TO THIS E-MAIL. ",Updates!D941)-(FIND("Secondary Address: ",Updates!D941)+19)))))</f>
        <v>#VALUE!</v>
      </c>
      <c r="E941" t="b">
        <f>IF(COUNT(SEARCH({"transpo.ottawa.on.ca"},D941)),"@ottawa.ca")</f>
        <v>0</v>
      </c>
      <c r="F941" s="9" t="e">
        <f t="shared" si="127"/>
        <v>#VALUE!</v>
      </c>
      <c r="G941" t="e">
        <f>TRIM(CLEAN(MID(Updates!D941,FIND("E-mail Address: ",Updates!D941)+16,(FIND("The employee",Updates!D941)-(FIND("E-mail Address: ",Updates!D941)+16)))))</f>
        <v>#VALUE!</v>
      </c>
      <c r="H941" t="e">
        <f>TRIM(CLEAN(MID(Updates!D941,FIND("Account Password: ",Updates!D941)+18,(FIND("NETWORK ACCOUNTS",Updates!D941)-(FIND("Account Password:",Updates!D941)+18)))))</f>
        <v>#VALUE!</v>
      </c>
      <c r="I941" t="e">
        <f>TRIM(CLEAN(MID(Updates!D941,FIND("Password: ",Updates!D941)+10,(FIND("E-mail",Updates!D941)-(FIND("Password:",Updates!D941)+12)))))</f>
        <v>#VALUE!</v>
      </c>
      <c r="J941" t="e">
        <f>TRIM(CLEAN(MID(Updates!D941,FIND("Account to clone: ",Updates!D941)+18,(FIND("Position",Updates!D941)-(FIND("Account to clone: ",Updates!D941)+18)))))</f>
        <v>#VALUE!</v>
      </c>
      <c r="K941" t="e">
        <f>TRIM(CLEAN(MID(Updates!D941,FIND("Clone permissions of another account: ",Updates!D941)+38,(FIND("Email required:",Updates!D941)-(FIND("Clone permissions of another account: ",Updates!D941)+38)))))</f>
        <v>#VALUE!</v>
      </c>
      <c r="L941" t="e">
        <f t="shared" si="128"/>
        <v>#VALUE!</v>
      </c>
      <c r="M941" s="8" t="e">
        <f>TRIM(CLEAN(MID(Updates!D941,FIND("Branch: ",Updates!D941)+8,(FIND("Division",Updates!D941)-(FIND("Branch: ",Updates!D941)+8)))))</f>
        <v>#VALUE!</v>
      </c>
      <c r="N941" s="8" t="e">
        <f>TRIM(CLEAN(MID(Updates!D941,FIND("Pooled Position: ",Updates!D941)+17,(FIND("Are the",Updates!D941)-(FIND("Pooled Position: ",Updates!D941)+17)))))</f>
        <v>#VALUE!</v>
      </c>
      <c r="O941" t="e">
        <f>TRIM(CLEAN(MID(Updates!D941,FIND("Employee Name: ",Updates!D941)+15,(FIND("Job Title",Updates!D941)-(FIND("Employee Name: ",Updates!D941)+15)))))</f>
        <v>#VALUE!</v>
      </c>
      <c r="P941" t="e">
        <f t="shared" si="129"/>
        <v>#VALUE!</v>
      </c>
      <c r="Q941" t="e">
        <f t="shared" si="130"/>
        <v>#VALUE!</v>
      </c>
      <c r="R941" t="e">
        <f t="shared" si="131"/>
        <v>#VALUE!</v>
      </c>
      <c r="S941" t="e">
        <f>TRIM(CLEAN(MID(Updates!D941,FIND("Account to clone: ",Updates!D941)+18,(FIND("Position",Updates!D941)-(FIND("Account to clone: ",Updates!D941)+18)))))</f>
        <v>#VALUE!</v>
      </c>
      <c r="T941" t="str">
        <f t="shared" si="132"/>
        <v/>
      </c>
      <c r="U941" t="str">
        <f t="shared" si="133"/>
        <v>No</v>
      </c>
      <c r="V941" t="e">
        <f>TRIM(CLEAN(MID(Updates!D941,FIND("Home Share (H:\ drive) required: ",Updates!D941)+4,(FIND("Group Share (S:\ drive) required: ",Updates!D941)-(FIND("Home Share (H:\ drive) required: ",Updates!D941)+4)))))</f>
        <v>#VALUE!</v>
      </c>
      <c r="W941" t="str">
        <f t="shared" si="134"/>
        <v>No</v>
      </c>
      <c r="X941" t="e">
        <f>TRIM(CLEAN(MID(Updates!D941,FIND("S Drive Path: ",Updates!D941)+14,(FIND("Position",Updates!D941)-(FIND("S Drive Path: ",Updates!D941)+14)))))</f>
        <v>#VALUE!</v>
      </c>
      <c r="Y941" t="e">
        <f>("USR\"&amp;Updates!K941)</f>
        <v>#VALUE!</v>
      </c>
      <c r="Z941" t="e">
        <f>Updates!K941&amp;"$"</f>
        <v>#VALUE!</v>
      </c>
      <c r="AA941" s="11">
        <f t="shared" ca="1" si="135"/>
        <v>4</v>
      </c>
      <c r="AB941" s="6" t="str">
        <f ca="1">LOOKUP(AA941,AC2:AC21,AD2:AD21)</f>
        <v>DC1MDB04</v>
      </c>
    </row>
    <row r="942" spans="1:28" ht="12" customHeight="1">
      <c r="A942" s="6" t="e">
        <f>TRIM(CLEAN(MID(Updates!D942,FIND("Network User Id: ",Updates!D942)+17,(FIND("E-MAIL ACCOUNTS",Updates!D942)-(FIND("Network User Id:",Updates!D942)+17)))))</f>
        <v>#VALUE!</v>
      </c>
      <c r="B942" s="6" t="e">
        <f>TRIM(CLEAN(MID(Updates!D942,FIND("Logon ID: ",Updates!D942)+10,(FIND("Password:",Updates!D942)-(FIND("Logon ID:",Updates!D942)+10)))))</f>
        <v>#VALUE!</v>
      </c>
      <c r="C942" t="e">
        <f>TRIM(CLEAN(MID(Updates!D942,FIND("Primary Address: ",Updates!D942)+17,(FIND("Secondary Address:",Updates!D942)-(FIND("Primary Address: ",Updates!D942)+17)))))</f>
        <v>#VALUE!</v>
      </c>
      <c r="D942" t="e">
        <f>TRIM(CLEAN(MID(Updates!D942,FIND("Secondary Address: ",Updates!D942)+19,(FIND("** PLEASE DO NOT REPLY TO THIS E-MAIL. ",Updates!D942)-(FIND("Secondary Address: ",Updates!D942)+19)))))</f>
        <v>#VALUE!</v>
      </c>
      <c r="E942" t="b">
        <f>IF(COUNT(SEARCH({"transpo.ottawa.on.ca"},D942)),"@ottawa.ca")</f>
        <v>0</v>
      </c>
      <c r="F942" s="9" t="e">
        <f t="shared" si="127"/>
        <v>#VALUE!</v>
      </c>
      <c r="G942" t="e">
        <f>TRIM(CLEAN(MID(Updates!D942,FIND("E-mail Address: ",Updates!D942)+16,(FIND("The employee",Updates!D942)-(FIND("E-mail Address: ",Updates!D942)+16)))))</f>
        <v>#VALUE!</v>
      </c>
      <c r="H942" t="e">
        <f>TRIM(CLEAN(MID(Updates!D942,FIND("Account Password: ",Updates!D942)+18,(FIND("NETWORK ACCOUNTS",Updates!D942)-(FIND("Account Password:",Updates!D942)+18)))))</f>
        <v>#VALUE!</v>
      </c>
      <c r="I942" t="e">
        <f>TRIM(CLEAN(MID(Updates!D942,FIND("Password: ",Updates!D942)+10,(FIND("E-mail",Updates!D942)-(FIND("Password:",Updates!D942)+12)))))</f>
        <v>#VALUE!</v>
      </c>
      <c r="J942" t="e">
        <f>TRIM(CLEAN(MID(Updates!D942,FIND("Account to clone: ",Updates!D942)+18,(FIND("Position",Updates!D942)-(FIND("Account to clone: ",Updates!D942)+18)))))</f>
        <v>#VALUE!</v>
      </c>
      <c r="K942" t="e">
        <f>TRIM(CLEAN(MID(Updates!D942,FIND("Clone permissions of another account: ",Updates!D942)+38,(FIND("Email required:",Updates!D942)-(FIND("Clone permissions of another account: ",Updates!D942)+38)))))</f>
        <v>#VALUE!</v>
      </c>
      <c r="L942" t="e">
        <f t="shared" si="128"/>
        <v>#VALUE!</v>
      </c>
      <c r="M942" s="8" t="e">
        <f>TRIM(CLEAN(MID(Updates!D942,FIND("Branch: ",Updates!D942)+8,(FIND("Division",Updates!D942)-(FIND("Branch: ",Updates!D942)+8)))))</f>
        <v>#VALUE!</v>
      </c>
      <c r="N942" s="8" t="e">
        <f>TRIM(CLEAN(MID(Updates!D942,FIND("Pooled Position: ",Updates!D942)+17,(FIND("Are the",Updates!D942)-(FIND("Pooled Position: ",Updates!D942)+17)))))</f>
        <v>#VALUE!</v>
      </c>
      <c r="O942" t="e">
        <f>TRIM(CLEAN(MID(Updates!D942,FIND("Employee Name: ",Updates!D942)+15,(FIND("Job Title",Updates!D942)-(FIND("Employee Name: ",Updates!D942)+15)))))</f>
        <v>#VALUE!</v>
      </c>
      <c r="P942" t="e">
        <f t="shared" si="129"/>
        <v>#VALUE!</v>
      </c>
      <c r="Q942" t="e">
        <f t="shared" si="130"/>
        <v>#VALUE!</v>
      </c>
      <c r="R942" t="e">
        <f t="shared" si="131"/>
        <v>#VALUE!</v>
      </c>
      <c r="S942" t="e">
        <f>TRIM(CLEAN(MID(Updates!D942,FIND("Account to clone: ",Updates!D942)+18,(FIND("Position",Updates!D942)-(FIND("Account to clone: ",Updates!D942)+18)))))</f>
        <v>#VALUE!</v>
      </c>
      <c r="T942" t="str">
        <f t="shared" si="132"/>
        <v/>
      </c>
      <c r="U942" t="str">
        <f t="shared" si="133"/>
        <v>No</v>
      </c>
      <c r="V942" t="e">
        <f>TRIM(CLEAN(MID(Updates!D942,FIND("Home Share (H:\ drive) required: ",Updates!D942)+4,(FIND("Group Share (S:\ drive) required: ",Updates!D942)-(FIND("Home Share (H:\ drive) required: ",Updates!D942)+4)))))</f>
        <v>#VALUE!</v>
      </c>
      <c r="W942" t="str">
        <f t="shared" si="134"/>
        <v>No</v>
      </c>
      <c r="X942" t="e">
        <f>TRIM(CLEAN(MID(Updates!D942,FIND("S Drive Path: ",Updates!D942)+14,(FIND("Position",Updates!D942)-(FIND("S Drive Path: ",Updates!D942)+14)))))</f>
        <v>#VALUE!</v>
      </c>
      <c r="Y942" t="e">
        <f>("USR\"&amp;Updates!K942)</f>
        <v>#VALUE!</v>
      </c>
      <c r="Z942" t="e">
        <f>Updates!K942&amp;"$"</f>
        <v>#VALUE!</v>
      </c>
      <c r="AA942" s="11">
        <f t="shared" ca="1" si="135"/>
        <v>18</v>
      </c>
      <c r="AB942" s="6" t="str">
        <f ca="1">LOOKUP(AA942,AC2:AC21,AD2:AD21)</f>
        <v>DC4MDB08</v>
      </c>
    </row>
    <row r="943" spans="1:28" ht="12" customHeight="1">
      <c r="A943" s="6" t="e">
        <f>TRIM(CLEAN(MID(Updates!D943,FIND("Network User Id: ",Updates!D943)+17,(FIND("E-MAIL ACCOUNTS",Updates!D943)-(FIND("Network User Id:",Updates!D943)+17)))))</f>
        <v>#VALUE!</v>
      </c>
      <c r="B943" s="6" t="e">
        <f>TRIM(CLEAN(MID(Updates!D943,FIND("Logon ID: ",Updates!D943)+10,(FIND("Password:",Updates!D943)-(FIND("Logon ID:",Updates!D943)+10)))))</f>
        <v>#VALUE!</v>
      </c>
      <c r="C943" t="e">
        <f>TRIM(CLEAN(MID(Updates!D943,FIND("Primary Address: ",Updates!D943)+17,(FIND("Secondary Address:",Updates!D943)-(FIND("Primary Address: ",Updates!D943)+17)))))</f>
        <v>#VALUE!</v>
      </c>
      <c r="D943" t="e">
        <f>TRIM(CLEAN(MID(Updates!D943,FIND("Secondary Address: ",Updates!D943)+19,(FIND("** PLEASE DO NOT REPLY TO THIS E-MAIL. ",Updates!D943)-(FIND("Secondary Address: ",Updates!D943)+19)))))</f>
        <v>#VALUE!</v>
      </c>
      <c r="E943" t="b">
        <f>IF(COUNT(SEARCH({"transpo.ottawa.on.ca"},D943)),"@ottawa.ca")</f>
        <v>0</v>
      </c>
      <c r="F943" s="9" t="e">
        <f t="shared" si="127"/>
        <v>#VALUE!</v>
      </c>
      <c r="G943" t="e">
        <f>TRIM(CLEAN(MID(Updates!D943,FIND("E-mail Address: ",Updates!D943)+16,(FIND("The employee",Updates!D943)-(FIND("E-mail Address: ",Updates!D943)+16)))))</f>
        <v>#VALUE!</v>
      </c>
      <c r="H943" t="e">
        <f>TRIM(CLEAN(MID(Updates!D943,FIND("Account Password: ",Updates!D943)+18,(FIND("NETWORK ACCOUNTS",Updates!D943)-(FIND("Account Password:",Updates!D943)+18)))))</f>
        <v>#VALUE!</v>
      </c>
      <c r="I943" t="e">
        <f>TRIM(CLEAN(MID(Updates!D943,FIND("Password: ",Updates!D943)+10,(FIND("E-mail",Updates!D943)-(FIND("Password:",Updates!D943)+12)))))</f>
        <v>#VALUE!</v>
      </c>
      <c r="J943" t="e">
        <f>TRIM(CLEAN(MID(Updates!D943,FIND("Account to clone: ",Updates!D943)+18,(FIND("Position",Updates!D943)-(FIND("Account to clone: ",Updates!D943)+18)))))</f>
        <v>#VALUE!</v>
      </c>
      <c r="K943" t="e">
        <f>TRIM(CLEAN(MID(Updates!D943,FIND("Clone permissions of another account: ",Updates!D943)+38,(FIND("Email required:",Updates!D943)-(FIND("Clone permissions of another account: ",Updates!D943)+38)))))</f>
        <v>#VALUE!</v>
      </c>
      <c r="L943" t="e">
        <f t="shared" si="128"/>
        <v>#VALUE!</v>
      </c>
      <c r="M943" s="8" t="e">
        <f>TRIM(CLEAN(MID(Updates!D943,FIND("Branch: ",Updates!D943)+8,(FIND("Division",Updates!D943)-(FIND("Branch: ",Updates!D943)+8)))))</f>
        <v>#VALUE!</v>
      </c>
      <c r="N943" s="8" t="e">
        <f>TRIM(CLEAN(MID(Updates!D943,FIND("Pooled Position: ",Updates!D943)+17,(FIND("Are the",Updates!D943)-(FIND("Pooled Position: ",Updates!D943)+17)))))</f>
        <v>#VALUE!</v>
      </c>
      <c r="O943" t="e">
        <f>TRIM(CLEAN(MID(Updates!D943,FIND("Employee Name: ",Updates!D943)+15,(FIND("Job Title",Updates!D943)-(FIND("Employee Name: ",Updates!D943)+15)))))</f>
        <v>#VALUE!</v>
      </c>
      <c r="P943" t="e">
        <f t="shared" si="129"/>
        <v>#VALUE!</v>
      </c>
      <c r="Q943" t="e">
        <f t="shared" si="130"/>
        <v>#VALUE!</v>
      </c>
      <c r="R943" t="e">
        <f t="shared" si="131"/>
        <v>#VALUE!</v>
      </c>
      <c r="S943" t="e">
        <f>TRIM(CLEAN(MID(Updates!D943,FIND("Account to clone: ",Updates!D943)+18,(FIND("Position",Updates!D943)-(FIND("Account to clone: ",Updates!D943)+18)))))</f>
        <v>#VALUE!</v>
      </c>
      <c r="T943" t="str">
        <f t="shared" si="132"/>
        <v/>
      </c>
      <c r="U943" t="str">
        <f t="shared" si="133"/>
        <v>No</v>
      </c>
      <c r="V943" t="e">
        <f>TRIM(CLEAN(MID(Updates!D943,FIND("Home Share (H:\ drive) required: ",Updates!D943)+4,(FIND("Group Share (S:\ drive) required: ",Updates!D943)-(FIND("Home Share (H:\ drive) required: ",Updates!D943)+4)))))</f>
        <v>#VALUE!</v>
      </c>
      <c r="W943" t="str">
        <f t="shared" si="134"/>
        <v>No</v>
      </c>
      <c r="X943" t="e">
        <f>TRIM(CLEAN(MID(Updates!D943,FIND("S Drive Path: ",Updates!D943)+14,(FIND("Position",Updates!D943)-(FIND("S Drive Path: ",Updates!D943)+14)))))</f>
        <v>#VALUE!</v>
      </c>
      <c r="Y943" t="e">
        <f>("USR\"&amp;Updates!K943)</f>
        <v>#VALUE!</v>
      </c>
      <c r="Z943" t="e">
        <f>Updates!K943&amp;"$"</f>
        <v>#VALUE!</v>
      </c>
      <c r="AA943" s="11">
        <f t="shared" ca="1" si="135"/>
        <v>5</v>
      </c>
      <c r="AB943" s="6" t="str">
        <f ca="1">LOOKUP(AA943,AC2:AC21,AD2:AD21)</f>
        <v>DC1MDB05</v>
      </c>
    </row>
    <row r="944" spans="1:28" ht="12" customHeight="1">
      <c r="A944" s="6" t="e">
        <f>TRIM(CLEAN(MID(Updates!D944,FIND("Network User Id: ",Updates!D944)+17,(FIND("E-MAIL ACCOUNTS",Updates!D944)-(FIND("Network User Id:",Updates!D944)+17)))))</f>
        <v>#VALUE!</v>
      </c>
      <c r="B944" s="6" t="e">
        <f>TRIM(CLEAN(MID(Updates!D944,FIND("Logon ID: ",Updates!D944)+10,(FIND("Password:",Updates!D944)-(FIND("Logon ID:",Updates!D944)+10)))))</f>
        <v>#VALUE!</v>
      </c>
      <c r="C944" t="e">
        <f>TRIM(CLEAN(MID(Updates!D944,FIND("Primary Address: ",Updates!D944)+17,(FIND("Secondary Address:",Updates!D944)-(FIND("Primary Address: ",Updates!D944)+17)))))</f>
        <v>#VALUE!</v>
      </c>
      <c r="D944" t="e">
        <f>TRIM(CLEAN(MID(Updates!D944,FIND("Secondary Address: ",Updates!D944)+19,(FIND("** PLEASE DO NOT REPLY TO THIS E-MAIL. ",Updates!D944)-(FIND("Secondary Address: ",Updates!D944)+19)))))</f>
        <v>#VALUE!</v>
      </c>
      <c r="E944" t="b">
        <f>IF(COUNT(SEARCH({"transpo.ottawa.on.ca"},D944)),"@ottawa.ca")</f>
        <v>0</v>
      </c>
      <c r="F944" s="9" t="e">
        <f t="shared" si="127"/>
        <v>#VALUE!</v>
      </c>
      <c r="G944" t="e">
        <f>TRIM(CLEAN(MID(Updates!D944,FIND("E-mail Address: ",Updates!D944)+16,(FIND("The employee",Updates!D944)-(FIND("E-mail Address: ",Updates!D944)+16)))))</f>
        <v>#VALUE!</v>
      </c>
      <c r="H944" t="e">
        <f>TRIM(CLEAN(MID(Updates!D944,FIND("Account Password: ",Updates!D944)+18,(FIND("NETWORK ACCOUNTS",Updates!D944)-(FIND("Account Password:",Updates!D944)+18)))))</f>
        <v>#VALUE!</v>
      </c>
      <c r="I944" t="e">
        <f>TRIM(CLEAN(MID(Updates!D944,FIND("Password: ",Updates!D944)+10,(FIND("E-mail",Updates!D944)-(FIND("Password:",Updates!D944)+12)))))</f>
        <v>#VALUE!</v>
      </c>
      <c r="J944" t="e">
        <f>TRIM(CLEAN(MID(Updates!D944,FIND("Account to clone: ",Updates!D944)+18,(FIND("Position",Updates!D944)-(FIND("Account to clone: ",Updates!D944)+18)))))</f>
        <v>#VALUE!</v>
      </c>
      <c r="K944" t="e">
        <f>TRIM(CLEAN(MID(Updates!D944,FIND("Clone permissions of another account: ",Updates!D944)+38,(FIND("Email required:",Updates!D944)-(FIND("Clone permissions of another account: ",Updates!D944)+38)))))</f>
        <v>#VALUE!</v>
      </c>
      <c r="L944" t="e">
        <f t="shared" si="128"/>
        <v>#VALUE!</v>
      </c>
      <c r="M944" s="8" t="e">
        <f>TRIM(CLEAN(MID(Updates!D944,FIND("Branch: ",Updates!D944)+8,(FIND("Division",Updates!D944)-(FIND("Branch: ",Updates!D944)+8)))))</f>
        <v>#VALUE!</v>
      </c>
      <c r="N944" s="8" t="e">
        <f>TRIM(CLEAN(MID(Updates!D944,FIND("Pooled Position: ",Updates!D944)+17,(FIND("Are the",Updates!D944)-(FIND("Pooled Position: ",Updates!D944)+17)))))</f>
        <v>#VALUE!</v>
      </c>
      <c r="O944" t="e">
        <f>TRIM(CLEAN(MID(Updates!D944,FIND("Employee Name: ",Updates!D944)+15,(FIND("Job Title",Updates!D944)-(FIND("Employee Name: ",Updates!D944)+15)))))</f>
        <v>#VALUE!</v>
      </c>
      <c r="P944" t="e">
        <f t="shared" si="129"/>
        <v>#VALUE!</v>
      </c>
      <c r="Q944" t="e">
        <f t="shared" si="130"/>
        <v>#VALUE!</v>
      </c>
      <c r="R944" t="e">
        <f t="shared" si="131"/>
        <v>#VALUE!</v>
      </c>
      <c r="S944" t="e">
        <f>TRIM(CLEAN(MID(Updates!D944,FIND("Account to clone: ",Updates!D944)+18,(FIND("Position",Updates!D944)-(FIND("Account to clone: ",Updates!D944)+18)))))</f>
        <v>#VALUE!</v>
      </c>
      <c r="T944" t="str">
        <f t="shared" si="132"/>
        <v/>
      </c>
      <c r="U944" t="str">
        <f t="shared" si="133"/>
        <v>No</v>
      </c>
      <c r="V944" t="e">
        <f>TRIM(CLEAN(MID(Updates!D944,FIND("Home Share (H:\ drive) required: ",Updates!D944)+4,(FIND("Group Share (S:\ drive) required: ",Updates!D944)-(FIND("Home Share (H:\ drive) required: ",Updates!D944)+4)))))</f>
        <v>#VALUE!</v>
      </c>
      <c r="W944" t="str">
        <f t="shared" si="134"/>
        <v>No</v>
      </c>
      <c r="X944" t="e">
        <f>TRIM(CLEAN(MID(Updates!D944,FIND("S Drive Path: ",Updates!D944)+14,(FIND("Position",Updates!D944)-(FIND("S Drive Path: ",Updates!D944)+14)))))</f>
        <v>#VALUE!</v>
      </c>
      <c r="Y944" t="e">
        <f>("USR\"&amp;Updates!K944)</f>
        <v>#VALUE!</v>
      </c>
      <c r="Z944" t="e">
        <f>Updates!K944&amp;"$"</f>
        <v>#VALUE!</v>
      </c>
      <c r="AA944" s="11">
        <f t="shared" ca="1" si="135"/>
        <v>8</v>
      </c>
      <c r="AB944" s="6" t="str">
        <f ca="1">LOOKUP(AA944,AC2:AC21,AD2:AD21)</f>
        <v>DC1MDB08</v>
      </c>
    </row>
    <row r="945" spans="1:28" ht="12" customHeight="1">
      <c r="A945" s="6" t="e">
        <f>TRIM(CLEAN(MID(Updates!D945,FIND("Network User Id: ",Updates!D945)+17,(FIND("E-MAIL ACCOUNTS",Updates!D945)-(FIND("Network User Id:",Updates!D945)+17)))))</f>
        <v>#VALUE!</v>
      </c>
      <c r="B945" s="6" t="e">
        <f>TRIM(CLEAN(MID(Updates!D945,FIND("Logon ID: ",Updates!D945)+10,(FIND("Password:",Updates!D945)-(FIND("Logon ID:",Updates!D945)+10)))))</f>
        <v>#VALUE!</v>
      </c>
      <c r="C945" t="e">
        <f>TRIM(CLEAN(MID(Updates!D945,FIND("Primary Address: ",Updates!D945)+17,(FIND("Secondary Address:",Updates!D945)-(FIND("Primary Address: ",Updates!D945)+17)))))</f>
        <v>#VALUE!</v>
      </c>
      <c r="D945" t="e">
        <f>TRIM(CLEAN(MID(Updates!D945,FIND("Secondary Address: ",Updates!D945)+19,(FIND("** PLEASE DO NOT REPLY TO THIS E-MAIL. ",Updates!D945)-(FIND("Secondary Address: ",Updates!D945)+19)))))</f>
        <v>#VALUE!</v>
      </c>
      <c r="E945" t="b">
        <f>IF(COUNT(SEARCH({"transpo.ottawa.on.ca"},D945)),"@ottawa.ca")</f>
        <v>0</v>
      </c>
      <c r="F945" s="9" t="e">
        <f t="shared" si="127"/>
        <v>#VALUE!</v>
      </c>
      <c r="G945" t="e">
        <f>TRIM(CLEAN(MID(Updates!D945,FIND("E-mail Address: ",Updates!D945)+16,(FIND("The employee",Updates!D945)-(FIND("E-mail Address: ",Updates!D945)+16)))))</f>
        <v>#VALUE!</v>
      </c>
      <c r="H945" t="e">
        <f>TRIM(CLEAN(MID(Updates!D945,FIND("Account Password: ",Updates!D945)+18,(FIND("NETWORK ACCOUNTS",Updates!D945)-(FIND("Account Password:",Updates!D945)+18)))))</f>
        <v>#VALUE!</v>
      </c>
      <c r="I945" t="e">
        <f>TRIM(CLEAN(MID(Updates!D945,FIND("Password: ",Updates!D945)+10,(FIND("E-mail",Updates!D945)-(FIND("Password:",Updates!D945)+12)))))</f>
        <v>#VALUE!</v>
      </c>
      <c r="J945" t="e">
        <f>TRIM(CLEAN(MID(Updates!D945,FIND("Account to clone: ",Updates!D945)+18,(FIND("Position",Updates!D945)-(FIND("Account to clone: ",Updates!D945)+18)))))</f>
        <v>#VALUE!</v>
      </c>
      <c r="K945" t="e">
        <f>TRIM(CLEAN(MID(Updates!D945,FIND("Clone permissions of another account: ",Updates!D945)+38,(FIND("Email required:",Updates!D945)-(FIND("Clone permissions of another account: ",Updates!D945)+38)))))</f>
        <v>#VALUE!</v>
      </c>
      <c r="L945" t="e">
        <f t="shared" si="128"/>
        <v>#VALUE!</v>
      </c>
      <c r="M945" s="8" t="e">
        <f>TRIM(CLEAN(MID(Updates!D945,FIND("Branch: ",Updates!D945)+8,(FIND("Division",Updates!D945)-(FIND("Branch: ",Updates!D945)+8)))))</f>
        <v>#VALUE!</v>
      </c>
      <c r="N945" s="8" t="e">
        <f>TRIM(CLEAN(MID(Updates!D945,FIND("Pooled Position: ",Updates!D945)+17,(FIND("Are the",Updates!D945)-(FIND("Pooled Position: ",Updates!D945)+17)))))</f>
        <v>#VALUE!</v>
      </c>
      <c r="O945" t="e">
        <f>TRIM(CLEAN(MID(Updates!D945,FIND("Employee Name: ",Updates!D945)+15,(FIND("Job Title",Updates!D945)-(FIND("Employee Name: ",Updates!D945)+15)))))</f>
        <v>#VALUE!</v>
      </c>
      <c r="P945" t="e">
        <f t="shared" si="129"/>
        <v>#VALUE!</v>
      </c>
      <c r="Q945" t="e">
        <f t="shared" si="130"/>
        <v>#VALUE!</v>
      </c>
      <c r="R945" t="e">
        <f t="shared" si="131"/>
        <v>#VALUE!</v>
      </c>
      <c r="S945" t="e">
        <f>TRIM(CLEAN(MID(Updates!D945,FIND("Account to clone: ",Updates!D945)+18,(FIND("Position",Updates!D945)-(FIND("Account to clone: ",Updates!D945)+18)))))</f>
        <v>#VALUE!</v>
      </c>
      <c r="T945" t="str">
        <f t="shared" si="132"/>
        <v/>
      </c>
      <c r="U945" t="str">
        <f t="shared" si="133"/>
        <v>No</v>
      </c>
      <c r="V945" t="e">
        <f>TRIM(CLEAN(MID(Updates!D945,FIND("Home Share (H:\ drive) required: ",Updates!D945)+4,(FIND("Group Share (S:\ drive) required: ",Updates!D945)-(FIND("Home Share (H:\ drive) required: ",Updates!D945)+4)))))</f>
        <v>#VALUE!</v>
      </c>
      <c r="W945" t="str">
        <f t="shared" si="134"/>
        <v>No</v>
      </c>
      <c r="X945" t="e">
        <f>TRIM(CLEAN(MID(Updates!D945,FIND("S Drive Path: ",Updates!D945)+14,(FIND("Position",Updates!D945)-(FIND("S Drive Path: ",Updates!D945)+14)))))</f>
        <v>#VALUE!</v>
      </c>
      <c r="Y945" t="e">
        <f>("USR\"&amp;Updates!K945)</f>
        <v>#VALUE!</v>
      </c>
      <c r="Z945" t="e">
        <f>Updates!K945&amp;"$"</f>
        <v>#VALUE!</v>
      </c>
      <c r="AA945" s="11">
        <f t="shared" ca="1" si="135"/>
        <v>15</v>
      </c>
      <c r="AB945" s="6" t="str">
        <f ca="1">LOOKUP(AA945,AC2:AC21,AD2:AD21)</f>
        <v>DC4MDB05</v>
      </c>
    </row>
    <row r="946" spans="1:28" ht="12" customHeight="1">
      <c r="A946" s="6" t="e">
        <f>TRIM(CLEAN(MID(Updates!D946,FIND("Network User Id: ",Updates!D946)+17,(FIND("E-MAIL ACCOUNTS",Updates!D946)-(FIND("Network User Id:",Updates!D946)+17)))))</f>
        <v>#VALUE!</v>
      </c>
      <c r="B946" s="6" t="e">
        <f>TRIM(CLEAN(MID(Updates!D946,FIND("Logon ID: ",Updates!D946)+10,(FIND("Password:",Updates!D946)-(FIND("Logon ID:",Updates!D946)+10)))))</f>
        <v>#VALUE!</v>
      </c>
      <c r="C946" t="e">
        <f>TRIM(CLEAN(MID(Updates!D946,FIND("Primary Address: ",Updates!D946)+17,(FIND("Secondary Address:",Updates!D946)-(FIND("Primary Address: ",Updates!D946)+17)))))</f>
        <v>#VALUE!</v>
      </c>
      <c r="D946" t="e">
        <f>TRIM(CLEAN(MID(Updates!D946,FIND("Secondary Address: ",Updates!D946)+19,(FIND("** PLEASE DO NOT REPLY TO THIS E-MAIL. ",Updates!D946)-(FIND("Secondary Address: ",Updates!D946)+19)))))</f>
        <v>#VALUE!</v>
      </c>
      <c r="E946" t="b">
        <f>IF(COUNT(SEARCH({"transpo.ottawa.on.ca"},D946)),"@ottawa.ca")</f>
        <v>0</v>
      </c>
      <c r="F946" s="9" t="e">
        <f t="shared" si="127"/>
        <v>#VALUE!</v>
      </c>
      <c r="G946" t="e">
        <f>TRIM(CLEAN(MID(Updates!D946,FIND("E-mail Address: ",Updates!D946)+16,(FIND("The employee",Updates!D946)-(FIND("E-mail Address: ",Updates!D946)+16)))))</f>
        <v>#VALUE!</v>
      </c>
      <c r="H946" t="e">
        <f>TRIM(CLEAN(MID(Updates!D946,FIND("Account Password: ",Updates!D946)+18,(FIND("NETWORK ACCOUNTS",Updates!D946)-(FIND("Account Password:",Updates!D946)+18)))))</f>
        <v>#VALUE!</v>
      </c>
      <c r="I946" t="e">
        <f>TRIM(CLEAN(MID(Updates!D946,FIND("Password: ",Updates!D946)+10,(FIND("E-mail",Updates!D946)-(FIND("Password:",Updates!D946)+12)))))</f>
        <v>#VALUE!</v>
      </c>
      <c r="J946" t="e">
        <f>TRIM(CLEAN(MID(Updates!D946,FIND("Account to clone: ",Updates!D946)+18,(FIND("Position",Updates!D946)-(FIND("Account to clone: ",Updates!D946)+18)))))</f>
        <v>#VALUE!</v>
      </c>
      <c r="K946" t="e">
        <f>TRIM(CLEAN(MID(Updates!D946,FIND("Clone permissions of another account: ",Updates!D946)+38,(FIND("Email required:",Updates!D946)-(FIND("Clone permissions of another account: ",Updates!D946)+38)))))</f>
        <v>#VALUE!</v>
      </c>
      <c r="L946" t="e">
        <f t="shared" si="128"/>
        <v>#VALUE!</v>
      </c>
      <c r="M946" s="8" t="e">
        <f>TRIM(CLEAN(MID(Updates!D946,FIND("Branch: ",Updates!D946)+8,(FIND("Division",Updates!D946)-(FIND("Branch: ",Updates!D946)+8)))))</f>
        <v>#VALUE!</v>
      </c>
      <c r="N946" s="8" t="e">
        <f>TRIM(CLEAN(MID(Updates!D946,FIND("Pooled Position: ",Updates!D946)+17,(FIND("Are the",Updates!D946)-(FIND("Pooled Position: ",Updates!D946)+17)))))</f>
        <v>#VALUE!</v>
      </c>
      <c r="O946" t="e">
        <f>TRIM(CLEAN(MID(Updates!D946,FIND("Employee Name: ",Updates!D946)+15,(FIND("Job Title",Updates!D946)-(FIND("Employee Name: ",Updates!D946)+15)))))</f>
        <v>#VALUE!</v>
      </c>
      <c r="P946" t="e">
        <f t="shared" si="129"/>
        <v>#VALUE!</v>
      </c>
      <c r="Q946" t="e">
        <f t="shared" si="130"/>
        <v>#VALUE!</v>
      </c>
      <c r="R946" t="e">
        <f t="shared" si="131"/>
        <v>#VALUE!</v>
      </c>
      <c r="S946" t="e">
        <f>TRIM(CLEAN(MID(Updates!D946,FIND("Account to clone: ",Updates!D946)+18,(FIND("Position",Updates!D946)-(FIND("Account to clone: ",Updates!D946)+18)))))</f>
        <v>#VALUE!</v>
      </c>
      <c r="T946" t="str">
        <f t="shared" si="132"/>
        <v/>
      </c>
      <c r="U946" t="str">
        <f t="shared" si="133"/>
        <v>No</v>
      </c>
      <c r="V946" t="e">
        <f>TRIM(CLEAN(MID(Updates!D946,FIND("Home Share (H:\ drive) required: ",Updates!D946)+4,(FIND("Group Share (S:\ drive) required: ",Updates!D946)-(FIND("Home Share (H:\ drive) required: ",Updates!D946)+4)))))</f>
        <v>#VALUE!</v>
      </c>
      <c r="W946" t="str">
        <f t="shared" si="134"/>
        <v>No</v>
      </c>
      <c r="X946" t="e">
        <f>TRIM(CLEAN(MID(Updates!D946,FIND("S Drive Path: ",Updates!D946)+14,(FIND("Position",Updates!D946)-(FIND("S Drive Path: ",Updates!D946)+14)))))</f>
        <v>#VALUE!</v>
      </c>
      <c r="Y946" t="e">
        <f>("USR\"&amp;Updates!K946)</f>
        <v>#VALUE!</v>
      </c>
      <c r="Z946" t="e">
        <f>Updates!K946&amp;"$"</f>
        <v>#VALUE!</v>
      </c>
      <c r="AA946" s="11">
        <f t="shared" ca="1" si="135"/>
        <v>8</v>
      </c>
      <c r="AB946" s="6" t="str">
        <f ca="1">LOOKUP(AA946,AC2:AC21,AD2:AD21)</f>
        <v>DC1MDB08</v>
      </c>
    </row>
    <row r="947" spans="1:28" ht="12" customHeight="1">
      <c r="A947" s="6" t="e">
        <f>TRIM(CLEAN(MID(Updates!D947,FIND("Network User Id: ",Updates!D947)+17,(FIND("E-MAIL ACCOUNTS",Updates!D947)-(FIND("Network User Id:",Updates!D947)+17)))))</f>
        <v>#VALUE!</v>
      </c>
      <c r="B947" s="6" t="e">
        <f>TRIM(CLEAN(MID(Updates!D947,FIND("Logon ID: ",Updates!D947)+10,(FIND("Password:",Updates!D947)-(FIND("Logon ID:",Updates!D947)+10)))))</f>
        <v>#VALUE!</v>
      </c>
      <c r="C947" t="e">
        <f>TRIM(CLEAN(MID(Updates!D947,FIND("Primary Address: ",Updates!D947)+17,(FIND("Secondary Address:",Updates!D947)-(FIND("Primary Address: ",Updates!D947)+17)))))</f>
        <v>#VALUE!</v>
      </c>
      <c r="D947" t="e">
        <f>TRIM(CLEAN(MID(Updates!D947,FIND("Secondary Address: ",Updates!D947)+19,(FIND("** PLEASE DO NOT REPLY TO THIS E-MAIL. ",Updates!D947)-(FIND("Secondary Address: ",Updates!D947)+19)))))</f>
        <v>#VALUE!</v>
      </c>
      <c r="E947" t="b">
        <f>IF(COUNT(SEARCH({"transpo.ottawa.on.ca"},D947)),"@ottawa.ca")</f>
        <v>0</v>
      </c>
      <c r="F947" s="9" t="e">
        <f t="shared" si="127"/>
        <v>#VALUE!</v>
      </c>
      <c r="G947" t="e">
        <f>TRIM(CLEAN(MID(Updates!D947,FIND("E-mail Address: ",Updates!D947)+16,(FIND("The employee",Updates!D947)-(FIND("E-mail Address: ",Updates!D947)+16)))))</f>
        <v>#VALUE!</v>
      </c>
      <c r="H947" t="e">
        <f>TRIM(CLEAN(MID(Updates!D947,FIND("Account Password: ",Updates!D947)+18,(FIND("NETWORK ACCOUNTS",Updates!D947)-(FIND("Account Password:",Updates!D947)+18)))))</f>
        <v>#VALUE!</v>
      </c>
      <c r="I947" t="e">
        <f>TRIM(CLEAN(MID(Updates!D947,FIND("Password: ",Updates!D947)+10,(FIND("E-mail",Updates!D947)-(FIND("Password:",Updates!D947)+12)))))</f>
        <v>#VALUE!</v>
      </c>
      <c r="J947" t="e">
        <f>TRIM(CLEAN(MID(Updates!D947,FIND("Account to clone: ",Updates!D947)+18,(FIND("Position",Updates!D947)-(FIND("Account to clone: ",Updates!D947)+18)))))</f>
        <v>#VALUE!</v>
      </c>
      <c r="K947" t="e">
        <f>TRIM(CLEAN(MID(Updates!D947,FIND("Clone permissions of another account: ",Updates!D947)+38,(FIND("Email required:",Updates!D947)-(FIND("Clone permissions of another account: ",Updates!D947)+38)))))</f>
        <v>#VALUE!</v>
      </c>
      <c r="L947" t="e">
        <f t="shared" si="128"/>
        <v>#VALUE!</v>
      </c>
      <c r="M947" s="8" t="e">
        <f>TRIM(CLEAN(MID(Updates!D947,FIND("Branch: ",Updates!D947)+8,(FIND("Division",Updates!D947)-(FIND("Branch: ",Updates!D947)+8)))))</f>
        <v>#VALUE!</v>
      </c>
      <c r="N947" s="8" t="e">
        <f>TRIM(CLEAN(MID(Updates!D947,FIND("Pooled Position: ",Updates!D947)+17,(FIND("Are the",Updates!D947)-(FIND("Pooled Position: ",Updates!D947)+17)))))</f>
        <v>#VALUE!</v>
      </c>
      <c r="O947" t="e">
        <f>TRIM(CLEAN(MID(Updates!D947,FIND("Employee Name: ",Updates!D947)+15,(FIND("Job Title",Updates!D947)-(FIND("Employee Name: ",Updates!D947)+15)))))</f>
        <v>#VALUE!</v>
      </c>
      <c r="P947" t="e">
        <f t="shared" si="129"/>
        <v>#VALUE!</v>
      </c>
      <c r="Q947" t="e">
        <f t="shared" si="130"/>
        <v>#VALUE!</v>
      </c>
      <c r="R947" t="e">
        <f t="shared" si="131"/>
        <v>#VALUE!</v>
      </c>
      <c r="S947" t="e">
        <f>TRIM(CLEAN(MID(Updates!D947,FIND("Account to clone: ",Updates!D947)+18,(FIND("Position",Updates!D947)-(FIND("Account to clone: ",Updates!D947)+18)))))</f>
        <v>#VALUE!</v>
      </c>
      <c r="T947" t="str">
        <f t="shared" si="132"/>
        <v/>
      </c>
      <c r="U947" t="str">
        <f t="shared" si="133"/>
        <v>No</v>
      </c>
      <c r="V947" t="e">
        <f>TRIM(CLEAN(MID(Updates!D947,FIND("Home Share (H:\ drive) required: ",Updates!D947)+4,(FIND("Group Share (S:\ drive) required: ",Updates!D947)-(FIND("Home Share (H:\ drive) required: ",Updates!D947)+4)))))</f>
        <v>#VALUE!</v>
      </c>
      <c r="W947" t="str">
        <f t="shared" si="134"/>
        <v>No</v>
      </c>
      <c r="X947" t="e">
        <f>TRIM(CLEAN(MID(Updates!D947,FIND("S Drive Path: ",Updates!D947)+14,(FIND("Position",Updates!D947)-(FIND("S Drive Path: ",Updates!D947)+14)))))</f>
        <v>#VALUE!</v>
      </c>
      <c r="Y947" t="e">
        <f>("USR\"&amp;Updates!K947)</f>
        <v>#VALUE!</v>
      </c>
      <c r="Z947" t="e">
        <f>Updates!K947&amp;"$"</f>
        <v>#VALUE!</v>
      </c>
      <c r="AA947" s="11">
        <f t="shared" ca="1" si="135"/>
        <v>1</v>
      </c>
      <c r="AB947" s="6" t="str">
        <f ca="1">LOOKUP(AA947,AC2:AC21,AD2:AD21)</f>
        <v>DC1MDB01</v>
      </c>
    </row>
    <row r="948" spans="1:28" ht="12" customHeight="1">
      <c r="A948" s="6" t="e">
        <f>TRIM(CLEAN(MID(Updates!D948,FIND("Network User Id: ",Updates!D948)+17,(FIND("E-MAIL ACCOUNTS",Updates!D948)-(FIND("Network User Id:",Updates!D948)+17)))))</f>
        <v>#VALUE!</v>
      </c>
      <c r="B948" s="6" t="e">
        <f>TRIM(CLEAN(MID(Updates!D948,FIND("Logon ID: ",Updates!D948)+10,(FIND("Password:",Updates!D948)-(FIND("Logon ID:",Updates!D948)+10)))))</f>
        <v>#VALUE!</v>
      </c>
      <c r="C948" t="e">
        <f>TRIM(CLEAN(MID(Updates!D948,FIND("Primary Address: ",Updates!D948)+17,(FIND("Secondary Address:",Updates!D948)-(FIND("Primary Address: ",Updates!D948)+17)))))</f>
        <v>#VALUE!</v>
      </c>
      <c r="D948" t="e">
        <f>TRIM(CLEAN(MID(Updates!D948,FIND("Secondary Address: ",Updates!D948)+19,(FIND("** PLEASE DO NOT REPLY TO THIS E-MAIL. ",Updates!D948)-(FIND("Secondary Address: ",Updates!D948)+19)))))</f>
        <v>#VALUE!</v>
      </c>
      <c r="E948" t="b">
        <f>IF(COUNT(SEARCH({"transpo.ottawa.on.ca"},D948)),"@ottawa.ca")</f>
        <v>0</v>
      </c>
      <c r="F948" s="9" t="e">
        <f t="shared" si="127"/>
        <v>#VALUE!</v>
      </c>
      <c r="G948" t="e">
        <f>TRIM(CLEAN(MID(Updates!D948,FIND("E-mail Address: ",Updates!D948)+16,(FIND("The employee",Updates!D948)-(FIND("E-mail Address: ",Updates!D948)+16)))))</f>
        <v>#VALUE!</v>
      </c>
      <c r="H948" t="e">
        <f>TRIM(CLEAN(MID(Updates!D948,FIND("Account Password: ",Updates!D948)+18,(FIND("NETWORK ACCOUNTS",Updates!D948)-(FIND("Account Password:",Updates!D948)+18)))))</f>
        <v>#VALUE!</v>
      </c>
      <c r="I948" t="e">
        <f>TRIM(CLEAN(MID(Updates!D948,FIND("Password: ",Updates!D948)+10,(FIND("E-mail",Updates!D948)-(FIND("Password:",Updates!D948)+12)))))</f>
        <v>#VALUE!</v>
      </c>
      <c r="J948" t="e">
        <f>TRIM(CLEAN(MID(Updates!D948,FIND("Account to clone: ",Updates!D948)+18,(FIND("Position",Updates!D948)-(FIND("Account to clone: ",Updates!D948)+18)))))</f>
        <v>#VALUE!</v>
      </c>
      <c r="K948" t="e">
        <f>TRIM(CLEAN(MID(Updates!D948,FIND("Clone permissions of another account: ",Updates!D948)+38,(FIND("Email required:",Updates!D948)-(FIND("Clone permissions of another account: ",Updates!D948)+38)))))</f>
        <v>#VALUE!</v>
      </c>
      <c r="L948" t="e">
        <f t="shared" si="128"/>
        <v>#VALUE!</v>
      </c>
      <c r="M948" s="8" t="e">
        <f>TRIM(CLEAN(MID(Updates!D948,FIND("Branch: ",Updates!D948)+8,(FIND("Division",Updates!D948)-(FIND("Branch: ",Updates!D948)+8)))))</f>
        <v>#VALUE!</v>
      </c>
      <c r="N948" s="8" t="e">
        <f>TRIM(CLEAN(MID(Updates!D948,FIND("Pooled Position: ",Updates!D948)+17,(FIND("Are the",Updates!D948)-(FIND("Pooled Position: ",Updates!D948)+17)))))</f>
        <v>#VALUE!</v>
      </c>
      <c r="O948" t="e">
        <f>TRIM(CLEAN(MID(Updates!D948,FIND("Employee Name: ",Updates!D948)+15,(FIND("Job Title",Updates!D948)-(FIND("Employee Name: ",Updates!D948)+15)))))</f>
        <v>#VALUE!</v>
      </c>
      <c r="P948" t="e">
        <f t="shared" si="129"/>
        <v>#VALUE!</v>
      </c>
      <c r="Q948" t="e">
        <f t="shared" si="130"/>
        <v>#VALUE!</v>
      </c>
      <c r="R948" t="e">
        <f t="shared" si="131"/>
        <v>#VALUE!</v>
      </c>
      <c r="S948" t="e">
        <f>TRIM(CLEAN(MID(Updates!D948,FIND("Account to clone: ",Updates!D948)+18,(FIND("Position",Updates!D948)-(FIND("Account to clone: ",Updates!D948)+18)))))</f>
        <v>#VALUE!</v>
      </c>
      <c r="T948" t="str">
        <f t="shared" si="132"/>
        <v/>
      </c>
      <c r="U948" t="str">
        <f t="shared" si="133"/>
        <v>No</v>
      </c>
      <c r="V948" t="e">
        <f>TRIM(CLEAN(MID(Updates!D948,FIND("Home Share (H:\ drive) required: ",Updates!D948)+4,(FIND("Group Share (S:\ drive) required: ",Updates!D948)-(FIND("Home Share (H:\ drive) required: ",Updates!D948)+4)))))</f>
        <v>#VALUE!</v>
      </c>
      <c r="W948" t="str">
        <f t="shared" si="134"/>
        <v>No</v>
      </c>
      <c r="X948" t="e">
        <f>TRIM(CLEAN(MID(Updates!D948,FIND("S Drive Path: ",Updates!D948)+14,(FIND("Position",Updates!D948)-(FIND("S Drive Path: ",Updates!D948)+14)))))</f>
        <v>#VALUE!</v>
      </c>
      <c r="Y948" t="e">
        <f>("USR\"&amp;Updates!K948)</f>
        <v>#VALUE!</v>
      </c>
      <c r="Z948" t="e">
        <f>Updates!K948&amp;"$"</f>
        <v>#VALUE!</v>
      </c>
      <c r="AA948" s="11">
        <f t="shared" ca="1" si="135"/>
        <v>20</v>
      </c>
      <c r="AB948" s="6" t="str">
        <f ca="1">LOOKUP(AA948,AC2:AC21,AD2:AD21)</f>
        <v>DC4MDB10</v>
      </c>
    </row>
    <row r="949" spans="1:28" ht="12" customHeight="1">
      <c r="A949" s="6" t="e">
        <f>TRIM(CLEAN(MID(Updates!D949,FIND("Network User Id: ",Updates!D949)+17,(FIND("E-MAIL ACCOUNTS",Updates!D949)-(FIND("Network User Id:",Updates!D949)+17)))))</f>
        <v>#VALUE!</v>
      </c>
      <c r="B949" s="6" t="e">
        <f>TRIM(CLEAN(MID(Updates!D949,FIND("Logon ID: ",Updates!D949)+10,(FIND("Password:",Updates!D949)-(FIND("Logon ID:",Updates!D949)+10)))))</f>
        <v>#VALUE!</v>
      </c>
      <c r="C949" t="e">
        <f>TRIM(CLEAN(MID(Updates!D949,FIND("Primary Address: ",Updates!D949)+17,(FIND("Secondary Address:",Updates!D949)-(FIND("Primary Address: ",Updates!D949)+17)))))</f>
        <v>#VALUE!</v>
      </c>
      <c r="D949" t="e">
        <f>TRIM(CLEAN(MID(Updates!D949,FIND("Secondary Address: ",Updates!D949)+19,(FIND("** PLEASE DO NOT REPLY TO THIS E-MAIL. ",Updates!D949)-(FIND("Secondary Address: ",Updates!D949)+19)))))</f>
        <v>#VALUE!</v>
      </c>
      <c r="E949" t="b">
        <f>IF(COUNT(SEARCH({"transpo.ottawa.on.ca"},D949)),"@ottawa.ca")</f>
        <v>0</v>
      </c>
      <c r="F949" s="9" t="e">
        <f t="shared" si="127"/>
        <v>#VALUE!</v>
      </c>
      <c r="G949" t="e">
        <f>TRIM(CLEAN(MID(Updates!D949,FIND("E-mail Address: ",Updates!D949)+16,(FIND("The employee",Updates!D949)-(FIND("E-mail Address: ",Updates!D949)+16)))))</f>
        <v>#VALUE!</v>
      </c>
      <c r="H949" t="e">
        <f>TRIM(CLEAN(MID(Updates!D949,FIND("Account Password: ",Updates!D949)+18,(FIND("NETWORK ACCOUNTS",Updates!D949)-(FIND("Account Password:",Updates!D949)+18)))))</f>
        <v>#VALUE!</v>
      </c>
      <c r="I949" t="e">
        <f>TRIM(CLEAN(MID(Updates!D949,FIND("Password: ",Updates!D949)+10,(FIND("E-mail",Updates!D949)-(FIND("Password:",Updates!D949)+12)))))</f>
        <v>#VALUE!</v>
      </c>
      <c r="J949" t="e">
        <f>TRIM(CLEAN(MID(Updates!D949,FIND("Account to clone: ",Updates!D949)+18,(FIND("Position",Updates!D949)-(FIND("Account to clone: ",Updates!D949)+18)))))</f>
        <v>#VALUE!</v>
      </c>
      <c r="K949" t="e">
        <f>TRIM(CLEAN(MID(Updates!D949,FIND("Clone permissions of another account: ",Updates!D949)+38,(FIND("Email required:",Updates!D949)-(FIND("Clone permissions of another account: ",Updates!D949)+38)))))</f>
        <v>#VALUE!</v>
      </c>
      <c r="L949" t="e">
        <f t="shared" si="128"/>
        <v>#VALUE!</v>
      </c>
      <c r="M949" s="8" t="e">
        <f>TRIM(CLEAN(MID(Updates!D949,FIND("Branch: ",Updates!D949)+8,(FIND("Division",Updates!D949)-(FIND("Branch: ",Updates!D949)+8)))))</f>
        <v>#VALUE!</v>
      </c>
      <c r="N949" s="8" t="e">
        <f>TRIM(CLEAN(MID(Updates!D949,FIND("Pooled Position: ",Updates!D949)+17,(FIND("Are the",Updates!D949)-(FIND("Pooled Position: ",Updates!D949)+17)))))</f>
        <v>#VALUE!</v>
      </c>
      <c r="O949" t="e">
        <f>TRIM(CLEAN(MID(Updates!D949,FIND("Employee Name: ",Updates!D949)+15,(FIND("Job Title",Updates!D949)-(FIND("Employee Name: ",Updates!D949)+15)))))</f>
        <v>#VALUE!</v>
      </c>
      <c r="P949" t="e">
        <f t="shared" si="129"/>
        <v>#VALUE!</v>
      </c>
      <c r="Q949" t="e">
        <f t="shared" si="130"/>
        <v>#VALUE!</v>
      </c>
      <c r="R949" t="e">
        <f t="shared" si="131"/>
        <v>#VALUE!</v>
      </c>
      <c r="S949" t="e">
        <f>TRIM(CLEAN(MID(Updates!D949,FIND("Account to clone: ",Updates!D949)+18,(FIND("Position",Updates!D949)-(FIND("Account to clone: ",Updates!D949)+18)))))</f>
        <v>#VALUE!</v>
      </c>
      <c r="T949" t="str">
        <f t="shared" si="132"/>
        <v/>
      </c>
      <c r="U949" t="str">
        <f t="shared" si="133"/>
        <v>No</v>
      </c>
      <c r="V949" t="e">
        <f>TRIM(CLEAN(MID(Updates!D949,FIND("Home Share (H:\ drive) required: ",Updates!D949)+4,(FIND("Group Share (S:\ drive) required: ",Updates!D949)-(FIND("Home Share (H:\ drive) required: ",Updates!D949)+4)))))</f>
        <v>#VALUE!</v>
      </c>
      <c r="W949" t="str">
        <f t="shared" si="134"/>
        <v>No</v>
      </c>
      <c r="X949" t="e">
        <f>TRIM(CLEAN(MID(Updates!D949,FIND("S Drive Path: ",Updates!D949)+14,(FIND("Position",Updates!D949)-(FIND("S Drive Path: ",Updates!D949)+14)))))</f>
        <v>#VALUE!</v>
      </c>
      <c r="Y949" t="e">
        <f>("USR\"&amp;Updates!K949)</f>
        <v>#VALUE!</v>
      </c>
      <c r="Z949" t="e">
        <f>Updates!K949&amp;"$"</f>
        <v>#VALUE!</v>
      </c>
      <c r="AA949" s="11">
        <f t="shared" ca="1" si="135"/>
        <v>9</v>
      </c>
      <c r="AB949" s="6" t="str">
        <f ca="1">LOOKUP(AA949,AC2:AC21,AD2:AD21)</f>
        <v>DC1MDB09</v>
      </c>
    </row>
    <row r="950" spans="1:28" ht="12" customHeight="1">
      <c r="A950" s="6" t="e">
        <f>TRIM(CLEAN(MID(Updates!D950,FIND("Network User Id: ",Updates!D950)+17,(FIND("E-MAIL ACCOUNTS",Updates!D950)-(FIND("Network User Id:",Updates!D950)+17)))))</f>
        <v>#VALUE!</v>
      </c>
      <c r="B950" s="6" t="e">
        <f>TRIM(CLEAN(MID(Updates!D950,FIND("Logon ID: ",Updates!D950)+10,(FIND("Password:",Updates!D950)-(FIND("Logon ID:",Updates!D950)+10)))))</f>
        <v>#VALUE!</v>
      </c>
      <c r="C950" t="e">
        <f>TRIM(CLEAN(MID(Updates!D950,FIND("Primary Address: ",Updates!D950)+17,(FIND("Secondary Address:",Updates!D950)-(FIND("Primary Address: ",Updates!D950)+17)))))</f>
        <v>#VALUE!</v>
      </c>
      <c r="D950" t="e">
        <f>TRIM(CLEAN(MID(Updates!D950,FIND("Secondary Address: ",Updates!D950)+19,(FIND("** PLEASE DO NOT REPLY TO THIS E-MAIL. ",Updates!D950)-(FIND("Secondary Address: ",Updates!D950)+19)))))</f>
        <v>#VALUE!</v>
      </c>
      <c r="E950" t="b">
        <f>IF(COUNT(SEARCH({"transpo.ottawa.on.ca"},D950)),"@ottawa.ca")</f>
        <v>0</v>
      </c>
      <c r="F950" s="9" t="e">
        <f t="shared" si="127"/>
        <v>#VALUE!</v>
      </c>
      <c r="G950" t="e">
        <f>TRIM(CLEAN(MID(Updates!D950,FIND("E-mail Address: ",Updates!D950)+16,(FIND("The employee",Updates!D950)-(FIND("E-mail Address: ",Updates!D950)+16)))))</f>
        <v>#VALUE!</v>
      </c>
      <c r="H950" t="e">
        <f>TRIM(CLEAN(MID(Updates!D950,FIND("Account Password: ",Updates!D950)+18,(FIND("NETWORK ACCOUNTS",Updates!D950)-(FIND("Account Password:",Updates!D950)+18)))))</f>
        <v>#VALUE!</v>
      </c>
      <c r="I950" t="e">
        <f>TRIM(CLEAN(MID(Updates!D950,FIND("Password: ",Updates!D950)+10,(FIND("E-mail",Updates!D950)-(FIND("Password:",Updates!D950)+12)))))</f>
        <v>#VALUE!</v>
      </c>
      <c r="J950" t="e">
        <f>TRIM(CLEAN(MID(Updates!D950,FIND("Account to clone: ",Updates!D950)+18,(FIND("Position",Updates!D950)-(FIND("Account to clone: ",Updates!D950)+18)))))</f>
        <v>#VALUE!</v>
      </c>
      <c r="K950" t="e">
        <f>TRIM(CLEAN(MID(Updates!D950,FIND("Clone permissions of another account: ",Updates!D950)+38,(FIND("Email required:",Updates!D950)-(FIND("Clone permissions of another account: ",Updates!D950)+38)))))</f>
        <v>#VALUE!</v>
      </c>
      <c r="L950" t="e">
        <f t="shared" si="128"/>
        <v>#VALUE!</v>
      </c>
      <c r="M950" s="8" t="e">
        <f>TRIM(CLEAN(MID(Updates!D950,FIND("Branch: ",Updates!D950)+8,(FIND("Division",Updates!D950)-(FIND("Branch: ",Updates!D950)+8)))))</f>
        <v>#VALUE!</v>
      </c>
      <c r="N950" s="8" t="e">
        <f>TRIM(CLEAN(MID(Updates!D950,FIND("Pooled Position: ",Updates!D950)+17,(FIND("Are the",Updates!D950)-(FIND("Pooled Position: ",Updates!D950)+17)))))</f>
        <v>#VALUE!</v>
      </c>
      <c r="O950" t="e">
        <f>TRIM(CLEAN(MID(Updates!D950,FIND("Employee Name: ",Updates!D950)+15,(FIND("Job Title",Updates!D950)-(FIND("Employee Name: ",Updates!D950)+15)))))</f>
        <v>#VALUE!</v>
      </c>
      <c r="P950" t="e">
        <f t="shared" si="129"/>
        <v>#VALUE!</v>
      </c>
      <c r="Q950" t="e">
        <f t="shared" si="130"/>
        <v>#VALUE!</v>
      </c>
      <c r="R950" t="e">
        <f t="shared" si="131"/>
        <v>#VALUE!</v>
      </c>
      <c r="S950" t="e">
        <f>TRIM(CLEAN(MID(Updates!D950,FIND("Account to clone: ",Updates!D950)+18,(FIND("Position",Updates!D950)-(FIND("Account to clone: ",Updates!D950)+18)))))</f>
        <v>#VALUE!</v>
      </c>
      <c r="T950" t="str">
        <f t="shared" si="132"/>
        <v/>
      </c>
      <c r="U950" t="str">
        <f t="shared" si="133"/>
        <v>No</v>
      </c>
      <c r="V950" t="e">
        <f>TRIM(CLEAN(MID(Updates!D950,FIND("Home Share (H:\ drive) required: ",Updates!D950)+4,(FIND("Group Share (S:\ drive) required: ",Updates!D950)-(FIND("Home Share (H:\ drive) required: ",Updates!D950)+4)))))</f>
        <v>#VALUE!</v>
      </c>
      <c r="W950" t="str">
        <f t="shared" si="134"/>
        <v>No</v>
      </c>
      <c r="X950" t="e">
        <f>TRIM(CLEAN(MID(Updates!D950,FIND("S Drive Path: ",Updates!D950)+14,(FIND("Position",Updates!D950)-(FIND("S Drive Path: ",Updates!D950)+14)))))</f>
        <v>#VALUE!</v>
      </c>
      <c r="Y950" t="e">
        <f>("USR\"&amp;Updates!K950)</f>
        <v>#VALUE!</v>
      </c>
      <c r="Z950" t="e">
        <f>Updates!K950&amp;"$"</f>
        <v>#VALUE!</v>
      </c>
      <c r="AA950" s="11">
        <f t="shared" ca="1" si="135"/>
        <v>9</v>
      </c>
      <c r="AB950" s="6" t="str">
        <f ca="1">LOOKUP(AA950,AC2:AC21,AD2:AD21)</f>
        <v>DC1MDB09</v>
      </c>
    </row>
    <row r="951" spans="1:28" ht="12" customHeight="1">
      <c r="A951" s="6" t="e">
        <f>TRIM(CLEAN(MID(Updates!D951,FIND("Network User Id: ",Updates!D951)+17,(FIND("E-MAIL ACCOUNTS",Updates!D951)-(FIND("Network User Id:",Updates!D951)+17)))))</f>
        <v>#VALUE!</v>
      </c>
      <c r="B951" s="6" t="e">
        <f>TRIM(CLEAN(MID(Updates!D951,FIND("Logon ID: ",Updates!D951)+10,(FIND("Password:",Updates!D951)-(FIND("Logon ID:",Updates!D951)+10)))))</f>
        <v>#VALUE!</v>
      </c>
      <c r="C951" t="e">
        <f>TRIM(CLEAN(MID(Updates!D951,FIND("Primary Address: ",Updates!D951)+17,(FIND("Secondary Address:",Updates!D951)-(FIND("Primary Address: ",Updates!D951)+17)))))</f>
        <v>#VALUE!</v>
      </c>
      <c r="D951" t="e">
        <f>TRIM(CLEAN(MID(Updates!D951,FIND("Secondary Address: ",Updates!D951)+19,(FIND("** PLEASE DO NOT REPLY TO THIS E-MAIL. ",Updates!D951)-(FIND("Secondary Address: ",Updates!D951)+19)))))</f>
        <v>#VALUE!</v>
      </c>
      <c r="E951" t="b">
        <f>IF(COUNT(SEARCH({"transpo.ottawa.on.ca"},D951)),"@ottawa.ca")</f>
        <v>0</v>
      </c>
      <c r="F951" s="9" t="e">
        <f t="shared" si="127"/>
        <v>#VALUE!</v>
      </c>
      <c r="G951" t="e">
        <f>TRIM(CLEAN(MID(Updates!D951,FIND("E-mail Address: ",Updates!D951)+16,(FIND("The employee",Updates!D951)-(FIND("E-mail Address: ",Updates!D951)+16)))))</f>
        <v>#VALUE!</v>
      </c>
      <c r="H951" t="e">
        <f>TRIM(CLEAN(MID(Updates!D951,FIND("Account Password: ",Updates!D951)+18,(FIND("NETWORK ACCOUNTS",Updates!D951)-(FIND("Account Password:",Updates!D951)+18)))))</f>
        <v>#VALUE!</v>
      </c>
      <c r="I951" t="e">
        <f>TRIM(CLEAN(MID(Updates!D951,FIND("Password: ",Updates!D951)+10,(FIND("E-mail",Updates!D951)-(FIND("Password:",Updates!D951)+12)))))</f>
        <v>#VALUE!</v>
      </c>
      <c r="J951" t="e">
        <f>TRIM(CLEAN(MID(Updates!D951,FIND("Account to clone: ",Updates!D951)+18,(FIND("Position",Updates!D951)-(FIND("Account to clone: ",Updates!D951)+18)))))</f>
        <v>#VALUE!</v>
      </c>
      <c r="K951" t="e">
        <f>TRIM(CLEAN(MID(Updates!D951,FIND("Clone permissions of another account: ",Updates!D951)+38,(FIND("Email required:",Updates!D951)-(FIND("Clone permissions of another account: ",Updates!D951)+38)))))</f>
        <v>#VALUE!</v>
      </c>
      <c r="L951" t="e">
        <f t="shared" si="128"/>
        <v>#VALUE!</v>
      </c>
      <c r="M951" s="8" t="e">
        <f>TRIM(CLEAN(MID(Updates!D951,FIND("Branch: ",Updates!D951)+8,(FIND("Division",Updates!D951)-(FIND("Branch: ",Updates!D951)+8)))))</f>
        <v>#VALUE!</v>
      </c>
      <c r="N951" s="8" t="e">
        <f>TRIM(CLEAN(MID(Updates!D951,FIND("Pooled Position: ",Updates!D951)+17,(FIND("Are the",Updates!D951)-(FIND("Pooled Position: ",Updates!D951)+17)))))</f>
        <v>#VALUE!</v>
      </c>
      <c r="O951" t="e">
        <f>TRIM(CLEAN(MID(Updates!D951,FIND("Employee Name: ",Updates!D951)+15,(FIND("Job Title",Updates!D951)-(FIND("Employee Name: ",Updates!D951)+15)))))</f>
        <v>#VALUE!</v>
      </c>
      <c r="P951" t="e">
        <f t="shared" si="129"/>
        <v>#VALUE!</v>
      </c>
      <c r="Q951" t="e">
        <f t="shared" si="130"/>
        <v>#VALUE!</v>
      </c>
      <c r="R951" t="e">
        <f t="shared" si="131"/>
        <v>#VALUE!</v>
      </c>
      <c r="S951" t="e">
        <f>TRIM(CLEAN(MID(Updates!D951,FIND("Account to clone: ",Updates!D951)+18,(FIND("Position",Updates!D951)-(FIND("Account to clone: ",Updates!D951)+18)))))</f>
        <v>#VALUE!</v>
      </c>
      <c r="T951" t="str">
        <f t="shared" si="132"/>
        <v/>
      </c>
      <c r="U951" t="str">
        <f t="shared" si="133"/>
        <v>No</v>
      </c>
      <c r="V951" t="e">
        <f>TRIM(CLEAN(MID(Updates!D951,FIND("Home Share (H:\ drive) required: ",Updates!D951)+4,(FIND("Group Share (S:\ drive) required: ",Updates!D951)-(FIND("Home Share (H:\ drive) required: ",Updates!D951)+4)))))</f>
        <v>#VALUE!</v>
      </c>
      <c r="W951" t="str">
        <f t="shared" si="134"/>
        <v>No</v>
      </c>
      <c r="X951" t="e">
        <f>TRIM(CLEAN(MID(Updates!D951,FIND("S Drive Path: ",Updates!D951)+14,(FIND("Position",Updates!D951)-(FIND("S Drive Path: ",Updates!D951)+14)))))</f>
        <v>#VALUE!</v>
      </c>
      <c r="Y951" t="e">
        <f>("USR\"&amp;Updates!K951)</f>
        <v>#VALUE!</v>
      </c>
      <c r="Z951" t="e">
        <f>Updates!K951&amp;"$"</f>
        <v>#VALUE!</v>
      </c>
      <c r="AA951" s="11">
        <f t="shared" ca="1" si="135"/>
        <v>6</v>
      </c>
      <c r="AB951" s="6" t="str">
        <f ca="1">LOOKUP(AA951,AC2:AC21,AD2:AD21)</f>
        <v>DC1MDB06</v>
      </c>
    </row>
    <row r="952" spans="1:28" ht="12" customHeight="1">
      <c r="A952" s="6" t="e">
        <f>TRIM(CLEAN(MID(Updates!D952,FIND("Network User Id: ",Updates!D952)+17,(FIND("E-MAIL ACCOUNTS",Updates!D952)-(FIND("Network User Id:",Updates!D952)+17)))))</f>
        <v>#VALUE!</v>
      </c>
      <c r="B952" s="6" t="e">
        <f>TRIM(CLEAN(MID(Updates!D952,FIND("Logon ID: ",Updates!D952)+10,(FIND("Password:",Updates!D952)-(FIND("Logon ID:",Updates!D952)+10)))))</f>
        <v>#VALUE!</v>
      </c>
      <c r="C952" t="e">
        <f>TRIM(CLEAN(MID(Updates!D952,FIND("Primary Address: ",Updates!D952)+17,(FIND("Secondary Address:",Updates!D952)-(FIND("Primary Address: ",Updates!D952)+17)))))</f>
        <v>#VALUE!</v>
      </c>
      <c r="D952" t="e">
        <f>TRIM(CLEAN(MID(Updates!D952,FIND("Secondary Address: ",Updates!D952)+19,(FIND("** PLEASE DO NOT REPLY TO THIS E-MAIL. ",Updates!D952)-(FIND("Secondary Address: ",Updates!D952)+19)))))</f>
        <v>#VALUE!</v>
      </c>
      <c r="E952" t="b">
        <f>IF(COUNT(SEARCH({"transpo.ottawa.on.ca"},D952)),"@ottawa.ca")</f>
        <v>0</v>
      </c>
      <c r="F952" s="9" t="e">
        <f t="shared" si="127"/>
        <v>#VALUE!</v>
      </c>
      <c r="G952" t="e">
        <f>TRIM(CLEAN(MID(Updates!D952,FIND("E-mail Address: ",Updates!D952)+16,(FIND("The employee",Updates!D952)-(FIND("E-mail Address: ",Updates!D952)+16)))))</f>
        <v>#VALUE!</v>
      </c>
      <c r="H952" t="e">
        <f>TRIM(CLEAN(MID(Updates!D952,FIND("Account Password: ",Updates!D952)+18,(FIND("NETWORK ACCOUNTS",Updates!D952)-(FIND("Account Password:",Updates!D952)+18)))))</f>
        <v>#VALUE!</v>
      </c>
      <c r="I952" t="e">
        <f>TRIM(CLEAN(MID(Updates!D952,FIND("Password: ",Updates!D952)+10,(FIND("E-mail",Updates!D952)-(FIND("Password:",Updates!D952)+12)))))</f>
        <v>#VALUE!</v>
      </c>
      <c r="J952" t="e">
        <f>TRIM(CLEAN(MID(Updates!D952,FIND("Account to clone: ",Updates!D952)+18,(FIND("Position",Updates!D952)-(FIND("Account to clone: ",Updates!D952)+18)))))</f>
        <v>#VALUE!</v>
      </c>
      <c r="K952" t="e">
        <f>TRIM(CLEAN(MID(Updates!D952,FIND("Clone permissions of another account: ",Updates!D952)+38,(FIND("Email required:",Updates!D952)-(FIND("Clone permissions of another account: ",Updates!D952)+38)))))</f>
        <v>#VALUE!</v>
      </c>
      <c r="L952" t="e">
        <f t="shared" si="128"/>
        <v>#VALUE!</v>
      </c>
      <c r="M952" s="8" t="e">
        <f>TRIM(CLEAN(MID(Updates!D952,FIND("Branch: ",Updates!D952)+8,(FIND("Division",Updates!D952)-(FIND("Branch: ",Updates!D952)+8)))))</f>
        <v>#VALUE!</v>
      </c>
      <c r="N952" s="8" t="e">
        <f>TRIM(CLEAN(MID(Updates!D952,FIND("Pooled Position: ",Updates!D952)+17,(FIND("Are the",Updates!D952)-(FIND("Pooled Position: ",Updates!D952)+17)))))</f>
        <v>#VALUE!</v>
      </c>
      <c r="O952" t="e">
        <f>TRIM(CLEAN(MID(Updates!D952,FIND("Employee Name: ",Updates!D952)+15,(FIND("Job Title",Updates!D952)-(FIND("Employee Name: ",Updates!D952)+15)))))</f>
        <v>#VALUE!</v>
      </c>
      <c r="P952" t="e">
        <f t="shared" si="129"/>
        <v>#VALUE!</v>
      </c>
      <c r="Q952" t="e">
        <f t="shared" si="130"/>
        <v>#VALUE!</v>
      </c>
      <c r="R952" t="e">
        <f t="shared" si="131"/>
        <v>#VALUE!</v>
      </c>
      <c r="S952" t="e">
        <f>TRIM(CLEAN(MID(Updates!D952,FIND("Account to clone: ",Updates!D952)+18,(FIND("Position",Updates!D952)-(FIND("Account to clone: ",Updates!D952)+18)))))</f>
        <v>#VALUE!</v>
      </c>
      <c r="T952" t="str">
        <f t="shared" si="132"/>
        <v/>
      </c>
      <c r="U952" t="str">
        <f t="shared" si="133"/>
        <v>No</v>
      </c>
      <c r="V952" t="e">
        <f>TRIM(CLEAN(MID(Updates!D952,FIND("Home Share (H:\ drive) required: ",Updates!D952)+4,(FIND("Group Share (S:\ drive) required: ",Updates!D952)-(FIND("Home Share (H:\ drive) required: ",Updates!D952)+4)))))</f>
        <v>#VALUE!</v>
      </c>
      <c r="W952" t="str">
        <f t="shared" si="134"/>
        <v>No</v>
      </c>
      <c r="X952" t="e">
        <f>TRIM(CLEAN(MID(Updates!D952,FIND("S Drive Path: ",Updates!D952)+14,(FIND("Position",Updates!D952)-(FIND("S Drive Path: ",Updates!D952)+14)))))</f>
        <v>#VALUE!</v>
      </c>
      <c r="Y952" t="e">
        <f>("USR\"&amp;Updates!K952)</f>
        <v>#VALUE!</v>
      </c>
      <c r="Z952" t="e">
        <f>Updates!K952&amp;"$"</f>
        <v>#VALUE!</v>
      </c>
      <c r="AA952" s="11">
        <f t="shared" ca="1" si="135"/>
        <v>19</v>
      </c>
      <c r="AB952" s="6" t="str">
        <f ca="1">LOOKUP(AA952,AC2:AC21,AD2:AD21)</f>
        <v>DC4MDB09</v>
      </c>
    </row>
    <row r="953" spans="1:28" ht="12" customHeight="1">
      <c r="A953" s="6" t="e">
        <f>TRIM(CLEAN(MID(Updates!D953,FIND("Network User Id: ",Updates!D953)+17,(FIND("E-MAIL ACCOUNTS",Updates!D953)-(FIND("Network User Id:",Updates!D953)+17)))))</f>
        <v>#VALUE!</v>
      </c>
      <c r="B953" s="6" t="e">
        <f>TRIM(CLEAN(MID(Updates!D953,FIND("Logon ID: ",Updates!D953)+10,(FIND("Password:",Updates!D953)-(FIND("Logon ID:",Updates!D953)+10)))))</f>
        <v>#VALUE!</v>
      </c>
      <c r="C953" t="e">
        <f>TRIM(CLEAN(MID(Updates!D953,FIND("Primary Address: ",Updates!D953)+17,(FIND("Secondary Address:",Updates!D953)-(FIND("Primary Address: ",Updates!D953)+17)))))</f>
        <v>#VALUE!</v>
      </c>
      <c r="D953" t="e">
        <f>TRIM(CLEAN(MID(Updates!D953,FIND("Secondary Address: ",Updates!D953)+19,(FIND("** PLEASE DO NOT REPLY TO THIS E-MAIL. ",Updates!D953)-(FIND("Secondary Address: ",Updates!D953)+19)))))</f>
        <v>#VALUE!</v>
      </c>
      <c r="E953" t="b">
        <f>IF(COUNT(SEARCH({"transpo.ottawa.on.ca"},D953)),"@ottawa.ca")</f>
        <v>0</v>
      </c>
      <c r="F953" s="9" t="e">
        <f t="shared" si="127"/>
        <v>#VALUE!</v>
      </c>
      <c r="G953" t="e">
        <f>TRIM(CLEAN(MID(Updates!D953,FIND("E-mail Address: ",Updates!D953)+16,(FIND("The employee",Updates!D953)-(FIND("E-mail Address: ",Updates!D953)+16)))))</f>
        <v>#VALUE!</v>
      </c>
      <c r="H953" t="e">
        <f>TRIM(CLEAN(MID(Updates!D953,FIND("Account Password: ",Updates!D953)+18,(FIND("NETWORK ACCOUNTS",Updates!D953)-(FIND("Account Password:",Updates!D953)+18)))))</f>
        <v>#VALUE!</v>
      </c>
      <c r="I953" t="e">
        <f>TRIM(CLEAN(MID(Updates!D953,FIND("Password: ",Updates!D953)+10,(FIND("E-mail",Updates!D953)-(FIND("Password:",Updates!D953)+12)))))</f>
        <v>#VALUE!</v>
      </c>
      <c r="J953" t="e">
        <f>TRIM(CLEAN(MID(Updates!D953,FIND("Account to clone: ",Updates!D953)+18,(FIND("Position",Updates!D953)-(FIND("Account to clone: ",Updates!D953)+18)))))</f>
        <v>#VALUE!</v>
      </c>
      <c r="K953" t="e">
        <f>TRIM(CLEAN(MID(Updates!D953,FIND("Clone permissions of another account: ",Updates!D953)+38,(FIND("Email required:",Updates!D953)-(FIND("Clone permissions of another account: ",Updates!D953)+38)))))</f>
        <v>#VALUE!</v>
      </c>
      <c r="L953" t="e">
        <f t="shared" si="128"/>
        <v>#VALUE!</v>
      </c>
      <c r="M953" s="8" t="e">
        <f>TRIM(CLEAN(MID(Updates!D953,FIND("Branch: ",Updates!D953)+8,(FIND("Division",Updates!D953)-(FIND("Branch: ",Updates!D953)+8)))))</f>
        <v>#VALUE!</v>
      </c>
      <c r="N953" s="8" t="e">
        <f>TRIM(CLEAN(MID(Updates!D953,FIND("Pooled Position: ",Updates!D953)+17,(FIND("Are the",Updates!D953)-(FIND("Pooled Position: ",Updates!D953)+17)))))</f>
        <v>#VALUE!</v>
      </c>
      <c r="O953" t="e">
        <f>TRIM(CLEAN(MID(Updates!D953,FIND("Employee Name: ",Updates!D953)+15,(FIND("Job Title",Updates!D953)-(FIND("Employee Name: ",Updates!D953)+15)))))</f>
        <v>#VALUE!</v>
      </c>
      <c r="P953" t="e">
        <f t="shared" si="129"/>
        <v>#VALUE!</v>
      </c>
      <c r="Q953" t="e">
        <f t="shared" si="130"/>
        <v>#VALUE!</v>
      </c>
      <c r="R953" t="e">
        <f t="shared" si="131"/>
        <v>#VALUE!</v>
      </c>
      <c r="S953" t="e">
        <f>TRIM(CLEAN(MID(Updates!D953,FIND("Account to clone: ",Updates!D953)+18,(FIND("Position",Updates!D953)-(FIND("Account to clone: ",Updates!D953)+18)))))</f>
        <v>#VALUE!</v>
      </c>
      <c r="T953" t="str">
        <f t="shared" si="132"/>
        <v/>
      </c>
      <c r="U953" t="str">
        <f t="shared" si="133"/>
        <v>No</v>
      </c>
      <c r="V953" t="e">
        <f>TRIM(CLEAN(MID(Updates!D953,FIND("Home Share (H:\ drive) required: ",Updates!D953)+4,(FIND("Group Share (S:\ drive) required: ",Updates!D953)-(FIND("Home Share (H:\ drive) required: ",Updates!D953)+4)))))</f>
        <v>#VALUE!</v>
      </c>
      <c r="W953" t="str">
        <f t="shared" si="134"/>
        <v>No</v>
      </c>
      <c r="X953" t="e">
        <f>TRIM(CLEAN(MID(Updates!D953,FIND("S Drive Path: ",Updates!D953)+14,(FIND("Position",Updates!D953)-(FIND("S Drive Path: ",Updates!D953)+14)))))</f>
        <v>#VALUE!</v>
      </c>
      <c r="Y953" t="e">
        <f>("USR\"&amp;Updates!K953)</f>
        <v>#VALUE!</v>
      </c>
      <c r="Z953" t="e">
        <f>Updates!K953&amp;"$"</f>
        <v>#VALUE!</v>
      </c>
      <c r="AA953" s="11">
        <f t="shared" ca="1" si="135"/>
        <v>6</v>
      </c>
      <c r="AB953" s="6" t="str">
        <f ca="1">LOOKUP(AA953,AC2:AC21,AD2:AD21)</f>
        <v>DC1MDB06</v>
      </c>
    </row>
    <row r="954" spans="1:28" ht="12" customHeight="1">
      <c r="A954" s="6" t="e">
        <f>TRIM(CLEAN(MID(Updates!D954,FIND("Network User Id: ",Updates!D954)+17,(FIND("E-MAIL ACCOUNTS",Updates!D954)-(FIND("Network User Id:",Updates!D954)+17)))))</f>
        <v>#VALUE!</v>
      </c>
      <c r="B954" s="6" t="e">
        <f>TRIM(CLEAN(MID(Updates!D954,FIND("Logon ID: ",Updates!D954)+10,(FIND("Password:",Updates!D954)-(FIND("Logon ID:",Updates!D954)+10)))))</f>
        <v>#VALUE!</v>
      </c>
      <c r="C954" t="e">
        <f>TRIM(CLEAN(MID(Updates!D954,FIND("Primary Address: ",Updates!D954)+17,(FIND("Secondary Address:",Updates!D954)-(FIND("Primary Address: ",Updates!D954)+17)))))</f>
        <v>#VALUE!</v>
      </c>
      <c r="D954" t="e">
        <f>TRIM(CLEAN(MID(Updates!D954,FIND("Secondary Address: ",Updates!D954)+19,(FIND("** PLEASE DO NOT REPLY TO THIS E-MAIL. ",Updates!D954)-(FIND("Secondary Address: ",Updates!D954)+19)))))</f>
        <v>#VALUE!</v>
      </c>
      <c r="E954" t="b">
        <f>IF(COUNT(SEARCH({"transpo.ottawa.on.ca"},D954)),"@ottawa.ca")</f>
        <v>0</v>
      </c>
      <c r="F954" s="9" t="e">
        <f t="shared" si="127"/>
        <v>#VALUE!</v>
      </c>
      <c r="G954" t="e">
        <f>TRIM(CLEAN(MID(Updates!D954,FIND("E-mail Address: ",Updates!D954)+16,(FIND("The employee",Updates!D954)-(FIND("E-mail Address: ",Updates!D954)+16)))))</f>
        <v>#VALUE!</v>
      </c>
      <c r="H954" t="e">
        <f>TRIM(CLEAN(MID(Updates!D954,FIND("Account Password: ",Updates!D954)+18,(FIND("NETWORK ACCOUNTS",Updates!D954)-(FIND("Account Password:",Updates!D954)+18)))))</f>
        <v>#VALUE!</v>
      </c>
      <c r="I954" t="e">
        <f>TRIM(CLEAN(MID(Updates!D954,FIND("Password: ",Updates!D954)+10,(FIND("E-mail",Updates!D954)-(FIND("Password:",Updates!D954)+12)))))</f>
        <v>#VALUE!</v>
      </c>
      <c r="J954" t="e">
        <f>TRIM(CLEAN(MID(Updates!D954,FIND("Account to clone: ",Updates!D954)+18,(FIND("Position",Updates!D954)-(FIND("Account to clone: ",Updates!D954)+18)))))</f>
        <v>#VALUE!</v>
      </c>
      <c r="K954" t="e">
        <f>TRIM(CLEAN(MID(Updates!D954,FIND("Clone permissions of another account: ",Updates!D954)+38,(FIND("Email required:",Updates!D954)-(FIND("Clone permissions of another account: ",Updates!D954)+38)))))</f>
        <v>#VALUE!</v>
      </c>
      <c r="L954" t="e">
        <f t="shared" si="128"/>
        <v>#VALUE!</v>
      </c>
      <c r="M954" s="8" t="e">
        <f>TRIM(CLEAN(MID(Updates!D954,FIND("Branch: ",Updates!D954)+8,(FIND("Division",Updates!D954)-(FIND("Branch: ",Updates!D954)+8)))))</f>
        <v>#VALUE!</v>
      </c>
      <c r="N954" s="8" t="e">
        <f>TRIM(CLEAN(MID(Updates!D954,FIND("Pooled Position: ",Updates!D954)+17,(FIND("Are the",Updates!D954)-(FIND("Pooled Position: ",Updates!D954)+17)))))</f>
        <v>#VALUE!</v>
      </c>
      <c r="O954" t="e">
        <f>TRIM(CLEAN(MID(Updates!D954,FIND("Employee Name: ",Updates!D954)+15,(FIND("Job Title",Updates!D954)-(FIND("Employee Name: ",Updates!D954)+15)))))</f>
        <v>#VALUE!</v>
      </c>
      <c r="P954" t="e">
        <f t="shared" si="129"/>
        <v>#VALUE!</v>
      </c>
      <c r="Q954" t="e">
        <f t="shared" si="130"/>
        <v>#VALUE!</v>
      </c>
      <c r="R954" t="e">
        <f t="shared" si="131"/>
        <v>#VALUE!</v>
      </c>
      <c r="S954" t="e">
        <f>TRIM(CLEAN(MID(Updates!D954,FIND("Account to clone: ",Updates!D954)+18,(FIND("Position",Updates!D954)-(FIND("Account to clone: ",Updates!D954)+18)))))</f>
        <v>#VALUE!</v>
      </c>
      <c r="T954" t="str">
        <f t="shared" si="132"/>
        <v/>
      </c>
      <c r="U954" t="str">
        <f t="shared" si="133"/>
        <v>No</v>
      </c>
      <c r="V954" t="e">
        <f>TRIM(CLEAN(MID(Updates!D954,FIND("Home Share (H:\ drive) required: ",Updates!D954)+4,(FIND("Group Share (S:\ drive) required: ",Updates!D954)-(FIND("Home Share (H:\ drive) required: ",Updates!D954)+4)))))</f>
        <v>#VALUE!</v>
      </c>
      <c r="W954" t="str">
        <f t="shared" si="134"/>
        <v>No</v>
      </c>
      <c r="X954" t="e">
        <f>TRIM(CLEAN(MID(Updates!D954,FIND("S Drive Path: ",Updates!D954)+14,(FIND("Position",Updates!D954)-(FIND("S Drive Path: ",Updates!D954)+14)))))</f>
        <v>#VALUE!</v>
      </c>
      <c r="Y954" t="e">
        <f>("USR\"&amp;Updates!K954)</f>
        <v>#VALUE!</v>
      </c>
      <c r="Z954" t="e">
        <f>Updates!K954&amp;"$"</f>
        <v>#VALUE!</v>
      </c>
      <c r="AA954" s="11">
        <f t="shared" ca="1" si="135"/>
        <v>9</v>
      </c>
      <c r="AB954" s="6" t="str">
        <f ca="1">LOOKUP(AA954,AC2:AC21,AD2:AD21)</f>
        <v>DC1MDB09</v>
      </c>
    </row>
    <row r="955" spans="1:28" ht="12" customHeight="1">
      <c r="A955" s="6" t="e">
        <f>TRIM(CLEAN(MID(Updates!D955,FIND("Network User Id: ",Updates!D955)+17,(FIND("E-MAIL ACCOUNTS",Updates!D955)-(FIND("Network User Id:",Updates!D955)+17)))))</f>
        <v>#VALUE!</v>
      </c>
      <c r="B955" s="6" t="e">
        <f>TRIM(CLEAN(MID(Updates!D955,FIND("Logon ID: ",Updates!D955)+10,(FIND("Password:",Updates!D955)-(FIND("Logon ID:",Updates!D955)+10)))))</f>
        <v>#VALUE!</v>
      </c>
      <c r="C955" t="e">
        <f>TRIM(CLEAN(MID(Updates!D955,FIND("Primary Address: ",Updates!D955)+17,(FIND("Secondary Address:",Updates!D955)-(FIND("Primary Address: ",Updates!D955)+17)))))</f>
        <v>#VALUE!</v>
      </c>
      <c r="D955" t="e">
        <f>TRIM(CLEAN(MID(Updates!D955,FIND("Secondary Address: ",Updates!D955)+19,(FIND("** PLEASE DO NOT REPLY TO THIS E-MAIL. ",Updates!D955)-(FIND("Secondary Address: ",Updates!D955)+19)))))</f>
        <v>#VALUE!</v>
      </c>
      <c r="E955" t="b">
        <f>IF(COUNT(SEARCH({"transpo.ottawa.on.ca"},D955)),"@ottawa.ca")</f>
        <v>0</v>
      </c>
      <c r="F955" s="9" t="e">
        <f t="shared" si="127"/>
        <v>#VALUE!</v>
      </c>
      <c r="G955" t="e">
        <f>TRIM(CLEAN(MID(Updates!D955,FIND("E-mail Address: ",Updates!D955)+16,(FIND("The employee",Updates!D955)-(FIND("E-mail Address: ",Updates!D955)+16)))))</f>
        <v>#VALUE!</v>
      </c>
      <c r="H955" t="e">
        <f>TRIM(CLEAN(MID(Updates!D955,FIND("Account Password: ",Updates!D955)+18,(FIND("NETWORK ACCOUNTS",Updates!D955)-(FIND("Account Password:",Updates!D955)+18)))))</f>
        <v>#VALUE!</v>
      </c>
      <c r="I955" t="e">
        <f>TRIM(CLEAN(MID(Updates!D955,FIND("Password: ",Updates!D955)+10,(FIND("E-mail",Updates!D955)-(FIND("Password:",Updates!D955)+12)))))</f>
        <v>#VALUE!</v>
      </c>
      <c r="J955" t="e">
        <f>TRIM(CLEAN(MID(Updates!D955,FIND("Account to clone: ",Updates!D955)+18,(FIND("Position",Updates!D955)-(FIND("Account to clone: ",Updates!D955)+18)))))</f>
        <v>#VALUE!</v>
      </c>
      <c r="K955" t="e">
        <f>TRIM(CLEAN(MID(Updates!D955,FIND("Clone permissions of another account: ",Updates!D955)+38,(FIND("Email required:",Updates!D955)-(FIND("Clone permissions of another account: ",Updates!D955)+38)))))</f>
        <v>#VALUE!</v>
      </c>
      <c r="L955" t="e">
        <f t="shared" si="128"/>
        <v>#VALUE!</v>
      </c>
      <c r="M955" s="8" t="e">
        <f>TRIM(CLEAN(MID(Updates!D955,FIND("Branch: ",Updates!D955)+8,(FIND("Division",Updates!D955)-(FIND("Branch: ",Updates!D955)+8)))))</f>
        <v>#VALUE!</v>
      </c>
      <c r="N955" s="8" t="e">
        <f>TRIM(CLEAN(MID(Updates!D955,FIND("Pooled Position: ",Updates!D955)+17,(FIND("Are the",Updates!D955)-(FIND("Pooled Position: ",Updates!D955)+17)))))</f>
        <v>#VALUE!</v>
      </c>
      <c r="O955" t="e">
        <f>TRIM(CLEAN(MID(Updates!D955,FIND("Employee Name: ",Updates!D955)+15,(FIND("Job Title",Updates!D955)-(FIND("Employee Name: ",Updates!D955)+15)))))</f>
        <v>#VALUE!</v>
      </c>
      <c r="P955" t="e">
        <f t="shared" si="129"/>
        <v>#VALUE!</v>
      </c>
      <c r="Q955" t="e">
        <f t="shared" si="130"/>
        <v>#VALUE!</v>
      </c>
      <c r="R955" t="e">
        <f t="shared" si="131"/>
        <v>#VALUE!</v>
      </c>
      <c r="S955" t="e">
        <f>TRIM(CLEAN(MID(Updates!D955,FIND("Account to clone: ",Updates!D955)+18,(FIND("Position",Updates!D955)-(FIND("Account to clone: ",Updates!D955)+18)))))</f>
        <v>#VALUE!</v>
      </c>
      <c r="T955" t="str">
        <f t="shared" si="132"/>
        <v/>
      </c>
      <c r="U955" t="str">
        <f t="shared" si="133"/>
        <v>No</v>
      </c>
      <c r="V955" t="e">
        <f>TRIM(CLEAN(MID(Updates!D955,FIND("Home Share (H:\ drive) required: ",Updates!D955)+4,(FIND("Group Share (S:\ drive) required: ",Updates!D955)-(FIND("Home Share (H:\ drive) required: ",Updates!D955)+4)))))</f>
        <v>#VALUE!</v>
      </c>
      <c r="W955" t="str">
        <f t="shared" si="134"/>
        <v>No</v>
      </c>
      <c r="X955" t="e">
        <f>TRIM(CLEAN(MID(Updates!D955,FIND("S Drive Path: ",Updates!D955)+14,(FIND("Position",Updates!D955)-(FIND("S Drive Path: ",Updates!D955)+14)))))</f>
        <v>#VALUE!</v>
      </c>
      <c r="Y955" t="e">
        <f>("USR\"&amp;Updates!K955)</f>
        <v>#VALUE!</v>
      </c>
      <c r="Z955" t="e">
        <f>Updates!K955&amp;"$"</f>
        <v>#VALUE!</v>
      </c>
      <c r="AA955" s="11">
        <f t="shared" ca="1" si="135"/>
        <v>18</v>
      </c>
      <c r="AB955" s="6" t="str">
        <f ca="1">LOOKUP(AA955,AC2:AC21,AD2:AD21)</f>
        <v>DC4MDB08</v>
      </c>
    </row>
    <row r="956" spans="1:28" ht="12" customHeight="1">
      <c r="A956" s="6" t="e">
        <f>TRIM(CLEAN(MID(Updates!D956,FIND("Network User Id: ",Updates!D956)+17,(FIND("E-MAIL ACCOUNTS",Updates!D956)-(FIND("Network User Id:",Updates!D956)+17)))))</f>
        <v>#VALUE!</v>
      </c>
      <c r="B956" s="6" t="e">
        <f>TRIM(CLEAN(MID(Updates!D956,FIND("Logon ID: ",Updates!D956)+10,(FIND("Password:",Updates!D956)-(FIND("Logon ID:",Updates!D956)+10)))))</f>
        <v>#VALUE!</v>
      </c>
      <c r="C956" t="e">
        <f>TRIM(CLEAN(MID(Updates!D956,FIND("Primary Address: ",Updates!D956)+17,(FIND("Secondary Address:",Updates!D956)-(FIND("Primary Address: ",Updates!D956)+17)))))</f>
        <v>#VALUE!</v>
      </c>
      <c r="D956" t="e">
        <f>TRIM(CLEAN(MID(Updates!D956,FIND("Secondary Address: ",Updates!D956)+19,(FIND("** PLEASE DO NOT REPLY TO THIS E-MAIL. ",Updates!D956)-(FIND("Secondary Address: ",Updates!D956)+19)))))</f>
        <v>#VALUE!</v>
      </c>
      <c r="E956" t="b">
        <f>IF(COUNT(SEARCH({"transpo.ottawa.on.ca"},D956)),"@ottawa.ca")</f>
        <v>0</v>
      </c>
      <c r="F956" s="9" t="e">
        <f t="shared" si="127"/>
        <v>#VALUE!</v>
      </c>
      <c r="G956" t="e">
        <f>TRIM(CLEAN(MID(Updates!D956,FIND("E-mail Address: ",Updates!D956)+16,(FIND("The employee",Updates!D956)-(FIND("E-mail Address: ",Updates!D956)+16)))))</f>
        <v>#VALUE!</v>
      </c>
      <c r="H956" t="e">
        <f>TRIM(CLEAN(MID(Updates!D956,FIND("Account Password: ",Updates!D956)+18,(FIND("NETWORK ACCOUNTS",Updates!D956)-(FIND("Account Password:",Updates!D956)+18)))))</f>
        <v>#VALUE!</v>
      </c>
      <c r="I956" t="e">
        <f>TRIM(CLEAN(MID(Updates!D956,FIND("Password: ",Updates!D956)+10,(FIND("E-mail",Updates!D956)-(FIND("Password:",Updates!D956)+12)))))</f>
        <v>#VALUE!</v>
      </c>
      <c r="J956" t="e">
        <f>TRIM(CLEAN(MID(Updates!D956,FIND("Account to clone: ",Updates!D956)+18,(FIND("Position",Updates!D956)-(FIND("Account to clone: ",Updates!D956)+18)))))</f>
        <v>#VALUE!</v>
      </c>
      <c r="K956" t="e">
        <f>TRIM(CLEAN(MID(Updates!D956,FIND("Clone permissions of another account: ",Updates!D956)+38,(FIND("Email required:",Updates!D956)-(FIND("Clone permissions of another account: ",Updates!D956)+38)))))</f>
        <v>#VALUE!</v>
      </c>
      <c r="L956" t="e">
        <f t="shared" si="128"/>
        <v>#VALUE!</v>
      </c>
      <c r="M956" s="8" t="e">
        <f>TRIM(CLEAN(MID(Updates!D956,FIND("Branch: ",Updates!D956)+8,(FIND("Division",Updates!D956)-(FIND("Branch: ",Updates!D956)+8)))))</f>
        <v>#VALUE!</v>
      </c>
      <c r="N956" s="8" t="e">
        <f>TRIM(CLEAN(MID(Updates!D956,FIND("Pooled Position: ",Updates!D956)+17,(FIND("Are the",Updates!D956)-(FIND("Pooled Position: ",Updates!D956)+17)))))</f>
        <v>#VALUE!</v>
      </c>
      <c r="O956" t="e">
        <f>TRIM(CLEAN(MID(Updates!D956,FIND("Employee Name: ",Updates!D956)+15,(FIND("Job Title",Updates!D956)-(FIND("Employee Name: ",Updates!D956)+15)))))</f>
        <v>#VALUE!</v>
      </c>
      <c r="P956" t="e">
        <f t="shared" si="129"/>
        <v>#VALUE!</v>
      </c>
      <c r="Q956" t="e">
        <f t="shared" si="130"/>
        <v>#VALUE!</v>
      </c>
      <c r="R956" t="e">
        <f t="shared" si="131"/>
        <v>#VALUE!</v>
      </c>
      <c r="S956" t="e">
        <f>TRIM(CLEAN(MID(Updates!D956,FIND("Account to clone: ",Updates!D956)+18,(FIND("Position",Updates!D956)-(FIND("Account to clone: ",Updates!D956)+18)))))</f>
        <v>#VALUE!</v>
      </c>
      <c r="T956" t="str">
        <f t="shared" si="132"/>
        <v/>
      </c>
      <c r="U956" t="str">
        <f t="shared" si="133"/>
        <v>No</v>
      </c>
      <c r="V956" t="e">
        <f>TRIM(CLEAN(MID(Updates!D956,FIND("Home Share (H:\ drive) required: ",Updates!D956)+4,(FIND("Group Share (S:\ drive) required: ",Updates!D956)-(FIND("Home Share (H:\ drive) required: ",Updates!D956)+4)))))</f>
        <v>#VALUE!</v>
      </c>
      <c r="W956" t="str">
        <f t="shared" si="134"/>
        <v>No</v>
      </c>
      <c r="X956" t="e">
        <f>TRIM(CLEAN(MID(Updates!D956,FIND("S Drive Path: ",Updates!D956)+14,(FIND("Position",Updates!D956)-(FIND("S Drive Path: ",Updates!D956)+14)))))</f>
        <v>#VALUE!</v>
      </c>
      <c r="Y956" t="e">
        <f>("USR\"&amp;Updates!K956)</f>
        <v>#VALUE!</v>
      </c>
      <c r="Z956" t="e">
        <f>Updates!K956&amp;"$"</f>
        <v>#VALUE!</v>
      </c>
      <c r="AA956" s="11">
        <f t="shared" ca="1" si="135"/>
        <v>3</v>
      </c>
      <c r="AB956" s="6" t="str">
        <f ca="1">LOOKUP(AA956,AC2:AC21,AD2:AD21)</f>
        <v>DC1MDB03</v>
      </c>
    </row>
    <row r="957" spans="1:28" ht="12" customHeight="1">
      <c r="A957" s="6" t="e">
        <f>TRIM(CLEAN(MID(Updates!D957,FIND("Network User Id: ",Updates!D957)+17,(FIND("E-MAIL ACCOUNTS",Updates!D957)-(FIND("Network User Id:",Updates!D957)+17)))))</f>
        <v>#VALUE!</v>
      </c>
      <c r="B957" s="6" t="e">
        <f>TRIM(CLEAN(MID(Updates!D957,FIND("Logon ID: ",Updates!D957)+10,(FIND("Password:",Updates!D957)-(FIND("Logon ID:",Updates!D957)+10)))))</f>
        <v>#VALUE!</v>
      </c>
      <c r="C957" t="e">
        <f>TRIM(CLEAN(MID(Updates!D957,FIND("Primary Address: ",Updates!D957)+17,(FIND("Secondary Address:",Updates!D957)-(FIND("Primary Address: ",Updates!D957)+17)))))</f>
        <v>#VALUE!</v>
      </c>
      <c r="D957" t="e">
        <f>TRIM(CLEAN(MID(Updates!D957,FIND("Secondary Address: ",Updates!D957)+19,(FIND("** PLEASE DO NOT REPLY TO THIS E-MAIL. ",Updates!D957)-(FIND("Secondary Address: ",Updates!D957)+19)))))</f>
        <v>#VALUE!</v>
      </c>
      <c r="E957" t="b">
        <f>IF(COUNT(SEARCH({"transpo.ottawa.on.ca"},D957)),"@ottawa.ca")</f>
        <v>0</v>
      </c>
      <c r="F957" s="9" t="e">
        <f t="shared" si="127"/>
        <v>#VALUE!</v>
      </c>
      <c r="G957" t="e">
        <f>TRIM(CLEAN(MID(Updates!D957,FIND("E-mail Address: ",Updates!D957)+16,(FIND("The employee",Updates!D957)-(FIND("E-mail Address: ",Updates!D957)+16)))))</f>
        <v>#VALUE!</v>
      </c>
      <c r="H957" t="e">
        <f>TRIM(CLEAN(MID(Updates!D957,FIND("Account Password: ",Updates!D957)+18,(FIND("NETWORK ACCOUNTS",Updates!D957)-(FIND("Account Password:",Updates!D957)+18)))))</f>
        <v>#VALUE!</v>
      </c>
      <c r="I957" t="e">
        <f>TRIM(CLEAN(MID(Updates!D957,FIND("Password: ",Updates!D957)+10,(FIND("E-mail",Updates!D957)-(FIND("Password:",Updates!D957)+12)))))</f>
        <v>#VALUE!</v>
      </c>
      <c r="J957" t="e">
        <f>TRIM(CLEAN(MID(Updates!D957,FIND("Account to clone: ",Updates!D957)+18,(FIND("Position",Updates!D957)-(FIND("Account to clone: ",Updates!D957)+18)))))</f>
        <v>#VALUE!</v>
      </c>
      <c r="K957" t="e">
        <f>TRIM(CLEAN(MID(Updates!D957,FIND("Clone permissions of another account: ",Updates!D957)+38,(FIND("Email required:",Updates!D957)-(FIND("Clone permissions of another account: ",Updates!D957)+38)))))</f>
        <v>#VALUE!</v>
      </c>
      <c r="L957" t="e">
        <f t="shared" si="128"/>
        <v>#VALUE!</v>
      </c>
      <c r="M957" s="8" t="e">
        <f>TRIM(CLEAN(MID(Updates!D957,FIND("Branch: ",Updates!D957)+8,(FIND("Division",Updates!D957)-(FIND("Branch: ",Updates!D957)+8)))))</f>
        <v>#VALUE!</v>
      </c>
      <c r="N957" s="8" t="e">
        <f>TRIM(CLEAN(MID(Updates!D957,FIND("Pooled Position: ",Updates!D957)+17,(FIND("Are the",Updates!D957)-(FIND("Pooled Position: ",Updates!D957)+17)))))</f>
        <v>#VALUE!</v>
      </c>
      <c r="O957" t="e">
        <f>TRIM(CLEAN(MID(Updates!D957,FIND("Employee Name: ",Updates!D957)+15,(FIND("Job Title",Updates!D957)-(FIND("Employee Name: ",Updates!D957)+15)))))</f>
        <v>#VALUE!</v>
      </c>
      <c r="P957" t="e">
        <f t="shared" si="129"/>
        <v>#VALUE!</v>
      </c>
      <c r="Q957" t="e">
        <f t="shared" si="130"/>
        <v>#VALUE!</v>
      </c>
      <c r="R957" t="e">
        <f t="shared" si="131"/>
        <v>#VALUE!</v>
      </c>
      <c r="S957" t="e">
        <f>TRIM(CLEAN(MID(Updates!D957,FIND("Account to clone: ",Updates!D957)+18,(FIND("Position",Updates!D957)-(FIND("Account to clone: ",Updates!D957)+18)))))</f>
        <v>#VALUE!</v>
      </c>
      <c r="T957" t="str">
        <f t="shared" si="132"/>
        <v/>
      </c>
      <c r="U957" t="str">
        <f t="shared" si="133"/>
        <v>No</v>
      </c>
      <c r="V957" t="e">
        <f>TRIM(CLEAN(MID(Updates!D957,FIND("Home Share (H:\ drive) required: ",Updates!D957)+4,(FIND("Group Share (S:\ drive) required: ",Updates!D957)-(FIND("Home Share (H:\ drive) required: ",Updates!D957)+4)))))</f>
        <v>#VALUE!</v>
      </c>
      <c r="W957" t="str">
        <f t="shared" si="134"/>
        <v>No</v>
      </c>
      <c r="X957" t="e">
        <f>TRIM(CLEAN(MID(Updates!D957,FIND("S Drive Path: ",Updates!D957)+14,(FIND("Position",Updates!D957)-(FIND("S Drive Path: ",Updates!D957)+14)))))</f>
        <v>#VALUE!</v>
      </c>
      <c r="Y957" t="e">
        <f>("USR\"&amp;Updates!K957)</f>
        <v>#VALUE!</v>
      </c>
      <c r="Z957" t="e">
        <f>Updates!K957&amp;"$"</f>
        <v>#VALUE!</v>
      </c>
      <c r="AA957" s="11">
        <f t="shared" ca="1" si="135"/>
        <v>10</v>
      </c>
      <c r="AB957" s="6" t="str">
        <f ca="1">LOOKUP(AA957,AC2:AC21,AD2:AD21)</f>
        <v>DC1MDB10</v>
      </c>
    </row>
    <row r="958" spans="1:28" ht="12" customHeight="1">
      <c r="A958" s="6" t="e">
        <f>TRIM(CLEAN(MID(Updates!D958,FIND("Network User Id: ",Updates!D958)+17,(FIND("E-MAIL ACCOUNTS",Updates!D958)-(FIND("Network User Id:",Updates!D958)+17)))))</f>
        <v>#VALUE!</v>
      </c>
      <c r="B958" s="6" t="e">
        <f>TRIM(CLEAN(MID(Updates!D958,FIND("Logon ID: ",Updates!D958)+10,(FIND("Password:",Updates!D958)-(FIND("Logon ID:",Updates!D958)+10)))))</f>
        <v>#VALUE!</v>
      </c>
      <c r="C958" t="e">
        <f>TRIM(CLEAN(MID(Updates!D958,FIND("Primary Address: ",Updates!D958)+17,(FIND("Secondary Address:",Updates!D958)-(FIND("Primary Address: ",Updates!D958)+17)))))</f>
        <v>#VALUE!</v>
      </c>
      <c r="D958" t="e">
        <f>TRIM(CLEAN(MID(Updates!D958,FIND("Secondary Address: ",Updates!D958)+19,(FIND("** PLEASE DO NOT REPLY TO THIS E-MAIL. ",Updates!D958)-(FIND("Secondary Address: ",Updates!D958)+19)))))</f>
        <v>#VALUE!</v>
      </c>
      <c r="E958" t="b">
        <f>IF(COUNT(SEARCH({"transpo.ottawa.on.ca"},D958)),"@ottawa.ca")</f>
        <v>0</v>
      </c>
      <c r="F958" s="9" t="e">
        <f t="shared" si="127"/>
        <v>#VALUE!</v>
      </c>
      <c r="G958" t="e">
        <f>TRIM(CLEAN(MID(Updates!D958,FIND("E-mail Address: ",Updates!D958)+16,(FIND("The employee",Updates!D958)-(FIND("E-mail Address: ",Updates!D958)+16)))))</f>
        <v>#VALUE!</v>
      </c>
      <c r="H958" t="e">
        <f>TRIM(CLEAN(MID(Updates!D958,FIND("Account Password: ",Updates!D958)+18,(FIND("NETWORK ACCOUNTS",Updates!D958)-(FIND("Account Password:",Updates!D958)+18)))))</f>
        <v>#VALUE!</v>
      </c>
      <c r="I958" t="e">
        <f>TRIM(CLEAN(MID(Updates!D958,FIND("Password: ",Updates!D958)+10,(FIND("E-mail",Updates!D958)-(FIND("Password:",Updates!D958)+12)))))</f>
        <v>#VALUE!</v>
      </c>
      <c r="J958" t="e">
        <f>TRIM(CLEAN(MID(Updates!D958,FIND("Account to clone: ",Updates!D958)+18,(FIND("Position",Updates!D958)-(FIND("Account to clone: ",Updates!D958)+18)))))</f>
        <v>#VALUE!</v>
      </c>
      <c r="K958" t="e">
        <f>TRIM(CLEAN(MID(Updates!D958,FIND("Clone permissions of another account: ",Updates!D958)+38,(FIND("Email required:",Updates!D958)-(FIND("Clone permissions of another account: ",Updates!D958)+38)))))</f>
        <v>#VALUE!</v>
      </c>
      <c r="L958" t="e">
        <f t="shared" si="128"/>
        <v>#VALUE!</v>
      </c>
      <c r="M958" s="8" t="e">
        <f>TRIM(CLEAN(MID(Updates!D958,FIND("Branch: ",Updates!D958)+8,(FIND("Division",Updates!D958)-(FIND("Branch: ",Updates!D958)+8)))))</f>
        <v>#VALUE!</v>
      </c>
      <c r="N958" s="8" t="e">
        <f>TRIM(CLEAN(MID(Updates!D958,FIND("Pooled Position: ",Updates!D958)+17,(FIND("Are the",Updates!D958)-(FIND("Pooled Position: ",Updates!D958)+17)))))</f>
        <v>#VALUE!</v>
      </c>
      <c r="O958" t="e">
        <f>TRIM(CLEAN(MID(Updates!D958,FIND("Employee Name: ",Updates!D958)+15,(FIND("Job Title",Updates!D958)-(FIND("Employee Name: ",Updates!D958)+15)))))</f>
        <v>#VALUE!</v>
      </c>
      <c r="P958" t="e">
        <f t="shared" si="129"/>
        <v>#VALUE!</v>
      </c>
      <c r="Q958" t="e">
        <f t="shared" si="130"/>
        <v>#VALUE!</v>
      </c>
      <c r="R958" t="e">
        <f t="shared" si="131"/>
        <v>#VALUE!</v>
      </c>
      <c r="S958" t="e">
        <f>TRIM(CLEAN(MID(Updates!D958,FIND("Account to clone: ",Updates!D958)+18,(FIND("Position",Updates!D958)-(FIND("Account to clone: ",Updates!D958)+18)))))</f>
        <v>#VALUE!</v>
      </c>
      <c r="T958" t="str">
        <f t="shared" si="132"/>
        <v/>
      </c>
      <c r="U958" t="str">
        <f t="shared" si="133"/>
        <v>No</v>
      </c>
      <c r="V958" t="e">
        <f>TRIM(CLEAN(MID(Updates!D958,FIND("Home Share (H:\ drive) required: ",Updates!D958)+4,(FIND("Group Share (S:\ drive) required: ",Updates!D958)-(FIND("Home Share (H:\ drive) required: ",Updates!D958)+4)))))</f>
        <v>#VALUE!</v>
      </c>
      <c r="W958" t="str">
        <f t="shared" si="134"/>
        <v>No</v>
      </c>
      <c r="X958" t="e">
        <f>TRIM(CLEAN(MID(Updates!D958,FIND("S Drive Path: ",Updates!D958)+14,(FIND("Position",Updates!D958)-(FIND("S Drive Path: ",Updates!D958)+14)))))</f>
        <v>#VALUE!</v>
      </c>
      <c r="Y958" t="e">
        <f>("USR\"&amp;Updates!K958)</f>
        <v>#VALUE!</v>
      </c>
      <c r="Z958" t="e">
        <f>Updates!K958&amp;"$"</f>
        <v>#VALUE!</v>
      </c>
      <c r="AA958" s="11">
        <f t="shared" ca="1" si="135"/>
        <v>3</v>
      </c>
      <c r="AB958" s="6" t="str">
        <f ca="1">LOOKUP(AA958,AC2:AC21,AD2:AD21)</f>
        <v>DC1MDB03</v>
      </c>
    </row>
    <row r="959" spans="1:28" ht="12" customHeight="1">
      <c r="A959" s="6" t="e">
        <f>TRIM(CLEAN(MID(Updates!D959,FIND("Network User Id: ",Updates!D959)+17,(FIND("E-MAIL ACCOUNTS",Updates!D959)-(FIND("Network User Id:",Updates!D959)+17)))))</f>
        <v>#VALUE!</v>
      </c>
      <c r="B959" s="6" t="e">
        <f>TRIM(CLEAN(MID(Updates!D959,FIND("Logon ID: ",Updates!D959)+10,(FIND("Password:",Updates!D959)-(FIND("Logon ID:",Updates!D959)+10)))))</f>
        <v>#VALUE!</v>
      </c>
      <c r="C959" t="e">
        <f>TRIM(CLEAN(MID(Updates!D959,FIND("Primary Address: ",Updates!D959)+17,(FIND("Secondary Address:",Updates!D959)-(FIND("Primary Address: ",Updates!D959)+17)))))</f>
        <v>#VALUE!</v>
      </c>
      <c r="D959" t="e">
        <f>TRIM(CLEAN(MID(Updates!D959,FIND("Secondary Address: ",Updates!D959)+19,(FIND("** PLEASE DO NOT REPLY TO THIS E-MAIL. ",Updates!D959)-(FIND("Secondary Address: ",Updates!D959)+19)))))</f>
        <v>#VALUE!</v>
      </c>
      <c r="E959" t="b">
        <f>IF(COUNT(SEARCH({"transpo.ottawa.on.ca"},D959)),"@ottawa.ca")</f>
        <v>0</v>
      </c>
      <c r="F959" s="9" t="e">
        <f t="shared" si="127"/>
        <v>#VALUE!</v>
      </c>
      <c r="G959" t="e">
        <f>TRIM(CLEAN(MID(Updates!D959,FIND("E-mail Address: ",Updates!D959)+16,(FIND("The employee",Updates!D959)-(FIND("E-mail Address: ",Updates!D959)+16)))))</f>
        <v>#VALUE!</v>
      </c>
      <c r="H959" t="e">
        <f>TRIM(CLEAN(MID(Updates!D959,FIND("Account Password: ",Updates!D959)+18,(FIND("NETWORK ACCOUNTS",Updates!D959)-(FIND("Account Password:",Updates!D959)+18)))))</f>
        <v>#VALUE!</v>
      </c>
      <c r="I959" t="e">
        <f>TRIM(CLEAN(MID(Updates!D959,FIND("Password: ",Updates!D959)+10,(FIND("E-mail",Updates!D959)-(FIND("Password:",Updates!D959)+12)))))</f>
        <v>#VALUE!</v>
      </c>
      <c r="J959" t="e">
        <f>TRIM(CLEAN(MID(Updates!D959,FIND("Account to clone: ",Updates!D959)+18,(FIND("Position",Updates!D959)-(FIND("Account to clone: ",Updates!D959)+18)))))</f>
        <v>#VALUE!</v>
      </c>
      <c r="K959" t="e">
        <f>TRIM(CLEAN(MID(Updates!D959,FIND("Clone permissions of another account: ",Updates!D959)+38,(FIND("Email required:",Updates!D959)-(FIND("Clone permissions of another account: ",Updates!D959)+38)))))</f>
        <v>#VALUE!</v>
      </c>
      <c r="L959" t="e">
        <f t="shared" si="128"/>
        <v>#VALUE!</v>
      </c>
      <c r="M959" s="8" t="e">
        <f>TRIM(CLEAN(MID(Updates!D959,FIND("Branch: ",Updates!D959)+8,(FIND("Division",Updates!D959)-(FIND("Branch: ",Updates!D959)+8)))))</f>
        <v>#VALUE!</v>
      </c>
      <c r="N959" s="8" t="e">
        <f>TRIM(CLEAN(MID(Updates!D959,FIND("Pooled Position: ",Updates!D959)+17,(FIND("Are the",Updates!D959)-(FIND("Pooled Position: ",Updates!D959)+17)))))</f>
        <v>#VALUE!</v>
      </c>
      <c r="O959" t="e">
        <f>TRIM(CLEAN(MID(Updates!D959,FIND("Employee Name: ",Updates!D959)+15,(FIND("Job Title",Updates!D959)-(FIND("Employee Name: ",Updates!D959)+15)))))</f>
        <v>#VALUE!</v>
      </c>
      <c r="P959" t="e">
        <f t="shared" si="129"/>
        <v>#VALUE!</v>
      </c>
      <c r="Q959" t="e">
        <f t="shared" si="130"/>
        <v>#VALUE!</v>
      </c>
      <c r="R959" t="e">
        <f t="shared" si="131"/>
        <v>#VALUE!</v>
      </c>
      <c r="S959" t="e">
        <f>TRIM(CLEAN(MID(Updates!D959,FIND("Account to clone: ",Updates!D959)+18,(FIND("Position",Updates!D959)-(FIND("Account to clone: ",Updates!D959)+18)))))</f>
        <v>#VALUE!</v>
      </c>
      <c r="T959" t="str">
        <f t="shared" si="132"/>
        <v/>
      </c>
      <c r="U959" t="str">
        <f t="shared" si="133"/>
        <v>No</v>
      </c>
      <c r="V959" t="e">
        <f>TRIM(CLEAN(MID(Updates!D959,FIND("Home Share (H:\ drive) required: ",Updates!D959)+4,(FIND("Group Share (S:\ drive) required: ",Updates!D959)-(FIND("Home Share (H:\ drive) required: ",Updates!D959)+4)))))</f>
        <v>#VALUE!</v>
      </c>
      <c r="W959" t="str">
        <f t="shared" si="134"/>
        <v>No</v>
      </c>
      <c r="X959" t="e">
        <f>TRIM(CLEAN(MID(Updates!D959,FIND("S Drive Path: ",Updates!D959)+14,(FIND("Position",Updates!D959)-(FIND("S Drive Path: ",Updates!D959)+14)))))</f>
        <v>#VALUE!</v>
      </c>
      <c r="Y959" t="e">
        <f>("USR\"&amp;Updates!K959)</f>
        <v>#VALUE!</v>
      </c>
      <c r="Z959" t="e">
        <f>Updates!K959&amp;"$"</f>
        <v>#VALUE!</v>
      </c>
      <c r="AA959" s="11">
        <f t="shared" ca="1" si="135"/>
        <v>19</v>
      </c>
      <c r="AB959" s="6" t="str">
        <f ca="1">LOOKUP(AA959,AC2:AC21,AD2:AD21)</f>
        <v>DC4MDB09</v>
      </c>
    </row>
    <row r="960" spans="1:28" ht="12" customHeight="1">
      <c r="A960" s="6" t="e">
        <f>TRIM(CLEAN(MID(Updates!D960,FIND("Network User Id: ",Updates!D960)+17,(FIND("E-MAIL ACCOUNTS",Updates!D960)-(FIND("Network User Id:",Updates!D960)+17)))))</f>
        <v>#VALUE!</v>
      </c>
      <c r="B960" s="6" t="e">
        <f>TRIM(CLEAN(MID(Updates!D960,FIND("Logon ID: ",Updates!D960)+10,(FIND("Password:",Updates!D960)-(FIND("Logon ID:",Updates!D960)+10)))))</f>
        <v>#VALUE!</v>
      </c>
      <c r="C960" t="e">
        <f>TRIM(CLEAN(MID(Updates!D960,FIND("Primary Address: ",Updates!D960)+17,(FIND("Secondary Address:",Updates!D960)-(FIND("Primary Address: ",Updates!D960)+17)))))</f>
        <v>#VALUE!</v>
      </c>
      <c r="D960" t="e">
        <f>TRIM(CLEAN(MID(Updates!D960,FIND("Secondary Address: ",Updates!D960)+19,(FIND("** PLEASE DO NOT REPLY TO THIS E-MAIL. ",Updates!D960)-(FIND("Secondary Address: ",Updates!D960)+19)))))</f>
        <v>#VALUE!</v>
      </c>
      <c r="E960" t="b">
        <f>IF(COUNT(SEARCH({"transpo.ottawa.on.ca"},D960)),"@ottawa.ca")</f>
        <v>0</v>
      </c>
      <c r="F960" s="9" t="e">
        <f t="shared" si="127"/>
        <v>#VALUE!</v>
      </c>
      <c r="G960" t="e">
        <f>TRIM(CLEAN(MID(Updates!D960,FIND("E-mail Address: ",Updates!D960)+16,(FIND("The employee",Updates!D960)-(FIND("E-mail Address: ",Updates!D960)+16)))))</f>
        <v>#VALUE!</v>
      </c>
      <c r="H960" t="e">
        <f>TRIM(CLEAN(MID(Updates!D960,FIND("Account Password: ",Updates!D960)+18,(FIND("NETWORK ACCOUNTS",Updates!D960)-(FIND("Account Password:",Updates!D960)+18)))))</f>
        <v>#VALUE!</v>
      </c>
      <c r="I960" t="e">
        <f>TRIM(CLEAN(MID(Updates!D960,FIND("Password: ",Updates!D960)+10,(FIND("E-mail",Updates!D960)-(FIND("Password:",Updates!D960)+12)))))</f>
        <v>#VALUE!</v>
      </c>
      <c r="J960" t="e">
        <f>TRIM(CLEAN(MID(Updates!D960,FIND("Account to clone: ",Updates!D960)+18,(FIND("Position",Updates!D960)-(FIND("Account to clone: ",Updates!D960)+18)))))</f>
        <v>#VALUE!</v>
      </c>
      <c r="K960" t="e">
        <f>TRIM(CLEAN(MID(Updates!D960,FIND("Clone permissions of another account: ",Updates!D960)+38,(FIND("Email required:",Updates!D960)-(FIND("Clone permissions of another account: ",Updates!D960)+38)))))</f>
        <v>#VALUE!</v>
      </c>
      <c r="L960" t="e">
        <f t="shared" si="128"/>
        <v>#VALUE!</v>
      </c>
      <c r="M960" s="8" t="e">
        <f>TRIM(CLEAN(MID(Updates!D960,FIND("Branch: ",Updates!D960)+8,(FIND("Division",Updates!D960)-(FIND("Branch: ",Updates!D960)+8)))))</f>
        <v>#VALUE!</v>
      </c>
      <c r="N960" s="8" t="e">
        <f>TRIM(CLEAN(MID(Updates!D960,FIND("Pooled Position: ",Updates!D960)+17,(FIND("Are the",Updates!D960)-(FIND("Pooled Position: ",Updates!D960)+17)))))</f>
        <v>#VALUE!</v>
      </c>
      <c r="O960" t="e">
        <f>TRIM(CLEAN(MID(Updates!D960,FIND("Employee Name: ",Updates!D960)+15,(FIND("Job Title",Updates!D960)-(FIND("Employee Name: ",Updates!D960)+15)))))</f>
        <v>#VALUE!</v>
      </c>
      <c r="P960" t="e">
        <f t="shared" si="129"/>
        <v>#VALUE!</v>
      </c>
      <c r="Q960" t="e">
        <f t="shared" si="130"/>
        <v>#VALUE!</v>
      </c>
      <c r="R960" t="e">
        <f t="shared" si="131"/>
        <v>#VALUE!</v>
      </c>
      <c r="S960" t="e">
        <f>TRIM(CLEAN(MID(Updates!D960,FIND("Account to clone: ",Updates!D960)+18,(FIND("Position",Updates!D960)-(FIND("Account to clone: ",Updates!D960)+18)))))</f>
        <v>#VALUE!</v>
      </c>
      <c r="T960" t="str">
        <f t="shared" si="132"/>
        <v/>
      </c>
      <c r="U960" t="str">
        <f t="shared" si="133"/>
        <v>No</v>
      </c>
      <c r="V960" t="e">
        <f>TRIM(CLEAN(MID(Updates!D960,FIND("Home Share (H:\ drive) required: ",Updates!D960)+4,(FIND("Group Share (S:\ drive) required: ",Updates!D960)-(FIND("Home Share (H:\ drive) required: ",Updates!D960)+4)))))</f>
        <v>#VALUE!</v>
      </c>
      <c r="W960" t="str">
        <f t="shared" si="134"/>
        <v>No</v>
      </c>
      <c r="X960" t="e">
        <f>TRIM(CLEAN(MID(Updates!D960,FIND("S Drive Path: ",Updates!D960)+14,(FIND("Position",Updates!D960)-(FIND("S Drive Path: ",Updates!D960)+14)))))</f>
        <v>#VALUE!</v>
      </c>
      <c r="Y960" t="e">
        <f>("USR\"&amp;Updates!K960)</f>
        <v>#VALUE!</v>
      </c>
      <c r="Z960" t="e">
        <f>Updates!K960&amp;"$"</f>
        <v>#VALUE!</v>
      </c>
      <c r="AA960" s="11">
        <f t="shared" ca="1" si="135"/>
        <v>15</v>
      </c>
      <c r="AB960" s="6" t="str">
        <f ca="1">LOOKUP(AA960,AC2:AC21,AD2:AD21)</f>
        <v>DC4MDB05</v>
      </c>
    </row>
    <row r="961" spans="1:28" ht="12" customHeight="1">
      <c r="A961" s="6" t="e">
        <f>TRIM(CLEAN(MID(Updates!D961,FIND("Network User Id: ",Updates!D961)+17,(FIND("E-MAIL ACCOUNTS",Updates!D961)-(FIND("Network User Id:",Updates!D961)+17)))))</f>
        <v>#VALUE!</v>
      </c>
      <c r="B961" s="6" t="e">
        <f>TRIM(CLEAN(MID(Updates!D961,FIND("Logon ID: ",Updates!D961)+10,(FIND("Password:",Updates!D961)-(FIND("Logon ID:",Updates!D961)+10)))))</f>
        <v>#VALUE!</v>
      </c>
      <c r="C961" t="e">
        <f>TRIM(CLEAN(MID(Updates!D961,FIND("Primary Address: ",Updates!D961)+17,(FIND("Secondary Address:",Updates!D961)-(FIND("Primary Address: ",Updates!D961)+17)))))</f>
        <v>#VALUE!</v>
      </c>
      <c r="D961" t="e">
        <f>TRIM(CLEAN(MID(Updates!D961,FIND("Secondary Address: ",Updates!D961)+19,(FIND("** PLEASE DO NOT REPLY TO THIS E-MAIL. ",Updates!D961)-(FIND("Secondary Address: ",Updates!D961)+19)))))</f>
        <v>#VALUE!</v>
      </c>
      <c r="E961" t="b">
        <f>IF(COUNT(SEARCH({"transpo.ottawa.on.ca"},D961)),"@ottawa.ca")</f>
        <v>0</v>
      </c>
      <c r="F961" s="9" t="e">
        <f t="shared" si="127"/>
        <v>#VALUE!</v>
      </c>
      <c r="G961" t="e">
        <f>TRIM(CLEAN(MID(Updates!D961,FIND("E-mail Address: ",Updates!D961)+16,(FIND("The employee",Updates!D961)-(FIND("E-mail Address: ",Updates!D961)+16)))))</f>
        <v>#VALUE!</v>
      </c>
      <c r="H961" t="e">
        <f>TRIM(CLEAN(MID(Updates!D961,FIND("Account Password: ",Updates!D961)+18,(FIND("NETWORK ACCOUNTS",Updates!D961)-(FIND("Account Password:",Updates!D961)+18)))))</f>
        <v>#VALUE!</v>
      </c>
      <c r="I961" t="e">
        <f>TRIM(CLEAN(MID(Updates!D961,FIND("Password: ",Updates!D961)+10,(FIND("E-mail",Updates!D961)-(FIND("Password:",Updates!D961)+12)))))</f>
        <v>#VALUE!</v>
      </c>
      <c r="J961" t="e">
        <f>TRIM(CLEAN(MID(Updates!D961,FIND("Account to clone: ",Updates!D961)+18,(FIND("Position",Updates!D961)-(FIND("Account to clone: ",Updates!D961)+18)))))</f>
        <v>#VALUE!</v>
      </c>
      <c r="K961" t="e">
        <f>TRIM(CLEAN(MID(Updates!D961,FIND("Clone permissions of another account: ",Updates!D961)+38,(FIND("Email required:",Updates!D961)-(FIND("Clone permissions of another account: ",Updates!D961)+38)))))</f>
        <v>#VALUE!</v>
      </c>
      <c r="L961" t="e">
        <f t="shared" si="128"/>
        <v>#VALUE!</v>
      </c>
      <c r="M961" s="8" t="e">
        <f>TRIM(CLEAN(MID(Updates!D961,FIND("Branch: ",Updates!D961)+8,(FIND("Division",Updates!D961)-(FIND("Branch: ",Updates!D961)+8)))))</f>
        <v>#VALUE!</v>
      </c>
      <c r="N961" s="8" t="e">
        <f>TRIM(CLEAN(MID(Updates!D961,FIND("Pooled Position: ",Updates!D961)+17,(FIND("Are the",Updates!D961)-(FIND("Pooled Position: ",Updates!D961)+17)))))</f>
        <v>#VALUE!</v>
      </c>
      <c r="O961" t="e">
        <f>TRIM(CLEAN(MID(Updates!D961,FIND("Employee Name: ",Updates!D961)+15,(FIND("Job Title",Updates!D961)-(FIND("Employee Name: ",Updates!D961)+15)))))</f>
        <v>#VALUE!</v>
      </c>
      <c r="P961" t="e">
        <f t="shared" si="129"/>
        <v>#VALUE!</v>
      </c>
      <c r="Q961" t="e">
        <f t="shared" si="130"/>
        <v>#VALUE!</v>
      </c>
      <c r="R961" t="e">
        <f t="shared" si="131"/>
        <v>#VALUE!</v>
      </c>
      <c r="S961" t="e">
        <f>TRIM(CLEAN(MID(Updates!D961,FIND("Account to clone: ",Updates!D961)+18,(FIND("Position",Updates!D961)-(FIND("Account to clone: ",Updates!D961)+18)))))</f>
        <v>#VALUE!</v>
      </c>
      <c r="T961" t="str">
        <f t="shared" si="132"/>
        <v/>
      </c>
      <c r="U961" t="str">
        <f t="shared" si="133"/>
        <v>No</v>
      </c>
      <c r="V961" t="e">
        <f>TRIM(CLEAN(MID(Updates!D961,FIND("Home Share (H:\ drive) required: ",Updates!D961)+4,(FIND("Group Share (S:\ drive) required: ",Updates!D961)-(FIND("Home Share (H:\ drive) required: ",Updates!D961)+4)))))</f>
        <v>#VALUE!</v>
      </c>
      <c r="W961" t="str">
        <f t="shared" si="134"/>
        <v>No</v>
      </c>
      <c r="X961" t="e">
        <f>TRIM(CLEAN(MID(Updates!D961,FIND("S Drive Path: ",Updates!D961)+14,(FIND("Position",Updates!D961)-(FIND("S Drive Path: ",Updates!D961)+14)))))</f>
        <v>#VALUE!</v>
      </c>
      <c r="Y961" t="e">
        <f>("USR\"&amp;Updates!K961)</f>
        <v>#VALUE!</v>
      </c>
      <c r="Z961" t="e">
        <f>Updates!K961&amp;"$"</f>
        <v>#VALUE!</v>
      </c>
      <c r="AA961" s="11">
        <f t="shared" ca="1" si="135"/>
        <v>1</v>
      </c>
      <c r="AB961" s="6" t="str">
        <f ca="1">LOOKUP(AA961,AC2:AC21,AD2:AD21)</f>
        <v>DC1MDB01</v>
      </c>
    </row>
    <row r="962" spans="1:28" ht="12" customHeight="1">
      <c r="A962" s="6" t="e">
        <f>TRIM(CLEAN(MID(Updates!D962,FIND("Network User Id: ",Updates!D962)+17,(FIND("E-MAIL ACCOUNTS",Updates!D962)-(FIND("Network User Id:",Updates!D962)+17)))))</f>
        <v>#VALUE!</v>
      </c>
      <c r="B962" s="6" t="e">
        <f>TRIM(CLEAN(MID(Updates!D962,FIND("Logon ID: ",Updates!D962)+10,(FIND("Password:",Updates!D962)-(FIND("Logon ID:",Updates!D962)+10)))))</f>
        <v>#VALUE!</v>
      </c>
      <c r="C962" t="e">
        <f>TRIM(CLEAN(MID(Updates!D962,FIND("Primary Address: ",Updates!D962)+17,(FIND("Secondary Address:",Updates!D962)-(FIND("Primary Address: ",Updates!D962)+17)))))</f>
        <v>#VALUE!</v>
      </c>
      <c r="D962" t="e">
        <f>TRIM(CLEAN(MID(Updates!D962,FIND("Secondary Address: ",Updates!D962)+19,(FIND("** PLEASE DO NOT REPLY TO THIS E-MAIL. ",Updates!D962)-(FIND("Secondary Address: ",Updates!D962)+19)))))</f>
        <v>#VALUE!</v>
      </c>
      <c r="E962" t="b">
        <f>IF(COUNT(SEARCH({"transpo.ottawa.on.ca"},D962)),"@ottawa.ca")</f>
        <v>0</v>
      </c>
      <c r="F962" s="9" t="e">
        <f t="shared" si="127"/>
        <v>#VALUE!</v>
      </c>
      <c r="G962" t="e">
        <f>TRIM(CLEAN(MID(Updates!D962,FIND("E-mail Address: ",Updates!D962)+16,(FIND("The employee",Updates!D962)-(FIND("E-mail Address: ",Updates!D962)+16)))))</f>
        <v>#VALUE!</v>
      </c>
      <c r="H962" t="e">
        <f>TRIM(CLEAN(MID(Updates!D962,FIND("Account Password: ",Updates!D962)+18,(FIND("NETWORK ACCOUNTS",Updates!D962)-(FIND("Account Password:",Updates!D962)+18)))))</f>
        <v>#VALUE!</v>
      </c>
      <c r="I962" t="e">
        <f>TRIM(CLEAN(MID(Updates!D962,FIND("Password: ",Updates!D962)+10,(FIND("E-mail",Updates!D962)-(FIND("Password:",Updates!D962)+12)))))</f>
        <v>#VALUE!</v>
      </c>
      <c r="J962" t="e">
        <f>TRIM(CLEAN(MID(Updates!D962,FIND("Account to clone: ",Updates!D962)+18,(FIND("Position",Updates!D962)-(FIND("Account to clone: ",Updates!D962)+18)))))</f>
        <v>#VALUE!</v>
      </c>
      <c r="K962" t="e">
        <f>TRIM(CLEAN(MID(Updates!D962,FIND("Clone permissions of another account: ",Updates!D962)+38,(FIND("Email required:",Updates!D962)-(FIND("Clone permissions of another account: ",Updates!D962)+38)))))</f>
        <v>#VALUE!</v>
      </c>
      <c r="L962" t="e">
        <f t="shared" si="128"/>
        <v>#VALUE!</v>
      </c>
      <c r="M962" s="8" t="e">
        <f>TRIM(CLEAN(MID(Updates!D962,FIND("Branch: ",Updates!D962)+8,(FIND("Division",Updates!D962)-(FIND("Branch: ",Updates!D962)+8)))))</f>
        <v>#VALUE!</v>
      </c>
      <c r="N962" s="8" t="e">
        <f>TRIM(CLEAN(MID(Updates!D962,FIND("Pooled Position: ",Updates!D962)+17,(FIND("Are the",Updates!D962)-(FIND("Pooled Position: ",Updates!D962)+17)))))</f>
        <v>#VALUE!</v>
      </c>
      <c r="O962" t="e">
        <f>TRIM(CLEAN(MID(Updates!D962,FIND("Employee Name: ",Updates!D962)+15,(FIND("Job Title",Updates!D962)-(FIND("Employee Name: ",Updates!D962)+15)))))</f>
        <v>#VALUE!</v>
      </c>
      <c r="P962" t="e">
        <f t="shared" si="129"/>
        <v>#VALUE!</v>
      </c>
      <c r="Q962" t="e">
        <f t="shared" si="130"/>
        <v>#VALUE!</v>
      </c>
      <c r="R962" t="e">
        <f t="shared" si="131"/>
        <v>#VALUE!</v>
      </c>
      <c r="S962" t="e">
        <f>TRIM(CLEAN(MID(Updates!D962,FIND("Account to clone: ",Updates!D962)+18,(FIND("Position",Updates!D962)-(FIND("Account to clone: ",Updates!D962)+18)))))</f>
        <v>#VALUE!</v>
      </c>
      <c r="T962" t="str">
        <f t="shared" si="132"/>
        <v/>
      </c>
      <c r="U962" t="str">
        <f t="shared" si="133"/>
        <v>No</v>
      </c>
      <c r="V962" t="e">
        <f>TRIM(CLEAN(MID(Updates!D962,FIND("Home Share (H:\ drive) required: ",Updates!D962)+4,(FIND("Group Share (S:\ drive) required: ",Updates!D962)-(FIND("Home Share (H:\ drive) required: ",Updates!D962)+4)))))</f>
        <v>#VALUE!</v>
      </c>
      <c r="W962" t="str">
        <f t="shared" si="134"/>
        <v>No</v>
      </c>
      <c r="X962" t="e">
        <f>TRIM(CLEAN(MID(Updates!D962,FIND("S Drive Path: ",Updates!D962)+14,(FIND("Position",Updates!D962)-(FIND("S Drive Path: ",Updates!D962)+14)))))</f>
        <v>#VALUE!</v>
      </c>
      <c r="Y962" t="e">
        <f>("USR\"&amp;Updates!K962)</f>
        <v>#VALUE!</v>
      </c>
      <c r="Z962" t="e">
        <f>Updates!K962&amp;"$"</f>
        <v>#VALUE!</v>
      </c>
      <c r="AA962" s="11">
        <f t="shared" ca="1" si="135"/>
        <v>6</v>
      </c>
      <c r="AB962" s="6" t="str">
        <f ca="1">LOOKUP(AA962,AC2:AC21,AD2:AD21)</f>
        <v>DC1MDB06</v>
      </c>
    </row>
    <row r="963" spans="1:28" ht="12" customHeight="1">
      <c r="A963" s="6" t="e">
        <f>TRIM(CLEAN(MID(Updates!D963,FIND("Network User Id: ",Updates!D963)+17,(FIND("E-MAIL ACCOUNTS",Updates!D963)-(FIND("Network User Id:",Updates!D963)+17)))))</f>
        <v>#VALUE!</v>
      </c>
      <c r="B963" s="6" t="e">
        <f>TRIM(CLEAN(MID(Updates!D963,FIND("Logon ID: ",Updates!D963)+10,(FIND("Password:",Updates!D963)-(FIND("Logon ID:",Updates!D963)+10)))))</f>
        <v>#VALUE!</v>
      </c>
      <c r="C963" t="e">
        <f>TRIM(CLEAN(MID(Updates!D963,FIND("Primary Address: ",Updates!D963)+17,(FIND("Secondary Address:",Updates!D963)-(FIND("Primary Address: ",Updates!D963)+17)))))</f>
        <v>#VALUE!</v>
      </c>
      <c r="D963" t="e">
        <f>TRIM(CLEAN(MID(Updates!D963,FIND("Secondary Address: ",Updates!D963)+19,(FIND("** PLEASE DO NOT REPLY TO THIS E-MAIL. ",Updates!D963)-(FIND("Secondary Address: ",Updates!D963)+19)))))</f>
        <v>#VALUE!</v>
      </c>
      <c r="E963" t="b">
        <f>IF(COUNT(SEARCH({"transpo.ottawa.on.ca"},D963)),"@ottawa.ca")</f>
        <v>0</v>
      </c>
      <c r="F963" s="9" t="e">
        <f t="shared" ref="F963:F1000" si="136">TRIM(LEFT(SUBSTITUTE(D963,"@",REPT(" ",LEN(D963))),LEN(D963)))</f>
        <v>#VALUE!</v>
      </c>
      <c r="G963" t="e">
        <f>TRIM(CLEAN(MID(Updates!D963,FIND("E-mail Address: ",Updates!D963)+16,(FIND("The employee",Updates!D963)-(FIND("E-mail Address: ",Updates!D963)+16)))))</f>
        <v>#VALUE!</v>
      </c>
      <c r="H963" t="e">
        <f>TRIM(CLEAN(MID(Updates!D963,FIND("Account Password: ",Updates!D963)+18,(FIND("NETWORK ACCOUNTS",Updates!D963)-(FIND("Account Password:",Updates!D963)+18)))))</f>
        <v>#VALUE!</v>
      </c>
      <c r="I963" t="e">
        <f>TRIM(CLEAN(MID(Updates!D963,FIND("Password: ",Updates!D963)+10,(FIND("E-mail",Updates!D963)-(FIND("Password:",Updates!D963)+12)))))</f>
        <v>#VALUE!</v>
      </c>
      <c r="J963" t="e">
        <f>TRIM(CLEAN(MID(Updates!D963,FIND("Account to clone: ",Updates!D963)+18,(FIND("Position",Updates!D963)-(FIND("Account to clone: ",Updates!D963)+18)))))</f>
        <v>#VALUE!</v>
      </c>
      <c r="K963" t="e">
        <f>TRIM(CLEAN(MID(Updates!D963,FIND("Clone permissions of another account: ",Updates!D963)+38,(FIND("Email required:",Updates!D963)-(FIND("Clone permissions of another account: ",Updates!D963)+38)))))</f>
        <v>#VALUE!</v>
      </c>
      <c r="L963" t="e">
        <f t="shared" ref="L963:L1000" si="137">IF(K963="No","",K963)</f>
        <v>#VALUE!</v>
      </c>
      <c r="M963" s="8" t="e">
        <f>TRIM(CLEAN(MID(Updates!D963,FIND("Branch: ",Updates!D963)+8,(FIND("Division",Updates!D963)-(FIND("Branch: ",Updates!D963)+8)))))</f>
        <v>#VALUE!</v>
      </c>
      <c r="N963" s="8" t="e">
        <f>TRIM(CLEAN(MID(Updates!D963,FIND("Pooled Position: ",Updates!D963)+17,(FIND("Are the",Updates!D963)-(FIND("Pooled Position: ",Updates!D963)+17)))))</f>
        <v>#VALUE!</v>
      </c>
      <c r="O963" t="e">
        <f>TRIM(CLEAN(MID(Updates!D963,FIND("Employee Name: ",Updates!D963)+15,(FIND("Job Title",Updates!D963)-(FIND("Employee Name: ",Updates!D963)+15)))))</f>
        <v>#VALUE!</v>
      </c>
      <c r="P963" t="e">
        <f t="shared" ref="P963:P1000" si="138">TRIM(CLEAN(IF(ISTEXT(B963)=FALSE,A963,IF(ISTEXT(B963)=TRUE,B963))))</f>
        <v>#VALUE!</v>
      </c>
      <c r="Q963" t="e">
        <f t="shared" ref="Q963:Q1000" si="139">TRIM(CLEAN(IF(ISTEXT(G963)=FALSE,D963,IF(ISTEXT(G963)=TRUE,G963))))</f>
        <v>#VALUE!</v>
      </c>
      <c r="R963" t="e">
        <f t="shared" ref="R963:R1000" si="140">TRIM(CLEAN(IF(ISTEXT(I963)=FALSE,H963,IF(ISTEXT(I963)=TRUE,I963))))</f>
        <v>#VALUE!</v>
      </c>
      <c r="S963" t="e">
        <f>TRIM(CLEAN(MID(Updates!D963,FIND("Account to clone: ",Updates!D963)+18,(FIND("Position",Updates!D963)-(FIND("Account to clone: ",Updates!D963)+18)))))</f>
        <v>#VALUE!</v>
      </c>
      <c r="T963" t="str">
        <f t="shared" ref="T963:T1000" si="141">TRIM(CLEAN(IF(ISERROR(S963),"",S963)))</f>
        <v/>
      </c>
      <c r="U963" t="str">
        <f t="shared" ref="U963:U1000" si="142">IF(T963="","No","Yes")</f>
        <v>No</v>
      </c>
      <c r="V963" t="e">
        <f>TRIM(CLEAN(MID(Updates!D963,FIND("Home Share (H:\ drive) required: ",Updates!D963)+4,(FIND("Group Share (S:\ drive) required: ",Updates!D963)-(FIND("Home Share (H:\ drive) required: ",Updates!D963)+4)))))</f>
        <v>#VALUE!</v>
      </c>
      <c r="W963" t="str">
        <f t="shared" ref="W963:W1000" si="143">IF(ISERROR(V963),"No",V963)</f>
        <v>No</v>
      </c>
      <c r="X963" t="e">
        <f>TRIM(CLEAN(MID(Updates!D963,FIND("S Drive Path: ",Updates!D963)+14,(FIND("Position",Updates!D963)-(FIND("S Drive Path: ",Updates!D963)+14)))))</f>
        <v>#VALUE!</v>
      </c>
      <c r="Y963" t="e">
        <f>("USR\"&amp;Updates!K963)</f>
        <v>#VALUE!</v>
      </c>
      <c r="Z963" t="e">
        <f>Updates!K963&amp;"$"</f>
        <v>#VALUE!</v>
      </c>
      <c r="AA963" s="11">
        <f t="shared" ref="AA963:AA1000" ca="1" si="144">RANDBETWEEN(1,20)</f>
        <v>16</v>
      </c>
      <c r="AB963" s="6" t="str">
        <f ca="1">LOOKUP(AA963,AC2:AC21,AD2:AD21)</f>
        <v>DC4MDB06</v>
      </c>
    </row>
    <row r="964" spans="1:28" ht="12" customHeight="1">
      <c r="A964" s="6" t="e">
        <f>TRIM(CLEAN(MID(Updates!D964,FIND("Network User Id: ",Updates!D964)+17,(FIND("E-MAIL ACCOUNTS",Updates!D964)-(FIND("Network User Id:",Updates!D964)+17)))))</f>
        <v>#VALUE!</v>
      </c>
      <c r="B964" s="6" t="e">
        <f>TRIM(CLEAN(MID(Updates!D964,FIND("Logon ID: ",Updates!D964)+10,(FIND("Password:",Updates!D964)-(FIND("Logon ID:",Updates!D964)+10)))))</f>
        <v>#VALUE!</v>
      </c>
      <c r="C964" t="e">
        <f>TRIM(CLEAN(MID(Updates!D964,FIND("Primary Address: ",Updates!D964)+17,(FIND("Secondary Address:",Updates!D964)-(FIND("Primary Address: ",Updates!D964)+17)))))</f>
        <v>#VALUE!</v>
      </c>
      <c r="D964" t="e">
        <f>TRIM(CLEAN(MID(Updates!D964,FIND("Secondary Address: ",Updates!D964)+19,(FIND("** PLEASE DO NOT REPLY TO THIS E-MAIL. ",Updates!D964)-(FIND("Secondary Address: ",Updates!D964)+19)))))</f>
        <v>#VALUE!</v>
      </c>
      <c r="E964" t="b">
        <f>IF(COUNT(SEARCH({"transpo.ottawa.on.ca"},D964)),"@ottawa.ca")</f>
        <v>0</v>
      </c>
      <c r="F964" s="9" t="e">
        <f t="shared" si="136"/>
        <v>#VALUE!</v>
      </c>
      <c r="G964" t="e">
        <f>TRIM(CLEAN(MID(Updates!D964,FIND("E-mail Address: ",Updates!D964)+16,(FIND("The employee",Updates!D964)-(FIND("E-mail Address: ",Updates!D964)+16)))))</f>
        <v>#VALUE!</v>
      </c>
      <c r="H964" t="e">
        <f>TRIM(CLEAN(MID(Updates!D964,FIND("Account Password: ",Updates!D964)+18,(FIND("NETWORK ACCOUNTS",Updates!D964)-(FIND("Account Password:",Updates!D964)+18)))))</f>
        <v>#VALUE!</v>
      </c>
      <c r="I964" t="e">
        <f>TRIM(CLEAN(MID(Updates!D964,FIND("Password: ",Updates!D964)+10,(FIND("E-mail",Updates!D964)-(FIND("Password:",Updates!D964)+12)))))</f>
        <v>#VALUE!</v>
      </c>
      <c r="J964" t="e">
        <f>TRIM(CLEAN(MID(Updates!D964,FIND("Account to clone: ",Updates!D964)+18,(FIND("Position",Updates!D964)-(FIND("Account to clone: ",Updates!D964)+18)))))</f>
        <v>#VALUE!</v>
      </c>
      <c r="K964" t="e">
        <f>TRIM(CLEAN(MID(Updates!D964,FIND("Clone permissions of another account: ",Updates!D964)+38,(FIND("Email required:",Updates!D964)-(FIND("Clone permissions of another account: ",Updates!D964)+38)))))</f>
        <v>#VALUE!</v>
      </c>
      <c r="L964" t="e">
        <f t="shared" si="137"/>
        <v>#VALUE!</v>
      </c>
      <c r="M964" s="8" t="e">
        <f>TRIM(CLEAN(MID(Updates!D964,FIND("Branch: ",Updates!D964)+8,(FIND("Division",Updates!D964)-(FIND("Branch: ",Updates!D964)+8)))))</f>
        <v>#VALUE!</v>
      </c>
      <c r="N964" s="8" t="e">
        <f>TRIM(CLEAN(MID(Updates!D964,FIND("Pooled Position: ",Updates!D964)+17,(FIND("Are the",Updates!D964)-(FIND("Pooled Position: ",Updates!D964)+17)))))</f>
        <v>#VALUE!</v>
      </c>
      <c r="O964" t="e">
        <f>TRIM(CLEAN(MID(Updates!D964,FIND("Employee Name: ",Updates!D964)+15,(FIND("Job Title",Updates!D964)-(FIND("Employee Name: ",Updates!D964)+15)))))</f>
        <v>#VALUE!</v>
      </c>
      <c r="P964" t="e">
        <f t="shared" si="138"/>
        <v>#VALUE!</v>
      </c>
      <c r="Q964" t="e">
        <f t="shared" si="139"/>
        <v>#VALUE!</v>
      </c>
      <c r="R964" t="e">
        <f t="shared" si="140"/>
        <v>#VALUE!</v>
      </c>
      <c r="S964" t="e">
        <f>TRIM(CLEAN(MID(Updates!D964,FIND("Account to clone: ",Updates!D964)+18,(FIND("Position",Updates!D964)-(FIND("Account to clone: ",Updates!D964)+18)))))</f>
        <v>#VALUE!</v>
      </c>
      <c r="T964" t="str">
        <f t="shared" si="141"/>
        <v/>
      </c>
      <c r="U964" t="str">
        <f t="shared" si="142"/>
        <v>No</v>
      </c>
      <c r="V964" t="e">
        <f>TRIM(CLEAN(MID(Updates!D964,FIND("Home Share (H:\ drive) required: ",Updates!D964)+4,(FIND("Group Share (S:\ drive) required: ",Updates!D964)-(FIND("Home Share (H:\ drive) required: ",Updates!D964)+4)))))</f>
        <v>#VALUE!</v>
      </c>
      <c r="W964" t="str">
        <f t="shared" si="143"/>
        <v>No</v>
      </c>
      <c r="X964" t="e">
        <f>TRIM(CLEAN(MID(Updates!D964,FIND("S Drive Path: ",Updates!D964)+14,(FIND("Position",Updates!D964)-(FIND("S Drive Path: ",Updates!D964)+14)))))</f>
        <v>#VALUE!</v>
      </c>
      <c r="Y964" t="e">
        <f>("USR\"&amp;Updates!K964)</f>
        <v>#VALUE!</v>
      </c>
      <c r="Z964" t="e">
        <f>Updates!K964&amp;"$"</f>
        <v>#VALUE!</v>
      </c>
      <c r="AA964" s="11">
        <f t="shared" ca="1" si="144"/>
        <v>12</v>
      </c>
      <c r="AB964" s="6" t="str">
        <f ca="1">LOOKUP(AA964,AC2:AC21,AD2:AD21)</f>
        <v>DC4MDB02</v>
      </c>
    </row>
    <row r="965" spans="1:28" ht="12" customHeight="1">
      <c r="A965" s="6" t="e">
        <f>TRIM(CLEAN(MID(Updates!D965,FIND("Network User Id: ",Updates!D965)+17,(FIND("E-MAIL ACCOUNTS",Updates!D965)-(FIND("Network User Id:",Updates!D965)+17)))))</f>
        <v>#VALUE!</v>
      </c>
      <c r="B965" s="6" t="e">
        <f>TRIM(CLEAN(MID(Updates!D965,FIND("Logon ID: ",Updates!D965)+10,(FIND("Password:",Updates!D965)-(FIND("Logon ID:",Updates!D965)+10)))))</f>
        <v>#VALUE!</v>
      </c>
      <c r="C965" t="e">
        <f>TRIM(CLEAN(MID(Updates!D965,FIND("Primary Address: ",Updates!D965)+17,(FIND("Secondary Address:",Updates!D965)-(FIND("Primary Address: ",Updates!D965)+17)))))</f>
        <v>#VALUE!</v>
      </c>
      <c r="D965" t="e">
        <f>TRIM(CLEAN(MID(Updates!D965,FIND("Secondary Address: ",Updates!D965)+19,(FIND("** PLEASE DO NOT REPLY TO THIS E-MAIL. ",Updates!D965)-(FIND("Secondary Address: ",Updates!D965)+19)))))</f>
        <v>#VALUE!</v>
      </c>
      <c r="E965" t="b">
        <f>IF(COUNT(SEARCH({"transpo.ottawa.on.ca"},D965)),"@ottawa.ca")</f>
        <v>0</v>
      </c>
      <c r="F965" s="9" t="e">
        <f t="shared" si="136"/>
        <v>#VALUE!</v>
      </c>
      <c r="G965" t="e">
        <f>TRIM(CLEAN(MID(Updates!D965,FIND("E-mail Address: ",Updates!D965)+16,(FIND("The employee",Updates!D965)-(FIND("E-mail Address: ",Updates!D965)+16)))))</f>
        <v>#VALUE!</v>
      </c>
      <c r="H965" t="e">
        <f>TRIM(CLEAN(MID(Updates!D965,FIND("Account Password: ",Updates!D965)+18,(FIND("NETWORK ACCOUNTS",Updates!D965)-(FIND("Account Password:",Updates!D965)+18)))))</f>
        <v>#VALUE!</v>
      </c>
      <c r="I965" t="e">
        <f>TRIM(CLEAN(MID(Updates!D965,FIND("Password: ",Updates!D965)+10,(FIND("E-mail",Updates!D965)-(FIND("Password:",Updates!D965)+12)))))</f>
        <v>#VALUE!</v>
      </c>
      <c r="J965" t="e">
        <f>TRIM(CLEAN(MID(Updates!D965,FIND("Account to clone: ",Updates!D965)+18,(FIND("Position",Updates!D965)-(FIND("Account to clone: ",Updates!D965)+18)))))</f>
        <v>#VALUE!</v>
      </c>
      <c r="K965" t="e">
        <f>TRIM(CLEAN(MID(Updates!D965,FIND("Clone permissions of another account: ",Updates!D965)+38,(FIND("Email required:",Updates!D965)-(FIND("Clone permissions of another account: ",Updates!D965)+38)))))</f>
        <v>#VALUE!</v>
      </c>
      <c r="L965" t="e">
        <f t="shared" si="137"/>
        <v>#VALUE!</v>
      </c>
      <c r="M965" s="8" t="e">
        <f>TRIM(CLEAN(MID(Updates!D965,FIND("Branch: ",Updates!D965)+8,(FIND("Division",Updates!D965)-(FIND("Branch: ",Updates!D965)+8)))))</f>
        <v>#VALUE!</v>
      </c>
      <c r="N965" s="8" t="e">
        <f>TRIM(CLEAN(MID(Updates!D965,FIND("Pooled Position: ",Updates!D965)+17,(FIND("Are the",Updates!D965)-(FIND("Pooled Position: ",Updates!D965)+17)))))</f>
        <v>#VALUE!</v>
      </c>
      <c r="O965" t="e">
        <f>TRIM(CLEAN(MID(Updates!D965,FIND("Employee Name: ",Updates!D965)+15,(FIND("Job Title",Updates!D965)-(FIND("Employee Name: ",Updates!D965)+15)))))</f>
        <v>#VALUE!</v>
      </c>
      <c r="P965" t="e">
        <f t="shared" si="138"/>
        <v>#VALUE!</v>
      </c>
      <c r="Q965" t="e">
        <f t="shared" si="139"/>
        <v>#VALUE!</v>
      </c>
      <c r="R965" t="e">
        <f t="shared" si="140"/>
        <v>#VALUE!</v>
      </c>
      <c r="S965" t="e">
        <f>TRIM(CLEAN(MID(Updates!D965,FIND("Account to clone: ",Updates!D965)+18,(FIND("Position",Updates!D965)-(FIND("Account to clone: ",Updates!D965)+18)))))</f>
        <v>#VALUE!</v>
      </c>
      <c r="T965" t="str">
        <f t="shared" si="141"/>
        <v/>
      </c>
      <c r="U965" t="str">
        <f t="shared" si="142"/>
        <v>No</v>
      </c>
      <c r="V965" t="e">
        <f>TRIM(CLEAN(MID(Updates!D965,FIND("Home Share (H:\ drive) required: ",Updates!D965)+4,(FIND("Group Share (S:\ drive) required: ",Updates!D965)-(FIND("Home Share (H:\ drive) required: ",Updates!D965)+4)))))</f>
        <v>#VALUE!</v>
      </c>
      <c r="W965" t="str">
        <f t="shared" si="143"/>
        <v>No</v>
      </c>
      <c r="X965" t="e">
        <f>TRIM(CLEAN(MID(Updates!D965,FIND("S Drive Path: ",Updates!D965)+14,(FIND("Position",Updates!D965)-(FIND("S Drive Path: ",Updates!D965)+14)))))</f>
        <v>#VALUE!</v>
      </c>
      <c r="Y965" t="e">
        <f>("USR\"&amp;Updates!K965)</f>
        <v>#VALUE!</v>
      </c>
      <c r="Z965" t="e">
        <f>Updates!K965&amp;"$"</f>
        <v>#VALUE!</v>
      </c>
      <c r="AA965" s="11">
        <f t="shared" ca="1" si="144"/>
        <v>9</v>
      </c>
      <c r="AB965" s="6" t="str">
        <f ca="1">LOOKUP(AA965,AC2:AC21,AD2:AD21)</f>
        <v>DC1MDB09</v>
      </c>
    </row>
    <row r="966" spans="1:28" ht="12" customHeight="1">
      <c r="A966" s="6" t="e">
        <f>TRIM(CLEAN(MID(Updates!D966,FIND("Network User Id: ",Updates!D966)+17,(FIND("E-MAIL ACCOUNTS",Updates!D966)-(FIND("Network User Id:",Updates!D966)+17)))))</f>
        <v>#VALUE!</v>
      </c>
      <c r="B966" s="6" t="e">
        <f>TRIM(CLEAN(MID(Updates!D966,FIND("Logon ID: ",Updates!D966)+10,(FIND("Password:",Updates!D966)-(FIND("Logon ID:",Updates!D966)+10)))))</f>
        <v>#VALUE!</v>
      </c>
      <c r="C966" t="e">
        <f>TRIM(CLEAN(MID(Updates!D966,FIND("Primary Address: ",Updates!D966)+17,(FIND("Secondary Address:",Updates!D966)-(FIND("Primary Address: ",Updates!D966)+17)))))</f>
        <v>#VALUE!</v>
      </c>
      <c r="D966" t="e">
        <f>TRIM(CLEAN(MID(Updates!D966,FIND("Secondary Address: ",Updates!D966)+19,(FIND("** PLEASE DO NOT REPLY TO THIS E-MAIL. ",Updates!D966)-(FIND("Secondary Address: ",Updates!D966)+19)))))</f>
        <v>#VALUE!</v>
      </c>
      <c r="E966" t="b">
        <f>IF(COUNT(SEARCH({"transpo.ottawa.on.ca"},D966)),"@ottawa.ca")</f>
        <v>0</v>
      </c>
      <c r="F966" s="9" t="e">
        <f t="shared" si="136"/>
        <v>#VALUE!</v>
      </c>
      <c r="G966" t="e">
        <f>TRIM(CLEAN(MID(Updates!D966,FIND("E-mail Address: ",Updates!D966)+16,(FIND("The employee",Updates!D966)-(FIND("E-mail Address: ",Updates!D966)+16)))))</f>
        <v>#VALUE!</v>
      </c>
      <c r="H966" t="e">
        <f>TRIM(CLEAN(MID(Updates!D966,FIND("Account Password: ",Updates!D966)+18,(FIND("NETWORK ACCOUNTS",Updates!D966)-(FIND("Account Password:",Updates!D966)+18)))))</f>
        <v>#VALUE!</v>
      </c>
      <c r="I966" t="e">
        <f>TRIM(CLEAN(MID(Updates!D966,FIND("Password: ",Updates!D966)+10,(FIND("E-mail",Updates!D966)-(FIND("Password:",Updates!D966)+12)))))</f>
        <v>#VALUE!</v>
      </c>
      <c r="J966" t="e">
        <f>TRIM(CLEAN(MID(Updates!D966,FIND("Account to clone: ",Updates!D966)+18,(FIND("Position",Updates!D966)-(FIND("Account to clone: ",Updates!D966)+18)))))</f>
        <v>#VALUE!</v>
      </c>
      <c r="K966" t="e">
        <f>TRIM(CLEAN(MID(Updates!D966,FIND("Clone permissions of another account: ",Updates!D966)+38,(FIND("Email required:",Updates!D966)-(FIND("Clone permissions of another account: ",Updates!D966)+38)))))</f>
        <v>#VALUE!</v>
      </c>
      <c r="L966" t="e">
        <f t="shared" si="137"/>
        <v>#VALUE!</v>
      </c>
      <c r="M966" s="8" t="e">
        <f>TRIM(CLEAN(MID(Updates!D966,FIND("Branch: ",Updates!D966)+8,(FIND("Division",Updates!D966)-(FIND("Branch: ",Updates!D966)+8)))))</f>
        <v>#VALUE!</v>
      </c>
      <c r="N966" s="8" t="e">
        <f>TRIM(CLEAN(MID(Updates!D966,FIND("Pooled Position: ",Updates!D966)+17,(FIND("Are the",Updates!D966)-(FIND("Pooled Position: ",Updates!D966)+17)))))</f>
        <v>#VALUE!</v>
      </c>
      <c r="O966" t="e">
        <f>TRIM(CLEAN(MID(Updates!D966,FIND("Employee Name: ",Updates!D966)+15,(FIND("Job Title",Updates!D966)-(FIND("Employee Name: ",Updates!D966)+15)))))</f>
        <v>#VALUE!</v>
      </c>
      <c r="P966" t="e">
        <f t="shared" si="138"/>
        <v>#VALUE!</v>
      </c>
      <c r="Q966" t="e">
        <f t="shared" si="139"/>
        <v>#VALUE!</v>
      </c>
      <c r="R966" t="e">
        <f t="shared" si="140"/>
        <v>#VALUE!</v>
      </c>
      <c r="S966" t="e">
        <f>TRIM(CLEAN(MID(Updates!D966,FIND("Account to clone: ",Updates!D966)+18,(FIND("Position",Updates!D966)-(FIND("Account to clone: ",Updates!D966)+18)))))</f>
        <v>#VALUE!</v>
      </c>
      <c r="T966" t="str">
        <f t="shared" si="141"/>
        <v/>
      </c>
      <c r="U966" t="str">
        <f t="shared" si="142"/>
        <v>No</v>
      </c>
      <c r="V966" t="e">
        <f>TRIM(CLEAN(MID(Updates!D966,FIND("Home Share (H:\ drive) required: ",Updates!D966)+4,(FIND("Group Share (S:\ drive) required: ",Updates!D966)-(FIND("Home Share (H:\ drive) required: ",Updates!D966)+4)))))</f>
        <v>#VALUE!</v>
      </c>
      <c r="W966" t="str">
        <f t="shared" si="143"/>
        <v>No</v>
      </c>
      <c r="X966" t="e">
        <f>TRIM(CLEAN(MID(Updates!D966,FIND("S Drive Path: ",Updates!D966)+14,(FIND("Position",Updates!D966)-(FIND("S Drive Path: ",Updates!D966)+14)))))</f>
        <v>#VALUE!</v>
      </c>
      <c r="Y966" t="e">
        <f>("USR\"&amp;Updates!K966)</f>
        <v>#VALUE!</v>
      </c>
      <c r="Z966" t="e">
        <f>Updates!K966&amp;"$"</f>
        <v>#VALUE!</v>
      </c>
      <c r="AA966" s="11">
        <f t="shared" ca="1" si="144"/>
        <v>2</v>
      </c>
      <c r="AB966" s="6" t="str">
        <f ca="1">LOOKUP(AA966,AC2:AC21,AD2:AD21)</f>
        <v>DC1MDB02</v>
      </c>
    </row>
    <row r="967" spans="1:28" ht="12" customHeight="1">
      <c r="A967" s="6" t="e">
        <f>TRIM(CLEAN(MID(Updates!D967,FIND("Network User Id: ",Updates!D967)+17,(FIND("E-MAIL ACCOUNTS",Updates!D967)-(FIND("Network User Id:",Updates!D967)+17)))))</f>
        <v>#VALUE!</v>
      </c>
      <c r="B967" s="6" t="e">
        <f>TRIM(CLEAN(MID(Updates!D967,FIND("Logon ID: ",Updates!D967)+10,(FIND("Password:",Updates!D967)-(FIND("Logon ID:",Updates!D967)+10)))))</f>
        <v>#VALUE!</v>
      </c>
      <c r="C967" t="e">
        <f>TRIM(CLEAN(MID(Updates!D967,FIND("Primary Address: ",Updates!D967)+17,(FIND("Secondary Address:",Updates!D967)-(FIND("Primary Address: ",Updates!D967)+17)))))</f>
        <v>#VALUE!</v>
      </c>
      <c r="D967" t="e">
        <f>TRIM(CLEAN(MID(Updates!D967,FIND("Secondary Address: ",Updates!D967)+19,(FIND("** PLEASE DO NOT REPLY TO THIS E-MAIL. ",Updates!D967)-(FIND("Secondary Address: ",Updates!D967)+19)))))</f>
        <v>#VALUE!</v>
      </c>
      <c r="E967" t="b">
        <f>IF(COUNT(SEARCH({"transpo.ottawa.on.ca"},D967)),"@ottawa.ca")</f>
        <v>0</v>
      </c>
      <c r="F967" s="9" t="e">
        <f t="shared" si="136"/>
        <v>#VALUE!</v>
      </c>
      <c r="G967" t="e">
        <f>TRIM(CLEAN(MID(Updates!D967,FIND("E-mail Address: ",Updates!D967)+16,(FIND("The employee",Updates!D967)-(FIND("E-mail Address: ",Updates!D967)+16)))))</f>
        <v>#VALUE!</v>
      </c>
      <c r="H967" t="e">
        <f>TRIM(CLEAN(MID(Updates!D967,FIND("Account Password: ",Updates!D967)+18,(FIND("NETWORK ACCOUNTS",Updates!D967)-(FIND("Account Password:",Updates!D967)+18)))))</f>
        <v>#VALUE!</v>
      </c>
      <c r="I967" t="e">
        <f>TRIM(CLEAN(MID(Updates!D967,FIND("Password: ",Updates!D967)+10,(FIND("E-mail",Updates!D967)-(FIND("Password:",Updates!D967)+12)))))</f>
        <v>#VALUE!</v>
      </c>
      <c r="J967" t="e">
        <f>TRIM(CLEAN(MID(Updates!D967,FIND("Account to clone: ",Updates!D967)+18,(FIND("Position",Updates!D967)-(FIND("Account to clone: ",Updates!D967)+18)))))</f>
        <v>#VALUE!</v>
      </c>
      <c r="K967" t="e">
        <f>TRIM(CLEAN(MID(Updates!D967,FIND("Clone permissions of another account: ",Updates!D967)+38,(FIND("Email required:",Updates!D967)-(FIND("Clone permissions of another account: ",Updates!D967)+38)))))</f>
        <v>#VALUE!</v>
      </c>
      <c r="L967" t="e">
        <f t="shared" si="137"/>
        <v>#VALUE!</v>
      </c>
      <c r="M967" s="8" t="e">
        <f>TRIM(CLEAN(MID(Updates!D967,FIND("Branch: ",Updates!D967)+8,(FIND("Division",Updates!D967)-(FIND("Branch: ",Updates!D967)+8)))))</f>
        <v>#VALUE!</v>
      </c>
      <c r="N967" s="8" t="e">
        <f>TRIM(CLEAN(MID(Updates!D967,FIND("Pooled Position: ",Updates!D967)+17,(FIND("Are the",Updates!D967)-(FIND("Pooled Position: ",Updates!D967)+17)))))</f>
        <v>#VALUE!</v>
      </c>
      <c r="O967" t="e">
        <f>TRIM(CLEAN(MID(Updates!D967,FIND("Employee Name: ",Updates!D967)+15,(FIND("Job Title",Updates!D967)-(FIND("Employee Name: ",Updates!D967)+15)))))</f>
        <v>#VALUE!</v>
      </c>
      <c r="P967" t="e">
        <f t="shared" si="138"/>
        <v>#VALUE!</v>
      </c>
      <c r="Q967" t="e">
        <f t="shared" si="139"/>
        <v>#VALUE!</v>
      </c>
      <c r="R967" t="e">
        <f t="shared" si="140"/>
        <v>#VALUE!</v>
      </c>
      <c r="S967" t="e">
        <f>TRIM(CLEAN(MID(Updates!D967,FIND("Account to clone: ",Updates!D967)+18,(FIND("Position",Updates!D967)-(FIND("Account to clone: ",Updates!D967)+18)))))</f>
        <v>#VALUE!</v>
      </c>
      <c r="T967" t="str">
        <f t="shared" si="141"/>
        <v/>
      </c>
      <c r="U967" t="str">
        <f t="shared" si="142"/>
        <v>No</v>
      </c>
      <c r="V967" t="e">
        <f>TRIM(CLEAN(MID(Updates!D967,FIND("Home Share (H:\ drive) required: ",Updates!D967)+4,(FIND("Group Share (S:\ drive) required: ",Updates!D967)-(FIND("Home Share (H:\ drive) required: ",Updates!D967)+4)))))</f>
        <v>#VALUE!</v>
      </c>
      <c r="W967" t="str">
        <f t="shared" si="143"/>
        <v>No</v>
      </c>
      <c r="X967" t="e">
        <f>TRIM(CLEAN(MID(Updates!D967,FIND("S Drive Path: ",Updates!D967)+14,(FIND("Position",Updates!D967)-(FIND("S Drive Path: ",Updates!D967)+14)))))</f>
        <v>#VALUE!</v>
      </c>
      <c r="Y967" t="e">
        <f>("USR\"&amp;Updates!K967)</f>
        <v>#VALUE!</v>
      </c>
      <c r="Z967" t="e">
        <f>Updates!K967&amp;"$"</f>
        <v>#VALUE!</v>
      </c>
      <c r="AA967" s="11">
        <f t="shared" ca="1" si="144"/>
        <v>7</v>
      </c>
      <c r="AB967" s="6" t="str">
        <f ca="1">LOOKUP(AA967,AC2:AC21,AD2:AD21)</f>
        <v>DC1MDB07</v>
      </c>
    </row>
    <row r="968" spans="1:28" ht="12" customHeight="1">
      <c r="A968" s="6" t="e">
        <f>TRIM(CLEAN(MID(Updates!D968,FIND("Network User Id: ",Updates!D968)+17,(FIND("E-MAIL ACCOUNTS",Updates!D968)-(FIND("Network User Id:",Updates!D968)+17)))))</f>
        <v>#VALUE!</v>
      </c>
      <c r="B968" s="6" t="e">
        <f>TRIM(CLEAN(MID(Updates!D968,FIND("Logon ID: ",Updates!D968)+10,(FIND("Password:",Updates!D968)-(FIND("Logon ID:",Updates!D968)+10)))))</f>
        <v>#VALUE!</v>
      </c>
      <c r="C968" t="e">
        <f>TRIM(CLEAN(MID(Updates!D968,FIND("Primary Address: ",Updates!D968)+17,(FIND("Secondary Address:",Updates!D968)-(FIND("Primary Address: ",Updates!D968)+17)))))</f>
        <v>#VALUE!</v>
      </c>
      <c r="D968" t="e">
        <f>TRIM(CLEAN(MID(Updates!D968,FIND("Secondary Address: ",Updates!D968)+19,(FIND("** PLEASE DO NOT REPLY TO THIS E-MAIL. ",Updates!D968)-(FIND("Secondary Address: ",Updates!D968)+19)))))</f>
        <v>#VALUE!</v>
      </c>
      <c r="E968" t="b">
        <f>IF(COUNT(SEARCH({"transpo.ottawa.on.ca"},D968)),"@ottawa.ca")</f>
        <v>0</v>
      </c>
      <c r="F968" s="9" t="e">
        <f t="shared" si="136"/>
        <v>#VALUE!</v>
      </c>
      <c r="G968" t="e">
        <f>TRIM(CLEAN(MID(Updates!D968,FIND("E-mail Address: ",Updates!D968)+16,(FIND("The employee",Updates!D968)-(FIND("E-mail Address: ",Updates!D968)+16)))))</f>
        <v>#VALUE!</v>
      </c>
      <c r="H968" t="e">
        <f>TRIM(CLEAN(MID(Updates!D968,FIND("Account Password: ",Updates!D968)+18,(FIND("NETWORK ACCOUNTS",Updates!D968)-(FIND("Account Password:",Updates!D968)+18)))))</f>
        <v>#VALUE!</v>
      </c>
      <c r="I968" t="e">
        <f>TRIM(CLEAN(MID(Updates!D968,FIND("Password: ",Updates!D968)+10,(FIND("E-mail",Updates!D968)-(FIND("Password:",Updates!D968)+12)))))</f>
        <v>#VALUE!</v>
      </c>
      <c r="J968" t="e">
        <f>TRIM(CLEAN(MID(Updates!D968,FIND("Account to clone: ",Updates!D968)+18,(FIND("Position",Updates!D968)-(FIND("Account to clone: ",Updates!D968)+18)))))</f>
        <v>#VALUE!</v>
      </c>
      <c r="K968" t="e">
        <f>TRIM(CLEAN(MID(Updates!D968,FIND("Clone permissions of another account: ",Updates!D968)+38,(FIND("Email required:",Updates!D968)-(FIND("Clone permissions of another account: ",Updates!D968)+38)))))</f>
        <v>#VALUE!</v>
      </c>
      <c r="L968" t="e">
        <f t="shared" si="137"/>
        <v>#VALUE!</v>
      </c>
      <c r="M968" s="8" t="e">
        <f>TRIM(CLEAN(MID(Updates!D968,FIND("Branch: ",Updates!D968)+8,(FIND("Division",Updates!D968)-(FIND("Branch: ",Updates!D968)+8)))))</f>
        <v>#VALUE!</v>
      </c>
      <c r="N968" s="8" t="e">
        <f>TRIM(CLEAN(MID(Updates!D968,FIND("Pooled Position: ",Updates!D968)+17,(FIND("Are the",Updates!D968)-(FIND("Pooled Position: ",Updates!D968)+17)))))</f>
        <v>#VALUE!</v>
      </c>
      <c r="O968" t="e">
        <f>TRIM(CLEAN(MID(Updates!D968,FIND("Employee Name: ",Updates!D968)+15,(FIND("Job Title",Updates!D968)-(FIND("Employee Name: ",Updates!D968)+15)))))</f>
        <v>#VALUE!</v>
      </c>
      <c r="P968" t="e">
        <f t="shared" si="138"/>
        <v>#VALUE!</v>
      </c>
      <c r="Q968" t="e">
        <f t="shared" si="139"/>
        <v>#VALUE!</v>
      </c>
      <c r="R968" t="e">
        <f t="shared" si="140"/>
        <v>#VALUE!</v>
      </c>
      <c r="S968" t="e">
        <f>TRIM(CLEAN(MID(Updates!D968,FIND("Account to clone: ",Updates!D968)+18,(FIND("Position",Updates!D968)-(FIND("Account to clone: ",Updates!D968)+18)))))</f>
        <v>#VALUE!</v>
      </c>
      <c r="T968" t="str">
        <f t="shared" si="141"/>
        <v/>
      </c>
      <c r="U968" t="str">
        <f t="shared" si="142"/>
        <v>No</v>
      </c>
      <c r="V968" t="e">
        <f>TRIM(CLEAN(MID(Updates!D968,FIND("Home Share (H:\ drive) required: ",Updates!D968)+4,(FIND("Group Share (S:\ drive) required: ",Updates!D968)-(FIND("Home Share (H:\ drive) required: ",Updates!D968)+4)))))</f>
        <v>#VALUE!</v>
      </c>
      <c r="W968" t="str">
        <f t="shared" si="143"/>
        <v>No</v>
      </c>
      <c r="X968" t="e">
        <f>TRIM(CLEAN(MID(Updates!D968,FIND("S Drive Path: ",Updates!D968)+14,(FIND("Position",Updates!D968)-(FIND("S Drive Path: ",Updates!D968)+14)))))</f>
        <v>#VALUE!</v>
      </c>
      <c r="Y968" t="e">
        <f>("USR\"&amp;Updates!K968)</f>
        <v>#VALUE!</v>
      </c>
      <c r="Z968" t="e">
        <f>Updates!K968&amp;"$"</f>
        <v>#VALUE!</v>
      </c>
      <c r="AA968" s="11">
        <f t="shared" ca="1" si="144"/>
        <v>7</v>
      </c>
      <c r="AB968" s="6" t="str">
        <f ca="1">LOOKUP(AA968,AC2:AC21,AD2:AD21)</f>
        <v>DC1MDB07</v>
      </c>
    </row>
    <row r="969" spans="1:28" ht="12" customHeight="1">
      <c r="A969" s="6" t="e">
        <f>TRIM(CLEAN(MID(Updates!D969,FIND("Network User Id: ",Updates!D969)+17,(FIND("E-MAIL ACCOUNTS",Updates!D969)-(FIND("Network User Id:",Updates!D969)+17)))))</f>
        <v>#VALUE!</v>
      </c>
      <c r="B969" s="6" t="e">
        <f>TRIM(CLEAN(MID(Updates!D969,FIND("Logon ID: ",Updates!D969)+10,(FIND("Password:",Updates!D969)-(FIND("Logon ID:",Updates!D969)+10)))))</f>
        <v>#VALUE!</v>
      </c>
      <c r="C969" t="e">
        <f>TRIM(CLEAN(MID(Updates!D969,FIND("Primary Address: ",Updates!D969)+17,(FIND("Secondary Address:",Updates!D969)-(FIND("Primary Address: ",Updates!D969)+17)))))</f>
        <v>#VALUE!</v>
      </c>
      <c r="D969" t="e">
        <f>TRIM(CLEAN(MID(Updates!D969,FIND("Secondary Address: ",Updates!D969)+19,(FIND("** PLEASE DO NOT REPLY TO THIS E-MAIL. ",Updates!D969)-(FIND("Secondary Address: ",Updates!D969)+19)))))</f>
        <v>#VALUE!</v>
      </c>
      <c r="E969" t="b">
        <f>IF(COUNT(SEARCH({"transpo.ottawa.on.ca"},D969)),"@ottawa.ca")</f>
        <v>0</v>
      </c>
      <c r="F969" s="9" t="e">
        <f t="shared" si="136"/>
        <v>#VALUE!</v>
      </c>
      <c r="G969" t="e">
        <f>TRIM(CLEAN(MID(Updates!D969,FIND("E-mail Address: ",Updates!D969)+16,(FIND("The employee",Updates!D969)-(FIND("E-mail Address: ",Updates!D969)+16)))))</f>
        <v>#VALUE!</v>
      </c>
      <c r="H969" t="e">
        <f>TRIM(CLEAN(MID(Updates!D969,FIND("Account Password: ",Updates!D969)+18,(FIND("NETWORK ACCOUNTS",Updates!D969)-(FIND("Account Password:",Updates!D969)+18)))))</f>
        <v>#VALUE!</v>
      </c>
      <c r="I969" t="e">
        <f>TRIM(CLEAN(MID(Updates!D969,FIND("Password: ",Updates!D969)+10,(FIND("E-mail",Updates!D969)-(FIND("Password:",Updates!D969)+12)))))</f>
        <v>#VALUE!</v>
      </c>
      <c r="J969" t="e">
        <f>TRIM(CLEAN(MID(Updates!D969,FIND("Account to clone: ",Updates!D969)+18,(FIND("Position",Updates!D969)-(FIND("Account to clone: ",Updates!D969)+18)))))</f>
        <v>#VALUE!</v>
      </c>
      <c r="K969" t="e">
        <f>TRIM(CLEAN(MID(Updates!D969,FIND("Clone permissions of another account: ",Updates!D969)+38,(FIND("Email required:",Updates!D969)-(FIND("Clone permissions of another account: ",Updates!D969)+38)))))</f>
        <v>#VALUE!</v>
      </c>
      <c r="L969" t="e">
        <f t="shared" si="137"/>
        <v>#VALUE!</v>
      </c>
      <c r="M969" s="8" t="e">
        <f>TRIM(CLEAN(MID(Updates!D969,FIND("Branch: ",Updates!D969)+8,(FIND("Division",Updates!D969)-(FIND("Branch: ",Updates!D969)+8)))))</f>
        <v>#VALUE!</v>
      </c>
      <c r="N969" s="8" t="e">
        <f>TRIM(CLEAN(MID(Updates!D969,FIND("Pooled Position: ",Updates!D969)+17,(FIND("Are the",Updates!D969)-(FIND("Pooled Position: ",Updates!D969)+17)))))</f>
        <v>#VALUE!</v>
      </c>
      <c r="O969" t="e">
        <f>TRIM(CLEAN(MID(Updates!D969,FIND("Employee Name: ",Updates!D969)+15,(FIND("Job Title",Updates!D969)-(FIND("Employee Name: ",Updates!D969)+15)))))</f>
        <v>#VALUE!</v>
      </c>
      <c r="P969" t="e">
        <f t="shared" si="138"/>
        <v>#VALUE!</v>
      </c>
      <c r="Q969" t="e">
        <f t="shared" si="139"/>
        <v>#VALUE!</v>
      </c>
      <c r="R969" t="e">
        <f t="shared" si="140"/>
        <v>#VALUE!</v>
      </c>
      <c r="S969" t="e">
        <f>TRIM(CLEAN(MID(Updates!D969,FIND("Account to clone: ",Updates!D969)+18,(FIND("Position",Updates!D969)-(FIND("Account to clone: ",Updates!D969)+18)))))</f>
        <v>#VALUE!</v>
      </c>
      <c r="T969" t="str">
        <f t="shared" si="141"/>
        <v/>
      </c>
      <c r="U969" t="str">
        <f t="shared" si="142"/>
        <v>No</v>
      </c>
      <c r="V969" t="e">
        <f>TRIM(CLEAN(MID(Updates!D969,FIND("Home Share (H:\ drive) required: ",Updates!D969)+4,(FIND("Group Share (S:\ drive) required: ",Updates!D969)-(FIND("Home Share (H:\ drive) required: ",Updates!D969)+4)))))</f>
        <v>#VALUE!</v>
      </c>
      <c r="W969" t="str">
        <f t="shared" si="143"/>
        <v>No</v>
      </c>
      <c r="X969" t="e">
        <f>TRIM(CLEAN(MID(Updates!D969,FIND("S Drive Path: ",Updates!D969)+14,(FIND("Position",Updates!D969)-(FIND("S Drive Path: ",Updates!D969)+14)))))</f>
        <v>#VALUE!</v>
      </c>
      <c r="Y969" t="e">
        <f>("USR\"&amp;Updates!K969)</f>
        <v>#VALUE!</v>
      </c>
      <c r="Z969" t="e">
        <f>Updates!K969&amp;"$"</f>
        <v>#VALUE!</v>
      </c>
      <c r="AA969" s="11">
        <f t="shared" ca="1" si="144"/>
        <v>20</v>
      </c>
      <c r="AB969" s="6" t="str">
        <f ca="1">LOOKUP(AA969,AC2:AC21,AD2:AD21)</f>
        <v>DC4MDB10</v>
      </c>
    </row>
    <row r="970" spans="1:28" ht="12" customHeight="1">
      <c r="A970" s="6" t="e">
        <f>TRIM(CLEAN(MID(Updates!D970,FIND("Network User Id: ",Updates!D970)+17,(FIND("E-MAIL ACCOUNTS",Updates!D970)-(FIND("Network User Id:",Updates!D970)+17)))))</f>
        <v>#VALUE!</v>
      </c>
      <c r="B970" s="6" t="e">
        <f>TRIM(CLEAN(MID(Updates!D970,FIND("Logon ID: ",Updates!D970)+10,(FIND("Password:",Updates!D970)-(FIND("Logon ID:",Updates!D970)+10)))))</f>
        <v>#VALUE!</v>
      </c>
      <c r="C970" t="e">
        <f>TRIM(CLEAN(MID(Updates!D970,FIND("Primary Address: ",Updates!D970)+17,(FIND("Secondary Address:",Updates!D970)-(FIND("Primary Address: ",Updates!D970)+17)))))</f>
        <v>#VALUE!</v>
      </c>
      <c r="D970" t="e">
        <f>TRIM(CLEAN(MID(Updates!D970,FIND("Secondary Address: ",Updates!D970)+19,(FIND("** PLEASE DO NOT REPLY TO THIS E-MAIL. ",Updates!D970)-(FIND("Secondary Address: ",Updates!D970)+19)))))</f>
        <v>#VALUE!</v>
      </c>
      <c r="E970" t="b">
        <f>IF(COUNT(SEARCH({"transpo.ottawa.on.ca"},D970)),"@ottawa.ca")</f>
        <v>0</v>
      </c>
      <c r="F970" s="9" t="e">
        <f t="shared" si="136"/>
        <v>#VALUE!</v>
      </c>
      <c r="G970" t="e">
        <f>TRIM(CLEAN(MID(Updates!D970,FIND("E-mail Address: ",Updates!D970)+16,(FIND("The employee",Updates!D970)-(FIND("E-mail Address: ",Updates!D970)+16)))))</f>
        <v>#VALUE!</v>
      </c>
      <c r="H970" t="e">
        <f>TRIM(CLEAN(MID(Updates!D970,FIND("Account Password: ",Updates!D970)+18,(FIND("NETWORK ACCOUNTS",Updates!D970)-(FIND("Account Password:",Updates!D970)+18)))))</f>
        <v>#VALUE!</v>
      </c>
      <c r="I970" t="e">
        <f>TRIM(CLEAN(MID(Updates!D970,FIND("Password: ",Updates!D970)+10,(FIND("E-mail",Updates!D970)-(FIND("Password:",Updates!D970)+12)))))</f>
        <v>#VALUE!</v>
      </c>
      <c r="J970" t="e">
        <f>TRIM(CLEAN(MID(Updates!D970,FIND("Account to clone: ",Updates!D970)+18,(FIND("Position",Updates!D970)-(FIND("Account to clone: ",Updates!D970)+18)))))</f>
        <v>#VALUE!</v>
      </c>
      <c r="K970" t="e">
        <f>TRIM(CLEAN(MID(Updates!D970,FIND("Clone permissions of another account: ",Updates!D970)+38,(FIND("Email required:",Updates!D970)-(FIND("Clone permissions of another account: ",Updates!D970)+38)))))</f>
        <v>#VALUE!</v>
      </c>
      <c r="L970" t="e">
        <f t="shared" si="137"/>
        <v>#VALUE!</v>
      </c>
      <c r="M970" s="8" t="e">
        <f>TRIM(CLEAN(MID(Updates!D970,FIND("Branch: ",Updates!D970)+8,(FIND("Division",Updates!D970)-(FIND("Branch: ",Updates!D970)+8)))))</f>
        <v>#VALUE!</v>
      </c>
      <c r="N970" s="8" t="e">
        <f>TRIM(CLEAN(MID(Updates!D970,FIND("Pooled Position: ",Updates!D970)+17,(FIND("Are the",Updates!D970)-(FIND("Pooled Position: ",Updates!D970)+17)))))</f>
        <v>#VALUE!</v>
      </c>
      <c r="O970" t="e">
        <f>TRIM(CLEAN(MID(Updates!D970,FIND("Employee Name: ",Updates!D970)+15,(FIND("Job Title",Updates!D970)-(FIND("Employee Name: ",Updates!D970)+15)))))</f>
        <v>#VALUE!</v>
      </c>
      <c r="P970" t="e">
        <f t="shared" si="138"/>
        <v>#VALUE!</v>
      </c>
      <c r="Q970" t="e">
        <f t="shared" si="139"/>
        <v>#VALUE!</v>
      </c>
      <c r="R970" t="e">
        <f t="shared" si="140"/>
        <v>#VALUE!</v>
      </c>
      <c r="S970" t="e">
        <f>TRIM(CLEAN(MID(Updates!D970,FIND("Account to clone: ",Updates!D970)+18,(FIND("Position",Updates!D970)-(FIND("Account to clone: ",Updates!D970)+18)))))</f>
        <v>#VALUE!</v>
      </c>
      <c r="T970" t="str">
        <f t="shared" si="141"/>
        <v/>
      </c>
      <c r="U970" t="str">
        <f t="shared" si="142"/>
        <v>No</v>
      </c>
      <c r="V970" t="e">
        <f>TRIM(CLEAN(MID(Updates!D970,FIND("Home Share (H:\ drive) required: ",Updates!D970)+4,(FIND("Group Share (S:\ drive) required: ",Updates!D970)-(FIND("Home Share (H:\ drive) required: ",Updates!D970)+4)))))</f>
        <v>#VALUE!</v>
      </c>
      <c r="W970" t="str">
        <f t="shared" si="143"/>
        <v>No</v>
      </c>
      <c r="X970" t="e">
        <f>TRIM(CLEAN(MID(Updates!D970,FIND("S Drive Path: ",Updates!D970)+14,(FIND("Position",Updates!D970)-(FIND("S Drive Path: ",Updates!D970)+14)))))</f>
        <v>#VALUE!</v>
      </c>
      <c r="Y970" t="e">
        <f>("USR\"&amp;Updates!K970)</f>
        <v>#VALUE!</v>
      </c>
      <c r="Z970" t="e">
        <f>Updates!K970&amp;"$"</f>
        <v>#VALUE!</v>
      </c>
      <c r="AA970" s="11">
        <f t="shared" ca="1" si="144"/>
        <v>2</v>
      </c>
      <c r="AB970" s="6" t="str">
        <f ca="1">LOOKUP(AA970,AC2:AC21,AD2:AD21)</f>
        <v>DC1MDB02</v>
      </c>
    </row>
    <row r="971" spans="1:28" ht="12" customHeight="1">
      <c r="A971" s="6" t="e">
        <f>TRIM(CLEAN(MID(Updates!D971,FIND("Network User Id: ",Updates!D971)+17,(FIND("E-MAIL ACCOUNTS",Updates!D971)-(FIND("Network User Id:",Updates!D971)+17)))))</f>
        <v>#VALUE!</v>
      </c>
      <c r="B971" s="6" t="e">
        <f>TRIM(CLEAN(MID(Updates!D971,FIND("Logon ID: ",Updates!D971)+10,(FIND("Password:",Updates!D971)-(FIND("Logon ID:",Updates!D971)+10)))))</f>
        <v>#VALUE!</v>
      </c>
      <c r="C971" t="e">
        <f>TRIM(CLEAN(MID(Updates!D971,FIND("Primary Address: ",Updates!D971)+17,(FIND("Secondary Address:",Updates!D971)-(FIND("Primary Address: ",Updates!D971)+17)))))</f>
        <v>#VALUE!</v>
      </c>
      <c r="D971" t="e">
        <f>TRIM(CLEAN(MID(Updates!D971,FIND("Secondary Address: ",Updates!D971)+19,(FIND("** PLEASE DO NOT REPLY TO THIS E-MAIL. ",Updates!D971)-(FIND("Secondary Address: ",Updates!D971)+19)))))</f>
        <v>#VALUE!</v>
      </c>
      <c r="E971" t="b">
        <f>IF(COUNT(SEARCH({"transpo.ottawa.on.ca"},D971)),"@ottawa.ca")</f>
        <v>0</v>
      </c>
      <c r="F971" s="9" t="e">
        <f t="shared" si="136"/>
        <v>#VALUE!</v>
      </c>
      <c r="G971" t="e">
        <f>TRIM(CLEAN(MID(Updates!D971,FIND("E-mail Address: ",Updates!D971)+16,(FIND("The employee",Updates!D971)-(FIND("E-mail Address: ",Updates!D971)+16)))))</f>
        <v>#VALUE!</v>
      </c>
      <c r="H971" t="e">
        <f>TRIM(CLEAN(MID(Updates!D971,FIND("Account Password: ",Updates!D971)+18,(FIND("NETWORK ACCOUNTS",Updates!D971)-(FIND("Account Password:",Updates!D971)+18)))))</f>
        <v>#VALUE!</v>
      </c>
      <c r="I971" t="e">
        <f>TRIM(CLEAN(MID(Updates!D971,FIND("Password: ",Updates!D971)+10,(FIND("E-mail",Updates!D971)-(FIND("Password:",Updates!D971)+12)))))</f>
        <v>#VALUE!</v>
      </c>
      <c r="J971" t="e">
        <f>TRIM(CLEAN(MID(Updates!D971,FIND("Account to clone: ",Updates!D971)+18,(FIND("Position",Updates!D971)-(FIND("Account to clone: ",Updates!D971)+18)))))</f>
        <v>#VALUE!</v>
      </c>
      <c r="K971" t="e">
        <f>TRIM(CLEAN(MID(Updates!D971,FIND("Clone permissions of another account: ",Updates!D971)+38,(FIND("Email required:",Updates!D971)-(FIND("Clone permissions of another account: ",Updates!D971)+38)))))</f>
        <v>#VALUE!</v>
      </c>
      <c r="L971" t="e">
        <f t="shared" si="137"/>
        <v>#VALUE!</v>
      </c>
      <c r="M971" s="8" t="e">
        <f>TRIM(CLEAN(MID(Updates!D971,FIND("Branch: ",Updates!D971)+8,(FIND("Division",Updates!D971)-(FIND("Branch: ",Updates!D971)+8)))))</f>
        <v>#VALUE!</v>
      </c>
      <c r="N971" s="8" t="e">
        <f>TRIM(CLEAN(MID(Updates!D971,FIND("Pooled Position: ",Updates!D971)+17,(FIND("Are the",Updates!D971)-(FIND("Pooled Position: ",Updates!D971)+17)))))</f>
        <v>#VALUE!</v>
      </c>
      <c r="O971" t="e">
        <f>TRIM(CLEAN(MID(Updates!D971,FIND("Employee Name: ",Updates!D971)+15,(FIND("Job Title",Updates!D971)-(FIND("Employee Name: ",Updates!D971)+15)))))</f>
        <v>#VALUE!</v>
      </c>
      <c r="P971" t="e">
        <f t="shared" si="138"/>
        <v>#VALUE!</v>
      </c>
      <c r="Q971" t="e">
        <f t="shared" si="139"/>
        <v>#VALUE!</v>
      </c>
      <c r="R971" t="e">
        <f t="shared" si="140"/>
        <v>#VALUE!</v>
      </c>
      <c r="S971" t="e">
        <f>TRIM(CLEAN(MID(Updates!D971,FIND("Account to clone: ",Updates!D971)+18,(FIND("Position",Updates!D971)-(FIND("Account to clone: ",Updates!D971)+18)))))</f>
        <v>#VALUE!</v>
      </c>
      <c r="T971" t="str">
        <f t="shared" si="141"/>
        <v/>
      </c>
      <c r="U971" t="str">
        <f t="shared" si="142"/>
        <v>No</v>
      </c>
      <c r="V971" t="e">
        <f>TRIM(CLEAN(MID(Updates!D971,FIND("Home Share (H:\ drive) required: ",Updates!D971)+4,(FIND("Group Share (S:\ drive) required: ",Updates!D971)-(FIND("Home Share (H:\ drive) required: ",Updates!D971)+4)))))</f>
        <v>#VALUE!</v>
      </c>
      <c r="W971" t="str">
        <f t="shared" si="143"/>
        <v>No</v>
      </c>
      <c r="X971" t="e">
        <f>TRIM(CLEAN(MID(Updates!D971,FIND("S Drive Path: ",Updates!D971)+14,(FIND("Position",Updates!D971)-(FIND("S Drive Path: ",Updates!D971)+14)))))</f>
        <v>#VALUE!</v>
      </c>
      <c r="Y971" t="e">
        <f>("USR\"&amp;Updates!K971)</f>
        <v>#VALUE!</v>
      </c>
      <c r="Z971" t="e">
        <f>Updates!K971&amp;"$"</f>
        <v>#VALUE!</v>
      </c>
      <c r="AA971" s="11">
        <f t="shared" ca="1" si="144"/>
        <v>11</v>
      </c>
      <c r="AB971" s="6" t="str">
        <f ca="1">LOOKUP(AA971,AC2:AC21,AD2:AD21)</f>
        <v>DC4MDB01</v>
      </c>
    </row>
    <row r="972" spans="1:28" ht="12" customHeight="1">
      <c r="A972" s="6" t="e">
        <f>TRIM(CLEAN(MID(Updates!D972,FIND("Network User Id: ",Updates!D972)+17,(FIND("E-MAIL ACCOUNTS",Updates!D972)-(FIND("Network User Id:",Updates!D972)+17)))))</f>
        <v>#VALUE!</v>
      </c>
      <c r="B972" s="6" t="e">
        <f>TRIM(CLEAN(MID(Updates!D972,FIND("Logon ID: ",Updates!D972)+10,(FIND("Password:",Updates!D972)-(FIND("Logon ID:",Updates!D972)+10)))))</f>
        <v>#VALUE!</v>
      </c>
      <c r="C972" t="e">
        <f>TRIM(CLEAN(MID(Updates!D972,FIND("Primary Address: ",Updates!D972)+17,(FIND("Secondary Address:",Updates!D972)-(FIND("Primary Address: ",Updates!D972)+17)))))</f>
        <v>#VALUE!</v>
      </c>
      <c r="D972" t="e">
        <f>TRIM(CLEAN(MID(Updates!D972,FIND("Secondary Address: ",Updates!D972)+19,(FIND("** PLEASE DO NOT REPLY TO THIS E-MAIL. ",Updates!D972)-(FIND("Secondary Address: ",Updates!D972)+19)))))</f>
        <v>#VALUE!</v>
      </c>
      <c r="E972" t="b">
        <f>IF(COUNT(SEARCH({"transpo.ottawa.on.ca"},D972)),"@ottawa.ca")</f>
        <v>0</v>
      </c>
      <c r="F972" s="9" t="e">
        <f t="shared" si="136"/>
        <v>#VALUE!</v>
      </c>
      <c r="G972" t="e">
        <f>TRIM(CLEAN(MID(Updates!D972,FIND("E-mail Address: ",Updates!D972)+16,(FIND("The employee",Updates!D972)-(FIND("E-mail Address: ",Updates!D972)+16)))))</f>
        <v>#VALUE!</v>
      </c>
      <c r="H972" t="e">
        <f>TRIM(CLEAN(MID(Updates!D972,FIND("Account Password: ",Updates!D972)+18,(FIND("NETWORK ACCOUNTS",Updates!D972)-(FIND("Account Password:",Updates!D972)+18)))))</f>
        <v>#VALUE!</v>
      </c>
      <c r="I972" t="e">
        <f>TRIM(CLEAN(MID(Updates!D972,FIND("Password: ",Updates!D972)+10,(FIND("E-mail",Updates!D972)-(FIND("Password:",Updates!D972)+12)))))</f>
        <v>#VALUE!</v>
      </c>
      <c r="J972" t="e">
        <f>TRIM(CLEAN(MID(Updates!D972,FIND("Account to clone: ",Updates!D972)+18,(FIND("Position",Updates!D972)-(FIND("Account to clone: ",Updates!D972)+18)))))</f>
        <v>#VALUE!</v>
      </c>
      <c r="K972" t="e">
        <f>TRIM(CLEAN(MID(Updates!D972,FIND("Clone permissions of another account: ",Updates!D972)+38,(FIND("Email required:",Updates!D972)-(FIND("Clone permissions of another account: ",Updates!D972)+38)))))</f>
        <v>#VALUE!</v>
      </c>
      <c r="L972" t="e">
        <f t="shared" si="137"/>
        <v>#VALUE!</v>
      </c>
      <c r="M972" s="8" t="e">
        <f>TRIM(CLEAN(MID(Updates!D972,FIND("Branch: ",Updates!D972)+8,(FIND("Division",Updates!D972)-(FIND("Branch: ",Updates!D972)+8)))))</f>
        <v>#VALUE!</v>
      </c>
      <c r="N972" s="8" t="e">
        <f>TRIM(CLEAN(MID(Updates!D972,FIND("Pooled Position: ",Updates!D972)+17,(FIND("Are the",Updates!D972)-(FIND("Pooled Position: ",Updates!D972)+17)))))</f>
        <v>#VALUE!</v>
      </c>
      <c r="O972" t="e">
        <f>TRIM(CLEAN(MID(Updates!D972,FIND("Employee Name: ",Updates!D972)+15,(FIND("Job Title",Updates!D972)-(FIND("Employee Name: ",Updates!D972)+15)))))</f>
        <v>#VALUE!</v>
      </c>
      <c r="P972" t="e">
        <f t="shared" si="138"/>
        <v>#VALUE!</v>
      </c>
      <c r="Q972" t="e">
        <f t="shared" si="139"/>
        <v>#VALUE!</v>
      </c>
      <c r="R972" t="e">
        <f t="shared" si="140"/>
        <v>#VALUE!</v>
      </c>
      <c r="S972" t="e">
        <f>TRIM(CLEAN(MID(Updates!D972,FIND("Account to clone: ",Updates!D972)+18,(FIND("Position",Updates!D972)-(FIND("Account to clone: ",Updates!D972)+18)))))</f>
        <v>#VALUE!</v>
      </c>
      <c r="T972" t="str">
        <f t="shared" si="141"/>
        <v/>
      </c>
      <c r="U972" t="str">
        <f t="shared" si="142"/>
        <v>No</v>
      </c>
      <c r="V972" t="e">
        <f>TRIM(CLEAN(MID(Updates!D972,FIND("Home Share (H:\ drive) required: ",Updates!D972)+4,(FIND("Group Share (S:\ drive) required: ",Updates!D972)-(FIND("Home Share (H:\ drive) required: ",Updates!D972)+4)))))</f>
        <v>#VALUE!</v>
      </c>
      <c r="W972" t="str">
        <f t="shared" si="143"/>
        <v>No</v>
      </c>
      <c r="X972" t="e">
        <f>TRIM(CLEAN(MID(Updates!D972,FIND("S Drive Path: ",Updates!D972)+14,(FIND("Position",Updates!D972)-(FIND("S Drive Path: ",Updates!D972)+14)))))</f>
        <v>#VALUE!</v>
      </c>
      <c r="Y972" t="e">
        <f>("USR\"&amp;Updates!K972)</f>
        <v>#VALUE!</v>
      </c>
      <c r="Z972" t="e">
        <f>Updates!K972&amp;"$"</f>
        <v>#VALUE!</v>
      </c>
      <c r="AA972" s="11">
        <f t="shared" ca="1" si="144"/>
        <v>10</v>
      </c>
      <c r="AB972" s="6" t="str">
        <f ca="1">LOOKUP(AA972,AC2:AC21,AD2:AD21)</f>
        <v>DC1MDB10</v>
      </c>
    </row>
    <row r="973" spans="1:28" ht="12" customHeight="1">
      <c r="A973" s="6" t="e">
        <f>TRIM(CLEAN(MID(Updates!D973,FIND("Network User Id: ",Updates!D973)+17,(FIND("E-MAIL ACCOUNTS",Updates!D973)-(FIND("Network User Id:",Updates!D973)+17)))))</f>
        <v>#VALUE!</v>
      </c>
      <c r="B973" s="6" t="e">
        <f>TRIM(CLEAN(MID(Updates!D973,FIND("Logon ID: ",Updates!D973)+10,(FIND("Password:",Updates!D973)-(FIND("Logon ID:",Updates!D973)+10)))))</f>
        <v>#VALUE!</v>
      </c>
      <c r="C973" t="e">
        <f>TRIM(CLEAN(MID(Updates!D973,FIND("Primary Address: ",Updates!D973)+17,(FIND("Secondary Address:",Updates!D973)-(FIND("Primary Address: ",Updates!D973)+17)))))</f>
        <v>#VALUE!</v>
      </c>
      <c r="D973" t="e">
        <f>TRIM(CLEAN(MID(Updates!D973,FIND("Secondary Address: ",Updates!D973)+19,(FIND("** PLEASE DO NOT REPLY TO THIS E-MAIL. ",Updates!D973)-(FIND("Secondary Address: ",Updates!D973)+19)))))</f>
        <v>#VALUE!</v>
      </c>
      <c r="E973" t="b">
        <f>IF(COUNT(SEARCH({"transpo.ottawa.on.ca"},D973)),"@ottawa.ca")</f>
        <v>0</v>
      </c>
      <c r="F973" s="9" t="e">
        <f t="shared" si="136"/>
        <v>#VALUE!</v>
      </c>
      <c r="G973" t="e">
        <f>TRIM(CLEAN(MID(Updates!D973,FIND("E-mail Address: ",Updates!D973)+16,(FIND("The employee",Updates!D973)-(FIND("E-mail Address: ",Updates!D973)+16)))))</f>
        <v>#VALUE!</v>
      </c>
      <c r="H973" t="e">
        <f>TRIM(CLEAN(MID(Updates!D973,FIND("Account Password: ",Updates!D973)+18,(FIND("NETWORK ACCOUNTS",Updates!D973)-(FIND("Account Password:",Updates!D973)+18)))))</f>
        <v>#VALUE!</v>
      </c>
      <c r="I973" t="e">
        <f>TRIM(CLEAN(MID(Updates!D973,FIND("Password: ",Updates!D973)+10,(FIND("E-mail",Updates!D973)-(FIND("Password:",Updates!D973)+12)))))</f>
        <v>#VALUE!</v>
      </c>
      <c r="J973" t="e">
        <f>TRIM(CLEAN(MID(Updates!D973,FIND("Account to clone: ",Updates!D973)+18,(FIND("Position",Updates!D973)-(FIND("Account to clone: ",Updates!D973)+18)))))</f>
        <v>#VALUE!</v>
      </c>
      <c r="K973" t="e">
        <f>TRIM(CLEAN(MID(Updates!D973,FIND("Clone permissions of another account: ",Updates!D973)+38,(FIND("Email required:",Updates!D973)-(FIND("Clone permissions of another account: ",Updates!D973)+38)))))</f>
        <v>#VALUE!</v>
      </c>
      <c r="L973" t="e">
        <f t="shared" si="137"/>
        <v>#VALUE!</v>
      </c>
      <c r="M973" s="8" t="e">
        <f>TRIM(CLEAN(MID(Updates!D973,FIND("Branch: ",Updates!D973)+8,(FIND("Division",Updates!D973)-(FIND("Branch: ",Updates!D973)+8)))))</f>
        <v>#VALUE!</v>
      </c>
      <c r="N973" s="8" t="e">
        <f>TRIM(CLEAN(MID(Updates!D973,FIND("Pooled Position: ",Updates!D973)+17,(FIND("Are the",Updates!D973)-(FIND("Pooled Position: ",Updates!D973)+17)))))</f>
        <v>#VALUE!</v>
      </c>
      <c r="O973" t="e">
        <f>TRIM(CLEAN(MID(Updates!D973,FIND("Employee Name: ",Updates!D973)+15,(FIND("Job Title",Updates!D973)-(FIND("Employee Name: ",Updates!D973)+15)))))</f>
        <v>#VALUE!</v>
      </c>
      <c r="P973" t="e">
        <f t="shared" si="138"/>
        <v>#VALUE!</v>
      </c>
      <c r="Q973" t="e">
        <f t="shared" si="139"/>
        <v>#VALUE!</v>
      </c>
      <c r="R973" t="e">
        <f t="shared" si="140"/>
        <v>#VALUE!</v>
      </c>
      <c r="S973" t="e">
        <f>TRIM(CLEAN(MID(Updates!D973,FIND("Account to clone: ",Updates!D973)+18,(FIND("Position",Updates!D973)-(FIND("Account to clone: ",Updates!D973)+18)))))</f>
        <v>#VALUE!</v>
      </c>
      <c r="T973" t="str">
        <f t="shared" si="141"/>
        <v/>
      </c>
      <c r="U973" t="str">
        <f t="shared" si="142"/>
        <v>No</v>
      </c>
      <c r="V973" t="e">
        <f>TRIM(CLEAN(MID(Updates!D973,FIND("Home Share (H:\ drive) required: ",Updates!D973)+4,(FIND("Group Share (S:\ drive) required: ",Updates!D973)-(FIND("Home Share (H:\ drive) required: ",Updates!D973)+4)))))</f>
        <v>#VALUE!</v>
      </c>
      <c r="W973" t="str">
        <f t="shared" si="143"/>
        <v>No</v>
      </c>
      <c r="X973" t="e">
        <f>TRIM(CLEAN(MID(Updates!D973,FIND("S Drive Path: ",Updates!D973)+14,(FIND("Position",Updates!D973)-(FIND("S Drive Path: ",Updates!D973)+14)))))</f>
        <v>#VALUE!</v>
      </c>
      <c r="Y973" t="e">
        <f>("USR\"&amp;Updates!K973)</f>
        <v>#VALUE!</v>
      </c>
      <c r="Z973" t="e">
        <f>Updates!K973&amp;"$"</f>
        <v>#VALUE!</v>
      </c>
      <c r="AA973" s="11">
        <f t="shared" ca="1" si="144"/>
        <v>19</v>
      </c>
      <c r="AB973" s="6" t="str">
        <f ca="1">LOOKUP(AA973,AC2:AC21,AD2:AD21)</f>
        <v>DC4MDB09</v>
      </c>
    </row>
    <row r="974" spans="1:28" ht="12" customHeight="1">
      <c r="A974" s="6" t="e">
        <f>TRIM(CLEAN(MID(Updates!D974,FIND("Network User Id: ",Updates!D974)+17,(FIND("E-MAIL ACCOUNTS",Updates!D974)-(FIND("Network User Id:",Updates!D974)+17)))))</f>
        <v>#VALUE!</v>
      </c>
      <c r="B974" s="6" t="e">
        <f>TRIM(CLEAN(MID(Updates!D974,FIND("Logon ID: ",Updates!D974)+10,(FIND("Password:",Updates!D974)-(FIND("Logon ID:",Updates!D974)+10)))))</f>
        <v>#VALUE!</v>
      </c>
      <c r="C974" t="e">
        <f>TRIM(CLEAN(MID(Updates!D974,FIND("Primary Address: ",Updates!D974)+17,(FIND("Secondary Address:",Updates!D974)-(FIND("Primary Address: ",Updates!D974)+17)))))</f>
        <v>#VALUE!</v>
      </c>
      <c r="D974" t="e">
        <f>TRIM(CLEAN(MID(Updates!D974,FIND("Secondary Address: ",Updates!D974)+19,(FIND("** PLEASE DO NOT REPLY TO THIS E-MAIL. ",Updates!D974)-(FIND("Secondary Address: ",Updates!D974)+19)))))</f>
        <v>#VALUE!</v>
      </c>
      <c r="E974" t="b">
        <f>IF(COUNT(SEARCH({"transpo.ottawa.on.ca"},D974)),"@ottawa.ca")</f>
        <v>0</v>
      </c>
      <c r="F974" s="9" t="e">
        <f t="shared" si="136"/>
        <v>#VALUE!</v>
      </c>
      <c r="G974" t="e">
        <f>TRIM(CLEAN(MID(Updates!D974,FIND("E-mail Address: ",Updates!D974)+16,(FIND("The employee",Updates!D974)-(FIND("E-mail Address: ",Updates!D974)+16)))))</f>
        <v>#VALUE!</v>
      </c>
      <c r="H974" t="e">
        <f>TRIM(CLEAN(MID(Updates!D974,FIND("Account Password: ",Updates!D974)+18,(FIND("NETWORK ACCOUNTS",Updates!D974)-(FIND("Account Password:",Updates!D974)+18)))))</f>
        <v>#VALUE!</v>
      </c>
      <c r="I974" t="e">
        <f>TRIM(CLEAN(MID(Updates!D974,FIND("Password: ",Updates!D974)+10,(FIND("E-mail",Updates!D974)-(FIND("Password:",Updates!D974)+12)))))</f>
        <v>#VALUE!</v>
      </c>
      <c r="J974" t="e">
        <f>TRIM(CLEAN(MID(Updates!D974,FIND("Account to clone: ",Updates!D974)+18,(FIND("Position",Updates!D974)-(FIND("Account to clone: ",Updates!D974)+18)))))</f>
        <v>#VALUE!</v>
      </c>
      <c r="K974" t="e">
        <f>TRIM(CLEAN(MID(Updates!D974,FIND("Clone permissions of another account: ",Updates!D974)+38,(FIND("Email required:",Updates!D974)-(FIND("Clone permissions of another account: ",Updates!D974)+38)))))</f>
        <v>#VALUE!</v>
      </c>
      <c r="L974" t="e">
        <f t="shared" si="137"/>
        <v>#VALUE!</v>
      </c>
      <c r="M974" s="8" t="e">
        <f>TRIM(CLEAN(MID(Updates!D974,FIND("Branch: ",Updates!D974)+8,(FIND("Division",Updates!D974)-(FIND("Branch: ",Updates!D974)+8)))))</f>
        <v>#VALUE!</v>
      </c>
      <c r="N974" s="8" t="e">
        <f>TRIM(CLEAN(MID(Updates!D974,FIND("Pooled Position: ",Updates!D974)+17,(FIND("Are the",Updates!D974)-(FIND("Pooled Position: ",Updates!D974)+17)))))</f>
        <v>#VALUE!</v>
      </c>
      <c r="O974" t="e">
        <f>TRIM(CLEAN(MID(Updates!D974,FIND("Employee Name: ",Updates!D974)+15,(FIND("Job Title",Updates!D974)-(FIND("Employee Name: ",Updates!D974)+15)))))</f>
        <v>#VALUE!</v>
      </c>
      <c r="P974" t="e">
        <f t="shared" si="138"/>
        <v>#VALUE!</v>
      </c>
      <c r="Q974" t="e">
        <f t="shared" si="139"/>
        <v>#VALUE!</v>
      </c>
      <c r="R974" t="e">
        <f t="shared" si="140"/>
        <v>#VALUE!</v>
      </c>
      <c r="S974" t="e">
        <f>TRIM(CLEAN(MID(Updates!D974,FIND("Account to clone: ",Updates!D974)+18,(FIND("Position",Updates!D974)-(FIND("Account to clone: ",Updates!D974)+18)))))</f>
        <v>#VALUE!</v>
      </c>
      <c r="T974" t="str">
        <f t="shared" si="141"/>
        <v/>
      </c>
      <c r="U974" t="str">
        <f t="shared" si="142"/>
        <v>No</v>
      </c>
      <c r="V974" t="e">
        <f>TRIM(CLEAN(MID(Updates!D974,FIND("Home Share (H:\ drive) required: ",Updates!D974)+4,(FIND("Group Share (S:\ drive) required: ",Updates!D974)-(FIND("Home Share (H:\ drive) required: ",Updates!D974)+4)))))</f>
        <v>#VALUE!</v>
      </c>
      <c r="W974" t="str">
        <f t="shared" si="143"/>
        <v>No</v>
      </c>
      <c r="X974" t="e">
        <f>TRIM(CLEAN(MID(Updates!D974,FIND("S Drive Path: ",Updates!D974)+14,(FIND("Position",Updates!D974)-(FIND("S Drive Path: ",Updates!D974)+14)))))</f>
        <v>#VALUE!</v>
      </c>
      <c r="Y974" t="e">
        <f>("USR\"&amp;Updates!K974)</f>
        <v>#VALUE!</v>
      </c>
      <c r="Z974" t="e">
        <f>Updates!K974&amp;"$"</f>
        <v>#VALUE!</v>
      </c>
      <c r="AA974" s="11">
        <f t="shared" ca="1" si="144"/>
        <v>3</v>
      </c>
      <c r="AB974" s="6" t="str">
        <f ca="1">LOOKUP(AA974,AC2:AC21,AD2:AD21)</f>
        <v>DC1MDB03</v>
      </c>
    </row>
    <row r="975" spans="1:28" ht="12" customHeight="1">
      <c r="A975" s="6" t="e">
        <f>TRIM(CLEAN(MID(Updates!D975,FIND("Network User Id: ",Updates!D975)+17,(FIND("E-MAIL ACCOUNTS",Updates!D975)-(FIND("Network User Id:",Updates!D975)+17)))))</f>
        <v>#VALUE!</v>
      </c>
      <c r="B975" s="6" t="e">
        <f>TRIM(CLEAN(MID(Updates!D975,FIND("Logon ID: ",Updates!D975)+10,(FIND("Password:",Updates!D975)-(FIND("Logon ID:",Updates!D975)+10)))))</f>
        <v>#VALUE!</v>
      </c>
      <c r="C975" t="e">
        <f>TRIM(CLEAN(MID(Updates!D975,FIND("Primary Address: ",Updates!D975)+17,(FIND("Secondary Address:",Updates!D975)-(FIND("Primary Address: ",Updates!D975)+17)))))</f>
        <v>#VALUE!</v>
      </c>
      <c r="D975" t="e">
        <f>TRIM(CLEAN(MID(Updates!D975,FIND("Secondary Address: ",Updates!D975)+19,(FIND("** PLEASE DO NOT REPLY TO THIS E-MAIL. ",Updates!D975)-(FIND("Secondary Address: ",Updates!D975)+19)))))</f>
        <v>#VALUE!</v>
      </c>
      <c r="E975" t="b">
        <f>IF(COUNT(SEARCH({"transpo.ottawa.on.ca"},D975)),"@ottawa.ca")</f>
        <v>0</v>
      </c>
      <c r="F975" s="9" t="e">
        <f t="shared" si="136"/>
        <v>#VALUE!</v>
      </c>
      <c r="G975" t="e">
        <f>TRIM(CLEAN(MID(Updates!D975,FIND("E-mail Address: ",Updates!D975)+16,(FIND("The employee",Updates!D975)-(FIND("E-mail Address: ",Updates!D975)+16)))))</f>
        <v>#VALUE!</v>
      </c>
      <c r="H975" t="e">
        <f>TRIM(CLEAN(MID(Updates!D975,FIND("Account Password: ",Updates!D975)+18,(FIND("NETWORK ACCOUNTS",Updates!D975)-(FIND("Account Password:",Updates!D975)+18)))))</f>
        <v>#VALUE!</v>
      </c>
      <c r="I975" t="e">
        <f>TRIM(CLEAN(MID(Updates!D975,FIND("Password: ",Updates!D975)+10,(FIND("E-mail",Updates!D975)-(FIND("Password:",Updates!D975)+12)))))</f>
        <v>#VALUE!</v>
      </c>
      <c r="J975" t="e">
        <f>TRIM(CLEAN(MID(Updates!D975,FIND("Account to clone: ",Updates!D975)+18,(FIND("Position",Updates!D975)-(FIND("Account to clone: ",Updates!D975)+18)))))</f>
        <v>#VALUE!</v>
      </c>
      <c r="K975" t="e">
        <f>TRIM(CLEAN(MID(Updates!D975,FIND("Clone permissions of another account: ",Updates!D975)+38,(FIND("Email required:",Updates!D975)-(FIND("Clone permissions of another account: ",Updates!D975)+38)))))</f>
        <v>#VALUE!</v>
      </c>
      <c r="L975" t="e">
        <f t="shared" si="137"/>
        <v>#VALUE!</v>
      </c>
      <c r="M975" s="8" t="e">
        <f>TRIM(CLEAN(MID(Updates!D975,FIND("Branch: ",Updates!D975)+8,(FIND("Division",Updates!D975)-(FIND("Branch: ",Updates!D975)+8)))))</f>
        <v>#VALUE!</v>
      </c>
      <c r="N975" s="8" t="e">
        <f>TRIM(CLEAN(MID(Updates!D975,FIND("Pooled Position: ",Updates!D975)+17,(FIND("Are the",Updates!D975)-(FIND("Pooled Position: ",Updates!D975)+17)))))</f>
        <v>#VALUE!</v>
      </c>
      <c r="O975" t="e">
        <f>TRIM(CLEAN(MID(Updates!D975,FIND("Employee Name: ",Updates!D975)+15,(FIND("Job Title",Updates!D975)-(FIND("Employee Name: ",Updates!D975)+15)))))</f>
        <v>#VALUE!</v>
      </c>
      <c r="P975" t="e">
        <f t="shared" si="138"/>
        <v>#VALUE!</v>
      </c>
      <c r="Q975" t="e">
        <f t="shared" si="139"/>
        <v>#VALUE!</v>
      </c>
      <c r="R975" t="e">
        <f t="shared" si="140"/>
        <v>#VALUE!</v>
      </c>
      <c r="S975" t="e">
        <f>TRIM(CLEAN(MID(Updates!D975,FIND("Account to clone: ",Updates!D975)+18,(FIND("Position",Updates!D975)-(FIND("Account to clone: ",Updates!D975)+18)))))</f>
        <v>#VALUE!</v>
      </c>
      <c r="T975" t="str">
        <f t="shared" si="141"/>
        <v/>
      </c>
      <c r="U975" t="str">
        <f t="shared" si="142"/>
        <v>No</v>
      </c>
      <c r="V975" t="e">
        <f>TRIM(CLEAN(MID(Updates!D975,FIND("Home Share (H:\ drive) required: ",Updates!D975)+4,(FIND("Group Share (S:\ drive) required: ",Updates!D975)-(FIND("Home Share (H:\ drive) required: ",Updates!D975)+4)))))</f>
        <v>#VALUE!</v>
      </c>
      <c r="W975" t="str">
        <f t="shared" si="143"/>
        <v>No</v>
      </c>
      <c r="X975" t="e">
        <f>TRIM(CLEAN(MID(Updates!D975,FIND("S Drive Path: ",Updates!D975)+14,(FIND("Position",Updates!D975)-(FIND("S Drive Path: ",Updates!D975)+14)))))</f>
        <v>#VALUE!</v>
      </c>
      <c r="Y975" t="e">
        <f>("USR\"&amp;Updates!K975)</f>
        <v>#VALUE!</v>
      </c>
      <c r="Z975" t="e">
        <f>Updates!K975&amp;"$"</f>
        <v>#VALUE!</v>
      </c>
      <c r="AA975" s="11">
        <f t="shared" ca="1" si="144"/>
        <v>6</v>
      </c>
      <c r="AB975" s="6" t="str">
        <f ca="1">LOOKUP(AA975,AC2:AC21,AD2:AD21)</f>
        <v>DC1MDB06</v>
      </c>
    </row>
    <row r="976" spans="1:28" ht="12" customHeight="1">
      <c r="A976" s="6" t="e">
        <f>TRIM(CLEAN(MID(Updates!D976,FIND("Network User Id: ",Updates!D976)+17,(FIND("E-MAIL ACCOUNTS",Updates!D976)-(FIND("Network User Id:",Updates!D976)+17)))))</f>
        <v>#VALUE!</v>
      </c>
      <c r="B976" s="6" t="e">
        <f>TRIM(CLEAN(MID(Updates!D976,FIND("Logon ID: ",Updates!D976)+10,(FIND("Password:",Updates!D976)-(FIND("Logon ID:",Updates!D976)+10)))))</f>
        <v>#VALUE!</v>
      </c>
      <c r="C976" t="e">
        <f>TRIM(CLEAN(MID(Updates!D976,FIND("Primary Address: ",Updates!D976)+17,(FIND("Secondary Address:",Updates!D976)-(FIND("Primary Address: ",Updates!D976)+17)))))</f>
        <v>#VALUE!</v>
      </c>
      <c r="D976" t="e">
        <f>TRIM(CLEAN(MID(Updates!D976,FIND("Secondary Address: ",Updates!D976)+19,(FIND("** PLEASE DO NOT REPLY TO THIS E-MAIL. ",Updates!D976)-(FIND("Secondary Address: ",Updates!D976)+19)))))</f>
        <v>#VALUE!</v>
      </c>
      <c r="E976" t="b">
        <f>IF(COUNT(SEARCH({"transpo.ottawa.on.ca"},D976)),"@ottawa.ca")</f>
        <v>0</v>
      </c>
      <c r="F976" s="9" t="e">
        <f t="shared" si="136"/>
        <v>#VALUE!</v>
      </c>
      <c r="G976" t="e">
        <f>TRIM(CLEAN(MID(Updates!D976,FIND("E-mail Address: ",Updates!D976)+16,(FIND("The employee",Updates!D976)-(FIND("E-mail Address: ",Updates!D976)+16)))))</f>
        <v>#VALUE!</v>
      </c>
      <c r="H976" t="e">
        <f>TRIM(CLEAN(MID(Updates!D976,FIND("Account Password: ",Updates!D976)+18,(FIND("NETWORK ACCOUNTS",Updates!D976)-(FIND("Account Password:",Updates!D976)+18)))))</f>
        <v>#VALUE!</v>
      </c>
      <c r="I976" t="e">
        <f>TRIM(CLEAN(MID(Updates!D976,FIND("Password: ",Updates!D976)+10,(FIND("E-mail",Updates!D976)-(FIND("Password:",Updates!D976)+12)))))</f>
        <v>#VALUE!</v>
      </c>
      <c r="J976" t="e">
        <f>TRIM(CLEAN(MID(Updates!D976,FIND("Account to clone: ",Updates!D976)+18,(FIND("Position",Updates!D976)-(FIND("Account to clone: ",Updates!D976)+18)))))</f>
        <v>#VALUE!</v>
      </c>
      <c r="K976" t="e">
        <f>TRIM(CLEAN(MID(Updates!D976,FIND("Clone permissions of another account: ",Updates!D976)+38,(FIND("Email required:",Updates!D976)-(FIND("Clone permissions of another account: ",Updates!D976)+38)))))</f>
        <v>#VALUE!</v>
      </c>
      <c r="L976" t="e">
        <f t="shared" si="137"/>
        <v>#VALUE!</v>
      </c>
      <c r="M976" s="8" t="e">
        <f>TRIM(CLEAN(MID(Updates!D976,FIND("Branch: ",Updates!D976)+8,(FIND("Division",Updates!D976)-(FIND("Branch: ",Updates!D976)+8)))))</f>
        <v>#VALUE!</v>
      </c>
      <c r="N976" s="8" t="e">
        <f>TRIM(CLEAN(MID(Updates!D976,FIND("Pooled Position: ",Updates!D976)+17,(FIND("Are the",Updates!D976)-(FIND("Pooled Position: ",Updates!D976)+17)))))</f>
        <v>#VALUE!</v>
      </c>
      <c r="O976" t="e">
        <f>TRIM(CLEAN(MID(Updates!D976,FIND("Employee Name: ",Updates!D976)+15,(FIND("Job Title",Updates!D976)-(FIND("Employee Name: ",Updates!D976)+15)))))</f>
        <v>#VALUE!</v>
      </c>
      <c r="P976" t="e">
        <f t="shared" si="138"/>
        <v>#VALUE!</v>
      </c>
      <c r="Q976" t="e">
        <f t="shared" si="139"/>
        <v>#VALUE!</v>
      </c>
      <c r="R976" t="e">
        <f t="shared" si="140"/>
        <v>#VALUE!</v>
      </c>
      <c r="S976" t="e">
        <f>TRIM(CLEAN(MID(Updates!D976,FIND("Account to clone: ",Updates!D976)+18,(FIND("Position",Updates!D976)-(FIND("Account to clone: ",Updates!D976)+18)))))</f>
        <v>#VALUE!</v>
      </c>
      <c r="T976" t="str">
        <f t="shared" si="141"/>
        <v/>
      </c>
      <c r="U976" t="str">
        <f t="shared" si="142"/>
        <v>No</v>
      </c>
      <c r="V976" t="e">
        <f>TRIM(CLEAN(MID(Updates!D976,FIND("Home Share (H:\ drive) required: ",Updates!D976)+4,(FIND("Group Share (S:\ drive) required: ",Updates!D976)-(FIND("Home Share (H:\ drive) required: ",Updates!D976)+4)))))</f>
        <v>#VALUE!</v>
      </c>
      <c r="W976" t="str">
        <f t="shared" si="143"/>
        <v>No</v>
      </c>
      <c r="X976" t="e">
        <f>TRIM(CLEAN(MID(Updates!D976,FIND("S Drive Path: ",Updates!D976)+14,(FIND("Position",Updates!D976)-(FIND("S Drive Path: ",Updates!D976)+14)))))</f>
        <v>#VALUE!</v>
      </c>
      <c r="Y976" t="e">
        <f>("USR\"&amp;Updates!K976)</f>
        <v>#VALUE!</v>
      </c>
      <c r="Z976" t="e">
        <f>Updates!K976&amp;"$"</f>
        <v>#VALUE!</v>
      </c>
      <c r="AA976" s="11">
        <f t="shared" ca="1" si="144"/>
        <v>20</v>
      </c>
      <c r="AB976" s="6" t="str">
        <f ca="1">LOOKUP(AA976,AC2:AC21,AD2:AD21)</f>
        <v>DC4MDB10</v>
      </c>
    </row>
    <row r="977" spans="1:28" ht="12" customHeight="1">
      <c r="A977" s="6" t="e">
        <f>TRIM(CLEAN(MID(Updates!D977,FIND("Network User Id: ",Updates!D977)+17,(FIND("E-MAIL ACCOUNTS",Updates!D977)-(FIND("Network User Id:",Updates!D977)+17)))))</f>
        <v>#VALUE!</v>
      </c>
      <c r="B977" s="6" t="e">
        <f>TRIM(CLEAN(MID(Updates!D977,FIND("Logon ID: ",Updates!D977)+10,(FIND("Password:",Updates!D977)-(FIND("Logon ID:",Updates!D977)+10)))))</f>
        <v>#VALUE!</v>
      </c>
      <c r="C977" t="e">
        <f>TRIM(CLEAN(MID(Updates!D977,FIND("Primary Address: ",Updates!D977)+17,(FIND("Secondary Address:",Updates!D977)-(FIND("Primary Address: ",Updates!D977)+17)))))</f>
        <v>#VALUE!</v>
      </c>
      <c r="D977" t="e">
        <f>TRIM(CLEAN(MID(Updates!D977,FIND("Secondary Address: ",Updates!D977)+19,(FIND("** PLEASE DO NOT REPLY TO THIS E-MAIL. ",Updates!D977)-(FIND("Secondary Address: ",Updates!D977)+19)))))</f>
        <v>#VALUE!</v>
      </c>
      <c r="E977" t="b">
        <f>IF(COUNT(SEARCH({"transpo.ottawa.on.ca"},D977)),"@ottawa.ca")</f>
        <v>0</v>
      </c>
      <c r="F977" s="9" t="e">
        <f t="shared" si="136"/>
        <v>#VALUE!</v>
      </c>
      <c r="G977" t="e">
        <f>TRIM(CLEAN(MID(Updates!D977,FIND("E-mail Address: ",Updates!D977)+16,(FIND("The employee",Updates!D977)-(FIND("E-mail Address: ",Updates!D977)+16)))))</f>
        <v>#VALUE!</v>
      </c>
      <c r="H977" t="e">
        <f>TRIM(CLEAN(MID(Updates!D977,FIND("Account Password: ",Updates!D977)+18,(FIND("NETWORK ACCOUNTS",Updates!D977)-(FIND("Account Password:",Updates!D977)+18)))))</f>
        <v>#VALUE!</v>
      </c>
      <c r="I977" t="e">
        <f>TRIM(CLEAN(MID(Updates!D977,FIND("Password: ",Updates!D977)+10,(FIND("E-mail",Updates!D977)-(FIND("Password:",Updates!D977)+12)))))</f>
        <v>#VALUE!</v>
      </c>
      <c r="J977" t="e">
        <f>TRIM(CLEAN(MID(Updates!D977,FIND("Account to clone: ",Updates!D977)+18,(FIND("Position",Updates!D977)-(FIND("Account to clone: ",Updates!D977)+18)))))</f>
        <v>#VALUE!</v>
      </c>
      <c r="K977" t="e">
        <f>TRIM(CLEAN(MID(Updates!D977,FIND("Clone permissions of another account: ",Updates!D977)+38,(FIND("Email required:",Updates!D977)-(FIND("Clone permissions of another account: ",Updates!D977)+38)))))</f>
        <v>#VALUE!</v>
      </c>
      <c r="L977" t="e">
        <f t="shared" si="137"/>
        <v>#VALUE!</v>
      </c>
      <c r="M977" s="8" t="e">
        <f>TRIM(CLEAN(MID(Updates!D977,FIND("Branch: ",Updates!D977)+8,(FIND("Division",Updates!D977)-(FIND("Branch: ",Updates!D977)+8)))))</f>
        <v>#VALUE!</v>
      </c>
      <c r="N977" s="8" t="e">
        <f>TRIM(CLEAN(MID(Updates!D977,FIND("Pooled Position: ",Updates!D977)+17,(FIND("Are the",Updates!D977)-(FIND("Pooled Position: ",Updates!D977)+17)))))</f>
        <v>#VALUE!</v>
      </c>
      <c r="O977" t="e">
        <f>TRIM(CLEAN(MID(Updates!D977,FIND("Employee Name: ",Updates!D977)+15,(FIND("Job Title",Updates!D977)-(FIND("Employee Name: ",Updates!D977)+15)))))</f>
        <v>#VALUE!</v>
      </c>
      <c r="P977" t="e">
        <f t="shared" si="138"/>
        <v>#VALUE!</v>
      </c>
      <c r="Q977" t="e">
        <f t="shared" si="139"/>
        <v>#VALUE!</v>
      </c>
      <c r="R977" t="e">
        <f t="shared" si="140"/>
        <v>#VALUE!</v>
      </c>
      <c r="S977" t="e">
        <f>TRIM(CLEAN(MID(Updates!D977,FIND("Account to clone: ",Updates!D977)+18,(FIND("Position",Updates!D977)-(FIND("Account to clone: ",Updates!D977)+18)))))</f>
        <v>#VALUE!</v>
      </c>
      <c r="T977" t="str">
        <f t="shared" si="141"/>
        <v/>
      </c>
      <c r="U977" t="str">
        <f t="shared" si="142"/>
        <v>No</v>
      </c>
      <c r="V977" t="e">
        <f>TRIM(CLEAN(MID(Updates!D977,FIND("Home Share (H:\ drive) required: ",Updates!D977)+4,(FIND("Group Share (S:\ drive) required: ",Updates!D977)-(FIND("Home Share (H:\ drive) required: ",Updates!D977)+4)))))</f>
        <v>#VALUE!</v>
      </c>
      <c r="W977" t="str">
        <f t="shared" si="143"/>
        <v>No</v>
      </c>
      <c r="X977" t="e">
        <f>TRIM(CLEAN(MID(Updates!D977,FIND("S Drive Path: ",Updates!D977)+14,(FIND("Position",Updates!D977)-(FIND("S Drive Path: ",Updates!D977)+14)))))</f>
        <v>#VALUE!</v>
      </c>
      <c r="Y977" t="e">
        <f>("USR\"&amp;Updates!K977)</f>
        <v>#VALUE!</v>
      </c>
      <c r="Z977" t="e">
        <f>Updates!K977&amp;"$"</f>
        <v>#VALUE!</v>
      </c>
      <c r="AA977" s="11">
        <f t="shared" ca="1" si="144"/>
        <v>10</v>
      </c>
      <c r="AB977" s="6" t="str">
        <f ca="1">LOOKUP(AA977,AC2:AC21,AD2:AD21)</f>
        <v>DC1MDB10</v>
      </c>
    </row>
    <row r="978" spans="1:28" ht="12" customHeight="1">
      <c r="A978" s="6" t="e">
        <f>TRIM(CLEAN(MID(Updates!D978,FIND("Network User Id: ",Updates!D978)+17,(FIND("E-MAIL ACCOUNTS",Updates!D978)-(FIND("Network User Id:",Updates!D978)+17)))))</f>
        <v>#VALUE!</v>
      </c>
      <c r="B978" s="6" t="e">
        <f>TRIM(CLEAN(MID(Updates!D978,FIND("Logon ID: ",Updates!D978)+10,(FIND("Password:",Updates!D978)-(FIND("Logon ID:",Updates!D978)+10)))))</f>
        <v>#VALUE!</v>
      </c>
      <c r="C978" t="e">
        <f>TRIM(CLEAN(MID(Updates!D978,FIND("Primary Address: ",Updates!D978)+17,(FIND("Secondary Address:",Updates!D978)-(FIND("Primary Address: ",Updates!D978)+17)))))</f>
        <v>#VALUE!</v>
      </c>
      <c r="D978" t="e">
        <f>TRIM(CLEAN(MID(Updates!D978,FIND("Secondary Address: ",Updates!D978)+19,(FIND("** PLEASE DO NOT REPLY TO THIS E-MAIL. ",Updates!D978)-(FIND("Secondary Address: ",Updates!D978)+19)))))</f>
        <v>#VALUE!</v>
      </c>
      <c r="E978" t="b">
        <f>IF(COUNT(SEARCH({"transpo.ottawa.on.ca"},D978)),"@ottawa.ca")</f>
        <v>0</v>
      </c>
      <c r="F978" s="9" t="e">
        <f t="shared" si="136"/>
        <v>#VALUE!</v>
      </c>
      <c r="G978" t="e">
        <f>TRIM(CLEAN(MID(Updates!D978,FIND("E-mail Address: ",Updates!D978)+16,(FIND("The employee",Updates!D978)-(FIND("E-mail Address: ",Updates!D978)+16)))))</f>
        <v>#VALUE!</v>
      </c>
      <c r="H978" t="e">
        <f>TRIM(CLEAN(MID(Updates!D978,FIND("Account Password: ",Updates!D978)+18,(FIND("NETWORK ACCOUNTS",Updates!D978)-(FIND("Account Password:",Updates!D978)+18)))))</f>
        <v>#VALUE!</v>
      </c>
      <c r="I978" t="e">
        <f>TRIM(CLEAN(MID(Updates!D978,FIND("Password: ",Updates!D978)+10,(FIND("E-mail",Updates!D978)-(FIND("Password:",Updates!D978)+12)))))</f>
        <v>#VALUE!</v>
      </c>
      <c r="J978" t="e">
        <f>TRIM(CLEAN(MID(Updates!D978,FIND("Account to clone: ",Updates!D978)+18,(FIND("Position",Updates!D978)-(FIND("Account to clone: ",Updates!D978)+18)))))</f>
        <v>#VALUE!</v>
      </c>
      <c r="K978" t="e">
        <f>TRIM(CLEAN(MID(Updates!D978,FIND("Clone permissions of another account: ",Updates!D978)+38,(FIND("Email required:",Updates!D978)-(FIND("Clone permissions of another account: ",Updates!D978)+38)))))</f>
        <v>#VALUE!</v>
      </c>
      <c r="L978" t="e">
        <f t="shared" si="137"/>
        <v>#VALUE!</v>
      </c>
      <c r="M978" s="8" t="e">
        <f>TRIM(CLEAN(MID(Updates!D978,FIND("Branch: ",Updates!D978)+8,(FIND("Division",Updates!D978)-(FIND("Branch: ",Updates!D978)+8)))))</f>
        <v>#VALUE!</v>
      </c>
      <c r="N978" s="8" t="e">
        <f>TRIM(CLEAN(MID(Updates!D978,FIND("Pooled Position: ",Updates!D978)+17,(FIND("Are the",Updates!D978)-(FIND("Pooled Position: ",Updates!D978)+17)))))</f>
        <v>#VALUE!</v>
      </c>
      <c r="O978" t="e">
        <f>TRIM(CLEAN(MID(Updates!D978,FIND("Employee Name: ",Updates!D978)+15,(FIND("Job Title",Updates!D978)-(FIND("Employee Name: ",Updates!D978)+15)))))</f>
        <v>#VALUE!</v>
      </c>
      <c r="P978" t="e">
        <f t="shared" si="138"/>
        <v>#VALUE!</v>
      </c>
      <c r="Q978" t="e">
        <f t="shared" si="139"/>
        <v>#VALUE!</v>
      </c>
      <c r="R978" t="e">
        <f t="shared" si="140"/>
        <v>#VALUE!</v>
      </c>
      <c r="S978" t="e">
        <f>TRIM(CLEAN(MID(Updates!D978,FIND("Account to clone: ",Updates!D978)+18,(FIND("Position",Updates!D978)-(FIND("Account to clone: ",Updates!D978)+18)))))</f>
        <v>#VALUE!</v>
      </c>
      <c r="T978" t="str">
        <f t="shared" si="141"/>
        <v/>
      </c>
      <c r="U978" t="str">
        <f t="shared" si="142"/>
        <v>No</v>
      </c>
      <c r="V978" t="e">
        <f>TRIM(CLEAN(MID(Updates!D978,FIND("Home Share (H:\ drive) required: ",Updates!D978)+4,(FIND("Group Share (S:\ drive) required: ",Updates!D978)-(FIND("Home Share (H:\ drive) required: ",Updates!D978)+4)))))</f>
        <v>#VALUE!</v>
      </c>
      <c r="W978" t="str">
        <f t="shared" si="143"/>
        <v>No</v>
      </c>
      <c r="X978" t="e">
        <f>TRIM(CLEAN(MID(Updates!D978,FIND("S Drive Path: ",Updates!D978)+14,(FIND("Position",Updates!D978)-(FIND("S Drive Path: ",Updates!D978)+14)))))</f>
        <v>#VALUE!</v>
      </c>
      <c r="Y978" t="e">
        <f>("USR\"&amp;Updates!K978)</f>
        <v>#VALUE!</v>
      </c>
      <c r="Z978" t="e">
        <f>Updates!K978&amp;"$"</f>
        <v>#VALUE!</v>
      </c>
      <c r="AA978" s="11">
        <f t="shared" ca="1" si="144"/>
        <v>2</v>
      </c>
      <c r="AB978" s="6" t="str">
        <f ca="1">LOOKUP(AA978,AC2:AC21,AD2:AD21)</f>
        <v>DC1MDB02</v>
      </c>
    </row>
    <row r="979" spans="1:28" ht="12" customHeight="1">
      <c r="A979" s="6" t="e">
        <f>TRIM(CLEAN(MID(Updates!D979,FIND("Network User Id: ",Updates!D979)+17,(FIND("E-MAIL ACCOUNTS",Updates!D979)-(FIND("Network User Id:",Updates!D979)+17)))))</f>
        <v>#VALUE!</v>
      </c>
      <c r="B979" s="6" t="e">
        <f>TRIM(CLEAN(MID(Updates!D979,FIND("Logon ID: ",Updates!D979)+10,(FIND("Password:",Updates!D979)-(FIND("Logon ID:",Updates!D979)+10)))))</f>
        <v>#VALUE!</v>
      </c>
      <c r="C979" t="e">
        <f>TRIM(CLEAN(MID(Updates!D979,FIND("Primary Address: ",Updates!D979)+17,(FIND("Secondary Address:",Updates!D979)-(FIND("Primary Address: ",Updates!D979)+17)))))</f>
        <v>#VALUE!</v>
      </c>
      <c r="D979" t="e">
        <f>TRIM(CLEAN(MID(Updates!D979,FIND("Secondary Address: ",Updates!D979)+19,(FIND("** PLEASE DO NOT REPLY TO THIS E-MAIL. ",Updates!D979)-(FIND("Secondary Address: ",Updates!D979)+19)))))</f>
        <v>#VALUE!</v>
      </c>
      <c r="E979" t="b">
        <f>IF(COUNT(SEARCH({"transpo.ottawa.on.ca"},D979)),"@ottawa.ca")</f>
        <v>0</v>
      </c>
      <c r="F979" s="9" t="e">
        <f t="shared" si="136"/>
        <v>#VALUE!</v>
      </c>
      <c r="G979" t="e">
        <f>TRIM(CLEAN(MID(Updates!D979,FIND("E-mail Address: ",Updates!D979)+16,(FIND("The employee",Updates!D979)-(FIND("E-mail Address: ",Updates!D979)+16)))))</f>
        <v>#VALUE!</v>
      </c>
      <c r="H979" t="e">
        <f>TRIM(CLEAN(MID(Updates!D979,FIND("Account Password: ",Updates!D979)+18,(FIND("NETWORK ACCOUNTS",Updates!D979)-(FIND("Account Password:",Updates!D979)+18)))))</f>
        <v>#VALUE!</v>
      </c>
      <c r="I979" t="e">
        <f>TRIM(CLEAN(MID(Updates!D979,FIND("Password: ",Updates!D979)+10,(FIND("E-mail",Updates!D979)-(FIND("Password:",Updates!D979)+12)))))</f>
        <v>#VALUE!</v>
      </c>
      <c r="J979" t="e">
        <f>TRIM(CLEAN(MID(Updates!D979,FIND("Account to clone: ",Updates!D979)+18,(FIND("Position",Updates!D979)-(FIND("Account to clone: ",Updates!D979)+18)))))</f>
        <v>#VALUE!</v>
      </c>
      <c r="K979" t="e">
        <f>TRIM(CLEAN(MID(Updates!D979,FIND("Clone permissions of another account: ",Updates!D979)+38,(FIND("Email required:",Updates!D979)-(FIND("Clone permissions of another account: ",Updates!D979)+38)))))</f>
        <v>#VALUE!</v>
      </c>
      <c r="L979" t="e">
        <f t="shared" si="137"/>
        <v>#VALUE!</v>
      </c>
      <c r="M979" s="8" t="e">
        <f>TRIM(CLEAN(MID(Updates!D979,FIND("Branch: ",Updates!D979)+8,(FIND("Division",Updates!D979)-(FIND("Branch: ",Updates!D979)+8)))))</f>
        <v>#VALUE!</v>
      </c>
      <c r="N979" s="8" t="e">
        <f>TRIM(CLEAN(MID(Updates!D979,FIND("Pooled Position: ",Updates!D979)+17,(FIND("Are the",Updates!D979)-(FIND("Pooled Position: ",Updates!D979)+17)))))</f>
        <v>#VALUE!</v>
      </c>
      <c r="O979" t="e">
        <f>TRIM(CLEAN(MID(Updates!D979,FIND("Employee Name: ",Updates!D979)+15,(FIND("Job Title",Updates!D979)-(FIND("Employee Name: ",Updates!D979)+15)))))</f>
        <v>#VALUE!</v>
      </c>
      <c r="P979" t="e">
        <f t="shared" si="138"/>
        <v>#VALUE!</v>
      </c>
      <c r="Q979" t="e">
        <f t="shared" si="139"/>
        <v>#VALUE!</v>
      </c>
      <c r="R979" t="e">
        <f t="shared" si="140"/>
        <v>#VALUE!</v>
      </c>
      <c r="S979" t="e">
        <f>TRIM(CLEAN(MID(Updates!D979,FIND("Account to clone: ",Updates!D979)+18,(FIND("Position",Updates!D979)-(FIND("Account to clone: ",Updates!D979)+18)))))</f>
        <v>#VALUE!</v>
      </c>
      <c r="T979" t="str">
        <f t="shared" si="141"/>
        <v/>
      </c>
      <c r="U979" t="str">
        <f t="shared" si="142"/>
        <v>No</v>
      </c>
      <c r="V979" t="e">
        <f>TRIM(CLEAN(MID(Updates!D979,FIND("Home Share (H:\ drive) required: ",Updates!D979)+4,(FIND("Group Share (S:\ drive) required: ",Updates!D979)-(FIND("Home Share (H:\ drive) required: ",Updates!D979)+4)))))</f>
        <v>#VALUE!</v>
      </c>
      <c r="W979" t="str">
        <f t="shared" si="143"/>
        <v>No</v>
      </c>
      <c r="X979" t="e">
        <f>TRIM(CLEAN(MID(Updates!D979,FIND("S Drive Path: ",Updates!D979)+14,(FIND("Position",Updates!D979)-(FIND("S Drive Path: ",Updates!D979)+14)))))</f>
        <v>#VALUE!</v>
      </c>
      <c r="Y979" t="e">
        <f>("USR\"&amp;Updates!K979)</f>
        <v>#VALUE!</v>
      </c>
      <c r="Z979" t="e">
        <f>Updates!K979&amp;"$"</f>
        <v>#VALUE!</v>
      </c>
      <c r="AA979" s="11">
        <f t="shared" ca="1" si="144"/>
        <v>18</v>
      </c>
      <c r="AB979" s="6" t="str">
        <f ca="1">LOOKUP(AA979,AC2:AC21,AD2:AD21)</f>
        <v>DC4MDB08</v>
      </c>
    </row>
    <row r="980" spans="1:28" ht="12" customHeight="1">
      <c r="A980" s="6" t="e">
        <f>TRIM(CLEAN(MID(Updates!D980,FIND("Network User Id: ",Updates!D980)+17,(FIND("E-MAIL ACCOUNTS",Updates!D980)-(FIND("Network User Id:",Updates!D980)+17)))))</f>
        <v>#VALUE!</v>
      </c>
      <c r="B980" s="6" t="e">
        <f>TRIM(CLEAN(MID(Updates!D980,FIND("Logon ID: ",Updates!D980)+10,(FIND("Password:",Updates!D980)-(FIND("Logon ID:",Updates!D980)+10)))))</f>
        <v>#VALUE!</v>
      </c>
      <c r="C980" t="e">
        <f>TRIM(CLEAN(MID(Updates!D980,FIND("Primary Address: ",Updates!D980)+17,(FIND("Secondary Address:",Updates!D980)-(FIND("Primary Address: ",Updates!D980)+17)))))</f>
        <v>#VALUE!</v>
      </c>
      <c r="D980" t="e">
        <f>TRIM(CLEAN(MID(Updates!D980,FIND("Secondary Address: ",Updates!D980)+19,(FIND("** PLEASE DO NOT REPLY TO THIS E-MAIL. ",Updates!D980)-(FIND("Secondary Address: ",Updates!D980)+19)))))</f>
        <v>#VALUE!</v>
      </c>
      <c r="E980" t="b">
        <f>IF(COUNT(SEARCH({"transpo.ottawa.on.ca"},D980)),"@ottawa.ca")</f>
        <v>0</v>
      </c>
      <c r="F980" s="9" t="e">
        <f t="shared" si="136"/>
        <v>#VALUE!</v>
      </c>
      <c r="G980" t="e">
        <f>TRIM(CLEAN(MID(Updates!D980,FIND("E-mail Address: ",Updates!D980)+16,(FIND("The employee",Updates!D980)-(FIND("E-mail Address: ",Updates!D980)+16)))))</f>
        <v>#VALUE!</v>
      </c>
      <c r="H980" t="e">
        <f>TRIM(CLEAN(MID(Updates!D980,FIND("Account Password: ",Updates!D980)+18,(FIND("NETWORK ACCOUNTS",Updates!D980)-(FIND("Account Password:",Updates!D980)+18)))))</f>
        <v>#VALUE!</v>
      </c>
      <c r="I980" t="e">
        <f>TRIM(CLEAN(MID(Updates!D980,FIND("Password: ",Updates!D980)+10,(FIND("E-mail",Updates!D980)-(FIND("Password:",Updates!D980)+12)))))</f>
        <v>#VALUE!</v>
      </c>
      <c r="J980" t="e">
        <f>TRIM(CLEAN(MID(Updates!D980,FIND("Account to clone: ",Updates!D980)+18,(FIND("Position",Updates!D980)-(FIND("Account to clone: ",Updates!D980)+18)))))</f>
        <v>#VALUE!</v>
      </c>
      <c r="K980" t="e">
        <f>TRIM(CLEAN(MID(Updates!D980,FIND("Clone permissions of another account: ",Updates!D980)+38,(FIND("Email required:",Updates!D980)-(FIND("Clone permissions of another account: ",Updates!D980)+38)))))</f>
        <v>#VALUE!</v>
      </c>
      <c r="L980" t="e">
        <f t="shared" si="137"/>
        <v>#VALUE!</v>
      </c>
      <c r="M980" s="8" t="e">
        <f>TRIM(CLEAN(MID(Updates!D980,FIND("Branch: ",Updates!D980)+8,(FIND("Division",Updates!D980)-(FIND("Branch: ",Updates!D980)+8)))))</f>
        <v>#VALUE!</v>
      </c>
      <c r="N980" s="8" t="e">
        <f>TRIM(CLEAN(MID(Updates!D980,FIND("Pooled Position: ",Updates!D980)+17,(FIND("Are the",Updates!D980)-(FIND("Pooled Position: ",Updates!D980)+17)))))</f>
        <v>#VALUE!</v>
      </c>
      <c r="O980" t="e">
        <f>TRIM(CLEAN(MID(Updates!D980,FIND("Employee Name: ",Updates!D980)+15,(FIND("Job Title",Updates!D980)-(FIND("Employee Name: ",Updates!D980)+15)))))</f>
        <v>#VALUE!</v>
      </c>
      <c r="P980" t="e">
        <f t="shared" si="138"/>
        <v>#VALUE!</v>
      </c>
      <c r="Q980" t="e">
        <f t="shared" si="139"/>
        <v>#VALUE!</v>
      </c>
      <c r="R980" t="e">
        <f t="shared" si="140"/>
        <v>#VALUE!</v>
      </c>
      <c r="S980" t="e">
        <f>TRIM(CLEAN(MID(Updates!D980,FIND("Account to clone: ",Updates!D980)+18,(FIND("Position",Updates!D980)-(FIND("Account to clone: ",Updates!D980)+18)))))</f>
        <v>#VALUE!</v>
      </c>
      <c r="T980" t="str">
        <f t="shared" si="141"/>
        <v/>
      </c>
      <c r="U980" t="str">
        <f t="shared" si="142"/>
        <v>No</v>
      </c>
      <c r="V980" t="e">
        <f>TRIM(CLEAN(MID(Updates!D980,FIND("Home Share (H:\ drive) required: ",Updates!D980)+4,(FIND("Group Share (S:\ drive) required: ",Updates!D980)-(FIND("Home Share (H:\ drive) required: ",Updates!D980)+4)))))</f>
        <v>#VALUE!</v>
      </c>
      <c r="W980" t="str">
        <f t="shared" si="143"/>
        <v>No</v>
      </c>
      <c r="X980" t="e">
        <f>TRIM(CLEAN(MID(Updates!D980,FIND("S Drive Path: ",Updates!D980)+14,(FIND("Position",Updates!D980)-(FIND("S Drive Path: ",Updates!D980)+14)))))</f>
        <v>#VALUE!</v>
      </c>
      <c r="Y980" t="e">
        <f>("USR\"&amp;Updates!K980)</f>
        <v>#VALUE!</v>
      </c>
      <c r="Z980" t="e">
        <f>Updates!K980&amp;"$"</f>
        <v>#VALUE!</v>
      </c>
      <c r="AA980" s="11">
        <f t="shared" ca="1" si="144"/>
        <v>9</v>
      </c>
      <c r="AB980" s="6" t="str">
        <f ca="1">LOOKUP(AA980,AC2:AC21,AD2:AD21)</f>
        <v>DC1MDB09</v>
      </c>
    </row>
    <row r="981" spans="1:28" ht="12" customHeight="1">
      <c r="A981" s="6" t="e">
        <f>TRIM(CLEAN(MID(Updates!D981,FIND("Network User Id: ",Updates!D981)+17,(FIND("E-MAIL ACCOUNTS",Updates!D981)-(FIND("Network User Id:",Updates!D981)+17)))))</f>
        <v>#VALUE!</v>
      </c>
      <c r="B981" s="6" t="e">
        <f>TRIM(CLEAN(MID(Updates!D981,FIND("Logon ID: ",Updates!D981)+10,(FIND("Password:",Updates!D981)-(FIND("Logon ID:",Updates!D981)+10)))))</f>
        <v>#VALUE!</v>
      </c>
      <c r="C981" t="e">
        <f>TRIM(CLEAN(MID(Updates!D981,FIND("Primary Address: ",Updates!D981)+17,(FIND("Secondary Address:",Updates!D981)-(FIND("Primary Address: ",Updates!D981)+17)))))</f>
        <v>#VALUE!</v>
      </c>
      <c r="D981" t="e">
        <f>TRIM(CLEAN(MID(Updates!D981,FIND("Secondary Address: ",Updates!D981)+19,(FIND("** PLEASE DO NOT REPLY TO THIS E-MAIL. ",Updates!D981)-(FIND("Secondary Address: ",Updates!D981)+19)))))</f>
        <v>#VALUE!</v>
      </c>
      <c r="E981" t="b">
        <f>IF(COUNT(SEARCH({"transpo.ottawa.on.ca"},D981)),"@ottawa.ca")</f>
        <v>0</v>
      </c>
      <c r="F981" s="9" t="e">
        <f t="shared" si="136"/>
        <v>#VALUE!</v>
      </c>
      <c r="G981" t="e">
        <f>TRIM(CLEAN(MID(Updates!D981,FIND("E-mail Address: ",Updates!D981)+16,(FIND("The employee",Updates!D981)-(FIND("E-mail Address: ",Updates!D981)+16)))))</f>
        <v>#VALUE!</v>
      </c>
      <c r="H981" t="e">
        <f>TRIM(CLEAN(MID(Updates!D981,FIND("Account Password: ",Updates!D981)+18,(FIND("NETWORK ACCOUNTS",Updates!D981)-(FIND("Account Password:",Updates!D981)+18)))))</f>
        <v>#VALUE!</v>
      </c>
      <c r="I981" t="e">
        <f>TRIM(CLEAN(MID(Updates!D981,FIND("Password: ",Updates!D981)+10,(FIND("E-mail",Updates!D981)-(FIND("Password:",Updates!D981)+12)))))</f>
        <v>#VALUE!</v>
      </c>
      <c r="J981" t="e">
        <f>TRIM(CLEAN(MID(Updates!D981,FIND("Account to clone: ",Updates!D981)+18,(FIND("Position",Updates!D981)-(FIND("Account to clone: ",Updates!D981)+18)))))</f>
        <v>#VALUE!</v>
      </c>
      <c r="K981" t="e">
        <f>TRIM(CLEAN(MID(Updates!D981,FIND("Clone permissions of another account: ",Updates!D981)+38,(FIND("Email required:",Updates!D981)-(FIND("Clone permissions of another account: ",Updates!D981)+38)))))</f>
        <v>#VALUE!</v>
      </c>
      <c r="L981" t="e">
        <f t="shared" si="137"/>
        <v>#VALUE!</v>
      </c>
      <c r="M981" s="8" t="e">
        <f>TRIM(CLEAN(MID(Updates!D981,FIND("Branch: ",Updates!D981)+8,(FIND("Division",Updates!D981)-(FIND("Branch: ",Updates!D981)+8)))))</f>
        <v>#VALUE!</v>
      </c>
      <c r="N981" s="8" t="e">
        <f>TRIM(CLEAN(MID(Updates!D981,FIND("Pooled Position: ",Updates!D981)+17,(FIND("Are the",Updates!D981)-(FIND("Pooled Position: ",Updates!D981)+17)))))</f>
        <v>#VALUE!</v>
      </c>
      <c r="O981" t="e">
        <f>TRIM(CLEAN(MID(Updates!D981,FIND("Employee Name: ",Updates!D981)+15,(FIND("Job Title",Updates!D981)-(FIND("Employee Name: ",Updates!D981)+15)))))</f>
        <v>#VALUE!</v>
      </c>
      <c r="P981" t="e">
        <f t="shared" si="138"/>
        <v>#VALUE!</v>
      </c>
      <c r="Q981" t="e">
        <f t="shared" si="139"/>
        <v>#VALUE!</v>
      </c>
      <c r="R981" t="e">
        <f t="shared" si="140"/>
        <v>#VALUE!</v>
      </c>
      <c r="S981" t="e">
        <f>TRIM(CLEAN(MID(Updates!D981,FIND("Account to clone: ",Updates!D981)+18,(FIND("Position",Updates!D981)-(FIND("Account to clone: ",Updates!D981)+18)))))</f>
        <v>#VALUE!</v>
      </c>
      <c r="T981" t="str">
        <f t="shared" si="141"/>
        <v/>
      </c>
      <c r="U981" t="str">
        <f t="shared" si="142"/>
        <v>No</v>
      </c>
      <c r="V981" t="e">
        <f>TRIM(CLEAN(MID(Updates!D981,FIND("Home Share (H:\ drive) required: ",Updates!D981)+4,(FIND("Group Share (S:\ drive) required: ",Updates!D981)-(FIND("Home Share (H:\ drive) required: ",Updates!D981)+4)))))</f>
        <v>#VALUE!</v>
      </c>
      <c r="W981" t="str">
        <f t="shared" si="143"/>
        <v>No</v>
      </c>
      <c r="X981" t="e">
        <f>TRIM(CLEAN(MID(Updates!D981,FIND("S Drive Path: ",Updates!D981)+14,(FIND("Position",Updates!D981)-(FIND("S Drive Path: ",Updates!D981)+14)))))</f>
        <v>#VALUE!</v>
      </c>
      <c r="Y981" t="e">
        <f>("USR\"&amp;Updates!K981)</f>
        <v>#VALUE!</v>
      </c>
      <c r="Z981" t="e">
        <f>Updates!K981&amp;"$"</f>
        <v>#VALUE!</v>
      </c>
      <c r="AA981" s="11">
        <f t="shared" ca="1" si="144"/>
        <v>9</v>
      </c>
      <c r="AB981" s="6" t="str">
        <f ca="1">LOOKUP(AA981,AC2:AC21,AD2:AD21)</f>
        <v>DC1MDB09</v>
      </c>
    </row>
    <row r="982" spans="1:28" ht="12" customHeight="1">
      <c r="A982" s="6" t="e">
        <f>TRIM(CLEAN(MID(Updates!D982,FIND("Network User Id: ",Updates!D982)+17,(FIND("E-MAIL ACCOUNTS",Updates!D982)-(FIND("Network User Id:",Updates!D982)+17)))))</f>
        <v>#VALUE!</v>
      </c>
      <c r="B982" s="6" t="e">
        <f>TRIM(CLEAN(MID(Updates!D982,FIND("Logon ID: ",Updates!D982)+10,(FIND("Password:",Updates!D982)-(FIND("Logon ID:",Updates!D982)+10)))))</f>
        <v>#VALUE!</v>
      </c>
      <c r="C982" t="e">
        <f>TRIM(CLEAN(MID(Updates!D982,FIND("Primary Address: ",Updates!D982)+17,(FIND("Secondary Address:",Updates!D982)-(FIND("Primary Address: ",Updates!D982)+17)))))</f>
        <v>#VALUE!</v>
      </c>
      <c r="D982" t="e">
        <f>TRIM(CLEAN(MID(Updates!D982,FIND("Secondary Address: ",Updates!D982)+19,(FIND("** PLEASE DO NOT REPLY TO THIS E-MAIL. ",Updates!D982)-(FIND("Secondary Address: ",Updates!D982)+19)))))</f>
        <v>#VALUE!</v>
      </c>
      <c r="E982" t="b">
        <f>IF(COUNT(SEARCH({"transpo.ottawa.on.ca"},D982)),"@ottawa.ca")</f>
        <v>0</v>
      </c>
      <c r="F982" s="9" t="e">
        <f t="shared" si="136"/>
        <v>#VALUE!</v>
      </c>
      <c r="G982" t="e">
        <f>TRIM(CLEAN(MID(Updates!D982,FIND("E-mail Address: ",Updates!D982)+16,(FIND("The employee",Updates!D982)-(FIND("E-mail Address: ",Updates!D982)+16)))))</f>
        <v>#VALUE!</v>
      </c>
      <c r="H982" t="e">
        <f>TRIM(CLEAN(MID(Updates!D982,FIND("Account Password: ",Updates!D982)+18,(FIND("NETWORK ACCOUNTS",Updates!D982)-(FIND("Account Password:",Updates!D982)+18)))))</f>
        <v>#VALUE!</v>
      </c>
      <c r="I982" t="e">
        <f>TRIM(CLEAN(MID(Updates!D982,FIND("Password: ",Updates!D982)+10,(FIND("E-mail",Updates!D982)-(FIND("Password:",Updates!D982)+12)))))</f>
        <v>#VALUE!</v>
      </c>
      <c r="J982" t="e">
        <f>TRIM(CLEAN(MID(Updates!D982,FIND("Account to clone: ",Updates!D982)+18,(FIND("Position",Updates!D982)-(FIND("Account to clone: ",Updates!D982)+18)))))</f>
        <v>#VALUE!</v>
      </c>
      <c r="K982" t="e">
        <f>TRIM(CLEAN(MID(Updates!D982,FIND("Clone permissions of another account: ",Updates!D982)+38,(FIND("Email required:",Updates!D982)-(FIND("Clone permissions of another account: ",Updates!D982)+38)))))</f>
        <v>#VALUE!</v>
      </c>
      <c r="L982" t="e">
        <f t="shared" si="137"/>
        <v>#VALUE!</v>
      </c>
      <c r="M982" s="8" t="e">
        <f>TRIM(CLEAN(MID(Updates!D982,FIND("Branch: ",Updates!D982)+8,(FIND("Division",Updates!D982)-(FIND("Branch: ",Updates!D982)+8)))))</f>
        <v>#VALUE!</v>
      </c>
      <c r="N982" s="8" t="e">
        <f>TRIM(CLEAN(MID(Updates!D982,FIND("Pooled Position: ",Updates!D982)+17,(FIND("Are the",Updates!D982)-(FIND("Pooled Position: ",Updates!D982)+17)))))</f>
        <v>#VALUE!</v>
      </c>
      <c r="O982" t="e">
        <f>TRIM(CLEAN(MID(Updates!D982,FIND("Employee Name: ",Updates!D982)+15,(FIND("Job Title",Updates!D982)-(FIND("Employee Name: ",Updates!D982)+15)))))</f>
        <v>#VALUE!</v>
      </c>
      <c r="P982" t="e">
        <f t="shared" si="138"/>
        <v>#VALUE!</v>
      </c>
      <c r="Q982" t="e">
        <f t="shared" si="139"/>
        <v>#VALUE!</v>
      </c>
      <c r="R982" t="e">
        <f t="shared" si="140"/>
        <v>#VALUE!</v>
      </c>
      <c r="S982" t="e">
        <f>TRIM(CLEAN(MID(Updates!D982,FIND("Account to clone: ",Updates!D982)+18,(FIND("Position",Updates!D982)-(FIND("Account to clone: ",Updates!D982)+18)))))</f>
        <v>#VALUE!</v>
      </c>
      <c r="T982" t="str">
        <f t="shared" si="141"/>
        <v/>
      </c>
      <c r="U982" t="str">
        <f t="shared" si="142"/>
        <v>No</v>
      </c>
      <c r="V982" t="e">
        <f>TRIM(CLEAN(MID(Updates!D982,FIND("Home Share (H:\ drive) required: ",Updates!D982)+4,(FIND("Group Share (S:\ drive) required: ",Updates!D982)-(FIND("Home Share (H:\ drive) required: ",Updates!D982)+4)))))</f>
        <v>#VALUE!</v>
      </c>
      <c r="W982" t="str">
        <f t="shared" si="143"/>
        <v>No</v>
      </c>
      <c r="X982" t="e">
        <f>TRIM(CLEAN(MID(Updates!D982,FIND("S Drive Path: ",Updates!D982)+14,(FIND("Position",Updates!D982)-(FIND("S Drive Path: ",Updates!D982)+14)))))</f>
        <v>#VALUE!</v>
      </c>
      <c r="Y982" t="e">
        <f>("USR\"&amp;Updates!K982)</f>
        <v>#VALUE!</v>
      </c>
      <c r="Z982" t="e">
        <f>Updates!K982&amp;"$"</f>
        <v>#VALUE!</v>
      </c>
      <c r="AA982" s="11">
        <f t="shared" ca="1" si="144"/>
        <v>19</v>
      </c>
      <c r="AB982" s="6" t="str">
        <f ca="1">LOOKUP(AA982,AC2:AC21,AD2:AD21)</f>
        <v>DC4MDB09</v>
      </c>
    </row>
    <row r="983" spans="1:28" ht="12" customHeight="1">
      <c r="A983" s="6" t="e">
        <f>TRIM(CLEAN(MID(Updates!D983,FIND("Network User Id: ",Updates!D983)+17,(FIND("E-MAIL ACCOUNTS",Updates!D983)-(FIND("Network User Id:",Updates!D983)+17)))))</f>
        <v>#VALUE!</v>
      </c>
      <c r="B983" s="6" t="e">
        <f>TRIM(CLEAN(MID(Updates!D983,FIND("Logon ID: ",Updates!D983)+10,(FIND("Password:",Updates!D983)-(FIND("Logon ID:",Updates!D983)+10)))))</f>
        <v>#VALUE!</v>
      </c>
      <c r="C983" t="e">
        <f>TRIM(CLEAN(MID(Updates!D983,FIND("Primary Address: ",Updates!D983)+17,(FIND("Secondary Address:",Updates!D983)-(FIND("Primary Address: ",Updates!D983)+17)))))</f>
        <v>#VALUE!</v>
      </c>
      <c r="D983" t="e">
        <f>TRIM(CLEAN(MID(Updates!D983,FIND("Secondary Address: ",Updates!D983)+19,(FIND("** PLEASE DO NOT REPLY TO THIS E-MAIL. ",Updates!D983)-(FIND("Secondary Address: ",Updates!D983)+19)))))</f>
        <v>#VALUE!</v>
      </c>
      <c r="E983" t="b">
        <f>IF(COUNT(SEARCH({"transpo.ottawa.on.ca"},D983)),"@ottawa.ca")</f>
        <v>0</v>
      </c>
      <c r="F983" s="9" t="e">
        <f t="shared" si="136"/>
        <v>#VALUE!</v>
      </c>
      <c r="G983" t="e">
        <f>TRIM(CLEAN(MID(Updates!D983,FIND("E-mail Address: ",Updates!D983)+16,(FIND("The employee",Updates!D983)-(FIND("E-mail Address: ",Updates!D983)+16)))))</f>
        <v>#VALUE!</v>
      </c>
      <c r="H983" t="e">
        <f>TRIM(CLEAN(MID(Updates!D983,FIND("Account Password: ",Updates!D983)+18,(FIND("NETWORK ACCOUNTS",Updates!D983)-(FIND("Account Password:",Updates!D983)+18)))))</f>
        <v>#VALUE!</v>
      </c>
      <c r="I983" t="e">
        <f>TRIM(CLEAN(MID(Updates!D983,FIND("Password: ",Updates!D983)+10,(FIND("E-mail",Updates!D983)-(FIND("Password:",Updates!D983)+12)))))</f>
        <v>#VALUE!</v>
      </c>
      <c r="J983" t="e">
        <f>TRIM(CLEAN(MID(Updates!D983,FIND("Account to clone: ",Updates!D983)+18,(FIND("Position",Updates!D983)-(FIND("Account to clone: ",Updates!D983)+18)))))</f>
        <v>#VALUE!</v>
      </c>
      <c r="K983" t="e">
        <f>TRIM(CLEAN(MID(Updates!D983,FIND("Clone permissions of another account: ",Updates!D983)+38,(FIND("Email required:",Updates!D983)-(FIND("Clone permissions of another account: ",Updates!D983)+38)))))</f>
        <v>#VALUE!</v>
      </c>
      <c r="L983" t="e">
        <f t="shared" si="137"/>
        <v>#VALUE!</v>
      </c>
      <c r="M983" s="8" t="e">
        <f>TRIM(CLEAN(MID(Updates!D983,FIND("Branch: ",Updates!D983)+8,(FIND("Division",Updates!D983)-(FIND("Branch: ",Updates!D983)+8)))))</f>
        <v>#VALUE!</v>
      </c>
      <c r="N983" s="8" t="e">
        <f>TRIM(CLEAN(MID(Updates!D983,FIND("Pooled Position: ",Updates!D983)+17,(FIND("Are the",Updates!D983)-(FIND("Pooled Position: ",Updates!D983)+17)))))</f>
        <v>#VALUE!</v>
      </c>
      <c r="O983" t="e">
        <f>TRIM(CLEAN(MID(Updates!D983,FIND("Employee Name: ",Updates!D983)+15,(FIND("Job Title",Updates!D983)-(FIND("Employee Name: ",Updates!D983)+15)))))</f>
        <v>#VALUE!</v>
      </c>
      <c r="P983" t="e">
        <f t="shared" si="138"/>
        <v>#VALUE!</v>
      </c>
      <c r="Q983" t="e">
        <f t="shared" si="139"/>
        <v>#VALUE!</v>
      </c>
      <c r="R983" t="e">
        <f t="shared" si="140"/>
        <v>#VALUE!</v>
      </c>
      <c r="S983" t="e">
        <f>TRIM(CLEAN(MID(Updates!D983,FIND("Account to clone: ",Updates!D983)+18,(FIND("Position",Updates!D983)-(FIND("Account to clone: ",Updates!D983)+18)))))</f>
        <v>#VALUE!</v>
      </c>
      <c r="T983" t="str">
        <f t="shared" si="141"/>
        <v/>
      </c>
      <c r="U983" t="str">
        <f t="shared" si="142"/>
        <v>No</v>
      </c>
      <c r="V983" t="e">
        <f>TRIM(CLEAN(MID(Updates!D983,FIND("Home Share (H:\ drive) required: ",Updates!D983)+4,(FIND("Group Share (S:\ drive) required: ",Updates!D983)-(FIND("Home Share (H:\ drive) required: ",Updates!D983)+4)))))</f>
        <v>#VALUE!</v>
      </c>
      <c r="W983" t="str">
        <f t="shared" si="143"/>
        <v>No</v>
      </c>
      <c r="X983" t="e">
        <f>TRIM(CLEAN(MID(Updates!D983,FIND("S Drive Path: ",Updates!D983)+14,(FIND("Position",Updates!D983)-(FIND("S Drive Path: ",Updates!D983)+14)))))</f>
        <v>#VALUE!</v>
      </c>
      <c r="Y983" t="e">
        <f>("USR\"&amp;Updates!K983)</f>
        <v>#VALUE!</v>
      </c>
      <c r="Z983" t="e">
        <f>Updates!K983&amp;"$"</f>
        <v>#VALUE!</v>
      </c>
      <c r="AA983" s="11">
        <f t="shared" ca="1" si="144"/>
        <v>7</v>
      </c>
      <c r="AB983" s="6" t="str">
        <f ca="1">LOOKUP(AA983,AC2:AC21,AD2:AD21)</f>
        <v>DC1MDB07</v>
      </c>
    </row>
    <row r="984" spans="1:28" ht="12" customHeight="1">
      <c r="A984" s="6" t="e">
        <f>TRIM(CLEAN(MID(Updates!D984,FIND("Network User Id: ",Updates!D984)+17,(FIND("E-MAIL ACCOUNTS",Updates!D984)-(FIND("Network User Id:",Updates!D984)+17)))))</f>
        <v>#VALUE!</v>
      </c>
      <c r="B984" s="6" t="e">
        <f>TRIM(CLEAN(MID(Updates!D984,FIND("Logon ID: ",Updates!D984)+10,(FIND("Password:",Updates!D984)-(FIND("Logon ID:",Updates!D984)+10)))))</f>
        <v>#VALUE!</v>
      </c>
      <c r="C984" t="e">
        <f>TRIM(CLEAN(MID(Updates!D984,FIND("Primary Address: ",Updates!D984)+17,(FIND("Secondary Address:",Updates!D984)-(FIND("Primary Address: ",Updates!D984)+17)))))</f>
        <v>#VALUE!</v>
      </c>
      <c r="D984" t="e">
        <f>TRIM(CLEAN(MID(Updates!D984,FIND("Secondary Address: ",Updates!D984)+19,(FIND("** PLEASE DO NOT REPLY TO THIS E-MAIL. ",Updates!D984)-(FIND("Secondary Address: ",Updates!D984)+19)))))</f>
        <v>#VALUE!</v>
      </c>
      <c r="E984" t="b">
        <f>IF(COUNT(SEARCH({"transpo.ottawa.on.ca"},D984)),"@ottawa.ca")</f>
        <v>0</v>
      </c>
      <c r="F984" s="9" t="e">
        <f t="shared" si="136"/>
        <v>#VALUE!</v>
      </c>
      <c r="G984" t="e">
        <f>TRIM(CLEAN(MID(Updates!D984,FIND("E-mail Address: ",Updates!D984)+16,(FIND("The employee",Updates!D984)-(FIND("E-mail Address: ",Updates!D984)+16)))))</f>
        <v>#VALUE!</v>
      </c>
      <c r="H984" t="e">
        <f>TRIM(CLEAN(MID(Updates!D984,FIND("Account Password: ",Updates!D984)+18,(FIND("NETWORK ACCOUNTS",Updates!D984)-(FIND("Account Password:",Updates!D984)+18)))))</f>
        <v>#VALUE!</v>
      </c>
      <c r="I984" t="e">
        <f>TRIM(CLEAN(MID(Updates!D984,FIND("Password: ",Updates!D984)+10,(FIND("E-mail",Updates!D984)-(FIND("Password:",Updates!D984)+12)))))</f>
        <v>#VALUE!</v>
      </c>
      <c r="J984" t="e">
        <f>TRIM(CLEAN(MID(Updates!D984,FIND("Account to clone: ",Updates!D984)+18,(FIND("Position",Updates!D984)-(FIND("Account to clone: ",Updates!D984)+18)))))</f>
        <v>#VALUE!</v>
      </c>
      <c r="K984" t="e">
        <f>TRIM(CLEAN(MID(Updates!D984,FIND("Clone permissions of another account: ",Updates!D984)+38,(FIND("Email required:",Updates!D984)-(FIND("Clone permissions of another account: ",Updates!D984)+38)))))</f>
        <v>#VALUE!</v>
      </c>
      <c r="L984" t="e">
        <f t="shared" si="137"/>
        <v>#VALUE!</v>
      </c>
      <c r="M984" s="8" t="e">
        <f>TRIM(CLEAN(MID(Updates!D984,FIND("Branch: ",Updates!D984)+8,(FIND("Division",Updates!D984)-(FIND("Branch: ",Updates!D984)+8)))))</f>
        <v>#VALUE!</v>
      </c>
      <c r="N984" s="8" t="e">
        <f>TRIM(CLEAN(MID(Updates!D984,FIND("Pooled Position: ",Updates!D984)+17,(FIND("Are the",Updates!D984)-(FIND("Pooled Position: ",Updates!D984)+17)))))</f>
        <v>#VALUE!</v>
      </c>
      <c r="O984" t="e">
        <f>TRIM(CLEAN(MID(Updates!D984,FIND("Employee Name: ",Updates!D984)+15,(FIND("Job Title",Updates!D984)-(FIND("Employee Name: ",Updates!D984)+15)))))</f>
        <v>#VALUE!</v>
      </c>
      <c r="P984" t="e">
        <f t="shared" si="138"/>
        <v>#VALUE!</v>
      </c>
      <c r="Q984" t="e">
        <f t="shared" si="139"/>
        <v>#VALUE!</v>
      </c>
      <c r="R984" t="e">
        <f t="shared" si="140"/>
        <v>#VALUE!</v>
      </c>
      <c r="S984" t="e">
        <f>TRIM(CLEAN(MID(Updates!D984,FIND("Account to clone: ",Updates!D984)+18,(FIND("Position",Updates!D984)-(FIND("Account to clone: ",Updates!D984)+18)))))</f>
        <v>#VALUE!</v>
      </c>
      <c r="T984" t="str">
        <f t="shared" si="141"/>
        <v/>
      </c>
      <c r="U984" t="str">
        <f t="shared" si="142"/>
        <v>No</v>
      </c>
      <c r="V984" t="e">
        <f>TRIM(CLEAN(MID(Updates!D984,FIND("Home Share (H:\ drive) required: ",Updates!D984)+4,(FIND("Group Share (S:\ drive) required: ",Updates!D984)-(FIND("Home Share (H:\ drive) required: ",Updates!D984)+4)))))</f>
        <v>#VALUE!</v>
      </c>
      <c r="W984" t="str">
        <f t="shared" si="143"/>
        <v>No</v>
      </c>
      <c r="X984" t="e">
        <f>TRIM(CLEAN(MID(Updates!D984,FIND("S Drive Path: ",Updates!D984)+14,(FIND("Position",Updates!D984)-(FIND("S Drive Path: ",Updates!D984)+14)))))</f>
        <v>#VALUE!</v>
      </c>
      <c r="Y984" t="e">
        <f>("USR\"&amp;Updates!K984)</f>
        <v>#VALUE!</v>
      </c>
      <c r="Z984" t="e">
        <f>Updates!K984&amp;"$"</f>
        <v>#VALUE!</v>
      </c>
      <c r="AA984" s="11">
        <f t="shared" ca="1" si="144"/>
        <v>17</v>
      </c>
      <c r="AB984" s="6" t="str">
        <f ca="1">LOOKUP(AA984,AC2:AC21,AD2:AD21)</f>
        <v>DC4MDB07</v>
      </c>
    </row>
    <row r="985" spans="1:28" ht="12" customHeight="1">
      <c r="A985" s="6" t="e">
        <f>TRIM(CLEAN(MID(Updates!D985,FIND("Network User Id: ",Updates!D985)+17,(FIND("E-MAIL ACCOUNTS",Updates!D985)-(FIND("Network User Id:",Updates!D985)+17)))))</f>
        <v>#VALUE!</v>
      </c>
      <c r="B985" s="6" t="e">
        <f>TRIM(CLEAN(MID(Updates!D985,FIND("Logon ID: ",Updates!D985)+10,(FIND("Password:",Updates!D985)-(FIND("Logon ID:",Updates!D985)+10)))))</f>
        <v>#VALUE!</v>
      </c>
      <c r="C985" t="e">
        <f>TRIM(CLEAN(MID(Updates!D985,FIND("Primary Address: ",Updates!D985)+17,(FIND("Secondary Address:",Updates!D985)-(FIND("Primary Address: ",Updates!D985)+17)))))</f>
        <v>#VALUE!</v>
      </c>
      <c r="D985" t="e">
        <f>TRIM(CLEAN(MID(Updates!D985,FIND("Secondary Address: ",Updates!D985)+19,(FIND("** PLEASE DO NOT REPLY TO THIS E-MAIL. ",Updates!D985)-(FIND("Secondary Address: ",Updates!D985)+19)))))</f>
        <v>#VALUE!</v>
      </c>
      <c r="E985" t="b">
        <f>IF(COUNT(SEARCH({"transpo.ottawa.on.ca"},D985)),"@ottawa.ca")</f>
        <v>0</v>
      </c>
      <c r="F985" s="9" t="e">
        <f t="shared" si="136"/>
        <v>#VALUE!</v>
      </c>
      <c r="G985" t="e">
        <f>TRIM(CLEAN(MID(Updates!D985,FIND("E-mail Address: ",Updates!D985)+16,(FIND("The employee",Updates!D985)-(FIND("E-mail Address: ",Updates!D985)+16)))))</f>
        <v>#VALUE!</v>
      </c>
      <c r="H985" t="e">
        <f>TRIM(CLEAN(MID(Updates!D985,FIND("Account Password: ",Updates!D985)+18,(FIND("NETWORK ACCOUNTS",Updates!D985)-(FIND("Account Password:",Updates!D985)+18)))))</f>
        <v>#VALUE!</v>
      </c>
      <c r="I985" t="e">
        <f>TRIM(CLEAN(MID(Updates!D985,FIND("Password: ",Updates!D985)+10,(FIND("E-mail",Updates!D985)-(FIND("Password:",Updates!D985)+12)))))</f>
        <v>#VALUE!</v>
      </c>
      <c r="J985" t="e">
        <f>TRIM(CLEAN(MID(Updates!D985,FIND("Account to clone: ",Updates!D985)+18,(FIND("Position",Updates!D985)-(FIND("Account to clone: ",Updates!D985)+18)))))</f>
        <v>#VALUE!</v>
      </c>
      <c r="K985" t="e">
        <f>TRIM(CLEAN(MID(Updates!D985,FIND("Clone permissions of another account: ",Updates!D985)+38,(FIND("Email required:",Updates!D985)-(FIND("Clone permissions of another account: ",Updates!D985)+38)))))</f>
        <v>#VALUE!</v>
      </c>
      <c r="L985" t="e">
        <f t="shared" si="137"/>
        <v>#VALUE!</v>
      </c>
      <c r="M985" s="8" t="e">
        <f>TRIM(CLEAN(MID(Updates!D985,FIND("Branch: ",Updates!D985)+8,(FIND("Division",Updates!D985)-(FIND("Branch: ",Updates!D985)+8)))))</f>
        <v>#VALUE!</v>
      </c>
      <c r="N985" s="8" t="e">
        <f>TRIM(CLEAN(MID(Updates!D985,FIND("Pooled Position: ",Updates!D985)+17,(FIND("Are the",Updates!D985)-(FIND("Pooled Position: ",Updates!D985)+17)))))</f>
        <v>#VALUE!</v>
      </c>
      <c r="O985" t="e">
        <f>TRIM(CLEAN(MID(Updates!D985,FIND("Employee Name: ",Updates!D985)+15,(FIND("Job Title",Updates!D985)-(FIND("Employee Name: ",Updates!D985)+15)))))</f>
        <v>#VALUE!</v>
      </c>
      <c r="P985" t="e">
        <f t="shared" si="138"/>
        <v>#VALUE!</v>
      </c>
      <c r="Q985" t="e">
        <f t="shared" si="139"/>
        <v>#VALUE!</v>
      </c>
      <c r="R985" t="e">
        <f t="shared" si="140"/>
        <v>#VALUE!</v>
      </c>
      <c r="S985" t="e">
        <f>TRIM(CLEAN(MID(Updates!D985,FIND("Account to clone: ",Updates!D985)+18,(FIND("Position",Updates!D985)-(FIND("Account to clone: ",Updates!D985)+18)))))</f>
        <v>#VALUE!</v>
      </c>
      <c r="T985" t="str">
        <f t="shared" si="141"/>
        <v/>
      </c>
      <c r="U985" t="str">
        <f t="shared" si="142"/>
        <v>No</v>
      </c>
      <c r="V985" t="e">
        <f>TRIM(CLEAN(MID(Updates!D985,FIND("Home Share (H:\ drive) required: ",Updates!D985)+4,(FIND("Group Share (S:\ drive) required: ",Updates!D985)-(FIND("Home Share (H:\ drive) required: ",Updates!D985)+4)))))</f>
        <v>#VALUE!</v>
      </c>
      <c r="W985" t="str">
        <f t="shared" si="143"/>
        <v>No</v>
      </c>
      <c r="X985" t="e">
        <f>TRIM(CLEAN(MID(Updates!D985,FIND("S Drive Path: ",Updates!D985)+14,(FIND("Position",Updates!D985)-(FIND("S Drive Path: ",Updates!D985)+14)))))</f>
        <v>#VALUE!</v>
      </c>
      <c r="Y985" t="e">
        <f>("USR\"&amp;Updates!K985)</f>
        <v>#VALUE!</v>
      </c>
      <c r="Z985" t="e">
        <f>Updates!K985&amp;"$"</f>
        <v>#VALUE!</v>
      </c>
      <c r="AA985" s="11">
        <f t="shared" ca="1" si="144"/>
        <v>16</v>
      </c>
      <c r="AB985" s="6" t="str">
        <f ca="1">LOOKUP(AA985,AC2:AC21,AD2:AD21)</f>
        <v>DC4MDB06</v>
      </c>
    </row>
    <row r="986" spans="1:28" ht="12" customHeight="1">
      <c r="A986" s="6" t="e">
        <f>TRIM(CLEAN(MID(Updates!D986,FIND("Network User Id: ",Updates!D986)+17,(FIND("E-MAIL ACCOUNTS",Updates!D986)-(FIND("Network User Id:",Updates!D986)+17)))))</f>
        <v>#VALUE!</v>
      </c>
      <c r="B986" s="6" t="e">
        <f>TRIM(CLEAN(MID(Updates!D986,FIND("Logon ID: ",Updates!D986)+10,(FIND("Password:",Updates!D986)-(FIND("Logon ID:",Updates!D986)+10)))))</f>
        <v>#VALUE!</v>
      </c>
      <c r="C986" t="e">
        <f>TRIM(CLEAN(MID(Updates!D986,FIND("Primary Address: ",Updates!D986)+17,(FIND("Secondary Address:",Updates!D986)-(FIND("Primary Address: ",Updates!D986)+17)))))</f>
        <v>#VALUE!</v>
      </c>
      <c r="D986" t="e">
        <f>TRIM(CLEAN(MID(Updates!D986,FIND("Secondary Address: ",Updates!D986)+19,(FIND("** PLEASE DO NOT REPLY TO THIS E-MAIL. ",Updates!D986)-(FIND("Secondary Address: ",Updates!D986)+19)))))</f>
        <v>#VALUE!</v>
      </c>
      <c r="E986" t="b">
        <f>IF(COUNT(SEARCH({"transpo.ottawa.on.ca"},D986)),"@ottawa.ca")</f>
        <v>0</v>
      </c>
      <c r="F986" s="9" t="e">
        <f t="shared" si="136"/>
        <v>#VALUE!</v>
      </c>
      <c r="G986" t="e">
        <f>TRIM(CLEAN(MID(Updates!D986,FIND("E-mail Address: ",Updates!D986)+16,(FIND("The employee",Updates!D986)-(FIND("E-mail Address: ",Updates!D986)+16)))))</f>
        <v>#VALUE!</v>
      </c>
      <c r="H986" t="e">
        <f>TRIM(CLEAN(MID(Updates!D986,FIND("Account Password: ",Updates!D986)+18,(FIND("NETWORK ACCOUNTS",Updates!D986)-(FIND("Account Password:",Updates!D986)+18)))))</f>
        <v>#VALUE!</v>
      </c>
      <c r="I986" t="e">
        <f>TRIM(CLEAN(MID(Updates!D986,FIND("Password: ",Updates!D986)+10,(FIND("E-mail",Updates!D986)-(FIND("Password:",Updates!D986)+12)))))</f>
        <v>#VALUE!</v>
      </c>
      <c r="J986" t="e">
        <f>TRIM(CLEAN(MID(Updates!D986,FIND("Account to clone: ",Updates!D986)+18,(FIND("Position",Updates!D986)-(FIND("Account to clone: ",Updates!D986)+18)))))</f>
        <v>#VALUE!</v>
      </c>
      <c r="K986" t="e">
        <f>TRIM(CLEAN(MID(Updates!D986,FIND("Clone permissions of another account: ",Updates!D986)+38,(FIND("Email required:",Updates!D986)-(FIND("Clone permissions of another account: ",Updates!D986)+38)))))</f>
        <v>#VALUE!</v>
      </c>
      <c r="L986" t="e">
        <f t="shared" si="137"/>
        <v>#VALUE!</v>
      </c>
      <c r="M986" s="8" t="e">
        <f>TRIM(CLEAN(MID(Updates!D986,FIND("Branch: ",Updates!D986)+8,(FIND("Division",Updates!D986)-(FIND("Branch: ",Updates!D986)+8)))))</f>
        <v>#VALUE!</v>
      </c>
      <c r="N986" s="8" t="e">
        <f>TRIM(CLEAN(MID(Updates!D986,FIND("Pooled Position: ",Updates!D986)+17,(FIND("Are the",Updates!D986)-(FIND("Pooled Position: ",Updates!D986)+17)))))</f>
        <v>#VALUE!</v>
      </c>
      <c r="O986" t="e">
        <f>TRIM(CLEAN(MID(Updates!D986,FIND("Employee Name: ",Updates!D986)+15,(FIND("Job Title",Updates!D986)-(FIND("Employee Name: ",Updates!D986)+15)))))</f>
        <v>#VALUE!</v>
      </c>
      <c r="P986" t="e">
        <f t="shared" si="138"/>
        <v>#VALUE!</v>
      </c>
      <c r="Q986" t="e">
        <f t="shared" si="139"/>
        <v>#VALUE!</v>
      </c>
      <c r="R986" t="e">
        <f t="shared" si="140"/>
        <v>#VALUE!</v>
      </c>
      <c r="S986" t="e">
        <f>TRIM(CLEAN(MID(Updates!D986,FIND("Account to clone: ",Updates!D986)+18,(FIND("Position",Updates!D986)-(FIND("Account to clone: ",Updates!D986)+18)))))</f>
        <v>#VALUE!</v>
      </c>
      <c r="T986" t="str">
        <f t="shared" si="141"/>
        <v/>
      </c>
      <c r="U986" t="str">
        <f t="shared" si="142"/>
        <v>No</v>
      </c>
      <c r="V986" t="e">
        <f>TRIM(CLEAN(MID(Updates!D986,FIND("Home Share (H:\ drive) required: ",Updates!D986)+4,(FIND("Group Share (S:\ drive) required: ",Updates!D986)-(FIND("Home Share (H:\ drive) required: ",Updates!D986)+4)))))</f>
        <v>#VALUE!</v>
      </c>
      <c r="W986" t="str">
        <f t="shared" si="143"/>
        <v>No</v>
      </c>
      <c r="X986" t="e">
        <f>TRIM(CLEAN(MID(Updates!D986,FIND("S Drive Path: ",Updates!D986)+14,(FIND("Position",Updates!D986)-(FIND("S Drive Path: ",Updates!D986)+14)))))</f>
        <v>#VALUE!</v>
      </c>
      <c r="Y986" t="e">
        <f>("USR\"&amp;Updates!K986)</f>
        <v>#VALUE!</v>
      </c>
      <c r="Z986" t="e">
        <f>Updates!K986&amp;"$"</f>
        <v>#VALUE!</v>
      </c>
      <c r="AA986" s="11">
        <f t="shared" ca="1" si="144"/>
        <v>11</v>
      </c>
      <c r="AB986" s="6" t="str">
        <f ca="1">LOOKUP(AA986,AC2:AC21,AD2:AD21)</f>
        <v>DC4MDB01</v>
      </c>
    </row>
    <row r="987" spans="1:28" ht="12" customHeight="1">
      <c r="A987" s="6" t="e">
        <f>TRIM(CLEAN(MID(Updates!D987,FIND("Network User Id: ",Updates!D987)+17,(FIND("E-MAIL ACCOUNTS",Updates!D987)-(FIND("Network User Id:",Updates!D987)+17)))))</f>
        <v>#VALUE!</v>
      </c>
      <c r="B987" s="6" t="e">
        <f>TRIM(CLEAN(MID(Updates!D987,FIND("Logon ID: ",Updates!D987)+10,(FIND("Password:",Updates!D987)-(FIND("Logon ID:",Updates!D987)+10)))))</f>
        <v>#VALUE!</v>
      </c>
      <c r="C987" t="e">
        <f>TRIM(CLEAN(MID(Updates!D987,FIND("Primary Address: ",Updates!D987)+17,(FIND("Secondary Address:",Updates!D987)-(FIND("Primary Address: ",Updates!D987)+17)))))</f>
        <v>#VALUE!</v>
      </c>
      <c r="D987" t="e">
        <f>TRIM(CLEAN(MID(Updates!D987,FIND("Secondary Address: ",Updates!D987)+19,(FIND("** PLEASE DO NOT REPLY TO THIS E-MAIL. ",Updates!D987)-(FIND("Secondary Address: ",Updates!D987)+19)))))</f>
        <v>#VALUE!</v>
      </c>
      <c r="E987" t="b">
        <f>IF(COUNT(SEARCH({"transpo.ottawa.on.ca"},D987)),"@ottawa.ca")</f>
        <v>0</v>
      </c>
      <c r="F987" s="9" t="e">
        <f t="shared" si="136"/>
        <v>#VALUE!</v>
      </c>
      <c r="G987" t="e">
        <f>TRIM(CLEAN(MID(Updates!D987,FIND("E-mail Address: ",Updates!D987)+16,(FIND("The employee",Updates!D987)-(FIND("E-mail Address: ",Updates!D987)+16)))))</f>
        <v>#VALUE!</v>
      </c>
      <c r="H987" t="e">
        <f>TRIM(CLEAN(MID(Updates!D987,FIND("Account Password: ",Updates!D987)+18,(FIND("NETWORK ACCOUNTS",Updates!D987)-(FIND("Account Password:",Updates!D987)+18)))))</f>
        <v>#VALUE!</v>
      </c>
      <c r="I987" t="e">
        <f>TRIM(CLEAN(MID(Updates!D987,FIND("Password: ",Updates!D987)+10,(FIND("E-mail",Updates!D987)-(FIND("Password:",Updates!D987)+12)))))</f>
        <v>#VALUE!</v>
      </c>
      <c r="J987" t="e">
        <f>TRIM(CLEAN(MID(Updates!D987,FIND("Account to clone: ",Updates!D987)+18,(FIND("Position",Updates!D987)-(FIND("Account to clone: ",Updates!D987)+18)))))</f>
        <v>#VALUE!</v>
      </c>
      <c r="K987" t="e">
        <f>TRIM(CLEAN(MID(Updates!D987,FIND("Clone permissions of another account: ",Updates!D987)+38,(FIND("Email required:",Updates!D987)-(FIND("Clone permissions of another account: ",Updates!D987)+38)))))</f>
        <v>#VALUE!</v>
      </c>
      <c r="L987" t="e">
        <f t="shared" si="137"/>
        <v>#VALUE!</v>
      </c>
      <c r="M987" s="8" t="e">
        <f>TRIM(CLEAN(MID(Updates!D987,FIND("Branch: ",Updates!D987)+8,(FIND("Division",Updates!D987)-(FIND("Branch: ",Updates!D987)+8)))))</f>
        <v>#VALUE!</v>
      </c>
      <c r="N987" s="8" t="e">
        <f>TRIM(CLEAN(MID(Updates!D987,FIND("Pooled Position: ",Updates!D987)+17,(FIND("Are the",Updates!D987)-(FIND("Pooled Position: ",Updates!D987)+17)))))</f>
        <v>#VALUE!</v>
      </c>
      <c r="O987" t="e">
        <f>TRIM(CLEAN(MID(Updates!D987,FIND("Employee Name: ",Updates!D987)+15,(FIND("Job Title",Updates!D987)-(FIND("Employee Name: ",Updates!D987)+15)))))</f>
        <v>#VALUE!</v>
      </c>
      <c r="P987" t="e">
        <f t="shared" si="138"/>
        <v>#VALUE!</v>
      </c>
      <c r="Q987" t="e">
        <f t="shared" si="139"/>
        <v>#VALUE!</v>
      </c>
      <c r="R987" t="e">
        <f t="shared" si="140"/>
        <v>#VALUE!</v>
      </c>
      <c r="S987" t="e">
        <f>TRIM(CLEAN(MID(Updates!D987,FIND("Account to clone: ",Updates!D987)+18,(FIND("Position",Updates!D987)-(FIND("Account to clone: ",Updates!D987)+18)))))</f>
        <v>#VALUE!</v>
      </c>
      <c r="T987" t="str">
        <f t="shared" si="141"/>
        <v/>
      </c>
      <c r="U987" t="str">
        <f t="shared" si="142"/>
        <v>No</v>
      </c>
      <c r="V987" t="e">
        <f>TRIM(CLEAN(MID(Updates!D987,FIND("Home Share (H:\ drive) required: ",Updates!D987)+4,(FIND("Group Share (S:\ drive) required: ",Updates!D987)-(FIND("Home Share (H:\ drive) required: ",Updates!D987)+4)))))</f>
        <v>#VALUE!</v>
      </c>
      <c r="W987" t="str">
        <f t="shared" si="143"/>
        <v>No</v>
      </c>
      <c r="X987" t="e">
        <f>TRIM(CLEAN(MID(Updates!D987,FIND("S Drive Path: ",Updates!D987)+14,(FIND("Position",Updates!D987)-(FIND("S Drive Path: ",Updates!D987)+14)))))</f>
        <v>#VALUE!</v>
      </c>
      <c r="Y987" t="e">
        <f>("USR\"&amp;Updates!K987)</f>
        <v>#VALUE!</v>
      </c>
      <c r="Z987" t="e">
        <f>Updates!K987&amp;"$"</f>
        <v>#VALUE!</v>
      </c>
      <c r="AA987" s="11">
        <f t="shared" ca="1" si="144"/>
        <v>6</v>
      </c>
      <c r="AB987" s="6" t="str">
        <f ca="1">LOOKUP(AA987,AC2:AC21,AD2:AD21)</f>
        <v>DC1MDB06</v>
      </c>
    </row>
    <row r="988" spans="1:28" ht="12" customHeight="1">
      <c r="A988" s="6" t="e">
        <f>TRIM(CLEAN(MID(Updates!D988,FIND("Network User Id: ",Updates!D988)+17,(FIND("E-MAIL ACCOUNTS",Updates!D988)-(FIND("Network User Id:",Updates!D988)+17)))))</f>
        <v>#VALUE!</v>
      </c>
      <c r="B988" s="6" t="e">
        <f>TRIM(CLEAN(MID(Updates!D988,FIND("Logon ID: ",Updates!D988)+10,(FIND("Password:",Updates!D988)-(FIND("Logon ID:",Updates!D988)+10)))))</f>
        <v>#VALUE!</v>
      </c>
      <c r="C988" t="e">
        <f>TRIM(CLEAN(MID(Updates!D988,FIND("Primary Address: ",Updates!D988)+17,(FIND("Secondary Address:",Updates!D988)-(FIND("Primary Address: ",Updates!D988)+17)))))</f>
        <v>#VALUE!</v>
      </c>
      <c r="D988" t="e">
        <f>TRIM(CLEAN(MID(Updates!D988,FIND("Secondary Address: ",Updates!D988)+19,(FIND("** PLEASE DO NOT REPLY TO THIS E-MAIL. ",Updates!D988)-(FIND("Secondary Address: ",Updates!D988)+19)))))</f>
        <v>#VALUE!</v>
      </c>
      <c r="E988" t="b">
        <f>IF(COUNT(SEARCH({"transpo.ottawa.on.ca"},D988)),"@ottawa.ca")</f>
        <v>0</v>
      </c>
      <c r="F988" s="9" t="e">
        <f t="shared" si="136"/>
        <v>#VALUE!</v>
      </c>
      <c r="G988" t="e">
        <f>TRIM(CLEAN(MID(Updates!D988,FIND("E-mail Address: ",Updates!D988)+16,(FIND("The employee",Updates!D988)-(FIND("E-mail Address: ",Updates!D988)+16)))))</f>
        <v>#VALUE!</v>
      </c>
      <c r="H988" t="e">
        <f>TRIM(CLEAN(MID(Updates!D988,FIND("Account Password: ",Updates!D988)+18,(FIND("NETWORK ACCOUNTS",Updates!D988)-(FIND("Account Password:",Updates!D988)+18)))))</f>
        <v>#VALUE!</v>
      </c>
      <c r="I988" t="e">
        <f>TRIM(CLEAN(MID(Updates!D988,FIND("Password: ",Updates!D988)+10,(FIND("E-mail",Updates!D988)-(FIND("Password:",Updates!D988)+12)))))</f>
        <v>#VALUE!</v>
      </c>
      <c r="J988" t="e">
        <f>TRIM(CLEAN(MID(Updates!D988,FIND("Account to clone: ",Updates!D988)+18,(FIND("Position",Updates!D988)-(FIND("Account to clone: ",Updates!D988)+18)))))</f>
        <v>#VALUE!</v>
      </c>
      <c r="K988" t="e">
        <f>TRIM(CLEAN(MID(Updates!D988,FIND("Clone permissions of another account: ",Updates!D988)+38,(FIND("Email required:",Updates!D988)-(FIND("Clone permissions of another account: ",Updates!D988)+38)))))</f>
        <v>#VALUE!</v>
      </c>
      <c r="L988" t="e">
        <f t="shared" si="137"/>
        <v>#VALUE!</v>
      </c>
      <c r="M988" s="8" t="e">
        <f>TRIM(CLEAN(MID(Updates!D988,FIND("Branch: ",Updates!D988)+8,(FIND("Division",Updates!D988)-(FIND("Branch: ",Updates!D988)+8)))))</f>
        <v>#VALUE!</v>
      </c>
      <c r="N988" s="8" t="e">
        <f>TRIM(CLEAN(MID(Updates!D988,FIND("Pooled Position: ",Updates!D988)+17,(FIND("Are the",Updates!D988)-(FIND("Pooled Position: ",Updates!D988)+17)))))</f>
        <v>#VALUE!</v>
      </c>
      <c r="O988" t="e">
        <f>TRIM(CLEAN(MID(Updates!D988,FIND("Employee Name: ",Updates!D988)+15,(FIND("Job Title",Updates!D988)-(FIND("Employee Name: ",Updates!D988)+15)))))</f>
        <v>#VALUE!</v>
      </c>
      <c r="P988" t="e">
        <f t="shared" si="138"/>
        <v>#VALUE!</v>
      </c>
      <c r="Q988" t="e">
        <f t="shared" si="139"/>
        <v>#VALUE!</v>
      </c>
      <c r="R988" t="e">
        <f t="shared" si="140"/>
        <v>#VALUE!</v>
      </c>
      <c r="S988" t="e">
        <f>TRIM(CLEAN(MID(Updates!D988,FIND("Account to clone: ",Updates!D988)+18,(FIND("Position",Updates!D988)-(FIND("Account to clone: ",Updates!D988)+18)))))</f>
        <v>#VALUE!</v>
      </c>
      <c r="T988" t="str">
        <f t="shared" si="141"/>
        <v/>
      </c>
      <c r="U988" t="str">
        <f t="shared" si="142"/>
        <v>No</v>
      </c>
      <c r="V988" t="e">
        <f>TRIM(CLEAN(MID(Updates!D988,FIND("Home Share (H:\ drive) required: ",Updates!D988)+4,(FIND("Group Share (S:\ drive) required: ",Updates!D988)-(FIND("Home Share (H:\ drive) required: ",Updates!D988)+4)))))</f>
        <v>#VALUE!</v>
      </c>
      <c r="W988" t="str">
        <f t="shared" si="143"/>
        <v>No</v>
      </c>
      <c r="X988" t="e">
        <f>TRIM(CLEAN(MID(Updates!D988,FIND("S Drive Path: ",Updates!D988)+14,(FIND("Position",Updates!D988)-(FIND("S Drive Path: ",Updates!D988)+14)))))</f>
        <v>#VALUE!</v>
      </c>
      <c r="Y988" t="e">
        <f>("USR\"&amp;Updates!K988)</f>
        <v>#VALUE!</v>
      </c>
      <c r="Z988" t="e">
        <f>Updates!K988&amp;"$"</f>
        <v>#VALUE!</v>
      </c>
      <c r="AA988" s="11">
        <f t="shared" ca="1" si="144"/>
        <v>6</v>
      </c>
      <c r="AB988" s="6" t="str">
        <f ca="1">LOOKUP(AA988,AC2:AC21,AD2:AD21)</f>
        <v>DC1MDB06</v>
      </c>
    </row>
    <row r="989" spans="1:28" ht="12" customHeight="1">
      <c r="A989" s="6" t="e">
        <f>TRIM(CLEAN(MID(Updates!D989,FIND("Network User Id: ",Updates!D989)+17,(FIND("E-MAIL ACCOUNTS",Updates!D989)-(FIND("Network User Id:",Updates!D989)+17)))))</f>
        <v>#VALUE!</v>
      </c>
      <c r="B989" s="6" t="e">
        <f>TRIM(CLEAN(MID(Updates!D989,FIND("Logon ID: ",Updates!D989)+10,(FIND("Password:",Updates!D989)-(FIND("Logon ID:",Updates!D989)+10)))))</f>
        <v>#VALUE!</v>
      </c>
      <c r="C989" t="e">
        <f>TRIM(CLEAN(MID(Updates!D989,FIND("Primary Address: ",Updates!D989)+17,(FIND("Secondary Address:",Updates!D989)-(FIND("Primary Address: ",Updates!D989)+17)))))</f>
        <v>#VALUE!</v>
      </c>
      <c r="D989" t="e">
        <f>TRIM(CLEAN(MID(Updates!D989,FIND("Secondary Address: ",Updates!D989)+19,(FIND("** PLEASE DO NOT REPLY TO THIS E-MAIL. ",Updates!D989)-(FIND("Secondary Address: ",Updates!D989)+19)))))</f>
        <v>#VALUE!</v>
      </c>
      <c r="E989" t="b">
        <f>IF(COUNT(SEARCH({"transpo.ottawa.on.ca"},D989)),"@ottawa.ca")</f>
        <v>0</v>
      </c>
      <c r="F989" s="9" t="e">
        <f t="shared" si="136"/>
        <v>#VALUE!</v>
      </c>
      <c r="G989" t="e">
        <f>TRIM(CLEAN(MID(Updates!D989,FIND("E-mail Address: ",Updates!D989)+16,(FIND("The employee",Updates!D989)-(FIND("E-mail Address: ",Updates!D989)+16)))))</f>
        <v>#VALUE!</v>
      </c>
      <c r="H989" t="e">
        <f>TRIM(CLEAN(MID(Updates!D989,FIND("Account Password: ",Updates!D989)+18,(FIND("NETWORK ACCOUNTS",Updates!D989)-(FIND("Account Password:",Updates!D989)+18)))))</f>
        <v>#VALUE!</v>
      </c>
      <c r="I989" t="e">
        <f>TRIM(CLEAN(MID(Updates!D989,FIND("Password: ",Updates!D989)+10,(FIND("E-mail",Updates!D989)-(FIND("Password:",Updates!D989)+12)))))</f>
        <v>#VALUE!</v>
      </c>
      <c r="J989" t="e">
        <f>TRIM(CLEAN(MID(Updates!D989,FIND("Account to clone: ",Updates!D989)+18,(FIND("Position",Updates!D989)-(FIND("Account to clone: ",Updates!D989)+18)))))</f>
        <v>#VALUE!</v>
      </c>
      <c r="K989" t="e">
        <f>TRIM(CLEAN(MID(Updates!D989,FIND("Clone permissions of another account: ",Updates!D989)+38,(FIND("Email required:",Updates!D989)-(FIND("Clone permissions of another account: ",Updates!D989)+38)))))</f>
        <v>#VALUE!</v>
      </c>
      <c r="L989" t="e">
        <f t="shared" si="137"/>
        <v>#VALUE!</v>
      </c>
      <c r="M989" s="8" t="e">
        <f>TRIM(CLEAN(MID(Updates!D989,FIND("Branch: ",Updates!D989)+8,(FIND("Division",Updates!D989)-(FIND("Branch: ",Updates!D989)+8)))))</f>
        <v>#VALUE!</v>
      </c>
      <c r="N989" s="8" t="e">
        <f>TRIM(CLEAN(MID(Updates!D989,FIND("Pooled Position: ",Updates!D989)+17,(FIND("Are the",Updates!D989)-(FIND("Pooled Position: ",Updates!D989)+17)))))</f>
        <v>#VALUE!</v>
      </c>
      <c r="O989" t="e">
        <f>TRIM(CLEAN(MID(Updates!D989,FIND("Employee Name: ",Updates!D989)+15,(FIND("Job Title",Updates!D989)-(FIND("Employee Name: ",Updates!D989)+15)))))</f>
        <v>#VALUE!</v>
      </c>
      <c r="P989" t="e">
        <f t="shared" si="138"/>
        <v>#VALUE!</v>
      </c>
      <c r="Q989" t="e">
        <f t="shared" si="139"/>
        <v>#VALUE!</v>
      </c>
      <c r="R989" t="e">
        <f t="shared" si="140"/>
        <v>#VALUE!</v>
      </c>
      <c r="S989" t="e">
        <f>TRIM(CLEAN(MID(Updates!D989,FIND("Account to clone: ",Updates!D989)+18,(FIND("Position",Updates!D989)-(FIND("Account to clone: ",Updates!D989)+18)))))</f>
        <v>#VALUE!</v>
      </c>
      <c r="T989" t="str">
        <f t="shared" si="141"/>
        <v/>
      </c>
      <c r="U989" t="str">
        <f t="shared" si="142"/>
        <v>No</v>
      </c>
      <c r="V989" t="e">
        <f>TRIM(CLEAN(MID(Updates!D989,FIND("Home Share (H:\ drive) required: ",Updates!D989)+4,(FIND("Group Share (S:\ drive) required: ",Updates!D989)-(FIND("Home Share (H:\ drive) required: ",Updates!D989)+4)))))</f>
        <v>#VALUE!</v>
      </c>
      <c r="W989" t="str">
        <f t="shared" si="143"/>
        <v>No</v>
      </c>
      <c r="X989" t="e">
        <f>TRIM(CLEAN(MID(Updates!D989,FIND("S Drive Path: ",Updates!D989)+14,(FIND("Position",Updates!D989)-(FIND("S Drive Path: ",Updates!D989)+14)))))</f>
        <v>#VALUE!</v>
      </c>
      <c r="Y989" t="e">
        <f>("USR\"&amp;Updates!K989)</f>
        <v>#VALUE!</v>
      </c>
      <c r="Z989" t="e">
        <f>Updates!K989&amp;"$"</f>
        <v>#VALUE!</v>
      </c>
      <c r="AA989" s="11">
        <f t="shared" ca="1" si="144"/>
        <v>5</v>
      </c>
      <c r="AB989" s="6" t="str">
        <f ca="1">LOOKUP(AA989,AC2:AC21,AD2:AD21)</f>
        <v>DC1MDB05</v>
      </c>
    </row>
    <row r="990" spans="1:28" ht="12" customHeight="1">
      <c r="A990" s="6" t="e">
        <f>TRIM(CLEAN(MID(Updates!D990,FIND("Network User Id: ",Updates!D990)+17,(FIND("E-MAIL ACCOUNTS",Updates!D990)-(FIND("Network User Id:",Updates!D990)+17)))))</f>
        <v>#VALUE!</v>
      </c>
      <c r="B990" s="6" t="e">
        <f>TRIM(CLEAN(MID(Updates!D990,FIND("Logon ID: ",Updates!D990)+10,(FIND("Password:",Updates!D990)-(FIND("Logon ID:",Updates!D990)+10)))))</f>
        <v>#VALUE!</v>
      </c>
      <c r="C990" t="e">
        <f>TRIM(CLEAN(MID(Updates!D990,FIND("Primary Address: ",Updates!D990)+17,(FIND("Secondary Address:",Updates!D990)-(FIND("Primary Address: ",Updates!D990)+17)))))</f>
        <v>#VALUE!</v>
      </c>
      <c r="D990" t="e">
        <f>TRIM(CLEAN(MID(Updates!D990,FIND("Secondary Address: ",Updates!D990)+19,(FIND("** PLEASE DO NOT REPLY TO THIS E-MAIL. ",Updates!D990)-(FIND("Secondary Address: ",Updates!D990)+19)))))</f>
        <v>#VALUE!</v>
      </c>
      <c r="E990" t="b">
        <f>IF(COUNT(SEARCH({"transpo.ottawa.on.ca"},D990)),"@ottawa.ca")</f>
        <v>0</v>
      </c>
      <c r="F990" s="9" t="e">
        <f t="shared" si="136"/>
        <v>#VALUE!</v>
      </c>
      <c r="G990" t="e">
        <f>TRIM(CLEAN(MID(Updates!D990,FIND("E-mail Address: ",Updates!D990)+16,(FIND("The employee",Updates!D990)-(FIND("E-mail Address: ",Updates!D990)+16)))))</f>
        <v>#VALUE!</v>
      </c>
      <c r="H990" t="e">
        <f>TRIM(CLEAN(MID(Updates!D990,FIND("Account Password: ",Updates!D990)+18,(FIND("NETWORK ACCOUNTS",Updates!D990)-(FIND("Account Password:",Updates!D990)+18)))))</f>
        <v>#VALUE!</v>
      </c>
      <c r="I990" t="e">
        <f>TRIM(CLEAN(MID(Updates!D990,FIND("Password: ",Updates!D990)+10,(FIND("E-mail",Updates!D990)-(FIND("Password:",Updates!D990)+12)))))</f>
        <v>#VALUE!</v>
      </c>
      <c r="J990" t="e">
        <f>TRIM(CLEAN(MID(Updates!D990,FIND("Account to clone: ",Updates!D990)+18,(FIND("Position",Updates!D990)-(FIND("Account to clone: ",Updates!D990)+18)))))</f>
        <v>#VALUE!</v>
      </c>
      <c r="K990" t="e">
        <f>TRIM(CLEAN(MID(Updates!D990,FIND("Clone permissions of another account: ",Updates!D990)+38,(FIND("Email required:",Updates!D990)-(FIND("Clone permissions of another account: ",Updates!D990)+38)))))</f>
        <v>#VALUE!</v>
      </c>
      <c r="L990" t="e">
        <f t="shared" si="137"/>
        <v>#VALUE!</v>
      </c>
      <c r="M990" s="8" t="e">
        <f>TRIM(CLEAN(MID(Updates!D990,FIND("Branch: ",Updates!D990)+8,(FIND("Division",Updates!D990)-(FIND("Branch: ",Updates!D990)+8)))))</f>
        <v>#VALUE!</v>
      </c>
      <c r="N990" s="8" t="e">
        <f>TRIM(CLEAN(MID(Updates!D990,FIND("Pooled Position: ",Updates!D990)+17,(FIND("Are the",Updates!D990)-(FIND("Pooled Position: ",Updates!D990)+17)))))</f>
        <v>#VALUE!</v>
      </c>
      <c r="O990" t="e">
        <f>TRIM(CLEAN(MID(Updates!D990,FIND("Employee Name: ",Updates!D990)+15,(FIND("Job Title",Updates!D990)-(FIND("Employee Name: ",Updates!D990)+15)))))</f>
        <v>#VALUE!</v>
      </c>
      <c r="P990" t="e">
        <f t="shared" si="138"/>
        <v>#VALUE!</v>
      </c>
      <c r="Q990" t="e">
        <f t="shared" si="139"/>
        <v>#VALUE!</v>
      </c>
      <c r="R990" t="e">
        <f t="shared" si="140"/>
        <v>#VALUE!</v>
      </c>
      <c r="S990" t="e">
        <f>TRIM(CLEAN(MID(Updates!D990,FIND("Account to clone: ",Updates!D990)+18,(FIND("Position",Updates!D990)-(FIND("Account to clone: ",Updates!D990)+18)))))</f>
        <v>#VALUE!</v>
      </c>
      <c r="T990" t="str">
        <f t="shared" si="141"/>
        <v/>
      </c>
      <c r="U990" t="str">
        <f t="shared" si="142"/>
        <v>No</v>
      </c>
      <c r="V990" t="e">
        <f>TRIM(CLEAN(MID(Updates!D990,FIND("Home Share (H:\ drive) required: ",Updates!D990)+4,(FIND("Group Share (S:\ drive) required: ",Updates!D990)-(FIND("Home Share (H:\ drive) required: ",Updates!D990)+4)))))</f>
        <v>#VALUE!</v>
      </c>
      <c r="W990" t="str">
        <f t="shared" si="143"/>
        <v>No</v>
      </c>
      <c r="X990" t="e">
        <f>TRIM(CLEAN(MID(Updates!D990,FIND("S Drive Path: ",Updates!D990)+14,(FIND("Position",Updates!D990)-(FIND("S Drive Path: ",Updates!D990)+14)))))</f>
        <v>#VALUE!</v>
      </c>
      <c r="Y990" t="e">
        <f>("USR\"&amp;Updates!K990)</f>
        <v>#VALUE!</v>
      </c>
      <c r="Z990" t="e">
        <f>Updates!K990&amp;"$"</f>
        <v>#VALUE!</v>
      </c>
      <c r="AA990" s="11">
        <f t="shared" ca="1" si="144"/>
        <v>17</v>
      </c>
      <c r="AB990" s="6" t="str">
        <f ca="1">LOOKUP(AA990,AC2:AC21,AD2:AD21)</f>
        <v>DC4MDB07</v>
      </c>
    </row>
    <row r="991" spans="1:28" ht="12" customHeight="1">
      <c r="A991" s="6" t="e">
        <f>TRIM(CLEAN(MID(Updates!D991,FIND("Network User Id: ",Updates!D991)+17,(FIND("E-MAIL ACCOUNTS",Updates!D991)-(FIND("Network User Id:",Updates!D991)+17)))))</f>
        <v>#VALUE!</v>
      </c>
      <c r="B991" s="6" t="e">
        <f>TRIM(CLEAN(MID(Updates!D991,FIND("Logon ID: ",Updates!D991)+10,(FIND("Password:",Updates!D991)-(FIND("Logon ID:",Updates!D991)+10)))))</f>
        <v>#VALUE!</v>
      </c>
      <c r="C991" t="e">
        <f>TRIM(CLEAN(MID(Updates!D991,FIND("Primary Address: ",Updates!D991)+17,(FIND("Secondary Address:",Updates!D991)-(FIND("Primary Address: ",Updates!D991)+17)))))</f>
        <v>#VALUE!</v>
      </c>
      <c r="D991" t="e">
        <f>TRIM(CLEAN(MID(Updates!D991,FIND("Secondary Address: ",Updates!D991)+19,(FIND("** PLEASE DO NOT REPLY TO THIS E-MAIL. ",Updates!D991)-(FIND("Secondary Address: ",Updates!D991)+19)))))</f>
        <v>#VALUE!</v>
      </c>
      <c r="E991" t="b">
        <f>IF(COUNT(SEARCH({"transpo.ottawa.on.ca"},D991)),"@ottawa.ca")</f>
        <v>0</v>
      </c>
      <c r="F991" s="9" t="e">
        <f t="shared" si="136"/>
        <v>#VALUE!</v>
      </c>
      <c r="G991" t="e">
        <f>TRIM(CLEAN(MID(Updates!D991,FIND("E-mail Address: ",Updates!D991)+16,(FIND("The employee",Updates!D991)-(FIND("E-mail Address: ",Updates!D991)+16)))))</f>
        <v>#VALUE!</v>
      </c>
      <c r="H991" t="e">
        <f>TRIM(CLEAN(MID(Updates!D991,FIND("Account Password: ",Updates!D991)+18,(FIND("NETWORK ACCOUNTS",Updates!D991)-(FIND("Account Password:",Updates!D991)+18)))))</f>
        <v>#VALUE!</v>
      </c>
      <c r="I991" t="e">
        <f>TRIM(CLEAN(MID(Updates!D991,FIND("Password: ",Updates!D991)+10,(FIND("E-mail",Updates!D991)-(FIND("Password:",Updates!D991)+12)))))</f>
        <v>#VALUE!</v>
      </c>
      <c r="J991" t="e">
        <f>TRIM(CLEAN(MID(Updates!D991,FIND("Account to clone: ",Updates!D991)+18,(FIND("Position",Updates!D991)-(FIND("Account to clone: ",Updates!D991)+18)))))</f>
        <v>#VALUE!</v>
      </c>
      <c r="K991" t="e">
        <f>TRIM(CLEAN(MID(Updates!D991,FIND("Clone permissions of another account: ",Updates!D991)+38,(FIND("Email required:",Updates!D991)-(FIND("Clone permissions of another account: ",Updates!D991)+38)))))</f>
        <v>#VALUE!</v>
      </c>
      <c r="L991" t="e">
        <f t="shared" si="137"/>
        <v>#VALUE!</v>
      </c>
      <c r="M991" s="8" t="e">
        <f>TRIM(CLEAN(MID(Updates!D991,FIND("Branch: ",Updates!D991)+8,(FIND("Division",Updates!D991)-(FIND("Branch: ",Updates!D991)+8)))))</f>
        <v>#VALUE!</v>
      </c>
      <c r="N991" s="8" t="e">
        <f>TRIM(CLEAN(MID(Updates!D991,FIND("Pooled Position: ",Updates!D991)+17,(FIND("Are the",Updates!D991)-(FIND("Pooled Position: ",Updates!D991)+17)))))</f>
        <v>#VALUE!</v>
      </c>
      <c r="O991" t="e">
        <f>TRIM(CLEAN(MID(Updates!D991,FIND("Employee Name: ",Updates!D991)+15,(FIND("Job Title",Updates!D991)-(FIND("Employee Name: ",Updates!D991)+15)))))</f>
        <v>#VALUE!</v>
      </c>
      <c r="P991" t="e">
        <f t="shared" si="138"/>
        <v>#VALUE!</v>
      </c>
      <c r="Q991" t="e">
        <f t="shared" si="139"/>
        <v>#VALUE!</v>
      </c>
      <c r="R991" t="e">
        <f t="shared" si="140"/>
        <v>#VALUE!</v>
      </c>
      <c r="S991" t="e">
        <f>TRIM(CLEAN(MID(Updates!D991,FIND("Account to clone: ",Updates!D991)+18,(FIND("Position",Updates!D991)-(FIND("Account to clone: ",Updates!D991)+18)))))</f>
        <v>#VALUE!</v>
      </c>
      <c r="T991" t="str">
        <f t="shared" si="141"/>
        <v/>
      </c>
      <c r="U991" t="str">
        <f t="shared" si="142"/>
        <v>No</v>
      </c>
      <c r="V991" t="e">
        <f>TRIM(CLEAN(MID(Updates!D991,FIND("Home Share (H:\ drive) required: ",Updates!D991)+4,(FIND("Group Share (S:\ drive) required: ",Updates!D991)-(FIND("Home Share (H:\ drive) required: ",Updates!D991)+4)))))</f>
        <v>#VALUE!</v>
      </c>
      <c r="W991" t="str">
        <f t="shared" si="143"/>
        <v>No</v>
      </c>
      <c r="X991" t="e">
        <f>TRIM(CLEAN(MID(Updates!D991,FIND("S Drive Path: ",Updates!D991)+14,(FIND("Position",Updates!D991)-(FIND("S Drive Path: ",Updates!D991)+14)))))</f>
        <v>#VALUE!</v>
      </c>
      <c r="Y991" t="e">
        <f>("USR\"&amp;Updates!K991)</f>
        <v>#VALUE!</v>
      </c>
      <c r="Z991" t="e">
        <f>Updates!K991&amp;"$"</f>
        <v>#VALUE!</v>
      </c>
      <c r="AA991" s="11">
        <f t="shared" ca="1" si="144"/>
        <v>1</v>
      </c>
      <c r="AB991" s="6" t="str">
        <f ca="1">LOOKUP(AA991,AC2:AC21,AD2:AD21)</f>
        <v>DC1MDB01</v>
      </c>
    </row>
    <row r="992" spans="1:28" ht="12" customHeight="1">
      <c r="A992" s="6" t="e">
        <f>TRIM(CLEAN(MID(Updates!D992,FIND("Network User Id: ",Updates!D992)+17,(FIND("E-MAIL ACCOUNTS",Updates!D992)-(FIND("Network User Id:",Updates!D992)+17)))))</f>
        <v>#VALUE!</v>
      </c>
      <c r="B992" s="6" t="e">
        <f>TRIM(CLEAN(MID(Updates!D992,FIND("Logon ID: ",Updates!D992)+10,(FIND("Password:",Updates!D992)-(FIND("Logon ID:",Updates!D992)+10)))))</f>
        <v>#VALUE!</v>
      </c>
      <c r="C992" t="e">
        <f>TRIM(CLEAN(MID(Updates!D992,FIND("Primary Address: ",Updates!D992)+17,(FIND("Secondary Address:",Updates!D992)-(FIND("Primary Address: ",Updates!D992)+17)))))</f>
        <v>#VALUE!</v>
      </c>
      <c r="D992" t="e">
        <f>TRIM(CLEAN(MID(Updates!D992,FIND("Secondary Address: ",Updates!D992)+19,(FIND("** PLEASE DO NOT REPLY TO THIS E-MAIL. ",Updates!D992)-(FIND("Secondary Address: ",Updates!D992)+19)))))</f>
        <v>#VALUE!</v>
      </c>
      <c r="E992" t="b">
        <f>IF(COUNT(SEARCH({"transpo.ottawa.on.ca"},D992)),"@ottawa.ca")</f>
        <v>0</v>
      </c>
      <c r="F992" s="9" t="e">
        <f t="shared" si="136"/>
        <v>#VALUE!</v>
      </c>
      <c r="G992" t="e">
        <f>TRIM(CLEAN(MID(Updates!D992,FIND("E-mail Address: ",Updates!D992)+16,(FIND("The employee",Updates!D992)-(FIND("E-mail Address: ",Updates!D992)+16)))))</f>
        <v>#VALUE!</v>
      </c>
      <c r="H992" t="e">
        <f>TRIM(CLEAN(MID(Updates!D992,FIND("Account Password: ",Updates!D992)+18,(FIND("NETWORK ACCOUNTS",Updates!D992)-(FIND("Account Password:",Updates!D992)+18)))))</f>
        <v>#VALUE!</v>
      </c>
      <c r="I992" t="e">
        <f>TRIM(CLEAN(MID(Updates!D992,FIND("Password: ",Updates!D992)+10,(FIND("E-mail",Updates!D992)-(FIND("Password:",Updates!D992)+12)))))</f>
        <v>#VALUE!</v>
      </c>
      <c r="J992" t="e">
        <f>TRIM(CLEAN(MID(Updates!D992,FIND("Account to clone: ",Updates!D992)+18,(FIND("Position",Updates!D992)-(FIND("Account to clone: ",Updates!D992)+18)))))</f>
        <v>#VALUE!</v>
      </c>
      <c r="K992" t="e">
        <f>TRIM(CLEAN(MID(Updates!D992,FIND("Clone permissions of another account: ",Updates!D992)+38,(FIND("Email required:",Updates!D992)-(FIND("Clone permissions of another account: ",Updates!D992)+38)))))</f>
        <v>#VALUE!</v>
      </c>
      <c r="L992" t="e">
        <f t="shared" si="137"/>
        <v>#VALUE!</v>
      </c>
      <c r="M992" s="8" t="e">
        <f>TRIM(CLEAN(MID(Updates!D992,FIND("Branch: ",Updates!D992)+8,(FIND("Division",Updates!D992)-(FIND("Branch: ",Updates!D992)+8)))))</f>
        <v>#VALUE!</v>
      </c>
      <c r="N992" s="8" t="e">
        <f>TRIM(CLEAN(MID(Updates!D992,FIND("Pooled Position: ",Updates!D992)+17,(FIND("Are the",Updates!D992)-(FIND("Pooled Position: ",Updates!D992)+17)))))</f>
        <v>#VALUE!</v>
      </c>
      <c r="O992" t="e">
        <f>TRIM(CLEAN(MID(Updates!D992,FIND("Employee Name: ",Updates!D992)+15,(FIND("Job Title",Updates!D992)-(FIND("Employee Name: ",Updates!D992)+15)))))</f>
        <v>#VALUE!</v>
      </c>
      <c r="P992" t="e">
        <f t="shared" si="138"/>
        <v>#VALUE!</v>
      </c>
      <c r="Q992" t="e">
        <f t="shared" si="139"/>
        <v>#VALUE!</v>
      </c>
      <c r="R992" t="e">
        <f t="shared" si="140"/>
        <v>#VALUE!</v>
      </c>
      <c r="S992" t="e">
        <f>TRIM(CLEAN(MID(Updates!D992,FIND("Account to clone: ",Updates!D992)+18,(FIND("Position",Updates!D992)-(FIND("Account to clone: ",Updates!D992)+18)))))</f>
        <v>#VALUE!</v>
      </c>
      <c r="T992" t="str">
        <f t="shared" si="141"/>
        <v/>
      </c>
      <c r="U992" t="str">
        <f t="shared" si="142"/>
        <v>No</v>
      </c>
      <c r="V992" t="e">
        <f>TRIM(CLEAN(MID(Updates!D992,FIND("Home Share (H:\ drive) required: ",Updates!D992)+4,(FIND("Group Share (S:\ drive) required: ",Updates!D992)-(FIND("Home Share (H:\ drive) required: ",Updates!D992)+4)))))</f>
        <v>#VALUE!</v>
      </c>
      <c r="W992" t="str">
        <f t="shared" si="143"/>
        <v>No</v>
      </c>
      <c r="X992" t="e">
        <f>TRIM(CLEAN(MID(Updates!D992,FIND("S Drive Path: ",Updates!D992)+14,(FIND("Position",Updates!D992)-(FIND("S Drive Path: ",Updates!D992)+14)))))</f>
        <v>#VALUE!</v>
      </c>
      <c r="Y992" t="e">
        <f>("USR\"&amp;Updates!K992)</f>
        <v>#VALUE!</v>
      </c>
      <c r="Z992" t="e">
        <f>Updates!K992&amp;"$"</f>
        <v>#VALUE!</v>
      </c>
      <c r="AA992" s="11">
        <f t="shared" ca="1" si="144"/>
        <v>15</v>
      </c>
      <c r="AB992" s="6" t="str">
        <f ca="1">LOOKUP(AA992,AC2:AC21,AD2:AD21)</f>
        <v>DC4MDB05</v>
      </c>
    </row>
    <row r="993" spans="1:28" ht="12" customHeight="1">
      <c r="A993" s="6" t="e">
        <f>TRIM(CLEAN(MID(Updates!D993,FIND("Network User Id: ",Updates!D993)+17,(FIND("E-MAIL ACCOUNTS",Updates!D993)-(FIND("Network User Id:",Updates!D993)+17)))))</f>
        <v>#VALUE!</v>
      </c>
      <c r="B993" s="6" t="e">
        <f>TRIM(CLEAN(MID(Updates!D993,FIND("Logon ID: ",Updates!D993)+10,(FIND("Password:",Updates!D993)-(FIND("Logon ID:",Updates!D993)+10)))))</f>
        <v>#VALUE!</v>
      </c>
      <c r="C993" t="e">
        <f>TRIM(CLEAN(MID(Updates!D993,FIND("Primary Address: ",Updates!D993)+17,(FIND("Secondary Address:",Updates!D993)-(FIND("Primary Address: ",Updates!D993)+17)))))</f>
        <v>#VALUE!</v>
      </c>
      <c r="D993" t="e">
        <f>TRIM(CLEAN(MID(Updates!D993,FIND("Secondary Address: ",Updates!D993)+19,(FIND("** PLEASE DO NOT REPLY TO THIS E-MAIL. ",Updates!D993)-(FIND("Secondary Address: ",Updates!D993)+19)))))</f>
        <v>#VALUE!</v>
      </c>
      <c r="E993" t="b">
        <f>IF(COUNT(SEARCH({"transpo.ottawa.on.ca"},D993)),"@ottawa.ca")</f>
        <v>0</v>
      </c>
      <c r="F993" s="9" t="e">
        <f t="shared" si="136"/>
        <v>#VALUE!</v>
      </c>
      <c r="G993" t="e">
        <f>TRIM(CLEAN(MID(Updates!D993,FIND("E-mail Address: ",Updates!D993)+16,(FIND("The employee",Updates!D993)-(FIND("E-mail Address: ",Updates!D993)+16)))))</f>
        <v>#VALUE!</v>
      </c>
      <c r="H993" t="e">
        <f>TRIM(CLEAN(MID(Updates!D993,FIND("Account Password: ",Updates!D993)+18,(FIND("NETWORK ACCOUNTS",Updates!D993)-(FIND("Account Password:",Updates!D993)+18)))))</f>
        <v>#VALUE!</v>
      </c>
      <c r="I993" t="e">
        <f>TRIM(CLEAN(MID(Updates!D993,FIND("Password: ",Updates!D993)+10,(FIND("E-mail",Updates!D993)-(FIND("Password:",Updates!D993)+12)))))</f>
        <v>#VALUE!</v>
      </c>
      <c r="J993" t="e">
        <f>TRIM(CLEAN(MID(Updates!D993,FIND("Account to clone: ",Updates!D993)+18,(FIND("Position",Updates!D993)-(FIND("Account to clone: ",Updates!D993)+18)))))</f>
        <v>#VALUE!</v>
      </c>
      <c r="K993" t="e">
        <f>TRIM(CLEAN(MID(Updates!D993,FIND("Clone permissions of another account: ",Updates!D993)+38,(FIND("Email required:",Updates!D993)-(FIND("Clone permissions of another account: ",Updates!D993)+38)))))</f>
        <v>#VALUE!</v>
      </c>
      <c r="L993" t="e">
        <f t="shared" si="137"/>
        <v>#VALUE!</v>
      </c>
      <c r="M993" s="8" t="e">
        <f>TRIM(CLEAN(MID(Updates!D993,FIND("Branch: ",Updates!D993)+8,(FIND("Division",Updates!D993)-(FIND("Branch: ",Updates!D993)+8)))))</f>
        <v>#VALUE!</v>
      </c>
      <c r="N993" s="8" t="e">
        <f>TRIM(CLEAN(MID(Updates!D993,FIND("Pooled Position: ",Updates!D993)+17,(FIND("Are the",Updates!D993)-(FIND("Pooled Position: ",Updates!D993)+17)))))</f>
        <v>#VALUE!</v>
      </c>
      <c r="O993" t="e">
        <f>TRIM(CLEAN(MID(Updates!D993,FIND("Employee Name: ",Updates!D993)+15,(FIND("Job Title",Updates!D993)-(FIND("Employee Name: ",Updates!D993)+15)))))</f>
        <v>#VALUE!</v>
      </c>
      <c r="P993" t="e">
        <f t="shared" si="138"/>
        <v>#VALUE!</v>
      </c>
      <c r="Q993" t="e">
        <f t="shared" si="139"/>
        <v>#VALUE!</v>
      </c>
      <c r="R993" t="e">
        <f t="shared" si="140"/>
        <v>#VALUE!</v>
      </c>
      <c r="S993" t="e">
        <f>TRIM(CLEAN(MID(Updates!D993,FIND("Account to clone: ",Updates!D993)+18,(FIND("Position",Updates!D993)-(FIND("Account to clone: ",Updates!D993)+18)))))</f>
        <v>#VALUE!</v>
      </c>
      <c r="T993" t="str">
        <f t="shared" si="141"/>
        <v/>
      </c>
      <c r="U993" t="str">
        <f t="shared" si="142"/>
        <v>No</v>
      </c>
      <c r="V993" t="e">
        <f>TRIM(CLEAN(MID(Updates!D993,FIND("Home Share (H:\ drive) required: ",Updates!D993)+4,(FIND("Group Share (S:\ drive) required: ",Updates!D993)-(FIND("Home Share (H:\ drive) required: ",Updates!D993)+4)))))</f>
        <v>#VALUE!</v>
      </c>
      <c r="W993" t="str">
        <f t="shared" si="143"/>
        <v>No</v>
      </c>
      <c r="X993" t="e">
        <f>TRIM(CLEAN(MID(Updates!D993,FIND("S Drive Path: ",Updates!D993)+14,(FIND("Position",Updates!D993)-(FIND("S Drive Path: ",Updates!D993)+14)))))</f>
        <v>#VALUE!</v>
      </c>
      <c r="Y993" t="e">
        <f>("USR\"&amp;Updates!K993)</f>
        <v>#VALUE!</v>
      </c>
      <c r="Z993" t="e">
        <f>Updates!K993&amp;"$"</f>
        <v>#VALUE!</v>
      </c>
      <c r="AA993" s="11">
        <f t="shared" ca="1" si="144"/>
        <v>11</v>
      </c>
      <c r="AB993" s="6" t="str">
        <f ca="1">LOOKUP(AA993,AC2:AC21,AD2:AD21)</f>
        <v>DC4MDB01</v>
      </c>
    </row>
    <row r="994" spans="1:28" ht="12" customHeight="1">
      <c r="A994" s="6" t="e">
        <f>TRIM(CLEAN(MID(Updates!D994,FIND("Network User Id: ",Updates!D994)+17,(FIND("E-MAIL ACCOUNTS",Updates!D994)-(FIND("Network User Id:",Updates!D994)+17)))))</f>
        <v>#VALUE!</v>
      </c>
      <c r="B994" s="6" t="e">
        <f>TRIM(CLEAN(MID(Updates!D994,FIND("Logon ID: ",Updates!D994)+10,(FIND("Password:",Updates!D994)-(FIND("Logon ID:",Updates!D994)+10)))))</f>
        <v>#VALUE!</v>
      </c>
      <c r="C994" t="e">
        <f>TRIM(CLEAN(MID(Updates!D994,FIND("Primary Address: ",Updates!D994)+17,(FIND("Secondary Address:",Updates!D994)-(FIND("Primary Address: ",Updates!D994)+17)))))</f>
        <v>#VALUE!</v>
      </c>
      <c r="D994" t="e">
        <f>TRIM(CLEAN(MID(Updates!D994,FIND("Secondary Address: ",Updates!D994)+19,(FIND("** PLEASE DO NOT REPLY TO THIS E-MAIL. ",Updates!D994)-(FIND("Secondary Address: ",Updates!D994)+19)))))</f>
        <v>#VALUE!</v>
      </c>
      <c r="E994" t="b">
        <f>IF(COUNT(SEARCH({"transpo.ottawa.on.ca"},D994)),"@ottawa.ca")</f>
        <v>0</v>
      </c>
      <c r="F994" s="9" t="e">
        <f t="shared" si="136"/>
        <v>#VALUE!</v>
      </c>
      <c r="G994" t="e">
        <f>TRIM(CLEAN(MID(Updates!D994,FIND("E-mail Address: ",Updates!D994)+16,(FIND("The employee",Updates!D994)-(FIND("E-mail Address: ",Updates!D994)+16)))))</f>
        <v>#VALUE!</v>
      </c>
      <c r="H994" t="e">
        <f>TRIM(CLEAN(MID(Updates!D994,FIND("Account Password: ",Updates!D994)+18,(FIND("NETWORK ACCOUNTS",Updates!D994)-(FIND("Account Password:",Updates!D994)+18)))))</f>
        <v>#VALUE!</v>
      </c>
      <c r="I994" t="e">
        <f>TRIM(CLEAN(MID(Updates!D994,FIND("Password: ",Updates!D994)+10,(FIND("E-mail",Updates!D994)-(FIND("Password:",Updates!D994)+12)))))</f>
        <v>#VALUE!</v>
      </c>
      <c r="J994" t="e">
        <f>TRIM(CLEAN(MID(Updates!D994,FIND("Account to clone: ",Updates!D994)+18,(FIND("Position",Updates!D994)-(FIND("Account to clone: ",Updates!D994)+18)))))</f>
        <v>#VALUE!</v>
      </c>
      <c r="K994" t="e">
        <f>TRIM(CLEAN(MID(Updates!D994,FIND("Clone permissions of another account: ",Updates!D994)+38,(FIND("Email required:",Updates!D994)-(FIND("Clone permissions of another account: ",Updates!D994)+38)))))</f>
        <v>#VALUE!</v>
      </c>
      <c r="L994" t="e">
        <f t="shared" si="137"/>
        <v>#VALUE!</v>
      </c>
      <c r="M994" s="8" t="e">
        <f>TRIM(CLEAN(MID(Updates!D994,FIND("Branch: ",Updates!D994)+8,(FIND("Division",Updates!D994)-(FIND("Branch: ",Updates!D994)+8)))))</f>
        <v>#VALUE!</v>
      </c>
      <c r="N994" s="8" t="e">
        <f>TRIM(CLEAN(MID(Updates!D994,FIND("Pooled Position: ",Updates!D994)+17,(FIND("Are the",Updates!D994)-(FIND("Pooled Position: ",Updates!D994)+17)))))</f>
        <v>#VALUE!</v>
      </c>
      <c r="O994" t="e">
        <f>TRIM(CLEAN(MID(Updates!D994,FIND("Employee Name: ",Updates!D994)+15,(FIND("Job Title",Updates!D994)-(FIND("Employee Name: ",Updates!D994)+15)))))</f>
        <v>#VALUE!</v>
      </c>
      <c r="P994" t="e">
        <f t="shared" si="138"/>
        <v>#VALUE!</v>
      </c>
      <c r="Q994" t="e">
        <f t="shared" si="139"/>
        <v>#VALUE!</v>
      </c>
      <c r="R994" t="e">
        <f t="shared" si="140"/>
        <v>#VALUE!</v>
      </c>
      <c r="S994" t="e">
        <f>TRIM(CLEAN(MID(Updates!D994,FIND("Account to clone: ",Updates!D994)+18,(FIND("Position",Updates!D994)-(FIND("Account to clone: ",Updates!D994)+18)))))</f>
        <v>#VALUE!</v>
      </c>
      <c r="T994" t="str">
        <f t="shared" si="141"/>
        <v/>
      </c>
      <c r="U994" t="str">
        <f t="shared" si="142"/>
        <v>No</v>
      </c>
      <c r="V994" t="e">
        <f>TRIM(CLEAN(MID(Updates!D994,FIND("Home Share (H:\ drive) required: ",Updates!D994)+4,(FIND("Group Share (S:\ drive) required: ",Updates!D994)-(FIND("Home Share (H:\ drive) required: ",Updates!D994)+4)))))</f>
        <v>#VALUE!</v>
      </c>
      <c r="W994" t="str">
        <f t="shared" si="143"/>
        <v>No</v>
      </c>
      <c r="X994" t="e">
        <f>TRIM(CLEAN(MID(Updates!D994,FIND("S Drive Path: ",Updates!D994)+14,(FIND("Position",Updates!D994)-(FIND("S Drive Path: ",Updates!D994)+14)))))</f>
        <v>#VALUE!</v>
      </c>
      <c r="Y994" t="e">
        <f>("USR\"&amp;Updates!K994)</f>
        <v>#VALUE!</v>
      </c>
      <c r="Z994" t="e">
        <f>Updates!K994&amp;"$"</f>
        <v>#VALUE!</v>
      </c>
      <c r="AA994" s="11">
        <f t="shared" ca="1" si="144"/>
        <v>10</v>
      </c>
      <c r="AB994" s="6" t="str">
        <f ca="1">LOOKUP(AA994,AC2:AC21,AD2:AD21)</f>
        <v>DC1MDB10</v>
      </c>
    </row>
    <row r="995" spans="1:28" ht="12" customHeight="1">
      <c r="A995" s="6" t="e">
        <f>TRIM(CLEAN(MID(Updates!D995,FIND("Network User Id: ",Updates!D995)+17,(FIND("E-MAIL ACCOUNTS",Updates!D995)-(FIND("Network User Id:",Updates!D995)+17)))))</f>
        <v>#VALUE!</v>
      </c>
      <c r="B995" s="6" t="e">
        <f>TRIM(CLEAN(MID(Updates!D995,FIND("Logon ID: ",Updates!D995)+10,(FIND("Password:",Updates!D995)-(FIND("Logon ID:",Updates!D995)+10)))))</f>
        <v>#VALUE!</v>
      </c>
      <c r="C995" t="e">
        <f>TRIM(CLEAN(MID(Updates!D995,FIND("Primary Address: ",Updates!D995)+17,(FIND("Secondary Address:",Updates!D995)-(FIND("Primary Address: ",Updates!D995)+17)))))</f>
        <v>#VALUE!</v>
      </c>
      <c r="D995" t="e">
        <f>TRIM(CLEAN(MID(Updates!D995,FIND("Secondary Address: ",Updates!D995)+19,(FIND("** PLEASE DO NOT REPLY TO THIS E-MAIL. ",Updates!D995)-(FIND("Secondary Address: ",Updates!D995)+19)))))</f>
        <v>#VALUE!</v>
      </c>
      <c r="E995" t="b">
        <f>IF(COUNT(SEARCH({"transpo.ottawa.on.ca"},D995)),"@ottawa.ca")</f>
        <v>0</v>
      </c>
      <c r="F995" s="9" t="e">
        <f t="shared" si="136"/>
        <v>#VALUE!</v>
      </c>
      <c r="G995" t="e">
        <f>TRIM(CLEAN(MID(Updates!D995,FIND("E-mail Address: ",Updates!D995)+16,(FIND("The employee",Updates!D995)-(FIND("E-mail Address: ",Updates!D995)+16)))))</f>
        <v>#VALUE!</v>
      </c>
      <c r="H995" t="e">
        <f>TRIM(CLEAN(MID(Updates!D995,FIND("Account Password: ",Updates!D995)+18,(FIND("NETWORK ACCOUNTS",Updates!D995)-(FIND("Account Password:",Updates!D995)+18)))))</f>
        <v>#VALUE!</v>
      </c>
      <c r="I995" t="e">
        <f>TRIM(CLEAN(MID(Updates!D995,FIND("Password: ",Updates!D995)+10,(FIND("E-mail",Updates!D995)-(FIND("Password:",Updates!D995)+12)))))</f>
        <v>#VALUE!</v>
      </c>
      <c r="J995" t="e">
        <f>TRIM(CLEAN(MID(Updates!D995,FIND("Account to clone: ",Updates!D995)+18,(FIND("Position",Updates!D995)-(FIND("Account to clone: ",Updates!D995)+18)))))</f>
        <v>#VALUE!</v>
      </c>
      <c r="K995" t="e">
        <f>TRIM(CLEAN(MID(Updates!D995,FIND("Clone permissions of another account: ",Updates!D995)+38,(FIND("Email required:",Updates!D995)-(FIND("Clone permissions of another account: ",Updates!D995)+38)))))</f>
        <v>#VALUE!</v>
      </c>
      <c r="L995" t="e">
        <f t="shared" si="137"/>
        <v>#VALUE!</v>
      </c>
      <c r="M995" s="8" t="e">
        <f>TRIM(CLEAN(MID(Updates!D995,FIND("Branch: ",Updates!D995)+8,(FIND("Division",Updates!D995)-(FIND("Branch: ",Updates!D995)+8)))))</f>
        <v>#VALUE!</v>
      </c>
      <c r="N995" s="8" t="e">
        <f>TRIM(CLEAN(MID(Updates!D995,FIND("Pooled Position: ",Updates!D995)+17,(FIND("Are the",Updates!D995)-(FIND("Pooled Position: ",Updates!D995)+17)))))</f>
        <v>#VALUE!</v>
      </c>
      <c r="O995" t="e">
        <f>TRIM(CLEAN(MID(Updates!D995,FIND("Employee Name: ",Updates!D995)+15,(FIND("Job Title",Updates!D995)-(FIND("Employee Name: ",Updates!D995)+15)))))</f>
        <v>#VALUE!</v>
      </c>
      <c r="P995" t="e">
        <f t="shared" si="138"/>
        <v>#VALUE!</v>
      </c>
      <c r="Q995" t="e">
        <f t="shared" si="139"/>
        <v>#VALUE!</v>
      </c>
      <c r="R995" t="e">
        <f t="shared" si="140"/>
        <v>#VALUE!</v>
      </c>
      <c r="S995" t="e">
        <f>TRIM(CLEAN(MID(Updates!D995,FIND("Account to clone: ",Updates!D995)+18,(FIND("Position",Updates!D995)-(FIND("Account to clone: ",Updates!D995)+18)))))</f>
        <v>#VALUE!</v>
      </c>
      <c r="T995" t="str">
        <f t="shared" si="141"/>
        <v/>
      </c>
      <c r="U995" t="str">
        <f t="shared" si="142"/>
        <v>No</v>
      </c>
      <c r="V995" t="e">
        <f>TRIM(CLEAN(MID(Updates!D995,FIND("Home Share (H:\ drive) required: ",Updates!D995)+4,(FIND("Group Share (S:\ drive) required: ",Updates!D995)-(FIND("Home Share (H:\ drive) required: ",Updates!D995)+4)))))</f>
        <v>#VALUE!</v>
      </c>
      <c r="W995" t="str">
        <f t="shared" si="143"/>
        <v>No</v>
      </c>
      <c r="X995" t="e">
        <f>TRIM(CLEAN(MID(Updates!D995,FIND("S Drive Path: ",Updates!D995)+14,(FIND("Position",Updates!D995)-(FIND("S Drive Path: ",Updates!D995)+14)))))</f>
        <v>#VALUE!</v>
      </c>
      <c r="Y995" t="e">
        <f>("USR\"&amp;Updates!K995)</f>
        <v>#VALUE!</v>
      </c>
      <c r="Z995" t="e">
        <f>Updates!K995&amp;"$"</f>
        <v>#VALUE!</v>
      </c>
      <c r="AA995" s="11">
        <f t="shared" ca="1" si="144"/>
        <v>18</v>
      </c>
      <c r="AB995" s="6" t="str">
        <f ca="1">LOOKUP(AA995,AC2:AC21,AD2:AD21)</f>
        <v>DC4MDB08</v>
      </c>
    </row>
    <row r="996" spans="1:28" ht="12" customHeight="1">
      <c r="A996" s="6" t="e">
        <f>TRIM(CLEAN(MID(Updates!D996,FIND("Network User Id: ",Updates!D996)+17,(FIND("E-MAIL ACCOUNTS",Updates!D996)-(FIND("Network User Id:",Updates!D996)+17)))))</f>
        <v>#VALUE!</v>
      </c>
      <c r="B996" s="6" t="e">
        <f>TRIM(CLEAN(MID(Updates!D996,FIND("Logon ID: ",Updates!D996)+10,(FIND("Password:",Updates!D996)-(FIND("Logon ID:",Updates!D996)+10)))))</f>
        <v>#VALUE!</v>
      </c>
      <c r="C996" t="e">
        <f>TRIM(CLEAN(MID(Updates!D996,FIND("Primary Address: ",Updates!D996)+17,(FIND("Secondary Address:",Updates!D996)-(FIND("Primary Address: ",Updates!D996)+17)))))</f>
        <v>#VALUE!</v>
      </c>
      <c r="D996" t="e">
        <f>TRIM(CLEAN(MID(Updates!D996,FIND("Secondary Address: ",Updates!D996)+19,(FIND("** PLEASE DO NOT REPLY TO THIS E-MAIL. ",Updates!D996)-(FIND("Secondary Address: ",Updates!D996)+19)))))</f>
        <v>#VALUE!</v>
      </c>
      <c r="E996" t="b">
        <f>IF(COUNT(SEARCH({"transpo.ottawa.on.ca"},D996)),"@ottawa.ca")</f>
        <v>0</v>
      </c>
      <c r="F996" s="9" t="e">
        <f t="shared" si="136"/>
        <v>#VALUE!</v>
      </c>
      <c r="G996" t="e">
        <f>TRIM(CLEAN(MID(Updates!D996,FIND("E-mail Address: ",Updates!D996)+16,(FIND("The employee",Updates!D996)-(FIND("E-mail Address: ",Updates!D996)+16)))))</f>
        <v>#VALUE!</v>
      </c>
      <c r="H996" t="e">
        <f>TRIM(CLEAN(MID(Updates!D996,FIND("Account Password: ",Updates!D996)+18,(FIND("NETWORK ACCOUNTS",Updates!D996)-(FIND("Account Password:",Updates!D996)+18)))))</f>
        <v>#VALUE!</v>
      </c>
      <c r="I996" t="e">
        <f>TRIM(CLEAN(MID(Updates!D996,FIND("Password: ",Updates!D996)+10,(FIND("E-mail",Updates!D996)-(FIND("Password:",Updates!D996)+12)))))</f>
        <v>#VALUE!</v>
      </c>
      <c r="J996" t="e">
        <f>TRIM(CLEAN(MID(Updates!D996,FIND("Account to clone: ",Updates!D996)+18,(FIND("Position",Updates!D996)-(FIND("Account to clone: ",Updates!D996)+18)))))</f>
        <v>#VALUE!</v>
      </c>
      <c r="K996" t="e">
        <f>TRIM(CLEAN(MID(Updates!D996,FIND("Clone permissions of another account: ",Updates!D996)+38,(FIND("Email required:",Updates!D996)-(FIND("Clone permissions of another account: ",Updates!D996)+38)))))</f>
        <v>#VALUE!</v>
      </c>
      <c r="L996" t="e">
        <f t="shared" si="137"/>
        <v>#VALUE!</v>
      </c>
      <c r="M996" s="8" t="e">
        <f>TRIM(CLEAN(MID(Updates!D996,FIND("Branch: ",Updates!D996)+8,(FIND("Division",Updates!D996)-(FIND("Branch: ",Updates!D996)+8)))))</f>
        <v>#VALUE!</v>
      </c>
      <c r="N996" s="8" t="e">
        <f>TRIM(CLEAN(MID(Updates!D996,FIND("Pooled Position: ",Updates!D996)+17,(FIND("Are the",Updates!D996)-(FIND("Pooled Position: ",Updates!D996)+17)))))</f>
        <v>#VALUE!</v>
      </c>
      <c r="O996" t="e">
        <f>TRIM(CLEAN(MID(Updates!D996,FIND("Employee Name: ",Updates!D996)+15,(FIND("Job Title",Updates!D996)-(FIND("Employee Name: ",Updates!D996)+15)))))</f>
        <v>#VALUE!</v>
      </c>
      <c r="P996" t="e">
        <f t="shared" si="138"/>
        <v>#VALUE!</v>
      </c>
      <c r="Q996" t="e">
        <f t="shared" si="139"/>
        <v>#VALUE!</v>
      </c>
      <c r="R996" t="e">
        <f t="shared" si="140"/>
        <v>#VALUE!</v>
      </c>
      <c r="S996" t="e">
        <f>TRIM(CLEAN(MID(Updates!D996,FIND("Account to clone: ",Updates!D996)+18,(FIND("Position",Updates!D996)-(FIND("Account to clone: ",Updates!D996)+18)))))</f>
        <v>#VALUE!</v>
      </c>
      <c r="T996" t="str">
        <f t="shared" si="141"/>
        <v/>
      </c>
      <c r="U996" t="str">
        <f t="shared" si="142"/>
        <v>No</v>
      </c>
      <c r="V996" t="e">
        <f>TRIM(CLEAN(MID(Updates!D996,FIND("Home Share (H:\ drive) required: ",Updates!D996)+4,(FIND("Group Share (S:\ drive) required: ",Updates!D996)-(FIND("Home Share (H:\ drive) required: ",Updates!D996)+4)))))</f>
        <v>#VALUE!</v>
      </c>
      <c r="W996" t="str">
        <f t="shared" si="143"/>
        <v>No</v>
      </c>
      <c r="X996" t="e">
        <f>TRIM(CLEAN(MID(Updates!D996,FIND("S Drive Path: ",Updates!D996)+14,(FIND("Position",Updates!D996)-(FIND("S Drive Path: ",Updates!D996)+14)))))</f>
        <v>#VALUE!</v>
      </c>
      <c r="Y996" t="e">
        <f>("USR\"&amp;Updates!K996)</f>
        <v>#VALUE!</v>
      </c>
      <c r="Z996" t="e">
        <f>Updates!K996&amp;"$"</f>
        <v>#VALUE!</v>
      </c>
      <c r="AA996" s="11">
        <f t="shared" ca="1" si="144"/>
        <v>5</v>
      </c>
      <c r="AB996" s="6" t="str">
        <f ca="1">LOOKUP(AA996,AC2:AC21,AD2:AD21)</f>
        <v>DC1MDB05</v>
      </c>
    </row>
    <row r="997" spans="1:28" ht="12" customHeight="1">
      <c r="A997" s="6" t="e">
        <f>TRIM(CLEAN(MID(Updates!D997,FIND("Network User Id: ",Updates!D997)+17,(FIND("E-MAIL ACCOUNTS",Updates!D997)-(FIND("Network User Id:",Updates!D997)+17)))))</f>
        <v>#VALUE!</v>
      </c>
      <c r="B997" s="6" t="e">
        <f>TRIM(CLEAN(MID(Updates!D997,FIND("Logon ID: ",Updates!D997)+10,(FIND("Password:",Updates!D997)-(FIND("Logon ID:",Updates!D997)+10)))))</f>
        <v>#VALUE!</v>
      </c>
      <c r="C997" t="e">
        <f>TRIM(CLEAN(MID(Updates!D997,FIND("Primary Address: ",Updates!D997)+17,(FIND("Secondary Address:",Updates!D997)-(FIND("Primary Address: ",Updates!D997)+17)))))</f>
        <v>#VALUE!</v>
      </c>
      <c r="D997" t="e">
        <f>TRIM(CLEAN(MID(Updates!D997,FIND("Secondary Address: ",Updates!D997)+19,(FIND("** PLEASE DO NOT REPLY TO THIS E-MAIL. ",Updates!D997)-(FIND("Secondary Address: ",Updates!D997)+19)))))</f>
        <v>#VALUE!</v>
      </c>
      <c r="E997" t="b">
        <f>IF(COUNT(SEARCH({"transpo.ottawa.on.ca"},D997)),"@ottawa.ca")</f>
        <v>0</v>
      </c>
      <c r="F997" s="9" t="e">
        <f t="shared" si="136"/>
        <v>#VALUE!</v>
      </c>
      <c r="G997" t="e">
        <f>TRIM(CLEAN(MID(Updates!D997,FIND("E-mail Address: ",Updates!D997)+16,(FIND("The employee",Updates!D997)-(FIND("E-mail Address: ",Updates!D997)+16)))))</f>
        <v>#VALUE!</v>
      </c>
      <c r="H997" t="e">
        <f>TRIM(CLEAN(MID(Updates!D997,FIND("Account Password: ",Updates!D997)+18,(FIND("NETWORK ACCOUNTS",Updates!D997)-(FIND("Account Password:",Updates!D997)+18)))))</f>
        <v>#VALUE!</v>
      </c>
      <c r="I997" t="e">
        <f>TRIM(CLEAN(MID(Updates!D997,FIND("Password: ",Updates!D997)+10,(FIND("E-mail",Updates!D997)-(FIND("Password:",Updates!D997)+12)))))</f>
        <v>#VALUE!</v>
      </c>
      <c r="J997" t="e">
        <f>TRIM(CLEAN(MID(Updates!D997,FIND("Account to clone: ",Updates!D997)+18,(FIND("Position",Updates!D997)-(FIND("Account to clone: ",Updates!D997)+18)))))</f>
        <v>#VALUE!</v>
      </c>
      <c r="K997" t="e">
        <f>TRIM(CLEAN(MID(Updates!D997,FIND("Clone permissions of another account: ",Updates!D997)+38,(FIND("Email required:",Updates!D997)-(FIND("Clone permissions of another account: ",Updates!D997)+38)))))</f>
        <v>#VALUE!</v>
      </c>
      <c r="L997" t="e">
        <f t="shared" si="137"/>
        <v>#VALUE!</v>
      </c>
      <c r="M997" s="8" t="e">
        <f>TRIM(CLEAN(MID(Updates!D997,FIND("Branch: ",Updates!D997)+8,(FIND("Division",Updates!D997)-(FIND("Branch: ",Updates!D997)+8)))))</f>
        <v>#VALUE!</v>
      </c>
      <c r="N997" s="8" t="e">
        <f>TRIM(CLEAN(MID(Updates!D997,FIND("Pooled Position: ",Updates!D997)+17,(FIND("Are the",Updates!D997)-(FIND("Pooled Position: ",Updates!D997)+17)))))</f>
        <v>#VALUE!</v>
      </c>
      <c r="O997" t="e">
        <f>TRIM(CLEAN(MID(Updates!D997,FIND("Employee Name: ",Updates!D997)+15,(FIND("Job Title",Updates!D997)-(FIND("Employee Name: ",Updates!D997)+15)))))</f>
        <v>#VALUE!</v>
      </c>
      <c r="P997" t="e">
        <f t="shared" si="138"/>
        <v>#VALUE!</v>
      </c>
      <c r="Q997" t="e">
        <f t="shared" si="139"/>
        <v>#VALUE!</v>
      </c>
      <c r="R997" t="e">
        <f t="shared" si="140"/>
        <v>#VALUE!</v>
      </c>
      <c r="S997" t="e">
        <f>TRIM(CLEAN(MID(Updates!D997,FIND("Account to clone: ",Updates!D997)+18,(FIND("Position",Updates!D997)-(FIND("Account to clone: ",Updates!D997)+18)))))</f>
        <v>#VALUE!</v>
      </c>
      <c r="T997" t="str">
        <f t="shared" si="141"/>
        <v/>
      </c>
      <c r="U997" t="str">
        <f t="shared" si="142"/>
        <v>No</v>
      </c>
      <c r="V997" t="e">
        <f>TRIM(CLEAN(MID(Updates!D997,FIND("Home Share (H:\ drive) required: ",Updates!D997)+4,(FIND("Group Share (S:\ drive) required: ",Updates!D997)-(FIND("Home Share (H:\ drive) required: ",Updates!D997)+4)))))</f>
        <v>#VALUE!</v>
      </c>
      <c r="W997" t="str">
        <f t="shared" si="143"/>
        <v>No</v>
      </c>
      <c r="X997" t="e">
        <f>TRIM(CLEAN(MID(Updates!D997,FIND("S Drive Path: ",Updates!D997)+14,(FIND("Position",Updates!D997)-(FIND("S Drive Path: ",Updates!D997)+14)))))</f>
        <v>#VALUE!</v>
      </c>
      <c r="Y997" t="e">
        <f>("USR\"&amp;Updates!K997)</f>
        <v>#VALUE!</v>
      </c>
      <c r="Z997" t="e">
        <f>Updates!K997&amp;"$"</f>
        <v>#VALUE!</v>
      </c>
      <c r="AA997" s="11">
        <f t="shared" ca="1" si="144"/>
        <v>13</v>
      </c>
      <c r="AB997" s="6" t="str">
        <f ca="1">LOOKUP(AA997,AC2:AC21,AD2:AD21)</f>
        <v>DC4MDB03</v>
      </c>
    </row>
    <row r="998" spans="1:28" ht="12" customHeight="1">
      <c r="A998" s="6" t="e">
        <f>TRIM(CLEAN(MID(Updates!D998,FIND("Network User Id: ",Updates!D998)+17,(FIND("E-MAIL ACCOUNTS",Updates!D998)-(FIND("Network User Id:",Updates!D998)+17)))))</f>
        <v>#VALUE!</v>
      </c>
      <c r="B998" s="6" t="e">
        <f>TRIM(CLEAN(MID(Updates!D998,FIND("Logon ID: ",Updates!D998)+10,(FIND("Password:",Updates!D998)-(FIND("Logon ID:",Updates!D998)+10)))))</f>
        <v>#VALUE!</v>
      </c>
      <c r="C998" t="e">
        <f>TRIM(CLEAN(MID(Updates!D998,FIND("Primary Address: ",Updates!D998)+17,(FIND("Secondary Address:",Updates!D998)-(FIND("Primary Address: ",Updates!D998)+17)))))</f>
        <v>#VALUE!</v>
      </c>
      <c r="D998" t="e">
        <f>TRIM(CLEAN(MID(Updates!D998,FIND("Secondary Address: ",Updates!D998)+19,(FIND("** PLEASE DO NOT REPLY TO THIS E-MAIL. ",Updates!D998)-(FIND("Secondary Address: ",Updates!D998)+19)))))</f>
        <v>#VALUE!</v>
      </c>
      <c r="E998" t="b">
        <f>IF(COUNT(SEARCH({"transpo.ottawa.on.ca"},D998)),"@ottawa.ca")</f>
        <v>0</v>
      </c>
      <c r="F998" s="9" t="e">
        <f t="shared" si="136"/>
        <v>#VALUE!</v>
      </c>
      <c r="G998" t="e">
        <f>TRIM(CLEAN(MID(Updates!D998,FIND("E-mail Address: ",Updates!D998)+16,(FIND("The employee",Updates!D998)-(FIND("E-mail Address: ",Updates!D998)+16)))))</f>
        <v>#VALUE!</v>
      </c>
      <c r="H998" t="e">
        <f>TRIM(CLEAN(MID(Updates!D998,FIND("Account Password: ",Updates!D998)+18,(FIND("NETWORK ACCOUNTS",Updates!D998)-(FIND("Account Password:",Updates!D998)+18)))))</f>
        <v>#VALUE!</v>
      </c>
      <c r="I998" t="e">
        <f>TRIM(CLEAN(MID(Updates!D998,FIND("Password: ",Updates!D998)+10,(FIND("E-mail",Updates!D998)-(FIND("Password:",Updates!D998)+12)))))</f>
        <v>#VALUE!</v>
      </c>
      <c r="J998" t="e">
        <f>TRIM(CLEAN(MID(Updates!D998,FIND("Account to clone: ",Updates!D998)+18,(FIND("Position",Updates!D998)-(FIND("Account to clone: ",Updates!D998)+18)))))</f>
        <v>#VALUE!</v>
      </c>
      <c r="K998" t="e">
        <f>TRIM(CLEAN(MID(Updates!D998,FIND("Clone permissions of another account: ",Updates!D998)+38,(FIND("Email required:",Updates!D998)-(FIND("Clone permissions of another account: ",Updates!D998)+38)))))</f>
        <v>#VALUE!</v>
      </c>
      <c r="L998" t="e">
        <f t="shared" si="137"/>
        <v>#VALUE!</v>
      </c>
      <c r="M998" s="8" t="e">
        <f>TRIM(CLEAN(MID(Updates!D998,FIND("Branch: ",Updates!D998)+8,(FIND("Division",Updates!D998)-(FIND("Branch: ",Updates!D998)+8)))))</f>
        <v>#VALUE!</v>
      </c>
      <c r="N998" s="8" t="e">
        <f>TRIM(CLEAN(MID(Updates!D998,FIND("Pooled Position: ",Updates!D998)+17,(FIND("Are the",Updates!D998)-(FIND("Pooled Position: ",Updates!D998)+17)))))</f>
        <v>#VALUE!</v>
      </c>
      <c r="O998" t="e">
        <f>TRIM(CLEAN(MID(Updates!D998,FIND("Employee Name: ",Updates!D998)+15,(FIND("Job Title",Updates!D998)-(FIND("Employee Name: ",Updates!D998)+15)))))</f>
        <v>#VALUE!</v>
      </c>
      <c r="P998" t="e">
        <f t="shared" si="138"/>
        <v>#VALUE!</v>
      </c>
      <c r="Q998" t="e">
        <f t="shared" si="139"/>
        <v>#VALUE!</v>
      </c>
      <c r="R998" t="e">
        <f t="shared" si="140"/>
        <v>#VALUE!</v>
      </c>
      <c r="S998" t="e">
        <f>TRIM(CLEAN(MID(Updates!D998,FIND("Account to clone: ",Updates!D998)+18,(FIND("Position",Updates!D998)-(FIND("Account to clone: ",Updates!D998)+18)))))</f>
        <v>#VALUE!</v>
      </c>
      <c r="T998" t="str">
        <f t="shared" si="141"/>
        <v/>
      </c>
      <c r="U998" t="str">
        <f t="shared" si="142"/>
        <v>No</v>
      </c>
      <c r="V998" t="e">
        <f>TRIM(CLEAN(MID(Updates!D998,FIND("Home Share (H:\ drive) required: ",Updates!D998)+4,(FIND("Group Share (S:\ drive) required: ",Updates!D998)-(FIND("Home Share (H:\ drive) required: ",Updates!D998)+4)))))</f>
        <v>#VALUE!</v>
      </c>
      <c r="W998" t="str">
        <f t="shared" si="143"/>
        <v>No</v>
      </c>
      <c r="X998" t="e">
        <f>TRIM(CLEAN(MID(Updates!D998,FIND("S Drive Path: ",Updates!D998)+14,(FIND("Position",Updates!D998)-(FIND("S Drive Path: ",Updates!D998)+14)))))</f>
        <v>#VALUE!</v>
      </c>
      <c r="Y998" t="e">
        <f>("USR\"&amp;Updates!K998)</f>
        <v>#VALUE!</v>
      </c>
      <c r="Z998" t="e">
        <f>Updates!K998&amp;"$"</f>
        <v>#VALUE!</v>
      </c>
      <c r="AA998" s="11">
        <f t="shared" ca="1" si="144"/>
        <v>17</v>
      </c>
      <c r="AB998" s="6" t="str">
        <f ca="1">LOOKUP(AA998,AC2:AC21,AD2:AD21)</f>
        <v>DC4MDB07</v>
      </c>
    </row>
    <row r="999" spans="1:28" ht="12" customHeight="1">
      <c r="A999" s="6" t="e">
        <f>TRIM(CLEAN(MID(Updates!D999,FIND("Network User Id: ",Updates!D999)+17,(FIND("E-MAIL ACCOUNTS",Updates!D999)-(FIND("Network User Id:",Updates!D999)+17)))))</f>
        <v>#VALUE!</v>
      </c>
      <c r="B999" s="6" t="e">
        <f>TRIM(CLEAN(MID(Updates!D999,FIND("Logon ID: ",Updates!D999)+10,(FIND("Password:",Updates!D999)-(FIND("Logon ID:",Updates!D999)+10)))))</f>
        <v>#VALUE!</v>
      </c>
      <c r="C999" t="e">
        <f>TRIM(CLEAN(MID(Updates!D999,FIND("Primary Address: ",Updates!D999)+17,(FIND("Secondary Address:",Updates!D999)-(FIND("Primary Address: ",Updates!D999)+17)))))</f>
        <v>#VALUE!</v>
      </c>
      <c r="D999" t="e">
        <f>TRIM(CLEAN(MID(Updates!D999,FIND("Secondary Address: ",Updates!D999)+19,(FIND("** PLEASE DO NOT REPLY TO THIS E-MAIL. ",Updates!D999)-(FIND("Secondary Address: ",Updates!D999)+19)))))</f>
        <v>#VALUE!</v>
      </c>
      <c r="E999" t="b">
        <f>IF(COUNT(SEARCH({"transpo.ottawa.on.ca"},D999)),"@ottawa.ca")</f>
        <v>0</v>
      </c>
      <c r="F999" s="9" t="e">
        <f t="shared" si="136"/>
        <v>#VALUE!</v>
      </c>
      <c r="G999" t="e">
        <f>TRIM(CLEAN(MID(Updates!D999,FIND("E-mail Address: ",Updates!D999)+16,(FIND("The employee",Updates!D999)-(FIND("E-mail Address: ",Updates!D999)+16)))))</f>
        <v>#VALUE!</v>
      </c>
      <c r="H999" t="e">
        <f>TRIM(CLEAN(MID(Updates!D999,FIND("Account Password: ",Updates!D999)+18,(FIND("NETWORK ACCOUNTS",Updates!D999)-(FIND("Account Password:",Updates!D999)+18)))))</f>
        <v>#VALUE!</v>
      </c>
      <c r="I999" t="e">
        <f>TRIM(CLEAN(MID(Updates!D999,FIND("Password: ",Updates!D999)+10,(FIND("E-mail",Updates!D999)-(FIND("Password:",Updates!D999)+12)))))</f>
        <v>#VALUE!</v>
      </c>
      <c r="J999" t="e">
        <f>TRIM(CLEAN(MID(Updates!D999,FIND("Account to clone: ",Updates!D999)+18,(FIND("Position",Updates!D999)-(FIND("Account to clone: ",Updates!D999)+18)))))</f>
        <v>#VALUE!</v>
      </c>
      <c r="K999" t="e">
        <f>TRIM(CLEAN(MID(Updates!D999,FIND("Clone permissions of another account: ",Updates!D999)+38,(FIND("Email required:",Updates!D999)-(FIND("Clone permissions of another account: ",Updates!D999)+38)))))</f>
        <v>#VALUE!</v>
      </c>
      <c r="L999" t="e">
        <f t="shared" si="137"/>
        <v>#VALUE!</v>
      </c>
      <c r="M999" s="8" t="e">
        <f>TRIM(CLEAN(MID(Updates!D999,FIND("Branch: ",Updates!D999)+8,(FIND("Division",Updates!D999)-(FIND("Branch: ",Updates!D999)+8)))))</f>
        <v>#VALUE!</v>
      </c>
      <c r="N999" s="8" t="e">
        <f>TRIM(CLEAN(MID(Updates!D999,FIND("Pooled Position: ",Updates!D999)+17,(FIND("Are the",Updates!D999)-(FIND("Pooled Position: ",Updates!D999)+17)))))</f>
        <v>#VALUE!</v>
      </c>
      <c r="O999" t="e">
        <f>TRIM(CLEAN(MID(Updates!D999,FIND("Employee Name: ",Updates!D999)+15,(FIND("Job Title",Updates!D999)-(FIND("Employee Name: ",Updates!D999)+15)))))</f>
        <v>#VALUE!</v>
      </c>
      <c r="P999" t="e">
        <f t="shared" si="138"/>
        <v>#VALUE!</v>
      </c>
      <c r="Q999" t="e">
        <f t="shared" si="139"/>
        <v>#VALUE!</v>
      </c>
      <c r="R999" t="e">
        <f t="shared" si="140"/>
        <v>#VALUE!</v>
      </c>
      <c r="S999" t="e">
        <f>TRIM(CLEAN(MID(Updates!D999,FIND("Account to clone: ",Updates!D999)+18,(FIND("Position",Updates!D999)-(FIND("Account to clone: ",Updates!D999)+18)))))</f>
        <v>#VALUE!</v>
      </c>
      <c r="T999" t="str">
        <f t="shared" si="141"/>
        <v/>
      </c>
      <c r="U999" t="str">
        <f t="shared" si="142"/>
        <v>No</v>
      </c>
      <c r="V999" t="e">
        <f>TRIM(CLEAN(MID(Updates!D999,FIND("Home Share (H:\ drive) required: ",Updates!D999)+4,(FIND("Group Share (S:\ drive) required: ",Updates!D999)-(FIND("Home Share (H:\ drive) required: ",Updates!D999)+4)))))</f>
        <v>#VALUE!</v>
      </c>
      <c r="W999" t="str">
        <f t="shared" si="143"/>
        <v>No</v>
      </c>
      <c r="X999" t="e">
        <f>TRIM(CLEAN(MID(Updates!D999,FIND("S Drive Path: ",Updates!D999)+14,(FIND("Position",Updates!D999)-(FIND("S Drive Path: ",Updates!D999)+14)))))</f>
        <v>#VALUE!</v>
      </c>
      <c r="Y999" t="e">
        <f>("USR\"&amp;Updates!K999)</f>
        <v>#VALUE!</v>
      </c>
      <c r="Z999" t="e">
        <f>Updates!K999&amp;"$"</f>
        <v>#VALUE!</v>
      </c>
      <c r="AA999" s="11">
        <f t="shared" ca="1" si="144"/>
        <v>2</v>
      </c>
      <c r="AB999" s="6" t="str">
        <f ca="1">LOOKUP(AA999,AC2:AC21,AD2:AD21)</f>
        <v>DC1MDB02</v>
      </c>
    </row>
    <row r="1000" spans="1:28" ht="12" customHeight="1">
      <c r="A1000" s="6" t="e">
        <f>TRIM(CLEAN(MID(Updates!D1000,FIND("Network User Id: ",Updates!D1000)+17,(FIND("E-MAIL ACCOUNTS",Updates!D1000)-(FIND("Network User Id:",Updates!D1000)+17)))))</f>
        <v>#VALUE!</v>
      </c>
      <c r="B1000" s="6" t="e">
        <f>TRIM(CLEAN(MID(Updates!D1000,FIND("Logon ID: ",Updates!D1000)+10,(FIND("Password:",Updates!D1000)-(FIND("Logon ID:",Updates!D1000)+10)))))</f>
        <v>#VALUE!</v>
      </c>
      <c r="C1000" t="e">
        <f>TRIM(CLEAN(MID(Updates!D1000,FIND("Primary Address: ",Updates!D1000)+17,(FIND("Secondary Address:",Updates!D1000)-(FIND("Primary Address: ",Updates!D1000)+17)))))</f>
        <v>#VALUE!</v>
      </c>
      <c r="D1000" t="e">
        <f>TRIM(CLEAN(MID(Updates!D1000,FIND("Secondary Address: ",Updates!D1000)+19,(FIND("** PLEASE DO NOT REPLY TO THIS E-MAIL. ",Updates!D1000)-(FIND("Secondary Address: ",Updates!D1000)+19)))))</f>
        <v>#VALUE!</v>
      </c>
      <c r="E1000" t="b">
        <f>IF(COUNT(SEARCH({"transpo.ottawa.on.ca"},D1000)),"@ottawa.ca")</f>
        <v>0</v>
      </c>
      <c r="F1000" s="9" t="e">
        <f t="shared" si="136"/>
        <v>#VALUE!</v>
      </c>
      <c r="G1000" t="e">
        <f>TRIM(CLEAN(MID(Updates!D1000,FIND("E-mail Address: ",Updates!D1000)+16,(FIND("The employee",Updates!D1000)-(FIND("E-mail Address: ",Updates!D1000)+16)))))</f>
        <v>#VALUE!</v>
      </c>
      <c r="H1000" t="e">
        <f>TRIM(CLEAN(MID(Updates!D1000,FIND("Account Password: ",Updates!D1000)+18,(FIND("NETWORK ACCOUNTS",Updates!D1000)-(FIND("Account Password:",Updates!D1000)+18)))))</f>
        <v>#VALUE!</v>
      </c>
      <c r="I1000" t="e">
        <f>TRIM(CLEAN(MID(Updates!D1000,FIND("Password: ",Updates!D1000)+10,(FIND("E-mail",Updates!D1000)-(FIND("Password:",Updates!D1000)+12)))))</f>
        <v>#VALUE!</v>
      </c>
      <c r="J1000" t="e">
        <f>TRIM(CLEAN(MID(Updates!D1000,FIND("Account to clone: ",Updates!D1000)+18,(FIND("Position",Updates!D1000)-(FIND("Account to clone: ",Updates!D1000)+18)))))</f>
        <v>#VALUE!</v>
      </c>
      <c r="K1000" t="e">
        <f>TRIM(CLEAN(MID(Updates!D1000,FIND("Clone permissions of another account: ",Updates!D1000)+38,(FIND("Email required:",Updates!D1000)-(FIND("Clone permissions of another account: ",Updates!D1000)+38)))))</f>
        <v>#VALUE!</v>
      </c>
      <c r="L1000" t="e">
        <f t="shared" si="137"/>
        <v>#VALUE!</v>
      </c>
      <c r="M1000" s="8" t="e">
        <f>TRIM(CLEAN(MID(Updates!D1000,FIND("Branch: ",Updates!D1000)+8,(FIND("Division",Updates!D1000)-(FIND("Branch: ",Updates!D1000)+8)))))</f>
        <v>#VALUE!</v>
      </c>
      <c r="N1000" s="8" t="e">
        <f>TRIM(CLEAN(MID(Updates!D1000,FIND("Pooled Position: ",Updates!D1000)+17,(FIND("Are the",Updates!D1000)-(FIND("Pooled Position: ",Updates!D1000)+17)))))</f>
        <v>#VALUE!</v>
      </c>
      <c r="O1000" t="e">
        <f>TRIM(CLEAN(MID(Updates!D1000,FIND("Employee Name: ",Updates!D1000)+15,(FIND("Job Title",Updates!D1000)-(FIND("Employee Name: ",Updates!D1000)+15)))))</f>
        <v>#VALUE!</v>
      </c>
      <c r="P1000" t="e">
        <f t="shared" si="138"/>
        <v>#VALUE!</v>
      </c>
      <c r="Q1000" t="e">
        <f t="shared" si="139"/>
        <v>#VALUE!</v>
      </c>
      <c r="R1000" t="e">
        <f t="shared" si="140"/>
        <v>#VALUE!</v>
      </c>
      <c r="S1000" t="e">
        <f>TRIM(CLEAN(MID(Updates!D1000,FIND("Account to clone: ",Updates!D1000)+18,(FIND("Position",Updates!D1000)-(FIND("Account to clone: ",Updates!D1000)+18)))))</f>
        <v>#VALUE!</v>
      </c>
      <c r="T1000" t="str">
        <f t="shared" si="141"/>
        <v/>
      </c>
      <c r="U1000" t="str">
        <f t="shared" si="142"/>
        <v>No</v>
      </c>
      <c r="V1000" t="e">
        <f>TRIM(CLEAN(MID(Updates!D1000,FIND("Home Share (H:\ drive) required: ",Updates!D1000)+4,(FIND("Group Share (S:\ drive) required: ",Updates!D1000)-(FIND("Home Share (H:\ drive) required: ",Updates!D1000)+4)))))</f>
        <v>#VALUE!</v>
      </c>
      <c r="W1000" t="str">
        <f t="shared" si="143"/>
        <v>No</v>
      </c>
      <c r="X1000" t="e">
        <f>TRIM(CLEAN(MID(Updates!D1000,FIND("S Drive Path: ",Updates!D1000)+14,(FIND("Position",Updates!D1000)-(FIND("S Drive Path: ",Updates!D1000)+14)))))</f>
        <v>#VALUE!</v>
      </c>
      <c r="Y1000" t="e">
        <f>("USR\"&amp;Updates!K1000)</f>
        <v>#VALUE!</v>
      </c>
      <c r="Z1000" t="e">
        <f>Updates!K1000&amp;"$"</f>
        <v>#VALUE!</v>
      </c>
      <c r="AA1000" s="11">
        <f t="shared" ca="1" si="144"/>
        <v>6</v>
      </c>
      <c r="AB1000" s="6" t="str">
        <f ca="1">LOOKUP(AA1000,AC2:AC21,AD2:AD21)</f>
        <v>DC1MDB06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Updates</vt:lpstr>
      <vt:lpstr>Sheet2</vt:lpstr>
      <vt:lpstr>Sheet3</vt:lpstr>
      <vt:lpstr>Sheet4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ADM-villeneuma7</dc:creator>
  <cp:lastModifiedBy>Setup</cp:lastModifiedBy>
  <dcterms:created xsi:type="dcterms:W3CDTF">2014-01-02T16:52:06Z</dcterms:created>
  <dcterms:modified xsi:type="dcterms:W3CDTF">2014-05-07T17:13:27Z</dcterms:modified>
</cp:coreProperties>
</file>